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Coemi\Desktop\PERFETTO\"/>
    </mc:Choice>
  </mc:AlternateContent>
  <xr:revisionPtr revIDLastSave="0" documentId="13_ncr:1_{4B627F15-1E16-4C11-B8D3-035625F3FE8E}" xr6:coauthVersionLast="36" xr6:coauthVersionMax="36" xr10:uidLastSave="{00000000-0000-0000-0000-000000000000}"/>
  <bookViews>
    <workbookView xWindow="0" yWindow="0" windowWidth="28800" windowHeight="12105" activeTab="1" xr2:uid="{00000000-000D-0000-FFFF-FFFF00000000}"/>
  </bookViews>
  <sheets>
    <sheet name="SCARICO ORE" sheetId="1" r:id="rId1"/>
    <sheet name="DataEasePyton" sheetId="2" r:id="rId2"/>
    <sheet name="ParametriPyton" sheetId="3" r:id="rId3"/>
    <sheet name="MATRICOLE" sheetId="4" r:id="rId4"/>
    <sheet name="rif.VBA" sheetId="5" r:id="rId5"/>
  </sheets>
  <calcPr calcId="191029"/>
</workbook>
</file>

<file path=xl/calcChain.xml><?xml version="1.0" encoding="utf-8"?>
<calcChain xmlns="http://schemas.openxmlformats.org/spreadsheetml/2006/main">
  <c r="B2" i="5" l="1"/>
  <c r="B1" i="5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AA1976" i="1"/>
  <c r="AB1976" i="1" s="1"/>
  <c r="T1976" i="1"/>
  <c r="R1976" i="1"/>
  <c r="Q1976" i="1"/>
  <c r="P1976" i="1"/>
  <c r="J1976" i="1"/>
  <c r="G1976" i="1"/>
  <c r="F1976" i="1"/>
  <c r="E1976" i="1"/>
  <c r="D1976" i="1"/>
  <c r="C1976" i="1"/>
  <c r="B1976" i="1"/>
  <c r="Z1976" i="1" s="1"/>
  <c r="AB1975" i="1"/>
  <c r="O1975" i="1" s="1"/>
  <c r="AA1975" i="1"/>
  <c r="T1975" i="1"/>
  <c r="R1975" i="1"/>
  <c r="Q1975" i="1"/>
  <c r="P1975" i="1"/>
  <c r="J1975" i="1"/>
  <c r="G1975" i="1"/>
  <c r="F1975" i="1"/>
  <c r="S1975" i="1" s="1"/>
  <c r="E1975" i="1"/>
  <c r="D1975" i="1"/>
  <c r="C1975" i="1"/>
  <c r="B1975" i="1"/>
  <c r="I1975" i="1" s="1"/>
  <c r="AA1974" i="1"/>
  <c r="AB1974" i="1" s="1"/>
  <c r="O1974" i="1" s="1"/>
  <c r="T1974" i="1"/>
  <c r="S1974" i="1"/>
  <c r="R1974" i="1"/>
  <c r="Q1974" i="1"/>
  <c r="P1974" i="1"/>
  <c r="J1974" i="1"/>
  <c r="G1974" i="1"/>
  <c r="F1974" i="1"/>
  <c r="E1974" i="1"/>
  <c r="D1974" i="1"/>
  <c r="C1974" i="1"/>
  <c r="B1974" i="1"/>
  <c r="AC1974" i="1" s="1"/>
  <c r="AA1973" i="1"/>
  <c r="AB1973" i="1" s="1"/>
  <c r="O1973" i="1" s="1"/>
  <c r="T1973" i="1"/>
  <c r="R1973" i="1"/>
  <c r="Q1973" i="1"/>
  <c r="P1973" i="1"/>
  <c r="K1973" i="1"/>
  <c r="J1973" i="1"/>
  <c r="G1973" i="1"/>
  <c r="F1973" i="1"/>
  <c r="E1973" i="1"/>
  <c r="D1973" i="1"/>
  <c r="C1973" i="1"/>
  <c r="B1973" i="1"/>
  <c r="Z1973" i="1" s="1"/>
  <c r="AA1972" i="1"/>
  <c r="AB1972" i="1" s="1"/>
  <c r="T1972" i="1"/>
  <c r="R1972" i="1"/>
  <c r="Q1972" i="1"/>
  <c r="P1972" i="1"/>
  <c r="K1972" i="1"/>
  <c r="G1972" i="1"/>
  <c r="S1972" i="1" s="1"/>
  <c r="F1972" i="1"/>
  <c r="E1972" i="1"/>
  <c r="D1972" i="1"/>
  <c r="C1972" i="1"/>
  <c r="B1972" i="1"/>
  <c r="U1972" i="1" s="1"/>
  <c r="AA1971" i="1"/>
  <c r="AB1971" i="1" s="1"/>
  <c r="O1971" i="1" s="1"/>
  <c r="U1971" i="1"/>
  <c r="T1971" i="1"/>
  <c r="R1971" i="1"/>
  <c r="Q1971" i="1"/>
  <c r="P1971" i="1"/>
  <c r="J1971" i="1"/>
  <c r="G1971" i="1"/>
  <c r="F1971" i="1"/>
  <c r="S1971" i="1" s="1"/>
  <c r="E1971" i="1"/>
  <c r="D1971" i="1"/>
  <c r="C1971" i="1"/>
  <c r="B1971" i="1"/>
  <c r="I1971" i="1" s="1"/>
  <c r="AA1970" i="1"/>
  <c r="AB1970" i="1" s="1"/>
  <c r="O1970" i="1" s="1"/>
  <c r="T1970" i="1"/>
  <c r="R1970" i="1"/>
  <c r="Q1970" i="1"/>
  <c r="P1970" i="1"/>
  <c r="K1970" i="1"/>
  <c r="I1970" i="1"/>
  <c r="G1970" i="1"/>
  <c r="S1970" i="1" s="1"/>
  <c r="F1970" i="1"/>
  <c r="E1970" i="1"/>
  <c r="D1970" i="1"/>
  <c r="C1970" i="1"/>
  <c r="B1970" i="1"/>
  <c r="AC1970" i="1" s="1"/>
  <c r="AA1969" i="1"/>
  <c r="AB1969" i="1" s="1"/>
  <c r="O1969" i="1" s="1"/>
  <c r="T1969" i="1"/>
  <c r="R1969" i="1"/>
  <c r="Q1969" i="1"/>
  <c r="P1969" i="1"/>
  <c r="K1969" i="1"/>
  <c r="G1969" i="1"/>
  <c r="S1969" i="1" s="1"/>
  <c r="F1969" i="1"/>
  <c r="E1969" i="1"/>
  <c r="D1969" i="1"/>
  <c r="C1969" i="1"/>
  <c r="B1969" i="1"/>
  <c r="U1969" i="1" s="1"/>
  <c r="AA1968" i="1"/>
  <c r="AB1968" i="1" s="1"/>
  <c r="T1968" i="1"/>
  <c r="R1968" i="1"/>
  <c r="Q1968" i="1"/>
  <c r="P1968" i="1"/>
  <c r="J1968" i="1"/>
  <c r="G1968" i="1"/>
  <c r="S1968" i="1" s="1"/>
  <c r="F1968" i="1"/>
  <c r="E1968" i="1"/>
  <c r="D1968" i="1"/>
  <c r="C1968" i="1"/>
  <c r="B1968" i="1"/>
  <c r="U1968" i="1" s="1"/>
  <c r="AB1967" i="1"/>
  <c r="O1967" i="1" s="1"/>
  <c r="AA1967" i="1"/>
  <c r="U1967" i="1"/>
  <c r="T1967" i="1"/>
  <c r="R1967" i="1"/>
  <c r="Q1967" i="1"/>
  <c r="P1967" i="1"/>
  <c r="J1967" i="1"/>
  <c r="G1967" i="1"/>
  <c r="F1967" i="1"/>
  <c r="E1967" i="1"/>
  <c r="D1967" i="1"/>
  <c r="C1967" i="1"/>
  <c r="B1967" i="1"/>
  <c r="I1967" i="1" s="1"/>
  <c r="AA1966" i="1"/>
  <c r="AB1966" i="1" s="1"/>
  <c r="O1966" i="1" s="1"/>
  <c r="T1966" i="1"/>
  <c r="R1966" i="1"/>
  <c r="Q1966" i="1"/>
  <c r="P1966" i="1"/>
  <c r="J1966" i="1"/>
  <c r="G1966" i="1"/>
  <c r="F1966" i="1"/>
  <c r="S1966" i="1" s="1"/>
  <c r="E1966" i="1"/>
  <c r="D1966" i="1"/>
  <c r="C1966" i="1"/>
  <c r="B1966" i="1"/>
  <c r="AC1966" i="1" s="1"/>
  <c r="AC1965" i="1"/>
  <c r="AA1965" i="1"/>
  <c r="AB1965" i="1" s="1"/>
  <c r="O1965" i="1" s="1"/>
  <c r="T1965" i="1"/>
  <c r="R1965" i="1"/>
  <c r="Q1965" i="1"/>
  <c r="P1965" i="1"/>
  <c r="J1965" i="1"/>
  <c r="I1965" i="1"/>
  <c r="G1965" i="1"/>
  <c r="F1965" i="1"/>
  <c r="E1965" i="1"/>
  <c r="D1965" i="1"/>
  <c r="C1965" i="1"/>
  <c r="B1965" i="1"/>
  <c r="Z1965" i="1" s="1"/>
  <c r="AA1964" i="1"/>
  <c r="AB1964" i="1" s="1"/>
  <c r="T1964" i="1"/>
  <c r="R1964" i="1"/>
  <c r="Q1964" i="1"/>
  <c r="P1964" i="1"/>
  <c r="J1964" i="1"/>
  <c r="G1964" i="1"/>
  <c r="F1964" i="1"/>
  <c r="E1964" i="1"/>
  <c r="D1964" i="1"/>
  <c r="C1964" i="1"/>
  <c r="B1964" i="1"/>
  <c r="U1964" i="1" s="1"/>
  <c r="AA1963" i="1"/>
  <c r="AB1963" i="1" s="1"/>
  <c r="O1963" i="1" s="1"/>
  <c r="U1963" i="1"/>
  <c r="T1963" i="1"/>
  <c r="R1963" i="1"/>
  <c r="Q1963" i="1"/>
  <c r="P1963" i="1"/>
  <c r="J1963" i="1"/>
  <c r="G1963" i="1"/>
  <c r="F1963" i="1"/>
  <c r="S1963" i="1" s="1"/>
  <c r="E1963" i="1"/>
  <c r="D1963" i="1"/>
  <c r="C1963" i="1"/>
  <c r="B1963" i="1"/>
  <c r="I1963" i="1" s="1"/>
  <c r="AA1962" i="1"/>
  <c r="AB1962" i="1" s="1"/>
  <c r="O1962" i="1" s="1"/>
  <c r="T1962" i="1"/>
  <c r="R1962" i="1"/>
  <c r="Q1962" i="1"/>
  <c r="P1962" i="1"/>
  <c r="J1962" i="1"/>
  <c r="G1962" i="1"/>
  <c r="S1962" i="1" s="1"/>
  <c r="F1962" i="1"/>
  <c r="E1962" i="1"/>
  <c r="D1962" i="1"/>
  <c r="C1962" i="1"/>
  <c r="B1962" i="1"/>
  <c r="AC1962" i="1" s="1"/>
  <c r="AA1961" i="1"/>
  <c r="AB1961" i="1" s="1"/>
  <c r="O1961" i="1" s="1"/>
  <c r="T1961" i="1"/>
  <c r="R1961" i="1"/>
  <c r="Q1961" i="1"/>
  <c r="P1961" i="1"/>
  <c r="J1961" i="1"/>
  <c r="G1961" i="1"/>
  <c r="S1961" i="1" s="1"/>
  <c r="F1961" i="1"/>
  <c r="E1961" i="1"/>
  <c r="D1961" i="1"/>
  <c r="C1961" i="1"/>
  <c r="B1961" i="1"/>
  <c r="U1961" i="1" s="1"/>
  <c r="AA1960" i="1"/>
  <c r="AB1960" i="1" s="1"/>
  <c r="O1960" i="1" s="1"/>
  <c r="T1960" i="1"/>
  <c r="R1960" i="1"/>
  <c r="Q1960" i="1"/>
  <c r="P1960" i="1"/>
  <c r="J1960" i="1"/>
  <c r="G1960" i="1"/>
  <c r="S1960" i="1" s="1"/>
  <c r="F1960" i="1"/>
  <c r="E1960" i="1"/>
  <c r="D1960" i="1"/>
  <c r="C1960" i="1"/>
  <c r="B1960" i="1"/>
  <c r="U1960" i="1" s="1"/>
  <c r="AA1959" i="1"/>
  <c r="AB1959" i="1" s="1"/>
  <c r="T1959" i="1"/>
  <c r="R1959" i="1"/>
  <c r="Q1959" i="1"/>
  <c r="P1959" i="1"/>
  <c r="K1959" i="1"/>
  <c r="G1959" i="1"/>
  <c r="F1959" i="1"/>
  <c r="S1959" i="1" s="1"/>
  <c r="E1959" i="1"/>
  <c r="D1959" i="1"/>
  <c r="C1959" i="1"/>
  <c r="B1959" i="1"/>
  <c r="I1959" i="1" s="1"/>
  <c r="AA1958" i="1"/>
  <c r="AB1958" i="1" s="1"/>
  <c r="T1958" i="1"/>
  <c r="R1958" i="1"/>
  <c r="Q1958" i="1"/>
  <c r="K1958" i="1"/>
  <c r="J1958" i="1"/>
  <c r="G1958" i="1"/>
  <c r="F1958" i="1"/>
  <c r="S1958" i="1" s="1"/>
  <c r="E1958" i="1"/>
  <c r="D1958" i="1"/>
  <c r="C1958" i="1"/>
  <c r="B1958" i="1"/>
  <c r="AC1958" i="1" s="1"/>
  <c r="AC1957" i="1"/>
  <c r="AB1957" i="1"/>
  <c r="O1957" i="1" s="1"/>
  <c r="AA1957" i="1"/>
  <c r="Z1957" i="1"/>
  <c r="T1957" i="1"/>
  <c r="R1957" i="1"/>
  <c r="Q1957" i="1"/>
  <c r="P1957" i="1"/>
  <c r="J1957" i="1"/>
  <c r="G1957" i="1"/>
  <c r="S1957" i="1" s="1"/>
  <c r="F1957" i="1"/>
  <c r="E1957" i="1"/>
  <c r="D1957" i="1"/>
  <c r="C1957" i="1"/>
  <c r="B1957" i="1"/>
  <c r="U1957" i="1" s="1"/>
  <c r="AA1956" i="1"/>
  <c r="AB1956" i="1" s="1"/>
  <c r="P1956" i="1" s="1"/>
  <c r="T1956" i="1"/>
  <c r="R1956" i="1"/>
  <c r="Q1956" i="1"/>
  <c r="K1956" i="1"/>
  <c r="J1956" i="1"/>
  <c r="G1956" i="1"/>
  <c r="F1956" i="1"/>
  <c r="E1956" i="1"/>
  <c r="D1956" i="1"/>
  <c r="C1956" i="1"/>
  <c r="B1956" i="1"/>
  <c r="U1956" i="1" s="1"/>
  <c r="AB1955" i="1"/>
  <c r="O1955" i="1" s="1"/>
  <c r="AA1955" i="1"/>
  <c r="T1955" i="1"/>
  <c r="R1955" i="1"/>
  <c r="Q1955" i="1"/>
  <c r="K1955" i="1"/>
  <c r="J1955" i="1"/>
  <c r="G1955" i="1"/>
  <c r="F1955" i="1"/>
  <c r="S1955" i="1" s="1"/>
  <c r="E1955" i="1"/>
  <c r="D1955" i="1"/>
  <c r="C1955" i="1"/>
  <c r="B1955" i="1"/>
  <c r="I1955" i="1" s="1"/>
  <c r="AA1954" i="1"/>
  <c r="AB1954" i="1" s="1"/>
  <c r="Q1954" i="1" s="1"/>
  <c r="T1954" i="1"/>
  <c r="S1954" i="1"/>
  <c r="R1954" i="1"/>
  <c r="P1954" i="1"/>
  <c r="K1954" i="1"/>
  <c r="J1954" i="1"/>
  <c r="I1954" i="1"/>
  <c r="G1954" i="1"/>
  <c r="F1954" i="1"/>
  <c r="E1954" i="1"/>
  <c r="D1954" i="1"/>
  <c r="C1954" i="1"/>
  <c r="B1954" i="1"/>
  <c r="AC1954" i="1" s="1"/>
  <c r="AB1953" i="1"/>
  <c r="O1953" i="1" s="1"/>
  <c r="AA1953" i="1"/>
  <c r="T1953" i="1"/>
  <c r="R1953" i="1"/>
  <c r="Q1953" i="1"/>
  <c r="P1953" i="1"/>
  <c r="K1953" i="1"/>
  <c r="J1953" i="1"/>
  <c r="G1953" i="1"/>
  <c r="S1953" i="1" s="1"/>
  <c r="F1953" i="1"/>
  <c r="E1953" i="1"/>
  <c r="D1953" i="1"/>
  <c r="C1953" i="1"/>
  <c r="B1953" i="1"/>
  <c r="Z1953" i="1" s="1"/>
  <c r="AA1952" i="1"/>
  <c r="AB1952" i="1" s="1"/>
  <c r="P1952" i="1" s="1"/>
  <c r="Z1952" i="1"/>
  <c r="T1952" i="1"/>
  <c r="R1952" i="1"/>
  <c r="Q1952" i="1"/>
  <c r="K1952" i="1"/>
  <c r="J1952" i="1"/>
  <c r="G1952" i="1"/>
  <c r="S1952" i="1" s="1"/>
  <c r="F1952" i="1"/>
  <c r="E1952" i="1"/>
  <c r="D1952" i="1"/>
  <c r="C1952" i="1"/>
  <c r="B1952" i="1"/>
  <c r="U1952" i="1" s="1"/>
  <c r="AB1951" i="1"/>
  <c r="O1951" i="1" s="1"/>
  <c r="AA1951" i="1"/>
  <c r="U1951" i="1"/>
  <c r="T1951" i="1"/>
  <c r="R1951" i="1"/>
  <c r="Q1951" i="1"/>
  <c r="K1951" i="1"/>
  <c r="J1951" i="1"/>
  <c r="G1951" i="1"/>
  <c r="F1951" i="1"/>
  <c r="S1951" i="1" s="1"/>
  <c r="E1951" i="1"/>
  <c r="D1951" i="1"/>
  <c r="C1951" i="1"/>
  <c r="B1951" i="1"/>
  <c r="I1951" i="1" s="1"/>
  <c r="AA1950" i="1"/>
  <c r="AB1950" i="1" s="1"/>
  <c r="Q1950" i="1" s="1"/>
  <c r="Z1950" i="1"/>
  <c r="T1950" i="1"/>
  <c r="R1950" i="1"/>
  <c r="P1950" i="1"/>
  <c r="K1950" i="1"/>
  <c r="J1950" i="1"/>
  <c r="I1950" i="1"/>
  <c r="G1950" i="1"/>
  <c r="F1950" i="1"/>
  <c r="S1950" i="1" s="1"/>
  <c r="E1950" i="1"/>
  <c r="D1950" i="1"/>
  <c r="C1950" i="1"/>
  <c r="B1950" i="1"/>
  <c r="AC1950" i="1" s="1"/>
  <c r="AB1949" i="1"/>
  <c r="O1949" i="1" s="1"/>
  <c r="AA1949" i="1"/>
  <c r="T1949" i="1"/>
  <c r="R1949" i="1"/>
  <c r="P1949" i="1"/>
  <c r="K1949" i="1"/>
  <c r="J1949" i="1"/>
  <c r="G1949" i="1"/>
  <c r="S1949" i="1" s="1"/>
  <c r="F1949" i="1"/>
  <c r="E1949" i="1"/>
  <c r="D1949" i="1"/>
  <c r="C1949" i="1"/>
  <c r="B1949" i="1"/>
  <c r="Z1949" i="1" s="1"/>
  <c r="AA1948" i="1"/>
  <c r="AB1948" i="1" s="1"/>
  <c r="T1948" i="1"/>
  <c r="R1948" i="1"/>
  <c r="Q1948" i="1"/>
  <c r="P1948" i="1"/>
  <c r="O1948" i="1"/>
  <c r="K1948" i="1"/>
  <c r="G1948" i="1"/>
  <c r="S1948" i="1" s="1"/>
  <c r="F1948" i="1"/>
  <c r="E1948" i="1"/>
  <c r="D1948" i="1"/>
  <c r="C1948" i="1"/>
  <c r="B1948" i="1"/>
  <c r="U1948" i="1" s="1"/>
  <c r="AA1947" i="1"/>
  <c r="AB1947" i="1" s="1"/>
  <c r="T1947" i="1"/>
  <c r="R1947" i="1"/>
  <c r="Q1947" i="1"/>
  <c r="P1947" i="1"/>
  <c r="K1947" i="1"/>
  <c r="G1947" i="1"/>
  <c r="F1947" i="1"/>
  <c r="S1947" i="1" s="1"/>
  <c r="E1947" i="1"/>
  <c r="D1947" i="1"/>
  <c r="C1947" i="1"/>
  <c r="B1947" i="1"/>
  <c r="U1947" i="1" s="1"/>
  <c r="AB1946" i="1"/>
  <c r="O1946" i="1" s="1"/>
  <c r="AA1946" i="1"/>
  <c r="Z1946" i="1"/>
  <c r="T1946" i="1"/>
  <c r="R1946" i="1"/>
  <c r="Q1946" i="1"/>
  <c r="P1946" i="1"/>
  <c r="K1946" i="1"/>
  <c r="I1946" i="1"/>
  <c r="G1946" i="1"/>
  <c r="S1946" i="1" s="1"/>
  <c r="F1946" i="1"/>
  <c r="E1946" i="1"/>
  <c r="D1946" i="1"/>
  <c r="C1946" i="1"/>
  <c r="B1946" i="1"/>
  <c r="AC1946" i="1" s="1"/>
  <c r="AB1945" i="1"/>
  <c r="O1945" i="1" s="1"/>
  <c r="AA1945" i="1"/>
  <c r="T1945" i="1"/>
  <c r="R1945" i="1"/>
  <c r="Q1945" i="1"/>
  <c r="P1945" i="1"/>
  <c r="K1945" i="1"/>
  <c r="J1945" i="1"/>
  <c r="G1945" i="1"/>
  <c r="F1945" i="1"/>
  <c r="E1945" i="1"/>
  <c r="D1945" i="1"/>
  <c r="C1945" i="1"/>
  <c r="B1945" i="1"/>
  <c r="Z1945" i="1" s="1"/>
  <c r="AA1944" i="1"/>
  <c r="AB1944" i="1" s="1"/>
  <c r="Z1944" i="1"/>
  <c r="T1944" i="1"/>
  <c r="R1944" i="1"/>
  <c r="Q1944" i="1"/>
  <c r="P1944" i="1"/>
  <c r="J1944" i="1"/>
  <c r="G1944" i="1"/>
  <c r="S1944" i="1" s="1"/>
  <c r="F1944" i="1"/>
  <c r="E1944" i="1"/>
  <c r="D1944" i="1"/>
  <c r="C1944" i="1"/>
  <c r="B1944" i="1"/>
  <c r="U1944" i="1" s="1"/>
  <c r="AB1943" i="1"/>
  <c r="AA1943" i="1"/>
  <c r="U1943" i="1"/>
  <c r="T1943" i="1"/>
  <c r="R1943" i="1"/>
  <c r="Q1943" i="1"/>
  <c r="P1943" i="1"/>
  <c r="K1943" i="1"/>
  <c r="G1943" i="1"/>
  <c r="F1943" i="1"/>
  <c r="E1943" i="1"/>
  <c r="D1943" i="1"/>
  <c r="C1943" i="1"/>
  <c r="B1943" i="1"/>
  <c r="AA1942" i="1"/>
  <c r="AB1942" i="1" s="1"/>
  <c r="O1942" i="1" s="1"/>
  <c r="T1942" i="1"/>
  <c r="S1942" i="1"/>
  <c r="R1942" i="1"/>
  <c r="Q1942" i="1"/>
  <c r="P1942" i="1"/>
  <c r="J1942" i="1"/>
  <c r="G1942" i="1"/>
  <c r="F1942" i="1"/>
  <c r="E1942" i="1"/>
  <c r="D1942" i="1"/>
  <c r="C1942" i="1"/>
  <c r="B1942" i="1"/>
  <c r="AC1942" i="1" s="1"/>
  <c r="AB1941" i="1"/>
  <c r="AA1941" i="1"/>
  <c r="T1941" i="1"/>
  <c r="R1941" i="1"/>
  <c r="Q1941" i="1"/>
  <c r="P1941" i="1"/>
  <c r="J1941" i="1"/>
  <c r="G1941" i="1"/>
  <c r="F1941" i="1"/>
  <c r="E1941" i="1"/>
  <c r="D1941" i="1"/>
  <c r="C1941" i="1"/>
  <c r="B1941" i="1"/>
  <c r="Z1941" i="1" s="1"/>
  <c r="AA1940" i="1"/>
  <c r="AB1940" i="1" s="1"/>
  <c r="O1940" i="1" s="1"/>
  <c r="Z1940" i="1"/>
  <c r="T1940" i="1"/>
  <c r="R1940" i="1"/>
  <c r="Q1940" i="1"/>
  <c r="P1940" i="1"/>
  <c r="K1940" i="1"/>
  <c r="J1940" i="1"/>
  <c r="G1940" i="1"/>
  <c r="F1940" i="1"/>
  <c r="S1940" i="1" s="1"/>
  <c r="E1940" i="1"/>
  <c r="D1940" i="1"/>
  <c r="C1940" i="1"/>
  <c r="B1940" i="1"/>
  <c r="U1940" i="1" s="1"/>
  <c r="AB1939" i="1"/>
  <c r="O1939" i="1" s="1"/>
  <c r="AA1939" i="1"/>
  <c r="U1939" i="1"/>
  <c r="T1939" i="1"/>
  <c r="R1939" i="1"/>
  <c r="Q1939" i="1"/>
  <c r="P1939" i="1"/>
  <c r="J1939" i="1"/>
  <c r="G1939" i="1"/>
  <c r="F1939" i="1"/>
  <c r="E1939" i="1"/>
  <c r="D1939" i="1"/>
  <c r="C1939" i="1"/>
  <c r="B1939" i="1"/>
  <c r="AB1938" i="1"/>
  <c r="O1938" i="1" s="1"/>
  <c r="AA1938" i="1"/>
  <c r="Z1938" i="1"/>
  <c r="N1938" i="1" s="1"/>
  <c r="T1938" i="1"/>
  <c r="R1938" i="1"/>
  <c r="Q1938" i="1"/>
  <c r="P1938" i="1"/>
  <c r="J1938" i="1"/>
  <c r="G1938" i="1"/>
  <c r="F1938" i="1"/>
  <c r="S1938" i="1" s="1"/>
  <c r="E1938" i="1"/>
  <c r="D1938" i="1"/>
  <c r="C1938" i="1"/>
  <c r="B1938" i="1"/>
  <c r="AC1938" i="1" s="1"/>
  <c r="AB1937" i="1"/>
  <c r="O1937" i="1" s="1"/>
  <c r="AA1937" i="1"/>
  <c r="T1937" i="1"/>
  <c r="R1937" i="1"/>
  <c r="Q1937" i="1"/>
  <c r="P1937" i="1"/>
  <c r="J1937" i="1"/>
  <c r="G1937" i="1"/>
  <c r="S1937" i="1" s="1"/>
  <c r="F1937" i="1"/>
  <c r="E1937" i="1"/>
  <c r="D1937" i="1"/>
  <c r="C1937" i="1"/>
  <c r="B1937" i="1"/>
  <c r="Z1937" i="1" s="1"/>
  <c r="AA1936" i="1"/>
  <c r="AB1936" i="1" s="1"/>
  <c r="T1936" i="1"/>
  <c r="R1936" i="1"/>
  <c r="Q1936" i="1"/>
  <c r="P1936" i="1"/>
  <c r="K1936" i="1"/>
  <c r="G1936" i="1"/>
  <c r="F1936" i="1"/>
  <c r="S1936" i="1" s="1"/>
  <c r="E1936" i="1"/>
  <c r="D1936" i="1"/>
  <c r="C1936" i="1"/>
  <c r="B1936" i="1"/>
  <c r="Z1936" i="1" s="1"/>
  <c r="AA1935" i="1"/>
  <c r="AB1935" i="1" s="1"/>
  <c r="O1935" i="1" s="1"/>
  <c r="T1935" i="1"/>
  <c r="R1935" i="1"/>
  <c r="Q1935" i="1"/>
  <c r="P1935" i="1"/>
  <c r="J1935" i="1"/>
  <c r="G1935" i="1"/>
  <c r="F1935" i="1"/>
  <c r="E1935" i="1"/>
  <c r="D1935" i="1"/>
  <c r="C1935" i="1"/>
  <c r="B1935" i="1"/>
  <c r="U1935" i="1" s="1"/>
  <c r="AB1934" i="1"/>
  <c r="AA1934" i="1"/>
  <c r="T1934" i="1"/>
  <c r="R1934" i="1"/>
  <c r="Q1934" i="1"/>
  <c r="P1934" i="1"/>
  <c r="J1934" i="1"/>
  <c r="G1934" i="1"/>
  <c r="F1934" i="1"/>
  <c r="S1934" i="1" s="1"/>
  <c r="E1934" i="1"/>
  <c r="D1934" i="1"/>
  <c r="C1934" i="1"/>
  <c r="B1934" i="1"/>
  <c r="U1934" i="1" s="1"/>
  <c r="AA1933" i="1"/>
  <c r="AB1933" i="1" s="1"/>
  <c r="T1933" i="1"/>
  <c r="R1933" i="1"/>
  <c r="Q1933" i="1"/>
  <c r="P1933" i="1"/>
  <c r="J1933" i="1"/>
  <c r="G1933" i="1"/>
  <c r="F1933" i="1"/>
  <c r="E1933" i="1"/>
  <c r="D1933" i="1"/>
  <c r="C1933" i="1"/>
  <c r="B1933" i="1"/>
  <c r="Z1933" i="1" s="1"/>
  <c r="AA1932" i="1"/>
  <c r="AB1932" i="1" s="1"/>
  <c r="T1932" i="1"/>
  <c r="R1932" i="1"/>
  <c r="Q1932" i="1"/>
  <c r="P1932" i="1"/>
  <c r="J1932" i="1"/>
  <c r="G1932" i="1"/>
  <c r="F1932" i="1"/>
  <c r="E1932" i="1"/>
  <c r="D1932" i="1"/>
  <c r="C1932" i="1"/>
  <c r="B1932" i="1"/>
  <c r="AC1932" i="1" s="1"/>
  <c r="AA1931" i="1"/>
  <c r="AB1931" i="1" s="1"/>
  <c r="O1931" i="1" s="1"/>
  <c r="U1931" i="1"/>
  <c r="T1931" i="1"/>
  <c r="R1931" i="1"/>
  <c r="Q1931" i="1"/>
  <c r="P1931" i="1"/>
  <c r="J1931" i="1"/>
  <c r="I1931" i="1"/>
  <c r="G1931" i="1"/>
  <c r="F1931" i="1"/>
  <c r="S1931" i="1" s="1"/>
  <c r="E1931" i="1"/>
  <c r="D1931" i="1"/>
  <c r="C1931" i="1"/>
  <c r="B1931" i="1"/>
  <c r="AC1930" i="1"/>
  <c r="AA1930" i="1"/>
  <c r="AB1930" i="1" s="1"/>
  <c r="Z1930" i="1"/>
  <c r="T1930" i="1"/>
  <c r="R1930" i="1"/>
  <c r="Q1930" i="1"/>
  <c r="P1930" i="1"/>
  <c r="J1930" i="1"/>
  <c r="I1930" i="1"/>
  <c r="G1930" i="1"/>
  <c r="F1930" i="1"/>
  <c r="E1930" i="1"/>
  <c r="D1930" i="1"/>
  <c r="C1930" i="1"/>
  <c r="B1930" i="1"/>
  <c r="U1930" i="1" s="1"/>
  <c r="AA1929" i="1"/>
  <c r="AB1929" i="1" s="1"/>
  <c r="T1929" i="1"/>
  <c r="R1929" i="1"/>
  <c r="Q1929" i="1"/>
  <c r="P1929" i="1"/>
  <c r="J1929" i="1"/>
  <c r="G1929" i="1"/>
  <c r="S1929" i="1" s="1"/>
  <c r="F1929" i="1"/>
  <c r="E1929" i="1"/>
  <c r="D1929" i="1"/>
  <c r="C1929" i="1"/>
  <c r="B1929" i="1"/>
  <c r="Z1929" i="1" s="1"/>
  <c r="AA1928" i="1"/>
  <c r="AB1928" i="1" s="1"/>
  <c r="T1928" i="1"/>
  <c r="R1928" i="1"/>
  <c r="Q1928" i="1"/>
  <c r="P1928" i="1"/>
  <c r="K1928" i="1"/>
  <c r="G1928" i="1"/>
  <c r="F1928" i="1"/>
  <c r="E1928" i="1"/>
  <c r="D1928" i="1"/>
  <c r="C1928" i="1"/>
  <c r="B1928" i="1"/>
  <c r="AC1928" i="1" s="1"/>
  <c r="AA1927" i="1"/>
  <c r="AB1927" i="1" s="1"/>
  <c r="O1927" i="1" s="1"/>
  <c r="U1927" i="1"/>
  <c r="T1927" i="1"/>
  <c r="R1927" i="1"/>
  <c r="Q1927" i="1"/>
  <c r="P1927" i="1"/>
  <c r="J1927" i="1"/>
  <c r="I1927" i="1"/>
  <c r="G1927" i="1"/>
  <c r="F1927" i="1"/>
  <c r="S1927" i="1" s="1"/>
  <c r="E1927" i="1"/>
  <c r="D1927" i="1"/>
  <c r="C1927" i="1"/>
  <c r="B1927" i="1"/>
  <c r="AC1926" i="1"/>
  <c r="AA1926" i="1"/>
  <c r="AB1926" i="1" s="1"/>
  <c r="O1926" i="1" s="1"/>
  <c r="Z1926" i="1"/>
  <c r="T1926" i="1"/>
  <c r="R1926" i="1"/>
  <c r="Q1926" i="1"/>
  <c r="P1926" i="1"/>
  <c r="J1926" i="1"/>
  <c r="I1926" i="1"/>
  <c r="G1926" i="1"/>
  <c r="F1926" i="1"/>
  <c r="E1926" i="1"/>
  <c r="D1926" i="1"/>
  <c r="C1926" i="1"/>
  <c r="B1926" i="1"/>
  <c r="U1926" i="1" s="1"/>
  <c r="AC1925" i="1"/>
  <c r="AA1925" i="1"/>
  <c r="AB1925" i="1" s="1"/>
  <c r="O1925" i="1" s="1"/>
  <c r="Z1925" i="1"/>
  <c r="T1925" i="1"/>
  <c r="R1925" i="1"/>
  <c r="Q1925" i="1"/>
  <c r="P1925" i="1"/>
  <c r="J1925" i="1"/>
  <c r="G1925" i="1"/>
  <c r="F1925" i="1"/>
  <c r="E1925" i="1"/>
  <c r="D1925" i="1"/>
  <c r="C1925" i="1"/>
  <c r="B1925" i="1"/>
  <c r="U1925" i="1" s="1"/>
  <c r="AB1924" i="1"/>
  <c r="AA1924" i="1"/>
  <c r="T1924" i="1"/>
  <c r="R1924" i="1"/>
  <c r="Q1924" i="1"/>
  <c r="P1924" i="1"/>
  <c r="J1924" i="1"/>
  <c r="G1924" i="1"/>
  <c r="F1924" i="1"/>
  <c r="E1924" i="1"/>
  <c r="D1924" i="1"/>
  <c r="C1924" i="1"/>
  <c r="B1924" i="1"/>
  <c r="AC1924" i="1" s="1"/>
  <c r="AA1923" i="1"/>
  <c r="AB1923" i="1" s="1"/>
  <c r="Z1923" i="1"/>
  <c r="T1923" i="1"/>
  <c r="R1923" i="1"/>
  <c r="Q1923" i="1"/>
  <c r="P1923" i="1"/>
  <c r="J1923" i="1"/>
  <c r="G1923" i="1"/>
  <c r="F1923" i="1"/>
  <c r="S1923" i="1" s="1"/>
  <c r="E1923" i="1"/>
  <c r="D1923" i="1"/>
  <c r="C1923" i="1"/>
  <c r="B1923" i="1"/>
  <c r="AC1923" i="1" s="1"/>
  <c r="AB1922" i="1"/>
  <c r="O1922" i="1" s="1"/>
  <c r="AA1922" i="1"/>
  <c r="T1922" i="1"/>
  <c r="R1922" i="1"/>
  <c r="Q1922" i="1"/>
  <c r="P1922" i="1"/>
  <c r="J1922" i="1"/>
  <c r="G1922" i="1"/>
  <c r="F1922" i="1"/>
  <c r="E1922" i="1"/>
  <c r="D1922" i="1"/>
  <c r="C1922" i="1"/>
  <c r="B1922" i="1"/>
  <c r="U1922" i="1" s="1"/>
  <c r="AA1921" i="1"/>
  <c r="AB1921" i="1" s="1"/>
  <c r="T1921" i="1"/>
  <c r="R1921" i="1"/>
  <c r="Q1921" i="1"/>
  <c r="P1921" i="1"/>
  <c r="J1921" i="1"/>
  <c r="G1921" i="1"/>
  <c r="S1921" i="1" s="1"/>
  <c r="F1921" i="1"/>
  <c r="E1921" i="1"/>
  <c r="D1921" i="1"/>
  <c r="C1921" i="1"/>
  <c r="B1921" i="1"/>
  <c r="Z1921" i="1" s="1"/>
  <c r="AB1920" i="1"/>
  <c r="O1920" i="1" s="1"/>
  <c r="AA1920" i="1"/>
  <c r="Z1920" i="1"/>
  <c r="U1920" i="1"/>
  <c r="T1920" i="1"/>
  <c r="R1920" i="1"/>
  <c r="Q1920" i="1"/>
  <c r="P1920" i="1"/>
  <c r="J1920" i="1"/>
  <c r="I1920" i="1"/>
  <c r="G1920" i="1"/>
  <c r="S1920" i="1" s="1"/>
  <c r="F1920" i="1"/>
  <c r="E1920" i="1"/>
  <c r="D1920" i="1"/>
  <c r="C1920" i="1"/>
  <c r="B1920" i="1"/>
  <c r="AC1920" i="1" s="1"/>
  <c r="AA1919" i="1"/>
  <c r="AB1919" i="1" s="1"/>
  <c r="O1919" i="1" s="1"/>
  <c r="T1919" i="1"/>
  <c r="R1919" i="1"/>
  <c r="Q1919" i="1"/>
  <c r="P1919" i="1"/>
  <c r="J1919" i="1"/>
  <c r="G1919" i="1"/>
  <c r="F1919" i="1"/>
  <c r="E1919" i="1"/>
  <c r="D1919" i="1"/>
  <c r="C1919" i="1"/>
  <c r="B1919" i="1"/>
  <c r="U1919" i="1" s="1"/>
  <c r="AA1918" i="1"/>
  <c r="AB1918" i="1" s="1"/>
  <c r="O1918" i="1" s="1"/>
  <c r="T1918" i="1"/>
  <c r="R1918" i="1"/>
  <c r="Q1918" i="1"/>
  <c r="P1918" i="1"/>
  <c r="J1918" i="1"/>
  <c r="G1918" i="1"/>
  <c r="F1918" i="1"/>
  <c r="E1918" i="1"/>
  <c r="D1918" i="1"/>
  <c r="C1918" i="1"/>
  <c r="B1918" i="1"/>
  <c r="U1918" i="1" s="1"/>
  <c r="AA1917" i="1"/>
  <c r="AB1917" i="1" s="1"/>
  <c r="T1917" i="1"/>
  <c r="R1917" i="1"/>
  <c r="Q1917" i="1"/>
  <c r="P1917" i="1"/>
  <c r="K1917" i="1"/>
  <c r="G1917" i="1"/>
  <c r="F1917" i="1"/>
  <c r="E1917" i="1"/>
  <c r="D1917" i="1"/>
  <c r="C1917" i="1"/>
  <c r="B1917" i="1"/>
  <c r="Z1917" i="1" s="1"/>
  <c r="AA1916" i="1"/>
  <c r="AB1916" i="1" s="1"/>
  <c r="U1916" i="1"/>
  <c r="T1916" i="1"/>
  <c r="R1916" i="1"/>
  <c r="Q1916" i="1"/>
  <c r="P1916" i="1"/>
  <c r="K1916" i="1"/>
  <c r="I1916" i="1"/>
  <c r="G1916" i="1"/>
  <c r="F1916" i="1"/>
  <c r="E1916" i="1"/>
  <c r="D1916" i="1"/>
  <c r="C1916" i="1"/>
  <c r="B1916" i="1"/>
  <c r="AC1916" i="1" s="1"/>
  <c r="AB1915" i="1"/>
  <c r="O1915" i="1" s="1"/>
  <c r="AA1915" i="1"/>
  <c r="Z1915" i="1"/>
  <c r="T1915" i="1"/>
  <c r="R1915" i="1"/>
  <c r="Q1915" i="1"/>
  <c r="P1915" i="1"/>
  <c r="K1915" i="1"/>
  <c r="I1915" i="1"/>
  <c r="G1915" i="1"/>
  <c r="S1915" i="1" s="1"/>
  <c r="F1915" i="1"/>
  <c r="E1915" i="1"/>
  <c r="D1915" i="1"/>
  <c r="C1915" i="1"/>
  <c r="B1915" i="1"/>
  <c r="AC1915" i="1" s="1"/>
  <c r="AB1914" i="1"/>
  <c r="O1914" i="1" s="1"/>
  <c r="AA1914" i="1"/>
  <c r="T1914" i="1"/>
  <c r="R1914" i="1"/>
  <c r="Q1914" i="1"/>
  <c r="P1914" i="1"/>
  <c r="J1914" i="1"/>
  <c r="G1914" i="1"/>
  <c r="S1914" i="1" s="1"/>
  <c r="F1914" i="1"/>
  <c r="E1914" i="1"/>
  <c r="D1914" i="1"/>
  <c r="C1914" i="1"/>
  <c r="B1914" i="1"/>
  <c r="U1914" i="1" s="1"/>
  <c r="AA1913" i="1"/>
  <c r="AB1913" i="1" s="1"/>
  <c r="O1913" i="1" s="1"/>
  <c r="T1913" i="1"/>
  <c r="S1913" i="1"/>
  <c r="R1913" i="1"/>
  <c r="Q1913" i="1"/>
  <c r="P1913" i="1"/>
  <c r="J1913" i="1"/>
  <c r="G1913" i="1"/>
  <c r="F1913" i="1"/>
  <c r="E1913" i="1"/>
  <c r="D1913" i="1"/>
  <c r="C1913" i="1"/>
  <c r="B1913" i="1"/>
  <c r="I1913" i="1" s="1"/>
  <c r="AC1912" i="1"/>
  <c r="AA1912" i="1"/>
  <c r="AB1912" i="1" s="1"/>
  <c r="U1912" i="1"/>
  <c r="T1912" i="1"/>
  <c r="R1912" i="1"/>
  <c r="Q1912" i="1"/>
  <c r="P1912" i="1"/>
  <c r="J1912" i="1"/>
  <c r="I1912" i="1"/>
  <c r="G1912" i="1"/>
  <c r="F1912" i="1"/>
  <c r="E1912" i="1"/>
  <c r="D1912" i="1"/>
  <c r="C1912" i="1"/>
  <c r="B1912" i="1"/>
  <c r="Z1912" i="1" s="1"/>
  <c r="AA1911" i="1"/>
  <c r="AB1911" i="1" s="1"/>
  <c r="O1911" i="1" s="1"/>
  <c r="T1911" i="1"/>
  <c r="S1911" i="1"/>
  <c r="R1911" i="1"/>
  <c r="Q1911" i="1"/>
  <c r="P1911" i="1"/>
  <c r="K1911" i="1"/>
  <c r="G1911" i="1"/>
  <c r="F1911" i="1"/>
  <c r="E1911" i="1"/>
  <c r="D1911" i="1"/>
  <c r="C1911" i="1"/>
  <c r="B1911" i="1"/>
  <c r="AC1911" i="1" s="1"/>
  <c r="AA1910" i="1"/>
  <c r="AB1910" i="1" s="1"/>
  <c r="O1910" i="1" s="1"/>
  <c r="T1910" i="1"/>
  <c r="R1910" i="1"/>
  <c r="Q1910" i="1"/>
  <c r="P1910" i="1"/>
  <c r="K1910" i="1"/>
  <c r="G1910" i="1"/>
  <c r="S1910" i="1" s="1"/>
  <c r="F1910" i="1"/>
  <c r="E1910" i="1"/>
  <c r="D1910" i="1"/>
  <c r="C1910" i="1"/>
  <c r="B1910" i="1"/>
  <c r="I1910" i="1" s="1"/>
  <c r="AA1909" i="1"/>
  <c r="AB1909" i="1" s="1"/>
  <c r="P1909" i="1" s="1"/>
  <c r="T1909" i="1"/>
  <c r="R1909" i="1"/>
  <c r="Q1909" i="1"/>
  <c r="K1909" i="1"/>
  <c r="J1909" i="1"/>
  <c r="G1909" i="1"/>
  <c r="S1909" i="1" s="1"/>
  <c r="F1909" i="1"/>
  <c r="E1909" i="1"/>
  <c r="D1909" i="1"/>
  <c r="C1909" i="1"/>
  <c r="B1909" i="1"/>
  <c r="AC1908" i="1"/>
  <c r="AA1908" i="1"/>
  <c r="AB1908" i="1" s="1"/>
  <c r="U1908" i="1"/>
  <c r="T1908" i="1"/>
  <c r="R1908" i="1"/>
  <c r="Q1908" i="1"/>
  <c r="P1908" i="1"/>
  <c r="K1908" i="1"/>
  <c r="I1908" i="1"/>
  <c r="G1908" i="1"/>
  <c r="F1908" i="1"/>
  <c r="E1908" i="1"/>
  <c r="D1908" i="1"/>
  <c r="C1908" i="1"/>
  <c r="B1908" i="1"/>
  <c r="Z1908" i="1" s="1"/>
  <c r="AA1907" i="1"/>
  <c r="AB1907" i="1" s="1"/>
  <c r="Z1907" i="1"/>
  <c r="T1907" i="1"/>
  <c r="R1907" i="1"/>
  <c r="Q1907" i="1"/>
  <c r="P1907" i="1"/>
  <c r="K1907" i="1"/>
  <c r="I1907" i="1"/>
  <c r="G1907" i="1"/>
  <c r="F1907" i="1"/>
  <c r="E1907" i="1"/>
  <c r="D1907" i="1"/>
  <c r="C1907" i="1"/>
  <c r="B1907" i="1"/>
  <c r="AC1907" i="1" s="1"/>
  <c r="AA1906" i="1"/>
  <c r="AB1906" i="1" s="1"/>
  <c r="U1906" i="1"/>
  <c r="T1906" i="1"/>
  <c r="R1906" i="1"/>
  <c r="Q1906" i="1"/>
  <c r="P1906" i="1"/>
  <c r="J1906" i="1"/>
  <c r="G1906" i="1"/>
  <c r="S1906" i="1" s="1"/>
  <c r="F1906" i="1"/>
  <c r="E1906" i="1"/>
  <c r="D1906" i="1"/>
  <c r="C1906" i="1"/>
  <c r="B1906" i="1"/>
  <c r="I1906" i="1" s="1"/>
  <c r="AA1905" i="1"/>
  <c r="AB1905" i="1" s="1"/>
  <c r="P1905" i="1" s="1"/>
  <c r="T1905" i="1"/>
  <c r="S1905" i="1"/>
  <c r="R1905" i="1"/>
  <c r="Q1905" i="1"/>
  <c r="O1905" i="1"/>
  <c r="K1905" i="1"/>
  <c r="J1905" i="1"/>
  <c r="G1905" i="1"/>
  <c r="F1905" i="1"/>
  <c r="E1905" i="1"/>
  <c r="D1905" i="1"/>
  <c r="C1905" i="1"/>
  <c r="B1905" i="1"/>
  <c r="AA1904" i="1"/>
  <c r="AB1904" i="1" s="1"/>
  <c r="T1904" i="1"/>
  <c r="R1904" i="1"/>
  <c r="Q1904" i="1"/>
  <c r="K1904" i="1"/>
  <c r="J1904" i="1"/>
  <c r="G1904" i="1"/>
  <c r="S1904" i="1" s="1"/>
  <c r="F1904" i="1"/>
  <c r="E1904" i="1"/>
  <c r="D1904" i="1"/>
  <c r="C1904" i="1"/>
  <c r="B1904" i="1"/>
  <c r="Z1904" i="1" s="1"/>
  <c r="AB1903" i="1"/>
  <c r="Q1903" i="1" s="1"/>
  <c r="AA1903" i="1"/>
  <c r="T1903" i="1"/>
  <c r="R1903" i="1"/>
  <c r="P1903" i="1"/>
  <c r="K1903" i="1"/>
  <c r="J1903" i="1"/>
  <c r="G1903" i="1"/>
  <c r="F1903" i="1"/>
  <c r="S1903" i="1" s="1"/>
  <c r="E1903" i="1"/>
  <c r="D1903" i="1"/>
  <c r="C1903" i="1"/>
  <c r="B1903" i="1"/>
  <c r="AC1903" i="1" s="1"/>
  <c r="AB1902" i="1"/>
  <c r="O1902" i="1" s="1"/>
  <c r="AA1902" i="1"/>
  <c r="U1902" i="1"/>
  <c r="T1902" i="1"/>
  <c r="R1902" i="1"/>
  <c r="Q1902" i="1"/>
  <c r="K1902" i="1"/>
  <c r="J1902" i="1"/>
  <c r="G1902" i="1"/>
  <c r="S1902" i="1" s="1"/>
  <c r="F1902" i="1"/>
  <c r="E1902" i="1"/>
  <c r="D1902" i="1"/>
  <c r="C1902" i="1"/>
  <c r="B1902" i="1"/>
  <c r="I1902" i="1" s="1"/>
  <c r="AA1901" i="1"/>
  <c r="AB1901" i="1" s="1"/>
  <c r="P1901" i="1" s="1"/>
  <c r="T1901" i="1"/>
  <c r="S1901" i="1"/>
  <c r="R1901" i="1"/>
  <c r="Q1901" i="1"/>
  <c r="O1901" i="1"/>
  <c r="K1901" i="1"/>
  <c r="J1901" i="1"/>
  <c r="G1901" i="1"/>
  <c r="F1901" i="1"/>
  <c r="E1901" i="1"/>
  <c r="D1901" i="1"/>
  <c r="C1901" i="1"/>
  <c r="B1901" i="1"/>
  <c r="AA1900" i="1"/>
  <c r="AB1900" i="1" s="1"/>
  <c r="T1900" i="1"/>
  <c r="R1900" i="1"/>
  <c r="Q1900" i="1"/>
  <c r="K1900" i="1"/>
  <c r="J1900" i="1"/>
  <c r="G1900" i="1"/>
  <c r="S1900" i="1" s="1"/>
  <c r="F1900" i="1"/>
  <c r="E1900" i="1"/>
  <c r="D1900" i="1"/>
  <c r="C1900" i="1"/>
  <c r="B1900" i="1"/>
  <c r="Z1900" i="1" s="1"/>
  <c r="AB1899" i="1"/>
  <c r="O1899" i="1" s="1"/>
  <c r="AA1899" i="1"/>
  <c r="Z1899" i="1"/>
  <c r="T1899" i="1"/>
  <c r="R1899" i="1"/>
  <c r="Q1899" i="1"/>
  <c r="P1899" i="1"/>
  <c r="K1899" i="1"/>
  <c r="J1899" i="1"/>
  <c r="G1899" i="1"/>
  <c r="F1899" i="1"/>
  <c r="S1899" i="1" s="1"/>
  <c r="E1899" i="1"/>
  <c r="D1899" i="1"/>
  <c r="C1899" i="1"/>
  <c r="B1899" i="1"/>
  <c r="AC1899" i="1" s="1"/>
  <c r="AC1898" i="1"/>
  <c r="AA1898" i="1"/>
  <c r="AB1898" i="1" s="1"/>
  <c r="Z1898" i="1"/>
  <c r="T1898" i="1"/>
  <c r="R1898" i="1"/>
  <c r="Q1898" i="1"/>
  <c r="K1898" i="1"/>
  <c r="J1898" i="1"/>
  <c r="G1898" i="1"/>
  <c r="F1898" i="1"/>
  <c r="E1898" i="1"/>
  <c r="D1898" i="1"/>
  <c r="C1898" i="1"/>
  <c r="B1898" i="1"/>
  <c r="I1898" i="1" s="1"/>
  <c r="AA1897" i="1"/>
  <c r="AB1897" i="1" s="1"/>
  <c r="Q1897" i="1" s="1"/>
  <c r="T1897" i="1"/>
  <c r="R1897" i="1"/>
  <c r="P1897" i="1"/>
  <c r="K1897" i="1"/>
  <c r="J1897" i="1"/>
  <c r="G1897" i="1"/>
  <c r="F1897" i="1"/>
  <c r="S1897" i="1" s="1"/>
  <c r="E1897" i="1"/>
  <c r="D1897" i="1"/>
  <c r="C1897" i="1"/>
  <c r="B1897" i="1"/>
  <c r="AA1896" i="1"/>
  <c r="AB1896" i="1" s="1"/>
  <c r="O1896" i="1" s="1"/>
  <c r="T1896" i="1"/>
  <c r="R1896" i="1"/>
  <c r="P1896" i="1"/>
  <c r="K1896" i="1"/>
  <c r="J1896" i="1"/>
  <c r="G1896" i="1"/>
  <c r="F1896" i="1"/>
  <c r="E1896" i="1"/>
  <c r="D1896" i="1"/>
  <c r="C1896" i="1"/>
  <c r="B1896" i="1"/>
  <c r="Z1896" i="1" s="1"/>
  <c r="AA1895" i="1"/>
  <c r="AB1895" i="1" s="1"/>
  <c r="O1895" i="1" s="1"/>
  <c r="T1895" i="1"/>
  <c r="R1895" i="1"/>
  <c r="Q1895" i="1"/>
  <c r="P1895" i="1"/>
  <c r="J1895" i="1"/>
  <c r="G1895" i="1"/>
  <c r="F1895" i="1"/>
  <c r="S1895" i="1" s="1"/>
  <c r="E1895" i="1"/>
  <c r="D1895" i="1"/>
  <c r="C1895" i="1"/>
  <c r="B1895" i="1"/>
  <c r="AC1895" i="1" s="1"/>
  <c r="AB1894" i="1"/>
  <c r="AA1894" i="1"/>
  <c r="Z1894" i="1"/>
  <c r="U1894" i="1"/>
  <c r="T1894" i="1"/>
  <c r="R1894" i="1"/>
  <c r="Q1894" i="1"/>
  <c r="P1894" i="1"/>
  <c r="J1894" i="1"/>
  <c r="G1894" i="1"/>
  <c r="F1894" i="1"/>
  <c r="E1894" i="1"/>
  <c r="D1894" i="1"/>
  <c r="C1894" i="1"/>
  <c r="B1894" i="1"/>
  <c r="I1894" i="1" s="1"/>
  <c r="AA1893" i="1"/>
  <c r="AB1893" i="1" s="1"/>
  <c r="T1893" i="1"/>
  <c r="R1893" i="1"/>
  <c r="Q1893" i="1"/>
  <c r="P1893" i="1"/>
  <c r="O1893" i="1"/>
  <c r="J1893" i="1"/>
  <c r="G1893" i="1"/>
  <c r="S1893" i="1" s="1"/>
  <c r="F1893" i="1"/>
  <c r="E1893" i="1"/>
  <c r="D1893" i="1"/>
  <c r="C1893" i="1"/>
  <c r="B1893" i="1"/>
  <c r="Z1893" i="1" s="1"/>
  <c r="AA1892" i="1"/>
  <c r="AB1892" i="1" s="1"/>
  <c r="O1892" i="1" s="1"/>
  <c r="T1892" i="1"/>
  <c r="R1892" i="1"/>
  <c r="Q1892" i="1"/>
  <c r="P1892" i="1"/>
  <c r="J1892" i="1"/>
  <c r="G1892" i="1"/>
  <c r="S1892" i="1" s="1"/>
  <c r="F1892" i="1"/>
  <c r="E1892" i="1"/>
  <c r="D1892" i="1"/>
  <c r="C1892" i="1"/>
  <c r="B1892" i="1"/>
  <c r="Z1892" i="1" s="1"/>
  <c r="AA1891" i="1"/>
  <c r="AB1891" i="1" s="1"/>
  <c r="O1891" i="1" s="1"/>
  <c r="Z1891" i="1"/>
  <c r="T1891" i="1"/>
  <c r="R1891" i="1"/>
  <c r="Q1891" i="1"/>
  <c r="P1891" i="1"/>
  <c r="J1891" i="1"/>
  <c r="I1891" i="1"/>
  <c r="G1891" i="1"/>
  <c r="S1891" i="1" s="1"/>
  <c r="F1891" i="1"/>
  <c r="E1891" i="1"/>
  <c r="D1891" i="1"/>
  <c r="C1891" i="1"/>
  <c r="B1891" i="1"/>
  <c r="AC1891" i="1" s="1"/>
  <c r="AB1890" i="1"/>
  <c r="O1890" i="1" s="1"/>
  <c r="AA1890" i="1"/>
  <c r="Z1890" i="1"/>
  <c r="T1890" i="1"/>
  <c r="R1890" i="1"/>
  <c r="Q1890" i="1"/>
  <c r="P1890" i="1"/>
  <c r="K1890" i="1"/>
  <c r="G1890" i="1"/>
  <c r="F1890" i="1"/>
  <c r="E1890" i="1"/>
  <c r="D1890" i="1"/>
  <c r="C1890" i="1"/>
  <c r="B1890" i="1"/>
  <c r="I1890" i="1" s="1"/>
  <c r="AA1889" i="1"/>
  <c r="AB1889" i="1" s="1"/>
  <c r="T1889" i="1"/>
  <c r="R1889" i="1"/>
  <c r="Q1889" i="1"/>
  <c r="P1889" i="1"/>
  <c r="K1889" i="1"/>
  <c r="G1889" i="1"/>
  <c r="S1889" i="1" s="1"/>
  <c r="F1889" i="1"/>
  <c r="E1889" i="1"/>
  <c r="D1889" i="1"/>
  <c r="C1889" i="1"/>
  <c r="B1889" i="1"/>
  <c r="Z1889" i="1" s="1"/>
  <c r="AA1888" i="1"/>
  <c r="AB1888" i="1" s="1"/>
  <c r="T1888" i="1"/>
  <c r="R1888" i="1"/>
  <c r="Q1888" i="1"/>
  <c r="P1888" i="1"/>
  <c r="O1888" i="1"/>
  <c r="J1888" i="1"/>
  <c r="G1888" i="1"/>
  <c r="S1888" i="1" s="1"/>
  <c r="F1888" i="1"/>
  <c r="E1888" i="1"/>
  <c r="D1888" i="1"/>
  <c r="C1888" i="1"/>
  <c r="B1888" i="1"/>
  <c r="Z1888" i="1" s="1"/>
  <c r="AA1887" i="1"/>
  <c r="AB1887" i="1" s="1"/>
  <c r="U1887" i="1"/>
  <c r="T1887" i="1"/>
  <c r="R1887" i="1"/>
  <c r="Q1887" i="1"/>
  <c r="P1887" i="1"/>
  <c r="J1887" i="1"/>
  <c r="G1887" i="1"/>
  <c r="S1887" i="1" s="1"/>
  <c r="F1887" i="1"/>
  <c r="E1887" i="1"/>
  <c r="D1887" i="1"/>
  <c r="C1887" i="1"/>
  <c r="B1887" i="1"/>
  <c r="AC1887" i="1" s="1"/>
  <c r="AB1886" i="1"/>
  <c r="O1886" i="1" s="1"/>
  <c r="AA1886" i="1"/>
  <c r="T1886" i="1"/>
  <c r="R1886" i="1"/>
  <c r="Q1886" i="1"/>
  <c r="P1886" i="1"/>
  <c r="J1886" i="1"/>
  <c r="G1886" i="1"/>
  <c r="F1886" i="1"/>
  <c r="E1886" i="1"/>
  <c r="D1886" i="1"/>
  <c r="C1886" i="1"/>
  <c r="B1886" i="1"/>
  <c r="I1886" i="1" s="1"/>
  <c r="AC1885" i="1"/>
  <c r="AA1885" i="1"/>
  <c r="AB1885" i="1" s="1"/>
  <c r="O1885" i="1" s="1"/>
  <c r="T1885" i="1"/>
  <c r="R1885" i="1"/>
  <c r="Q1885" i="1"/>
  <c r="P1885" i="1"/>
  <c r="J1885" i="1"/>
  <c r="I1885" i="1"/>
  <c r="G1885" i="1"/>
  <c r="S1885" i="1" s="1"/>
  <c r="F1885" i="1"/>
  <c r="E1885" i="1"/>
  <c r="D1885" i="1"/>
  <c r="C1885" i="1"/>
  <c r="B1885" i="1"/>
  <c r="U1885" i="1" s="1"/>
  <c r="AA1884" i="1"/>
  <c r="AB1884" i="1" s="1"/>
  <c r="O1884" i="1" s="1"/>
  <c r="T1884" i="1"/>
  <c r="R1884" i="1"/>
  <c r="Q1884" i="1"/>
  <c r="P1884" i="1"/>
  <c r="K1884" i="1"/>
  <c r="J1884" i="1"/>
  <c r="G1884" i="1"/>
  <c r="F1884" i="1"/>
  <c r="E1884" i="1"/>
  <c r="D1884" i="1"/>
  <c r="C1884" i="1"/>
  <c r="B1884" i="1"/>
  <c r="Z1884" i="1" s="1"/>
  <c r="AA1883" i="1"/>
  <c r="AB1883" i="1" s="1"/>
  <c r="T1883" i="1"/>
  <c r="R1883" i="1"/>
  <c r="Q1883" i="1"/>
  <c r="P1883" i="1"/>
  <c r="J1883" i="1"/>
  <c r="G1883" i="1"/>
  <c r="F1883" i="1"/>
  <c r="S1883" i="1" s="1"/>
  <c r="E1883" i="1"/>
  <c r="D1883" i="1"/>
  <c r="C1883" i="1"/>
  <c r="B1883" i="1"/>
  <c r="U1883" i="1" s="1"/>
  <c r="AA1882" i="1"/>
  <c r="AB1882" i="1" s="1"/>
  <c r="O1882" i="1" s="1"/>
  <c r="T1882" i="1"/>
  <c r="R1882" i="1"/>
  <c r="Q1882" i="1"/>
  <c r="P1882" i="1"/>
  <c r="J1882" i="1"/>
  <c r="G1882" i="1"/>
  <c r="F1882" i="1"/>
  <c r="E1882" i="1"/>
  <c r="D1882" i="1"/>
  <c r="C1882" i="1"/>
  <c r="B1882" i="1"/>
  <c r="I1882" i="1" s="1"/>
  <c r="AA1881" i="1"/>
  <c r="AB1881" i="1" s="1"/>
  <c r="O1881" i="1" s="1"/>
  <c r="T1881" i="1"/>
  <c r="R1881" i="1"/>
  <c r="Q1881" i="1"/>
  <c r="P1881" i="1"/>
  <c r="J1881" i="1"/>
  <c r="I1881" i="1"/>
  <c r="G1881" i="1"/>
  <c r="F1881" i="1"/>
  <c r="E1881" i="1"/>
  <c r="D1881" i="1"/>
  <c r="C1881" i="1"/>
  <c r="B1881" i="1"/>
  <c r="U1881" i="1" s="1"/>
  <c r="AA1880" i="1"/>
  <c r="AB1880" i="1" s="1"/>
  <c r="O1880" i="1" s="1"/>
  <c r="T1880" i="1"/>
  <c r="R1880" i="1"/>
  <c r="Q1880" i="1"/>
  <c r="P1880" i="1"/>
  <c r="J1880" i="1"/>
  <c r="G1880" i="1"/>
  <c r="S1880" i="1" s="1"/>
  <c r="F1880" i="1"/>
  <c r="E1880" i="1"/>
  <c r="D1880" i="1"/>
  <c r="C1880" i="1"/>
  <c r="B1880" i="1"/>
  <c r="Z1880" i="1" s="1"/>
  <c r="AA1879" i="1"/>
  <c r="AB1879" i="1" s="1"/>
  <c r="O1879" i="1" s="1"/>
  <c r="U1879" i="1"/>
  <c r="T1879" i="1"/>
  <c r="R1879" i="1"/>
  <c r="Q1879" i="1"/>
  <c r="P1879" i="1"/>
  <c r="J1879" i="1"/>
  <c r="I1879" i="1"/>
  <c r="G1879" i="1"/>
  <c r="F1879" i="1"/>
  <c r="E1879" i="1"/>
  <c r="D1879" i="1"/>
  <c r="C1879" i="1"/>
  <c r="B1879" i="1"/>
  <c r="AC1879" i="1" s="1"/>
  <c r="AA1878" i="1"/>
  <c r="AB1878" i="1" s="1"/>
  <c r="T1878" i="1"/>
  <c r="R1878" i="1"/>
  <c r="Q1878" i="1"/>
  <c r="P1878" i="1"/>
  <c r="J1878" i="1"/>
  <c r="G1878" i="1"/>
  <c r="F1878" i="1"/>
  <c r="E1878" i="1"/>
  <c r="D1878" i="1"/>
  <c r="C1878" i="1"/>
  <c r="B1878" i="1"/>
  <c r="I1878" i="1" s="1"/>
  <c r="AA1877" i="1"/>
  <c r="AB1877" i="1" s="1"/>
  <c r="O1877" i="1" s="1"/>
  <c r="U1877" i="1"/>
  <c r="T1877" i="1"/>
  <c r="R1877" i="1"/>
  <c r="Q1877" i="1"/>
  <c r="P1877" i="1"/>
  <c r="J1877" i="1"/>
  <c r="I1877" i="1"/>
  <c r="G1877" i="1"/>
  <c r="F1877" i="1"/>
  <c r="S1877" i="1" s="1"/>
  <c r="E1877" i="1"/>
  <c r="D1877" i="1"/>
  <c r="C1877" i="1"/>
  <c r="B1877" i="1"/>
  <c r="AC1877" i="1" s="1"/>
  <c r="AC1876" i="1"/>
  <c r="M1876" i="1" s="1"/>
  <c r="AB1876" i="1"/>
  <c r="AA1876" i="1"/>
  <c r="T1876" i="1"/>
  <c r="R1876" i="1"/>
  <c r="Q1876" i="1"/>
  <c r="P1876" i="1"/>
  <c r="O1876" i="1"/>
  <c r="J1876" i="1"/>
  <c r="G1876" i="1"/>
  <c r="F1876" i="1"/>
  <c r="E1876" i="1"/>
  <c r="D1876" i="1"/>
  <c r="C1876" i="1"/>
  <c r="B1876" i="1"/>
  <c r="Z1876" i="1" s="1"/>
  <c r="AA1875" i="1"/>
  <c r="AB1875" i="1" s="1"/>
  <c r="T1875" i="1"/>
  <c r="R1875" i="1"/>
  <c r="Q1875" i="1"/>
  <c r="P1875" i="1"/>
  <c r="J1875" i="1"/>
  <c r="G1875" i="1"/>
  <c r="S1875" i="1" s="1"/>
  <c r="F1875" i="1"/>
  <c r="E1875" i="1"/>
  <c r="D1875" i="1"/>
  <c r="C1875" i="1"/>
  <c r="B1875" i="1"/>
  <c r="AC1875" i="1" s="1"/>
  <c r="AC1874" i="1"/>
  <c r="AA1874" i="1"/>
  <c r="AB1874" i="1" s="1"/>
  <c r="O1874" i="1" s="1"/>
  <c r="T1874" i="1"/>
  <c r="R1874" i="1"/>
  <c r="Q1874" i="1"/>
  <c r="P1874" i="1"/>
  <c r="J1874" i="1"/>
  <c r="G1874" i="1"/>
  <c r="S1874" i="1" s="1"/>
  <c r="F1874" i="1"/>
  <c r="E1874" i="1"/>
  <c r="D1874" i="1"/>
  <c r="C1874" i="1"/>
  <c r="B1874" i="1"/>
  <c r="I1874" i="1" s="1"/>
  <c r="AC1873" i="1"/>
  <c r="AA1873" i="1"/>
  <c r="AB1873" i="1" s="1"/>
  <c r="O1873" i="1" s="1"/>
  <c r="Z1873" i="1"/>
  <c r="U1873" i="1"/>
  <c r="T1873" i="1"/>
  <c r="R1873" i="1"/>
  <c r="Q1873" i="1"/>
  <c r="P1873" i="1"/>
  <c r="J1873" i="1"/>
  <c r="G1873" i="1"/>
  <c r="S1873" i="1" s="1"/>
  <c r="F1873" i="1"/>
  <c r="E1873" i="1"/>
  <c r="D1873" i="1"/>
  <c r="C1873" i="1"/>
  <c r="B1873" i="1"/>
  <c r="I1873" i="1" s="1"/>
  <c r="AA1872" i="1"/>
  <c r="AB1872" i="1" s="1"/>
  <c r="O1872" i="1" s="1"/>
  <c r="T1872" i="1"/>
  <c r="R1872" i="1"/>
  <c r="Q1872" i="1"/>
  <c r="P1872" i="1"/>
  <c r="J1872" i="1"/>
  <c r="G1872" i="1"/>
  <c r="S1872" i="1" s="1"/>
  <c r="F1872" i="1"/>
  <c r="E1872" i="1"/>
  <c r="D1872" i="1"/>
  <c r="C1872" i="1"/>
  <c r="B1872" i="1"/>
  <c r="AC1871" i="1"/>
  <c r="M1871" i="1" s="1"/>
  <c r="AA1871" i="1"/>
  <c r="AB1871" i="1" s="1"/>
  <c r="Z1871" i="1"/>
  <c r="T1871" i="1"/>
  <c r="R1871" i="1"/>
  <c r="Q1871" i="1"/>
  <c r="P1871" i="1"/>
  <c r="J1871" i="1"/>
  <c r="I1871" i="1"/>
  <c r="G1871" i="1"/>
  <c r="S1871" i="1" s="1"/>
  <c r="F1871" i="1"/>
  <c r="E1871" i="1"/>
  <c r="D1871" i="1"/>
  <c r="C1871" i="1"/>
  <c r="B1871" i="1"/>
  <c r="U1871" i="1" s="1"/>
  <c r="AA1870" i="1"/>
  <c r="AB1870" i="1" s="1"/>
  <c r="O1870" i="1" s="1"/>
  <c r="T1870" i="1"/>
  <c r="R1870" i="1"/>
  <c r="Q1870" i="1"/>
  <c r="P1870" i="1"/>
  <c r="J1870" i="1"/>
  <c r="G1870" i="1"/>
  <c r="S1870" i="1" s="1"/>
  <c r="F1870" i="1"/>
  <c r="E1870" i="1"/>
  <c r="D1870" i="1"/>
  <c r="C1870" i="1"/>
  <c r="B1870" i="1"/>
  <c r="I1870" i="1" s="1"/>
  <c r="AA1869" i="1"/>
  <c r="AB1869" i="1" s="1"/>
  <c r="T1869" i="1"/>
  <c r="R1869" i="1"/>
  <c r="Q1869" i="1"/>
  <c r="P1869" i="1"/>
  <c r="O1869" i="1"/>
  <c r="J1869" i="1"/>
  <c r="G1869" i="1"/>
  <c r="S1869" i="1" s="1"/>
  <c r="F1869" i="1"/>
  <c r="E1869" i="1"/>
  <c r="D1869" i="1"/>
  <c r="C1869" i="1"/>
  <c r="B1869" i="1"/>
  <c r="AA1868" i="1"/>
  <c r="AB1868" i="1" s="1"/>
  <c r="O1868" i="1" s="1"/>
  <c r="T1868" i="1"/>
  <c r="R1868" i="1"/>
  <c r="Q1868" i="1"/>
  <c r="P1868" i="1"/>
  <c r="J1868" i="1"/>
  <c r="G1868" i="1"/>
  <c r="S1868" i="1" s="1"/>
  <c r="F1868" i="1"/>
  <c r="E1868" i="1"/>
  <c r="D1868" i="1"/>
  <c r="C1868" i="1"/>
  <c r="B1868" i="1"/>
  <c r="U1868" i="1" s="1"/>
  <c r="AA1867" i="1"/>
  <c r="AB1867" i="1" s="1"/>
  <c r="Z1867" i="1"/>
  <c r="T1867" i="1"/>
  <c r="R1867" i="1"/>
  <c r="Q1867" i="1"/>
  <c r="P1867" i="1"/>
  <c r="J1867" i="1"/>
  <c r="I1867" i="1"/>
  <c r="G1867" i="1"/>
  <c r="S1867" i="1" s="1"/>
  <c r="F1867" i="1"/>
  <c r="E1867" i="1"/>
  <c r="D1867" i="1"/>
  <c r="C1867" i="1"/>
  <c r="B1867" i="1"/>
  <c r="U1867" i="1" s="1"/>
  <c r="AA1866" i="1"/>
  <c r="AB1866" i="1" s="1"/>
  <c r="O1866" i="1" s="1"/>
  <c r="Z1866" i="1"/>
  <c r="T1866" i="1"/>
  <c r="R1866" i="1"/>
  <c r="Q1866" i="1"/>
  <c r="P1866" i="1"/>
  <c r="J1866" i="1"/>
  <c r="G1866" i="1"/>
  <c r="F1866" i="1"/>
  <c r="E1866" i="1"/>
  <c r="D1866" i="1"/>
  <c r="C1866" i="1"/>
  <c r="B1866" i="1"/>
  <c r="I1866" i="1" s="1"/>
  <c r="AA1865" i="1"/>
  <c r="AB1865" i="1" s="1"/>
  <c r="O1865" i="1" s="1"/>
  <c r="T1865" i="1"/>
  <c r="S1865" i="1"/>
  <c r="R1865" i="1"/>
  <c r="Q1865" i="1"/>
  <c r="P1865" i="1"/>
  <c r="J1865" i="1"/>
  <c r="G1865" i="1"/>
  <c r="F1865" i="1"/>
  <c r="E1865" i="1"/>
  <c r="D1865" i="1"/>
  <c r="C1865" i="1"/>
  <c r="B1865" i="1"/>
  <c r="U1865" i="1" s="1"/>
  <c r="AC1864" i="1"/>
  <c r="AA1864" i="1"/>
  <c r="AB1864" i="1" s="1"/>
  <c r="U1864" i="1"/>
  <c r="T1864" i="1"/>
  <c r="R1864" i="1"/>
  <c r="Q1864" i="1"/>
  <c r="P1864" i="1"/>
  <c r="J1864" i="1"/>
  <c r="I1864" i="1"/>
  <c r="G1864" i="1"/>
  <c r="F1864" i="1"/>
  <c r="E1864" i="1"/>
  <c r="D1864" i="1"/>
  <c r="C1864" i="1"/>
  <c r="B1864" i="1"/>
  <c r="Z1864" i="1" s="1"/>
  <c r="AA1863" i="1"/>
  <c r="AB1863" i="1" s="1"/>
  <c r="T1863" i="1"/>
  <c r="R1863" i="1"/>
  <c r="Q1863" i="1"/>
  <c r="P1863" i="1"/>
  <c r="J1863" i="1"/>
  <c r="G1863" i="1"/>
  <c r="F1863" i="1"/>
  <c r="S1863" i="1" s="1"/>
  <c r="E1863" i="1"/>
  <c r="D1863" i="1"/>
  <c r="C1863" i="1"/>
  <c r="B1863" i="1"/>
  <c r="Z1863" i="1" s="1"/>
  <c r="AC1862" i="1"/>
  <c r="M1862" i="1" s="1"/>
  <c r="AA1862" i="1"/>
  <c r="AB1862" i="1" s="1"/>
  <c r="O1862" i="1" s="1"/>
  <c r="U1862" i="1"/>
  <c r="T1862" i="1"/>
  <c r="R1862" i="1"/>
  <c r="Q1862" i="1"/>
  <c r="P1862" i="1"/>
  <c r="J1862" i="1"/>
  <c r="I1862" i="1"/>
  <c r="G1862" i="1"/>
  <c r="F1862" i="1"/>
  <c r="E1862" i="1"/>
  <c r="D1862" i="1"/>
  <c r="C1862" i="1"/>
  <c r="B1862" i="1"/>
  <c r="Z1862" i="1" s="1"/>
  <c r="N1862" i="1" s="1"/>
  <c r="AA1861" i="1"/>
  <c r="AB1861" i="1" s="1"/>
  <c r="O1861" i="1" s="1"/>
  <c r="T1861" i="1"/>
  <c r="R1861" i="1"/>
  <c r="Q1861" i="1"/>
  <c r="P1861" i="1"/>
  <c r="K1861" i="1"/>
  <c r="G1861" i="1"/>
  <c r="S1861" i="1" s="1"/>
  <c r="F1861" i="1"/>
  <c r="E1861" i="1"/>
  <c r="D1861" i="1"/>
  <c r="C1861" i="1"/>
  <c r="B1861" i="1"/>
  <c r="U1861" i="1" s="1"/>
  <c r="AA1860" i="1"/>
  <c r="AB1860" i="1" s="1"/>
  <c r="O1860" i="1" s="1"/>
  <c r="T1860" i="1"/>
  <c r="R1860" i="1"/>
  <c r="Q1860" i="1"/>
  <c r="P1860" i="1"/>
  <c r="J1860" i="1"/>
  <c r="G1860" i="1"/>
  <c r="F1860" i="1"/>
  <c r="E1860" i="1"/>
  <c r="D1860" i="1"/>
  <c r="C1860" i="1"/>
  <c r="B1860" i="1"/>
  <c r="Z1860" i="1" s="1"/>
  <c r="AA1859" i="1"/>
  <c r="AB1859" i="1" s="1"/>
  <c r="T1859" i="1"/>
  <c r="R1859" i="1"/>
  <c r="Q1859" i="1"/>
  <c r="P1859" i="1"/>
  <c r="K1859" i="1"/>
  <c r="I1859" i="1"/>
  <c r="G1859" i="1"/>
  <c r="F1859" i="1"/>
  <c r="E1859" i="1"/>
  <c r="D1859" i="1"/>
  <c r="C1859" i="1"/>
  <c r="B1859" i="1"/>
  <c r="Z1859" i="1" s="1"/>
  <c r="AA1858" i="1"/>
  <c r="AB1858" i="1" s="1"/>
  <c r="T1858" i="1"/>
  <c r="R1858" i="1"/>
  <c r="Q1858" i="1"/>
  <c r="P1858" i="1"/>
  <c r="K1858" i="1"/>
  <c r="I1858" i="1"/>
  <c r="G1858" i="1"/>
  <c r="F1858" i="1"/>
  <c r="E1858" i="1"/>
  <c r="D1858" i="1"/>
  <c r="C1858" i="1"/>
  <c r="B1858" i="1"/>
  <c r="AC1858" i="1" s="1"/>
  <c r="AA1857" i="1"/>
  <c r="AB1857" i="1" s="1"/>
  <c r="P1857" i="1" s="1"/>
  <c r="T1857" i="1"/>
  <c r="R1857" i="1"/>
  <c r="Q1857" i="1"/>
  <c r="O1857" i="1"/>
  <c r="K1857" i="1"/>
  <c r="J1857" i="1"/>
  <c r="G1857" i="1"/>
  <c r="S1857" i="1" s="1"/>
  <c r="F1857" i="1"/>
  <c r="E1857" i="1"/>
  <c r="D1857" i="1"/>
  <c r="C1857" i="1"/>
  <c r="B1857" i="1"/>
  <c r="U1857" i="1" s="1"/>
  <c r="AB1856" i="1"/>
  <c r="AA1856" i="1"/>
  <c r="T1856" i="1"/>
  <c r="R1856" i="1"/>
  <c r="P1856" i="1"/>
  <c r="K1856" i="1"/>
  <c r="J1856" i="1"/>
  <c r="G1856" i="1"/>
  <c r="S1856" i="1" s="1"/>
  <c r="F1856" i="1"/>
  <c r="E1856" i="1"/>
  <c r="D1856" i="1"/>
  <c r="C1856" i="1"/>
  <c r="B1856" i="1"/>
  <c r="Z1856" i="1" s="1"/>
  <c r="AA1855" i="1"/>
  <c r="AB1855" i="1" s="1"/>
  <c r="O1855" i="1" s="1"/>
  <c r="T1855" i="1"/>
  <c r="R1855" i="1"/>
  <c r="P1855" i="1"/>
  <c r="K1855" i="1"/>
  <c r="J1855" i="1"/>
  <c r="G1855" i="1"/>
  <c r="F1855" i="1"/>
  <c r="E1855" i="1"/>
  <c r="D1855" i="1"/>
  <c r="C1855" i="1"/>
  <c r="B1855" i="1"/>
  <c r="Z1855" i="1" s="1"/>
  <c r="AC1854" i="1"/>
  <c r="AA1854" i="1"/>
  <c r="AB1854" i="1" s="1"/>
  <c r="Z1854" i="1"/>
  <c r="U1854" i="1"/>
  <c r="T1854" i="1"/>
  <c r="R1854" i="1"/>
  <c r="P1854" i="1"/>
  <c r="K1854" i="1"/>
  <c r="J1854" i="1"/>
  <c r="G1854" i="1"/>
  <c r="F1854" i="1"/>
  <c r="E1854" i="1"/>
  <c r="D1854" i="1"/>
  <c r="C1854" i="1"/>
  <c r="B1854" i="1"/>
  <c r="I1854" i="1" s="1"/>
  <c r="AA1853" i="1"/>
  <c r="AB1853" i="1" s="1"/>
  <c r="P1853" i="1" s="1"/>
  <c r="T1853" i="1"/>
  <c r="S1853" i="1"/>
  <c r="R1853" i="1"/>
  <c r="Q1853" i="1"/>
  <c r="K1853" i="1"/>
  <c r="J1853" i="1"/>
  <c r="G1853" i="1"/>
  <c r="F1853" i="1"/>
  <c r="E1853" i="1"/>
  <c r="D1853" i="1"/>
  <c r="C1853" i="1"/>
  <c r="B1853" i="1"/>
  <c r="U1853" i="1" s="1"/>
  <c r="AA1852" i="1"/>
  <c r="AB1852" i="1" s="1"/>
  <c r="T1852" i="1"/>
  <c r="R1852" i="1"/>
  <c r="Q1852" i="1"/>
  <c r="K1852" i="1"/>
  <c r="J1852" i="1"/>
  <c r="G1852" i="1"/>
  <c r="F1852" i="1"/>
  <c r="E1852" i="1"/>
  <c r="D1852" i="1"/>
  <c r="C1852" i="1"/>
  <c r="B1852" i="1"/>
  <c r="Z1852" i="1" s="1"/>
  <c r="AB1851" i="1"/>
  <c r="P1851" i="1" s="1"/>
  <c r="AA1851" i="1"/>
  <c r="T1851" i="1"/>
  <c r="R1851" i="1"/>
  <c r="Q1851" i="1"/>
  <c r="K1851" i="1"/>
  <c r="J1851" i="1"/>
  <c r="G1851" i="1"/>
  <c r="F1851" i="1"/>
  <c r="E1851" i="1"/>
  <c r="D1851" i="1"/>
  <c r="C1851" i="1"/>
  <c r="B1851" i="1"/>
  <c r="Z1851" i="1" s="1"/>
  <c r="AC1850" i="1"/>
  <c r="AB1850" i="1"/>
  <c r="P1850" i="1" s="1"/>
  <c r="AA1850" i="1"/>
  <c r="Z1850" i="1"/>
  <c r="N1850" i="1" s="1"/>
  <c r="U1850" i="1"/>
  <c r="T1850" i="1"/>
  <c r="R1850" i="1"/>
  <c r="Q1850" i="1"/>
  <c r="M1850" i="1"/>
  <c r="K1850" i="1"/>
  <c r="J1850" i="1"/>
  <c r="I1850" i="1"/>
  <c r="G1850" i="1"/>
  <c r="S1850" i="1" s="1"/>
  <c r="F1850" i="1"/>
  <c r="E1850" i="1"/>
  <c r="D1850" i="1"/>
  <c r="C1850" i="1"/>
  <c r="B1850" i="1"/>
  <c r="AA1849" i="1"/>
  <c r="AB1849" i="1" s="1"/>
  <c r="P1849" i="1" s="1"/>
  <c r="T1849" i="1"/>
  <c r="R1849" i="1"/>
  <c r="Q1849" i="1"/>
  <c r="K1849" i="1"/>
  <c r="J1849" i="1"/>
  <c r="G1849" i="1"/>
  <c r="S1849" i="1" s="1"/>
  <c r="F1849" i="1"/>
  <c r="E1849" i="1"/>
  <c r="D1849" i="1"/>
  <c r="C1849" i="1"/>
  <c r="B1849" i="1"/>
  <c r="U1849" i="1" s="1"/>
  <c r="AB1848" i="1"/>
  <c r="O1848" i="1" s="1"/>
  <c r="AA1848" i="1"/>
  <c r="T1848" i="1"/>
  <c r="R1848" i="1"/>
  <c r="Q1848" i="1"/>
  <c r="P1848" i="1"/>
  <c r="J1848" i="1"/>
  <c r="G1848" i="1"/>
  <c r="F1848" i="1"/>
  <c r="E1848" i="1"/>
  <c r="D1848" i="1"/>
  <c r="C1848" i="1"/>
  <c r="B1848" i="1"/>
  <c r="Z1848" i="1" s="1"/>
  <c r="AB1847" i="1"/>
  <c r="O1847" i="1" s="1"/>
  <c r="AA1847" i="1"/>
  <c r="T1847" i="1"/>
  <c r="R1847" i="1"/>
  <c r="Q1847" i="1"/>
  <c r="P1847" i="1"/>
  <c r="K1847" i="1"/>
  <c r="G1847" i="1"/>
  <c r="S1847" i="1" s="1"/>
  <c r="F1847" i="1"/>
  <c r="E1847" i="1"/>
  <c r="D1847" i="1"/>
  <c r="C1847" i="1"/>
  <c r="B1847" i="1"/>
  <c r="AA1846" i="1"/>
  <c r="AB1846" i="1" s="1"/>
  <c r="T1846" i="1"/>
  <c r="R1846" i="1"/>
  <c r="Q1846" i="1"/>
  <c r="P1846" i="1"/>
  <c r="J1846" i="1"/>
  <c r="G1846" i="1"/>
  <c r="F1846" i="1"/>
  <c r="E1846" i="1"/>
  <c r="D1846" i="1"/>
  <c r="C1846" i="1"/>
  <c r="B1846" i="1"/>
  <c r="AA1845" i="1"/>
  <c r="AB1845" i="1" s="1"/>
  <c r="T1845" i="1"/>
  <c r="R1845" i="1"/>
  <c r="Q1845" i="1"/>
  <c r="P1845" i="1"/>
  <c r="O1845" i="1"/>
  <c r="J1845" i="1"/>
  <c r="G1845" i="1"/>
  <c r="F1845" i="1"/>
  <c r="S1845" i="1" s="1"/>
  <c r="E1845" i="1"/>
  <c r="D1845" i="1"/>
  <c r="C1845" i="1"/>
  <c r="B1845" i="1"/>
  <c r="Z1845" i="1" s="1"/>
  <c r="AB1844" i="1"/>
  <c r="O1844" i="1" s="1"/>
  <c r="AA1844" i="1"/>
  <c r="T1844" i="1"/>
  <c r="R1844" i="1"/>
  <c r="Q1844" i="1"/>
  <c r="P1844" i="1"/>
  <c r="J1844" i="1"/>
  <c r="G1844" i="1"/>
  <c r="S1844" i="1" s="1"/>
  <c r="F1844" i="1"/>
  <c r="E1844" i="1"/>
  <c r="D1844" i="1"/>
  <c r="C1844" i="1"/>
  <c r="B1844" i="1"/>
  <c r="AC1844" i="1" s="1"/>
  <c r="AA1843" i="1"/>
  <c r="AB1843" i="1" s="1"/>
  <c r="O1843" i="1" s="1"/>
  <c r="T1843" i="1"/>
  <c r="R1843" i="1"/>
  <c r="Q1843" i="1"/>
  <c r="P1843" i="1"/>
  <c r="J1843" i="1"/>
  <c r="G1843" i="1"/>
  <c r="S1843" i="1" s="1"/>
  <c r="F1843" i="1"/>
  <c r="E1843" i="1"/>
  <c r="D1843" i="1"/>
  <c r="C1843" i="1"/>
  <c r="B1843" i="1"/>
  <c r="AA1842" i="1"/>
  <c r="AB1842" i="1" s="1"/>
  <c r="T1842" i="1"/>
  <c r="R1842" i="1"/>
  <c r="Q1842" i="1"/>
  <c r="P1842" i="1"/>
  <c r="J1842" i="1"/>
  <c r="G1842" i="1"/>
  <c r="F1842" i="1"/>
  <c r="E1842" i="1"/>
  <c r="D1842" i="1"/>
  <c r="C1842" i="1"/>
  <c r="B1842" i="1"/>
  <c r="AA1841" i="1"/>
  <c r="AB1841" i="1" s="1"/>
  <c r="T1841" i="1"/>
  <c r="R1841" i="1"/>
  <c r="Q1841" i="1"/>
  <c r="P1841" i="1"/>
  <c r="O1841" i="1"/>
  <c r="J1841" i="1"/>
  <c r="G1841" i="1"/>
  <c r="F1841" i="1"/>
  <c r="S1841" i="1" s="1"/>
  <c r="E1841" i="1"/>
  <c r="D1841" i="1"/>
  <c r="C1841" i="1"/>
  <c r="B1841" i="1"/>
  <c r="Z1841" i="1" s="1"/>
  <c r="AC1840" i="1"/>
  <c r="M1840" i="1" s="1"/>
  <c r="AB1840" i="1"/>
  <c r="O1840" i="1" s="1"/>
  <c r="AA1840" i="1"/>
  <c r="U1840" i="1"/>
  <c r="T1840" i="1"/>
  <c r="R1840" i="1"/>
  <c r="Q1840" i="1"/>
  <c r="P1840" i="1"/>
  <c r="J1840" i="1"/>
  <c r="G1840" i="1"/>
  <c r="S1840" i="1" s="1"/>
  <c r="F1840" i="1"/>
  <c r="E1840" i="1"/>
  <c r="D1840" i="1"/>
  <c r="C1840" i="1"/>
  <c r="B1840" i="1"/>
  <c r="Z1840" i="1" s="1"/>
  <c r="AC1839" i="1"/>
  <c r="AA1839" i="1"/>
  <c r="AB1839" i="1" s="1"/>
  <c r="T1839" i="1"/>
  <c r="R1839" i="1"/>
  <c r="Q1839" i="1"/>
  <c r="P1839" i="1"/>
  <c r="J1839" i="1"/>
  <c r="G1839" i="1"/>
  <c r="F1839" i="1"/>
  <c r="E1839" i="1"/>
  <c r="D1839" i="1"/>
  <c r="C1839" i="1"/>
  <c r="B1839" i="1"/>
  <c r="I1839" i="1" s="1"/>
  <c r="AC1838" i="1"/>
  <c r="AA1838" i="1"/>
  <c r="AB1838" i="1" s="1"/>
  <c r="O1838" i="1" s="1"/>
  <c r="Z1838" i="1"/>
  <c r="N1838" i="1" s="1"/>
  <c r="T1838" i="1"/>
  <c r="R1838" i="1"/>
  <c r="Q1838" i="1"/>
  <c r="P1838" i="1"/>
  <c r="J1838" i="1"/>
  <c r="G1838" i="1"/>
  <c r="F1838" i="1"/>
  <c r="E1838" i="1"/>
  <c r="D1838" i="1"/>
  <c r="C1838" i="1"/>
  <c r="B1838" i="1"/>
  <c r="U1838" i="1" s="1"/>
  <c r="AB1837" i="1"/>
  <c r="O1837" i="1" s="1"/>
  <c r="AA1837" i="1"/>
  <c r="T1837" i="1"/>
  <c r="R1837" i="1"/>
  <c r="Q1837" i="1"/>
  <c r="P1837" i="1"/>
  <c r="J1837" i="1"/>
  <c r="G1837" i="1"/>
  <c r="F1837" i="1"/>
  <c r="E1837" i="1"/>
  <c r="D1837" i="1"/>
  <c r="C1837" i="1"/>
  <c r="B1837" i="1"/>
  <c r="Z1837" i="1" s="1"/>
  <c r="AA1836" i="1"/>
  <c r="AB1836" i="1" s="1"/>
  <c r="O1836" i="1" s="1"/>
  <c r="Z1836" i="1"/>
  <c r="T1836" i="1"/>
  <c r="S1836" i="1"/>
  <c r="R1836" i="1"/>
  <c r="Q1836" i="1"/>
  <c r="P1836" i="1"/>
  <c r="J1836" i="1"/>
  <c r="I1836" i="1"/>
  <c r="G1836" i="1"/>
  <c r="F1836" i="1"/>
  <c r="E1836" i="1"/>
  <c r="D1836" i="1"/>
  <c r="C1836" i="1"/>
  <c r="B1836" i="1"/>
  <c r="U1836" i="1" s="1"/>
  <c r="AA1835" i="1"/>
  <c r="AB1835" i="1" s="1"/>
  <c r="O1835" i="1" s="1"/>
  <c r="T1835" i="1"/>
  <c r="R1835" i="1"/>
  <c r="Q1835" i="1"/>
  <c r="P1835" i="1"/>
  <c r="J1835" i="1"/>
  <c r="G1835" i="1"/>
  <c r="F1835" i="1"/>
  <c r="E1835" i="1"/>
  <c r="D1835" i="1"/>
  <c r="C1835" i="1"/>
  <c r="B1835" i="1"/>
  <c r="AC1835" i="1" s="1"/>
  <c r="AC1834" i="1"/>
  <c r="AA1834" i="1"/>
  <c r="AB1834" i="1" s="1"/>
  <c r="Z1834" i="1"/>
  <c r="U1834" i="1"/>
  <c r="T1834" i="1"/>
  <c r="R1834" i="1"/>
  <c r="Q1834" i="1"/>
  <c r="P1834" i="1"/>
  <c r="J1834" i="1"/>
  <c r="I1834" i="1"/>
  <c r="G1834" i="1"/>
  <c r="F1834" i="1"/>
  <c r="E1834" i="1"/>
  <c r="D1834" i="1"/>
  <c r="C1834" i="1"/>
  <c r="B1834" i="1"/>
  <c r="AA1833" i="1"/>
  <c r="AB1833" i="1" s="1"/>
  <c r="T1833" i="1"/>
  <c r="R1833" i="1"/>
  <c r="Q1833" i="1"/>
  <c r="P1833" i="1"/>
  <c r="J1833" i="1"/>
  <c r="G1833" i="1"/>
  <c r="F1833" i="1"/>
  <c r="E1833" i="1"/>
  <c r="D1833" i="1"/>
  <c r="C1833" i="1"/>
  <c r="B1833" i="1"/>
  <c r="Z1833" i="1" s="1"/>
  <c r="AB1832" i="1"/>
  <c r="O1832" i="1" s="1"/>
  <c r="AA1832" i="1"/>
  <c r="T1832" i="1"/>
  <c r="R1832" i="1"/>
  <c r="Q1832" i="1"/>
  <c r="P1832" i="1"/>
  <c r="J1832" i="1"/>
  <c r="G1832" i="1"/>
  <c r="F1832" i="1"/>
  <c r="E1832" i="1"/>
  <c r="D1832" i="1"/>
  <c r="C1832" i="1"/>
  <c r="B1832" i="1"/>
  <c r="AC1832" i="1" s="1"/>
  <c r="AA1831" i="1"/>
  <c r="AB1831" i="1" s="1"/>
  <c r="T1831" i="1"/>
  <c r="R1831" i="1"/>
  <c r="Q1831" i="1"/>
  <c r="P1831" i="1"/>
  <c r="J1831" i="1"/>
  <c r="G1831" i="1"/>
  <c r="F1831" i="1"/>
  <c r="E1831" i="1"/>
  <c r="D1831" i="1"/>
  <c r="C1831" i="1"/>
  <c r="B1831" i="1"/>
  <c r="I1831" i="1" s="1"/>
  <c r="AC1830" i="1"/>
  <c r="M1830" i="1" s="1"/>
  <c r="AA1830" i="1"/>
  <c r="AB1830" i="1" s="1"/>
  <c r="Z1830" i="1"/>
  <c r="T1830" i="1"/>
  <c r="R1830" i="1"/>
  <c r="Q1830" i="1"/>
  <c r="P1830" i="1"/>
  <c r="J1830" i="1"/>
  <c r="I1830" i="1"/>
  <c r="G1830" i="1"/>
  <c r="F1830" i="1"/>
  <c r="E1830" i="1"/>
  <c r="D1830" i="1"/>
  <c r="C1830" i="1"/>
  <c r="B1830" i="1"/>
  <c r="U1830" i="1" s="1"/>
  <c r="AA1829" i="1"/>
  <c r="AB1829" i="1" s="1"/>
  <c r="U1829" i="1"/>
  <c r="T1829" i="1"/>
  <c r="S1829" i="1"/>
  <c r="R1829" i="1"/>
  <c r="Q1829" i="1"/>
  <c r="P1829" i="1"/>
  <c r="J1829" i="1"/>
  <c r="I1829" i="1"/>
  <c r="G1829" i="1"/>
  <c r="F1829" i="1"/>
  <c r="E1829" i="1"/>
  <c r="D1829" i="1"/>
  <c r="C1829" i="1"/>
  <c r="B1829" i="1"/>
  <c r="AC1829" i="1" s="1"/>
  <c r="AC1828" i="1"/>
  <c r="AB1828" i="1"/>
  <c r="O1828" i="1" s="1"/>
  <c r="AA1828" i="1"/>
  <c r="Z1828" i="1"/>
  <c r="T1828" i="1"/>
  <c r="R1828" i="1"/>
  <c r="Q1828" i="1"/>
  <c r="P1828" i="1"/>
  <c r="J1828" i="1"/>
  <c r="I1828" i="1"/>
  <c r="G1828" i="1"/>
  <c r="F1828" i="1"/>
  <c r="E1828" i="1"/>
  <c r="D1828" i="1"/>
  <c r="C1828" i="1"/>
  <c r="B1828" i="1"/>
  <c r="U1828" i="1" s="1"/>
  <c r="AA1827" i="1"/>
  <c r="AB1827" i="1" s="1"/>
  <c r="T1827" i="1"/>
  <c r="R1827" i="1"/>
  <c r="Q1827" i="1"/>
  <c r="P1827" i="1"/>
  <c r="O1827" i="1"/>
  <c r="J1827" i="1"/>
  <c r="G1827" i="1"/>
  <c r="F1827" i="1"/>
  <c r="E1827" i="1"/>
  <c r="D1827" i="1"/>
  <c r="C1827" i="1"/>
  <c r="B1827" i="1"/>
  <c r="U1827" i="1" s="1"/>
  <c r="AC1826" i="1"/>
  <c r="AA1826" i="1"/>
  <c r="AB1826" i="1" s="1"/>
  <c r="T1826" i="1"/>
  <c r="R1826" i="1"/>
  <c r="Q1826" i="1"/>
  <c r="P1826" i="1"/>
  <c r="J1826" i="1"/>
  <c r="I1826" i="1"/>
  <c r="G1826" i="1"/>
  <c r="F1826" i="1"/>
  <c r="E1826" i="1"/>
  <c r="D1826" i="1"/>
  <c r="C1826" i="1"/>
  <c r="B1826" i="1"/>
  <c r="AA1825" i="1"/>
  <c r="AB1825" i="1" s="1"/>
  <c r="O1825" i="1" s="1"/>
  <c r="T1825" i="1"/>
  <c r="R1825" i="1"/>
  <c r="Q1825" i="1"/>
  <c r="P1825" i="1"/>
  <c r="J1825" i="1"/>
  <c r="G1825" i="1"/>
  <c r="S1825" i="1" s="1"/>
  <c r="F1825" i="1"/>
  <c r="E1825" i="1"/>
  <c r="D1825" i="1"/>
  <c r="C1825" i="1"/>
  <c r="B1825" i="1"/>
  <c r="AA1824" i="1"/>
  <c r="AB1824" i="1" s="1"/>
  <c r="O1824" i="1" s="1"/>
  <c r="T1824" i="1"/>
  <c r="R1824" i="1"/>
  <c r="Q1824" i="1"/>
  <c r="P1824" i="1"/>
  <c r="J1824" i="1"/>
  <c r="G1824" i="1"/>
  <c r="F1824" i="1"/>
  <c r="E1824" i="1"/>
  <c r="D1824" i="1"/>
  <c r="C1824" i="1"/>
  <c r="B1824" i="1"/>
  <c r="AA1823" i="1"/>
  <c r="AB1823" i="1" s="1"/>
  <c r="T1823" i="1"/>
  <c r="R1823" i="1"/>
  <c r="Q1823" i="1"/>
  <c r="P1823" i="1"/>
  <c r="O1823" i="1"/>
  <c r="K1823" i="1"/>
  <c r="J1823" i="1"/>
  <c r="G1823" i="1"/>
  <c r="S1823" i="1" s="1"/>
  <c r="F1823" i="1"/>
  <c r="E1823" i="1"/>
  <c r="D1823" i="1"/>
  <c r="C1823" i="1"/>
  <c r="B1823" i="1"/>
  <c r="AA1822" i="1"/>
  <c r="AB1822" i="1" s="1"/>
  <c r="O1822" i="1" s="1"/>
  <c r="U1822" i="1"/>
  <c r="T1822" i="1"/>
  <c r="R1822" i="1"/>
  <c r="Q1822" i="1"/>
  <c r="P1822" i="1"/>
  <c r="J1822" i="1"/>
  <c r="G1822" i="1"/>
  <c r="S1822" i="1" s="1"/>
  <c r="F1822" i="1"/>
  <c r="E1822" i="1"/>
  <c r="D1822" i="1"/>
  <c r="C1822" i="1"/>
  <c r="B1822" i="1"/>
  <c r="AB1821" i="1"/>
  <c r="AA1821" i="1"/>
  <c r="Z1821" i="1"/>
  <c r="T1821" i="1"/>
  <c r="R1821" i="1"/>
  <c r="Q1821" i="1"/>
  <c r="P1821" i="1"/>
  <c r="K1821" i="1"/>
  <c r="I1821" i="1"/>
  <c r="G1821" i="1"/>
  <c r="F1821" i="1"/>
  <c r="S1821" i="1" s="1"/>
  <c r="E1821" i="1"/>
  <c r="D1821" i="1"/>
  <c r="C1821" i="1"/>
  <c r="B1821" i="1"/>
  <c r="AB1820" i="1"/>
  <c r="O1820" i="1" s="1"/>
  <c r="AA1820" i="1"/>
  <c r="Z1820" i="1"/>
  <c r="T1820" i="1"/>
  <c r="R1820" i="1"/>
  <c r="Q1820" i="1"/>
  <c r="P1820" i="1"/>
  <c r="J1820" i="1"/>
  <c r="G1820" i="1"/>
  <c r="F1820" i="1"/>
  <c r="S1820" i="1" s="1"/>
  <c r="E1820" i="1"/>
  <c r="D1820" i="1"/>
  <c r="C1820" i="1"/>
  <c r="B1820" i="1"/>
  <c r="U1820" i="1" s="1"/>
  <c r="AC1819" i="1"/>
  <c r="AA1819" i="1"/>
  <c r="AB1819" i="1" s="1"/>
  <c r="O1819" i="1" s="1"/>
  <c r="T1819" i="1"/>
  <c r="R1819" i="1"/>
  <c r="Q1819" i="1"/>
  <c r="P1819" i="1"/>
  <c r="K1819" i="1"/>
  <c r="G1819" i="1"/>
  <c r="S1819" i="1" s="1"/>
  <c r="F1819" i="1"/>
  <c r="E1819" i="1"/>
  <c r="D1819" i="1"/>
  <c r="C1819" i="1"/>
  <c r="B1819" i="1"/>
  <c r="AA1818" i="1"/>
  <c r="AB1818" i="1" s="1"/>
  <c r="T1818" i="1"/>
  <c r="R1818" i="1"/>
  <c r="Q1818" i="1"/>
  <c r="P1818" i="1"/>
  <c r="K1818" i="1"/>
  <c r="G1818" i="1"/>
  <c r="F1818" i="1"/>
  <c r="E1818" i="1"/>
  <c r="D1818" i="1"/>
  <c r="C1818" i="1"/>
  <c r="B1818" i="1"/>
  <c r="AC1818" i="1" s="1"/>
  <c r="AB1817" i="1"/>
  <c r="AA1817" i="1"/>
  <c r="U1817" i="1"/>
  <c r="T1817" i="1"/>
  <c r="R1817" i="1"/>
  <c r="Q1817" i="1"/>
  <c r="P1817" i="1"/>
  <c r="J1817" i="1"/>
  <c r="I1817" i="1"/>
  <c r="G1817" i="1"/>
  <c r="S1817" i="1" s="1"/>
  <c r="F1817" i="1"/>
  <c r="E1817" i="1"/>
  <c r="D1817" i="1"/>
  <c r="C1817" i="1"/>
  <c r="B1817" i="1"/>
  <c r="AC1817" i="1" s="1"/>
  <c r="AC1816" i="1"/>
  <c r="AB1816" i="1"/>
  <c r="O1816" i="1" s="1"/>
  <c r="AA1816" i="1"/>
  <c r="U1816" i="1"/>
  <c r="T1816" i="1"/>
  <c r="R1816" i="1"/>
  <c r="Q1816" i="1"/>
  <c r="P1816" i="1"/>
  <c r="J1816" i="1"/>
  <c r="I1816" i="1"/>
  <c r="G1816" i="1"/>
  <c r="F1816" i="1"/>
  <c r="S1816" i="1" s="1"/>
  <c r="E1816" i="1"/>
  <c r="D1816" i="1"/>
  <c r="C1816" i="1"/>
  <c r="B1816" i="1"/>
  <c r="Z1816" i="1" s="1"/>
  <c r="AC1815" i="1"/>
  <c r="AA1815" i="1"/>
  <c r="AB1815" i="1" s="1"/>
  <c r="O1815" i="1" s="1"/>
  <c r="T1815" i="1"/>
  <c r="R1815" i="1"/>
  <c r="Q1815" i="1"/>
  <c r="P1815" i="1"/>
  <c r="J1815" i="1"/>
  <c r="G1815" i="1"/>
  <c r="S1815" i="1" s="1"/>
  <c r="F1815" i="1"/>
  <c r="E1815" i="1"/>
  <c r="D1815" i="1"/>
  <c r="C1815" i="1"/>
  <c r="B1815" i="1"/>
  <c r="AA1814" i="1"/>
  <c r="AB1814" i="1" s="1"/>
  <c r="O1814" i="1" s="1"/>
  <c r="T1814" i="1"/>
  <c r="R1814" i="1"/>
  <c r="Q1814" i="1"/>
  <c r="P1814" i="1"/>
  <c r="K1814" i="1"/>
  <c r="G1814" i="1"/>
  <c r="S1814" i="1" s="1"/>
  <c r="F1814" i="1"/>
  <c r="E1814" i="1"/>
  <c r="D1814" i="1"/>
  <c r="C1814" i="1"/>
  <c r="B1814" i="1"/>
  <c r="AC1814" i="1" s="1"/>
  <c r="AB1813" i="1"/>
  <c r="AA1813" i="1"/>
  <c r="T1813" i="1"/>
  <c r="R1813" i="1"/>
  <c r="Q1813" i="1"/>
  <c r="P1813" i="1"/>
  <c r="K1813" i="1"/>
  <c r="G1813" i="1"/>
  <c r="F1813" i="1"/>
  <c r="S1813" i="1" s="1"/>
  <c r="E1813" i="1"/>
  <c r="D1813" i="1"/>
  <c r="C1813" i="1"/>
  <c r="B1813" i="1"/>
  <c r="AC1813" i="1" s="1"/>
  <c r="AB1812" i="1"/>
  <c r="O1812" i="1" s="1"/>
  <c r="AA1812" i="1"/>
  <c r="Z1812" i="1"/>
  <c r="U1812" i="1"/>
  <c r="T1812" i="1"/>
  <c r="R1812" i="1"/>
  <c r="Q1812" i="1"/>
  <c r="P1812" i="1"/>
  <c r="K1812" i="1"/>
  <c r="I1812" i="1"/>
  <c r="G1812" i="1"/>
  <c r="S1812" i="1" s="1"/>
  <c r="F1812" i="1"/>
  <c r="E1812" i="1"/>
  <c r="D1812" i="1"/>
  <c r="C1812" i="1"/>
  <c r="B1812" i="1"/>
  <c r="AC1812" i="1" s="1"/>
  <c r="AA1811" i="1"/>
  <c r="AB1811" i="1" s="1"/>
  <c r="T1811" i="1"/>
  <c r="R1811" i="1"/>
  <c r="Q1811" i="1"/>
  <c r="K1811" i="1"/>
  <c r="J1811" i="1"/>
  <c r="G1811" i="1"/>
  <c r="S1811" i="1" s="1"/>
  <c r="F1811" i="1"/>
  <c r="E1811" i="1"/>
  <c r="D1811" i="1"/>
  <c r="C1811" i="1"/>
  <c r="B1811" i="1"/>
  <c r="AC1811" i="1" s="1"/>
  <c r="AA1810" i="1"/>
  <c r="AB1810" i="1" s="1"/>
  <c r="O1810" i="1" s="1"/>
  <c r="T1810" i="1"/>
  <c r="R1810" i="1"/>
  <c r="Q1810" i="1"/>
  <c r="P1810" i="1"/>
  <c r="K1810" i="1"/>
  <c r="J1810" i="1"/>
  <c r="G1810" i="1"/>
  <c r="F1810" i="1"/>
  <c r="E1810" i="1"/>
  <c r="D1810" i="1"/>
  <c r="C1810" i="1"/>
  <c r="B1810" i="1"/>
  <c r="I1810" i="1" s="1"/>
  <c r="AB1809" i="1"/>
  <c r="O1809" i="1" s="1"/>
  <c r="AA1809" i="1"/>
  <c r="T1809" i="1"/>
  <c r="Q1809" i="1"/>
  <c r="P1809" i="1"/>
  <c r="K1809" i="1"/>
  <c r="J1809" i="1"/>
  <c r="G1809" i="1"/>
  <c r="F1809" i="1"/>
  <c r="S1809" i="1" s="1"/>
  <c r="E1809" i="1"/>
  <c r="D1809" i="1"/>
  <c r="C1809" i="1"/>
  <c r="B1809" i="1"/>
  <c r="AB1808" i="1"/>
  <c r="AA1808" i="1"/>
  <c r="T1808" i="1"/>
  <c r="Q1808" i="1"/>
  <c r="P1808" i="1"/>
  <c r="K1808" i="1"/>
  <c r="J1808" i="1"/>
  <c r="G1808" i="1"/>
  <c r="F1808" i="1"/>
  <c r="S1808" i="1" s="1"/>
  <c r="E1808" i="1"/>
  <c r="D1808" i="1"/>
  <c r="C1808" i="1"/>
  <c r="B1808" i="1"/>
  <c r="I1808" i="1" s="1"/>
  <c r="AA1807" i="1"/>
  <c r="AB1807" i="1" s="1"/>
  <c r="T1807" i="1"/>
  <c r="Q1807" i="1"/>
  <c r="P1807" i="1"/>
  <c r="K1807" i="1"/>
  <c r="J1807" i="1"/>
  <c r="G1807" i="1"/>
  <c r="S1807" i="1" s="1"/>
  <c r="F1807" i="1"/>
  <c r="E1807" i="1"/>
  <c r="D1807" i="1"/>
  <c r="C1807" i="1"/>
  <c r="B1807" i="1"/>
  <c r="AC1807" i="1" s="1"/>
  <c r="AA1806" i="1"/>
  <c r="AB1806" i="1" s="1"/>
  <c r="R1806" i="1" s="1"/>
  <c r="T1806" i="1"/>
  <c r="Q1806" i="1"/>
  <c r="P1806" i="1"/>
  <c r="K1806" i="1"/>
  <c r="J1806" i="1"/>
  <c r="G1806" i="1"/>
  <c r="S1806" i="1" s="1"/>
  <c r="F1806" i="1"/>
  <c r="E1806" i="1"/>
  <c r="D1806" i="1"/>
  <c r="C1806" i="1"/>
  <c r="B1806" i="1"/>
  <c r="AC1806" i="1" s="1"/>
  <c r="AB1805" i="1"/>
  <c r="R1805" i="1" s="1"/>
  <c r="AA1805" i="1"/>
  <c r="T1805" i="1"/>
  <c r="Q1805" i="1"/>
  <c r="P1805" i="1"/>
  <c r="K1805" i="1"/>
  <c r="J1805" i="1"/>
  <c r="G1805" i="1"/>
  <c r="F1805" i="1"/>
  <c r="S1805" i="1" s="1"/>
  <c r="E1805" i="1"/>
  <c r="D1805" i="1"/>
  <c r="C1805" i="1"/>
  <c r="B1805" i="1"/>
  <c r="AC1805" i="1" s="1"/>
  <c r="AB1804" i="1"/>
  <c r="AA1804" i="1"/>
  <c r="Z1804" i="1"/>
  <c r="U1804" i="1"/>
  <c r="T1804" i="1"/>
  <c r="Q1804" i="1"/>
  <c r="P1804" i="1"/>
  <c r="K1804" i="1"/>
  <c r="J1804" i="1"/>
  <c r="I1804" i="1"/>
  <c r="G1804" i="1"/>
  <c r="S1804" i="1" s="1"/>
  <c r="F1804" i="1"/>
  <c r="E1804" i="1"/>
  <c r="D1804" i="1"/>
  <c r="C1804" i="1"/>
  <c r="B1804" i="1"/>
  <c r="AC1804" i="1" s="1"/>
  <c r="AA1803" i="1"/>
  <c r="AB1803" i="1" s="1"/>
  <c r="Z1803" i="1"/>
  <c r="T1803" i="1"/>
  <c r="R1803" i="1"/>
  <c r="Q1803" i="1"/>
  <c r="P1803" i="1"/>
  <c r="K1803" i="1"/>
  <c r="G1803" i="1"/>
  <c r="S1803" i="1" s="1"/>
  <c r="F1803" i="1"/>
  <c r="E1803" i="1"/>
  <c r="D1803" i="1"/>
  <c r="C1803" i="1"/>
  <c r="B1803" i="1"/>
  <c r="AA1802" i="1"/>
  <c r="AB1802" i="1" s="1"/>
  <c r="P1802" i="1" s="1"/>
  <c r="T1802" i="1"/>
  <c r="R1802" i="1"/>
  <c r="Q1802" i="1"/>
  <c r="K1802" i="1"/>
  <c r="J1802" i="1"/>
  <c r="G1802" i="1"/>
  <c r="F1802" i="1"/>
  <c r="E1802" i="1"/>
  <c r="D1802" i="1"/>
  <c r="C1802" i="1"/>
  <c r="B1802" i="1"/>
  <c r="Z1802" i="1" s="1"/>
  <c r="AA1801" i="1"/>
  <c r="AB1801" i="1" s="1"/>
  <c r="T1801" i="1"/>
  <c r="R1801" i="1"/>
  <c r="Q1801" i="1"/>
  <c r="K1801" i="1"/>
  <c r="J1801" i="1"/>
  <c r="I1801" i="1"/>
  <c r="G1801" i="1"/>
  <c r="F1801" i="1"/>
  <c r="E1801" i="1"/>
  <c r="D1801" i="1"/>
  <c r="C1801" i="1"/>
  <c r="B1801" i="1"/>
  <c r="AC1801" i="1" s="1"/>
  <c r="AA1800" i="1"/>
  <c r="AB1800" i="1" s="1"/>
  <c r="O1800" i="1" s="1"/>
  <c r="Z1800" i="1"/>
  <c r="T1800" i="1"/>
  <c r="R1800" i="1"/>
  <c r="Q1800" i="1"/>
  <c r="P1800" i="1"/>
  <c r="K1800" i="1"/>
  <c r="I1800" i="1"/>
  <c r="G1800" i="1"/>
  <c r="F1800" i="1"/>
  <c r="E1800" i="1"/>
  <c r="D1800" i="1"/>
  <c r="C1800" i="1"/>
  <c r="B1800" i="1"/>
  <c r="AA1799" i="1"/>
  <c r="AB1799" i="1" s="1"/>
  <c r="P1799" i="1" s="1"/>
  <c r="T1799" i="1"/>
  <c r="R1799" i="1"/>
  <c r="Q1799" i="1"/>
  <c r="O1799" i="1"/>
  <c r="K1799" i="1"/>
  <c r="J1799" i="1"/>
  <c r="G1799" i="1"/>
  <c r="F1799" i="1"/>
  <c r="E1799" i="1"/>
  <c r="D1799" i="1"/>
  <c r="C1799" i="1"/>
  <c r="B1799" i="1"/>
  <c r="Z1799" i="1" s="1"/>
  <c r="AA1798" i="1"/>
  <c r="AB1798" i="1" s="1"/>
  <c r="O1798" i="1" s="1"/>
  <c r="T1798" i="1"/>
  <c r="R1798" i="1"/>
  <c r="Q1798" i="1"/>
  <c r="P1798" i="1"/>
  <c r="J1798" i="1"/>
  <c r="G1798" i="1"/>
  <c r="F1798" i="1"/>
  <c r="E1798" i="1"/>
  <c r="D1798" i="1"/>
  <c r="C1798" i="1"/>
  <c r="B1798" i="1"/>
  <c r="Z1798" i="1" s="1"/>
  <c r="AA1797" i="1"/>
  <c r="AB1797" i="1" s="1"/>
  <c r="O1797" i="1" s="1"/>
  <c r="T1797" i="1"/>
  <c r="R1797" i="1"/>
  <c r="Q1797" i="1"/>
  <c r="K1797" i="1"/>
  <c r="J1797" i="1"/>
  <c r="I1797" i="1"/>
  <c r="G1797" i="1"/>
  <c r="S1797" i="1" s="1"/>
  <c r="F1797" i="1"/>
  <c r="E1797" i="1"/>
  <c r="D1797" i="1"/>
  <c r="C1797" i="1"/>
  <c r="B1797" i="1"/>
  <c r="AC1797" i="1" s="1"/>
  <c r="AC1796" i="1"/>
  <c r="AB1796" i="1"/>
  <c r="O1796" i="1" s="1"/>
  <c r="AA1796" i="1"/>
  <c r="U1796" i="1"/>
  <c r="T1796" i="1"/>
  <c r="R1796" i="1"/>
  <c r="Q1796" i="1"/>
  <c r="P1796" i="1"/>
  <c r="K1796" i="1"/>
  <c r="J1796" i="1"/>
  <c r="G1796" i="1"/>
  <c r="S1796" i="1" s="1"/>
  <c r="F1796" i="1"/>
  <c r="E1796" i="1"/>
  <c r="D1796" i="1"/>
  <c r="C1796" i="1"/>
  <c r="B1796" i="1"/>
  <c r="Z1796" i="1" s="1"/>
  <c r="N1796" i="1" s="1"/>
  <c r="AA1795" i="1"/>
  <c r="AB1795" i="1" s="1"/>
  <c r="T1795" i="1"/>
  <c r="R1795" i="1"/>
  <c r="Q1795" i="1"/>
  <c r="P1795" i="1"/>
  <c r="O1795" i="1"/>
  <c r="K1795" i="1"/>
  <c r="J1795" i="1"/>
  <c r="G1795" i="1"/>
  <c r="F1795" i="1"/>
  <c r="E1795" i="1"/>
  <c r="D1795" i="1"/>
  <c r="C1795" i="1"/>
  <c r="B1795" i="1"/>
  <c r="AC1795" i="1" s="1"/>
  <c r="AA1794" i="1"/>
  <c r="AB1794" i="1" s="1"/>
  <c r="O1794" i="1" s="1"/>
  <c r="T1794" i="1"/>
  <c r="R1794" i="1"/>
  <c r="Q1794" i="1"/>
  <c r="P1794" i="1"/>
  <c r="K1794" i="1"/>
  <c r="J1794" i="1"/>
  <c r="G1794" i="1"/>
  <c r="F1794" i="1"/>
  <c r="E1794" i="1"/>
  <c r="D1794" i="1"/>
  <c r="C1794" i="1"/>
  <c r="B1794" i="1"/>
  <c r="Z1794" i="1" s="1"/>
  <c r="AA1793" i="1"/>
  <c r="AB1793" i="1" s="1"/>
  <c r="T1793" i="1"/>
  <c r="R1793" i="1"/>
  <c r="Q1793" i="1"/>
  <c r="K1793" i="1"/>
  <c r="J1793" i="1"/>
  <c r="G1793" i="1"/>
  <c r="S1793" i="1" s="1"/>
  <c r="F1793" i="1"/>
  <c r="E1793" i="1"/>
  <c r="D1793" i="1"/>
  <c r="C1793" i="1"/>
  <c r="B1793" i="1"/>
  <c r="AC1792" i="1"/>
  <c r="AA1792" i="1"/>
  <c r="AB1792" i="1" s="1"/>
  <c r="O1792" i="1" s="1"/>
  <c r="Z1792" i="1"/>
  <c r="N1792" i="1" s="1"/>
  <c r="U1792" i="1"/>
  <c r="T1792" i="1"/>
  <c r="R1792" i="1"/>
  <c r="Q1792" i="1"/>
  <c r="K1792" i="1"/>
  <c r="J1792" i="1"/>
  <c r="I1792" i="1"/>
  <c r="G1792" i="1"/>
  <c r="S1792" i="1" s="1"/>
  <c r="F1792" i="1"/>
  <c r="E1792" i="1"/>
  <c r="D1792" i="1"/>
  <c r="C1792" i="1"/>
  <c r="B1792" i="1"/>
  <c r="AA1791" i="1"/>
  <c r="AB1791" i="1" s="1"/>
  <c r="P1791" i="1" s="1"/>
  <c r="T1791" i="1"/>
  <c r="R1791" i="1"/>
  <c r="Q1791" i="1"/>
  <c r="K1791" i="1"/>
  <c r="J1791" i="1"/>
  <c r="G1791" i="1"/>
  <c r="F1791" i="1"/>
  <c r="E1791" i="1"/>
  <c r="D1791" i="1"/>
  <c r="C1791" i="1"/>
  <c r="B1791" i="1"/>
  <c r="AA1790" i="1"/>
  <c r="AB1790" i="1" s="1"/>
  <c r="P1790" i="1" s="1"/>
  <c r="T1790" i="1"/>
  <c r="R1790" i="1"/>
  <c r="Q1790" i="1"/>
  <c r="K1790" i="1"/>
  <c r="J1790" i="1"/>
  <c r="G1790" i="1"/>
  <c r="S1790" i="1" s="1"/>
  <c r="F1790" i="1"/>
  <c r="E1790" i="1"/>
  <c r="D1790" i="1"/>
  <c r="C1790" i="1"/>
  <c r="B1790" i="1"/>
  <c r="Z1790" i="1" s="1"/>
  <c r="AA1789" i="1"/>
  <c r="AB1789" i="1" s="1"/>
  <c r="T1789" i="1"/>
  <c r="R1789" i="1"/>
  <c r="Q1789" i="1"/>
  <c r="P1789" i="1"/>
  <c r="O1789" i="1"/>
  <c r="J1789" i="1"/>
  <c r="G1789" i="1"/>
  <c r="F1789" i="1"/>
  <c r="S1789" i="1" s="1"/>
  <c r="E1789" i="1"/>
  <c r="D1789" i="1"/>
  <c r="C1789" i="1"/>
  <c r="B1789" i="1"/>
  <c r="I1789" i="1" s="1"/>
  <c r="AB1788" i="1"/>
  <c r="AA1788" i="1"/>
  <c r="T1788" i="1"/>
  <c r="R1788" i="1"/>
  <c r="Q1788" i="1"/>
  <c r="P1788" i="1"/>
  <c r="J1788" i="1"/>
  <c r="G1788" i="1"/>
  <c r="F1788" i="1"/>
  <c r="E1788" i="1"/>
  <c r="D1788" i="1"/>
  <c r="C1788" i="1"/>
  <c r="B1788" i="1"/>
  <c r="I1788" i="1" s="1"/>
  <c r="AC1787" i="1"/>
  <c r="AB1787" i="1"/>
  <c r="AA1787" i="1"/>
  <c r="T1787" i="1"/>
  <c r="R1787" i="1"/>
  <c r="Q1787" i="1"/>
  <c r="P1787" i="1"/>
  <c r="O1787" i="1"/>
  <c r="K1787" i="1"/>
  <c r="G1787" i="1"/>
  <c r="S1787" i="1" s="1"/>
  <c r="F1787" i="1"/>
  <c r="E1787" i="1"/>
  <c r="D1787" i="1"/>
  <c r="C1787" i="1"/>
  <c r="B1787" i="1"/>
  <c r="Z1787" i="1" s="1"/>
  <c r="AA1786" i="1"/>
  <c r="AB1786" i="1" s="1"/>
  <c r="O1786" i="1" s="1"/>
  <c r="T1786" i="1"/>
  <c r="R1786" i="1"/>
  <c r="Q1786" i="1"/>
  <c r="P1786" i="1"/>
  <c r="J1786" i="1"/>
  <c r="G1786" i="1"/>
  <c r="S1786" i="1" s="1"/>
  <c r="F1786" i="1"/>
  <c r="E1786" i="1"/>
  <c r="D1786" i="1"/>
  <c r="C1786" i="1"/>
  <c r="B1786" i="1"/>
  <c r="I1786" i="1" s="1"/>
  <c r="AA1785" i="1"/>
  <c r="AB1785" i="1" s="1"/>
  <c r="T1785" i="1"/>
  <c r="R1785" i="1"/>
  <c r="Q1785" i="1"/>
  <c r="P1785" i="1"/>
  <c r="K1785" i="1"/>
  <c r="G1785" i="1"/>
  <c r="F1785" i="1"/>
  <c r="E1785" i="1"/>
  <c r="D1785" i="1"/>
  <c r="C1785" i="1"/>
  <c r="B1785" i="1"/>
  <c r="I1785" i="1" s="1"/>
  <c r="AC1784" i="1"/>
  <c r="AB1784" i="1"/>
  <c r="AA1784" i="1"/>
  <c r="T1784" i="1"/>
  <c r="R1784" i="1"/>
  <c r="Q1784" i="1"/>
  <c r="P1784" i="1"/>
  <c r="J1784" i="1"/>
  <c r="G1784" i="1"/>
  <c r="S1784" i="1" s="1"/>
  <c r="F1784" i="1"/>
  <c r="E1784" i="1"/>
  <c r="D1784" i="1"/>
  <c r="C1784" i="1"/>
  <c r="B1784" i="1"/>
  <c r="U1784" i="1" s="1"/>
  <c r="AA1783" i="1"/>
  <c r="AB1783" i="1" s="1"/>
  <c r="T1783" i="1"/>
  <c r="R1783" i="1"/>
  <c r="Q1783" i="1"/>
  <c r="P1783" i="1"/>
  <c r="J1783" i="1"/>
  <c r="G1783" i="1"/>
  <c r="S1783" i="1" s="1"/>
  <c r="F1783" i="1"/>
  <c r="E1783" i="1"/>
  <c r="D1783" i="1"/>
  <c r="C1783" i="1"/>
  <c r="B1783" i="1"/>
  <c r="AC1783" i="1" s="1"/>
  <c r="AA1782" i="1"/>
  <c r="AB1782" i="1" s="1"/>
  <c r="O1782" i="1" s="1"/>
  <c r="T1782" i="1"/>
  <c r="R1782" i="1"/>
  <c r="Q1782" i="1"/>
  <c r="P1782" i="1"/>
  <c r="J1782" i="1"/>
  <c r="G1782" i="1"/>
  <c r="F1782" i="1"/>
  <c r="E1782" i="1"/>
  <c r="D1782" i="1"/>
  <c r="C1782" i="1"/>
  <c r="B1782" i="1"/>
  <c r="I1782" i="1" s="1"/>
  <c r="AA1781" i="1"/>
  <c r="AB1781" i="1" s="1"/>
  <c r="T1781" i="1"/>
  <c r="R1781" i="1"/>
  <c r="Q1781" i="1"/>
  <c r="P1781" i="1"/>
  <c r="J1781" i="1"/>
  <c r="G1781" i="1"/>
  <c r="S1781" i="1" s="1"/>
  <c r="F1781" i="1"/>
  <c r="E1781" i="1"/>
  <c r="D1781" i="1"/>
  <c r="C1781" i="1"/>
  <c r="B1781" i="1"/>
  <c r="Z1781" i="1" s="1"/>
  <c r="AA1780" i="1"/>
  <c r="AB1780" i="1" s="1"/>
  <c r="T1780" i="1"/>
  <c r="R1780" i="1"/>
  <c r="Q1780" i="1"/>
  <c r="P1780" i="1"/>
  <c r="J1780" i="1"/>
  <c r="G1780" i="1"/>
  <c r="F1780" i="1"/>
  <c r="S1780" i="1" s="1"/>
  <c r="E1780" i="1"/>
  <c r="D1780" i="1"/>
  <c r="C1780" i="1"/>
  <c r="B1780" i="1"/>
  <c r="U1780" i="1" s="1"/>
  <c r="AB1779" i="1"/>
  <c r="O1779" i="1" s="1"/>
  <c r="AA1779" i="1"/>
  <c r="T1779" i="1"/>
  <c r="S1779" i="1"/>
  <c r="R1779" i="1"/>
  <c r="Q1779" i="1"/>
  <c r="P1779" i="1"/>
  <c r="J1779" i="1"/>
  <c r="G1779" i="1"/>
  <c r="F1779" i="1"/>
  <c r="E1779" i="1"/>
  <c r="D1779" i="1"/>
  <c r="C1779" i="1"/>
  <c r="B1779" i="1"/>
  <c r="I1779" i="1" s="1"/>
  <c r="AA1778" i="1"/>
  <c r="AB1778" i="1" s="1"/>
  <c r="O1778" i="1" s="1"/>
  <c r="T1778" i="1"/>
  <c r="R1778" i="1"/>
  <c r="Q1778" i="1"/>
  <c r="P1778" i="1"/>
  <c r="J1778" i="1"/>
  <c r="G1778" i="1"/>
  <c r="F1778" i="1"/>
  <c r="E1778" i="1"/>
  <c r="D1778" i="1"/>
  <c r="C1778" i="1"/>
  <c r="B1778" i="1"/>
  <c r="Z1778" i="1" s="1"/>
  <c r="AA1777" i="1"/>
  <c r="AB1777" i="1" s="1"/>
  <c r="T1777" i="1"/>
  <c r="R1777" i="1"/>
  <c r="Q1777" i="1"/>
  <c r="P1777" i="1"/>
  <c r="J1777" i="1"/>
  <c r="G1777" i="1"/>
  <c r="F1777" i="1"/>
  <c r="E1777" i="1"/>
  <c r="D1777" i="1"/>
  <c r="C1777" i="1"/>
  <c r="B1777" i="1"/>
  <c r="Z1777" i="1" s="1"/>
  <c r="AA1776" i="1"/>
  <c r="AB1776" i="1" s="1"/>
  <c r="U1776" i="1"/>
  <c r="T1776" i="1"/>
  <c r="R1776" i="1"/>
  <c r="Q1776" i="1"/>
  <c r="P1776" i="1"/>
  <c r="J1776" i="1"/>
  <c r="G1776" i="1"/>
  <c r="F1776" i="1"/>
  <c r="E1776" i="1"/>
  <c r="D1776" i="1"/>
  <c r="C1776" i="1"/>
  <c r="B1776" i="1"/>
  <c r="Z1776" i="1" s="1"/>
  <c r="AC1775" i="1"/>
  <c r="AA1775" i="1"/>
  <c r="AB1775" i="1" s="1"/>
  <c r="T1775" i="1"/>
  <c r="R1775" i="1"/>
  <c r="Q1775" i="1"/>
  <c r="P1775" i="1"/>
  <c r="J1775" i="1"/>
  <c r="G1775" i="1"/>
  <c r="S1775" i="1" s="1"/>
  <c r="F1775" i="1"/>
  <c r="E1775" i="1"/>
  <c r="D1775" i="1"/>
  <c r="C1775" i="1"/>
  <c r="B1775" i="1"/>
  <c r="AA1774" i="1"/>
  <c r="AB1774" i="1" s="1"/>
  <c r="T1774" i="1"/>
  <c r="R1774" i="1"/>
  <c r="Q1774" i="1"/>
  <c r="P1774" i="1"/>
  <c r="O1774" i="1"/>
  <c r="J1774" i="1"/>
  <c r="G1774" i="1"/>
  <c r="S1774" i="1" s="1"/>
  <c r="F1774" i="1"/>
  <c r="E1774" i="1"/>
  <c r="D1774" i="1"/>
  <c r="C1774" i="1"/>
  <c r="B1774" i="1"/>
  <c r="Z1774" i="1" s="1"/>
  <c r="AB1773" i="1"/>
  <c r="AA1773" i="1"/>
  <c r="T1773" i="1"/>
  <c r="R1773" i="1"/>
  <c r="Q1773" i="1"/>
  <c r="P1773" i="1"/>
  <c r="J1773" i="1"/>
  <c r="G1773" i="1"/>
  <c r="S1773" i="1" s="1"/>
  <c r="F1773" i="1"/>
  <c r="E1773" i="1"/>
  <c r="D1773" i="1"/>
  <c r="C1773" i="1"/>
  <c r="B1773" i="1"/>
  <c r="Z1773" i="1" s="1"/>
  <c r="AC1772" i="1"/>
  <c r="AA1772" i="1"/>
  <c r="AB1772" i="1" s="1"/>
  <c r="Z1772" i="1"/>
  <c r="U1772" i="1"/>
  <c r="T1772" i="1"/>
  <c r="R1772" i="1"/>
  <c r="Q1772" i="1"/>
  <c r="P1772" i="1"/>
  <c r="J1772" i="1"/>
  <c r="I1772" i="1"/>
  <c r="G1772" i="1"/>
  <c r="F1772" i="1"/>
  <c r="E1772" i="1"/>
  <c r="D1772" i="1"/>
  <c r="C1772" i="1"/>
  <c r="B1772" i="1"/>
  <c r="AC1771" i="1"/>
  <c r="AA1771" i="1"/>
  <c r="AB1771" i="1" s="1"/>
  <c r="Z1771" i="1"/>
  <c r="N1771" i="1" s="1"/>
  <c r="T1771" i="1"/>
  <c r="R1771" i="1"/>
  <c r="Q1771" i="1"/>
  <c r="P1771" i="1"/>
  <c r="J1771" i="1"/>
  <c r="G1771" i="1"/>
  <c r="S1771" i="1" s="1"/>
  <c r="F1771" i="1"/>
  <c r="E1771" i="1"/>
  <c r="D1771" i="1"/>
  <c r="C1771" i="1"/>
  <c r="B1771" i="1"/>
  <c r="I1771" i="1" s="1"/>
  <c r="AA1770" i="1"/>
  <c r="AB1770" i="1" s="1"/>
  <c r="T1770" i="1"/>
  <c r="S1770" i="1"/>
  <c r="R1770" i="1"/>
  <c r="Q1770" i="1"/>
  <c r="P1770" i="1"/>
  <c r="O1770" i="1"/>
  <c r="J1770" i="1"/>
  <c r="I1770" i="1"/>
  <c r="G1770" i="1"/>
  <c r="F1770" i="1"/>
  <c r="E1770" i="1"/>
  <c r="D1770" i="1"/>
  <c r="C1770" i="1"/>
  <c r="B1770" i="1"/>
  <c r="AC1770" i="1" s="1"/>
  <c r="AB1769" i="1"/>
  <c r="O1769" i="1" s="1"/>
  <c r="AA1769" i="1"/>
  <c r="T1769" i="1"/>
  <c r="R1769" i="1"/>
  <c r="Q1769" i="1"/>
  <c r="P1769" i="1"/>
  <c r="J1769" i="1"/>
  <c r="I1769" i="1"/>
  <c r="G1769" i="1"/>
  <c r="S1769" i="1" s="1"/>
  <c r="F1769" i="1"/>
  <c r="E1769" i="1"/>
  <c r="D1769" i="1"/>
  <c r="C1769" i="1"/>
  <c r="B1769" i="1"/>
  <c r="Z1769" i="1" s="1"/>
  <c r="AA1768" i="1"/>
  <c r="AB1768" i="1" s="1"/>
  <c r="O1768" i="1" s="1"/>
  <c r="T1768" i="1"/>
  <c r="R1768" i="1"/>
  <c r="Q1768" i="1"/>
  <c r="P1768" i="1"/>
  <c r="J1768" i="1"/>
  <c r="G1768" i="1"/>
  <c r="F1768" i="1"/>
  <c r="E1768" i="1"/>
  <c r="D1768" i="1"/>
  <c r="C1768" i="1"/>
  <c r="B1768" i="1"/>
  <c r="AC1768" i="1" s="1"/>
  <c r="AA1767" i="1"/>
  <c r="AB1767" i="1" s="1"/>
  <c r="O1767" i="1" s="1"/>
  <c r="T1767" i="1"/>
  <c r="R1767" i="1"/>
  <c r="Q1767" i="1"/>
  <c r="P1767" i="1"/>
  <c r="J1767" i="1"/>
  <c r="G1767" i="1"/>
  <c r="F1767" i="1"/>
  <c r="E1767" i="1"/>
  <c r="D1767" i="1"/>
  <c r="C1767" i="1"/>
  <c r="B1767" i="1"/>
  <c r="I1767" i="1" s="1"/>
  <c r="AA1766" i="1"/>
  <c r="AB1766" i="1" s="1"/>
  <c r="O1766" i="1" s="1"/>
  <c r="Z1766" i="1"/>
  <c r="T1766" i="1"/>
  <c r="R1766" i="1"/>
  <c r="Q1766" i="1"/>
  <c r="P1766" i="1"/>
  <c r="K1766" i="1"/>
  <c r="J1766" i="1"/>
  <c r="I1766" i="1"/>
  <c r="G1766" i="1"/>
  <c r="F1766" i="1"/>
  <c r="E1766" i="1"/>
  <c r="D1766" i="1"/>
  <c r="C1766" i="1"/>
  <c r="B1766" i="1"/>
  <c r="AC1766" i="1" s="1"/>
  <c r="AA1765" i="1"/>
  <c r="AB1765" i="1" s="1"/>
  <c r="O1765" i="1" s="1"/>
  <c r="T1765" i="1"/>
  <c r="R1765" i="1"/>
  <c r="Q1765" i="1"/>
  <c r="P1765" i="1"/>
  <c r="J1765" i="1"/>
  <c r="G1765" i="1"/>
  <c r="S1765" i="1" s="1"/>
  <c r="F1765" i="1"/>
  <c r="E1765" i="1"/>
  <c r="D1765" i="1"/>
  <c r="C1765" i="1"/>
  <c r="B1765" i="1"/>
  <c r="U1765" i="1" s="1"/>
  <c r="AA1764" i="1"/>
  <c r="AB1764" i="1" s="1"/>
  <c r="T1764" i="1"/>
  <c r="R1764" i="1"/>
  <c r="Q1764" i="1"/>
  <c r="P1764" i="1"/>
  <c r="J1764" i="1"/>
  <c r="I1764" i="1"/>
  <c r="G1764" i="1"/>
  <c r="F1764" i="1"/>
  <c r="E1764" i="1"/>
  <c r="D1764" i="1"/>
  <c r="C1764" i="1"/>
  <c r="B1764" i="1"/>
  <c r="AC1764" i="1" s="1"/>
  <c r="AB1763" i="1"/>
  <c r="AA1763" i="1"/>
  <c r="T1763" i="1"/>
  <c r="R1763" i="1"/>
  <c r="Q1763" i="1"/>
  <c r="P1763" i="1"/>
  <c r="J1763" i="1"/>
  <c r="G1763" i="1"/>
  <c r="S1763" i="1" s="1"/>
  <c r="F1763" i="1"/>
  <c r="E1763" i="1"/>
  <c r="D1763" i="1"/>
  <c r="C1763" i="1"/>
  <c r="B1763" i="1"/>
  <c r="AC1763" i="1" s="1"/>
  <c r="AA1762" i="1"/>
  <c r="AB1762" i="1" s="1"/>
  <c r="T1762" i="1"/>
  <c r="S1762" i="1"/>
  <c r="R1762" i="1"/>
  <c r="Q1762" i="1"/>
  <c r="P1762" i="1"/>
  <c r="J1762" i="1"/>
  <c r="G1762" i="1"/>
  <c r="F1762" i="1"/>
  <c r="E1762" i="1"/>
  <c r="D1762" i="1"/>
  <c r="C1762" i="1"/>
  <c r="B1762" i="1"/>
  <c r="Z1762" i="1" s="1"/>
  <c r="AA1761" i="1"/>
  <c r="AB1761" i="1" s="1"/>
  <c r="O1761" i="1" s="1"/>
  <c r="T1761" i="1"/>
  <c r="R1761" i="1"/>
  <c r="Q1761" i="1"/>
  <c r="P1761" i="1"/>
  <c r="J1761" i="1"/>
  <c r="G1761" i="1"/>
  <c r="F1761" i="1"/>
  <c r="E1761" i="1"/>
  <c r="D1761" i="1"/>
  <c r="C1761" i="1"/>
  <c r="B1761" i="1"/>
  <c r="AC1761" i="1" s="1"/>
  <c r="AA1760" i="1"/>
  <c r="AB1760" i="1" s="1"/>
  <c r="T1760" i="1"/>
  <c r="R1760" i="1"/>
  <c r="Q1760" i="1"/>
  <c r="P1760" i="1"/>
  <c r="J1760" i="1"/>
  <c r="G1760" i="1"/>
  <c r="S1760" i="1" s="1"/>
  <c r="F1760" i="1"/>
  <c r="E1760" i="1"/>
  <c r="D1760" i="1"/>
  <c r="C1760" i="1"/>
  <c r="B1760" i="1"/>
  <c r="I1760" i="1" s="1"/>
  <c r="AB1759" i="1"/>
  <c r="AA1759" i="1"/>
  <c r="U1759" i="1"/>
  <c r="T1759" i="1"/>
  <c r="R1759" i="1"/>
  <c r="Q1759" i="1"/>
  <c r="P1759" i="1"/>
  <c r="J1759" i="1"/>
  <c r="I1759" i="1"/>
  <c r="G1759" i="1"/>
  <c r="F1759" i="1"/>
  <c r="E1759" i="1"/>
  <c r="D1759" i="1"/>
  <c r="C1759" i="1"/>
  <c r="B1759" i="1"/>
  <c r="Z1759" i="1" s="1"/>
  <c r="AC1758" i="1"/>
  <c r="AA1758" i="1"/>
  <c r="AB1758" i="1" s="1"/>
  <c r="T1758" i="1"/>
  <c r="R1758" i="1"/>
  <c r="Q1758" i="1"/>
  <c r="P1758" i="1"/>
  <c r="J1758" i="1"/>
  <c r="I1758" i="1"/>
  <c r="G1758" i="1"/>
  <c r="S1758" i="1" s="1"/>
  <c r="F1758" i="1"/>
  <c r="E1758" i="1"/>
  <c r="D1758" i="1"/>
  <c r="C1758" i="1"/>
  <c r="B1758" i="1"/>
  <c r="U1758" i="1" s="1"/>
  <c r="AA1757" i="1"/>
  <c r="AB1757" i="1" s="1"/>
  <c r="O1757" i="1" s="1"/>
  <c r="T1757" i="1"/>
  <c r="R1757" i="1"/>
  <c r="Q1757" i="1"/>
  <c r="P1757" i="1"/>
  <c r="J1757" i="1"/>
  <c r="G1757" i="1"/>
  <c r="F1757" i="1"/>
  <c r="E1757" i="1"/>
  <c r="D1757" i="1"/>
  <c r="C1757" i="1"/>
  <c r="B1757" i="1"/>
  <c r="Z1757" i="1" s="1"/>
  <c r="AA1756" i="1"/>
  <c r="AB1756" i="1" s="1"/>
  <c r="T1756" i="1"/>
  <c r="R1756" i="1"/>
  <c r="Q1756" i="1"/>
  <c r="P1756" i="1"/>
  <c r="K1756" i="1"/>
  <c r="G1756" i="1"/>
  <c r="S1756" i="1" s="1"/>
  <c r="F1756" i="1"/>
  <c r="E1756" i="1"/>
  <c r="D1756" i="1"/>
  <c r="C1756" i="1"/>
  <c r="B1756" i="1"/>
  <c r="AC1756" i="1" s="1"/>
  <c r="AA1755" i="1"/>
  <c r="AB1755" i="1" s="1"/>
  <c r="O1755" i="1" s="1"/>
  <c r="T1755" i="1"/>
  <c r="R1755" i="1"/>
  <c r="Q1755" i="1"/>
  <c r="P1755" i="1"/>
  <c r="K1755" i="1"/>
  <c r="G1755" i="1"/>
  <c r="S1755" i="1" s="1"/>
  <c r="F1755" i="1"/>
  <c r="E1755" i="1"/>
  <c r="D1755" i="1"/>
  <c r="C1755" i="1"/>
  <c r="B1755" i="1"/>
  <c r="AC1755" i="1" s="1"/>
  <c r="AC1754" i="1"/>
  <c r="AA1754" i="1"/>
  <c r="AB1754" i="1" s="1"/>
  <c r="T1754" i="1"/>
  <c r="R1754" i="1"/>
  <c r="Q1754" i="1"/>
  <c r="P1754" i="1"/>
  <c r="K1754" i="1"/>
  <c r="I1754" i="1"/>
  <c r="G1754" i="1"/>
  <c r="S1754" i="1" s="1"/>
  <c r="F1754" i="1"/>
  <c r="E1754" i="1"/>
  <c r="D1754" i="1"/>
  <c r="C1754" i="1"/>
  <c r="B1754" i="1"/>
  <c r="U1754" i="1" s="1"/>
  <c r="AB1753" i="1"/>
  <c r="AA1753" i="1"/>
  <c r="T1753" i="1"/>
  <c r="R1753" i="1"/>
  <c r="Q1753" i="1"/>
  <c r="P1753" i="1"/>
  <c r="O1753" i="1"/>
  <c r="J1753" i="1"/>
  <c r="G1753" i="1"/>
  <c r="F1753" i="1"/>
  <c r="E1753" i="1"/>
  <c r="D1753" i="1"/>
  <c r="C1753" i="1"/>
  <c r="B1753" i="1"/>
  <c r="AC1753" i="1" s="1"/>
  <c r="AA1752" i="1"/>
  <c r="AB1752" i="1" s="1"/>
  <c r="T1752" i="1"/>
  <c r="R1752" i="1"/>
  <c r="Q1752" i="1"/>
  <c r="P1752" i="1"/>
  <c r="J1752" i="1"/>
  <c r="G1752" i="1"/>
  <c r="S1752" i="1" s="1"/>
  <c r="F1752" i="1"/>
  <c r="E1752" i="1"/>
  <c r="D1752" i="1"/>
  <c r="C1752" i="1"/>
  <c r="B1752" i="1"/>
  <c r="AC1752" i="1" s="1"/>
  <c r="AA1751" i="1"/>
  <c r="AB1751" i="1" s="1"/>
  <c r="O1751" i="1" s="1"/>
  <c r="T1751" i="1"/>
  <c r="R1751" i="1"/>
  <c r="Q1751" i="1"/>
  <c r="P1751" i="1"/>
  <c r="J1751" i="1"/>
  <c r="G1751" i="1"/>
  <c r="S1751" i="1" s="1"/>
  <c r="F1751" i="1"/>
  <c r="E1751" i="1"/>
  <c r="D1751" i="1"/>
  <c r="C1751" i="1"/>
  <c r="B1751" i="1"/>
  <c r="U1751" i="1" s="1"/>
  <c r="AA1750" i="1"/>
  <c r="AB1750" i="1" s="1"/>
  <c r="T1750" i="1"/>
  <c r="R1750" i="1"/>
  <c r="Q1750" i="1"/>
  <c r="P1750" i="1"/>
  <c r="J1750" i="1"/>
  <c r="G1750" i="1"/>
  <c r="F1750" i="1"/>
  <c r="E1750" i="1"/>
  <c r="D1750" i="1"/>
  <c r="C1750" i="1"/>
  <c r="B1750" i="1"/>
  <c r="U1750" i="1" s="1"/>
  <c r="AB1749" i="1"/>
  <c r="O1749" i="1" s="1"/>
  <c r="AA1749" i="1"/>
  <c r="Z1749" i="1"/>
  <c r="T1749" i="1"/>
  <c r="R1749" i="1"/>
  <c r="Q1749" i="1"/>
  <c r="P1749" i="1"/>
  <c r="J1749" i="1"/>
  <c r="G1749" i="1"/>
  <c r="S1749" i="1" s="1"/>
  <c r="F1749" i="1"/>
  <c r="E1749" i="1"/>
  <c r="D1749" i="1"/>
  <c r="C1749" i="1"/>
  <c r="B1749" i="1"/>
  <c r="U1749" i="1" s="1"/>
  <c r="AA1748" i="1"/>
  <c r="AB1748" i="1" s="1"/>
  <c r="T1748" i="1"/>
  <c r="R1748" i="1"/>
  <c r="Q1748" i="1"/>
  <c r="P1748" i="1"/>
  <c r="J1748" i="1"/>
  <c r="G1748" i="1"/>
  <c r="F1748" i="1"/>
  <c r="S1748" i="1" s="1"/>
  <c r="E1748" i="1"/>
  <c r="D1748" i="1"/>
  <c r="C1748" i="1"/>
  <c r="B1748" i="1"/>
  <c r="AC1748" i="1" s="1"/>
  <c r="AB1747" i="1"/>
  <c r="O1747" i="1" s="1"/>
  <c r="AA1747" i="1"/>
  <c r="T1747" i="1"/>
  <c r="R1747" i="1"/>
  <c r="Q1747" i="1"/>
  <c r="P1747" i="1"/>
  <c r="K1747" i="1"/>
  <c r="J1747" i="1"/>
  <c r="G1747" i="1"/>
  <c r="S1747" i="1" s="1"/>
  <c r="F1747" i="1"/>
  <c r="E1747" i="1"/>
  <c r="D1747" i="1"/>
  <c r="C1747" i="1"/>
  <c r="B1747" i="1"/>
  <c r="Z1747" i="1" s="1"/>
  <c r="AA1746" i="1"/>
  <c r="AB1746" i="1" s="1"/>
  <c r="T1746" i="1"/>
  <c r="R1746" i="1"/>
  <c r="Q1746" i="1"/>
  <c r="P1746" i="1"/>
  <c r="K1746" i="1"/>
  <c r="G1746" i="1"/>
  <c r="F1746" i="1"/>
  <c r="E1746" i="1"/>
  <c r="D1746" i="1"/>
  <c r="C1746" i="1"/>
  <c r="B1746" i="1"/>
  <c r="U1746" i="1" s="1"/>
  <c r="AA1745" i="1"/>
  <c r="AB1745" i="1" s="1"/>
  <c r="O1745" i="1" s="1"/>
  <c r="U1745" i="1"/>
  <c r="T1745" i="1"/>
  <c r="R1745" i="1"/>
  <c r="Q1745" i="1"/>
  <c r="P1745" i="1"/>
  <c r="J1745" i="1"/>
  <c r="G1745" i="1"/>
  <c r="F1745" i="1"/>
  <c r="E1745" i="1"/>
  <c r="D1745" i="1"/>
  <c r="C1745" i="1"/>
  <c r="B1745" i="1"/>
  <c r="AA1744" i="1"/>
  <c r="AB1744" i="1" s="1"/>
  <c r="T1744" i="1"/>
  <c r="R1744" i="1"/>
  <c r="Q1744" i="1"/>
  <c r="K1744" i="1"/>
  <c r="J1744" i="1"/>
  <c r="G1744" i="1"/>
  <c r="S1744" i="1" s="1"/>
  <c r="F1744" i="1"/>
  <c r="E1744" i="1"/>
  <c r="D1744" i="1"/>
  <c r="C1744" i="1"/>
  <c r="B1744" i="1"/>
  <c r="AC1744" i="1" s="1"/>
  <c r="AB1743" i="1"/>
  <c r="O1743" i="1" s="1"/>
  <c r="AA1743" i="1"/>
  <c r="T1743" i="1"/>
  <c r="S1743" i="1"/>
  <c r="R1743" i="1"/>
  <c r="Q1743" i="1"/>
  <c r="P1743" i="1"/>
  <c r="K1743" i="1"/>
  <c r="I1743" i="1"/>
  <c r="G1743" i="1"/>
  <c r="F1743" i="1"/>
  <c r="E1743" i="1"/>
  <c r="D1743" i="1"/>
  <c r="C1743" i="1"/>
  <c r="B1743" i="1"/>
  <c r="AC1743" i="1" s="1"/>
  <c r="AB1742" i="1"/>
  <c r="P1742" i="1" s="1"/>
  <c r="AA1742" i="1"/>
  <c r="T1742" i="1"/>
  <c r="R1742" i="1"/>
  <c r="Q1742" i="1"/>
  <c r="K1742" i="1"/>
  <c r="J1742" i="1"/>
  <c r="I1742" i="1"/>
  <c r="G1742" i="1"/>
  <c r="F1742" i="1"/>
  <c r="S1742" i="1" s="1"/>
  <c r="E1742" i="1"/>
  <c r="D1742" i="1"/>
  <c r="C1742" i="1"/>
  <c r="B1742" i="1"/>
  <c r="U1742" i="1" s="1"/>
  <c r="AB1741" i="1"/>
  <c r="P1741" i="1" s="1"/>
  <c r="AA1741" i="1"/>
  <c r="T1741" i="1"/>
  <c r="R1741" i="1"/>
  <c r="Q1741" i="1"/>
  <c r="K1741" i="1"/>
  <c r="J1741" i="1"/>
  <c r="G1741" i="1"/>
  <c r="F1741" i="1"/>
  <c r="E1741" i="1"/>
  <c r="D1741" i="1"/>
  <c r="C1741" i="1"/>
  <c r="B1741" i="1"/>
  <c r="U1741" i="1" s="1"/>
  <c r="AB1740" i="1"/>
  <c r="O1740" i="1" s="1"/>
  <c r="AA1740" i="1"/>
  <c r="T1740" i="1"/>
  <c r="Q1740" i="1"/>
  <c r="P1740" i="1"/>
  <c r="K1740" i="1"/>
  <c r="J1740" i="1"/>
  <c r="G1740" i="1"/>
  <c r="F1740" i="1"/>
  <c r="E1740" i="1"/>
  <c r="D1740" i="1"/>
  <c r="C1740" i="1"/>
  <c r="B1740" i="1"/>
  <c r="AB1739" i="1"/>
  <c r="O1739" i="1" s="1"/>
  <c r="AA1739" i="1"/>
  <c r="Z1739" i="1"/>
  <c r="T1739" i="1"/>
  <c r="Q1739" i="1"/>
  <c r="P1739" i="1"/>
  <c r="K1739" i="1"/>
  <c r="J1739" i="1"/>
  <c r="I1739" i="1"/>
  <c r="G1739" i="1"/>
  <c r="S1739" i="1" s="1"/>
  <c r="F1739" i="1"/>
  <c r="E1739" i="1"/>
  <c r="D1739" i="1"/>
  <c r="C1739" i="1"/>
  <c r="B1739" i="1"/>
  <c r="U1739" i="1" s="1"/>
  <c r="AC1738" i="1"/>
  <c r="AA1738" i="1"/>
  <c r="AB1738" i="1" s="1"/>
  <c r="T1738" i="1"/>
  <c r="Q1738" i="1"/>
  <c r="P1738" i="1"/>
  <c r="K1738" i="1"/>
  <c r="J1738" i="1"/>
  <c r="G1738" i="1"/>
  <c r="F1738" i="1"/>
  <c r="E1738" i="1"/>
  <c r="D1738" i="1"/>
  <c r="C1738" i="1"/>
  <c r="B1738" i="1"/>
  <c r="U1738" i="1" s="1"/>
  <c r="AA1737" i="1"/>
  <c r="AB1737" i="1" s="1"/>
  <c r="O1737" i="1" s="1"/>
  <c r="T1737" i="1"/>
  <c r="Q1737" i="1"/>
  <c r="P1737" i="1"/>
  <c r="K1737" i="1"/>
  <c r="J1737" i="1"/>
  <c r="G1737" i="1"/>
  <c r="F1737" i="1"/>
  <c r="E1737" i="1"/>
  <c r="D1737" i="1"/>
  <c r="C1737" i="1"/>
  <c r="B1737" i="1"/>
  <c r="Z1737" i="1" s="1"/>
  <c r="AA1736" i="1"/>
  <c r="AB1736" i="1" s="1"/>
  <c r="R1736" i="1" s="1"/>
  <c r="T1736" i="1"/>
  <c r="Q1736" i="1"/>
  <c r="P1736" i="1"/>
  <c r="O1736" i="1"/>
  <c r="K1736" i="1"/>
  <c r="J1736" i="1"/>
  <c r="G1736" i="1"/>
  <c r="S1736" i="1" s="1"/>
  <c r="F1736" i="1"/>
  <c r="E1736" i="1"/>
  <c r="D1736" i="1"/>
  <c r="C1736" i="1"/>
  <c r="B1736" i="1"/>
  <c r="AC1736" i="1" s="1"/>
  <c r="AA1735" i="1"/>
  <c r="AB1735" i="1" s="1"/>
  <c r="O1735" i="1" s="1"/>
  <c r="U1735" i="1"/>
  <c r="T1735" i="1"/>
  <c r="Q1735" i="1"/>
  <c r="P1735" i="1"/>
  <c r="K1735" i="1"/>
  <c r="J1735" i="1"/>
  <c r="G1735" i="1"/>
  <c r="F1735" i="1"/>
  <c r="S1735" i="1" s="1"/>
  <c r="E1735" i="1"/>
  <c r="D1735" i="1"/>
  <c r="C1735" i="1"/>
  <c r="B1735" i="1"/>
  <c r="AB1734" i="1"/>
  <c r="R1734" i="1" s="1"/>
  <c r="AA1734" i="1"/>
  <c r="T1734" i="1"/>
  <c r="Q1734" i="1"/>
  <c r="P1734" i="1"/>
  <c r="K1734" i="1"/>
  <c r="J1734" i="1"/>
  <c r="G1734" i="1"/>
  <c r="S1734" i="1" s="1"/>
  <c r="F1734" i="1"/>
  <c r="E1734" i="1"/>
  <c r="D1734" i="1"/>
  <c r="C1734" i="1"/>
  <c r="B1734" i="1"/>
  <c r="U1734" i="1" s="1"/>
  <c r="AC1733" i="1"/>
  <c r="AA1733" i="1"/>
  <c r="AB1733" i="1" s="1"/>
  <c r="Z1733" i="1"/>
  <c r="N1733" i="1" s="1"/>
  <c r="T1733" i="1"/>
  <c r="Q1733" i="1"/>
  <c r="P1733" i="1"/>
  <c r="M1733" i="1"/>
  <c r="K1733" i="1"/>
  <c r="J1733" i="1"/>
  <c r="I1733" i="1"/>
  <c r="G1733" i="1"/>
  <c r="S1733" i="1" s="1"/>
  <c r="F1733" i="1"/>
  <c r="E1733" i="1"/>
  <c r="D1733" i="1"/>
  <c r="C1733" i="1"/>
  <c r="B1733" i="1"/>
  <c r="U1733" i="1" s="1"/>
  <c r="AB1732" i="1"/>
  <c r="Q1732" i="1" s="1"/>
  <c r="AA1732" i="1"/>
  <c r="Z1732" i="1"/>
  <c r="N1732" i="1" s="1"/>
  <c r="T1732" i="1"/>
  <c r="R1732" i="1"/>
  <c r="P1732" i="1"/>
  <c r="K1732" i="1"/>
  <c r="J1732" i="1"/>
  <c r="I1732" i="1"/>
  <c r="G1732" i="1"/>
  <c r="S1732" i="1" s="1"/>
  <c r="F1732" i="1"/>
  <c r="E1732" i="1"/>
  <c r="D1732" i="1"/>
  <c r="C1732" i="1"/>
  <c r="B1732" i="1"/>
  <c r="AC1732" i="1" s="1"/>
  <c r="AB1731" i="1"/>
  <c r="O1731" i="1" s="1"/>
  <c r="AA1731" i="1"/>
  <c r="T1731" i="1"/>
  <c r="R1731" i="1"/>
  <c r="Q1731" i="1"/>
  <c r="K1731" i="1"/>
  <c r="J1731" i="1"/>
  <c r="I1731" i="1"/>
  <c r="G1731" i="1"/>
  <c r="S1731" i="1" s="1"/>
  <c r="F1731" i="1"/>
  <c r="E1731" i="1"/>
  <c r="D1731" i="1"/>
  <c r="C1731" i="1"/>
  <c r="B1731" i="1"/>
  <c r="AC1731" i="1" s="1"/>
  <c r="AB1730" i="1"/>
  <c r="P1730" i="1" s="1"/>
  <c r="AA1730" i="1"/>
  <c r="T1730" i="1"/>
  <c r="R1730" i="1"/>
  <c r="Q1730" i="1"/>
  <c r="K1730" i="1"/>
  <c r="J1730" i="1"/>
  <c r="I1730" i="1"/>
  <c r="G1730" i="1"/>
  <c r="S1730" i="1" s="1"/>
  <c r="F1730" i="1"/>
  <c r="E1730" i="1"/>
  <c r="D1730" i="1"/>
  <c r="C1730" i="1"/>
  <c r="B1730" i="1"/>
  <c r="U1730" i="1" s="1"/>
  <c r="AB1729" i="1"/>
  <c r="O1729" i="1" s="1"/>
  <c r="AA1729" i="1"/>
  <c r="T1729" i="1"/>
  <c r="R1729" i="1"/>
  <c r="Q1729" i="1"/>
  <c r="K1729" i="1"/>
  <c r="J1729" i="1"/>
  <c r="G1729" i="1"/>
  <c r="F1729" i="1"/>
  <c r="E1729" i="1"/>
  <c r="D1729" i="1"/>
  <c r="C1729" i="1"/>
  <c r="B1729" i="1"/>
  <c r="U1729" i="1" s="1"/>
  <c r="AA1728" i="1"/>
  <c r="AB1728" i="1" s="1"/>
  <c r="U1728" i="1"/>
  <c r="T1728" i="1"/>
  <c r="R1728" i="1"/>
  <c r="Q1728" i="1"/>
  <c r="P1728" i="1"/>
  <c r="J1728" i="1"/>
  <c r="G1728" i="1"/>
  <c r="F1728" i="1"/>
  <c r="E1728" i="1"/>
  <c r="D1728" i="1"/>
  <c r="C1728" i="1"/>
  <c r="B1728" i="1"/>
  <c r="AC1728" i="1" s="1"/>
  <c r="AA1727" i="1"/>
  <c r="AB1727" i="1" s="1"/>
  <c r="T1727" i="1"/>
  <c r="S1727" i="1"/>
  <c r="R1727" i="1"/>
  <c r="Q1727" i="1"/>
  <c r="P1727" i="1"/>
  <c r="J1727" i="1"/>
  <c r="G1727" i="1"/>
  <c r="F1727" i="1"/>
  <c r="E1727" i="1"/>
  <c r="D1727" i="1"/>
  <c r="C1727" i="1"/>
  <c r="B1727" i="1"/>
  <c r="Z1727" i="1" s="1"/>
  <c r="AC1726" i="1"/>
  <c r="AA1726" i="1"/>
  <c r="AB1726" i="1" s="1"/>
  <c r="U1726" i="1"/>
  <c r="T1726" i="1"/>
  <c r="R1726" i="1"/>
  <c r="Q1726" i="1"/>
  <c r="P1726" i="1"/>
  <c r="J1726" i="1"/>
  <c r="I1726" i="1"/>
  <c r="G1726" i="1"/>
  <c r="S1726" i="1" s="1"/>
  <c r="F1726" i="1"/>
  <c r="E1726" i="1"/>
  <c r="D1726" i="1"/>
  <c r="C1726" i="1"/>
  <c r="B1726" i="1"/>
  <c r="Z1726" i="1" s="1"/>
  <c r="AC1725" i="1"/>
  <c r="AA1725" i="1"/>
  <c r="AB1725" i="1" s="1"/>
  <c r="U1725" i="1"/>
  <c r="T1725" i="1"/>
  <c r="R1725" i="1"/>
  <c r="Q1725" i="1"/>
  <c r="P1725" i="1"/>
  <c r="J1725" i="1"/>
  <c r="I1725" i="1"/>
  <c r="G1725" i="1"/>
  <c r="S1725" i="1" s="1"/>
  <c r="F1725" i="1"/>
  <c r="E1725" i="1"/>
  <c r="D1725" i="1"/>
  <c r="C1725" i="1"/>
  <c r="B1725" i="1"/>
  <c r="Z1725" i="1" s="1"/>
  <c r="AA1724" i="1"/>
  <c r="AB1724" i="1" s="1"/>
  <c r="O1724" i="1" s="1"/>
  <c r="Z1724" i="1"/>
  <c r="T1724" i="1"/>
  <c r="R1724" i="1"/>
  <c r="Q1724" i="1"/>
  <c r="P1724" i="1"/>
  <c r="K1724" i="1"/>
  <c r="I1724" i="1"/>
  <c r="G1724" i="1"/>
  <c r="S1724" i="1" s="1"/>
  <c r="F1724" i="1"/>
  <c r="E1724" i="1"/>
  <c r="D1724" i="1"/>
  <c r="C1724" i="1"/>
  <c r="B1724" i="1"/>
  <c r="AC1724" i="1" s="1"/>
  <c r="M1724" i="1" s="1"/>
  <c r="AC1723" i="1"/>
  <c r="AA1723" i="1"/>
  <c r="AB1723" i="1" s="1"/>
  <c r="O1723" i="1" s="1"/>
  <c r="T1723" i="1"/>
  <c r="R1723" i="1"/>
  <c r="Q1723" i="1"/>
  <c r="P1723" i="1"/>
  <c r="J1723" i="1"/>
  <c r="G1723" i="1"/>
  <c r="S1723" i="1" s="1"/>
  <c r="F1723" i="1"/>
  <c r="E1723" i="1"/>
  <c r="D1723" i="1"/>
  <c r="C1723" i="1"/>
  <c r="B1723" i="1"/>
  <c r="Z1723" i="1" s="1"/>
  <c r="AC1722" i="1"/>
  <c r="AA1722" i="1"/>
  <c r="AB1722" i="1" s="1"/>
  <c r="U1722" i="1"/>
  <c r="T1722" i="1"/>
  <c r="R1722" i="1"/>
  <c r="Q1722" i="1"/>
  <c r="P1722" i="1"/>
  <c r="O1722" i="1"/>
  <c r="J1722" i="1"/>
  <c r="G1722" i="1"/>
  <c r="S1722" i="1" s="1"/>
  <c r="F1722" i="1"/>
  <c r="E1722" i="1"/>
  <c r="D1722" i="1"/>
  <c r="C1722" i="1"/>
  <c r="B1722" i="1"/>
  <c r="Z1722" i="1" s="1"/>
  <c r="AC1721" i="1"/>
  <c r="AA1721" i="1"/>
  <c r="AB1721" i="1" s="1"/>
  <c r="T1721" i="1"/>
  <c r="R1721" i="1"/>
  <c r="Q1721" i="1"/>
  <c r="P1721" i="1"/>
  <c r="O1721" i="1"/>
  <c r="J1721" i="1"/>
  <c r="G1721" i="1"/>
  <c r="F1721" i="1"/>
  <c r="S1721" i="1" s="1"/>
  <c r="E1721" i="1"/>
  <c r="D1721" i="1"/>
  <c r="C1721" i="1"/>
  <c r="B1721" i="1"/>
  <c r="AA1720" i="1"/>
  <c r="AB1720" i="1" s="1"/>
  <c r="Z1720" i="1"/>
  <c r="U1720" i="1"/>
  <c r="T1720" i="1"/>
  <c r="R1720" i="1"/>
  <c r="Q1720" i="1"/>
  <c r="P1720" i="1"/>
  <c r="J1720" i="1"/>
  <c r="I1720" i="1"/>
  <c r="G1720" i="1"/>
  <c r="S1720" i="1" s="1"/>
  <c r="F1720" i="1"/>
  <c r="E1720" i="1"/>
  <c r="D1720" i="1"/>
  <c r="C1720" i="1"/>
  <c r="B1720" i="1"/>
  <c r="AC1720" i="1" s="1"/>
  <c r="M1720" i="1" s="1"/>
  <c r="AC1719" i="1"/>
  <c r="M1719" i="1" s="1"/>
  <c r="AA1719" i="1"/>
  <c r="AB1719" i="1" s="1"/>
  <c r="U1719" i="1"/>
  <c r="T1719" i="1"/>
  <c r="R1719" i="1"/>
  <c r="Q1719" i="1"/>
  <c r="P1719" i="1"/>
  <c r="O1719" i="1"/>
  <c r="J1719" i="1"/>
  <c r="G1719" i="1"/>
  <c r="S1719" i="1" s="1"/>
  <c r="F1719" i="1"/>
  <c r="E1719" i="1"/>
  <c r="D1719" i="1"/>
  <c r="C1719" i="1"/>
  <c r="B1719" i="1"/>
  <c r="Z1719" i="1" s="1"/>
  <c r="AA1718" i="1"/>
  <c r="AB1718" i="1" s="1"/>
  <c r="T1718" i="1"/>
  <c r="R1718" i="1"/>
  <c r="Q1718" i="1"/>
  <c r="P1718" i="1"/>
  <c r="J1718" i="1"/>
  <c r="G1718" i="1"/>
  <c r="F1718" i="1"/>
  <c r="E1718" i="1"/>
  <c r="D1718" i="1"/>
  <c r="C1718" i="1"/>
  <c r="B1718" i="1"/>
  <c r="AA1717" i="1"/>
  <c r="AB1717" i="1" s="1"/>
  <c r="U1717" i="1"/>
  <c r="T1717" i="1"/>
  <c r="R1717" i="1"/>
  <c r="Q1717" i="1"/>
  <c r="P1717" i="1"/>
  <c r="J1717" i="1"/>
  <c r="G1717" i="1"/>
  <c r="S1717" i="1" s="1"/>
  <c r="F1717" i="1"/>
  <c r="E1717" i="1"/>
  <c r="D1717" i="1"/>
  <c r="C1717" i="1"/>
  <c r="B1717" i="1"/>
  <c r="Z1717" i="1" s="1"/>
  <c r="AC1716" i="1"/>
  <c r="AA1716" i="1"/>
  <c r="AB1716" i="1" s="1"/>
  <c r="T1716" i="1"/>
  <c r="R1716" i="1"/>
  <c r="Q1716" i="1"/>
  <c r="P1716" i="1"/>
  <c r="O1716" i="1"/>
  <c r="J1716" i="1"/>
  <c r="I1716" i="1"/>
  <c r="G1716" i="1"/>
  <c r="S1716" i="1" s="1"/>
  <c r="F1716" i="1"/>
  <c r="E1716" i="1"/>
  <c r="D1716" i="1"/>
  <c r="C1716" i="1"/>
  <c r="B1716" i="1"/>
  <c r="Z1716" i="1" s="1"/>
  <c r="AA1715" i="1"/>
  <c r="AB1715" i="1" s="1"/>
  <c r="O1715" i="1" s="1"/>
  <c r="T1715" i="1"/>
  <c r="R1715" i="1"/>
  <c r="Q1715" i="1"/>
  <c r="P1715" i="1"/>
  <c r="J1715" i="1"/>
  <c r="G1715" i="1"/>
  <c r="F1715" i="1"/>
  <c r="E1715" i="1"/>
  <c r="D1715" i="1"/>
  <c r="C1715" i="1"/>
  <c r="B1715" i="1"/>
  <c r="U1715" i="1" s="1"/>
  <c r="AA1714" i="1"/>
  <c r="AB1714" i="1" s="1"/>
  <c r="T1714" i="1"/>
  <c r="R1714" i="1"/>
  <c r="Q1714" i="1"/>
  <c r="P1714" i="1"/>
  <c r="K1714" i="1"/>
  <c r="I1714" i="1"/>
  <c r="G1714" i="1"/>
  <c r="F1714" i="1"/>
  <c r="E1714" i="1"/>
  <c r="D1714" i="1"/>
  <c r="C1714" i="1"/>
  <c r="B1714" i="1"/>
  <c r="Z1714" i="1" s="1"/>
  <c r="AA1713" i="1"/>
  <c r="AB1713" i="1" s="1"/>
  <c r="T1713" i="1"/>
  <c r="R1713" i="1"/>
  <c r="Q1713" i="1"/>
  <c r="P1713" i="1"/>
  <c r="J1713" i="1"/>
  <c r="G1713" i="1"/>
  <c r="S1713" i="1" s="1"/>
  <c r="F1713" i="1"/>
  <c r="E1713" i="1"/>
  <c r="D1713" i="1"/>
  <c r="C1713" i="1"/>
  <c r="B1713" i="1"/>
  <c r="Z1713" i="1" s="1"/>
  <c r="AA1712" i="1"/>
  <c r="AB1712" i="1" s="1"/>
  <c r="Z1712" i="1"/>
  <c r="T1712" i="1"/>
  <c r="R1712" i="1"/>
  <c r="Q1712" i="1"/>
  <c r="P1712" i="1"/>
  <c r="O1712" i="1"/>
  <c r="J1712" i="1"/>
  <c r="I1712" i="1"/>
  <c r="G1712" i="1"/>
  <c r="F1712" i="1"/>
  <c r="E1712" i="1"/>
  <c r="D1712" i="1"/>
  <c r="C1712" i="1"/>
  <c r="B1712" i="1"/>
  <c r="AC1712" i="1" s="1"/>
  <c r="N1712" i="1" s="1"/>
  <c r="AA1711" i="1"/>
  <c r="AB1711" i="1" s="1"/>
  <c r="O1711" i="1" s="1"/>
  <c r="T1711" i="1"/>
  <c r="R1711" i="1"/>
  <c r="Q1711" i="1"/>
  <c r="P1711" i="1"/>
  <c r="J1711" i="1"/>
  <c r="G1711" i="1"/>
  <c r="F1711" i="1"/>
  <c r="E1711" i="1"/>
  <c r="D1711" i="1"/>
  <c r="C1711" i="1"/>
  <c r="B1711" i="1"/>
  <c r="AA1710" i="1"/>
  <c r="AB1710" i="1" s="1"/>
  <c r="T1710" i="1"/>
  <c r="R1710" i="1"/>
  <c r="Q1710" i="1"/>
  <c r="P1710" i="1"/>
  <c r="J1710" i="1"/>
  <c r="G1710" i="1"/>
  <c r="S1710" i="1" s="1"/>
  <c r="F1710" i="1"/>
  <c r="E1710" i="1"/>
  <c r="D1710" i="1"/>
  <c r="C1710" i="1"/>
  <c r="B1710" i="1"/>
  <c r="Z1710" i="1" s="1"/>
  <c r="AC1709" i="1"/>
  <c r="AB1709" i="1"/>
  <c r="AA1709" i="1"/>
  <c r="T1709" i="1"/>
  <c r="R1709" i="1"/>
  <c r="Q1709" i="1"/>
  <c r="P1709" i="1"/>
  <c r="J1709" i="1"/>
  <c r="G1709" i="1"/>
  <c r="S1709" i="1" s="1"/>
  <c r="F1709" i="1"/>
  <c r="E1709" i="1"/>
  <c r="D1709" i="1"/>
  <c r="C1709" i="1"/>
  <c r="B1709" i="1"/>
  <c r="Z1709" i="1" s="1"/>
  <c r="AA1708" i="1"/>
  <c r="AB1708" i="1" s="1"/>
  <c r="T1708" i="1"/>
  <c r="R1708" i="1"/>
  <c r="Q1708" i="1"/>
  <c r="P1708" i="1"/>
  <c r="O1708" i="1"/>
  <c r="J1708" i="1"/>
  <c r="G1708" i="1"/>
  <c r="F1708" i="1"/>
  <c r="E1708" i="1"/>
  <c r="D1708" i="1"/>
  <c r="C1708" i="1"/>
  <c r="B1708" i="1"/>
  <c r="AA1707" i="1"/>
  <c r="AB1707" i="1" s="1"/>
  <c r="O1707" i="1" s="1"/>
  <c r="U1707" i="1"/>
  <c r="T1707" i="1"/>
  <c r="R1707" i="1"/>
  <c r="Q1707" i="1"/>
  <c r="P1707" i="1"/>
  <c r="J1707" i="1"/>
  <c r="G1707" i="1"/>
  <c r="S1707" i="1" s="1"/>
  <c r="F1707" i="1"/>
  <c r="E1707" i="1"/>
  <c r="D1707" i="1"/>
  <c r="C1707" i="1"/>
  <c r="B1707" i="1"/>
  <c r="AC1706" i="1"/>
  <c r="M1706" i="1" s="1"/>
  <c r="AA1706" i="1"/>
  <c r="AB1706" i="1" s="1"/>
  <c r="O1706" i="1" s="1"/>
  <c r="U1706" i="1"/>
  <c r="T1706" i="1"/>
  <c r="R1706" i="1"/>
  <c r="Q1706" i="1"/>
  <c r="P1706" i="1"/>
  <c r="J1706" i="1"/>
  <c r="I1706" i="1"/>
  <c r="G1706" i="1"/>
  <c r="S1706" i="1" s="1"/>
  <c r="F1706" i="1"/>
  <c r="E1706" i="1"/>
  <c r="D1706" i="1"/>
  <c r="C1706" i="1"/>
  <c r="B1706" i="1"/>
  <c r="Z1706" i="1" s="1"/>
  <c r="AC1705" i="1"/>
  <c r="AA1705" i="1"/>
  <c r="AB1705" i="1" s="1"/>
  <c r="T1705" i="1"/>
  <c r="R1705" i="1"/>
  <c r="Q1705" i="1"/>
  <c r="P1705" i="1"/>
  <c r="O1705" i="1"/>
  <c r="J1705" i="1"/>
  <c r="I1705" i="1"/>
  <c r="G1705" i="1"/>
  <c r="F1705" i="1"/>
  <c r="E1705" i="1"/>
  <c r="D1705" i="1"/>
  <c r="C1705" i="1"/>
  <c r="B1705" i="1"/>
  <c r="AC1704" i="1"/>
  <c r="AA1704" i="1"/>
  <c r="AB1704" i="1" s="1"/>
  <c r="O1704" i="1" s="1"/>
  <c r="Z1704" i="1"/>
  <c r="T1704" i="1"/>
  <c r="R1704" i="1"/>
  <c r="Q1704" i="1"/>
  <c r="P1704" i="1"/>
  <c r="J1704" i="1"/>
  <c r="I1704" i="1"/>
  <c r="G1704" i="1"/>
  <c r="F1704" i="1"/>
  <c r="S1704" i="1" s="1"/>
  <c r="E1704" i="1"/>
  <c r="D1704" i="1"/>
  <c r="C1704" i="1"/>
  <c r="B1704" i="1"/>
  <c r="U1704" i="1" s="1"/>
  <c r="AA1703" i="1"/>
  <c r="AB1703" i="1" s="1"/>
  <c r="T1703" i="1"/>
  <c r="R1703" i="1"/>
  <c r="Q1703" i="1"/>
  <c r="P1703" i="1"/>
  <c r="J1703" i="1"/>
  <c r="G1703" i="1"/>
  <c r="S1703" i="1" s="1"/>
  <c r="F1703" i="1"/>
  <c r="E1703" i="1"/>
  <c r="D1703" i="1"/>
  <c r="C1703" i="1"/>
  <c r="B1703" i="1"/>
  <c r="AA1702" i="1"/>
  <c r="AB1702" i="1" s="1"/>
  <c r="O1702" i="1" s="1"/>
  <c r="T1702" i="1"/>
  <c r="R1702" i="1"/>
  <c r="Q1702" i="1"/>
  <c r="P1702" i="1"/>
  <c r="J1702" i="1"/>
  <c r="I1702" i="1"/>
  <c r="G1702" i="1"/>
  <c r="S1702" i="1" s="1"/>
  <c r="F1702" i="1"/>
  <c r="E1702" i="1"/>
  <c r="D1702" i="1"/>
  <c r="C1702" i="1"/>
  <c r="B1702" i="1"/>
  <c r="AA1701" i="1"/>
  <c r="AB1701" i="1" s="1"/>
  <c r="T1701" i="1"/>
  <c r="R1701" i="1"/>
  <c r="Q1701" i="1"/>
  <c r="P1701" i="1"/>
  <c r="J1701" i="1"/>
  <c r="I1701" i="1"/>
  <c r="G1701" i="1"/>
  <c r="S1701" i="1" s="1"/>
  <c r="F1701" i="1"/>
  <c r="E1701" i="1"/>
  <c r="D1701" i="1"/>
  <c r="C1701" i="1"/>
  <c r="B1701" i="1"/>
  <c r="AC1700" i="1"/>
  <c r="AA1700" i="1"/>
  <c r="AB1700" i="1" s="1"/>
  <c r="O1700" i="1" s="1"/>
  <c r="T1700" i="1"/>
  <c r="R1700" i="1"/>
  <c r="Q1700" i="1"/>
  <c r="P1700" i="1"/>
  <c r="J1700" i="1"/>
  <c r="G1700" i="1"/>
  <c r="S1700" i="1" s="1"/>
  <c r="F1700" i="1"/>
  <c r="E1700" i="1"/>
  <c r="D1700" i="1"/>
  <c r="C1700" i="1"/>
  <c r="B1700" i="1"/>
  <c r="Z1700" i="1" s="1"/>
  <c r="AA1699" i="1"/>
  <c r="AB1699" i="1" s="1"/>
  <c r="O1699" i="1" s="1"/>
  <c r="T1699" i="1"/>
  <c r="R1699" i="1"/>
  <c r="Q1699" i="1"/>
  <c r="P1699" i="1"/>
  <c r="J1699" i="1"/>
  <c r="G1699" i="1"/>
  <c r="S1699" i="1" s="1"/>
  <c r="F1699" i="1"/>
  <c r="E1699" i="1"/>
  <c r="D1699" i="1"/>
  <c r="C1699" i="1"/>
  <c r="B1699" i="1"/>
  <c r="U1699" i="1" s="1"/>
  <c r="AC1698" i="1"/>
  <c r="AA1698" i="1"/>
  <c r="AB1698" i="1" s="1"/>
  <c r="O1698" i="1" s="1"/>
  <c r="U1698" i="1"/>
  <c r="T1698" i="1"/>
  <c r="R1698" i="1"/>
  <c r="Q1698" i="1"/>
  <c r="P1698" i="1"/>
  <c r="K1698" i="1"/>
  <c r="J1698" i="1"/>
  <c r="I1698" i="1"/>
  <c r="G1698" i="1"/>
  <c r="S1698" i="1" s="1"/>
  <c r="F1698" i="1"/>
  <c r="E1698" i="1"/>
  <c r="D1698" i="1"/>
  <c r="C1698" i="1"/>
  <c r="B1698" i="1"/>
  <c r="Z1698" i="1" s="1"/>
  <c r="AB1697" i="1"/>
  <c r="O1697" i="1" s="1"/>
  <c r="AA1697" i="1"/>
  <c r="T1697" i="1"/>
  <c r="R1697" i="1"/>
  <c r="Q1697" i="1"/>
  <c r="P1697" i="1"/>
  <c r="K1697" i="1"/>
  <c r="G1697" i="1"/>
  <c r="S1697" i="1" s="1"/>
  <c r="F1697" i="1"/>
  <c r="E1697" i="1"/>
  <c r="D1697" i="1"/>
  <c r="C1697" i="1"/>
  <c r="B1697" i="1"/>
  <c r="I1697" i="1" s="1"/>
  <c r="AC1696" i="1"/>
  <c r="N1696" i="1" s="1"/>
  <c r="AA1696" i="1"/>
  <c r="AB1696" i="1" s="1"/>
  <c r="T1696" i="1"/>
  <c r="S1696" i="1"/>
  <c r="R1696" i="1"/>
  <c r="Q1696" i="1"/>
  <c r="P1696" i="1"/>
  <c r="O1696" i="1"/>
  <c r="J1696" i="1"/>
  <c r="G1696" i="1"/>
  <c r="F1696" i="1"/>
  <c r="E1696" i="1"/>
  <c r="D1696" i="1"/>
  <c r="C1696" i="1"/>
  <c r="B1696" i="1"/>
  <c r="Z1696" i="1" s="1"/>
  <c r="AA1695" i="1"/>
  <c r="AB1695" i="1" s="1"/>
  <c r="T1695" i="1"/>
  <c r="R1695" i="1"/>
  <c r="Q1695" i="1"/>
  <c r="P1695" i="1"/>
  <c r="J1695" i="1"/>
  <c r="G1695" i="1"/>
  <c r="S1695" i="1" s="1"/>
  <c r="F1695" i="1"/>
  <c r="E1695" i="1"/>
  <c r="D1695" i="1"/>
  <c r="C1695" i="1"/>
  <c r="B1695" i="1"/>
  <c r="AC1694" i="1"/>
  <c r="AA1694" i="1"/>
  <c r="AB1694" i="1" s="1"/>
  <c r="O1694" i="1" s="1"/>
  <c r="U1694" i="1"/>
  <c r="T1694" i="1"/>
  <c r="R1694" i="1"/>
  <c r="Q1694" i="1"/>
  <c r="P1694" i="1"/>
  <c r="J1694" i="1"/>
  <c r="I1694" i="1"/>
  <c r="G1694" i="1"/>
  <c r="S1694" i="1" s="1"/>
  <c r="F1694" i="1"/>
  <c r="E1694" i="1"/>
  <c r="D1694" i="1"/>
  <c r="C1694" i="1"/>
  <c r="B1694" i="1"/>
  <c r="Z1694" i="1" s="1"/>
  <c r="AC1693" i="1"/>
  <c r="M1693" i="1" s="1"/>
  <c r="AA1693" i="1"/>
  <c r="AB1693" i="1" s="1"/>
  <c r="U1693" i="1"/>
  <c r="T1693" i="1"/>
  <c r="R1693" i="1"/>
  <c r="Q1693" i="1"/>
  <c r="P1693" i="1"/>
  <c r="J1693" i="1"/>
  <c r="I1693" i="1"/>
  <c r="G1693" i="1"/>
  <c r="S1693" i="1" s="1"/>
  <c r="F1693" i="1"/>
  <c r="E1693" i="1"/>
  <c r="D1693" i="1"/>
  <c r="C1693" i="1"/>
  <c r="B1693" i="1"/>
  <c r="Z1693" i="1" s="1"/>
  <c r="AA1692" i="1"/>
  <c r="AB1692" i="1" s="1"/>
  <c r="O1692" i="1" s="1"/>
  <c r="Z1692" i="1"/>
  <c r="T1692" i="1"/>
  <c r="R1692" i="1"/>
  <c r="Q1692" i="1"/>
  <c r="P1692" i="1"/>
  <c r="J1692" i="1"/>
  <c r="G1692" i="1"/>
  <c r="F1692" i="1"/>
  <c r="S1692" i="1" s="1"/>
  <c r="E1692" i="1"/>
  <c r="D1692" i="1"/>
  <c r="C1692" i="1"/>
  <c r="B1692" i="1"/>
  <c r="AC1692" i="1" s="1"/>
  <c r="M1692" i="1" s="1"/>
  <c r="AA1691" i="1"/>
  <c r="AB1691" i="1" s="1"/>
  <c r="O1691" i="1" s="1"/>
  <c r="T1691" i="1"/>
  <c r="R1691" i="1"/>
  <c r="Q1691" i="1"/>
  <c r="P1691" i="1"/>
  <c r="K1691" i="1"/>
  <c r="G1691" i="1"/>
  <c r="F1691" i="1"/>
  <c r="E1691" i="1"/>
  <c r="D1691" i="1"/>
  <c r="C1691" i="1"/>
  <c r="B1691" i="1"/>
  <c r="I1691" i="1" s="1"/>
  <c r="AA1690" i="1"/>
  <c r="AB1690" i="1" s="1"/>
  <c r="U1690" i="1"/>
  <c r="T1690" i="1"/>
  <c r="R1690" i="1"/>
  <c r="Q1690" i="1"/>
  <c r="P1690" i="1"/>
  <c r="O1690" i="1"/>
  <c r="J1690" i="1"/>
  <c r="G1690" i="1"/>
  <c r="S1690" i="1" s="1"/>
  <c r="F1690" i="1"/>
  <c r="E1690" i="1"/>
  <c r="D1690" i="1"/>
  <c r="C1690" i="1"/>
  <c r="B1690" i="1"/>
  <c r="AC1690" i="1" s="1"/>
  <c r="AC1689" i="1"/>
  <c r="AA1689" i="1"/>
  <c r="AB1689" i="1" s="1"/>
  <c r="U1689" i="1"/>
  <c r="T1689" i="1"/>
  <c r="R1689" i="1"/>
  <c r="Q1689" i="1"/>
  <c r="P1689" i="1"/>
  <c r="K1689" i="1"/>
  <c r="G1689" i="1"/>
  <c r="S1689" i="1" s="1"/>
  <c r="F1689" i="1"/>
  <c r="E1689" i="1"/>
  <c r="D1689" i="1"/>
  <c r="C1689" i="1"/>
  <c r="B1689" i="1"/>
  <c r="Z1689" i="1" s="1"/>
  <c r="AC1688" i="1"/>
  <c r="AA1688" i="1"/>
  <c r="AB1688" i="1" s="1"/>
  <c r="Z1688" i="1"/>
  <c r="U1688" i="1"/>
  <c r="T1688" i="1"/>
  <c r="R1688" i="1"/>
  <c r="Q1688" i="1"/>
  <c r="P1688" i="1"/>
  <c r="K1688" i="1"/>
  <c r="I1688" i="1"/>
  <c r="G1688" i="1"/>
  <c r="F1688" i="1"/>
  <c r="E1688" i="1"/>
  <c r="D1688" i="1"/>
  <c r="C1688" i="1"/>
  <c r="B1688" i="1"/>
  <c r="AA1687" i="1"/>
  <c r="AB1687" i="1" s="1"/>
  <c r="T1687" i="1"/>
  <c r="R1687" i="1"/>
  <c r="Q1687" i="1"/>
  <c r="P1687" i="1"/>
  <c r="O1687" i="1"/>
  <c r="K1687" i="1"/>
  <c r="G1687" i="1"/>
  <c r="F1687" i="1"/>
  <c r="S1687" i="1" s="1"/>
  <c r="E1687" i="1"/>
  <c r="D1687" i="1"/>
  <c r="C1687" i="1"/>
  <c r="B1687" i="1"/>
  <c r="U1687" i="1" s="1"/>
  <c r="AA1686" i="1"/>
  <c r="AB1686" i="1" s="1"/>
  <c r="T1686" i="1"/>
  <c r="S1686" i="1"/>
  <c r="R1686" i="1"/>
  <c r="Q1686" i="1"/>
  <c r="P1686" i="1"/>
  <c r="J1686" i="1"/>
  <c r="G1686" i="1"/>
  <c r="F1686" i="1"/>
  <c r="E1686" i="1"/>
  <c r="D1686" i="1"/>
  <c r="C1686" i="1"/>
  <c r="B1686" i="1"/>
  <c r="Z1686" i="1" s="1"/>
  <c r="AA1685" i="1"/>
  <c r="AB1685" i="1" s="1"/>
  <c r="O1685" i="1" s="1"/>
  <c r="U1685" i="1"/>
  <c r="T1685" i="1"/>
  <c r="R1685" i="1"/>
  <c r="Q1685" i="1"/>
  <c r="P1685" i="1"/>
  <c r="J1685" i="1"/>
  <c r="G1685" i="1"/>
  <c r="S1685" i="1" s="1"/>
  <c r="F1685" i="1"/>
  <c r="E1685" i="1"/>
  <c r="D1685" i="1"/>
  <c r="C1685" i="1"/>
  <c r="B1685" i="1"/>
  <c r="Z1685" i="1" s="1"/>
  <c r="AA1684" i="1"/>
  <c r="AB1684" i="1" s="1"/>
  <c r="U1684" i="1"/>
  <c r="T1684" i="1"/>
  <c r="R1684" i="1"/>
  <c r="Q1684" i="1"/>
  <c r="P1684" i="1"/>
  <c r="J1684" i="1"/>
  <c r="I1684" i="1"/>
  <c r="G1684" i="1"/>
  <c r="F1684" i="1"/>
  <c r="S1684" i="1" s="1"/>
  <c r="E1684" i="1"/>
  <c r="D1684" i="1"/>
  <c r="C1684" i="1"/>
  <c r="B1684" i="1"/>
  <c r="AA1683" i="1"/>
  <c r="AB1683" i="1" s="1"/>
  <c r="O1683" i="1" s="1"/>
  <c r="T1683" i="1"/>
  <c r="S1683" i="1"/>
  <c r="R1683" i="1"/>
  <c r="Q1683" i="1"/>
  <c r="P1683" i="1"/>
  <c r="J1683" i="1"/>
  <c r="G1683" i="1"/>
  <c r="F1683" i="1"/>
  <c r="E1683" i="1"/>
  <c r="D1683" i="1"/>
  <c r="C1683" i="1"/>
  <c r="B1683" i="1"/>
  <c r="U1683" i="1" s="1"/>
  <c r="AA1682" i="1"/>
  <c r="AB1682" i="1" s="1"/>
  <c r="T1682" i="1"/>
  <c r="R1682" i="1"/>
  <c r="Q1682" i="1"/>
  <c r="P1682" i="1"/>
  <c r="O1682" i="1"/>
  <c r="J1682" i="1"/>
  <c r="G1682" i="1"/>
  <c r="F1682" i="1"/>
  <c r="E1682" i="1"/>
  <c r="D1682" i="1"/>
  <c r="C1682" i="1"/>
  <c r="B1682" i="1"/>
  <c r="Z1682" i="1" s="1"/>
  <c r="AC1681" i="1"/>
  <c r="M1681" i="1" s="1"/>
  <c r="AA1681" i="1"/>
  <c r="AB1681" i="1" s="1"/>
  <c r="T1681" i="1"/>
  <c r="R1681" i="1"/>
  <c r="Q1681" i="1"/>
  <c r="P1681" i="1"/>
  <c r="J1681" i="1"/>
  <c r="I1681" i="1"/>
  <c r="G1681" i="1"/>
  <c r="F1681" i="1"/>
  <c r="E1681" i="1"/>
  <c r="D1681" i="1"/>
  <c r="C1681" i="1"/>
  <c r="B1681" i="1"/>
  <c r="Z1681" i="1" s="1"/>
  <c r="AC1680" i="1"/>
  <c r="AB1680" i="1"/>
  <c r="O1680" i="1" s="1"/>
  <c r="AA1680" i="1"/>
  <c r="T1680" i="1"/>
  <c r="R1680" i="1"/>
  <c r="Q1680" i="1"/>
  <c r="P1680" i="1"/>
  <c r="J1680" i="1"/>
  <c r="G1680" i="1"/>
  <c r="F1680" i="1"/>
  <c r="S1680" i="1" s="1"/>
  <c r="E1680" i="1"/>
  <c r="D1680" i="1"/>
  <c r="C1680" i="1"/>
  <c r="B1680" i="1"/>
  <c r="AC1679" i="1"/>
  <c r="AB1679" i="1"/>
  <c r="AA1679" i="1"/>
  <c r="T1679" i="1"/>
  <c r="R1679" i="1"/>
  <c r="Q1679" i="1"/>
  <c r="P1679" i="1"/>
  <c r="J1679" i="1"/>
  <c r="G1679" i="1"/>
  <c r="S1679" i="1" s="1"/>
  <c r="F1679" i="1"/>
  <c r="E1679" i="1"/>
  <c r="D1679" i="1"/>
  <c r="C1679" i="1"/>
  <c r="B1679" i="1"/>
  <c r="AA1678" i="1"/>
  <c r="AB1678" i="1" s="1"/>
  <c r="T1678" i="1"/>
  <c r="R1678" i="1"/>
  <c r="Q1678" i="1"/>
  <c r="P1678" i="1"/>
  <c r="O1678" i="1"/>
  <c r="J1678" i="1"/>
  <c r="G1678" i="1"/>
  <c r="S1678" i="1" s="1"/>
  <c r="F1678" i="1"/>
  <c r="E1678" i="1"/>
  <c r="D1678" i="1"/>
  <c r="C1678" i="1"/>
  <c r="B1678" i="1"/>
  <c r="I1678" i="1" s="1"/>
  <c r="AB1677" i="1"/>
  <c r="AA1677" i="1"/>
  <c r="U1677" i="1"/>
  <c r="T1677" i="1"/>
  <c r="R1677" i="1"/>
  <c r="Q1677" i="1"/>
  <c r="P1677" i="1"/>
  <c r="J1677" i="1"/>
  <c r="I1677" i="1"/>
  <c r="G1677" i="1"/>
  <c r="F1677" i="1"/>
  <c r="E1677" i="1"/>
  <c r="D1677" i="1"/>
  <c r="C1677" i="1"/>
  <c r="B1677" i="1"/>
  <c r="Z1677" i="1" s="1"/>
  <c r="AC1676" i="1"/>
  <c r="AB1676" i="1"/>
  <c r="AA1676" i="1"/>
  <c r="T1676" i="1"/>
  <c r="R1676" i="1"/>
  <c r="Q1676" i="1"/>
  <c r="P1676" i="1"/>
  <c r="J1676" i="1"/>
  <c r="I1676" i="1"/>
  <c r="G1676" i="1"/>
  <c r="F1676" i="1"/>
  <c r="E1676" i="1"/>
  <c r="D1676" i="1"/>
  <c r="C1676" i="1"/>
  <c r="B1676" i="1"/>
  <c r="AA1675" i="1"/>
  <c r="AB1675" i="1" s="1"/>
  <c r="O1675" i="1" s="1"/>
  <c r="Z1675" i="1"/>
  <c r="T1675" i="1"/>
  <c r="R1675" i="1"/>
  <c r="Q1675" i="1"/>
  <c r="P1675" i="1"/>
  <c r="J1675" i="1"/>
  <c r="G1675" i="1"/>
  <c r="F1675" i="1"/>
  <c r="E1675" i="1"/>
  <c r="D1675" i="1"/>
  <c r="C1675" i="1"/>
  <c r="B1675" i="1"/>
  <c r="AC1675" i="1" s="1"/>
  <c r="AA1674" i="1"/>
  <c r="AB1674" i="1" s="1"/>
  <c r="O1674" i="1" s="1"/>
  <c r="T1674" i="1"/>
  <c r="R1674" i="1"/>
  <c r="Q1674" i="1"/>
  <c r="P1674" i="1"/>
  <c r="J1674" i="1"/>
  <c r="I1674" i="1"/>
  <c r="G1674" i="1"/>
  <c r="S1674" i="1" s="1"/>
  <c r="F1674" i="1"/>
  <c r="E1674" i="1"/>
  <c r="D1674" i="1"/>
  <c r="C1674" i="1"/>
  <c r="B1674" i="1"/>
  <c r="U1674" i="1" s="1"/>
  <c r="AA1673" i="1"/>
  <c r="AB1673" i="1" s="1"/>
  <c r="T1673" i="1"/>
  <c r="R1673" i="1"/>
  <c r="Q1673" i="1"/>
  <c r="P1673" i="1"/>
  <c r="J1673" i="1"/>
  <c r="G1673" i="1"/>
  <c r="F1673" i="1"/>
  <c r="S1673" i="1" s="1"/>
  <c r="E1673" i="1"/>
  <c r="D1673" i="1"/>
  <c r="C1673" i="1"/>
  <c r="B1673" i="1"/>
  <c r="U1673" i="1" s="1"/>
  <c r="AA1672" i="1"/>
  <c r="AB1672" i="1" s="1"/>
  <c r="Z1672" i="1"/>
  <c r="T1672" i="1"/>
  <c r="R1672" i="1"/>
  <c r="Q1672" i="1"/>
  <c r="P1672" i="1"/>
  <c r="J1672" i="1"/>
  <c r="I1672" i="1"/>
  <c r="G1672" i="1"/>
  <c r="S1672" i="1" s="1"/>
  <c r="F1672" i="1"/>
  <c r="E1672" i="1"/>
  <c r="D1672" i="1"/>
  <c r="C1672" i="1"/>
  <c r="B1672" i="1"/>
  <c r="AC1672" i="1" s="1"/>
  <c r="AA1671" i="1"/>
  <c r="AB1671" i="1" s="1"/>
  <c r="O1671" i="1" s="1"/>
  <c r="T1671" i="1"/>
  <c r="R1671" i="1"/>
  <c r="Q1671" i="1"/>
  <c r="P1671" i="1"/>
  <c r="J1671" i="1"/>
  <c r="G1671" i="1"/>
  <c r="S1671" i="1" s="1"/>
  <c r="F1671" i="1"/>
  <c r="E1671" i="1"/>
  <c r="D1671" i="1"/>
  <c r="C1671" i="1"/>
  <c r="B1671" i="1"/>
  <c r="Z1671" i="1" s="1"/>
  <c r="AA1670" i="1"/>
  <c r="AB1670" i="1" s="1"/>
  <c r="O1670" i="1" s="1"/>
  <c r="T1670" i="1"/>
  <c r="R1670" i="1"/>
  <c r="Q1670" i="1"/>
  <c r="P1670" i="1"/>
  <c r="J1670" i="1"/>
  <c r="G1670" i="1"/>
  <c r="F1670" i="1"/>
  <c r="E1670" i="1"/>
  <c r="D1670" i="1"/>
  <c r="C1670" i="1"/>
  <c r="B1670" i="1"/>
  <c r="U1670" i="1" s="1"/>
  <c r="AA1669" i="1"/>
  <c r="AB1669" i="1" s="1"/>
  <c r="T1669" i="1"/>
  <c r="R1669" i="1"/>
  <c r="Q1669" i="1"/>
  <c r="P1669" i="1"/>
  <c r="J1669" i="1"/>
  <c r="I1669" i="1"/>
  <c r="G1669" i="1"/>
  <c r="F1669" i="1"/>
  <c r="E1669" i="1"/>
  <c r="D1669" i="1"/>
  <c r="C1669" i="1"/>
  <c r="B1669" i="1"/>
  <c r="Z1669" i="1" s="1"/>
  <c r="AA1668" i="1"/>
  <c r="AB1668" i="1" s="1"/>
  <c r="U1668" i="1"/>
  <c r="T1668" i="1"/>
  <c r="R1668" i="1"/>
  <c r="Q1668" i="1"/>
  <c r="P1668" i="1"/>
  <c r="J1668" i="1"/>
  <c r="G1668" i="1"/>
  <c r="F1668" i="1"/>
  <c r="E1668" i="1"/>
  <c r="D1668" i="1"/>
  <c r="C1668" i="1"/>
  <c r="B1668" i="1"/>
  <c r="AC1668" i="1" s="1"/>
  <c r="AA1667" i="1"/>
  <c r="AB1667" i="1" s="1"/>
  <c r="O1667" i="1" s="1"/>
  <c r="T1667" i="1"/>
  <c r="R1667" i="1"/>
  <c r="Q1667" i="1"/>
  <c r="P1667" i="1"/>
  <c r="K1667" i="1"/>
  <c r="G1667" i="1"/>
  <c r="F1667" i="1"/>
  <c r="E1667" i="1"/>
  <c r="D1667" i="1"/>
  <c r="C1667" i="1"/>
  <c r="B1667" i="1"/>
  <c r="AC1667" i="1" s="1"/>
  <c r="AA1666" i="1"/>
  <c r="AB1666" i="1" s="1"/>
  <c r="O1666" i="1" s="1"/>
  <c r="T1666" i="1"/>
  <c r="R1666" i="1"/>
  <c r="Q1666" i="1"/>
  <c r="P1666" i="1"/>
  <c r="J1666" i="1"/>
  <c r="G1666" i="1"/>
  <c r="S1666" i="1" s="1"/>
  <c r="F1666" i="1"/>
  <c r="E1666" i="1"/>
  <c r="D1666" i="1"/>
  <c r="C1666" i="1"/>
  <c r="B1666" i="1"/>
  <c r="U1666" i="1" s="1"/>
  <c r="AA1665" i="1"/>
  <c r="AB1665" i="1" s="1"/>
  <c r="O1665" i="1" s="1"/>
  <c r="U1665" i="1"/>
  <c r="T1665" i="1"/>
  <c r="R1665" i="1"/>
  <c r="Q1665" i="1"/>
  <c r="K1665" i="1"/>
  <c r="J1665" i="1"/>
  <c r="I1665" i="1"/>
  <c r="G1665" i="1"/>
  <c r="S1665" i="1" s="1"/>
  <c r="F1665" i="1"/>
  <c r="E1665" i="1"/>
  <c r="D1665" i="1"/>
  <c r="C1665" i="1"/>
  <c r="B1665" i="1"/>
  <c r="Z1665" i="1" s="1"/>
  <c r="AC1664" i="1"/>
  <c r="AA1664" i="1"/>
  <c r="AB1664" i="1" s="1"/>
  <c r="T1664" i="1"/>
  <c r="Q1664" i="1"/>
  <c r="P1664" i="1"/>
  <c r="K1664" i="1"/>
  <c r="J1664" i="1"/>
  <c r="I1664" i="1"/>
  <c r="G1664" i="1"/>
  <c r="S1664" i="1" s="1"/>
  <c r="F1664" i="1"/>
  <c r="E1664" i="1"/>
  <c r="D1664" i="1"/>
  <c r="C1664" i="1"/>
  <c r="B1664" i="1"/>
  <c r="AA1663" i="1"/>
  <c r="AB1663" i="1" s="1"/>
  <c r="R1663" i="1" s="1"/>
  <c r="T1663" i="1"/>
  <c r="Q1663" i="1"/>
  <c r="P1663" i="1"/>
  <c r="K1663" i="1"/>
  <c r="J1663" i="1"/>
  <c r="G1663" i="1"/>
  <c r="F1663" i="1"/>
  <c r="E1663" i="1"/>
  <c r="D1663" i="1"/>
  <c r="C1663" i="1"/>
  <c r="B1663" i="1"/>
  <c r="AC1663" i="1" s="1"/>
  <c r="AA1662" i="1"/>
  <c r="AB1662" i="1" s="1"/>
  <c r="O1662" i="1" s="1"/>
  <c r="U1662" i="1"/>
  <c r="T1662" i="1"/>
  <c r="R1662" i="1"/>
  <c r="Q1662" i="1"/>
  <c r="P1662" i="1"/>
  <c r="K1662" i="1"/>
  <c r="J1662" i="1"/>
  <c r="I1662" i="1"/>
  <c r="G1662" i="1"/>
  <c r="F1662" i="1"/>
  <c r="E1662" i="1"/>
  <c r="D1662" i="1"/>
  <c r="C1662" i="1"/>
  <c r="B1662" i="1"/>
  <c r="AA1661" i="1"/>
  <c r="AB1661" i="1" s="1"/>
  <c r="O1661" i="1" s="1"/>
  <c r="T1661" i="1"/>
  <c r="Q1661" i="1"/>
  <c r="P1661" i="1"/>
  <c r="K1661" i="1"/>
  <c r="J1661" i="1"/>
  <c r="I1661" i="1"/>
  <c r="G1661" i="1"/>
  <c r="F1661" i="1"/>
  <c r="S1661" i="1" s="1"/>
  <c r="E1661" i="1"/>
  <c r="D1661" i="1"/>
  <c r="C1661" i="1"/>
  <c r="B1661" i="1"/>
  <c r="Z1661" i="1" s="1"/>
  <c r="AB1660" i="1"/>
  <c r="AA1660" i="1"/>
  <c r="Z1660" i="1"/>
  <c r="N1660" i="1" s="1"/>
  <c r="U1660" i="1"/>
  <c r="T1660" i="1"/>
  <c r="Q1660" i="1"/>
  <c r="P1660" i="1"/>
  <c r="K1660" i="1"/>
  <c r="J1660" i="1"/>
  <c r="G1660" i="1"/>
  <c r="F1660" i="1"/>
  <c r="S1660" i="1" s="1"/>
  <c r="E1660" i="1"/>
  <c r="D1660" i="1"/>
  <c r="C1660" i="1"/>
  <c r="B1660" i="1"/>
  <c r="AC1660" i="1" s="1"/>
  <c r="AA1659" i="1"/>
  <c r="AB1659" i="1" s="1"/>
  <c r="R1659" i="1" s="1"/>
  <c r="T1659" i="1"/>
  <c r="Q1659" i="1"/>
  <c r="P1659" i="1"/>
  <c r="K1659" i="1"/>
  <c r="J1659" i="1"/>
  <c r="G1659" i="1"/>
  <c r="F1659" i="1"/>
  <c r="E1659" i="1"/>
  <c r="D1659" i="1"/>
  <c r="C1659" i="1"/>
  <c r="B1659" i="1"/>
  <c r="AC1659" i="1" s="1"/>
  <c r="AA1658" i="1"/>
  <c r="AB1658" i="1" s="1"/>
  <c r="U1658" i="1"/>
  <c r="T1658" i="1"/>
  <c r="Q1658" i="1"/>
  <c r="P1658" i="1"/>
  <c r="K1658" i="1"/>
  <c r="J1658" i="1"/>
  <c r="G1658" i="1"/>
  <c r="S1658" i="1" s="1"/>
  <c r="F1658" i="1"/>
  <c r="E1658" i="1"/>
  <c r="D1658" i="1"/>
  <c r="C1658" i="1"/>
  <c r="B1658" i="1"/>
  <c r="I1658" i="1" s="1"/>
  <c r="AB1657" i="1"/>
  <c r="O1657" i="1" s="1"/>
  <c r="AA1657" i="1"/>
  <c r="U1657" i="1"/>
  <c r="T1657" i="1"/>
  <c r="Q1657" i="1"/>
  <c r="P1657" i="1"/>
  <c r="K1657" i="1"/>
  <c r="J1657" i="1"/>
  <c r="I1657" i="1"/>
  <c r="G1657" i="1"/>
  <c r="S1657" i="1" s="1"/>
  <c r="F1657" i="1"/>
  <c r="E1657" i="1"/>
  <c r="D1657" i="1"/>
  <c r="C1657" i="1"/>
  <c r="B1657" i="1"/>
  <c r="Z1657" i="1" s="1"/>
  <c r="AB1656" i="1"/>
  <c r="AA1656" i="1"/>
  <c r="T1656" i="1"/>
  <c r="R1656" i="1"/>
  <c r="P1656" i="1"/>
  <c r="K1656" i="1"/>
  <c r="J1656" i="1"/>
  <c r="G1656" i="1"/>
  <c r="F1656" i="1"/>
  <c r="E1656" i="1"/>
  <c r="D1656" i="1"/>
  <c r="C1656" i="1"/>
  <c r="B1656" i="1"/>
  <c r="AA1655" i="1"/>
  <c r="AB1655" i="1" s="1"/>
  <c r="P1655" i="1" s="1"/>
  <c r="T1655" i="1"/>
  <c r="R1655" i="1"/>
  <c r="Q1655" i="1"/>
  <c r="O1655" i="1"/>
  <c r="K1655" i="1"/>
  <c r="J1655" i="1"/>
  <c r="G1655" i="1"/>
  <c r="S1655" i="1" s="1"/>
  <c r="F1655" i="1"/>
  <c r="E1655" i="1"/>
  <c r="D1655" i="1"/>
  <c r="C1655" i="1"/>
  <c r="B1655" i="1"/>
  <c r="Z1655" i="1" s="1"/>
  <c r="AA1654" i="1"/>
  <c r="AB1654" i="1" s="1"/>
  <c r="P1654" i="1" s="1"/>
  <c r="T1654" i="1"/>
  <c r="R1654" i="1"/>
  <c r="Q1654" i="1"/>
  <c r="K1654" i="1"/>
  <c r="J1654" i="1"/>
  <c r="I1654" i="1"/>
  <c r="G1654" i="1"/>
  <c r="S1654" i="1" s="1"/>
  <c r="F1654" i="1"/>
  <c r="E1654" i="1"/>
  <c r="D1654" i="1"/>
  <c r="C1654" i="1"/>
  <c r="B1654" i="1"/>
  <c r="U1654" i="1" s="1"/>
  <c r="AA1653" i="1"/>
  <c r="AB1653" i="1" s="1"/>
  <c r="O1653" i="1" s="1"/>
  <c r="U1653" i="1"/>
  <c r="T1653" i="1"/>
  <c r="R1653" i="1"/>
  <c r="Q1653" i="1"/>
  <c r="K1653" i="1"/>
  <c r="J1653" i="1"/>
  <c r="I1653" i="1"/>
  <c r="G1653" i="1"/>
  <c r="F1653" i="1"/>
  <c r="E1653" i="1"/>
  <c r="D1653" i="1"/>
  <c r="C1653" i="1"/>
  <c r="B1653" i="1"/>
  <c r="Z1653" i="1" s="1"/>
  <c r="AA1652" i="1"/>
  <c r="AB1652" i="1" s="1"/>
  <c r="Z1652" i="1"/>
  <c r="T1652" i="1"/>
  <c r="R1652" i="1"/>
  <c r="Q1652" i="1"/>
  <c r="K1652" i="1"/>
  <c r="J1652" i="1"/>
  <c r="G1652" i="1"/>
  <c r="F1652" i="1"/>
  <c r="E1652" i="1"/>
  <c r="D1652" i="1"/>
  <c r="C1652" i="1"/>
  <c r="B1652" i="1"/>
  <c r="AA1651" i="1"/>
  <c r="AB1651" i="1" s="1"/>
  <c r="P1651" i="1" s="1"/>
  <c r="T1651" i="1"/>
  <c r="R1651" i="1"/>
  <c r="Q1651" i="1"/>
  <c r="O1651" i="1"/>
  <c r="K1651" i="1"/>
  <c r="J1651" i="1"/>
  <c r="G1651" i="1"/>
  <c r="S1651" i="1" s="1"/>
  <c r="F1651" i="1"/>
  <c r="E1651" i="1"/>
  <c r="D1651" i="1"/>
  <c r="C1651" i="1"/>
  <c r="B1651" i="1"/>
  <c r="Z1651" i="1" s="1"/>
  <c r="AA1650" i="1"/>
  <c r="AB1650" i="1" s="1"/>
  <c r="P1650" i="1" s="1"/>
  <c r="T1650" i="1"/>
  <c r="R1650" i="1"/>
  <c r="Q1650" i="1"/>
  <c r="K1650" i="1"/>
  <c r="J1650" i="1"/>
  <c r="G1650" i="1"/>
  <c r="F1650" i="1"/>
  <c r="E1650" i="1"/>
  <c r="D1650" i="1"/>
  <c r="C1650" i="1"/>
  <c r="B1650" i="1"/>
  <c r="U1650" i="1" s="1"/>
  <c r="AB1649" i="1"/>
  <c r="O1649" i="1" s="1"/>
  <c r="AA1649" i="1"/>
  <c r="T1649" i="1"/>
  <c r="R1649" i="1"/>
  <c r="Q1649" i="1"/>
  <c r="K1649" i="1"/>
  <c r="J1649" i="1"/>
  <c r="I1649" i="1"/>
  <c r="G1649" i="1"/>
  <c r="F1649" i="1"/>
  <c r="S1649" i="1" s="1"/>
  <c r="E1649" i="1"/>
  <c r="D1649" i="1"/>
  <c r="C1649" i="1"/>
  <c r="B1649" i="1"/>
  <c r="Z1649" i="1" s="1"/>
  <c r="AC1648" i="1"/>
  <c r="AB1648" i="1"/>
  <c r="AA1648" i="1"/>
  <c r="Z1648" i="1"/>
  <c r="U1648" i="1"/>
  <c r="T1648" i="1"/>
  <c r="R1648" i="1"/>
  <c r="Q1648" i="1"/>
  <c r="P1648" i="1"/>
  <c r="J1648" i="1"/>
  <c r="G1648" i="1"/>
  <c r="F1648" i="1"/>
  <c r="S1648" i="1" s="1"/>
  <c r="E1648" i="1"/>
  <c r="D1648" i="1"/>
  <c r="C1648" i="1"/>
  <c r="B1648" i="1"/>
  <c r="I1648" i="1" s="1"/>
  <c r="AA1647" i="1"/>
  <c r="AB1647" i="1" s="1"/>
  <c r="O1647" i="1" s="1"/>
  <c r="T1647" i="1"/>
  <c r="R1647" i="1"/>
  <c r="Q1647" i="1"/>
  <c r="P1647" i="1"/>
  <c r="K1647" i="1"/>
  <c r="G1647" i="1"/>
  <c r="F1647" i="1"/>
  <c r="E1647" i="1"/>
  <c r="D1647" i="1"/>
  <c r="C1647" i="1"/>
  <c r="B1647" i="1"/>
  <c r="AC1647" i="1" s="1"/>
  <c r="AA1646" i="1"/>
  <c r="AB1646" i="1" s="1"/>
  <c r="O1646" i="1" s="1"/>
  <c r="U1646" i="1"/>
  <c r="T1646" i="1"/>
  <c r="R1646" i="1"/>
  <c r="Q1646" i="1"/>
  <c r="P1646" i="1"/>
  <c r="J1646" i="1"/>
  <c r="I1646" i="1"/>
  <c r="G1646" i="1"/>
  <c r="S1646" i="1" s="1"/>
  <c r="F1646" i="1"/>
  <c r="E1646" i="1"/>
  <c r="D1646" i="1"/>
  <c r="C1646" i="1"/>
  <c r="B1646" i="1"/>
  <c r="AA1645" i="1"/>
  <c r="AB1645" i="1" s="1"/>
  <c r="U1645" i="1"/>
  <c r="T1645" i="1"/>
  <c r="R1645" i="1"/>
  <c r="Q1645" i="1"/>
  <c r="P1645" i="1"/>
  <c r="J1645" i="1"/>
  <c r="I1645" i="1"/>
  <c r="G1645" i="1"/>
  <c r="F1645" i="1"/>
  <c r="E1645" i="1"/>
  <c r="D1645" i="1"/>
  <c r="C1645" i="1"/>
  <c r="B1645" i="1"/>
  <c r="Z1645" i="1" s="1"/>
  <c r="AA1644" i="1"/>
  <c r="AB1644" i="1" s="1"/>
  <c r="O1644" i="1" s="1"/>
  <c r="T1644" i="1"/>
  <c r="R1644" i="1"/>
  <c r="Q1644" i="1"/>
  <c r="P1644" i="1"/>
  <c r="K1644" i="1"/>
  <c r="I1644" i="1"/>
  <c r="G1644" i="1"/>
  <c r="S1644" i="1" s="1"/>
  <c r="F1644" i="1"/>
  <c r="E1644" i="1"/>
  <c r="D1644" i="1"/>
  <c r="C1644" i="1"/>
  <c r="B1644" i="1"/>
  <c r="U1644" i="1" s="1"/>
  <c r="AA1643" i="1"/>
  <c r="AB1643" i="1" s="1"/>
  <c r="T1643" i="1"/>
  <c r="R1643" i="1"/>
  <c r="Q1643" i="1"/>
  <c r="P1643" i="1"/>
  <c r="O1643" i="1"/>
  <c r="J1643" i="1"/>
  <c r="G1643" i="1"/>
  <c r="S1643" i="1" s="1"/>
  <c r="F1643" i="1"/>
  <c r="E1643" i="1"/>
  <c r="D1643" i="1"/>
  <c r="C1643" i="1"/>
  <c r="B1643" i="1"/>
  <c r="Z1643" i="1" s="1"/>
  <c r="AA1642" i="1"/>
  <c r="AB1642" i="1" s="1"/>
  <c r="T1642" i="1"/>
  <c r="R1642" i="1"/>
  <c r="Q1642" i="1"/>
  <c r="P1642" i="1"/>
  <c r="O1642" i="1"/>
  <c r="K1642" i="1"/>
  <c r="G1642" i="1"/>
  <c r="F1642" i="1"/>
  <c r="E1642" i="1"/>
  <c r="D1642" i="1"/>
  <c r="C1642" i="1"/>
  <c r="B1642" i="1"/>
  <c r="U1642" i="1" s="1"/>
  <c r="AB1641" i="1"/>
  <c r="O1641" i="1" s="1"/>
  <c r="AA1641" i="1"/>
  <c r="T1641" i="1"/>
  <c r="R1641" i="1"/>
  <c r="Q1641" i="1"/>
  <c r="P1641" i="1"/>
  <c r="K1641" i="1"/>
  <c r="G1641" i="1"/>
  <c r="S1641" i="1" s="1"/>
  <c r="F1641" i="1"/>
  <c r="E1641" i="1"/>
  <c r="D1641" i="1"/>
  <c r="C1641" i="1"/>
  <c r="B1641" i="1"/>
  <c r="U1641" i="1" s="1"/>
  <c r="AA1640" i="1"/>
  <c r="AB1640" i="1" s="1"/>
  <c r="Z1640" i="1"/>
  <c r="T1640" i="1"/>
  <c r="R1640" i="1"/>
  <c r="Q1640" i="1"/>
  <c r="P1640" i="1"/>
  <c r="J1640" i="1"/>
  <c r="G1640" i="1"/>
  <c r="F1640" i="1"/>
  <c r="E1640" i="1"/>
  <c r="D1640" i="1"/>
  <c r="C1640" i="1"/>
  <c r="B1640" i="1"/>
  <c r="U1640" i="1" s="1"/>
  <c r="AA1639" i="1"/>
  <c r="AB1639" i="1" s="1"/>
  <c r="O1639" i="1" s="1"/>
  <c r="T1639" i="1"/>
  <c r="R1639" i="1"/>
  <c r="Q1639" i="1"/>
  <c r="P1639" i="1"/>
  <c r="J1639" i="1"/>
  <c r="G1639" i="1"/>
  <c r="F1639" i="1"/>
  <c r="E1639" i="1"/>
  <c r="D1639" i="1"/>
  <c r="C1639" i="1"/>
  <c r="B1639" i="1"/>
  <c r="Z1639" i="1" s="1"/>
  <c r="AA1638" i="1"/>
  <c r="AB1638" i="1" s="1"/>
  <c r="O1638" i="1" s="1"/>
  <c r="T1638" i="1"/>
  <c r="R1638" i="1"/>
  <c r="Q1638" i="1"/>
  <c r="P1638" i="1"/>
  <c r="J1638" i="1"/>
  <c r="G1638" i="1"/>
  <c r="S1638" i="1" s="1"/>
  <c r="F1638" i="1"/>
  <c r="E1638" i="1"/>
  <c r="D1638" i="1"/>
  <c r="C1638" i="1"/>
  <c r="B1638" i="1"/>
  <c r="U1638" i="1" s="1"/>
  <c r="AA1637" i="1"/>
  <c r="AB1637" i="1" s="1"/>
  <c r="T1637" i="1"/>
  <c r="R1637" i="1"/>
  <c r="Q1637" i="1"/>
  <c r="P1637" i="1"/>
  <c r="J1637" i="1"/>
  <c r="G1637" i="1"/>
  <c r="F1637" i="1"/>
  <c r="S1637" i="1" s="1"/>
  <c r="E1637" i="1"/>
  <c r="D1637" i="1"/>
  <c r="C1637" i="1"/>
  <c r="B1637" i="1"/>
  <c r="AC1636" i="1"/>
  <c r="AA1636" i="1"/>
  <c r="AB1636" i="1" s="1"/>
  <c r="Z1636" i="1"/>
  <c r="N1636" i="1" s="1"/>
  <c r="T1636" i="1"/>
  <c r="R1636" i="1"/>
  <c r="Q1636" i="1"/>
  <c r="P1636" i="1"/>
  <c r="J1636" i="1"/>
  <c r="I1636" i="1"/>
  <c r="G1636" i="1"/>
  <c r="F1636" i="1"/>
  <c r="E1636" i="1"/>
  <c r="D1636" i="1"/>
  <c r="C1636" i="1"/>
  <c r="B1636" i="1"/>
  <c r="U1636" i="1" s="1"/>
  <c r="AC1635" i="1"/>
  <c r="AA1635" i="1"/>
  <c r="AB1635" i="1" s="1"/>
  <c r="O1635" i="1" s="1"/>
  <c r="T1635" i="1"/>
  <c r="R1635" i="1"/>
  <c r="Q1635" i="1"/>
  <c r="P1635" i="1"/>
  <c r="J1635" i="1"/>
  <c r="G1635" i="1"/>
  <c r="S1635" i="1" s="1"/>
  <c r="F1635" i="1"/>
  <c r="E1635" i="1"/>
  <c r="D1635" i="1"/>
  <c r="C1635" i="1"/>
  <c r="B1635" i="1"/>
  <c r="Z1635" i="1" s="1"/>
  <c r="AA1634" i="1"/>
  <c r="AB1634" i="1" s="1"/>
  <c r="O1634" i="1" s="1"/>
  <c r="U1634" i="1"/>
  <c r="T1634" i="1"/>
  <c r="R1634" i="1"/>
  <c r="Q1634" i="1"/>
  <c r="P1634" i="1"/>
  <c r="J1634" i="1"/>
  <c r="G1634" i="1"/>
  <c r="F1634" i="1"/>
  <c r="E1634" i="1"/>
  <c r="D1634" i="1"/>
  <c r="C1634" i="1"/>
  <c r="B1634" i="1"/>
  <c r="AB1633" i="1"/>
  <c r="O1633" i="1" s="1"/>
  <c r="AA1633" i="1"/>
  <c r="T1633" i="1"/>
  <c r="R1633" i="1"/>
  <c r="Q1633" i="1"/>
  <c r="P1633" i="1"/>
  <c r="J1633" i="1"/>
  <c r="I1633" i="1"/>
  <c r="G1633" i="1"/>
  <c r="S1633" i="1" s="1"/>
  <c r="F1633" i="1"/>
  <c r="E1633" i="1"/>
  <c r="D1633" i="1"/>
  <c r="C1633" i="1"/>
  <c r="B1633" i="1"/>
  <c r="Z1633" i="1" s="1"/>
  <c r="AA1632" i="1"/>
  <c r="AB1632" i="1" s="1"/>
  <c r="O1632" i="1" s="1"/>
  <c r="U1632" i="1"/>
  <c r="T1632" i="1"/>
  <c r="R1632" i="1"/>
  <c r="Q1632" i="1"/>
  <c r="P1632" i="1"/>
  <c r="K1632" i="1"/>
  <c r="I1632" i="1"/>
  <c r="G1632" i="1"/>
  <c r="F1632" i="1"/>
  <c r="S1632" i="1" s="1"/>
  <c r="E1632" i="1"/>
  <c r="D1632" i="1"/>
  <c r="C1632" i="1"/>
  <c r="B1632" i="1"/>
  <c r="AC1632" i="1" s="1"/>
  <c r="AA1631" i="1"/>
  <c r="AB1631" i="1" s="1"/>
  <c r="O1631" i="1" s="1"/>
  <c r="T1631" i="1"/>
  <c r="R1631" i="1"/>
  <c r="Q1631" i="1"/>
  <c r="P1631" i="1"/>
  <c r="K1631" i="1"/>
  <c r="G1631" i="1"/>
  <c r="S1631" i="1" s="1"/>
  <c r="F1631" i="1"/>
  <c r="E1631" i="1"/>
  <c r="D1631" i="1"/>
  <c r="C1631" i="1"/>
  <c r="B1631" i="1"/>
  <c r="Z1631" i="1" s="1"/>
  <c r="AA1630" i="1"/>
  <c r="AB1630" i="1" s="1"/>
  <c r="O1630" i="1" s="1"/>
  <c r="U1630" i="1"/>
  <c r="T1630" i="1"/>
  <c r="R1630" i="1"/>
  <c r="Q1630" i="1"/>
  <c r="P1630" i="1"/>
  <c r="K1630" i="1"/>
  <c r="G1630" i="1"/>
  <c r="F1630" i="1"/>
  <c r="E1630" i="1"/>
  <c r="D1630" i="1"/>
  <c r="C1630" i="1"/>
  <c r="B1630" i="1"/>
  <c r="Z1630" i="1" s="1"/>
  <c r="AA1629" i="1"/>
  <c r="AB1629" i="1" s="1"/>
  <c r="O1629" i="1" s="1"/>
  <c r="U1629" i="1"/>
  <c r="T1629" i="1"/>
  <c r="S1629" i="1"/>
  <c r="R1629" i="1"/>
  <c r="Q1629" i="1"/>
  <c r="P1629" i="1"/>
  <c r="K1629" i="1"/>
  <c r="I1629" i="1"/>
  <c r="G1629" i="1"/>
  <c r="F1629" i="1"/>
  <c r="E1629" i="1"/>
  <c r="D1629" i="1"/>
  <c r="C1629" i="1"/>
  <c r="B1629" i="1"/>
  <c r="Z1629" i="1" s="1"/>
  <c r="AC1628" i="1"/>
  <c r="AB1628" i="1"/>
  <c r="AA1628" i="1"/>
  <c r="Z1628" i="1"/>
  <c r="N1628" i="1" s="1"/>
  <c r="T1628" i="1"/>
  <c r="R1628" i="1"/>
  <c r="Q1628" i="1"/>
  <c r="P1628" i="1"/>
  <c r="J1628" i="1"/>
  <c r="I1628" i="1"/>
  <c r="G1628" i="1"/>
  <c r="S1628" i="1" s="1"/>
  <c r="F1628" i="1"/>
  <c r="E1628" i="1"/>
  <c r="D1628" i="1"/>
  <c r="C1628" i="1"/>
  <c r="B1628" i="1"/>
  <c r="U1628" i="1" s="1"/>
  <c r="AA1627" i="1"/>
  <c r="AB1627" i="1" s="1"/>
  <c r="T1627" i="1"/>
  <c r="R1627" i="1"/>
  <c r="Q1627" i="1"/>
  <c r="P1627" i="1"/>
  <c r="J1627" i="1"/>
  <c r="G1627" i="1"/>
  <c r="F1627" i="1"/>
  <c r="E1627" i="1"/>
  <c r="D1627" i="1"/>
  <c r="C1627" i="1"/>
  <c r="B1627" i="1"/>
  <c r="Z1627" i="1" s="1"/>
  <c r="AA1626" i="1"/>
  <c r="AB1626" i="1" s="1"/>
  <c r="O1626" i="1" s="1"/>
  <c r="T1626" i="1"/>
  <c r="R1626" i="1"/>
  <c r="Q1626" i="1"/>
  <c r="P1626" i="1"/>
  <c r="J1626" i="1"/>
  <c r="G1626" i="1"/>
  <c r="F1626" i="1"/>
  <c r="E1626" i="1"/>
  <c r="D1626" i="1"/>
  <c r="C1626" i="1"/>
  <c r="B1626" i="1"/>
  <c r="AA1625" i="1"/>
  <c r="AB1625" i="1" s="1"/>
  <c r="T1625" i="1"/>
  <c r="R1625" i="1"/>
  <c r="Q1625" i="1"/>
  <c r="P1625" i="1"/>
  <c r="J1625" i="1"/>
  <c r="G1625" i="1"/>
  <c r="F1625" i="1"/>
  <c r="E1625" i="1"/>
  <c r="D1625" i="1"/>
  <c r="C1625" i="1"/>
  <c r="B1625" i="1"/>
  <c r="AA1624" i="1"/>
  <c r="AB1624" i="1" s="1"/>
  <c r="T1624" i="1"/>
  <c r="R1624" i="1"/>
  <c r="Q1624" i="1"/>
  <c r="P1624" i="1"/>
  <c r="J1624" i="1"/>
  <c r="G1624" i="1"/>
  <c r="F1624" i="1"/>
  <c r="E1624" i="1"/>
  <c r="D1624" i="1"/>
  <c r="C1624" i="1"/>
  <c r="B1624" i="1"/>
  <c r="AC1624" i="1" s="1"/>
  <c r="AA1623" i="1"/>
  <c r="AB1623" i="1" s="1"/>
  <c r="O1623" i="1" s="1"/>
  <c r="T1623" i="1"/>
  <c r="R1623" i="1"/>
  <c r="Q1623" i="1"/>
  <c r="P1623" i="1"/>
  <c r="J1623" i="1"/>
  <c r="G1623" i="1"/>
  <c r="S1623" i="1" s="1"/>
  <c r="F1623" i="1"/>
  <c r="E1623" i="1"/>
  <c r="D1623" i="1"/>
  <c r="C1623" i="1"/>
  <c r="B1623" i="1"/>
  <c r="Z1623" i="1" s="1"/>
  <c r="AA1622" i="1"/>
  <c r="AB1622" i="1" s="1"/>
  <c r="O1622" i="1" s="1"/>
  <c r="T1622" i="1"/>
  <c r="R1622" i="1"/>
  <c r="Q1622" i="1"/>
  <c r="P1622" i="1"/>
  <c r="J1622" i="1"/>
  <c r="G1622" i="1"/>
  <c r="F1622" i="1"/>
  <c r="E1622" i="1"/>
  <c r="D1622" i="1"/>
  <c r="C1622" i="1"/>
  <c r="B1622" i="1"/>
  <c r="Z1622" i="1" s="1"/>
  <c r="AB1621" i="1"/>
  <c r="AA1621" i="1"/>
  <c r="T1621" i="1"/>
  <c r="R1621" i="1"/>
  <c r="Q1621" i="1"/>
  <c r="P1621" i="1"/>
  <c r="O1621" i="1"/>
  <c r="J1621" i="1"/>
  <c r="G1621" i="1"/>
  <c r="F1621" i="1"/>
  <c r="E1621" i="1"/>
  <c r="D1621" i="1"/>
  <c r="C1621" i="1"/>
  <c r="B1621" i="1"/>
  <c r="I1621" i="1" s="1"/>
  <c r="AB1620" i="1"/>
  <c r="AA1620" i="1"/>
  <c r="T1620" i="1"/>
  <c r="R1620" i="1"/>
  <c r="Q1620" i="1"/>
  <c r="P1620" i="1"/>
  <c r="J1620" i="1"/>
  <c r="G1620" i="1"/>
  <c r="F1620" i="1"/>
  <c r="E1620" i="1"/>
  <c r="D1620" i="1"/>
  <c r="C1620" i="1"/>
  <c r="B1620" i="1"/>
  <c r="AC1620" i="1" s="1"/>
  <c r="AC1619" i="1"/>
  <c r="AA1619" i="1"/>
  <c r="AB1619" i="1" s="1"/>
  <c r="T1619" i="1"/>
  <c r="R1619" i="1"/>
  <c r="Q1619" i="1"/>
  <c r="P1619" i="1"/>
  <c r="O1619" i="1"/>
  <c r="J1619" i="1"/>
  <c r="G1619" i="1"/>
  <c r="S1619" i="1" s="1"/>
  <c r="F1619" i="1"/>
  <c r="E1619" i="1"/>
  <c r="D1619" i="1"/>
  <c r="C1619" i="1"/>
  <c r="B1619" i="1"/>
  <c r="Z1619" i="1" s="1"/>
  <c r="N1619" i="1" s="1"/>
  <c r="AC1618" i="1"/>
  <c r="M1618" i="1" s="1"/>
  <c r="AA1618" i="1"/>
  <c r="AB1618" i="1" s="1"/>
  <c r="Z1618" i="1"/>
  <c r="T1618" i="1"/>
  <c r="R1618" i="1"/>
  <c r="Q1618" i="1"/>
  <c r="P1618" i="1"/>
  <c r="O1618" i="1"/>
  <c r="J1618" i="1"/>
  <c r="I1618" i="1"/>
  <c r="G1618" i="1"/>
  <c r="S1618" i="1" s="1"/>
  <c r="F1618" i="1"/>
  <c r="E1618" i="1"/>
  <c r="D1618" i="1"/>
  <c r="C1618" i="1"/>
  <c r="B1618" i="1"/>
  <c r="U1618" i="1" s="1"/>
  <c r="AB1617" i="1"/>
  <c r="O1617" i="1" s="1"/>
  <c r="AA1617" i="1"/>
  <c r="T1617" i="1"/>
  <c r="R1617" i="1"/>
  <c r="Q1617" i="1"/>
  <c r="P1617" i="1"/>
  <c r="J1617" i="1"/>
  <c r="I1617" i="1"/>
  <c r="G1617" i="1"/>
  <c r="S1617" i="1" s="1"/>
  <c r="F1617" i="1"/>
  <c r="E1617" i="1"/>
  <c r="D1617" i="1"/>
  <c r="C1617" i="1"/>
  <c r="B1617" i="1"/>
  <c r="AC1616" i="1"/>
  <c r="AB1616" i="1"/>
  <c r="AA1616" i="1"/>
  <c r="T1616" i="1"/>
  <c r="R1616" i="1"/>
  <c r="Q1616" i="1"/>
  <c r="P1616" i="1"/>
  <c r="J1616" i="1"/>
  <c r="I1616" i="1"/>
  <c r="G1616" i="1"/>
  <c r="S1616" i="1" s="1"/>
  <c r="F1616" i="1"/>
  <c r="E1616" i="1"/>
  <c r="D1616" i="1"/>
  <c r="C1616" i="1"/>
  <c r="B1616" i="1"/>
  <c r="U1616" i="1" s="1"/>
  <c r="AB1615" i="1"/>
  <c r="O1615" i="1" s="1"/>
  <c r="AA1615" i="1"/>
  <c r="Z1615" i="1"/>
  <c r="T1615" i="1"/>
  <c r="R1615" i="1"/>
  <c r="Q1615" i="1"/>
  <c r="P1615" i="1"/>
  <c r="J1615" i="1"/>
  <c r="G1615" i="1"/>
  <c r="S1615" i="1" s="1"/>
  <c r="F1615" i="1"/>
  <c r="E1615" i="1"/>
  <c r="D1615" i="1"/>
  <c r="C1615" i="1"/>
  <c r="B1615" i="1"/>
  <c r="AA1614" i="1"/>
  <c r="AB1614" i="1" s="1"/>
  <c r="O1614" i="1" s="1"/>
  <c r="Z1614" i="1"/>
  <c r="T1614" i="1"/>
  <c r="R1614" i="1"/>
  <c r="Q1614" i="1"/>
  <c r="P1614" i="1"/>
  <c r="J1614" i="1"/>
  <c r="G1614" i="1"/>
  <c r="S1614" i="1" s="1"/>
  <c r="F1614" i="1"/>
  <c r="E1614" i="1"/>
  <c r="D1614" i="1"/>
  <c r="C1614" i="1"/>
  <c r="B1614" i="1"/>
  <c r="U1614" i="1" s="1"/>
  <c r="AA1613" i="1"/>
  <c r="AB1613" i="1" s="1"/>
  <c r="O1613" i="1" s="1"/>
  <c r="T1613" i="1"/>
  <c r="R1613" i="1"/>
  <c r="Q1613" i="1"/>
  <c r="P1613" i="1"/>
  <c r="J1613" i="1"/>
  <c r="G1613" i="1"/>
  <c r="F1613" i="1"/>
  <c r="S1613" i="1" s="1"/>
  <c r="E1613" i="1"/>
  <c r="D1613" i="1"/>
  <c r="C1613" i="1"/>
  <c r="B1613" i="1"/>
  <c r="I1613" i="1" s="1"/>
  <c r="AC1612" i="1"/>
  <c r="AB1612" i="1"/>
  <c r="O1612" i="1" s="1"/>
  <c r="AA1612" i="1"/>
  <c r="Z1612" i="1"/>
  <c r="M1612" i="1" s="1"/>
  <c r="U1612" i="1"/>
  <c r="T1612" i="1"/>
  <c r="R1612" i="1"/>
  <c r="Q1612" i="1"/>
  <c r="P1612" i="1"/>
  <c r="J1612" i="1"/>
  <c r="I1612" i="1"/>
  <c r="G1612" i="1"/>
  <c r="S1612" i="1" s="1"/>
  <c r="F1612" i="1"/>
  <c r="E1612" i="1"/>
  <c r="D1612" i="1"/>
  <c r="C1612" i="1"/>
  <c r="B1612" i="1"/>
  <c r="AA1611" i="1"/>
  <c r="AB1611" i="1" s="1"/>
  <c r="T1611" i="1"/>
  <c r="S1611" i="1"/>
  <c r="R1611" i="1"/>
  <c r="Q1611" i="1"/>
  <c r="P1611" i="1"/>
  <c r="J1611" i="1"/>
  <c r="G1611" i="1"/>
  <c r="F1611" i="1"/>
  <c r="E1611" i="1"/>
  <c r="D1611" i="1"/>
  <c r="C1611" i="1"/>
  <c r="B1611" i="1"/>
  <c r="I1611" i="1" s="1"/>
  <c r="AA1610" i="1"/>
  <c r="AB1610" i="1" s="1"/>
  <c r="Z1610" i="1"/>
  <c r="U1610" i="1"/>
  <c r="T1610" i="1"/>
  <c r="R1610" i="1"/>
  <c r="Q1610" i="1"/>
  <c r="P1610" i="1"/>
  <c r="O1610" i="1"/>
  <c r="J1610" i="1"/>
  <c r="I1610" i="1"/>
  <c r="G1610" i="1"/>
  <c r="F1610" i="1"/>
  <c r="S1610" i="1" s="1"/>
  <c r="E1610" i="1"/>
  <c r="D1610" i="1"/>
  <c r="C1610" i="1"/>
  <c r="B1610" i="1"/>
  <c r="AC1610" i="1" s="1"/>
  <c r="AA1609" i="1"/>
  <c r="AB1609" i="1" s="1"/>
  <c r="T1609" i="1"/>
  <c r="R1609" i="1"/>
  <c r="Q1609" i="1"/>
  <c r="P1609" i="1"/>
  <c r="J1609" i="1"/>
  <c r="G1609" i="1"/>
  <c r="S1609" i="1" s="1"/>
  <c r="F1609" i="1"/>
  <c r="E1609" i="1"/>
  <c r="D1609" i="1"/>
  <c r="C1609" i="1"/>
  <c r="B1609" i="1"/>
  <c r="Z1609" i="1" s="1"/>
  <c r="AA1608" i="1"/>
  <c r="AB1608" i="1" s="1"/>
  <c r="T1608" i="1"/>
  <c r="R1608" i="1"/>
  <c r="Q1608" i="1"/>
  <c r="P1608" i="1"/>
  <c r="J1608" i="1"/>
  <c r="G1608" i="1"/>
  <c r="F1608" i="1"/>
  <c r="E1608" i="1"/>
  <c r="D1608" i="1"/>
  <c r="C1608" i="1"/>
  <c r="B1608" i="1"/>
  <c r="I1608" i="1" s="1"/>
  <c r="AA1607" i="1"/>
  <c r="AB1607" i="1" s="1"/>
  <c r="T1607" i="1"/>
  <c r="R1607" i="1"/>
  <c r="Q1607" i="1"/>
  <c r="P1607" i="1"/>
  <c r="J1607" i="1"/>
  <c r="G1607" i="1"/>
  <c r="F1607" i="1"/>
  <c r="E1607" i="1"/>
  <c r="D1607" i="1"/>
  <c r="C1607" i="1"/>
  <c r="B1607" i="1"/>
  <c r="I1607" i="1" s="1"/>
  <c r="AA1606" i="1"/>
  <c r="AB1606" i="1" s="1"/>
  <c r="O1606" i="1" s="1"/>
  <c r="Z1606" i="1"/>
  <c r="T1606" i="1"/>
  <c r="R1606" i="1"/>
  <c r="Q1606" i="1"/>
  <c r="P1606" i="1"/>
  <c r="K1606" i="1"/>
  <c r="I1606" i="1"/>
  <c r="G1606" i="1"/>
  <c r="S1606" i="1" s="1"/>
  <c r="F1606" i="1"/>
  <c r="E1606" i="1"/>
  <c r="D1606" i="1"/>
  <c r="C1606" i="1"/>
  <c r="B1606" i="1"/>
  <c r="AC1606" i="1" s="1"/>
  <c r="AB1605" i="1"/>
  <c r="O1605" i="1" s="1"/>
  <c r="AA1605" i="1"/>
  <c r="T1605" i="1"/>
  <c r="R1605" i="1"/>
  <c r="Q1605" i="1"/>
  <c r="P1605" i="1"/>
  <c r="K1605" i="1"/>
  <c r="I1605" i="1"/>
  <c r="G1605" i="1"/>
  <c r="S1605" i="1" s="1"/>
  <c r="F1605" i="1"/>
  <c r="E1605" i="1"/>
  <c r="D1605" i="1"/>
  <c r="C1605" i="1"/>
  <c r="B1605" i="1"/>
  <c r="Z1605" i="1" s="1"/>
  <c r="AC1604" i="1"/>
  <c r="AB1604" i="1"/>
  <c r="O1604" i="1" s="1"/>
  <c r="AA1604" i="1"/>
  <c r="T1604" i="1"/>
  <c r="R1604" i="1"/>
  <c r="Q1604" i="1"/>
  <c r="P1604" i="1"/>
  <c r="K1604" i="1"/>
  <c r="J1604" i="1"/>
  <c r="G1604" i="1"/>
  <c r="F1604" i="1"/>
  <c r="S1604" i="1" s="1"/>
  <c r="E1604" i="1"/>
  <c r="D1604" i="1"/>
  <c r="C1604" i="1"/>
  <c r="B1604" i="1"/>
  <c r="U1604" i="1" s="1"/>
  <c r="AB1603" i="1"/>
  <c r="R1603" i="1" s="1"/>
  <c r="AA1603" i="1"/>
  <c r="T1603" i="1"/>
  <c r="Q1603" i="1"/>
  <c r="P1603" i="1"/>
  <c r="K1603" i="1"/>
  <c r="J1603" i="1"/>
  <c r="G1603" i="1"/>
  <c r="F1603" i="1"/>
  <c r="E1603" i="1"/>
  <c r="D1603" i="1"/>
  <c r="C1603" i="1"/>
  <c r="B1603" i="1"/>
  <c r="I1603" i="1" s="1"/>
  <c r="AA1602" i="1"/>
  <c r="AB1602" i="1" s="1"/>
  <c r="R1602" i="1" s="1"/>
  <c r="U1602" i="1"/>
  <c r="T1602" i="1"/>
  <c r="Q1602" i="1"/>
  <c r="P1602" i="1"/>
  <c r="K1602" i="1"/>
  <c r="J1602" i="1"/>
  <c r="G1602" i="1"/>
  <c r="S1602" i="1" s="1"/>
  <c r="F1602" i="1"/>
  <c r="E1602" i="1"/>
  <c r="D1602" i="1"/>
  <c r="C1602" i="1"/>
  <c r="B1602" i="1"/>
  <c r="I1602" i="1" s="1"/>
  <c r="AA1601" i="1"/>
  <c r="AB1601" i="1" s="1"/>
  <c r="T1601" i="1"/>
  <c r="Q1601" i="1"/>
  <c r="P1601" i="1"/>
  <c r="K1601" i="1"/>
  <c r="J1601" i="1"/>
  <c r="G1601" i="1"/>
  <c r="S1601" i="1" s="1"/>
  <c r="F1601" i="1"/>
  <c r="E1601" i="1"/>
  <c r="D1601" i="1"/>
  <c r="C1601" i="1"/>
  <c r="B1601" i="1"/>
  <c r="Z1601" i="1" s="1"/>
  <c r="AA1600" i="1"/>
  <c r="AB1600" i="1" s="1"/>
  <c r="R1600" i="1" s="1"/>
  <c r="Z1600" i="1"/>
  <c r="U1600" i="1"/>
  <c r="T1600" i="1"/>
  <c r="S1600" i="1"/>
  <c r="Q1600" i="1"/>
  <c r="P1600" i="1"/>
  <c r="K1600" i="1"/>
  <c r="J1600" i="1"/>
  <c r="I1600" i="1"/>
  <c r="G1600" i="1"/>
  <c r="F1600" i="1"/>
  <c r="E1600" i="1"/>
  <c r="D1600" i="1"/>
  <c r="C1600" i="1"/>
  <c r="B1600" i="1"/>
  <c r="AC1600" i="1" s="1"/>
  <c r="AA1599" i="1"/>
  <c r="AB1599" i="1" s="1"/>
  <c r="T1599" i="1"/>
  <c r="Q1599" i="1"/>
  <c r="P1599" i="1"/>
  <c r="K1599" i="1"/>
  <c r="J1599" i="1"/>
  <c r="G1599" i="1"/>
  <c r="F1599" i="1"/>
  <c r="E1599" i="1"/>
  <c r="D1599" i="1"/>
  <c r="C1599" i="1"/>
  <c r="B1599" i="1"/>
  <c r="I1599" i="1" s="1"/>
  <c r="AA1598" i="1"/>
  <c r="AB1598" i="1" s="1"/>
  <c r="R1598" i="1" s="1"/>
  <c r="T1598" i="1"/>
  <c r="Q1598" i="1"/>
  <c r="P1598" i="1"/>
  <c r="O1598" i="1"/>
  <c r="K1598" i="1"/>
  <c r="J1598" i="1"/>
  <c r="G1598" i="1"/>
  <c r="F1598" i="1"/>
  <c r="S1598" i="1" s="1"/>
  <c r="E1598" i="1"/>
  <c r="D1598" i="1"/>
  <c r="C1598" i="1"/>
  <c r="B1598" i="1"/>
  <c r="AC1598" i="1" s="1"/>
  <c r="AB1597" i="1"/>
  <c r="R1597" i="1" s="1"/>
  <c r="AA1597" i="1"/>
  <c r="T1597" i="1"/>
  <c r="Q1597" i="1"/>
  <c r="P1597" i="1"/>
  <c r="K1597" i="1"/>
  <c r="J1597" i="1"/>
  <c r="G1597" i="1"/>
  <c r="F1597" i="1"/>
  <c r="E1597" i="1"/>
  <c r="D1597" i="1"/>
  <c r="C1597" i="1"/>
  <c r="B1597" i="1"/>
  <c r="U1597" i="1" s="1"/>
  <c r="AB1596" i="1"/>
  <c r="O1596" i="1" s="1"/>
  <c r="AA1596" i="1"/>
  <c r="T1596" i="1"/>
  <c r="Q1596" i="1"/>
  <c r="P1596" i="1"/>
  <c r="K1596" i="1"/>
  <c r="J1596" i="1"/>
  <c r="G1596" i="1"/>
  <c r="F1596" i="1"/>
  <c r="E1596" i="1"/>
  <c r="D1596" i="1"/>
  <c r="C1596" i="1"/>
  <c r="B1596" i="1"/>
  <c r="AC1596" i="1" s="1"/>
  <c r="AB1595" i="1"/>
  <c r="AA1595" i="1"/>
  <c r="T1595" i="1"/>
  <c r="Q1595" i="1"/>
  <c r="P1595" i="1"/>
  <c r="K1595" i="1"/>
  <c r="J1595" i="1"/>
  <c r="G1595" i="1"/>
  <c r="F1595" i="1"/>
  <c r="E1595" i="1"/>
  <c r="D1595" i="1"/>
  <c r="C1595" i="1"/>
  <c r="B1595" i="1"/>
  <c r="AB1594" i="1"/>
  <c r="O1594" i="1" s="1"/>
  <c r="AA1594" i="1"/>
  <c r="Z1594" i="1"/>
  <c r="T1594" i="1"/>
  <c r="R1594" i="1"/>
  <c r="Q1594" i="1"/>
  <c r="P1594" i="1"/>
  <c r="K1594" i="1"/>
  <c r="J1594" i="1"/>
  <c r="G1594" i="1"/>
  <c r="S1594" i="1" s="1"/>
  <c r="F1594" i="1"/>
  <c r="E1594" i="1"/>
  <c r="D1594" i="1"/>
  <c r="C1594" i="1"/>
  <c r="B1594" i="1"/>
  <c r="U1594" i="1" s="1"/>
  <c r="AB1593" i="1"/>
  <c r="O1593" i="1" s="1"/>
  <c r="AA1593" i="1"/>
  <c r="T1593" i="1"/>
  <c r="R1593" i="1"/>
  <c r="Q1593" i="1"/>
  <c r="K1593" i="1"/>
  <c r="J1593" i="1"/>
  <c r="G1593" i="1"/>
  <c r="F1593" i="1"/>
  <c r="E1593" i="1"/>
  <c r="D1593" i="1"/>
  <c r="C1593" i="1"/>
  <c r="B1593" i="1"/>
  <c r="AA1592" i="1"/>
  <c r="AB1592" i="1" s="1"/>
  <c r="T1592" i="1"/>
  <c r="R1592" i="1"/>
  <c r="Q1592" i="1"/>
  <c r="K1592" i="1"/>
  <c r="J1592" i="1"/>
  <c r="G1592" i="1"/>
  <c r="S1592" i="1" s="1"/>
  <c r="F1592" i="1"/>
  <c r="E1592" i="1"/>
  <c r="D1592" i="1"/>
  <c r="C1592" i="1"/>
  <c r="B1592" i="1"/>
  <c r="AC1592" i="1" s="1"/>
  <c r="AA1591" i="1"/>
  <c r="AB1591" i="1" s="1"/>
  <c r="T1591" i="1"/>
  <c r="R1591" i="1"/>
  <c r="Q1591" i="1"/>
  <c r="K1591" i="1"/>
  <c r="J1591" i="1"/>
  <c r="G1591" i="1"/>
  <c r="F1591" i="1"/>
  <c r="S1591" i="1" s="1"/>
  <c r="E1591" i="1"/>
  <c r="D1591" i="1"/>
  <c r="C1591" i="1"/>
  <c r="B1591" i="1"/>
  <c r="AB1590" i="1"/>
  <c r="O1590" i="1" s="1"/>
  <c r="AA1590" i="1"/>
  <c r="T1590" i="1"/>
  <c r="R1590" i="1"/>
  <c r="Q1590" i="1"/>
  <c r="P1590" i="1"/>
  <c r="J1590" i="1"/>
  <c r="I1590" i="1"/>
  <c r="G1590" i="1"/>
  <c r="S1590" i="1" s="1"/>
  <c r="F1590" i="1"/>
  <c r="E1590" i="1"/>
  <c r="D1590" i="1"/>
  <c r="C1590" i="1"/>
  <c r="B1590" i="1"/>
  <c r="U1590" i="1" s="1"/>
  <c r="AB1589" i="1"/>
  <c r="O1589" i="1" s="1"/>
  <c r="AA1589" i="1"/>
  <c r="T1589" i="1"/>
  <c r="R1589" i="1"/>
  <c r="Q1589" i="1"/>
  <c r="P1589" i="1"/>
  <c r="J1589" i="1"/>
  <c r="G1589" i="1"/>
  <c r="F1589" i="1"/>
  <c r="S1589" i="1" s="1"/>
  <c r="E1589" i="1"/>
  <c r="D1589" i="1"/>
  <c r="C1589" i="1"/>
  <c r="B1589" i="1"/>
  <c r="AB1588" i="1"/>
  <c r="O1588" i="1" s="1"/>
  <c r="AA1588" i="1"/>
  <c r="Z1588" i="1"/>
  <c r="T1588" i="1"/>
  <c r="R1588" i="1"/>
  <c r="Q1588" i="1"/>
  <c r="P1588" i="1"/>
  <c r="K1588" i="1"/>
  <c r="I1588" i="1"/>
  <c r="G1588" i="1"/>
  <c r="S1588" i="1" s="1"/>
  <c r="F1588" i="1"/>
  <c r="E1588" i="1"/>
  <c r="D1588" i="1"/>
  <c r="C1588" i="1"/>
  <c r="B1588" i="1"/>
  <c r="AC1588" i="1" s="1"/>
  <c r="AA1587" i="1"/>
  <c r="AB1587" i="1" s="1"/>
  <c r="T1587" i="1"/>
  <c r="R1587" i="1"/>
  <c r="Q1587" i="1"/>
  <c r="P1587" i="1"/>
  <c r="K1587" i="1"/>
  <c r="G1587" i="1"/>
  <c r="F1587" i="1"/>
  <c r="S1587" i="1" s="1"/>
  <c r="E1587" i="1"/>
  <c r="D1587" i="1"/>
  <c r="C1587" i="1"/>
  <c r="B1587" i="1"/>
  <c r="AB1586" i="1"/>
  <c r="AA1586" i="1"/>
  <c r="T1586" i="1"/>
  <c r="R1586" i="1"/>
  <c r="Q1586" i="1"/>
  <c r="P1586" i="1"/>
  <c r="K1586" i="1"/>
  <c r="I1586" i="1"/>
  <c r="G1586" i="1"/>
  <c r="S1586" i="1" s="1"/>
  <c r="F1586" i="1"/>
  <c r="E1586" i="1"/>
  <c r="D1586" i="1"/>
  <c r="C1586" i="1"/>
  <c r="B1586" i="1"/>
  <c r="U1586" i="1" s="1"/>
  <c r="AB1585" i="1"/>
  <c r="O1585" i="1" s="1"/>
  <c r="AA1585" i="1"/>
  <c r="T1585" i="1"/>
  <c r="R1585" i="1"/>
  <c r="Q1585" i="1"/>
  <c r="P1585" i="1"/>
  <c r="J1585" i="1"/>
  <c r="G1585" i="1"/>
  <c r="F1585" i="1"/>
  <c r="S1585" i="1" s="1"/>
  <c r="E1585" i="1"/>
  <c r="D1585" i="1"/>
  <c r="C1585" i="1"/>
  <c r="B1585" i="1"/>
  <c r="AB1584" i="1"/>
  <c r="O1584" i="1" s="1"/>
  <c r="AA1584" i="1"/>
  <c r="Z1584" i="1"/>
  <c r="T1584" i="1"/>
  <c r="R1584" i="1"/>
  <c r="Q1584" i="1"/>
  <c r="P1584" i="1"/>
  <c r="K1584" i="1"/>
  <c r="I1584" i="1"/>
  <c r="G1584" i="1"/>
  <c r="S1584" i="1" s="1"/>
  <c r="F1584" i="1"/>
  <c r="E1584" i="1"/>
  <c r="D1584" i="1"/>
  <c r="C1584" i="1"/>
  <c r="B1584" i="1"/>
  <c r="AC1584" i="1" s="1"/>
  <c r="AA1583" i="1"/>
  <c r="AB1583" i="1" s="1"/>
  <c r="O1583" i="1" s="1"/>
  <c r="T1583" i="1"/>
  <c r="R1583" i="1"/>
  <c r="Q1583" i="1"/>
  <c r="P1583" i="1"/>
  <c r="J1583" i="1"/>
  <c r="G1583" i="1"/>
  <c r="F1583" i="1"/>
  <c r="S1583" i="1" s="1"/>
  <c r="E1583" i="1"/>
  <c r="D1583" i="1"/>
  <c r="C1583" i="1"/>
  <c r="B1583" i="1"/>
  <c r="AB1582" i="1"/>
  <c r="O1582" i="1" s="1"/>
  <c r="AA1582" i="1"/>
  <c r="T1582" i="1"/>
  <c r="R1582" i="1"/>
  <c r="Q1582" i="1"/>
  <c r="P1582" i="1"/>
  <c r="J1582" i="1"/>
  <c r="I1582" i="1"/>
  <c r="G1582" i="1"/>
  <c r="S1582" i="1" s="1"/>
  <c r="F1582" i="1"/>
  <c r="E1582" i="1"/>
  <c r="D1582" i="1"/>
  <c r="C1582" i="1"/>
  <c r="B1582" i="1"/>
  <c r="U1582" i="1" s="1"/>
  <c r="AB1581" i="1"/>
  <c r="O1581" i="1" s="1"/>
  <c r="AA1581" i="1"/>
  <c r="T1581" i="1"/>
  <c r="R1581" i="1"/>
  <c r="Q1581" i="1"/>
  <c r="P1581" i="1"/>
  <c r="J1581" i="1"/>
  <c r="G1581" i="1"/>
  <c r="F1581" i="1"/>
  <c r="S1581" i="1" s="1"/>
  <c r="E1581" i="1"/>
  <c r="D1581" i="1"/>
  <c r="C1581" i="1"/>
  <c r="B1581" i="1"/>
  <c r="AB1580" i="1"/>
  <c r="O1580" i="1" s="1"/>
  <c r="AA1580" i="1"/>
  <c r="Z1580" i="1"/>
  <c r="T1580" i="1"/>
  <c r="R1580" i="1"/>
  <c r="Q1580" i="1"/>
  <c r="P1580" i="1"/>
  <c r="K1580" i="1"/>
  <c r="I1580" i="1"/>
  <c r="G1580" i="1"/>
  <c r="S1580" i="1" s="1"/>
  <c r="F1580" i="1"/>
  <c r="E1580" i="1"/>
  <c r="D1580" i="1"/>
  <c r="C1580" i="1"/>
  <c r="B1580" i="1"/>
  <c r="AC1580" i="1" s="1"/>
  <c r="AA1579" i="1"/>
  <c r="AB1579" i="1" s="1"/>
  <c r="O1579" i="1" s="1"/>
  <c r="T1579" i="1"/>
  <c r="R1579" i="1"/>
  <c r="Q1579" i="1"/>
  <c r="P1579" i="1"/>
  <c r="J1579" i="1"/>
  <c r="G1579" i="1"/>
  <c r="F1579" i="1"/>
  <c r="S1579" i="1" s="1"/>
  <c r="E1579" i="1"/>
  <c r="D1579" i="1"/>
  <c r="C1579" i="1"/>
  <c r="B1579" i="1"/>
  <c r="AB1578" i="1"/>
  <c r="O1578" i="1" s="1"/>
  <c r="AA1578" i="1"/>
  <c r="Z1578" i="1"/>
  <c r="T1578" i="1"/>
  <c r="R1578" i="1"/>
  <c r="Q1578" i="1"/>
  <c r="P1578" i="1"/>
  <c r="J1578" i="1"/>
  <c r="I1578" i="1"/>
  <c r="G1578" i="1"/>
  <c r="S1578" i="1" s="1"/>
  <c r="F1578" i="1"/>
  <c r="E1578" i="1"/>
  <c r="D1578" i="1"/>
  <c r="C1578" i="1"/>
  <c r="B1578" i="1"/>
  <c r="AB1577" i="1"/>
  <c r="O1577" i="1" s="1"/>
  <c r="AA1577" i="1"/>
  <c r="T1577" i="1"/>
  <c r="R1577" i="1"/>
  <c r="Q1577" i="1"/>
  <c r="P1577" i="1"/>
  <c r="J1577" i="1"/>
  <c r="G1577" i="1"/>
  <c r="F1577" i="1"/>
  <c r="E1577" i="1"/>
  <c r="D1577" i="1"/>
  <c r="C1577" i="1"/>
  <c r="B1577" i="1"/>
  <c r="I1577" i="1" s="1"/>
  <c r="AB1576" i="1"/>
  <c r="AA1576" i="1"/>
  <c r="Z1576" i="1"/>
  <c r="N1576" i="1" s="1"/>
  <c r="T1576" i="1"/>
  <c r="R1576" i="1"/>
  <c r="Q1576" i="1"/>
  <c r="P1576" i="1"/>
  <c r="J1576" i="1"/>
  <c r="I1576" i="1"/>
  <c r="G1576" i="1"/>
  <c r="F1576" i="1"/>
  <c r="E1576" i="1"/>
  <c r="D1576" i="1"/>
  <c r="C1576" i="1"/>
  <c r="B1576" i="1"/>
  <c r="AC1576" i="1" s="1"/>
  <c r="AB1575" i="1"/>
  <c r="AA1575" i="1"/>
  <c r="T1575" i="1"/>
  <c r="R1575" i="1"/>
  <c r="Q1575" i="1"/>
  <c r="P1575" i="1"/>
  <c r="K1575" i="1"/>
  <c r="G1575" i="1"/>
  <c r="F1575" i="1"/>
  <c r="E1575" i="1"/>
  <c r="D1575" i="1"/>
  <c r="C1575" i="1"/>
  <c r="B1575" i="1"/>
  <c r="Z1575" i="1" s="1"/>
  <c r="AA1574" i="1"/>
  <c r="AB1574" i="1" s="1"/>
  <c r="O1574" i="1" s="1"/>
  <c r="T1574" i="1"/>
  <c r="R1574" i="1"/>
  <c r="Q1574" i="1"/>
  <c r="P1574" i="1"/>
  <c r="J1574" i="1"/>
  <c r="G1574" i="1"/>
  <c r="F1574" i="1"/>
  <c r="E1574" i="1"/>
  <c r="D1574" i="1"/>
  <c r="C1574" i="1"/>
  <c r="B1574" i="1"/>
  <c r="Z1574" i="1" s="1"/>
  <c r="AB1573" i="1"/>
  <c r="O1573" i="1" s="1"/>
  <c r="AA1573" i="1"/>
  <c r="T1573" i="1"/>
  <c r="R1573" i="1"/>
  <c r="Q1573" i="1"/>
  <c r="P1573" i="1"/>
  <c r="J1573" i="1"/>
  <c r="G1573" i="1"/>
  <c r="F1573" i="1"/>
  <c r="S1573" i="1" s="1"/>
  <c r="E1573" i="1"/>
  <c r="D1573" i="1"/>
  <c r="C1573" i="1"/>
  <c r="B1573" i="1"/>
  <c r="Z1573" i="1" s="1"/>
  <c r="AB1572" i="1"/>
  <c r="O1572" i="1" s="1"/>
  <c r="AA1572" i="1"/>
  <c r="T1572" i="1"/>
  <c r="R1572" i="1"/>
  <c r="Q1572" i="1"/>
  <c r="P1572" i="1"/>
  <c r="J1572" i="1"/>
  <c r="G1572" i="1"/>
  <c r="F1572" i="1"/>
  <c r="E1572" i="1"/>
  <c r="D1572" i="1"/>
  <c r="C1572" i="1"/>
  <c r="B1572" i="1"/>
  <c r="Z1572" i="1" s="1"/>
  <c r="AB1571" i="1"/>
  <c r="O1571" i="1" s="1"/>
  <c r="AA1571" i="1"/>
  <c r="T1571" i="1"/>
  <c r="R1571" i="1"/>
  <c r="Q1571" i="1"/>
  <c r="P1571" i="1"/>
  <c r="J1571" i="1"/>
  <c r="G1571" i="1"/>
  <c r="F1571" i="1"/>
  <c r="E1571" i="1"/>
  <c r="D1571" i="1"/>
  <c r="C1571" i="1"/>
  <c r="B1571" i="1"/>
  <c r="Z1571" i="1" s="1"/>
  <c r="AA1570" i="1"/>
  <c r="AB1570" i="1" s="1"/>
  <c r="O1570" i="1" s="1"/>
  <c r="T1570" i="1"/>
  <c r="R1570" i="1"/>
  <c r="Q1570" i="1"/>
  <c r="P1570" i="1"/>
  <c r="J1570" i="1"/>
  <c r="G1570" i="1"/>
  <c r="F1570" i="1"/>
  <c r="E1570" i="1"/>
  <c r="D1570" i="1"/>
  <c r="C1570" i="1"/>
  <c r="B1570" i="1"/>
  <c r="Z1570" i="1" s="1"/>
  <c r="AB1569" i="1"/>
  <c r="O1569" i="1" s="1"/>
  <c r="AA1569" i="1"/>
  <c r="T1569" i="1"/>
  <c r="R1569" i="1"/>
  <c r="Q1569" i="1"/>
  <c r="P1569" i="1"/>
  <c r="J1569" i="1"/>
  <c r="G1569" i="1"/>
  <c r="F1569" i="1"/>
  <c r="S1569" i="1" s="1"/>
  <c r="E1569" i="1"/>
  <c r="D1569" i="1"/>
  <c r="C1569" i="1"/>
  <c r="B1569" i="1"/>
  <c r="Z1569" i="1" s="1"/>
  <c r="AB1568" i="1"/>
  <c r="O1568" i="1" s="1"/>
  <c r="AA1568" i="1"/>
  <c r="T1568" i="1"/>
  <c r="R1568" i="1"/>
  <c r="Q1568" i="1"/>
  <c r="P1568" i="1"/>
  <c r="J1568" i="1"/>
  <c r="G1568" i="1"/>
  <c r="F1568" i="1"/>
  <c r="E1568" i="1"/>
  <c r="D1568" i="1"/>
  <c r="C1568" i="1"/>
  <c r="B1568" i="1"/>
  <c r="AB1567" i="1"/>
  <c r="O1567" i="1" s="1"/>
  <c r="AA1567" i="1"/>
  <c r="T1567" i="1"/>
  <c r="R1567" i="1"/>
  <c r="Q1567" i="1"/>
  <c r="P1567" i="1"/>
  <c r="J1567" i="1"/>
  <c r="G1567" i="1"/>
  <c r="F1567" i="1"/>
  <c r="E1567" i="1"/>
  <c r="D1567" i="1"/>
  <c r="C1567" i="1"/>
  <c r="B1567" i="1"/>
  <c r="AA1566" i="1"/>
  <c r="AB1566" i="1" s="1"/>
  <c r="O1566" i="1" s="1"/>
  <c r="T1566" i="1"/>
  <c r="R1566" i="1"/>
  <c r="Q1566" i="1"/>
  <c r="P1566" i="1"/>
  <c r="J1566" i="1"/>
  <c r="G1566" i="1"/>
  <c r="F1566" i="1"/>
  <c r="E1566" i="1"/>
  <c r="D1566" i="1"/>
  <c r="C1566" i="1"/>
  <c r="B1566" i="1"/>
  <c r="Z1566" i="1" s="1"/>
  <c r="AB1565" i="1"/>
  <c r="O1565" i="1" s="1"/>
  <c r="AA1565" i="1"/>
  <c r="T1565" i="1"/>
  <c r="R1565" i="1"/>
  <c r="Q1565" i="1"/>
  <c r="P1565" i="1"/>
  <c r="J1565" i="1"/>
  <c r="G1565" i="1"/>
  <c r="F1565" i="1"/>
  <c r="S1565" i="1" s="1"/>
  <c r="E1565" i="1"/>
  <c r="D1565" i="1"/>
  <c r="C1565" i="1"/>
  <c r="B1565" i="1"/>
  <c r="Z1565" i="1" s="1"/>
  <c r="AB1564" i="1"/>
  <c r="O1564" i="1" s="1"/>
  <c r="AA1564" i="1"/>
  <c r="T1564" i="1"/>
  <c r="R1564" i="1"/>
  <c r="Q1564" i="1"/>
  <c r="P1564" i="1"/>
  <c r="J1564" i="1"/>
  <c r="G1564" i="1"/>
  <c r="F1564" i="1"/>
  <c r="E1564" i="1"/>
  <c r="D1564" i="1"/>
  <c r="C1564" i="1"/>
  <c r="B1564" i="1"/>
  <c r="Z1564" i="1" s="1"/>
  <c r="AB1563" i="1"/>
  <c r="O1563" i="1" s="1"/>
  <c r="AA1563" i="1"/>
  <c r="T1563" i="1"/>
  <c r="R1563" i="1"/>
  <c r="Q1563" i="1"/>
  <c r="P1563" i="1"/>
  <c r="J1563" i="1"/>
  <c r="G1563" i="1"/>
  <c r="F1563" i="1"/>
  <c r="E1563" i="1"/>
  <c r="D1563" i="1"/>
  <c r="C1563" i="1"/>
  <c r="B1563" i="1"/>
  <c r="Z1563" i="1" s="1"/>
  <c r="AA1562" i="1"/>
  <c r="AB1562" i="1" s="1"/>
  <c r="O1562" i="1" s="1"/>
  <c r="T1562" i="1"/>
  <c r="R1562" i="1"/>
  <c r="Q1562" i="1"/>
  <c r="P1562" i="1"/>
  <c r="J1562" i="1"/>
  <c r="G1562" i="1"/>
  <c r="F1562" i="1"/>
  <c r="E1562" i="1"/>
  <c r="D1562" i="1"/>
  <c r="C1562" i="1"/>
  <c r="B1562" i="1"/>
  <c r="Z1562" i="1" s="1"/>
  <c r="AB1561" i="1"/>
  <c r="O1561" i="1" s="1"/>
  <c r="AA1561" i="1"/>
  <c r="T1561" i="1"/>
  <c r="R1561" i="1"/>
  <c r="Q1561" i="1"/>
  <c r="P1561" i="1"/>
  <c r="J1561" i="1"/>
  <c r="G1561" i="1"/>
  <c r="F1561" i="1"/>
  <c r="S1561" i="1" s="1"/>
  <c r="E1561" i="1"/>
  <c r="D1561" i="1"/>
  <c r="C1561" i="1"/>
  <c r="B1561" i="1"/>
  <c r="Z1561" i="1" s="1"/>
  <c r="AA1560" i="1"/>
  <c r="AB1560" i="1" s="1"/>
  <c r="T1560" i="1"/>
  <c r="R1560" i="1"/>
  <c r="Q1560" i="1"/>
  <c r="P1560" i="1"/>
  <c r="K1560" i="1"/>
  <c r="I1560" i="1"/>
  <c r="G1560" i="1"/>
  <c r="S1560" i="1" s="1"/>
  <c r="F1560" i="1"/>
  <c r="E1560" i="1"/>
  <c r="D1560" i="1"/>
  <c r="C1560" i="1"/>
  <c r="B1560" i="1"/>
  <c r="Z1560" i="1" s="1"/>
  <c r="AB1559" i="1"/>
  <c r="O1559" i="1" s="1"/>
  <c r="AA1559" i="1"/>
  <c r="T1559" i="1"/>
  <c r="R1559" i="1"/>
  <c r="Q1559" i="1"/>
  <c r="P1559" i="1"/>
  <c r="J1559" i="1"/>
  <c r="G1559" i="1"/>
  <c r="F1559" i="1"/>
  <c r="S1559" i="1" s="1"/>
  <c r="E1559" i="1"/>
  <c r="D1559" i="1"/>
  <c r="C1559" i="1"/>
  <c r="B1559" i="1"/>
  <c r="AB1558" i="1"/>
  <c r="O1558" i="1" s="1"/>
  <c r="AA1558" i="1"/>
  <c r="T1558" i="1"/>
  <c r="R1558" i="1"/>
  <c r="Q1558" i="1"/>
  <c r="P1558" i="1"/>
  <c r="J1558" i="1"/>
  <c r="G1558" i="1"/>
  <c r="F1558" i="1"/>
  <c r="E1558" i="1"/>
  <c r="D1558" i="1"/>
  <c r="C1558" i="1"/>
  <c r="B1558" i="1"/>
  <c r="AB1557" i="1"/>
  <c r="O1557" i="1" s="1"/>
  <c r="AA1557" i="1"/>
  <c r="T1557" i="1"/>
  <c r="R1557" i="1"/>
  <c r="Q1557" i="1"/>
  <c r="P1557" i="1"/>
  <c r="J1557" i="1"/>
  <c r="G1557" i="1"/>
  <c r="F1557" i="1"/>
  <c r="S1557" i="1" s="1"/>
  <c r="E1557" i="1"/>
  <c r="D1557" i="1"/>
  <c r="C1557" i="1"/>
  <c r="B1557" i="1"/>
  <c r="Z1557" i="1" s="1"/>
  <c r="AA1556" i="1"/>
  <c r="AB1556" i="1" s="1"/>
  <c r="O1556" i="1" s="1"/>
  <c r="T1556" i="1"/>
  <c r="R1556" i="1"/>
  <c r="Q1556" i="1"/>
  <c r="P1556" i="1"/>
  <c r="J1556" i="1"/>
  <c r="I1556" i="1"/>
  <c r="G1556" i="1"/>
  <c r="S1556" i="1" s="1"/>
  <c r="F1556" i="1"/>
  <c r="E1556" i="1"/>
  <c r="D1556" i="1"/>
  <c r="C1556" i="1"/>
  <c r="B1556" i="1"/>
  <c r="Z1556" i="1" s="1"/>
  <c r="AB1555" i="1"/>
  <c r="O1555" i="1" s="1"/>
  <c r="AA1555" i="1"/>
  <c r="T1555" i="1"/>
  <c r="R1555" i="1"/>
  <c r="Q1555" i="1"/>
  <c r="P1555" i="1"/>
  <c r="J1555" i="1"/>
  <c r="G1555" i="1"/>
  <c r="F1555" i="1"/>
  <c r="S1555" i="1" s="1"/>
  <c r="E1555" i="1"/>
  <c r="D1555" i="1"/>
  <c r="C1555" i="1"/>
  <c r="B1555" i="1"/>
  <c r="Z1555" i="1" s="1"/>
  <c r="AB1554" i="1"/>
  <c r="O1554" i="1" s="1"/>
  <c r="AA1554" i="1"/>
  <c r="T1554" i="1"/>
  <c r="R1554" i="1"/>
  <c r="Q1554" i="1"/>
  <c r="P1554" i="1"/>
  <c r="J1554" i="1"/>
  <c r="G1554" i="1"/>
  <c r="F1554" i="1"/>
  <c r="E1554" i="1"/>
  <c r="D1554" i="1"/>
  <c r="C1554" i="1"/>
  <c r="B1554" i="1"/>
  <c r="Z1554" i="1" s="1"/>
  <c r="AB1553" i="1"/>
  <c r="AA1553" i="1"/>
  <c r="Z1553" i="1"/>
  <c r="T1553" i="1"/>
  <c r="R1553" i="1"/>
  <c r="P1553" i="1"/>
  <c r="K1553" i="1"/>
  <c r="J1553" i="1"/>
  <c r="G1553" i="1"/>
  <c r="F1553" i="1"/>
  <c r="E1553" i="1"/>
  <c r="D1553" i="1"/>
  <c r="C1553" i="1"/>
  <c r="B1553" i="1"/>
  <c r="I1553" i="1" s="1"/>
  <c r="AB1552" i="1"/>
  <c r="O1552" i="1" s="1"/>
  <c r="AA1552" i="1"/>
  <c r="Z1552" i="1"/>
  <c r="T1552" i="1"/>
  <c r="R1552" i="1"/>
  <c r="Q1552" i="1"/>
  <c r="K1552" i="1"/>
  <c r="J1552" i="1"/>
  <c r="I1552" i="1"/>
  <c r="G1552" i="1"/>
  <c r="S1552" i="1" s="1"/>
  <c r="F1552" i="1"/>
  <c r="E1552" i="1"/>
  <c r="D1552" i="1"/>
  <c r="C1552" i="1"/>
  <c r="B1552" i="1"/>
  <c r="AB1551" i="1"/>
  <c r="AA1551" i="1"/>
  <c r="T1551" i="1"/>
  <c r="R1551" i="1"/>
  <c r="Q1551" i="1"/>
  <c r="P1551" i="1"/>
  <c r="K1551" i="1"/>
  <c r="G1551" i="1"/>
  <c r="F1551" i="1"/>
  <c r="E1551" i="1"/>
  <c r="D1551" i="1"/>
  <c r="C1551" i="1"/>
  <c r="B1551" i="1"/>
  <c r="Z1551" i="1" s="1"/>
  <c r="AB1550" i="1"/>
  <c r="O1550" i="1" s="1"/>
  <c r="AA1550" i="1"/>
  <c r="Z1550" i="1"/>
  <c r="T1550" i="1"/>
  <c r="R1550" i="1"/>
  <c r="Q1550" i="1"/>
  <c r="P1550" i="1"/>
  <c r="J1550" i="1"/>
  <c r="I1550" i="1"/>
  <c r="G1550" i="1"/>
  <c r="F1550" i="1"/>
  <c r="E1550" i="1"/>
  <c r="D1550" i="1"/>
  <c r="C1550" i="1"/>
  <c r="B1550" i="1"/>
  <c r="AB1549" i="1"/>
  <c r="AA1549" i="1"/>
  <c r="Z1549" i="1"/>
  <c r="T1549" i="1"/>
  <c r="R1549" i="1"/>
  <c r="Q1549" i="1"/>
  <c r="P1549" i="1"/>
  <c r="K1549" i="1"/>
  <c r="I1549" i="1"/>
  <c r="G1549" i="1"/>
  <c r="F1549" i="1"/>
  <c r="E1549" i="1"/>
  <c r="D1549" i="1"/>
  <c r="C1549" i="1"/>
  <c r="B1549" i="1"/>
  <c r="AA1548" i="1"/>
  <c r="AB1548" i="1" s="1"/>
  <c r="O1548" i="1" s="1"/>
  <c r="T1548" i="1"/>
  <c r="R1548" i="1"/>
  <c r="Q1548" i="1"/>
  <c r="P1548" i="1"/>
  <c r="J1548" i="1"/>
  <c r="G1548" i="1"/>
  <c r="F1548" i="1"/>
  <c r="E1548" i="1"/>
  <c r="D1548" i="1"/>
  <c r="C1548" i="1"/>
  <c r="B1548" i="1"/>
  <c r="AA1547" i="1"/>
  <c r="AB1547" i="1" s="1"/>
  <c r="O1547" i="1" s="1"/>
  <c r="T1547" i="1"/>
  <c r="R1547" i="1"/>
  <c r="Q1547" i="1"/>
  <c r="P1547" i="1"/>
  <c r="J1547" i="1"/>
  <c r="I1547" i="1"/>
  <c r="G1547" i="1"/>
  <c r="F1547" i="1"/>
  <c r="E1547" i="1"/>
  <c r="D1547" i="1"/>
  <c r="C1547" i="1"/>
  <c r="B1547" i="1"/>
  <c r="Z1547" i="1" s="1"/>
  <c r="AB1546" i="1"/>
  <c r="O1546" i="1" s="1"/>
  <c r="AA1546" i="1"/>
  <c r="T1546" i="1"/>
  <c r="R1546" i="1"/>
  <c r="Q1546" i="1"/>
  <c r="K1546" i="1"/>
  <c r="J1546" i="1"/>
  <c r="G1546" i="1"/>
  <c r="S1546" i="1" s="1"/>
  <c r="F1546" i="1"/>
  <c r="E1546" i="1"/>
  <c r="D1546" i="1"/>
  <c r="C1546" i="1"/>
  <c r="B1546" i="1"/>
  <c r="AC1546" i="1" s="1"/>
  <c r="AB1545" i="1"/>
  <c r="O1545" i="1" s="1"/>
  <c r="AA1545" i="1"/>
  <c r="Z1545" i="1"/>
  <c r="T1545" i="1"/>
  <c r="R1545" i="1"/>
  <c r="Q1545" i="1"/>
  <c r="P1545" i="1"/>
  <c r="K1545" i="1"/>
  <c r="G1545" i="1"/>
  <c r="S1545" i="1" s="1"/>
  <c r="F1545" i="1"/>
  <c r="E1545" i="1"/>
  <c r="D1545" i="1"/>
  <c r="C1545" i="1"/>
  <c r="B1545" i="1"/>
  <c r="I1545" i="1" s="1"/>
  <c r="AC1544" i="1"/>
  <c r="AA1544" i="1"/>
  <c r="AB1544" i="1" s="1"/>
  <c r="O1544" i="1" s="1"/>
  <c r="T1544" i="1"/>
  <c r="R1544" i="1"/>
  <c r="Q1544" i="1"/>
  <c r="P1544" i="1"/>
  <c r="J1544" i="1"/>
  <c r="G1544" i="1"/>
  <c r="F1544" i="1"/>
  <c r="E1544" i="1"/>
  <c r="D1544" i="1"/>
  <c r="C1544" i="1"/>
  <c r="B1544" i="1"/>
  <c r="U1544" i="1" s="1"/>
  <c r="AA1543" i="1"/>
  <c r="AB1543" i="1" s="1"/>
  <c r="Z1543" i="1"/>
  <c r="T1543" i="1"/>
  <c r="R1543" i="1"/>
  <c r="Q1543" i="1"/>
  <c r="P1543" i="1"/>
  <c r="J1543" i="1"/>
  <c r="G1543" i="1"/>
  <c r="F1543" i="1"/>
  <c r="E1543" i="1"/>
  <c r="D1543" i="1"/>
  <c r="C1543" i="1"/>
  <c r="B1543" i="1"/>
  <c r="I1543" i="1" s="1"/>
  <c r="AA1542" i="1"/>
  <c r="AB1542" i="1" s="1"/>
  <c r="T1542" i="1"/>
  <c r="R1542" i="1"/>
  <c r="Q1542" i="1"/>
  <c r="P1542" i="1"/>
  <c r="K1542" i="1"/>
  <c r="G1542" i="1"/>
  <c r="S1542" i="1" s="1"/>
  <c r="F1542" i="1"/>
  <c r="E1542" i="1"/>
  <c r="D1542" i="1"/>
  <c r="C1542" i="1"/>
  <c r="B1542" i="1"/>
  <c r="AC1542" i="1" s="1"/>
  <c r="AB1541" i="1"/>
  <c r="O1541" i="1" s="1"/>
  <c r="AA1541" i="1"/>
  <c r="Z1541" i="1"/>
  <c r="T1541" i="1"/>
  <c r="R1541" i="1"/>
  <c r="Q1541" i="1"/>
  <c r="P1541" i="1"/>
  <c r="J1541" i="1"/>
  <c r="I1541" i="1"/>
  <c r="G1541" i="1"/>
  <c r="S1541" i="1" s="1"/>
  <c r="F1541" i="1"/>
  <c r="E1541" i="1"/>
  <c r="D1541" i="1"/>
  <c r="C1541" i="1"/>
  <c r="B1541" i="1"/>
  <c r="AC1540" i="1"/>
  <c r="AA1540" i="1"/>
  <c r="AB1540" i="1" s="1"/>
  <c r="O1540" i="1" s="1"/>
  <c r="T1540" i="1"/>
  <c r="R1540" i="1"/>
  <c r="Q1540" i="1"/>
  <c r="P1540" i="1"/>
  <c r="J1540" i="1"/>
  <c r="G1540" i="1"/>
  <c r="F1540" i="1"/>
  <c r="E1540" i="1"/>
  <c r="D1540" i="1"/>
  <c r="C1540" i="1"/>
  <c r="B1540" i="1"/>
  <c r="U1540" i="1" s="1"/>
  <c r="AB1539" i="1"/>
  <c r="AA1539" i="1"/>
  <c r="Z1539" i="1"/>
  <c r="T1539" i="1"/>
  <c r="R1539" i="1"/>
  <c r="Q1539" i="1"/>
  <c r="P1539" i="1"/>
  <c r="O1539" i="1"/>
  <c r="J1539" i="1"/>
  <c r="G1539" i="1"/>
  <c r="F1539" i="1"/>
  <c r="E1539" i="1"/>
  <c r="D1539" i="1"/>
  <c r="C1539" i="1"/>
  <c r="B1539" i="1"/>
  <c r="I1539" i="1" s="1"/>
  <c r="AB1538" i="1"/>
  <c r="O1538" i="1" s="1"/>
  <c r="AA1538" i="1"/>
  <c r="T1538" i="1"/>
  <c r="R1538" i="1"/>
  <c r="Q1538" i="1"/>
  <c r="P1538" i="1"/>
  <c r="J1538" i="1"/>
  <c r="I1538" i="1"/>
  <c r="G1538" i="1"/>
  <c r="S1538" i="1" s="1"/>
  <c r="F1538" i="1"/>
  <c r="E1538" i="1"/>
  <c r="D1538" i="1"/>
  <c r="C1538" i="1"/>
  <c r="B1538" i="1"/>
  <c r="AC1538" i="1" s="1"/>
  <c r="AA1537" i="1"/>
  <c r="AB1537" i="1" s="1"/>
  <c r="O1537" i="1" s="1"/>
  <c r="T1537" i="1"/>
  <c r="R1537" i="1"/>
  <c r="Q1537" i="1"/>
  <c r="P1537" i="1"/>
  <c r="K1537" i="1"/>
  <c r="G1537" i="1"/>
  <c r="F1537" i="1"/>
  <c r="S1537" i="1" s="1"/>
  <c r="E1537" i="1"/>
  <c r="D1537" i="1"/>
  <c r="C1537" i="1"/>
  <c r="B1537" i="1"/>
  <c r="Z1537" i="1" s="1"/>
  <c r="AB1536" i="1"/>
  <c r="O1536" i="1" s="1"/>
  <c r="AA1536" i="1"/>
  <c r="T1536" i="1"/>
  <c r="R1536" i="1"/>
  <c r="Q1536" i="1"/>
  <c r="P1536" i="1"/>
  <c r="J1536" i="1"/>
  <c r="G1536" i="1"/>
  <c r="F1536" i="1"/>
  <c r="E1536" i="1"/>
  <c r="D1536" i="1"/>
  <c r="C1536" i="1"/>
  <c r="B1536" i="1"/>
  <c r="U1536" i="1" s="1"/>
  <c r="AA1535" i="1"/>
  <c r="AB1535" i="1" s="1"/>
  <c r="T1535" i="1"/>
  <c r="R1535" i="1"/>
  <c r="Q1535" i="1"/>
  <c r="P1535" i="1"/>
  <c r="K1535" i="1"/>
  <c r="I1535" i="1"/>
  <c r="G1535" i="1"/>
  <c r="F1535" i="1"/>
  <c r="E1535" i="1"/>
  <c r="D1535" i="1"/>
  <c r="C1535" i="1"/>
  <c r="B1535" i="1"/>
  <c r="Z1535" i="1" s="1"/>
  <c r="AB1534" i="1"/>
  <c r="AA1534" i="1"/>
  <c r="T1534" i="1"/>
  <c r="R1534" i="1"/>
  <c r="Q1534" i="1"/>
  <c r="P1534" i="1"/>
  <c r="K1534" i="1"/>
  <c r="G1534" i="1"/>
  <c r="F1534" i="1"/>
  <c r="E1534" i="1"/>
  <c r="D1534" i="1"/>
  <c r="C1534" i="1"/>
  <c r="B1534" i="1"/>
  <c r="AC1534" i="1" s="1"/>
  <c r="AB1533" i="1"/>
  <c r="O1533" i="1" s="1"/>
  <c r="AA1533" i="1"/>
  <c r="T1533" i="1"/>
  <c r="R1533" i="1"/>
  <c r="Q1533" i="1"/>
  <c r="P1533" i="1"/>
  <c r="J1533" i="1"/>
  <c r="I1533" i="1"/>
  <c r="G1533" i="1"/>
  <c r="F1533" i="1"/>
  <c r="S1533" i="1" s="1"/>
  <c r="E1533" i="1"/>
  <c r="D1533" i="1"/>
  <c r="C1533" i="1"/>
  <c r="B1533" i="1"/>
  <c r="Z1533" i="1" s="1"/>
  <c r="AB1532" i="1"/>
  <c r="AA1532" i="1"/>
  <c r="T1532" i="1"/>
  <c r="R1532" i="1"/>
  <c r="Q1532" i="1"/>
  <c r="P1532" i="1"/>
  <c r="K1532" i="1"/>
  <c r="G1532" i="1"/>
  <c r="F1532" i="1"/>
  <c r="E1532" i="1"/>
  <c r="D1532" i="1"/>
  <c r="C1532" i="1"/>
  <c r="B1532" i="1"/>
  <c r="U1532" i="1" s="1"/>
  <c r="AB1531" i="1"/>
  <c r="AA1531" i="1"/>
  <c r="T1531" i="1"/>
  <c r="R1531" i="1"/>
  <c r="Q1531" i="1"/>
  <c r="P1531" i="1"/>
  <c r="O1531" i="1"/>
  <c r="K1531" i="1"/>
  <c r="G1531" i="1"/>
  <c r="F1531" i="1"/>
  <c r="E1531" i="1"/>
  <c r="D1531" i="1"/>
  <c r="C1531" i="1"/>
  <c r="B1531" i="1"/>
  <c r="AB1530" i="1"/>
  <c r="O1530" i="1" s="1"/>
  <c r="AA1530" i="1"/>
  <c r="U1530" i="1"/>
  <c r="T1530" i="1"/>
  <c r="R1530" i="1"/>
  <c r="Q1530" i="1"/>
  <c r="P1530" i="1"/>
  <c r="J1530" i="1"/>
  <c r="I1530" i="1"/>
  <c r="G1530" i="1"/>
  <c r="F1530" i="1"/>
  <c r="E1530" i="1"/>
  <c r="D1530" i="1"/>
  <c r="C1530" i="1"/>
  <c r="B1530" i="1"/>
  <c r="AC1530" i="1" s="1"/>
  <c r="AA1529" i="1"/>
  <c r="AB1529" i="1" s="1"/>
  <c r="O1529" i="1" s="1"/>
  <c r="T1529" i="1"/>
  <c r="R1529" i="1"/>
  <c r="Q1529" i="1"/>
  <c r="P1529" i="1"/>
  <c r="J1529" i="1"/>
  <c r="G1529" i="1"/>
  <c r="S1529" i="1" s="1"/>
  <c r="F1529" i="1"/>
  <c r="E1529" i="1"/>
  <c r="D1529" i="1"/>
  <c r="C1529" i="1"/>
  <c r="B1529" i="1"/>
  <c r="Z1529" i="1" s="1"/>
  <c r="AB1528" i="1"/>
  <c r="O1528" i="1" s="1"/>
  <c r="AA1528" i="1"/>
  <c r="T1528" i="1"/>
  <c r="R1528" i="1"/>
  <c r="Q1528" i="1"/>
  <c r="P1528" i="1"/>
  <c r="J1528" i="1"/>
  <c r="G1528" i="1"/>
  <c r="F1528" i="1"/>
  <c r="E1528" i="1"/>
  <c r="D1528" i="1"/>
  <c r="C1528" i="1"/>
  <c r="B1528" i="1"/>
  <c r="U1528" i="1" s="1"/>
  <c r="AA1527" i="1"/>
  <c r="AB1527" i="1" s="1"/>
  <c r="O1527" i="1" s="1"/>
  <c r="T1527" i="1"/>
  <c r="R1527" i="1"/>
  <c r="Q1527" i="1"/>
  <c r="P1527" i="1"/>
  <c r="J1527" i="1"/>
  <c r="G1527" i="1"/>
  <c r="S1527" i="1" s="1"/>
  <c r="F1527" i="1"/>
  <c r="E1527" i="1"/>
  <c r="D1527" i="1"/>
  <c r="C1527" i="1"/>
  <c r="B1527" i="1"/>
  <c r="I1527" i="1" s="1"/>
  <c r="AA1526" i="1"/>
  <c r="AB1526" i="1" s="1"/>
  <c r="O1526" i="1" s="1"/>
  <c r="U1526" i="1"/>
  <c r="T1526" i="1"/>
  <c r="R1526" i="1"/>
  <c r="Q1526" i="1"/>
  <c r="P1526" i="1"/>
  <c r="J1526" i="1"/>
  <c r="G1526" i="1"/>
  <c r="S1526" i="1" s="1"/>
  <c r="F1526" i="1"/>
  <c r="E1526" i="1"/>
  <c r="D1526" i="1"/>
  <c r="C1526" i="1"/>
  <c r="B1526" i="1"/>
  <c r="Z1526" i="1" s="1"/>
  <c r="AA1525" i="1"/>
  <c r="AB1525" i="1" s="1"/>
  <c r="O1525" i="1" s="1"/>
  <c r="T1525" i="1"/>
  <c r="R1525" i="1"/>
  <c r="Q1525" i="1"/>
  <c r="P1525" i="1"/>
  <c r="J1525" i="1"/>
  <c r="G1525" i="1"/>
  <c r="S1525" i="1" s="1"/>
  <c r="F1525" i="1"/>
  <c r="E1525" i="1"/>
  <c r="D1525" i="1"/>
  <c r="C1525" i="1"/>
  <c r="B1525" i="1"/>
  <c r="I1525" i="1" s="1"/>
  <c r="AA1524" i="1"/>
  <c r="AB1524" i="1" s="1"/>
  <c r="O1524" i="1" s="1"/>
  <c r="T1524" i="1"/>
  <c r="R1524" i="1"/>
  <c r="Q1524" i="1"/>
  <c r="P1524" i="1"/>
  <c r="J1524" i="1"/>
  <c r="G1524" i="1"/>
  <c r="F1524" i="1"/>
  <c r="E1524" i="1"/>
  <c r="D1524" i="1"/>
  <c r="C1524" i="1"/>
  <c r="B1524" i="1"/>
  <c r="AC1524" i="1" s="1"/>
  <c r="AA1523" i="1"/>
  <c r="AB1523" i="1" s="1"/>
  <c r="T1523" i="1"/>
  <c r="R1523" i="1"/>
  <c r="Q1523" i="1"/>
  <c r="P1523" i="1"/>
  <c r="J1523" i="1"/>
  <c r="G1523" i="1"/>
  <c r="F1523" i="1"/>
  <c r="S1523" i="1" s="1"/>
  <c r="E1523" i="1"/>
  <c r="D1523" i="1"/>
  <c r="C1523" i="1"/>
  <c r="B1523" i="1"/>
  <c r="AB1522" i="1"/>
  <c r="O1522" i="1" s="1"/>
  <c r="AA1522" i="1"/>
  <c r="T1522" i="1"/>
  <c r="R1522" i="1"/>
  <c r="Q1522" i="1"/>
  <c r="P1522" i="1"/>
  <c r="J1522" i="1"/>
  <c r="G1522" i="1"/>
  <c r="F1522" i="1"/>
  <c r="E1522" i="1"/>
  <c r="D1522" i="1"/>
  <c r="C1522" i="1"/>
  <c r="B1522" i="1"/>
  <c r="AC1522" i="1" s="1"/>
  <c r="AB1521" i="1"/>
  <c r="AA1521" i="1"/>
  <c r="T1521" i="1"/>
  <c r="R1521" i="1"/>
  <c r="Q1521" i="1"/>
  <c r="P1521" i="1"/>
  <c r="O1521" i="1"/>
  <c r="J1521" i="1"/>
  <c r="G1521" i="1"/>
  <c r="F1521" i="1"/>
  <c r="E1521" i="1"/>
  <c r="D1521" i="1"/>
  <c r="C1521" i="1"/>
  <c r="B1521" i="1"/>
  <c r="AB1520" i="1"/>
  <c r="O1520" i="1" s="1"/>
  <c r="AA1520" i="1"/>
  <c r="T1520" i="1"/>
  <c r="R1520" i="1"/>
  <c r="Q1520" i="1"/>
  <c r="P1520" i="1"/>
  <c r="J1520" i="1"/>
  <c r="G1520" i="1"/>
  <c r="F1520" i="1"/>
  <c r="E1520" i="1"/>
  <c r="D1520" i="1"/>
  <c r="C1520" i="1"/>
  <c r="B1520" i="1"/>
  <c r="Z1520" i="1" s="1"/>
  <c r="AB1519" i="1"/>
  <c r="O1519" i="1" s="1"/>
  <c r="AA1519" i="1"/>
  <c r="U1519" i="1"/>
  <c r="T1519" i="1"/>
  <c r="R1519" i="1"/>
  <c r="Q1519" i="1"/>
  <c r="P1519" i="1"/>
  <c r="J1519" i="1"/>
  <c r="G1519" i="1"/>
  <c r="F1519" i="1"/>
  <c r="E1519" i="1"/>
  <c r="D1519" i="1"/>
  <c r="C1519" i="1"/>
  <c r="B1519" i="1"/>
  <c r="AC1519" i="1" s="1"/>
  <c r="AA1518" i="1"/>
  <c r="AB1518" i="1" s="1"/>
  <c r="O1518" i="1" s="1"/>
  <c r="Z1518" i="1"/>
  <c r="T1518" i="1"/>
  <c r="S1518" i="1"/>
  <c r="R1518" i="1"/>
  <c r="Q1518" i="1"/>
  <c r="P1518" i="1"/>
  <c r="J1518" i="1"/>
  <c r="I1518" i="1"/>
  <c r="G1518" i="1"/>
  <c r="F1518" i="1"/>
  <c r="E1518" i="1"/>
  <c r="D1518" i="1"/>
  <c r="C1518" i="1"/>
  <c r="B1518" i="1"/>
  <c r="AC1518" i="1" s="1"/>
  <c r="AA1517" i="1"/>
  <c r="AB1517" i="1" s="1"/>
  <c r="O1517" i="1" s="1"/>
  <c r="T1517" i="1"/>
  <c r="R1517" i="1"/>
  <c r="Q1517" i="1"/>
  <c r="P1517" i="1"/>
  <c r="J1517" i="1"/>
  <c r="G1517" i="1"/>
  <c r="S1517" i="1" s="1"/>
  <c r="F1517" i="1"/>
  <c r="E1517" i="1"/>
  <c r="D1517" i="1"/>
  <c r="C1517" i="1"/>
  <c r="B1517" i="1"/>
  <c r="U1517" i="1" s="1"/>
  <c r="AA1516" i="1"/>
  <c r="AB1516" i="1" s="1"/>
  <c r="T1516" i="1"/>
  <c r="R1516" i="1"/>
  <c r="Q1516" i="1"/>
  <c r="P1516" i="1"/>
  <c r="J1516" i="1"/>
  <c r="G1516" i="1"/>
  <c r="F1516" i="1"/>
  <c r="E1516" i="1"/>
  <c r="D1516" i="1"/>
  <c r="C1516" i="1"/>
  <c r="B1516" i="1"/>
  <c r="AC1516" i="1" s="1"/>
  <c r="AA1515" i="1"/>
  <c r="AB1515" i="1" s="1"/>
  <c r="T1515" i="1"/>
  <c r="R1515" i="1"/>
  <c r="Q1515" i="1"/>
  <c r="P1515" i="1"/>
  <c r="J1515" i="1"/>
  <c r="G1515" i="1"/>
  <c r="F1515" i="1"/>
  <c r="E1515" i="1"/>
  <c r="D1515" i="1"/>
  <c r="C1515" i="1"/>
  <c r="B1515" i="1"/>
  <c r="AC1515" i="1" s="1"/>
  <c r="AA1514" i="1"/>
  <c r="AB1514" i="1" s="1"/>
  <c r="O1514" i="1" s="1"/>
  <c r="T1514" i="1"/>
  <c r="R1514" i="1"/>
  <c r="Q1514" i="1"/>
  <c r="P1514" i="1"/>
  <c r="J1514" i="1"/>
  <c r="G1514" i="1"/>
  <c r="S1514" i="1" s="1"/>
  <c r="F1514" i="1"/>
  <c r="E1514" i="1"/>
  <c r="D1514" i="1"/>
  <c r="C1514" i="1"/>
  <c r="B1514" i="1"/>
  <c r="I1514" i="1" s="1"/>
  <c r="AA1513" i="1"/>
  <c r="AB1513" i="1" s="1"/>
  <c r="T1513" i="1"/>
  <c r="R1513" i="1"/>
  <c r="P1513" i="1"/>
  <c r="K1513" i="1"/>
  <c r="J1513" i="1"/>
  <c r="I1513" i="1"/>
  <c r="G1513" i="1"/>
  <c r="S1513" i="1" s="1"/>
  <c r="F1513" i="1"/>
  <c r="E1513" i="1"/>
  <c r="D1513" i="1"/>
  <c r="C1513" i="1"/>
  <c r="B1513" i="1"/>
  <c r="U1513" i="1" s="1"/>
  <c r="AA1512" i="1"/>
  <c r="AB1512" i="1" s="1"/>
  <c r="T1512" i="1"/>
  <c r="R1512" i="1"/>
  <c r="Q1512" i="1"/>
  <c r="K1512" i="1"/>
  <c r="J1512" i="1"/>
  <c r="G1512" i="1"/>
  <c r="F1512" i="1"/>
  <c r="S1512" i="1" s="1"/>
  <c r="E1512" i="1"/>
  <c r="D1512" i="1"/>
  <c r="C1512" i="1"/>
  <c r="B1512" i="1"/>
  <c r="Z1512" i="1" s="1"/>
  <c r="AC1511" i="1"/>
  <c r="AA1511" i="1"/>
  <c r="AB1511" i="1" s="1"/>
  <c r="Z1511" i="1"/>
  <c r="N1511" i="1" s="1"/>
  <c r="U1511" i="1"/>
  <c r="T1511" i="1"/>
  <c r="R1511" i="1"/>
  <c r="Q1511" i="1"/>
  <c r="K1511" i="1"/>
  <c r="J1511" i="1"/>
  <c r="I1511" i="1"/>
  <c r="G1511" i="1"/>
  <c r="F1511" i="1"/>
  <c r="E1511" i="1"/>
  <c r="D1511" i="1"/>
  <c r="C1511" i="1"/>
  <c r="B1511" i="1"/>
  <c r="AA1510" i="1"/>
  <c r="AB1510" i="1" s="1"/>
  <c r="T1510" i="1"/>
  <c r="R1510" i="1"/>
  <c r="Q1510" i="1"/>
  <c r="K1510" i="1"/>
  <c r="J1510" i="1"/>
  <c r="G1510" i="1"/>
  <c r="F1510" i="1"/>
  <c r="S1510" i="1" s="1"/>
  <c r="E1510" i="1"/>
  <c r="D1510" i="1"/>
  <c r="C1510" i="1"/>
  <c r="B1510" i="1"/>
  <c r="I1510" i="1" s="1"/>
  <c r="AA1509" i="1"/>
  <c r="AB1509" i="1" s="1"/>
  <c r="O1509" i="1" s="1"/>
  <c r="T1509" i="1"/>
  <c r="R1509" i="1"/>
  <c r="Q1509" i="1"/>
  <c r="K1509" i="1"/>
  <c r="J1509" i="1"/>
  <c r="G1509" i="1"/>
  <c r="F1509" i="1"/>
  <c r="E1509" i="1"/>
  <c r="D1509" i="1"/>
  <c r="C1509" i="1"/>
  <c r="B1509" i="1"/>
  <c r="AC1509" i="1" s="1"/>
  <c r="AB1508" i="1"/>
  <c r="AA1508" i="1"/>
  <c r="T1508" i="1"/>
  <c r="R1508" i="1"/>
  <c r="Q1508" i="1"/>
  <c r="P1508" i="1"/>
  <c r="J1508" i="1"/>
  <c r="G1508" i="1"/>
  <c r="F1508" i="1"/>
  <c r="S1508" i="1" s="1"/>
  <c r="E1508" i="1"/>
  <c r="D1508" i="1"/>
  <c r="C1508" i="1"/>
  <c r="B1508" i="1"/>
  <c r="Z1508" i="1" s="1"/>
  <c r="AB1507" i="1"/>
  <c r="AA1507" i="1"/>
  <c r="T1507" i="1"/>
  <c r="R1507" i="1"/>
  <c r="Q1507" i="1"/>
  <c r="P1507" i="1"/>
  <c r="K1507" i="1"/>
  <c r="G1507" i="1"/>
  <c r="F1507" i="1"/>
  <c r="E1507" i="1"/>
  <c r="D1507" i="1"/>
  <c r="C1507" i="1"/>
  <c r="B1507" i="1"/>
  <c r="AA1506" i="1"/>
  <c r="AB1506" i="1" s="1"/>
  <c r="T1506" i="1"/>
  <c r="R1506" i="1"/>
  <c r="Q1506" i="1"/>
  <c r="P1506" i="1"/>
  <c r="K1506" i="1"/>
  <c r="G1506" i="1"/>
  <c r="F1506" i="1"/>
  <c r="S1506" i="1" s="1"/>
  <c r="E1506" i="1"/>
  <c r="D1506" i="1"/>
  <c r="C1506" i="1"/>
  <c r="B1506" i="1"/>
  <c r="I1506" i="1" s="1"/>
  <c r="AB1505" i="1"/>
  <c r="O1505" i="1" s="1"/>
  <c r="AA1505" i="1"/>
  <c r="U1505" i="1"/>
  <c r="T1505" i="1"/>
  <c r="R1505" i="1"/>
  <c r="Q1505" i="1"/>
  <c r="P1505" i="1"/>
  <c r="J1505" i="1"/>
  <c r="I1505" i="1"/>
  <c r="G1505" i="1"/>
  <c r="F1505" i="1"/>
  <c r="E1505" i="1"/>
  <c r="D1505" i="1"/>
  <c r="C1505" i="1"/>
  <c r="B1505" i="1"/>
  <c r="AC1505" i="1" s="1"/>
  <c r="AB1504" i="1"/>
  <c r="AA1504" i="1"/>
  <c r="T1504" i="1"/>
  <c r="R1504" i="1"/>
  <c r="Q1504" i="1"/>
  <c r="P1504" i="1"/>
  <c r="K1504" i="1"/>
  <c r="G1504" i="1"/>
  <c r="F1504" i="1"/>
  <c r="S1504" i="1" s="1"/>
  <c r="E1504" i="1"/>
  <c r="D1504" i="1"/>
  <c r="C1504" i="1"/>
  <c r="B1504" i="1"/>
  <c r="Z1504" i="1" s="1"/>
  <c r="AA1503" i="1"/>
  <c r="AB1503" i="1" s="1"/>
  <c r="T1503" i="1"/>
  <c r="R1503" i="1"/>
  <c r="Q1503" i="1"/>
  <c r="P1503" i="1"/>
  <c r="J1503" i="1"/>
  <c r="G1503" i="1"/>
  <c r="S1503" i="1" s="1"/>
  <c r="F1503" i="1"/>
  <c r="E1503" i="1"/>
  <c r="D1503" i="1"/>
  <c r="C1503" i="1"/>
  <c r="B1503" i="1"/>
  <c r="I1503" i="1" s="1"/>
  <c r="AA1502" i="1"/>
  <c r="AB1502" i="1" s="1"/>
  <c r="T1502" i="1"/>
  <c r="R1502" i="1"/>
  <c r="Q1502" i="1"/>
  <c r="P1502" i="1"/>
  <c r="O1502" i="1"/>
  <c r="K1502" i="1"/>
  <c r="G1502" i="1"/>
  <c r="F1502" i="1"/>
  <c r="E1502" i="1"/>
  <c r="D1502" i="1"/>
  <c r="C1502" i="1"/>
  <c r="B1502" i="1"/>
  <c r="I1502" i="1" s="1"/>
  <c r="AB1501" i="1"/>
  <c r="O1501" i="1" s="1"/>
  <c r="AA1501" i="1"/>
  <c r="Z1501" i="1"/>
  <c r="T1501" i="1"/>
  <c r="R1501" i="1"/>
  <c r="Q1501" i="1"/>
  <c r="P1501" i="1"/>
  <c r="J1501" i="1"/>
  <c r="I1501" i="1"/>
  <c r="G1501" i="1"/>
  <c r="S1501" i="1" s="1"/>
  <c r="F1501" i="1"/>
  <c r="E1501" i="1"/>
  <c r="D1501" i="1"/>
  <c r="C1501" i="1"/>
  <c r="B1501" i="1"/>
  <c r="AC1501" i="1" s="1"/>
  <c r="AB1500" i="1"/>
  <c r="O1500" i="1" s="1"/>
  <c r="AA1500" i="1"/>
  <c r="T1500" i="1"/>
  <c r="R1500" i="1"/>
  <c r="Q1500" i="1"/>
  <c r="P1500" i="1"/>
  <c r="K1500" i="1"/>
  <c r="G1500" i="1"/>
  <c r="S1500" i="1" s="1"/>
  <c r="F1500" i="1"/>
  <c r="E1500" i="1"/>
  <c r="D1500" i="1"/>
  <c r="C1500" i="1"/>
  <c r="B1500" i="1"/>
  <c r="Z1500" i="1" s="1"/>
  <c r="AA1499" i="1"/>
  <c r="AB1499" i="1" s="1"/>
  <c r="U1499" i="1"/>
  <c r="T1499" i="1"/>
  <c r="R1499" i="1"/>
  <c r="Q1499" i="1"/>
  <c r="P1499" i="1"/>
  <c r="J1499" i="1"/>
  <c r="I1499" i="1"/>
  <c r="G1499" i="1"/>
  <c r="F1499" i="1"/>
  <c r="E1499" i="1"/>
  <c r="D1499" i="1"/>
  <c r="C1499" i="1"/>
  <c r="B1499" i="1"/>
  <c r="AC1499" i="1" s="1"/>
  <c r="AA1498" i="1"/>
  <c r="AB1498" i="1" s="1"/>
  <c r="O1498" i="1" s="1"/>
  <c r="T1498" i="1"/>
  <c r="R1498" i="1"/>
  <c r="Q1498" i="1"/>
  <c r="P1498" i="1"/>
  <c r="J1498" i="1"/>
  <c r="G1498" i="1"/>
  <c r="F1498" i="1"/>
  <c r="E1498" i="1"/>
  <c r="D1498" i="1"/>
  <c r="C1498" i="1"/>
  <c r="B1498" i="1"/>
  <c r="AA1497" i="1"/>
  <c r="AB1497" i="1" s="1"/>
  <c r="O1497" i="1" s="1"/>
  <c r="Z1497" i="1"/>
  <c r="T1497" i="1"/>
  <c r="R1497" i="1"/>
  <c r="Q1497" i="1"/>
  <c r="P1497" i="1"/>
  <c r="J1497" i="1"/>
  <c r="G1497" i="1"/>
  <c r="S1497" i="1" s="1"/>
  <c r="F1497" i="1"/>
  <c r="E1497" i="1"/>
  <c r="D1497" i="1"/>
  <c r="C1497" i="1"/>
  <c r="B1497" i="1"/>
  <c r="AC1497" i="1" s="1"/>
  <c r="AA1496" i="1"/>
  <c r="AB1496" i="1" s="1"/>
  <c r="T1496" i="1"/>
  <c r="S1496" i="1"/>
  <c r="R1496" i="1"/>
  <c r="Q1496" i="1"/>
  <c r="P1496" i="1"/>
  <c r="J1496" i="1"/>
  <c r="G1496" i="1"/>
  <c r="F1496" i="1"/>
  <c r="E1496" i="1"/>
  <c r="D1496" i="1"/>
  <c r="C1496" i="1"/>
  <c r="B1496" i="1"/>
  <c r="Z1496" i="1" s="1"/>
  <c r="AB1495" i="1"/>
  <c r="AA1495" i="1"/>
  <c r="U1495" i="1"/>
  <c r="T1495" i="1"/>
  <c r="R1495" i="1"/>
  <c r="Q1495" i="1"/>
  <c r="P1495" i="1"/>
  <c r="J1495" i="1"/>
  <c r="G1495" i="1"/>
  <c r="F1495" i="1"/>
  <c r="E1495" i="1"/>
  <c r="D1495" i="1"/>
  <c r="C1495" i="1"/>
  <c r="B1495" i="1"/>
  <c r="Z1495" i="1" s="1"/>
  <c r="AA1494" i="1"/>
  <c r="AB1494" i="1" s="1"/>
  <c r="O1494" i="1" s="1"/>
  <c r="T1494" i="1"/>
  <c r="R1494" i="1"/>
  <c r="Q1494" i="1"/>
  <c r="P1494" i="1"/>
  <c r="J1494" i="1"/>
  <c r="G1494" i="1"/>
  <c r="F1494" i="1"/>
  <c r="E1494" i="1"/>
  <c r="D1494" i="1"/>
  <c r="C1494" i="1"/>
  <c r="B1494" i="1"/>
  <c r="AB1493" i="1"/>
  <c r="O1493" i="1" s="1"/>
  <c r="AA1493" i="1"/>
  <c r="Z1493" i="1"/>
  <c r="T1493" i="1"/>
  <c r="R1493" i="1"/>
  <c r="Q1493" i="1"/>
  <c r="P1493" i="1"/>
  <c r="J1493" i="1"/>
  <c r="G1493" i="1"/>
  <c r="S1493" i="1" s="1"/>
  <c r="F1493" i="1"/>
  <c r="E1493" i="1"/>
  <c r="D1493" i="1"/>
  <c r="C1493" i="1"/>
  <c r="B1493" i="1"/>
  <c r="AC1493" i="1" s="1"/>
  <c r="AB1492" i="1"/>
  <c r="AA1492" i="1"/>
  <c r="T1492" i="1"/>
  <c r="R1492" i="1"/>
  <c r="Q1492" i="1"/>
  <c r="P1492" i="1"/>
  <c r="J1492" i="1"/>
  <c r="G1492" i="1"/>
  <c r="F1492" i="1"/>
  <c r="E1492" i="1"/>
  <c r="D1492" i="1"/>
  <c r="C1492" i="1"/>
  <c r="B1492" i="1"/>
  <c r="Z1492" i="1" s="1"/>
  <c r="AA1491" i="1"/>
  <c r="AB1491" i="1" s="1"/>
  <c r="Z1491" i="1"/>
  <c r="U1491" i="1"/>
  <c r="T1491" i="1"/>
  <c r="R1491" i="1"/>
  <c r="Q1491" i="1"/>
  <c r="P1491" i="1"/>
  <c r="J1491" i="1"/>
  <c r="I1491" i="1"/>
  <c r="G1491" i="1"/>
  <c r="S1491" i="1" s="1"/>
  <c r="F1491" i="1"/>
  <c r="E1491" i="1"/>
  <c r="D1491" i="1"/>
  <c r="C1491" i="1"/>
  <c r="B1491" i="1"/>
  <c r="AC1491" i="1" s="1"/>
  <c r="AA1490" i="1"/>
  <c r="AB1490" i="1" s="1"/>
  <c r="O1490" i="1" s="1"/>
  <c r="T1490" i="1"/>
  <c r="R1490" i="1"/>
  <c r="Q1490" i="1"/>
  <c r="P1490" i="1"/>
  <c r="J1490" i="1"/>
  <c r="G1490" i="1"/>
  <c r="F1490" i="1"/>
  <c r="E1490" i="1"/>
  <c r="D1490" i="1"/>
  <c r="C1490" i="1"/>
  <c r="B1490" i="1"/>
  <c r="AB1489" i="1"/>
  <c r="O1489" i="1" s="1"/>
  <c r="AA1489" i="1"/>
  <c r="Z1489" i="1"/>
  <c r="T1489" i="1"/>
  <c r="R1489" i="1"/>
  <c r="Q1489" i="1"/>
  <c r="P1489" i="1"/>
  <c r="J1489" i="1"/>
  <c r="I1489" i="1"/>
  <c r="G1489" i="1"/>
  <c r="S1489" i="1" s="1"/>
  <c r="F1489" i="1"/>
  <c r="E1489" i="1"/>
  <c r="D1489" i="1"/>
  <c r="C1489" i="1"/>
  <c r="B1489" i="1"/>
  <c r="AC1489" i="1" s="1"/>
  <c r="AB1488" i="1"/>
  <c r="AA1488" i="1"/>
  <c r="T1488" i="1"/>
  <c r="R1488" i="1"/>
  <c r="Q1488" i="1"/>
  <c r="P1488" i="1"/>
  <c r="J1488" i="1"/>
  <c r="G1488" i="1"/>
  <c r="S1488" i="1" s="1"/>
  <c r="F1488" i="1"/>
  <c r="E1488" i="1"/>
  <c r="D1488" i="1"/>
  <c r="C1488" i="1"/>
  <c r="B1488" i="1"/>
  <c r="Z1488" i="1" s="1"/>
  <c r="AA1487" i="1"/>
  <c r="AB1487" i="1" s="1"/>
  <c r="U1487" i="1"/>
  <c r="T1487" i="1"/>
  <c r="R1487" i="1"/>
  <c r="Q1487" i="1"/>
  <c r="P1487" i="1"/>
  <c r="J1487" i="1"/>
  <c r="I1487" i="1"/>
  <c r="G1487" i="1"/>
  <c r="F1487" i="1"/>
  <c r="E1487" i="1"/>
  <c r="D1487" i="1"/>
  <c r="C1487" i="1"/>
  <c r="B1487" i="1"/>
  <c r="AC1487" i="1" s="1"/>
  <c r="AA1486" i="1"/>
  <c r="AB1486" i="1" s="1"/>
  <c r="T1486" i="1"/>
  <c r="R1486" i="1"/>
  <c r="Q1486" i="1"/>
  <c r="P1486" i="1"/>
  <c r="O1486" i="1"/>
  <c r="J1486" i="1"/>
  <c r="G1486" i="1"/>
  <c r="F1486" i="1"/>
  <c r="E1486" i="1"/>
  <c r="D1486" i="1"/>
  <c r="C1486" i="1"/>
  <c r="B1486" i="1"/>
  <c r="AA1485" i="1"/>
  <c r="AB1485" i="1" s="1"/>
  <c r="O1485" i="1" s="1"/>
  <c r="Z1485" i="1"/>
  <c r="U1485" i="1"/>
  <c r="T1485" i="1"/>
  <c r="R1485" i="1"/>
  <c r="Q1485" i="1"/>
  <c r="P1485" i="1"/>
  <c r="J1485" i="1"/>
  <c r="I1485" i="1"/>
  <c r="G1485" i="1"/>
  <c r="S1485" i="1" s="1"/>
  <c r="F1485" i="1"/>
  <c r="E1485" i="1"/>
  <c r="D1485" i="1"/>
  <c r="C1485" i="1"/>
  <c r="B1485" i="1"/>
  <c r="AC1485" i="1" s="1"/>
  <c r="AA1484" i="1"/>
  <c r="AB1484" i="1" s="1"/>
  <c r="T1484" i="1"/>
  <c r="R1484" i="1"/>
  <c r="Q1484" i="1"/>
  <c r="P1484" i="1"/>
  <c r="J1484" i="1"/>
  <c r="G1484" i="1"/>
  <c r="S1484" i="1" s="1"/>
  <c r="F1484" i="1"/>
  <c r="E1484" i="1"/>
  <c r="D1484" i="1"/>
  <c r="C1484" i="1"/>
  <c r="B1484" i="1"/>
  <c r="Z1484" i="1" s="1"/>
  <c r="AC1483" i="1"/>
  <c r="AA1483" i="1"/>
  <c r="AB1483" i="1" s="1"/>
  <c r="Z1483" i="1"/>
  <c r="U1483" i="1"/>
  <c r="T1483" i="1"/>
  <c r="R1483" i="1"/>
  <c r="Q1483" i="1"/>
  <c r="P1483" i="1"/>
  <c r="J1483" i="1"/>
  <c r="I1483" i="1"/>
  <c r="G1483" i="1"/>
  <c r="S1483" i="1" s="1"/>
  <c r="F1483" i="1"/>
  <c r="E1483" i="1"/>
  <c r="D1483" i="1"/>
  <c r="C1483" i="1"/>
  <c r="B1483" i="1"/>
  <c r="AA1482" i="1"/>
  <c r="AB1482" i="1" s="1"/>
  <c r="O1482" i="1" s="1"/>
  <c r="T1482" i="1"/>
  <c r="R1482" i="1"/>
  <c r="Q1482" i="1"/>
  <c r="P1482" i="1"/>
  <c r="J1482" i="1"/>
  <c r="G1482" i="1"/>
  <c r="F1482" i="1"/>
  <c r="E1482" i="1"/>
  <c r="D1482" i="1"/>
  <c r="C1482" i="1"/>
  <c r="B1482" i="1"/>
  <c r="AB1481" i="1"/>
  <c r="O1481" i="1" s="1"/>
  <c r="AA1481" i="1"/>
  <c r="Z1481" i="1"/>
  <c r="T1481" i="1"/>
  <c r="R1481" i="1"/>
  <c r="Q1481" i="1"/>
  <c r="P1481" i="1"/>
  <c r="J1481" i="1"/>
  <c r="I1481" i="1"/>
  <c r="G1481" i="1"/>
  <c r="S1481" i="1" s="1"/>
  <c r="F1481" i="1"/>
  <c r="E1481" i="1"/>
  <c r="D1481" i="1"/>
  <c r="C1481" i="1"/>
  <c r="B1481" i="1"/>
  <c r="AC1481" i="1" s="1"/>
  <c r="AB1480" i="1"/>
  <c r="AA1480" i="1"/>
  <c r="T1480" i="1"/>
  <c r="R1480" i="1"/>
  <c r="Q1480" i="1"/>
  <c r="P1480" i="1"/>
  <c r="J1480" i="1"/>
  <c r="G1480" i="1"/>
  <c r="S1480" i="1" s="1"/>
  <c r="F1480" i="1"/>
  <c r="E1480" i="1"/>
  <c r="D1480" i="1"/>
  <c r="C1480" i="1"/>
  <c r="B1480" i="1"/>
  <c r="Z1480" i="1" s="1"/>
  <c r="AA1479" i="1"/>
  <c r="AB1479" i="1" s="1"/>
  <c r="O1479" i="1" s="1"/>
  <c r="T1479" i="1"/>
  <c r="R1479" i="1"/>
  <c r="Q1479" i="1"/>
  <c r="P1479" i="1"/>
  <c r="K1479" i="1"/>
  <c r="J1479" i="1"/>
  <c r="G1479" i="1"/>
  <c r="F1479" i="1"/>
  <c r="E1479" i="1"/>
  <c r="D1479" i="1"/>
  <c r="C1479" i="1"/>
  <c r="B1479" i="1"/>
  <c r="AA1478" i="1"/>
  <c r="AB1478" i="1" s="1"/>
  <c r="R1478" i="1" s="1"/>
  <c r="T1478" i="1"/>
  <c r="Q1478" i="1"/>
  <c r="P1478" i="1"/>
  <c r="O1478" i="1"/>
  <c r="K1478" i="1"/>
  <c r="J1478" i="1"/>
  <c r="G1478" i="1"/>
  <c r="F1478" i="1"/>
  <c r="E1478" i="1"/>
  <c r="D1478" i="1"/>
  <c r="C1478" i="1"/>
  <c r="B1478" i="1"/>
  <c r="AB1477" i="1"/>
  <c r="O1477" i="1" s="1"/>
  <c r="AA1477" i="1"/>
  <c r="U1477" i="1"/>
  <c r="T1477" i="1"/>
  <c r="R1477" i="1"/>
  <c r="Q1477" i="1"/>
  <c r="P1477" i="1"/>
  <c r="K1477" i="1"/>
  <c r="J1477" i="1"/>
  <c r="G1477" i="1"/>
  <c r="S1477" i="1" s="1"/>
  <c r="F1477" i="1"/>
  <c r="E1477" i="1"/>
  <c r="D1477" i="1"/>
  <c r="C1477" i="1"/>
  <c r="B1477" i="1"/>
  <c r="Z1477" i="1" s="1"/>
  <c r="AB1476" i="1"/>
  <c r="AA1476" i="1"/>
  <c r="T1476" i="1"/>
  <c r="Q1476" i="1"/>
  <c r="P1476" i="1"/>
  <c r="K1476" i="1"/>
  <c r="J1476" i="1"/>
  <c r="G1476" i="1"/>
  <c r="F1476" i="1"/>
  <c r="E1476" i="1"/>
  <c r="D1476" i="1"/>
  <c r="C1476" i="1"/>
  <c r="B1476" i="1"/>
  <c r="Z1476" i="1" s="1"/>
  <c r="AA1475" i="1"/>
  <c r="AB1475" i="1" s="1"/>
  <c r="Z1475" i="1"/>
  <c r="T1475" i="1"/>
  <c r="Q1475" i="1"/>
  <c r="P1475" i="1"/>
  <c r="K1475" i="1"/>
  <c r="J1475" i="1"/>
  <c r="I1475" i="1"/>
  <c r="G1475" i="1"/>
  <c r="F1475" i="1"/>
  <c r="E1475" i="1"/>
  <c r="D1475" i="1"/>
  <c r="C1475" i="1"/>
  <c r="B1475" i="1"/>
  <c r="U1475" i="1" s="1"/>
  <c r="AB1474" i="1"/>
  <c r="R1474" i="1" s="1"/>
  <c r="AA1474" i="1"/>
  <c r="T1474" i="1"/>
  <c r="Q1474" i="1"/>
  <c r="P1474" i="1"/>
  <c r="K1474" i="1"/>
  <c r="J1474" i="1"/>
  <c r="G1474" i="1"/>
  <c r="F1474" i="1"/>
  <c r="S1474" i="1" s="1"/>
  <c r="E1474" i="1"/>
  <c r="D1474" i="1"/>
  <c r="C1474" i="1"/>
  <c r="B1474" i="1"/>
  <c r="AB1473" i="1"/>
  <c r="AA1473" i="1"/>
  <c r="T1473" i="1"/>
  <c r="Q1473" i="1"/>
  <c r="P1473" i="1"/>
  <c r="K1473" i="1"/>
  <c r="J1473" i="1"/>
  <c r="G1473" i="1"/>
  <c r="S1473" i="1" s="1"/>
  <c r="F1473" i="1"/>
  <c r="E1473" i="1"/>
  <c r="D1473" i="1"/>
  <c r="C1473" i="1"/>
  <c r="B1473" i="1"/>
  <c r="AC1473" i="1" s="1"/>
  <c r="AB1472" i="1"/>
  <c r="AA1472" i="1"/>
  <c r="T1472" i="1"/>
  <c r="Q1472" i="1"/>
  <c r="P1472" i="1"/>
  <c r="K1472" i="1"/>
  <c r="J1472" i="1"/>
  <c r="G1472" i="1"/>
  <c r="F1472" i="1"/>
  <c r="E1472" i="1"/>
  <c r="D1472" i="1"/>
  <c r="C1472" i="1"/>
  <c r="B1472" i="1"/>
  <c r="I1472" i="1" s="1"/>
  <c r="AA1471" i="1"/>
  <c r="AB1471" i="1" s="1"/>
  <c r="O1471" i="1" s="1"/>
  <c r="U1471" i="1"/>
  <c r="T1471" i="1"/>
  <c r="R1471" i="1"/>
  <c r="Q1471" i="1"/>
  <c r="K1471" i="1"/>
  <c r="J1471" i="1"/>
  <c r="I1471" i="1"/>
  <c r="G1471" i="1"/>
  <c r="F1471" i="1"/>
  <c r="E1471" i="1"/>
  <c r="D1471" i="1"/>
  <c r="C1471" i="1"/>
  <c r="B1471" i="1"/>
  <c r="AC1471" i="1" s="1"/>
  <c r="AA1470" i="1"/>
  <c r="AB1470" i="1" s="1"/>
  <c r="Q1470" i="1" s="1"/>
  <c r="Z1470" i="1"/>
  <c r="T1470" i="1"/>
  <c r="R1470" i="1"/>
  <c r="P1470" i="1"/>
  <c r="K1470" i="1"/>
  <c r="J1470" i="1"/>
  <c r="G1470" i="1"/>
  <c r="F1470" i="1"/>
  <c r="S1470" i="1" s="1"/>
  <c r="E1470" i="1"/>
  <c r="D1470" i="1"/>
  <c r="C1470" i="1"/>
  <c r="B1470" i="1"/>
  <c r="AB1469" i="1"/>
  <c r="O1469" i="1" s="1"/>
  <c r="AA1469" i="1"/>
  <c r="T1469" i="1"/>
  <c r="R1469" i="1"/>
  <c r="Q1469" i="1"/>
  <c r="K1469" i="1"/>
  <c r="J1469" i="1"/>
  <c r="I1469" i="1"/>
  <c r="G1469" i="1"/>
  <c r="F1469" i="1"/>
  <c r="E1469" i="1"/>
  <c r="D1469" i="1"/>
  <c r="C1469" i="1"/>
  <c r="B1469" i="1"/>
  <c r="AC1469" i="1" s="1"/>
  <c r="AB1468" i="1"/>
  <c r="O1468" i="1" s="1"/>
  <c r="AA1468" i="1"/>
  <c r="T1468" i="1"/>
  <c r="R1468" i="1"/>
  <c r="Q1468" i="1"/>
  <c r="K1468" i="1"/>
  <c r="J1468" i="1"/>
  <c r="G1468" i="1"/>
  <c r="F1468" i="1"/>
  <c r="E1468" i="1"/>
  <c r="D1468" i="1"/>
  <c r="C1468" i="1"/>
  <c r="B1468" i="1"/>
  <c r="I1468" i="1" s="1"/>
  <c r="AA1467" i="1"/>
  <c r="AB1467" i="1" s="1"/>
  <c r="Z1467" i="1"/>
  <c r="U1467" i="1"/>
  <c r="T1467" i="1"/>
  <c r="R1467" i="1"/>
  <c r="Q1467" i="1"/>
  <c r="P1467" i="1"/>
  <c r="K1467" i="1"/>
  <c r="I1467" i="1"/>
  <c r="G1467" i="1"/>
  <c r="F1467" i="1"/>
  <c r="E1467" i="1"/>
  <c r="D1467" i="1"/>
  <c r="C1467" i="1"/>
  <c r="B1467" i="1"/>
  <c r="AC1467" i="1" s="1"/>
  <c r="M1467" i="1" s="1"/>
  <c r="AA1466" i="1"/>
  <c r="AB1466" i="1" s="1"/>
  <c r="O1466" i="1" s="1"/>
  <c r="T1466" i="1"/>
  <c r="R1466" i="1"/>
  <c r="Q1466" i="1"/>
  <c r="P1466" i="1"/>
  <c r="K1466" i="1"/>
  <c r="G1466" i="1"/>
  <c r="F1466" i="1"/>
  <c r="S1466" i="1" s="1"/>
  <c r="E1466" i="1"/>
  <c r="D1466" i="1"/>
  <c r="C1466" i="1"/>
  <c r="B1466" i="1"/>
  <c r="Z1466" i="1" s="1"/>
  <c r="AB1465" i="1"/>
  <c r="AA1465" i="1"/>
  <c r="T1465" i="1"/>
  <c r="Q1465" i="1"/>
  <c r="P1465" i="1"/>
  <c r="K1465" i="1"/>
  <c r="J1465" i="1"/>
  <c r="G1465" i="1"/>
  <c r="F1465" i="1"/>
  <c r="E1465" i="1"/>
  <c r="D1465" i="1"/>
  <c r="C1465" i="1"/>
  <c r="B1465" i="1"/>
  <c r="AC1465" i="1" s="1"/>
  <c r="AB1464" i="1"/>
  <c r="O1464" i="1" s="1"/>
  <c r="AA1464" i="1"/>
  <c r="T1464" i="1"/>
  <c r="R1464" i="1"/>
  <c r="Q1464" i="1"/>
  <c r="P1464" i="1"/>
  <c r="J1464" i="1"/>
  <c r="I1464" i="1"/>
  <c r="G1464" i="1"/>
  <c r="F1464" i="1"/>
  <c r="E1464" i="1"/>
  <c r="D1464" i="1"/>
  <c r="C1464" i="1"/>
  <c r="B1464" i="1"/>
  <c r="AC1463" i="1"/>
  <c r="AA1463" i="1"/>
  <c r="AB1463" i="1" s="1"/>
  <c r="T1463" i="1"/>
  <c r="R1463" i="1"/>
  <c r="Q1463" i="1"/>
  <c r="P1463" i="1"/>
  <c r="K1463" i="1"/>
  <c r="I1463" i="1"/>
  <c r="G1463" i="1"/>
  <c r="F1463" i="1"/>
  <c r="E1463" i="1"/>
  <c r="D1463" i="1"/>
  <c r="C1463" i="1"/>
  <c r="B1463" i="1"/>
  <c r="AA1462" i="1"/>
  <c r="AB1462" i="1" s="1"/>
  <c r="Z1462" i="1"/>
  <c r="T1462" i="1"/>
  <c r="R1462" i="1"/>
  <c r="Q1462" i="1"/>
  <c r="P1462" i="1"/>
  <c r="K1462" i="1"/>
  <c r="G1462" i="1"/>
  <c r="F1462" i="1"/>
  <c r="E1462" i="1"/>
  <c r="D1462" i="1"/>
  <c r="C1462" i="1"/>
  <c r="B1462" i="1"/>
  <c r="AB1461" i="1"/>
  <c r="O1461" i="1" s="1"/>
  <c r="AA1461" i="1"/>
  <c r="T1461" i="1"/>
  <c r="R1461" i="1"/>
  <c r="Q1461" i="1"/>
  <c r="P1461" i="1"/>
  <c r="J1461" i="1"/>
  <c r="G1461" i="1"/>
  <c r="S1461" i="1" s="1"/>
  <c r="F1461" i="1"/>
  <c r="E1461" i="1"/>
  <c r="D1461" i="1"/>
  <c r="C1461" i="1"/>
  <c r="B1461" i="1"/>
  <c r="AC1461" i="1" s="1"/>
  <c r="AA1460" i="1"/>
  <c r="AB1460" i="1" s="1"/>
  <c r="O1460" i="1" s="1"/>
  <c r="T1460" i="1"/>
  <c r="R1460" i="1"/>
  <c r="Q1460" i="1"/>
  <c r="P1460" i="1"/>
  <c r="K1460" i="1"/>
  <c r="G1460" i="1"/>
  <c r="F1460" i="1"/>
  <c r="E1460" i="1"/>
  <c r="D1460" i="1"/>
  <c r="C1460" i="1"/>
  <c r="B1460" i="1"/>
  <c r="I1460" i="1" s="1"/>
  <c r="AA1459" i="1"/>
  <c r="AB1459" i="1" s="1"/>
  <c r="T1459" i="1"/>
  <c r="R1459" i="1"/>
  <c r="Q1459" i="1"/>
  <c r="P1459" i="1"/>
  <c r="J1459" i="1"/>
  <c r="I1459" i="1"/>
  <c r="G1459" i="1"/>
  <c r="F1459" i="1"/>
  <c r="E1459" i="1"/>
  <c r="D1459" i="1"/>
  <c r="C1459" i="1"/>
  <c r="B1459" i="1"/>
  <c r="AA1458" i="1"/>
  <c r="AB1458" i="1" s="1"/>
  <c r="Z1458" i="1"/>
  <c r="T1458" i="1"/>
  <c r="R1458" i="1"/>
  <c r="Q1458" i="1"/>
  <c r="P1458" i="1"/>
  <c r="K1458" i="1"/>
  <c r="G1458" i="1"/>
  <c r="F1458" i="1"/>
  <c r="E1458" i="1"/>
  <c r="D1458" i="1"/>
  <c r="C1458" i="1"/>
  <c r="B1458" i="1"/>
  <c r="AB1457" i="1"/>
  <c r="O1457" i="1" s="1"/>
  <c r="AA1457" i="1"/>
  <c r="Z1457" i="1"/>
  <c r="T1457" i="1"/>
  <c r="R1457" i="1"/>
  <c r="Q1457" i="1"/>
  <c r="P1457" i="1"/>
  <c r="K1457" i="1"/>
  <c r="G1457" i="1"/>
  <c r="S1457" i="1" s="1"/>
  <c r="F1457" i="1"/>
  <c r="E1457" i="1"/>
  <c r="D1457" i="1"/>
  <c r="C1457" i="1"/>
  <c r="B1457" i="1"/>
  <c r="AC1457" i="1" s="1"/>
  <c r="AA1456" i="1"/>
  <c r="AB1456" i="1" s="1"/>
  <c r="T1456" i="1"/>
  <c r="S1456" i="1"/>
  <c r="R1456" i="1"/>
  <c r="Q1456" i="1"/>
  <c r="P1456" i="1"/>
  <c r="J1456" i="1"/>
  <c r="I1456" i="1"/>
  <c r="G1456" i="1"/>
  <c r="F1456" i="1"/>
  <c r="E1456" i="1"/>
  <c r="D1456" i="1"/>
  <c r="C1456" i="1"/>
  <c r="B1456" i="1"/>
  <c r="AC1455" i="1"/>
  <c r="AB1455" i="1"/>
  <c r="O1455" i="1" s="1"/>
  <c r="AA1455" i="1"/>
  <c r="U1455" i="1"/>
  <c r="T1455" i="1"/>
  <c r="R1455" i="1"/>
  <c r="Q1455" i="1"/>
  <c r="P1455" i="1"/>
  <c r="J1455" i="1"/>
  <c r="I1455" i="1"/>
  <c r="G1455" i="1"/>
  <c r="F1455" i="1"/>
  <c r="E1455" i="1"/>
  <c r="D1455" i="1"/>
  <c r="C1455" i="1"/>
  <c r="B1455" i="1"/>
  <c r="Z1455" i="1" s="1"/>
  <c r="AA1454" i="1"/>
  <c r="AB1454" i="1" s="1"/>
  <c r="T1454" i="1"/>
  <c r="R1454" i="1"/>
  <c r="Q1454" i="1"/>
  <c r="P1454" i="1"/>
  <c r="J1454" i="1"/>
  <c r="G1454" i="1"/>
  <c r="F1454" i="1"/>
  <c r="S1454" i="1" s="1"/>
  <c r="E1454" i="1"/>
  <c r="D1454" i="1"/>
  <c r="C1454" i="1"/>
  <c r="B1454" i="1"/>
  <c r="I1454" i="1" s="1"/>
  <c r="AB1453" i="1"/>
  <c r="O1453" i="1" s="1"/>
  <c r="AA1453" i="1"/>
  <c r="T1453" i="1"/>
  <c r="R1453" i="1"/>
  <c r="Q1453" i="1"/>
  <c r="P1453" i="1"/>
  <c r="J1453" i="1"/>
  <c r="G1453" i="1"/>
  <c r="F1453" i="1"/>
  <c r="E1453" i="1"/>
  <c r="D1453" i="1"/>
  <c r="C1453" i="1"/>
  <c r="B1453" i="1"/>
  <c r="AC1453" i="1" s="1"/>
  <c r="AA1452" i="1"/>
  <c r="AB1452" i="1" s="1"/>
  <c r="T1452" i="1"/>
  <c r="R1452" i="1"/>
  <c r="Q1452" i="1"/>
  <c r="P1452" i="1"/>
  <c r="J1452" i="1"/>
  <c r="G1452" i="1"/>
  <c r="F1452" i="1"/>
  <c r="E1452" i="1"/>
  <c r="D1452" i="1"/>
  <c r="C1452" i="1"/>
  <c r="B1452" i="1"/>
  <c r="AA1451" i="1"/>
  <c r="AB1451" i="1" s="1"/>
  <c r="O1451" i="1" s="1"/>
  <c r="T1451" i="1"/>
  <c r="R1451" i="1"/>
  <c r="Q1451" i="1"/>
  <c r="P1451" i="1"/>
  <c r="J1451" i="1"/>
  <c r="G1451" i="1"/>
  <c r="F1451" i="1"/>
  <c r="E1451" i="1"/>
  <c r="D1451" i="1"/>
  <c r="C1451" i="1"/>
  <c r="B1451" i="1"/>
  <c r="Z1451" i="1" s="1"/>
  <c r="AB1450" i="1"/>
  <c r="O1450" i="1" s="1"/>
  <c r="AA1450" i="1"/>
  <c r="T1450" i="1"/>
  <c r="R1450" i="1"/>
  <c r="Q1450" i="1"/>
  <c r="P1450" i="1"/>
  <c r="J1450" i="1"/>
  <c r="G1450" i="1"/>
  <c r="F1450" i="1"/>
  <c r="E1450" i="1"/>
  <c r="D1450" i="1"/>
  <c r="C1450" i="1"/>
  <c r="B1450" i="1"/>
  <c r="I1450" i="1" s="1"/>
  <c r="AB1449" i="1"/>
  <c r="O1449" i="1" s="1"/>
  <c r="AA1449" i="1"/>
  <c r="U1449" i="1"/>
  <c r="T1449" i="1"/>
  <c r="R1449" i="1"/>
  <c r="Q1449" i="1"/>
  <c r="P1449" i="1"/>
  <c r="J1449" i="1"/>
  <c r="G1449" i="1"/>
  <c r="F1449" i="1"/>
  <c r="E1449" i="1"/>
  <c r="D1449" i="1"/>
  <c r="C1449" i="1"/>
  <c r="B1449" i="1"/>
  <c r="Z1449" i="1" s="1"/>
  <c r="AA1448" i="1"/>
  <c r="AB1448" i="1" s="1"/>
  <c r="O1448" i="1" s="1"/>
  <c r="T1448" i="1"/>
  <c r="R1448" i="1"/>
  <c r="Q1448" i="1"/>
  <c r="P1448" i="1"/>
  <c r="J1448" i="1"/>
  <c r="I1448" i="1"/>
  <c r="G1448" i="1"/>
  <c r="S1448" i="1" s="1"/>
  <c r="F1448" i="1"/>
  <c r="E1448" i="1"/>
  <c r="D1448" i="1"/>
  <c r="C1448" i="1"/>
  <c r="B1448" i="1"/>
  <c r="AA1447" i="1"/>
  <c r="AB1447" i="1" s="1"/>
  <c r="O1447" i="1" s="1"/>
  <c r="T1447" i="1"/>
  <c r="R1447" i="1"/>
  <c r="Q1447" i="1"/>
  <c r="P1447" i="1"/>
  <c r="J1447" i="1"/>
  <c r="G1447" i="1"/>
  <c r="S1447" i="1" s="1"/>
  <c r="F1447" i="1"/>
  <c r="E1447" i="1"/>
  <c r="D1447" i="1"/>
  <c r="C1447" i="1"/>
  <c r="B1447" i="1"/>
  <c r="AA1446" i="1"/>
  <c r="AB1446" i="1" s="1"/>
  <c r="T1446" i="1"/>
  <c r="R1446" i="1"/>
  <c r="Q1446" i="1"/>
  <c r="P1446" i="1"/>
  <c r="J1446" i="1"/>
  <c r="G1446" i="1"/>
  <c r="S1446" i="1" s="1"/>
  <c r="F1446" i="1"/>
  <c r="E1446" i="1"/>
  <c r="D1446" i="1"/>
  <c r="C1446" i="1"/>
  <c r="B1446" i="1"/>
  <c r="I1446" i="1" s="1"/>
  <c r="AB1445" i="1"/>
  <c r="O1445" i="1" s="1"/>
  <c r="AA1445" i="1"/>
  <c r="U1445" i="1"/>
  <c r="T1445" i="1"/>
  <c r="R1445" i="1"/>
  <c r="Q1445" i="1"/>
  <c r="P1445" i="1"/>
  <c r="J1445" i="1"/>
  <c r="I1445" i="1"/>
  <c r="G1445" i="1"/>
  <c r="F1445" i="1"/>
  <c r="E1445" i="1"/>
  <c r="D1445" i="1"/>
  <c r="C1445" i="1"/>
  <c r="B1445" i="1"/>
  <c r="AC1445" i="1" s="1"/>
  <c r="AA1444" i="1"/>
  <c r="AB1444" i="1" s="1"/>
  <c r="T1444" i="1"/>
  <c r="R1444" i="1"/>
  <c r="Q1444" i="1"/>
  <c r="P1444" i="1"/>
  <c r="J1444" i="1"/>
  <c r="G1444" i="1"/>
  <c r="F1444" i="1"/>
  <c r="S1444" i="1" s="1"/>
  <c r="E1444" i="1"/>
  <c r="D1444" i="1"/>
  <c r="C1444" i="1"/>
  <c r="B1444" i="1"/>
  <c r="I1444" i="1" s="1"/>
  <c r="AA1443" i="1"/>
  <c r="AB1443" i="1" s="1"/>
  <c r="O1443" i="1" s="1"/>
  <c r="T1443" i="1"/>
  <c r="R1443" i="1"/>
  <c r="Q1443" i="1"/>
  <c r="P1443" i="1"/>
  <c r="J1443" i="1"/>
  <c r="G1443" i="1"/>
  <c r="F1443" i="1"/>
  <c r="E1443" i="1"/>
  <c r="D1443" i="1"/>
  <c r="C1443" i="1"/>
  <c r="B1443" i="1"/>
  <c r="I1443" i="1" s="1"/>
  <c r="AA1442" i="1"/>
  <c r="AB1442" i="1" s="1"/>
  <c r="T1442" i="1"/>
  <c r="S1442" i="1"/>
  <c r="R1442" i="1"/>
  <c r="Q1442" i="1"/>
  <c r="P1442" i="1"/>
  <c r="J1442" i="1"/>
  <c r="G1442" i="1"/>
  <c r="F1442" i="1"/>
  <c r="E1442" i="1"/>
  <c r="D1442" i="1"/>
  <c r="C1442" i="1"/>
  <c r="B1442" i="1"/>
  <c r="I1442" i="1" s="1"/>
  <c r="AC1441" i="1"/>
  <c r="M1441" i="1" s="1"/>
  <c r="AB1441" i="1"/>
  <c r="O1441" i="1" s="1"/>
  <c r="AA1441" i="1"/>
  <c r="U1441" i="1"/>
  <c r="T1441" i="1"/>
  <c r="R1441" i="1"/>
  <c r="Q1441" i="1"/>
  <c r="P1441" i="1"/>
  <c r="J1441" i="1"/>
  <c r="G1441" i="1"/>
  <c r="F1441" i="1"/>
  <c r="E1441" i="1"/>
  <c r="D1441" i="1"/>
  <c r="C1441" i="1"/>
  <c r="B1441" i="1"/>
  <c r="Z1441" i="1" s="1"/>
  <c r="AA1440" i="1"/>
  <c r="AB1440" i="1" s="1"/>
  <c r="O1440" i="1" s="1"/>
  <c r="T1440" i="1"/>
  <c r="R1440" i="1"/>
  <c r="Q1440" i="1"/>
  <c r="P1440" i="1"/>
  <c r="J1440" i="1"/>
  <c r="I1440" i="1"/>
  <c r="G1440" i="1"/>
  <c r="S1440" i="1" s="1"/>
  <c r="F1440" i="1"/>
  <c r="E1440" i="1"/>
  <c r="D1440" i="1"/>
  <c r="C1440" i="1"/>
  <c r="B1440" i="1"/>
  <c r="AC1439" i="1"/>
  <c r="AA1439" i="1"/>
  <c r="AB1439" i="1" s="1"/>
  <c r="O1439" i="1" s="1"/>
  <c r="U1439" i="1"/>
  <c r="T1439" i="1"/>
  <c r="R1439" i="1"/>
  <c r="Q1439" i="1"/>
  <c r="P1439" i="1"/>
  <c r="J1439" i="1"/>
  <c r="I1439" i="1"/>
  <c r="G1439" i="1"/>
  <c r="F1439" i="1"/>
  <c r="E1439" i="1"/>
  <c r="D1439" i="1"/>
  <c r="C1439" i="1"/>
  <c r="B1439" i="1"/>
  <c r="Z1439" i="1" s="1"/>
  <c r="AA1438" i="1"/>
  <c r="AB1438" i="1" s="1"/>
  <c r="T1438" i="1"/>
  <c r="S1438" i="1"/>
  <c r="R1438" i="1"/>
  <c r="Q1438" i="1"/>
  <c r="P1438" i="1"/>
  <c r="J1438" i="1"/>
  <c r="G1438" i="1"/>
  <c r="F1438" i="1"/>
  <c r="E1438" i="1"/>
  <c r="D1438" i="1"/>
  <c r="C1438" i="1"/>
  <c r="B1438" i="1"/>
  <c r="I1438" i="1" s="1"/>
  <c r="AC1437" i="1"/>
  <c r="AA1437" i="1"/>
  <c r="AB1437" i="1" s="1"/>
  <c r="O1437" i="1" s="1"/>
  <c r="T1437" i="1"/>
  <c r="R1437" i="1"/>
  <c r="Q1437" i="1"/>
  <c r="P1437" i="1"/>
  <c r="J1437" i="1"/>
  <c r="G1437" i="1"/>
  <c r="S1437" i="1" s="1"/>
  <c r="F1437" i="1"/>
  <c r="E1437" i="1"/>
  <c r="D1437" i="1"/>
  <c r="C1437" i="1"/>
  <c r="B1437" i="1"/>
  <c r="Z1437" i="1" s="1"/>
  <c r="AA1436" i="1"/>
  <c r="AB1436" i="1" s="1"/>
  <c r="T1436" i="1"/>
  <c r="R1436" i="1"/>
  <c r="Q1436" i="1"/>
  <c r="P1436" i="1"/>
  <c r="J1436" i="1"/>
  <c r="I1436" i="1"/>
  <c r="G1436" i="1"/>
  <c r="F1436" i="1"/>
  <c r="S1436" i="1" s="1"/>
  <c r="E1436" i="1"/>
  <c r="D1436" i="1"/>
  <c r="C1436" i="1"/>
  <c r="B1436" i="1"/>
  <c r="AA1435" i="1"/>
  <c r="AB1435" i="1" s="1"/>
  <c r="O1435" i="1" s="1"/>
  <c r="T1435" i="1"/>
  <c r="R1435" i="1"/>
  <c r="Q1435" i="1"/>
  <c r="P1435" i="1"/>
  <c r="J1435" i="1"/>
  <c r="G1435" i="1"/>
  <c r="F1435" i="1"/>
  <c r="E1435" i="1"/>
  <c r="D1435" i="1"/>
  <c r="C1435" i="1"/>
  <c r="B1435" i="1"/>
  <c r="Z1435" i="1" s="1"/>
  <c r="AB1434" i="1"/>
  <c r="AA1434" i="1"/>
  <c r="T1434" i="1"/>
  <c r="R1434" i="1"/>
  <c r="Q1434" i="1"/>
  <c r="P1434" i="1"/>
  <c r="O1434" i="1"/>
  <c r="K1434" i="1"/>
  <c r="J1434" i="1"/>
  <c r="G1434" i="1"/>
  <c r="F1434" i="1"/>
  <c r="S1434" i="1" s="1"/>
  <c r="E1434" i="1"/>
  <c r="D1434" i="1"/>
  <c r="C1434" i="1"/>
  <c r="B1434" i="1"/>
  <c r="I1434" i="1" s="1"/>
  <c r="AA1433" i="1"/>
  <c r="AB1433" i="1" s="1"/>
  <c r="O1433" i="1" s="1"/>
  <c r="T1433" i="1"/>
  <c r="Q1433" i="1"/>
  <c r="P1433" i="1"/>
  <c r="K1433" i="1"/>
  <c r="J1433" i="1"/>
  <c r="G1433" i="1"/>
  <c r="F1433" i="1"/>
  <c r="E1433" i="1"/>
  <c r="D1433" i="1"/>
  <c r="C1433" i="1"/>
  <c r="B1433" i="1"/>
  <c r="AA1432" i="1"/>
  <c r="AB1432" i="1" s="1"/>
  <c r="R1432" i="1" s="1"/>
  <c r="T1432" i="1"/>
  <c r="Q1432" i="1"/>
  <c r="P1432" i="1"/>
  <c r="O1432" i="1"/>
  <c r="K1432" i="1"/>
  <c r="J1432" i="1"/>
  <c r="G1432" i="1"/>
  <c r="F1432" i="1"/>
  <c r="E1432" i="1"/>
  <c r="D1432" i="1"/>
  <c r="C1432" i="1"/>
  <c r="B1432" i="1"/>
  <c r="I1432" i="1" s="1"/>
  <c r="AB1431" i="1"/>
  <c r="O1431" i="1" s="1"/>
  <c r="AA1431" i="1"/>
  <c r="T1431" i="1"/>
  <c r="Q1431" i="1"/>
  <c r="P1431" i="1"/>
  <c r="K1431" i="1"/>
  <c r="J1431" i="1"/>
  <c r="G1431" i="1"/>
  <c r="F1431" i="1"/>
  <c r="E1431" i="1"/>
  <c r="D1431" i="1"/>
  <c r="C1431" i="1"/>
  <c r="B1431" i="1"/>
  <c r="Z1431" i="1" s="1"/>
  <c r="AA1430" i="1"/>
  <c r="AB1430" i="1" s="1"/>
  <c r="T1430" i="1"/>
  <c r="Q1430" i="1"/>
  <c r="P1430" i="1"/>
  <c r="K1430" i="1"/>
  <c r="J1430" i="1"/>
  <c r="G1430" i="1"/>
  <c r="F1430" i="1"/>
  <c r="E1430" i="1"/>
  <c r="D1430" i="1"/>
  <c r="C1430" i="1"/>
  <c r="B1430" i="1"/>
  <c r="I1430" i="1" s="1"/>
  <c r="AB1429" i="1"/>
  <c r="O1429" i="1" s="1"/>
  <c r="AA1429" i="1"/>
  <c r="U1429" i="1"/>
  <c r="T1429" i="1"/>
  <c r="R1429" i="1"/>
  <c r="Q1429" i="1"/>
  <c r="P1429" i="1"/>
  <c r="K1429" i="1"/>
  <c r="J1429" i="1"/>
  <c r="G1429" i="1"/>
  <c r="S1429" i="1" s="1"/>
  <c r="F1429" i="1"/>
  <c r="E1429" i="1"/>
  <c r="D1429" i="1"/>
  <c r="C1429" i="1"/>
  <c r="B1429" i="1"/>
  <c r="AC1429" i="1" s="1"/>
  <c r="AA1428" i="1"/>
  <c r="AB1428" i="1" s="1"/>
  <c r="T1428" i="1"/>
  <c r="Q1428" i="1"/>
  <c r="P1428" i="1"/>
  <c r="K1428" i="1"/>
  <c r="J1428" i="1"/>
  <c r="G1428" i="1"/>
  <c r="F1428" i="1"/>
  <c r="E1428" i="1"/>
  <c r="D1428" i="1"/>
  <c r="C1428" i="1"/>
  <c r="B1428" i="1"/>
  <c r="U1428" i="1" s="1"/>
  <c r="AA1427" i="1"/>
  <c r="AB1427" i="1" s="1"/>
  <c r="T1427" i="1"/>
  <c r="Q1427" i="1"/>
  <c r="P1427" i="1"/>
  <c r="K1427" i="1"/>
  <c r="J1427" i="1"/>
  <c r="I1427" i="1"/>
  <c r="G1427" i="1"/>
  <c r="S1427" i="1" s="1"/>
  <c r="F1427" i="1"/>
  <c r="E1427" i="1"/>
  <c r="D1427" i="1"/>
  <c r="C1427" i="1"/>
  <c r="B1427" i="1"/>
  <c r="U1427" i="1" s="1"/>
  <c r="AA1426" i="1"/>
  <c r="AB1426" i="1" s="1"/>
  <c r="T1426" i="1"/>
  <c r="Q1426" i="1"/>
  <c r="P1426" i="1"/>
  <c r="K1426" i="1"/>
  <c r="J1426" i="1"/>
  <c r="G1426" i="1"/>
  <c r="F1426" i="1"/>
  <c r="S1426" i="1" s="1"/>
  <c r="E1426" i="1"/>
  <c r="D1426" i="1"/>
  <c r="C1426" i="1"/>
  <c r="B1426" i="1"/>
  <c r="AC1426" i="1" s="1"/>
  <c r="AA1425" i="1"/>
  <c r="AB1425" i="1" s="1"/>
  <c r="T1425" i="1"/>
  <c r="Q1425" i="1"/>
  <c r="P1425" i="1"/>
  <c r="K1425" i="1"/>
  <c r="J1425" i="1"/>
  <c r="G1425" i="1"/>
  <c r="F1425" i="1"/>
  <c r="E1425" i="1"/>
  <c r="D1425" i="1"/>
  <c r="C1425" i="1"/>
  <c r="B1425" i="1"/>
  <c r="Z1425" i="1" s="1"/>
  <c r="AA1424" i="1"/>
  <c r="AB1424" i="1" s="1"/>
  <c r="T1424" i="1"/>
  <c r="R1424" i="1"/>
  <c r="P1424" i="1"/>
  <c r="K1424" i="1"/>
  <c r="J1424" i="1"/>
  <c r="G1424" i="1"/>
  <c r="F1424" i="1"/>
  <c r="S1424" i="1" s="1"/>
  <c r="E1424" i="1"/>
  <c r="D1424" i="1"/>
  <c r="C1424" i="1"/>
  <c r="B1424" i="1"/>
  <c r="AC1424" i="1" s="1"/>
  <c r="AC1423" i="1"/>
  <c r="AB1423" i="1"/>
  <c r="AA1423" i="1"/>
  <c r="T1423" i="1"/>
  <c r="R1423" i="1"/>
  <c r="Q1423" i="1"/>
  <c r="K1423" i="1"/>
  <c r="J1423" i="1"/>
  <c r="I1423" i="1"/>
  <c r="G1423" i="1"/>
  <c r="F1423" i="1"/>
  <c r="E1423" i="1"/>
  <c r="D1423" i="1"/>
  <c r="C1423" i="1"/>
  <c r="B1423" i="1"/>
  <c r="Z1423" i="1" s="1"/>
  <c r="AC1422" i="1"/>
  <c r="AB1422" i="1"/>
  <c r="O1422" i="1" s="1"/>
  <c r="AA1422" i="1"/>
  <c r="Z1422" i="1"/>
  <c r="U1422" i="1"/>
  <c r="T1422" i="1"/>
  <c r="R1422" i="1"/>
  <c r="Q1422" i="1"/>
  <c r="P1422" i="1"/>
  <c r="K1422" i="1"/>
  <c r="J1422" i="1"/>
  <c r="I1422" i="1"/>
  <c r="G1422" i="1"/>
  <c r="F1422" i="1"/>
  <c r="E1422" i="1"/>
  <c r="D1422" i="1"/>
  <c r="C1422" i="1"/>
  <c r="B1422" i="1"/>
  <c r="AA1421" i="1"/>
  <c r="AB1421" i="1" s="1"/>
  <c r="T1421" i="1"/>
  <c r="R1421" i="1"/>
  <c r="Q1421" i="1"/>
  <c r="K1421" i="1"/>
  <c r="J1421" i="1"/>
  <c r="G1421" i="1"/>
  <c r="F1421" i="1"/>
  <c r="E1421" i="1"/>
  <c r="D1421" i="1"/>
  <c r="C1421" i="1"/>
  <c r="B1421" i="1"/>
  <c r="Z1421" i="1" s="1"/>
  <c r="AA1420" i="1"/>
  <c r="AB1420" i="1" s="1"/>
  <c r="T1420" i="1"/>
  <c r="R1420" i="1"/>
  <c r="Q1420" i="1"/>
  <c r="P1420" i="1"/>
  <c r="K1420" i="1"/>
  <c r="I1420" i="1"/>
  <c r="G1420" i="1"/>
  <c r="S1420" i="1" s="1"/>
  <c r="F1420" i="1"/>
  <c r="E1420" i="1"/>
  <c r="D1420" i="1"/>
  <c r="C1420" i="1"/>
  <c r="B1420" i="1"/>
  <c r="AC1420" i="1" s="1"/>
  <c r="AC1419" i="1"/>
  <c r="AB1419" i="1"/>
  <c r="O1419" i="1" s="1"/>
  <c r="AA1419" i="1"/>
  <c r="T1419" i="1"/>
  <c r="R1419" i="1"/>
  <c r="Q1419" i="1"/>
  <c r="P1419" i="1"/>
  <c r="K1419" i="1"/>
  <c r="I1419" i="1"/>
  <c r="G1419" i="1"/>
  <c r="S1419" i="1" s="1"/>
  <c r="F1419" i="1"/>
  <c r="E1419" i="1"/>
  <c r="D1419" i="1"/>
  <c r="C1419" i="1"/>
  <c r="B1419" i="1"/>
  <c r="Z1419" i="1" s="1"/>
  <c r="AA1418" i="1"/>
  <c r="AB1418" i="1" s="1"/>
  <c r="U1418" i="1"/>
  <c r="T1418" i="1"/>
  <c r="R1418" i="1"/>
  <c r="Q1418" i="1"/>
  <c r="P1418" i="1"/>
  <c r="J1418" i="1"/>
  <c r="G1418" i="1"/>
  <c r="F1418" i="1"/>
  <c r="E1418" i="1"/>
  <c r="D1418" i="1"/>
  <c r="C1418" i="1"/>
  <c r="B1418" i="1"/>
  <c r="AC1418" i="1" s="1"/>
  <c r="AA1417" i="1"/>
  <c r="AB1417" i="1" s="1"/>
  <c r="O1417" i="1" s="1"/>
  <c r="T1417" i="1"/>
  <c r="R1417" i="1"/>
  <c r="Q1417" i="1"/>
  <c r="P1417" i="1"/>
  <c r="K1417" i="1"/>
  <c r="J1417" i="1"/>
  <c r="G1417" i="1"/>
  <c r="F1417" i="1"/>
  <c r="E1417" i="1"/>
  <c r="D1417" i="1"/>
  <c r="C1417" i="1"/>
  <c r="B1417" i="1"/>
  <c r="Z1417" i="1" s="1"/>
  <c r="AA1416" i="1"/>
  <c r="AB1416" i="1" s="1"/>
  <c r="T1416" i="1"/>
  <c r="R1416" i="1"/>
  <c r="Q1416" i="1"/>
  <c r="P1416" i="1"/>
  <c r="K1416" i="1"/>
  <c r="I1416" i="1"/>
  <c r="G1416" i="1"/>
  <c r="F1416" i="1"/>
  <c r="E1416" i="1"/>
  <c r="D1416" i="1"/>
  <c r="C1416" i="1"/>
  <c r="B1416" i="1"/>
  <c r="AC1416" i="1" s="1"/>
  <c r="AA1415" i="1"/>
  <c r="AB1415" i="1" s="1"/>
  <c r="O1415" i="1" s="1"/>
  <c r="T1415" i="1"/>
  <c r="R1415" i="1"/>
  <c r="Q1415" i="1"/>
  <c r="P1415" i="1"/>
  <c r="J1415" i="1"/>
  <c r="G1415" i="1"/>
  <c r="S1415" i="1" s="1"/>
  <c r="F1415" i="1"/>
  <c r="E1415" i="1"/>
  <c r="D1415" i="1"/>
  <c r="C1415" i="1"/>
  <c r="B1415" i="1"/>
  <c r="AC1414" i="1"/>
  <c r="AA1414" i="1"/>
  <c r="AB1414" i="1" s="1"/>
  <c r="T1414" i="1"/>
  <c r="R1414" i="1"/>
  <c r="Q1414" i="1"/>
  <c r="P1414" i="1"/>
  <c r="K1414" i="1"/>
  <c r="G1414" i="1"/>
  <c r="F1414" i="1"/>
  <c r="E1414" i="1"/>
  <c r="D1414" i="1"/>
  <c r="C1414" i="1"/>
  <c r="B1414" i="1"/>
  <c r="I1414" i="1" s="1"/>
  <c r="AB1413" i="1"/>
  <c r="O1413" i="1" s="1"/>
  <c r="AA1413" i="1"/>
  <c r="T1413" i="1"/>
  <c r="R1413" i="1"/>
  <c r="Q1413" i="1"/>
  <c r="P1413" i="1"/>
  <c r="J1413" i="1"/>
  <c r="G1413" i="1"/>
  <c r="S1413" i="1" s="1"/>
  <c r="F1413" i="1"/>
  <c r="E1413" i="1"/>
  <c r="D1413" i="1"/>
  <c r="C1413" i="1"/>
  <c r="B1413" i="1"/>
  <c r="Z1413" i="1" s="1"/>
  <c r="AA1412" i="1"/>
  <c r="AB1412" i="1" s="1"/>
  <c r="T1412" i="1"/>
  <c r="S1412" i="1"/>
  <c r="R1412" i="1"/>
  <c r="Q1412" i="1"/>
  <c r="P1412" i="1"/>
  <c r="K1412" i="1"/>
  <c r="I1412" i="1"/>
  <c r="G1412" i="1"/>
  <c r="F1412" i="1"/>
  <c r="E1412" i="1"/>
  <c r="D1412" i="1"/>
  <c r="C1412" i="1"/>
  <c r="B1412" i="1"/>
  <c r="AC1412" i="1" s="1"/>
  <c r="AC1411" i="1"/>
  <c r="M1411" i="1" s="1"/>
  <c r="AB1411" i="1"/>
  <c r="O1411" i="1" s="1"/>
  <c r="AA1411" i="1"/>
  <c r="T1411" i="1"/>
  <c r="R1411" i="1"/>
  <c r="Q1411" i="1"/>
  <c r="P1411" i="1"/>
  <c r="J1411" i="1"/>
  <c r="I1411" i="1"/>
  <c r="G1411" i="1"/>
  <c r="S1411" i="1" s="1"/>
  <c r="F1411" i="1"/>
  <c r="E1411" i="1"/>
  <c r="D1411" i="1"/>
  <c r="C1411" i="1"/>
  <c r="B1411" i="1"/>
  <c r="Z1411" i="1" s="1"/>
  <c r="AC1410" i="1"/>
  <c r="AA1410" i="1"/>
  <c r="AB1410" i="1" s="1"/>
  <c r="Z1410" i="1"/>
  <c r="T1410" i="1"/>
  <c r="R1410" i="1"/>
  <c r="Q1410" i="1"/>
  <c r="P1410" i="1"/>
  <c r="J1410" i="1"/>
  <c r="I1410" i="1"/>
  <c r="G1410" i="1"/>
  <c r="S1410" i="1" s="1"/>
  <c r="F1410" i="1"/>
  <c r="E1410" i="1"/>
  <c r="D1410" i="1"/>
  <c r="C1410" i="1"/>
  <c r="B1410" i="1"/>
  <c r="U1410" i="1" s="1"/>
  <c r="AB1409" i="1"/>
  <c r="AA1409" i="1"/>
  <c r="T1409" i="1"/>
  <c r="R1409" i="1"/>
  <c r="Q1409" i="1"/>
  <c r="P1409" i="1"/>
  <c r="K1409" i="1"/>
  <c r="G1409" i="1"/>
  <c r="F1409" i="1"/>
  <c r="E1409" i="1"/>
  <c r="D1409" i="1"/>
  <c r="C1409" i="1"/>
  <c r="B1409" i="1"/>
  <c r="AA1408" i="1"/>
  <c r="AB1408" i="1" s="1"/>
  <c r="T1408" i="1"/>
  <c r="R1408" i="1"/>
  <c r="Q1408" i="1"/>
  <c r="P1408" i="1"/>
  <c r="K1408" i="1"/>
  <c r="G1408" i="1"/>
  <c r="S1408" i="1" s="1"/>
  <c r="F1408" i="1"/>
  <c r="E1408" i="1"/>
  <c r="D1408" i="1"/>
  <c r="C1408" i="1"/>
  <c r="B1408" i="1"/>
  <c r="AC1408" i="1" s="1"/>
  <c r="AB1407" i="1"/>
  <c r="AA1407" i="1"/>
  <c r="T1407" i="1"/>
  <c r="R1407" i="1"/>
  <c r="Q1407" i="1"/>
  <c r="P1407" i="1"/>
  <c r="J1407" i="1"/>
  <c r="G1407" i="1"/>
  <c r="F1407" i="1"/>
  <c r="E1407" i="1"/>
  <c r="D1407" i="1"/>
  <c r="C1407" i="1"/>
  <c r="B1407" i="1"/>
  <c r="AA1406" i="1"/>
  <c r="AB1406" i="1" s="1"/>
  <c r="U1406" i="1"/>
  <c r="T1406" i="1"/>
  <c r="R1406" i="1"/>
  <c r="Q1406" i="1"/>
  <c r="P1406" i="1"/>
  <c r="J1406" i="1"/>
  <c r="G1406" i="1"/>
  <c r="S1406" i="1" s="1"/>
  <c r="F1406" i="1"/>
  <c r="E1406" i="1"/>
  <c r="D1406" i="1"/>
  <c r="C1406" i="1"/>
  <c r="B1406" i="1"/>
  <c r="AC1406" i="1" s="1"/>
  <c r="AA1405" i="1"/>
  <c r="AB1405" i="1" s="1"/>
  <c r="O1405" i="1" s="1"/>
  <c r="T1405" i="1"/>
  <c r="R1405" i="1"/>
  <c r="Q1405" i="1"/>
  <c r="P1405" i="1"/>
  <c r="J1405" i="1"/>
  <c r="G1405" i="1"/>
  <c r="S1405" i="1" s="1"/>
  <c r="F1405" i="1"/>
  <c r="E1405" i="1"/>
  <c r="D1405" i="1"/>
  <c r="C1405" i="1"/>
  <c r="B1405" i="1"/>
  <c r="U1405" i="1" s="1"/>
  <c r="AA1404" i="1"/>
  <c r="AB1404" i="1" s="1"/>
  <c r="T1404" i="1"/>
  <c r="R1404" i="1"/>
  <c r="Q1404" i="1"/>
  <c r="P1404" i="1"/>
  <c r="J1404" i="1"/>
  <c r="G1404" i="1"/>
  <c r="F1404" i="1"/>
  <c r="S1404" i="1" s="1"/>
  <c r="E1404" i="1"/>
  <c r="D1404" i="1"/>
  <c r="C1404" i="1"/>
  <c r="B1404" i="1"/>
  <c r="AA1403" i="1"/>
  <c r="AB1403" i="1" s="1"/>
  <c r="T1403" i="1"/>
  <c r="R1403" i="1"/>
  <c r="Q1403" i="1"/>
  <c r="P1403" i="1"/>
  <c r="J1403" i="1"/>
  <c r="I1403" i="1"/>
  <c r="G1403" i="1"/>
  <c r="F1403" i="1"/>
  <c r="E1403" i="1"/>
  <c r="D1403" i="1"/>
  <c r="C1403" i="1"/>
  <c r="B1403" i="1"/>
  <c r="Z1403" i="1" s="1"/>
  <c r="AA1402" i="1"/>
  <c r="AB1402" i="1" s="1"/>
  <c r="O1402" i="1" s="1"/>
  <c r="Z1402" i="1"/>
  <c r="U1402" i="1"/>
  <c r="T1402" i="1"/>
  <c r="R1402" i="1"/>
  <c r="Q1402" i="1"/>
  <c r="P1402" i="1"/>
  <c r="J1402" i="1"/>
  <c r="I1402" i="1"/>
  <c r="G1402" i="1"/>
  <c r="S1402" i="1" s="1"/>
  <c r="F1402" i="1"/>
  <c r="E1402" i="1"/>
  <c r="D1402" i="1"/>
  <c r="C1402" i="1"/>
  <c r="B1402" i="1"/>
  <c r="AC1402" i="1" s="1"/>
  <c r="M1402" i="1" s="1"/>
  <c r="AA1401" i="1"/>
  <c r="AB1401" i="1" s="1"/>
  <c r="O1401" i="1" s="1"/>
  <c r="T1401" i="1"/>
  <c r="R1401" i="1"/>
  <c r="Q1401" i="1"/>
  <c r="P1401" i="1"/>
  <c r="J1401" i="1"/>
  <c r="G1401" i="1"/>
  <c r="S1401" i="1" s="1"/>
  <c r="F1401" i="1"/>
  <c r="E1401" i="1"/>
  <c r="D1401" i="1"/>
  <c r="C1401" i="1"/>
  <c r="B1401" i="1"/>
  <c r="AA1400" i="1"/>
  <c r="AB1400" i="1" s="1"/>
  <c r="T1400" i="1"/>
  <c r="R1400" i="1"/>
  <c r="Q1400" i="1"/>
  <c r="P1400" i="1"/>
  <c r="J1400" i="1"/>
  <c r="G1400" i="1"/>
  <c r="S1400" i="1" s="1"/>
  <c r="F1400" i="1"/>
  <c r="E1400" i="1"/>
  <c r="D1400" i="1"/>
  <c r="C1400" i="1"/>
  <c r="B1400" i="1"/>
  <c r="AC1400" i="1" s="1"/>
  <c r="AA1399" i="1"/>
  <c r="AB1399" i="1" s="1"/>
  <c r="T1399" i="1"/>
  <c r="R1399" i="1"/>
  <c r="Q1399" i="1"/>
  <c r="P1399" i="1"/>
  <c r="J1399" i="1"/>
  <c r="G1399" i="1"/>
  <c r="F1399" i="1"/>
  <c r="E1399" i="1"/>
  <c r="D1399" i="1"/>
  <c r="C1399" i="1"/>
  <c r="B1399" i="1"/>
  <c r="Z1399" i="1" s="1"/>
  <c r="AA1398" i="1"/>
  <c r="AB1398" i="1" s="1"/>
  <c r="T1398" i="1"/>
  <c r="R1398" i="1"/>
  <c r="Q1398" i="1"/>
  <c r="P1398" i="1"/>
  <c r="J1398" i="1"/>
  <c r="G1398" i="1"/>
  <c r="F1398" i="1"/>
  <c r="E1398" i="1"/>
  <c r="D1398" i="1"/>
  <c r="C1398" i="1"/>
  <c r="B1398" i="1"/>
  <c r="I1398" i="1" s="1"/>
  <c r="AA1397" i="1"/>
  <c r="AB1397" i="1" s="1"/>
  <c r="U1397" i="1"/>
  <c r="T1397" i="1"/>
  <c r="R1397" i="1"/>
  <c r="Q1397" i="1"/>
  <c r="P1397" i="1"/>
  <c r="J1397" i="1"/>
  <c r="G1397" i="1"/>
  <c r="S1397" i="1" s="1"/>
  <c r="F1397" i="1"/>
  <c r="E1397" i="1"/>
  <c r="D1397" i="1"/>
  <c r="C1397" i="1"/>
  <c r="B1397" i="1"/>
  <c r="AA1396" i="1"/>
  <c r="AB1396" i="1" s="1"/>
  <c r="T1396" i="1"/>
  <c r="R1396" i="1"/>
  <c r="Q1396" i="1"/>
  <c r="P1396" i="1"/>
  <c r="J1396" i="1"/>
  <c r="G1396" i="1"/>
  <c r="F1396" i="1"/>
  <c r="S1396" i="1" s="1"/>
  <c r="E1396" i="1"/>
  <c r="D1396" i="1"/>
  <c r="C1396" i="1"/>
  <c r="B1396" i="1"/>
  <c r="AC1396" i="1" s="1"/>
  <c r="AA1395" i="1"/>
  <c r="AB1395" i="1" s="1"/>
  <c r="T1395" i="1"/>
  <c r="R1395" i="1"/>
  <c r="Q1395" i="1"/>
  <c r="P1395" i="1"/>
  <c r="J1395" i="1"/>
  <c r="G1395" i="1"/>
  <c r="F1395" i="1"/>
  <c r="E1395" i="1"/>
  <c r="D1395" i="1"/>
  <c r="C1395" i="1"/>
  <c r="B1395" i="1"/>
  <c r="AA1394" i="1"/>
  <c r="AB1394" i="1" s="1"/>
  <c r="Z1394" i="1"/>
  <c r="T1394" i="1"/>
  <c r="R1394" i="1"/>
  <c r="Q1394" i="1"/>
  <c r="P1394" i="1"/>
  <c r="O1394" i="1"/>
  <c r="J1394" i="1"/>
  <c r="I1394" i="1"/>
  <c r="G1394" i="1"/>
  <c r="F1394" i="1"/>
  <c r="E1394" i="1"/>
  <c r="D1394" i="1"/>
  <c r="C1394" i="1"/>
  <c r="B1394" i="1"/>
  <c r="AC1394" i="1" s="1"/>
  <c r="M1394" i="1" s="1"/>
  <c r="AA1393" i="1"/>
  <c r="AB1393" i="1" s="1"/>
  <c r="U1393" i="1"/>
  <c r="T1393" i="1"/>
  <c r="R1393" i="1"/>
  <c r="Q1393" i="1"/>
  <c r="P1393" i="1"/>
  <c r="O1393" i="1"/>
  <c r="J1393" i="1"/>
  <c r="G1393" i="1"/>
  <c r="F1393" i="1"/>
  <c r="E1393" i="1"/>
  <c r="D1393" i="1"/>
  <c r="C1393" i="1"/>
  <c r="B1393" i="1"/>
  <c r="AA1392" i="1"/>
  <c r="AB1392" i="1" s="1"/>
  <c r="U1392" i="1"/>
  <c r="T1392" i="1"/>
  <c r="S1392" i="1"/>
  <c r="R1392" i="1"/>
  <c r="Q1392" i="1"/>
  <c r="P1392" i="1"/>
  <c r="J1392" i="1"/>
  <c r="I1392" i="1"/>
  <c r="G1392" i="1"/>
  <c r="F1392" i="1"/>
  <c r="E1392" i="1"/>
  <c r="D1392" i="1"/>
  <c r="C1392" i="1"/>
  <c r="B1392" i="1"/>
  <c r="AC1392" i="1" s="1"/>
  <c r="AC1391" i="1"/>
  <c r="AA1391" i="1"/>
  <c r="AB1391" i="1" s="1"/>
  <c r="O1391" i="1" s="1"/>
  <c r="T1391" i="1"/>
  <c r="R1391" i="1"/>
  <c r="Q1391" i="1"/>
  <c r="P1391" i="1"/>
  <c r="K1391" i="1"/>
  <c r="J1391" i="1"/>
  <c r="I1391" i="1"/>
  <c r="G1391" i="1"/>
  <c r="S1391" i="1" s="1"/>
  <c r="F1391" i="1"/>
  <c r="E1391" i="1"/>
  <c r="D1391" i="1"/>
  <c r="C1391" i="1"/>
  <c r="B1391" i="1"/>
  <c r="Z1391" i="1" s="1"/>
  <c r="AC1390" i="1"/>
  <c r="M1390" i="1" s="1"/>
  <c r="AA1390" i="1"/>
  <c r="AB1390" i="1" s="1"/>
  <c r="R1390" i="1" s="1"/>
  <c r="Z1390" i="1"/>
  <c r="N1390" i="1" s="1"/>
  <c r="T1390" i="1"/>
  <c r="Q1390" i="1"/>
  <c r="P1390" i="1"/>
  <c r="O1390" i="1"/>
  <c r="K1390" i="1"/>
  <c r="J1390" i="1"/>
  <c r="G1390" i="1"/>
  <c r="S1390" i="1" s="1"/>
  <c r="F1390" i="1"/>
  <c r="E1390" i="1"/>
  <c r="D1390" i="1"/>
  <c r="C1390" i="1"/>
  <c r="B1390" i="1"/>
  <c r="AA1389" i="1"/>
  <c r="AB1389" i="1" s="1"/>
  <c r="R1389" i="1" s="1"/>
  <c r="T1389" i="1"/>
  <c r="Q1389" i="1"/>
  <c r="P1389" i="1"/>
  <c r="K1389" i="1"/>
  <c r="J1389" i="1"/>
  <c r="G1389" i="1"/>
  <c r="F1389" i="1"/>
  <c r="E1389" i="1"/>
  <c r="D1389" i="1"/>
  <c r="C1389" i="1"/>
  <c r="B1389" i="1"/>
  <c r="AA1388" i="1"/>
  <c r="AB1388" i="1" s="1"/>
  <c r="U1388" i="1"/>
  <c r="T1388" i="1"/>
  <c r="S1388" i="1"/>
  <c r="Q1388" i="1"/>
  <c r="P1388" i="1"/>
  <c r="K1388" i="1"/>
  <c r="J1388" i="1"/>
  <c r="G1388" i="1"/>
  <c r="F1388" i="1"/>
  <c r="E1388" i="1"/>
  <c r="D1388" i="1"/>
  <c r="C1388" i="1"/>
  <c r="B1388" i="1"/>
  <c r="I1388" i="1" s="1"/>
  <c r="AB1387" i="1"/>
  <c r="O1387" i="1" s="1"/>
  <c r="AA1387" i="1"/>
  <c r="T1387" i="1"/>
  <c r="Q1387" i="1"/>
  <c r="P1387" i="1"/>
  <c r="K1387" i="1"/>
  <c r="J1387" i="1"/>
  <c r="I1387" i="1"/>
  <c r="G1387" i="1"/>
  <c r="F1387" i="1"/>
  <c r="E1387" i="1"/>
  <c r="D1387" i="1"/>
  <c r="C1387" i="1"/>
  <c r="B1387" i="1"/>
  <c r="Z1387" i="1" s="1"/>
  <c r="AA1386" i="1"/>
  <c r="AB1386" i="1" s="1"/>
  <c r="T1386" i="1"/>
  <c r="Q1386" i="1"/>
  <c r="P1386" i="1"/>
  <c r="K1386" i="1"/>
  <c r="J1386" i="1"/>
  <c r="I1386" i="1"/>
  <c r="G1386" i="1"/>
  <c r="F1386" i="1"/>
  <c r="E1386" i="1"/>
  <c r="D1386" i="1"/>
  <c r="C1386" i="1"/>
  <c r="B1386" i="1"/>
  <c r="AC1386" i="1" s="1"/>
  <c r="AA1385" i="1"/>
  <c r="AB1385" i="1" s="1"/>
  <c r="R1385" i="1" s="1"/>
  <c r="Z1385" i="1"/>
  <c r="U1385" i="1"/>
  <c r="T1385" i="1"/>
  <c r="Q1385" i="1"/>
  <c r="P1385" i="1"/>
  <c r="K1385" i="1"/>
  <c r="J1385" i="1"/>
  <c r="G1385" i="1"/>
  <c r="F1385" i="1"/>
  <c r="E1385" i="1"/>
  <c r="D1385" i="1"/>
  <c r="C1385" i="1"/>
  <c r="B1385" i="1"/>
  <c r="AA1384" i="1"/>
  <c r="AB1384" i="1" s="1"/>
  <c r="O1384" i="1" s="1"/>
  <c r="T1384" i="1"/>
  <c r="S1384" i="1"/>
  <c r="Q1384" i="1"/>
  <c r="P1384" i="1"/>
  <c r="K1384" i="1"/>
  <c r="J1384" i="1"/>
  <c r="G1384" i="1"/>
  <c r="F1384" i="1"/>
  <c r="E1384" i="1"/>
  <c r="D1384" i="1"/>
  <c r="C1384" i="1"/>
  <c r="B1384" i="1"/>
  <c r="U1384" i="1" s="1"/>
  <c r="AA1383" i="1"/>
  <c r="AB1383" i="1" s="1"/>
  <c r="O1383" i="1" s="1"/>
  <c r="T1383" i="1"/>
  <c r="Q1383" i="1"/>
  <c r="P1383" i="1"/>
  <c r="K1383" i="1"/>
  <c r="J1383" i="1"/>
  <c r="G1383" i="1"/>
  <c r="F1383" i="1"/>
  <c r="E1383" i="1"/>
  <c r="D1383" i="1"/>
  <c r="C1383" i="1"/>
  <c r="B1383" i="1"/>
  <c r="AC1383" i="1" s="1"/>
  <c r="AC1382" i="1"/>
  <c r="AA1382" i="1"/>
  <c r="AB1382" i="1" s="1"/>
  <c r="R1382" i="1" s="1"/>
  <c r="Z1382" i="1"/>
  <c r="U1382" i="1"/>
  <c r="T1382" i="1"/>
  <c r="Q1382" i="1"/>
  <c r="P1382" i="1"/>
  <c r="N1382" i="1"/>
  <c r="K1382" i="1"/>
  <c r="J1382" i="1"/>
  <c r="I1382" i="1"/>
  <c r="G1382" i="1"/>
  <c r="F1382" i="1"/>
  <c r="E1382" i="1"/>
  <c r="D1382" i="1"/>
  <c r="C1382" i="1"/>
  <c r="B1382" i="1"/>
  <c r="AA1381" i="1"/>
  <c r="AB1381" i="1" s="1"/>
  <c r="P1381" i="1" s="1"/>
  <c r="T1381" i="1"/>
  <c r="R1381" i="1"/>
  <c r="Q1381" i="1"/>
  <c r="O1381" i="1"/>
  <c r="K1381" i="1"/>
  <c r="J1381" i="1"/>
  <c r="G1381" i="1"/>
  <c r="F1381" i="1"/>
  <c r="E1381" i="1"/>
  <c r="D1381" i="1"/>
  <c r="C1381" i="1"/>
  <c r="B1381" i="1"/>
  <c r="Z1381" i="1" s="1"/>
  <c r="AA1380" i="1"/>
  <c r="AB1380" i="1" s="1"/>
  <c r="T1380" i="1"/>
  <c r="S1380" i="1"/>
  <c r="R1380" i="1"/>
  <c r="Q1380" i="1"/>
  <c r="K1380" i="1"/>
  <c r="J1380" i="1"/>
  <c r="G1380" i="1"/>
  <c r="F1380" i="1"/>
  <c r="E1380" i="1"/>
  <c r="D1380" i="1"/>
  <c r="C1380" i="1"/>
  <c r="B1380" i="1"/>
  <c r="I1380" i="1" s="1"/>
  <c r="AA1379" i="1"/>
  <c r="AB1379" i="1" s="1"/>
  <c r="O1379" i="1" s="1"/>
  <c r="T1379" i="1"/>
  <c r="R1379" i="1"/>
  <c r="Q1379" i="1"/>
  <c r="K1379" i="1"/>
  <c r="J1379" i="1"/>
  <c r="G1379" i="1"/>
  <c r="F1379" i="1"/>
  <c r="E1379" i="1"/>
  <c r="D1379" i="1"/>
  <c r="C1379" i="1"/>
  <c r="B1379" i="1"/>
  <c r="Z1379" i="1" s="1"/>
  <c r="AA1378" i="1"/>
  <c r="AB1378" i="1" s="1"/>
  <c r="T1378" i="1"/>
  <c r="R1378" i="1"/>
  <c r="Q1378" i="1"/>
  <c r="K1378" i="1"/>
  <c r="J1378" i="1"/>
  <c r="I1378" i="1"/>
  <c r="G1378" i="1"/>
  <c r="S1378" i="1" s="1"/>
  <c r="F1378" i="1"/>
  <c r="E1378" i="1"/>
  <c r="D1378" i="1"/>
  <c r="C1378" i="1"/>
  <c r="B1378" i="1"/>
  <c r="AC1378" i="1" s="1"/>
  <c r="AA1377" i="1"/>
  <c r="AB1377" i="1" s="1"/>
  <c r="O1377" i="1" s="1"/>
  <c r="T1377" i="1"/>
  <c r="R1377" i="1"/>
  <c r="Q1377" i="1"/>
  <c r="K1377" i="1"/>
  <c r="J1377" i="1"/>
  <c r="G1377" i="1"/>
  <c r="F1377" i="1"/>
  <c r="E1377" i="1"/>
  <c r="D1377" i="1"/>
  <c r="C1377" i="1"/>
  <c r="B1377" i="1"/>
  <c r="U1377" i="1" s="1"/>
  <c r="AA1376" i="1"/>
  <c r="AB1376" i="1" s="1"/>
  <c r="T1376" i="1"/>
  <c r="R1376" i="1"/>
  <c r="Q1376" i="1"/>
  <c r="K1376" i="1"/>
  <c r="J1376" i="1"/>
  <c r="G1376" i="1"/>
  <c r="S1376" i="1" s="1"/>
  <c r="F1376" i="1"/>
  <c r="E1376" i="1"/>
  <c r="D1376" i="1"/>
  <c r="C1376" i="1"/>
  <c r="B1376" i="1"/>
  <c r="AC1376" i="1" s="1"/>
  <c r="AB1375" i="1"/>
  <c r="O1375" i="1" s="1"/>
  <c r="AA1375" i="1"/>
  <c r="T1375" i="1"/>
  <c r="R1375" i="1"/>
  <c r="Q1375" i="1"/>
  <c r="P1375" i="1"/>
  <c r="J1375" i="1"/>
  <c r="I1375" i="1"/>
  <c r="G1375" i="1"/>
  <c r="F1375" i="1"/>
  <c r="E1375" i="1"/>
  <c r="D1375" i="1"/>
  <c r="C1375" i="1"/>
  <c r="B1375" i="1"/>
  <c r="AA1374" i="1"/>
  <c r="AB1374" i="1" s="1"/>
  <c r="T1374" i="1"/>
  <c r="R1374" i="1"/>
  <c r="Q1374" i="1"/>
  <c r="P1374" i="1"/>
  <c r="J1374" i="1"/>
  <c r="I1374" i="1"/>
  <c r="G1374" i="1"/>
  <c r="F1374" i="1"/>
  <c r="E1374" i="1"/>
  <c r="D1374" i="1"/>
  <c r="C1374" i="1"/>
  <c r="B1374" i="1"/>
  <c r="U1374" i="1" s="1"/>
  <c r="AA1373" i="1"/>
  <c r="AB1373" i="1" s="1"/>
  <c r="T1373" i="1"/>
  <c r="R1373" i="1"/>
  <c r="Q1373" i="1"/>
  <c r="P1373" i="1"/>
  <c r="J1373" i="1"/>
  <c r="G1373" i="1"/>
  <c r="F1373" i="1"/>
  <c r="E1373" i="1"/>
  <c r="D1373" i="1"/>
  <c r="C1373" i="1"/>
  <c r="B1373" i="1"/>
  <c r="U1373" i="1" s="1"/>
  <c r="AA1372" i="1"/>
  <c r="AB1372" i="1" s="1"/>
  <c r="O1372" i="1" s="1"/>
  <c r="Z1372" i="1"/>
  <c r="N1372" i="1" s="1"/>
  <c r="T1372" i="1"/>
  <c r="R1372" i="1"/>
  <c r="Q1372" i="1"/>
  <c r="P1372" i="1"/>
  <c r="J1372" i="1"/>
  <c r="I1372" i="1"/>
  <c r="G1372" i="1"/>
  <c r="F1372" i="1"/>
  <c r="S1372" i="1" s="1"/>
  <c r="E1372" i="1"/>
  <c r="D1372" i="1"/>
  <c r="C1372" i="1"/>
  <c r="B1372" i="1"/>
  <c r="AC1372" i="1" s="1"/>
  <c r="M1372" i="1" s="1"/>
  <c r="AA1371" i="1"/>
  <c r="AB1371" i="1" s="1"/>
  <c r="T1371" i="1"/>
  <c r="R1371" i="1"/>
  <c r="Q1371" i="1"/>
  <c r="P1371" i="1"/>
  <c r="J1371" i="1"/>
  <c r="G1371" i="1"/>
  <c r="S1371" i="1" s="1"/>
  <c r="F1371" i="1"/>
  <c r="E1371" i="1"/>
  <c r="D1371" i="1"/>
  <c r="C1371" i="1"/>
  <c r="B1371" i="1"/>
  <c r="AC1370" i="1"/>
  <c r="AA1370" i="1"/>
  <c r="AB1370" i="1" s="1"/>
  <c r="T1370" i="1"/>
  <c r="R1370" i="1"/>
  <c r="Q1370" i="1"/>
  <c r="P1370" i="1"/>
  <c r="O1370" i="1"/>
  <c r="K1370" i="1"/>
  <c r="G1370" i="1"/>
  <c r="F1370" i="1"/>
  <c r="E1370" i="1"/>
  <c r="D1370" i="1"/>
  <c r="C1370" i="1"/>
  <c r="B1370" i="1"/>
  <c r="U1370" i="1" s="1"/>
  <c r="AB1369" i="1"/>
  <c r="O1369" i="1" s="1"/>
  <c r="AA1369" i="1"/>
  <c r="U1369" i="1"/>
  <c r="T1369" i="1"/>
  <c r="R1369" i="1"/>
  <c r="Q1369" i="1"/>
  <c r="P1369" i="1"/>
  <c r="J1369" i="1"/>
  <c r="G1369" i="1"/>
  <c r="F1369" i="1"/>
  <c r="E1369" i="1"/>
  <c r="D1369" i="1"/>
  <c r="C1369" i="1"/>
  <c r="B1369" i="1"/>
  <c r="AA1368" i="1"/>
  <c r="AB1368" i="1" s="1"/>
  <c r="O1368" i="1" s="1"/>
  <c r="T1368" i="1"/>
  <c r="R1368" i="1"/>
  <c r="Q1368" i="1"/>
  <c r="P1368" i="1"/>
  <c r="J1368" i="1"/>
  <c r="G1368" i="1"/>
  <c r="S1368" i="1" s="1"/>
  <c r="F1368" i="1"/>
  <c r="E1368" i="1"/>
  <c r="D1368" i="1"/>
  <c r="C1368" i="1"/>
  <c r="B1368" i="1"/>
  <c r="AC1368" i="1" s="1"/>
  <c r="AC1367" i="1"/>
  <c r="AA1367" i="1"/>
  <c r="AB1367" i="1" s="1"/>
  <c r="O1367" i="1" s="1"/>
  <c r="T1367" i="1"/>
  <c r="R1367" i="1"/>
  <c r="Q1367" i="1"/>
  <c r="P1367" i="1"/>
  <c r="J1367" i="1"/>
  <c r="G1367" i="1"/>
  <c r="S1367" i="1" s="1"/>
  <c r="F1367" i="1"/>
  <c r="E1367" i="1"/>
  <c r="D1367" i="1"/>
  <c r="C1367" i="1"/>
  <c r="B1367" i="1"/>
  <c r="AA1366" i="1"/>
  <c r="AB1366" i="1" s="1"/>
  <c r="T1366" i="1"/>
  <c r="R1366" i="1"/>
  <c r="Q1366" i="1"/>
  <c r="P1366" i="1"/>
  <c r="J1366" i="1"/>
  <c r="I1366" i="1"/>
  <c r="G1366" i="1"/>
  <c r="F1366" i="1"/>
  <c r="E1366" i="1"/>
  <c r="D1366" i="1"/>
  <c r="C1366" i="1"/>
  <c r="B1366" i="1"/>
  <c r="U1366" i="1" s="1"/>
  <c r="AA1365" i="1"/>
  <c r="AB1365" i="1" s="1"/>
  <c r="O1365" i="1" s="1"/>
  <c r="T1365" i="1"/>
  <c r="R1365" i="1"/>
  <c r="Q1365" i="1"/>
  <c r="P1365" i="1"/>
  <c r="J1365" i="1"/>
  <c r="G1365" i="1"/>
  <c r="F1365" i="1"/>
  <c r="E1365" i="1"/>
  <c r="D1365" i="1"/>
  <c r="C1365" i="1"/>
  <c r="B1365" i="1"/>
  <c r="U1365" i="1" s="1"/>
  <c r="AA1364" i="1"/>
  <c r="AB1364" i="1" s="1"/>
  <c r="T1364" i="1"/>
  <c r="R1364" i="1"/>
  <c r="Q1364" i="1"/>
  <c r="P1364" i="1"/>
  <c r="O1364" i="1"/>
  <c r="J1364" i="1"/>
  <c r="G1364" i="1"/>
  <c r="S1364" i="1" s="1"/>
  <c r="F1364" i="1"/>
  <c r="E1364" i="1"/>
  <c r="D1364" i="1"/>
  <c r="C1364" i="1"/>
  <c r="B1364" i="1"/>
  <c r="AC1364" i="1" s="1"/>
  <c r="AB1363" i="1"/>
  <c r="O1363" i="1" s="1"/>
  <c r="AA1363" i="1"/>
  <c r="T1363" i="1"/>
  <c r="R1363" i="1"/>
  <c r="Q1363" i="1"/>
  <c r="P1363" i="1"/>
  <c r="J1363" i="1"/>
  <c r="I1363" i="1"/>
  <c r="G1363" i="1"/>
  <c r="F1363" i="1"/>
  <c r="E1363" i="1"/>
  <c r="D1363" i="1"/>
  <c r="C1363" i="1"/>
  <c r="B1363" i="1"/>
  <c r="Z1363" i="1" s="1"/>
  <c r="AA1362" i="1"/>
  <c r="AB1362" i="1" s="1"/>
  <c r="T1362" i="1"/>
  <c r="S1362" i="1"/>
  <c r="R1362" i="1"/>
  <c r="Q1362" i="1"/>
  <c r="P1362" i="1"/>
  <c r="K1362" i="1"/>
  <c r="I1362" i="1"/>
  <c r="G1362" i="1"/>
  <c r="F1362" i="1"/>
  <c r="E1362" i="1"/>
  <c r="D1362" i="1"/>
  <c r="C1362" i="1"/>
  <c r="B1362" i="1"/>
  <c r="U1362" i="1" s="1"/>
  <c r="AB1361" i="1"/>
  <c r="O1361" i="1" s="1"/>
  <c r="AA1361" i="1"/>
  <c r="T1361" i="1"/>
  <c r="R1361" i="1"/>
  <c r="Q1361" i="1"/>
  <c r="P1361" i="1"/>
  <c r="J1361" i="1"/>
  <c r="G1361" i="1"/>
  <c r="F1361" i="1"/>
  <c r="E1361" i="1"/>
  <c r="D1361" i="1"/>
  <c r="C1361" i="1"/>
  <c r="B1361" i="1"/>
  <c r="I1361" i="1" s="1"/>
  <c r="AA1360" i="1"/>
  <c r="AB1360" i="1" s="1"/>
  <c r="T1360" i="1"/>
  <c r="R1360" i="1"/>
  <c r="Q1360" i="1"/>
  <c r="P1360" i="1"/>
  <c r="O1360" i="1"/>
  <c r="J1360" i="1"/>
  <c r="G1360" i="1"/>
  <c r="F1360" i="1"/>
  <c r="S1360" i="1" s="1"/>
  <c r="E1360" i="1"/>
  <c r="D1360" i="1"/>
  <c r="C1360" i="1"/>
  <c r="B1360" i="1"/>
  <c r="AB1359" i="1"/>
  <c r="O1359" i="1" s="1"/>
  <c r="AA1359" i="1"/>
  <c r="T1359" i="1"/>
  <c r="R1359" i="1"/>
  <c r="Q1359" i="1"/>
  <c r="P1359" i="1"/>
  <c r="J1359" i="1"/>
  <c r="G1359" i="1"/>
  <c r="S1359" i="1" s="1"/>
  <c r="F1359" i="1"/>
  <c r="E1359" i="1"/>
  <c r="D1359" i="1"/>
  <c r="C1359" i="1"/>
  <c r="B1359" i="1"/>
  <c r="Z1359" i="1" s="1"/>
  <c r="AA1358" i="1"/>
  <c r="AB1358" i="1" s="1"/>
  <c r="O1358" i="1" s="1"/>
  <c r="T1358" i="1"/>
  <c r="R1358" i="1"/>
  <c r="Q1358" i="1"/>
  <c r="P1358" i="1"/>
  <c r="J1358" i="1"/>
  <c r="G1358" i="1"/>
  <c r="F1358" i="1"/>
  <c r="E1358" i="1"/>
  <c r="D1358" i="1"/>
  <c r="C1358" i="1"/>
  <c r="B1358" i="1"/>
  <c r="U1358" i="1" s="1"/>
  <c r="AA1357" i="1"/>
  <c r="AB1357" i="1" s="1"/>
  <c r="T1357" i="1"/>
  <c r="R1357" i="1"/>
  <c r="Q1357" i="1"/>
  <c r="P1357" i="1"/>
  <c r="J1357" i="1"/>
  <c r="G1357" i="1"/>
  <c r="S1357" i="1" s="1"/>
  <c r="F1357" i="1"/>
  <c r="E1357" i="1"/>
  <c r="D1357" i="1"/>
  <c r="C1357" i="1"/>
  <c r="B1357" i="1"/>
  <c r="I1357" i="1" s="1"/>
  <c r="AA1356" i="1"/>
  <c r="AB1356" i="1" s="1"/>
  <c r="O1356" i="1" s="1"/>
  <c r="U1356" i="1"/>
  <c r="T1356" i="1"/>
  <c r="R1356" i="1"/>
  <c r="Q1356" i="1"/>
  <c r="P1356" i="1"/>
  <c r="K1356" i="1"/>
  <c r="I1356" i="1"/>
  <c r="G1356" i="1"/>
  <c r="S1356" i="1" s="1"/>
  <c r="F1356" i="1"/>
  <c r="E1356" i="1"/>
  <c r="D1356" i="1"/>
  <c r="C1356" i="1"/>
  <c r="B1356" i="1"/>
  <c r="AC1356" i="1" s="1"/>
  <c r="AA1355" i="1"/>
  <c r="AB1355" i="1" s="1"/>
  <c r="T1355" i="1"/>
  <c r="R1355" i="1"/>
  <c r="Q1355" i="1"/>
  <c r="P1355" i="1"/>
  <c r="J1355" i="1"/>
  <c r="G1355" i="1"/>
  <c r="S1355" i="1" s="1"/>
  <c r="F1355" i="1"/>
  <c r="E1355" i="1"/>
  <c r="D1355" i="1"/>
  <c r="C1355" i="1"/>
  <c r="B1355" i="1"/>
  <c r="Z1355" i="1" s="1"/>
  <c r="AB1354" i="1"/>
  <c r="O1354" i="1" s="1"/>
  <c r="AA1354" i="1"/>
  <c r="Z1354" i="1"/>
  <c r="T1354" i="1"/>
  <c r="R1354" i="1"/>
  <c r="Q1354" i="1"/>
  <c r="P1354" i="1"/>
  <c r="J1354" i="1"/>
  <c r="I1354" i="1"/>
  <c r="G1354" i="1"/>
  <c r="F1354" i="1"/>
  <c r="E1354" i="1"/>
  <c r="D1354" i="1"/>
  <c r="C1354" i="1"/>
  <c r="B1354" i="1"/>
  <c r="U1354" i="1" s="1"/>
  <c r="AA1353" i="1"/>
  <c r="AB1353" i="1" s="1"/>
  <c r="T1353" i="1"/>
  <c r="R1353" i="1"/>
  <c r="Q1353" i="1"/>
  <c r="P1353" i="1"/>
  <c r="J1353" i="1"/>
  <c r="G1353" i="1"/>
  <c r="S1353" i="1" s="1"/>
  <c r="F1353" i="1"/>
  <c r="E1353" i="1"/>
  <c r="D1353" i="1"/>
  <c r="C1353" i="1"/>
  <c r="B1353" i="1"/>
  <c r="Z1353" i="1" s="1"/>
  <c r="AA1352" i="1"/>
  <c r="AB1352" i="1" s="1"/>
  <c r="U1352" i="1"/>
  <c r="T1352" i="1"/>
  <c r="R1352" i="1"/>
  <c r="Q1352" i="1"/>
  <c r="P1352" i="1"/>
  <c r="O1352" i="1"/>
  <c r="K1352" i="1"/>
  <c r="G1352" i="1"/>
  <c r="S1352" i="1" s="1"/>
  <c r="F1352" i="1"/>
  <c r="E1352" i="1"/>
  <c r="D1352" i="1"/>
  <c r="C1352" i="1"/>
  <c r="B1352" i="1"/>
  <c r="AC1352" i="1" s="1"/>
  <c r="AC1351" i="1"/>
  <c r="AA1351" i="1"/>
  <c r="AB1351" i="1" s="1"/>
  <c r="O1351" i="1" s="1"/>
  <c r="U1351" i="1"/>
  <c r="T1351" i="1"/>
  <c r="R1351" i="1"/>
  <c r="Q1351" i="1"/>
  <c r="P1351" i="1"/>
  <c r="K1351" i="1"/>
  <c r="G1351" i="1"/>
  <c r="S1351" i="1" s="1"/>
  <c r="F1351" i="1"/>
  <c r="E1351" i="1"/>
  <c r="D1351" i="1"/>
  <c r="C1351" i="1"/>
  <c r="B1351" i="1"/>
  <c r="Z1351" i="1" s="1"/>
  <c r="AC1350" i="1"/>
  <c r="AA1350" i="1"/>
  <c r="AB1350" i="1" s="1"/>
  <c r="Z1350" i="1"/>
  <c r="T1350" i="1"/>
  <c r="R1350" i="1"/>
  <c r="Q1350" i="1"/>
  <c r="P1350" i="1"/>
  <c r="K1350" i="1"/>
  <c r="G1350" i="1"/>
  <c r="S1350" i="1" s="1"/>
  <c r="F1350" i="1"/>
  <c r="E1350" i="1"/>
  <c r="D1350" i="1"/>
  <c r="C1350" i="1"/>
  <c r="B1350" i="1"/>
  <c r="U1350" i="1" s="1"/>
  <c r="AB1349" i="1"/>
  <c r="O1349" i="1" s="1"/>
  <c r="AA1349" i="1"/>
  <c r="T1349" i="1"/>
  <c r="R1349" i="1"/>
  <c r="Q1349" i="1"/>
  <c r="P1349" i="1"/>
  <c r="J1349" i="1"/>
  <c r="G1349" i="1"/>
  <c r="F1349" i="1"/>
  <c r="E1349" i="1"/>
  <c r="D1349" i="1"/>
  <c r="C1349" i="1"/>
  <c r="B1349" i="1"/>
  <c r="I1349" i="1" s="1"/>
  <c r="AA1348" i="1"/>
  <c r="AB1348" i="1" s="1"/>
  <c r="Z1348" i="1"/>
  <c r="T1348" i="1"/>
  <c r="R1348" i="1"/>
  <c r="Q1348" i="1"/>
  <c r="P1348" i="1"/>
  <c r="O1348" i="1"/>
  <c r="J1348" i="1"/>
  <c r="G1348" i="1"/>
  <c r="S1348" i="1" s="1"/>
  <c r="F1348" i="1"/>
  <c r="E1348" i="1"/>
  <c r="D1348" i="1"/>
  <c r="C1348" i="1"/>
  <c r="B1348" i="1"/>
  <c r="AC1348" i="1" s="1"/>
  <c r="AB1347" i="1"/>
  <c r="AA1347" i="1"/>
  <c r="T1347" i="1"/>
  <c r="R1347" i="1"/>
  <c r="Q1347" i="1"/>
  <c r="P1347" i="1"/>
  <c r="K1347" i="1"/>
  <c r="G1347" i="1"/>
  <c r="F1347" i="1"/>
  <c r="E1347" i="1"/>
  <c r="D1347" i="1"/>
  <c r="C1347" i="1"/>
  <c r="B1347" i="1"/>
  <c r="Z1347" i="1" s="1"/>
  <c r="AA1346" i="1"/>
  <c r="AB1346" i="1" s="1"/>
  <c r="O1346" i="1" s="1"/>
  <c r="T1346" i="1"/>
  <c r="R1346" i="1"/>
  <c r="Q1346" i="1"/>
  <c r="P1346" i="1"/>
  <c r="K1346" i="1"/>
  <c r="G1346" i="1"/>
  <c r="F1346" i="1"/>
  <c r="E1346" i="1"/>
  <c r="D1346" i="1"/>
  <c r="C1346" i="1"/>
  <c r="B1346" i="1"/>
  <c r="U1346" i="1" s="1"/>
  <c r="AA1345" i="1"/>
  <c r="AB1345" i="1" s="1"/>
  <c r="T1345" i="1"/>
  <c r="R1345" i="1"/>
  <c r="Q1345" i="1"/>
  <c r="P1345" i="1"/>
  <c r="J1345" i="1"/>
  <c r="I1345" i="1"/>
  <c r="G1345" i="1"/>
  <c r="F1345" i="1"/>
  <c r="E1345" i="1"/>
  <c r="D1345" i="1"/>
  <c r="C1345" i="1"/>
  <c r="B1345" i="1"/>
  <c r="AC1345" i="1" s="1"/>
  <c r="AB1344" i="1"/>
  <c r="AA1344" i="1"/>
  <c r="T1344" i="1"/>
  <c r="Q1344" i="1"/>
  <c r="P1344" i="1"/>
  <c r="K1344" i="1"/>
  <c r="J1344" i="1"/>
  <c r="G1344" i="1"/>
  <c r="S1344" i="1" s="1"/>
  <c r="F1344" i="1"/>
  <c r="E1344" i="1"/>
  <c r="D1344" i="1"/>
  <c r="C1344" i="1"/>
  <c r="B1344" i="1"/>
  <c r="AC1344" i="1" s="1"/>
  <c r="AA1343" i="1"/>
  <c r="AB1343" i="1" s="1"/>
  <c r="O1343" i="1" s="1"/>
  <c r="T1343" i="1"/>
  <c r="R1343" i="1"/>
  <c r="Q1343" i="1"/>
  <c r="P1343" i="1"/>
  <c r="J1343" i="1"/>
  <c r="G1343" i="1"/>
  <c r="F1343" i="1"/>
  <c r="S1343" i="1" s="1"/>
  <c r="E1343" i="1"/>
  <c r="D1343" i="1"/>
  <c r="C1343" i="1"/>
  <c r="B1343" i="1"/>
  <c r="U1343" i="1" s="1"/>
  <c r="AC1342" i="1"/>
  <c r="AA1342" i="1"/>
  <c r="AB1342" i="1" s="1"/>
  <c r="O1342" i="1" s="1"/>
  <c r="T1342" i="1"/>
  <c r="R1342" i="1"/>
  <c r="Q1342" i="1"/>
  <c r="P1342" i="1"/>
  <c r="K1342" i="1"/>
  <c r="G1342" i="1"/>
  <c r="F1342" i="1"/>
  <c r="E1342" i="1"/>
  <c r="D1342" i="1"/>
  <c r="C1342" i="1"/>
  <c r="B1342" i="1"/>
  <c r="Z1342" i="1" s="1"/>
  <c r="AA1341" i="1"/>
  <c r="AB1341" i="1" s="1"/>
  <c r="T1341" i="1"/>
  <c r="R1341" i="1"/>
  <c r="Q1341" i="1"/>
  <c r="P1341" i="1"/>
  <c r="K1341" i="1"/>
  <c r="G1341" i="1"/>
  <c r="F1341" i="1"/>
  <c r="E1341" i="1"/>
  <c r="D1341" i="1"/>
  <c r="C1341" i="1"/>
  <c r="B1341" i="1"/>
  <c r="Z1341" i="1" s="1"/>
  <c r="AA1340" i="1"/>
  <c r="AB1340" i="1" s="1"/>
  <c r="T1340" i="1"/>
  <c r="R1340" i="1"/>
  <c r="Q1340" i="1"/>
  <c r="P1340" i="1"/>
  <c r="J1340" i="1"/>
  <c r="G1340" i="1"/>
  <c r="F1340" i="1"/>
  <c r="E1340" i="1"/>
  <c r="D1340" i="1"/>
  <c r="C1340" i="1"/>
  <c r="B1340" i="1"/>
  <c r="AC1340" i="1" s="1"/>
  <c r="AA1339" i="1"/>
  <c r="AB1339" i="1" s="1"/>
  <c r="T1339" i="1"/>
  <c r="R1339" i="1"/>
  <c r="Q1339" i="1"/>
  <c r="P1339" i="1"/>
  <c r="J1339" i="1"/>
  <c r="G1339" i="1"/>
  <c r="F1339" i="1"/>
  <c r="S1339" i="1" s="1"/>
  <c r="E1339" i="1"/>
  <c r="D1339" i="1"/>
  <c r="C1339" i="1"/>
  <c r="B1339" i="1"/>
  <c r="U1339" i="1" s="1"/>
  <c r="AA1338" i="1"/>
  <c r="AB1338" i="1" s="1"/>
  <c r="T1338" i="1"/>
  <c r="R1338" i="1"/>
  <c r="Q1338" i="1"/>
  <c r="P1338" i="1"/>
  <c r="J1338" i="1"/>
  <c r="G1338" i="1"/>
  <c r="S1338" i="1" s="1"/>
  <c r="F1338" i="1"/>
  <c r="E1338" i="1"/>
  <c r="D1338" i="1"/>
  <c r="C1338" i="1"/>
  <c r="B1338" i="1"/>
  <c r="U1338" i="1" s="1"/>
  <c r="AA1337" i="1"/>
  <c r="AB1337" i="1" s="1"/>
  <c r="Z1337" i="1"/>
  <c r="T1337" i="1"/>
  <c r="R1337" i="1"/>
  <c r="Q1337" i="1"/>
  <c r="P1337" i="1"/>
  <c r="J1337" i="1"/>
  <c r="I1337" i="1"/>
  <c r="G1337" i="1"/>
  <c r="F1337" i="1"/>
  <c r="E1337" i="1"/>
  <c r="D1337" i="1"/>
  <c r="C1337" i="1"/>
  <c r="B1337" i="1"/>
  <c r="U1337" i="1" s="1"/>
  <c r="AA1336" i="1"/>
  <c r="AB1336" i="1" s="1"/>
  <c r="T1336" i="1"/>
  <c r="R1336" i="1"/>
  <c r="Q1336" i="1"/>
  <c r="P1336" i="1"/>
  <c r="J1336" i="1"/>
  <c r="G1336" i="1"/>
  <c r="F1336" i="1"/>
  <c r="S1336" i="1" s="1"/>
  <c r="E1336" i="1"/>
  <c r="D1336" i="1"/>
  <c r="C1336" i="1"/>
  <c r="B1336" i="1"/>
  <c r="AC1336" i="1" s="1"/>
  <c r="AC1335" i="1"/>
  <c r="AA1335" i="1"/>
  <c r="AB1335" i="1" s="1"/>
  <c r="O1335" i="1" s="1"/>
  <c r="T1335" i="1"/>
  <c r="R1335" i="1"/>
  <c r="Q1335" i="1"/>
  <c r="P1335" i="1"/>
  <c r="J1335" i="1"/>
  <c r="I1335" i="1"/>
  <c r="G1335" i="1"/>
  <c r="F1335" i="1"/>
  <c r="E1335" i="1"/>
  <c r="D1335" i="1"/>
  <c r="C1335" i="1"/>
  <c r="B1335" i="1"/>
  <c r="Z1335" i="1" s="1"/>
  <c r="AB1334" i="1"/>
  <c r="AA1334" i="1"/>
  <c r="T1334" i="1"/>
  <c r="R1334" i="1"/>
  <c r="Q1334" i="1"/>
  <c r="P1334" i="1"/>
  <c r="J1334" i="1"/>
  <c r="G1334" i="1"/>
  <c r="F1334" i="1"/>
  <c r="E1334" i="1"/>
  <c r="D1334" i="1"/>
  <c r="C1334" i="1"/>
  <c r="B1334" i="1"/>
  <c r="AA1333" i="1"/>
  <c r="AB1333" i="1" s="1"/>
  <c r="O1333" i="1" s="1"/>
  <c r="U1333" i="1"/>
  <c r="T1333" i="1"/>
  <c r="R1333" i="1"/>
  <c r="Q1333" i="1"/>
  <c r="P1333" i="1"/>
  <c r="J1333" i="1"/>
  <c r="I1333" i="1"/>
  <c r="G1333" i="1"/>
  <c r="F1333" i="1"/>
  <c r="E1333" i="1"/>
  <c r="D1333" i="1"/>
  <c r="C1333" i="1"/>
  <c r="B1333" i="1"/>
  <c r="AC1333" i="1" s="1"/>
  <c r="AA1332" i="1"/>
  <c r="AB1332" i="1" s="1"/>
  <c r="O1332" i="1" s="1"/>
  <c r="T1332" i="1"/>
  <c r="S1332" i="1"/>
  <c r="R1332" i="1"/>
  <c r="Q1332" i="1"/>
  <c r="P1332" i="1"/>
  <c r="J1332" i="1"/>
  <c r="G1332" i="1"/>
  <c r="F1332" i="1"/>
  <c r="E1332" i="1"/>
  <c r="D1332" i="1"/>
  <c r="C1332" i="1"/>
  <c r="B1332" i="1"/>
  <c r="AC1332" i="1" s="1"/>
  <c r="AB1331" i="1"/>
  <c r="O1331" i="1" s="1"/>
  <c r="AA1331" i="1"/>
  <c r="T1331" i="1"/>
  <c r="R1331" i="1"/>
  <c r="Q1331" i="1"/>
  <c r="P1331" i="1"/>
  <c r="J1331" i="1"/>
  <c r="G1331" i="1"/>
  <c r="F1331" i="1"/>
  <c r="E1331" i="1"/>
  <c r="D1331" i="1"/>
  <c r="C1331" i="1"/>
  <c r="B1331" i="1"/>
  <c r="AA1330" i="1"/>
  <c r="AB1330" i="1" s="1"/>
  <c r="O1330" i="1" s="1"/>
  <c r="T1330" i="1"/>
  <c r="R1330" i="1"/>
  <c r="Q1330" i="1"/>
  <c r="P1330" i="1"/>
  <c r="J1330" i="1"/>
  <c r="G1330" i="1"/>
  <c r="F1330" i="1"/>
  <c r="E1330" i="1"/>
  <c r="D1330" i="1"/>
  <c r="C1330" i="1"/>
  <c r="B1330" i="1"/>
  <c r="U1330" i="1" s="1"/>
  <c r="AB1329" i="1"/>
  <c r="AA1329" i="1"/>
  <c r="T1329" i="1"/>
  <c r="R1329" i="1"/>
  <c r="Q1329" i="1"/>
  <c r="P1329" i="1"/>
  <c r="O1329" i="1"/>
  <c r="J1329" i="1"/>
  <c r="G1329" i="1"/>
  <c r="S1329" i="1" s="1"/>
  <c r="F1329" i="1"/>
  <c r="E1329" i="1"/>
  <c r="D1329" i="1"/>
  <c r="C1329" i="1"/>
  <c r="B1329" i="1"/>
  <c r="I1329" i="1" s="1"/>
  <c r="AA1328" i="1"/>
  <c r="AB1328" i="1" s="1"/>
  <c r="O1328" i="1" s="1"/>
  <c r="T1328" i="1"/>
  <c r="R1328" i="1"/>
  <c r="Q1328" i="1"/>
  <c r="P1328" i="1"/>
  <c r="J1328" i="1"/>
  <c r="G1328" i="1"/>
  <c r="S1328" i="1" s="1"/>
  <c r="F1328" i="1"/>
  <c r="E1328" i="1"/>
  <c r="D1328" i="1"/>
  <c r="C1328" i="1"/>
  <c r="B1328" i="1"/>
  <c r="U1328" i="1" s="1"/>
  <c r="AA1327" i="1"/>
  <c r="AB1327" i="1" s="1"/>
  <c r="T1327" i="1"/>
  <c r="R1327" i="1"/>
  <c r="Q1327" i="1"/>
  <c r="P1327" i="1"/>
  <c r="J1327" i="1"/>
  <c r="G1327" i="1"/>
  <c r="F1327" i="1"/>
  <c r="E1327" i="1"/>
  <c r="D1327" i="1"/>
  <c r="C1327" i="1"/>
  <c r="B1327" i="1"/>
  <c r="Z1327" i="1" s="1"/>
  <c r="AA1326" i="1"/>
  <c r="AB1326" i="1" s="1"/>
  <c r="O1326" i="1" s="1"/>
  <c r="T1326" i="1"/>
  <c r="R1326" i="1"/>
  <c r="Q1326" i="1"/>
  <c r="P1326" i="1"/>
  <c r="J1326" i="1"/>
  <c r="G1326" i="1"/>
  <c r="S1326" i="1" s="1"/>
  <c r="F1326" i="1"/>
  <c r="E1326" i="1"/>
  <c r="D1326" i="1"/>
  <c r="C1326" i="1"/>
  <c r="B1326" i="1"/>
  <c r="AA1325" i="1"/>
  <c r="AB1325" i="1" s="1"/>
  <c r="O1325" i="1" s="1"/>
  <c r="U1325" i="1"/>
  <c r="T1325" i="1"/>
  <c r="R1325" i="1"/>
  <c r="Q1325" i="1"/>
  <c r="P1325" i="1"/>
  <c r="J1325" i="1"/>
  <c r="I1325" i="1"/>
  <c r="G1325" i="1"/>
  <c r="F1325" i="1"/>
  <c r="E1325" i="1"/>
  <c r="D1325" i="1"/>
  <c r="C1325" i="1"/>
  <c r="B1325" i="1"/>
  <c r="Z1325" i="1" s="1"/>
  <c r="AA1324" i="1"/>
  <c r="AB1324" i="1" s="1"/>
  <c r="U1324" i="1"/>
  <c r="T1324" i="1"/>
  <c r="R1324" i="1"/>
  <c r="Q1324" i="1"/>
  <c r="P1324" i="1"/>
  <c r="J1324" i="1"/>
  <c r="G1324" i="1"/>
  <c r="F1324" i="1"/>
  <c r="S1324" i="1" s="1"/>
  <c r="E1324" i="1"/>
  <c r="D1324" i="1"/>
  <c r="C1324" i="1"/>
  <c r="B1324" i="1"/>
  <c r="AB1323" i="1"/>
  <c r="O1323" i="1" s="1"/>
  <c r="AA1323" i="1"/>
  <c r="T1323" i="1"/>
  <c r="S1323" i="1"/>
  <c r="R1323" i="1"/>
  <c r="Q1323" i="1"/>
  <c r="P1323" i="1"/>
  <c r="J1323" i="1"/>
  <c r="I1323" i="1"/>
  <c r="G1323" i="1"/>
  <c r="F1323" i="1"/>
  <c r="E1323" i="1"/>
  <c r="D1323" i="1"/>
  <c r="C1323" i="1"/>
  <c r="B1323" i="1"/>
  <c r="AC1323" i="1" s="1"/>
  <c r="AA1322" i="1"/>
  <c r="AB1322" i="1" s="1"/>
  <c r="O1322" i="1" s="1"/>
  <c r="T1322" i="1"/>
  <c r="R1322" i="1"/>
  <c r="Q1322" i="1"/>
  <c r="P1322" i="1"/>
  <c r="J1322" i="1"/>
  <c r="G1322" i="1"/>
  <c r="S1322" i="1" s="1"/>
  <c r="F1322" i="1"/>
  <c r="E1322" i="1"/>
  <c r="D1322" i="1"/>
  <c r="C1322" i="1"/>
  <c r="B1322" i="1"/>
  <c r="AC1321" i="1"/>
  <c r="AA1321" i="1"/>
  <c r="AB1321" i="1" s="1"/>
  <c r="T1321" i="1"/>
  <c r="R1321" i="1"/>
  <c r="Q1321" i="1"/>
  <c r="P1321" i="1"/>
  <c r="J1321" i="1"/>
  <c r="G1321" i="1"/>
  <c r="F1321" i="1"/>
  <c r="E1321" i="1"/>
  <c r="D1321" i="1"/>
  <c r="C1321" i="1"/>
  <c r="B1321" i="1"/>
  <c r="Z1321" i="1" s="1"/>
  <c r="AA1320" i="1"/>
  <c r="AB1320" i="1" s="1"/>
  <c r="T1320" i="1"/>
  <c r="R1320" i="1"/>
  <c r="Q1320" i="1"/>
  <c r="P1320" i="1"/>
  <c r="J1320" i="1"/>
  <c r="G1320" i="1"/>
  <c r="S1320" i="1" s="1"/>
  <c r="F1320" i="1"/>
  <c r="E1320" i="1"/>
  <c r="D1320" i="1"/>
  <c r="C1320" i="1"/>
  <c r="B1320" i="1"/>
  <c r="U1320" i="1" s="1"/>
  <c r="AA1319" i="1"/>
  <c r="AB1319" i="1" s="1"/>
  <c r="O1319" i="1" s="1"/>
  <c r="Z1319" i="1"/>
  <c r="T1319" i="1"/>
  <c r="R1319" i="1"/>
  <c r="Q1319" i="1"/>
  <c r="P1319" i="1"/>
  <c r="K1319" i="1"/>
  <c r="J1319" i="1"/>
  <c r="I1319" i="1"/>
  <c r="G1319" i="1"/>
  <c r="S1319" i="1" s="1"/>
  <c r="F1319" i="1"/>
  <c r="E1319" i="1"/>
  <c r="D1319" i="1"/>
  <c r="C1319" i="1"/>
  <c r="B1319" i="1"/>
  <c r="U1319" i="1" s="1"/>
  <c r="AA1318" i="1"/>
  <c r="AB1318" i="1" s="1"/>
  <c r="T1318" i="1"/>
  <c r="R1318" i="1"/>
  <c r="P1318" i="1"/>
  <c r="K1318" i="1"/>
  <c r="J1318" i="1"/>
  <c r="G1318" i="1"/>
  <c r="F1318" i="1"/>
  <c r="E1318" i="1"/>
  <c r="D1318" i="1"/>
  <c r="C1318" i="1"/>
  <c r="B1318" i="1"/>
  <c r="I1318" i="1" s="1"/>
  <c r="AA1317" i="1"/>
  <c r="AB1317" i="1" s="1"/>
  <c r="Z1317" i="1"/>
  <c r="T1317" i="1"/>
  <c r="R1317" i="1"/>
  <c r="Q1317" i="1"/>
  <c r="K1317" i="1"/>
  <c r="J1317" i="1"/>
  <c r="I1317" i="1"/>
  <c r="G1317" i="1"/>
  <c r="S1317" i="1" s="1"/>
  <c r="F1317" i="1"/>
  <c r="E1317" i="1"/>
  <c r="D1317" i="1"/>
  <c r="C1317" i="1"/>
  <c r="B1317" i="1"/>
  <c r="AC1317" i="1" s="1"/>
  <c r="AA1316" i="1"/>
  <c r="AB1316" i="1" s="1"/>
  <c r="Z1316" i="1"/>
  <c r="T1316" i="1"/>
  <c r="R1316" i="1"/>
  <c r="Q1316" i="1"/>
  <c r="K1316" i="1"/>
  <c r="J1316" i="1"/>
  <c r="G1316" i="1"/>
  <c r="S1316" i="1" s="1"/>
  <c r="F1316" i="1"/>
  <c r="E1316" i="1"/>
  <c r="D1316" i="1"/>
  <c r="C1316" i="1"/>
  <c r="B1316" i="1"/>
  <c r="AA1315" i="1"/>
  <c r="AB1315" i="1" s="1"/>
  <c r="T1315" i="1"/>
  <c r="R1315" i="1"/>
  <c r="Q1315" i="1"/>
  <c r="K1315" i="1"/>
  <c r="J1315" i="1"/>
  <c r="G1315" i="1"/>
  <c r="S1315" i="1" s="1"/>
  <c r="F1315" i="1"/>
  <c r="E1315" i="1"/>
  <c r="D1315" i="1"/>
  <c r="C1315" i="1"/>
  <c r="B1315" i="1"/>
  <c r="Z1315" i="1" s="1"/>
  <c r="AB1314" i="1"/>
  <c r="O1314" i="1" s="1"/>
  <c r="AA1314" i="1"/>
  <c r="T1314" i="1"/>
  <c r="R1314" i="1"/>
  <c r="Q1314" i="1"/>
  <c r="P1314" i="1"/>
  <c r="J1314" i="1"/>
  <c r="G1314" i="1"/>
  <c r="S1314" i="1" s="1"/>
  <c r="F1314" i="1"/>
  <c r="E1314" i="1"/>
  <c r="D1314" i="1"/>
  <c r="C1314" i="1"/>
  <c r="B1314" i="1"/>
  <c r="I1314" i="1" s="1"/>
  <c r="AA1313" i="1"/>
  <c r="AB1313" i="1" s="1"/>
  <c r="Z1313" i="1"/>
  <c r="T1313" i="1"/>
  <c r="R1313" i="1"/>
  <c r="Q1313" i="1"/>
  <c r="P1313" i="1"/>
  <c r="O1313" i="1"/>
  <c r="J1313" i="1"/>
  <c r="I1313" i="1"/>
  <c r="G1313" i="1"/>
  <c r="F1313" i="1"/>
  <c r="E1313" i="1"/>
  <c r="D1313" i="1"/>
  <c r="C1313" i="1"/>
  <c r="B1313" i="1"/>
  <c r="AC1313" i="1" s="1"/>
  <c r="AB1312" i="1"/>
  <c r="O1312" i="1" s="1"/>
  <c r="AA1312" i="1"/>
  <c r="T1312" i="1"/>
  <c r="S1312" i="1"/>
  <c r="R1312" i="1"/>
  <c r="Q1312" i="1"/>
  <c r="P1312" i="1"/>
  <c r="J1312" i="1"/>
  <c r="G1312" i="1"/>
  <c r="F1312" i="1"/>
  <c r="E1312" i="1"/>
  <c r="D1312" i="1"/>
  <c r="C1312" i="1"/>
  <c r="B1312" i="1"/>
  <c r="AA1311" i="1"/>
  <c r="AB1311" i="1" s="1"/>
  <c r="T1311" i="1"/>
  <c r="R1311" i="1"/>
  <c r="Q1311" i="1"/>
  <c r="P1311" i="1"/>
  <c r="O1311" i="1"/>
  <c r="J1311" i="1"/>
  <c r="G1311" i="1"/>
  <c r="F1311" i="1"/>
  <c r="S1311" i="1" s="1"/>
  <c r="E1311" i="1"/>
  <c r="D1311" i="1"/>
  <c r="C1311" i="1"/>
  <c r="B1311" i="1"/>
  <c r="AB1310" i="1"/>
  <c r="O1310" i="1" s="1"/>
  <c r="AA1310" i="1"/>
  <c r="T1310" i="1"/>
  <c r="R1310" i="1"/>
  <c r="Q1310" i="1"/>
  <c r="P1310" i="1"/>
  <c r="K1310" i="1"/>
  <c r="G1310" i="1"/>
  <c r="S1310" i="1" s="1"/>
  <c r="F1310" i="1"/>
  <c r="E1310" i="1"/>
  <c r="D1310" i="1"/>
  <c r="C1310" i="1"/>
  <c r="B1310" i="1"/>
  <c r="AA1309" i="1"/>
  <c r="AB1309" i="1" s="1"/>
  <c r="T1309" i="1"/>
  <c r="R1309" i="1"/>
  <c r="Q1309" i="1"/>
  <c r="P1309" i="1"/>
  <c r="J1309" i="1"/>
  <c r="I1309" i="1"/>
  <c r="G1309" i="1"/>
  <c r="S1309" i="1" s="1"/>
  <c r="F1309" i="1"/>
  <c r="E1309" i="1"/>
  <c r="D1309" i="1"/>
  <c r="C1309" i="1"/>
  <c r="B1309" i="1"/>
  <c r="AA1308" i="1"/>
  <c r="AB1308" i="1" s="1"/>
  <c r="Z1308" i="1"/>
  <c r="T1308" i="1"/>
  <c r="R1308" i="1"/>
  <c r="Q1308" i="1"/>
  <c r="P1308" i="1"/>
  <c r="J1308" i="1"/>
  <c r="G1308" i="1"/>
  <c r="F1308" i="1"/>
  <c r="E1308" i="1"/>
  <c r="D1308" i="1"/>
  <c r="C1308" i="1"/>
  <c r="B1308" i="1"/>
  <c r="I1308" i="1" s="1"/>
  <c r="AC1307" i="1"/>
  <c r="N1307" i="1" s="1"/>
  <c r="AA1307" i="1"/>
  <c r="AB1307" i="1" s="1"/>
  <c r="Z1307" i="1"/>
  <c r="T1307" i="1"/>
  <c r="R1307" i="1"/>
  <c r="Q1307" i="1"/>
  <c r="P1307" i="1"/>
  <c r="O1307" i="1"/>
  <c r="J1307" i="1"/>
  <c r="G1307" i="1"/>
  <c r="S1307" i="1" s="1"/>
  <c r="F1307" i="1"/>
  <c r="E1307" i="1"/>
  <c r="D1307" i="1"/>
  <c r="C1307" i="1"/>
  <c r="B1307" i="1"/>
  <c r="U1307" i="1" s="1"/>
  <c r="AC1306" i="1"/>
  <c r="AA1306" i="1"/>
  <c r="AB1306" i="1" s="1"/>
  <c r="O1306" i="1" s="1"/>
  <c r="T1306" i="1"/>
  <c r="R1306" i="1"/>
  <c r="Q1306" i="1"/>
  <c r="P1306" i="1"/>
  <c r="J1306" i="1"/>
  <c r="G1306" i="1"/>
  <c r="F1306" i="1"/>
  <c r="E1306" i="1"/>
  <c r="D1306" i="1"/>
  <c r="C1306" i="1"/>
  <c r="B1306" i="1"/>
  <c r="Z1306" i="1" s="1"/>
  <c r="AA1305" i="1"/>
  <c r="AB1305" i="1" s="1"/>
  <c r="T1305" i="1"/>
  <c r="R1305" i="1"/>
  <c r="Q1305" i="1"/>
  <c r="P1305" i="1"/>
  <c r="K1305" i="1"/>
  <c r="I1305" i="1"/>
  <c r="G1305" i="1"/>
  <c r="S1305" i="1" s="1"/>
  <c r="F1305" i="1"/>
  <c r="E1305" i="1"/>
  <c r="D1305" i="1"/>
  <c r="C1305" i="1"/>
  <c r="B1305" i="1"/>
  <c r="AB1304" i="1"/>
  <c r="O1304" i="1" s="1"/>
  <c r="AA1304" i="1"/>
  <c r="T1304" i="1"/>
  <c r="R1304" i="1"/>
  <c r="Q1304" i="1"/>
  <c r="P1304" i="1"/>
  <c r="K1304" i="1"/>
  <c r="G1304" i="1"/>
  <c r="S1304" i="1" s="1"/>
  <c r="F1304" i="1"/>
  <c r="E1304" i="1"/>
  <c r="D1304" i="1"/>
  <c r="C1304" i="1"/>
  <c r="B1304" i="1"/>
  <c r="I1304" i="1" s="1"/>
  <c r="AA1303" i="1"/>
  <c r="AB1303" i="1" s="1"/>
  <c r="O1303" i="1" s="1"/>
  <c r="T1303" i="1"/>
  <c r="R1303" i="1"/>
  <c r="Q1303" i="1"/>
  <c r="P1303" i="1"/>
  <c r="J1303" i="1"/>
  <c r="G1303" i="1"/>
  <c r="F1303" i="1"/>
  <c r="S1303" i="1" s="1"/>
  <c r="E1303" i="1"/>
  <c r="D1303" i="1"/>
  <c r="C1303" i="1"/>
  <c r="B1303" i="1"/>
  <c r="AA1302" i="1"/>
  <c r="AB1302" i="1" s="1"/>
  <c r="U1302" i="1"/>
  <c r="T1302" i="1"/>
  <c r="S1302" i="1"/>
  <c r="R1302" i="1"/>
  <c r="Q1302" i="1"/>
  <c r="P1302" i="1"/>
  <c r="K1302" i="1"/>
  <c r="G1302" i="1"/>
  <c r="F1302" i="1"/>
  <c r="E1302" i="1"/>
  <c r="D1302" i="1"/>
  <c r="C1302" i="1"/>
  <c r="B1302" i="1"/>
  <c r="I1302" i="1" s="1"/>
  <c r="AB1301" i="1"/>
  <c r="O1301" i="1" s="1"/>
  <c r="AA1301" i="1"/>
  <c r="T1301" i="1"/>
  <c r="R1301" i="1"/>
  <c r="Q1301" i="1"/>
  <c r="P1301" i="1"/>
  <c r="J1301" i="1"/>
  <c r="G1301" i="1"/>
  <c r="F1301" i="1"/>
  <c r="S1301" i="1" s="1"/>
  <c r="E1301" i="1"/>
  <c r="D1301" i="1"/>
  <c r="C1301" i="1"/>
  <c r="B1301" i="1"/>
  <c r="I1301" i="1" s="1"/>
  <c r="AB1300" i="1"/>
  <c r="O1300" i="1" s="1"/>
  <c r="AA1300" i="1"/>
  <c r="T1300" i="1"/>
  <c r="R1300" i="1"/>
  <c r="Q1300" i="1"/>
  <c r="P1300" i="1"/>
  <c r="K1300" i="1"/>
  <c r="G1300" i="1"/>
  <c r="F1300" i="1"/>
  <c r="E1300" i="1"/>
  <c r="D1300" i="1"/>
  <c r="C1300" i="1"/>
  <c r="B1300" i="1"/>
  <c r="Z1300" i="1" s="1"/>
  <c r="AA1299" i="1"/>
  <c r="AB1299" i="1" s="1"/>
  <c r="Z1299" i="1"/>
  <c r="T1299" i="1"/>
  <c r="R1299" i="1"/>
  <c r="Q1299" i="1"/>
  <c r="P1299" i="1"/>
  <c r="O1299" i="1"/>
  <c r="K1299" i="1"/>
  <c r="G1299" i="1"/>
  <c r="S1299" i="1" s="1"/>
  <c r="F1299" i="1"/>
  <c r="E1299" i="1"/>
  <c r="D1299" i="1"/>
  <c r="C1299" i="1"/>
  <c r="B1299" i="1"/>
  <c r="U1299" i="1" s="1"/>
  <c r="AA1298" i="1"/>
  <c r="AB1298" i="1" s="1"/>
  <c r="T1298" i="1"/>
  <c r="R1298" i="1"/>
  <c r="Q1298" i="1"/>
  <c r="P1298" i="1"/>
  <c r="K1298" i="1"/>
  <c r="G1298" i="1"/>
  <c r="S1298" i="1" s="1"/>
  <c r="F1298" i="1"/>
  <c r="E1298" i="1"/>
  <c r="D1298" i="1"/>
  <c r="C1298" i="1"/>
  <c r="B1298" i="1"/>
  <c r="I1298" i="1" s="1"/>
  <c r="AB1297" i="1"/>
  <c r="O1297" i="1" s="1"/>
  <c r="AA1297" i="1"/>
  <c r="T1297" i="1"/>
  <c r="S1297" i="1"/>
  <c r="R1297" i="1"/>
  <c r="Q1297" i="1"/>
  <c r="P1297" i="1"/>
  <c r="J1297" i="1"/>
  <c r="G1297" i="1"/>
  <c r="F1297" i="1"/>
  <c r="E1297" i="1"/>
  <c r="D1297" i="1"/>
  <c r="C1297" i="1"/>
  <c r="B1297" i="1"/>
  <c r="AA1296" i="1"/>
  <c r="AB1296" i="1" s="1"/>
  <c r="O1296" i="1" s="1"/>
  <c r="T1296" i="1"/>
  <c r="R1296" i="1"/>
  <c r="Q1296" i="1"/>
  <c r="P1296" i="1"/>
  <c r="J1296" i="1"/>
  <c r="G1296" i="1"/>
  <c r="S1296" i="1" s="1"/>
  <c r="F1296" i="1"/>
  <c r="E1296" i="1"/>
  <c r="D1296" i="1"/>
  <c r="C1296" i="1"/>
  <c r="B1296" i="1"/>
  <c r="AC1296" i="1" s="1"/>
  <c r="AA1295" i="1"/>
  <c r="AB1295" i="1" s="1"/>
  <c r="T1295" i="1"/>
  <c r="R1295" i="1"/>
  <c r="Q1295" i="1"/>
  <c r="P1295" i="1"/>
  <c r="O1295" i="1"/>
  <c r="J1295" i="1"/>
  <c r="G1295" i="1"/>
  <c r="F1295" i="1"/>
  <c r="E1295" i="1"/>
  <c r="D1295" i="1"/>
  <c r="C1295" i="1"/>
  <c r="B1295" i="1"/>
  <c r="U1295" i="1" s="1"/>
  <c r="AA1294" i="1"/>
  <c r="AB1294" i="1" s="1"/>
  <c r="T1294" i="1"/>
  <c r="R1294" i="1"/>
  <c r="Q1294" i="1"/>
  <c r="P1294" i="1"/>
  <c r="J1294" i="1"/>
  <c r="G1294" i="1"/>
  <c r="S1294" i="1" s="1"/>
  <c r="F1294" i="1"/>
  <c r="E1294" i="1"/>
  <c r="D1294" i="1"/>
  <c r="C1294" i="1"/>
  <c r="B1294" i="1"/>
  <c r="I1294" i="1" s="1"/>
  <c r="AC1293" i="1"/>
  <c r="AA1293" i="1"/>
  <c r="AB1293" i="1" s="1"/>
  <c r="O1293" i="1" s="1"/>
  <c r="Z1293" i="1"/>
  <c r="U1293" i="1"/>
  <c r="T1293" i="1"/>
  <c r="R1293" i="1"/>
  <c r="Q1293" i="1"/>
  <c r="P1293" i="1"/>
  <c r="J1293" i="1"/>
  <c r="I1293" i="1"/>
  <c r="G1293" i="1"/>
  <c r="S1293" i="1" s="1"/>
  <c r="F1293" i="1"/>
  <c r="E1293" i="1"/>
  <c r="D1293" i="1"/>
  <c r="C1293" i="1"/>
  <c r="B1293" i="1"/>
  <c r="AC1292" i="1"/>
  <c r="AB1292" i="1"/>
  <c r="O1292" i="1" s="1"/>
  <c r="AA1292" i="1"/>
  <c r="Z1292" i="1"/>
  <c r="T1292" i="1"/>
  <c r="R1292" i="1"/>
  <c r="Q1292" i="1"/>
  <c r="P1292" i="1"/>
  <c r="J1292" i="1"/>
  <c r="G1292" i="1"/>
  <c r="F1292" i="1"/>
  <c r="E1292" i="1"/>
  <c r="D1292" i="1"/>
  <c r="C1292" i="1"/>
  <c r="B1292" i="1"/>
  <c r="I1292" i="1" s="1"/>
  <c r="AA1291" i="1"/>
  <c r="AB1291" i="1" s="1"/>
  <c r="O1291" i="1" s="1"/>
  <c r="Z1291" i="1"/>
  <c r="T1291" i="1"/>
  <c r="S1291" i="1"/>
  <c r="R1291" i="1"/>
  <c r="Q1291" i="1"/>
  <c r="P1291" i="1"/>
  <c r="J1291" i="1"/>
  <c r="G1291" i="1"/>
  <c r="F1291" i="1"/>
  <c r="E1291" i="1"/>
  <c r="D1291" i="1"/>
  <c r="C1291" i="1"/>
  <c r="B1291" i="1"/>
  <c r="U1291" i="1" s="1"/>
  <c r="AA1290" i="1"/>
  <c r="AB1290" i="1" s="1"/>
  <c r="T1290" i="1"/>
  <c r="R1290" i="1"/>
  <c r="Q1290" i="1"/>
  <c r="P1290" i="1"/>
  <c r="J1290" i="1"/>
  <c r="G1290" i="1"/>
  <c r="S1290" i="1" s="1"/>
  <c r="F1290" i="1"/>
  <c r="E1290" i="1"/>
  <c r="D1290" i="1"/>
  <c r="C1290" i="1"/>
  <c r="B1290" i="1"/>
  <c r="AB1289" i="1"/>
  <c r="O1289" i="1" s="1"/>
  <c r="AA1289" i="1"/>
  <c r="U1289" i="1"/>
  <c r="T1289" i="1"/>
  <c r="R1289" i="1"/>
  <c r="Q1289" i="1"/>
  <c r="P1289" i="1"/>
  <c r="J1289" i="1"/>
  <c r="G1289" i="1"/>
  <c r="S1289" i="1" s="1"/>
  <c r="F1289" i="1"/>
  <c r="E1289" i="1"/>
  <c r="D1289" i="1"/>
  <c r="C1289" i="1"/>
  <c r="B1289" i="1"/>
  <c r="AA1288" i="1"/>
  <c r="AB1288" i="1" s="1"/>
  <c r="O1288" i="1" s="1"/>
  <c r="Z1288" i="1"/>
  <c r="T1288" i="1"/>
  <c r="R1288" i="1"/>
  <c r="Q1288" i="1"/>
  <c r="P1288" i="1"/>
  <c r="J1288" i="1"/>
  <c r="G1288" i="1"/>
  <c r="S1288" i="1" s="1"/>
  <c r="F1288" i="1"/>
  <c r="E1288" i="1"/>
  <c r="D1288" i="1"/>
  <c r="C1288" i="1"/>
  <c r="B1288" i="1"/>
  <c r="AC1288" i="1" s="1"/>
  <c r="AA1287" i="1"/>
  <c r="AB1287" i="1" s="1"/>
  <c r="O1287" i="1" s="1"/>
  <c r="T1287" i="1"/>
  <c r="R1287" i="1"/>
  <c r="Q1287" i="1"/>
  <c r="P1287" i="1"/>
  <c r="J1287" i="1"/>
  <c r="G1287" i="1"/>
  <c r="S1287" i="1" s="1"/>
  <c r="F1287" i="1"/>
  <c r="E1287" i="1"/>
  <c r="D1287" i="1"/>
  <c r="C1287" i="1"/>
  <c r="B1287" i="1"/>
  <c r="AA1286" i="1"/>
  <c r="AB1286" i="1" s="1"/>
  <c r="T1286" i="1"/>
  <c r="R1286" i="1"/>
  <c r="Q1286" i="1"/>
  <c r="P1286" i="1"/>
  <c r="K1286" i="1"/>
  <c r="G1286" i="1"/>
  <c r="F1286" i="1"/>
  <c r="S1286" i="1" s="1"/>
  <c r="E1286" i="1"/>
  <c r="D1286" i="1"/>
  <c r="C1286" i="1"/>
  <c r="B1286" i="1"/>
  <c r="I1286" i="1" s="1"/>
  <c r="AB1285" i="1"/>
  <c r="O1285" i="1" s="1"/>
  <c r="AA1285" i="1"/>
  <c r="Z1285" i="1"/>
  <c r="T1285" i="1"/>
  <c r="S1285" i="1"/>
  <c r="R1285" i="1"/>
  <c r="Q1285" i="1"/>
  <c r="P1285" i="1"/>
  <c r="K1285" i="1"/>
  <c r="I1285" i="1"/>
  <c r="G1285" i="1"/>
  <c r="F1285" i="1"/>
  <c r="E1285" i="1"/>
  <c r="D1285" i="1"/>
  <c r="C1285" i="1"/>
  <c r="B1285" i="1"/>
  <c r="AC1285" i="1" s="1"/>
  <c r="N1285" i="1" s="1"/>
  <c r="AA1284" i="1"/>
  <c r="AB1284" i="1" s="1"/>
  <c r="O1284" i="1" s="1"/>
  <c r="T1284" i="1"/>
  <c r="R1284" i="1"/>
  <c r="Q1284" i="1"/>
  <c r="P1284" i="1"/>
  <c r="J1284" i="1"/>
  <c r="G1284" i="1"/>
  <c r="S1284" i="1" s="1"/>
  <c r="F1284" i="1"/>
  <c r="E1284" i="1"/>
  <c r="D1284" i="1"/>
  <c r="C1284" i="1"/>
  <c r="B1284" i="1"/>
  <c r="AA1283" i="1"/>
  <c r="AB1283" i="1" s="1"/>
  <c r="T1283" i="1"/>
  <c r="S1283" i="1"/>
  <c r="R1283" i="1"/>
  <c r="Q1283" i="1"/>
  <c r="P1283" i="1"/>
  <c r="O1283" i="1"/>
  <c r="J1283" i="1"/>
  <c r="G1283" i="1"/>
  <c r="F1283" i="1"/>
  <c r="E1283" i="1"/>
  <c r="D1283" i="1"/>
  <c r="C1283" i="1"/>
  <c r="B1283" i="1"/>
  <c r="I1283" i="1" s="1"/>
  <c r="AA1282" i="1"/>
  <c r="AB1282" i="1" s="1"/>
  <c r="U1282" i="1"/>
  <c r="T1282" i="1"/>
  <c r="R1282" i="1"/>
  <c r="Q1282" i="1"/>
  <c r="P1282" i="1"/>
  <c r="J1282" i="1"/>
  <c r="G1282" i="1"/>
  <c r="F1282" i="1"/>
  <c r="S1282" i="1" s="1"/>
  <c r="E1282" i="1"/>
  <c r="D1282" i="1"/>
  <c r="C1282" i="1"/>
  <c r="B1282" i="1"/>
  <c r="I1282" i="1" s="1"/>
  <c r="AB1281" i="1"/>
  <c r="O1281" i="1" s="1"/>
  <c r="AA1281" i="1"/>
  <c r="Z1281" i="1"/>
  <c r="T1281" i="1"/>
  <c r="R1281" i="1"/>
  <c r="Q1281" i="1"/>
  <c r="P1281" i="1"/>
  <c r="J1281" i="1"/>
  <c r="I1281" i="1"/>
  <c r="G1281" i="1"/>
  <c r="S1281" i="1" s="1"/>
  <c r="F1281" i="1"/>
  <c r="E1281" i="1"/>
  <c r="D1281" i="1"/>
  <c r="C1281" i="1"/>
  <c r="B1281" i="1"/>
  <c r="AC1281" i="1" s="1"/>
  <c r="AA1280" i="1"/>
  <c r="AB1280" i="1" s="1"/>
  <c r="Z1280" i="1"/>
  <c r="T1280" i="1"/>
  <c r="R1280" i="1"/>
  <c r="Q1280" i="1"/>
  <c r="P1280" i="1"/>
  <c r="J1280" i="1"/>
  <c r="G1280" i="1"/>
  <c r="F1280" i="1"/>
  <c r="E1280" i="1"/>
  <c r="D1280" i="1"/>
  <c r="C1280" i="1"/>
  <c r="B1280" i="1"/>
  <c r="I1280" i="1" s="1"/>
  <c r="AA1279" i="1"/>
  <c r="AB1279" i="1" s="1"/>
  <c r="T1279" i="1"/>
  <c r="R1279" i="1"/>
  <c r="Q1279" i="1"/>
  <c r="P1279" i="1"/>
  <c r="O1279" i="1"/>
  <c r="K1279" i="1"/>
  <c r="J1279" i="1"/>
  <c r="G1279" i="1"/>
  <c r="S1279" i="1" s="1"/>
  <c r="F1279" i="1"/>
  <c r="E1279" i="1"/>
  <c r="D1279" i="1"/>
  <c r="C1279" i="1"/>
  <c r="B1279" i="1"/>
  <c r="AA1278" i="1"/>
  <c r="AB1278" i="1" s="1"/>
  <c r="U1278" i="1"/>
  <c r="T1278" i="1"/>
  <c r="R1278" i="1"/>
  <c r="Q1278" i="1"/>
  <c r="P1278" i="1"/>
  <c r="J1278" i="1"/>
  <c r="G1278" i="1"/>
  <c r="F1278" i="1"/>
  <c r="S1278" i="1" s="1"/>
  <c r="E1278" i="1"/>
  <c r="D1278" i="1"/>
  <c r="C1278" i="1"/>
  <c r="B1278" i="1"/>
  <c r="I1278" i="1" s="1"/>
  <c r="AB1277" i="1"/>
  <c r="O1277" i="1" s="1"/>
  <c r="AA1277" i="1"/>
  <c r="T1277" i="1"/>
  <c r="S1277" i="1"/>
  <c r="R1277" i="1"/>
  <c r="Q1277" i="1"/>
  <c r="P1277" i="1"/>
  <c r="J1277" i="1"/>
  <c r="G1277" i="1"/>
  <c r="F1277" i="1"/>
  <c r="E1277" i="1"/>
  <c r="D1277" i="1"/>
  <c r="C1277" i="1"/>
  <c r="B1277" i="1"/>
  <c r="AC1277" i="1" s="1"/>
  <c r="AA1276" i="1"/>
  <c r="AB1276" i="1" s="1"/>
  <c r="Z1276" i="1"/>
  <c r="T1276" i="1"/>
  <c r="R1276" i="1"/>
  <c r="P1276" i="1"/>
  <c r="K1276" i="1"/>
  <c r="J1276" i="1"/>
  <c r="G1276" i="1"/>
  <c r="S1276" i="1" s="1"/>
  <c r="F1276" i="1"/>
  <c r="E1276" i="1"/>
  <c r="D1276" i="1"/>
  <c r="C1276" i="1"/>
  <c r="B1276" i="1"/>
  <c r="AA1275" i="1"/>
  <c r="AB1275" i="1" s="1"/>
  <c r="P1275" i="1" s="1"/>
  <c r="Z1275" i="1"/>
  <c r="U1275" i="1"/>
  <c r="T1275" i="1"/>
  <c r="R1275" i="1"/>
  <c r="Q1275" i="1"/>
  <c r="K1275" i="1"/>
  <c r="J1275" i="1"/>
  <c r="G1275" i="1"/>
  <c r="F1275" i="1"/>
  <c r="S1275" i="1" s="1"/>
  <c r="E1275" i="1"/>
  <c r="D1275" i="1"/>
  <c r="C1275" i="1"/>
  <c r="B1275" i="1"/>
  <c r="I1275" i="1" s="1"/>
  <c r="AA1274" i="1"/>
  <c r="AB1274" i="1" s="1"/>
  <c r="T1274" i="1"/>
  <c r="R1274" i="1"/>
  <c r="Q1274" i="1"/>
  <c r="K1274" i="1"/>
  <c r="J1274" i="1"/>
  <c r="G1274" i="1"/>
  <c r="S1274" i="1" s="1"/>
  <c r="F1274" i="1"/>
  <c r="E1274" i="1"/>
  <c r="D1274" i="1"/>
  <c r="C1274" i="1"/>
  <c r="B1274" i="1"/>
  <c r="AA1273" i="1"/>
  <c r="AB1273" i="1" s="1"/>
  <c r="T1273" i="1"/>
  <c r="R1273" i="1"/>
  <c r="Q1273" i="1"/>
  <c r="K1273" i="1"/>
  <c r="J1273" i="1"/>
  <c r="G1273" i="1"/>
  <c r="S1273" i="1" s="1"/>
  <c r="F1273" i="1"/>
  <c r="E1273" i="1"/>
  <c r="D1273" i="1"/>
  <c r="C1273" i="1"/>
  <c r="B1273" i="1"/>
  <c r="Z1273" i="1" s="1"/>
  <c r="AA1272" i="1"/>
  <c r="AB1272" i="1" s="1"/>
  <c r="P1272" i="1" s="1"/>
  <c r="Z1272" i="1"/>
  <c r="U1272" i="1"/>
  <c r="T1272" i="1"/>
  <c r="R1272" i="1"/>
  <c r="Q1272" i="1"/>
  <c r="K1272" i="1"/>
  <c r="J1272" i="1"/>
  <c r="G1272" i="1"/>
  <c r="F1272" i="1"/>
  <c r="E1272" i="1"/>
  <c r="D1272" i="1"/>
  <c r="C1272" i="1"/>
  <c r="B1272" i="1"/>
  <c r="I1272" i="1" s="1"/>
  <c r="AA1271" i="1"/>
  <c r="AB1271" i="1" s="1"/>
  <c r="T1271" i="1"/>
  <c r="R1271" i="1"/>
  <c r="Q1271" i="1"/>
  <c r="P1271" i="1"/>
  <c r="J1271" i="1"/>
  <c r="G1271" i="1"/>
  <c r="S1271" i="1" s="1"/>
  <c r="F1271" i="1"/>
  <c r="E1271" i="1"/>
  <c r="D1271" i="1"/>
  <c r="C1271" i="1"/>
  <c r="B1271" i="1"/>
  <c r="AA1270" i="1"/>
  <c r="AB1270" i="1" s="1"/>
  <c r="O1270" i="1" s="1"/>
  <c r="T1270" i="1"/>
  <c r="R1270" i="1"/>
  <c r="Q1270" i="1"/>
  <c r="P1270" i="1"/>
  <c r="K1270" i="1"/>
  <c r="G1270" i="1"/>
  <c r="S1270" i="1" s="1"/>
  <c r="F1270" i="1"/>
  <c r="E1270" i="1"/>
  <c r="D1270" i="1"/>
  <c r="C1270" i="1"/>
  <c r="B1270" i="1"/>
  <c r="AB1269" i="1"/>
  <c r="O1269" i="1" s="1"/>
  <c r="AA1269" i="1"/>
  <c r="U1269" i="1"/>
  <c r="T1269" i="1"/>
  <c r="S1269" i="1"/>
  <c r="R1269" i="1"/>
  <c r="Q1269" i="1"/>
  <c r="P1269" i="1"/>
  <c r="K1269" i="1"/>
  <c r="G1269" i="1"/>
  <c r="F1269" i="1"/>
  <c r="E1269" i="1"/>
  <c r="D1269" i="1"/>
  <c r="C1269" i="1"/>
  <c r="B1269" i="1"/>
  <c r="AC1268" i="1"/>
  <c r="AA1268" i="1"/>
  <c r="AB1268" i="1" s="1"/>
  <c r="Z1268" i="1"/>
  <c r="T1268" i="1"/>
  <c r="R1268" i="1"/>
  <c r="Q1268" i="1"/>
  <c r="P1268" i="1"/>
  <c r="O1268" i="1"/>
  <c r="K1268" i="1"/>
  <c r="G1268" i="1"/>
  <c r="S1268" i="1" s="1"/>
  <c r="F1268" i="1"/>
  <c r="E1268" i="1"/>
  <c r="D1268" i="1"/>
  <c r="C1268" i="1"/>
  <c r="B1268" i="1"/>
  <c r="AA1267" i="1"/>
  <c r="AB1267" i="1" s="1"/>
  <c r="O1267" i="1" s="1"/>
  <c r="T1267" i="1"/>
  <c r="R1267" i="1"/>
  <c r="Q1267" i="1"/>
  <c r="P1267" i="1"/>
  <c r="K1267" i="1"/>
  <c r="G1267" i="1"/>
  <c r="S1267" i="1" s="1"/>
  <c r="F1267" i="1"/>
  <c r="E1267" i="1"/>
  <c r="D1267" i="1"/>
  <c r="C1267" i="1"/>
  <c r="B1267" i="1"/>
  <c r="AA1266" i="1"/>
  <c r="AB1266" i="1" s="1"/>
  <c r="O1266" i="1" s="1"/>
  <c r="T1266" i="1"/>
  <c r="R1266" i="1"/>
  <c r="Q1266" i="1"/>
  <c r="P1266" i="1"/>
  <c r="K1266" i="1"/>
  <c r="G1266" i="1"/>
  <c r="F1266" i="1"/>
  <c r="E1266" i="1"/>
  <c r="D1266" i="1"/>
  <c r="C1266" i="1"/>
  <c r="B1266" i="1"/>
  <c r="U1266" i="1" s="1"/>
  <c r="AC1265" i="1"/>
  <c r="AA1265" i="1"/>
  <c r="AB1265" i="1" s="1"/>
  <c r="O1265" i="1" s="1"/>
  <c r="Z1265" i="1"/>
  <c r="T1265" i="1"/>
  <c r="R1265" i="1"/>
  <c r="Q1265" i="1"/>
  <c r="P1265" i="1"/>
  <c r="J1265" i="1"/>
  <c r="I1265" i="1"/>
  <c r="G1265" i="1"/>
  <c r="S1265" i="1" s="1"/>
  <c r="F1265" i="1"/>
  <c r="E1265" i="1"/>
  <c r="D1265" i="1"/>
  <c r="C1265" i="1"/>
  <c r="B1265" i="1"/>
  <c r="U1265" i="1" s="1"/>
  <c r="AC1264" i="1"/>
  <c r="AA1264" i="1"/>
  <c r="AB1264" i="1" s="1"/>
  <c r="O1264" i="1" s="1"/>
  <c r="U1264" i="1"/>
  <c r="T1264" i="1"/>
  <c r="R1264" i="1"/>
  <c r="Q1264" i="1"/>
  <c r="P1264" i="1"/>
  <c r="J1264" i="1"/>
  <c r="G1264" i="1"/>
  <c r="F1264" i="1"/>
  <c r="E1264" i="1"/>
  <c r="D1264" i="1"/>
  <c r="C1264" i="1"/>
  <c r="B1264" i="1"/>
  <c r="I1264" i="1" s="1"/>
  <c r="AA1263" i="1"/>
  <c r="AB1263" i="1" s="1"/>
  <c r="O1263" i="1" s="1"/>
  <c r="T1263" i="1"/>
  <c r="S1263" i="1"/>
  <c r="R1263" i="1"/>
  <c r="Q1263" i="1"/>
  <c r="P1263" i="1"/>
  <c r="J1263" i="1"/>
  <c r="G1263" i="1"/>
  <c r="F1263" i="1"/>
  <c r="E1263" i="1"/>
  <c r="D1263" i="1"/>
  <c r="C1263" i="1"/>
  <c r="B1263" i="1"/>
  <c r="U1263" i="1" s="1"/>
  <c r="AA1262" i="1"/>
  <c r="AB1262" i="1" s="1"/>
  <c r="O1262" i="1" s="1"/>
  <c r="T1262" i="1"/>
  <c r="R1262" i="1"/>
  <c r="Q1262" i="1"/>
  <c r="P1262" i="1"/>
  <c r="J1262" i="1"/>
  <c r="G1262" i="1"/>
  <c r="S1262" i="1" s="1"/>
  <c r="F1262" i="1"/>
  <c r="E1262" i="1"/>
  <c r="D1262" i="1"/>
  <c r="C1262" i="1"/>
  <c r="B1262" i="1"/>
  <c r="I1262" i="1" s="1"/>
  <c r="AC1261" i="1"/>
  <c r="AA1261" i="1"/>
  <c r="AB1261" i="1" s="1"/>
  <c r="O1261" i="1" s="1"/>
  <c r="Z1261" i="1"/>
  <c r="T1261" i="1"/>
  <c r="R1261" i="1"/>
  <c r="Q1261" i="1"/>
  <c r="P1261" i="1"/>
  <c r="K1261" i="1"/>
  <c r="I1261" i="1"/>
  <c r="G1261" i="1"/>
  <c r="S1261" i="1" s="1"/>
  <c r="F1261" i="1"/>
  <c r="E1261" i="1"/>
  <c r="D1261" i="1"/>
  <c r="C1261" i="1"/>
  <c r="B1261" i="1"/>
  <c r="U1261" i="1" s="1"/>
  <c r="AA1260" i="1"/>
  <c r="AB1260" i="1" s="1"/>
  <c r="Z1260" i="1"/>
  <c r="T1260" i="1"/>
  <c r="R1260" i="1"/>
  <c r="Q1260" i="1"/>
  <c r="P1260" i="1"/>
  <c r="K1260" i="1"/>
  <c r="G1260" i="1"/>
  <c r="F1260" i="1"/>
  <c r="E1260" i="1"/>
  <c r="D1260" i="1"/>
  <c r="C1260" i="1"/>
  <c r="B1260" i="1"/>
  <c r="AA1259" i="1"/>
  <c r="AB1259" i="1" s="1"/>
  <c r="O1259" i="1" s="1"/>
  <c r="T1259" i="1"/>
  <c r="S1259" i="1"/>
  <c r="R1259" i="1"/>
  <c r="Q1259" i="1"/>
  <c r="P1259" i="1"/>
  <c r="J1259" i="1"/>
  <c r="G1259" i="1"/>
  <c r="F1259" i="1"/>
  <c r="E1259" i="1"/>
  <c r="D1259" i="1"/>
  <c r="C1259" i="1"/>
  <c r="B1259" i="1"/>
  <c r="AA1258" i="1"/>
  <c r="AB1258" i="1" s="1"/>
  <c r="O1258" i="1" s="1"/>
  <c r="T1258" i="1"/>
  <c r="R1258" i="1"/>
  <c r="Q1258" i="1"/>
  <c r="P1258" i="1"/>
  <c r="J1258" i="1"/>
  <c r="I1258" i="1"/>
  <c r="G1258" i="1"/>
  <c r="S1258" i="1" s="1"/>
  <c r="F1258" i="1"/>
  <c r="E1258" i="1"/>
  <c r="D1258" i="1"/>
  <c r="C1258" i="1"/>
  <c r="B1258" i="1"/>
  <c r="U1258" i="1" s="1"/>
  <c r="AA1257" i="1"/>
  <c r="AB1257" i="1" s="1"/>
  <c r="O1257" i="1" s="1"/>
  <c r="Z1257" i="1"/>
  <c r="U1257" i="1"/>
  <c r="T1257" i="1"/>
  <c r="R1257" i="1"/>
  <c r="Q1257" i="1"/>
  <c r="P1257" i="1"/>
  <c r="K1257" i="1"/>
  <c r="I1257" i="1"/>
  <c r="G1257" i="1"/>
  <c r="F1257" i="1"/>
  <c r="S1257" i="1" s="1"/>
  <c r="E1257" i="1"/>
  <c r="D1257" i="1"/>
  <c r="C1257" i="1"/>
  <c r="B1257" i="1"/>
  <c r="AC1257" i="1" s="1"/>
  <c r="AB1256" i="1"/>
  <c r="AA1256" i="1"/>
  <c r="T1256" i="1"/>
  <c r="R1256" i="1"/>
  <c r="Q1256" i="1"/>
  <c r="P1256" i="1"/>
  <c r="O1256" i="1"/>
  <c r="K1256" i="1"/>
  <c r="G1256" i="1"/>
  <c r="S1256" i="1" s="1"/>
  <c r="F1256" i="1"/>
  <c r="E1256" i="1"/>
  <c r="D1256" i="1"/>
  <c r="C1256" i="1"/>
  <c r="B1256" i="1"/>
  <c r="I1256" i="1" s="1"/>
  <c r="AA1255" i="1"/>
  <c r="AB1255" i="1" s="1"/>
  <c r="O1255" i="1" s="1"/>
  <c r="T1255" i="1"/>
  <c r="R1255" i="1"/>
  <c r="Q1255" i="1"/>
  <c r="P1255" i="1"/>
  <c r="J1255" i="1"/>
  <c r="G1255" i="1"/>
  <c r="S1255" i="1" s="1"/>
  <c r="F1255" i="1"/>
  <c r="E1255" i="1"/>
  <c r="D1255" i="1"/>
  <c r="C1255" i="1"/>
  <c r="B1255" i="1"/>
  <c r="AA1254" i="1"/>
  <c r="AB1254" i="1" s="1"/>
  <c r="O1254" i="1" s="1"/>
  <c r="T1254" i="1"/>
  <c r="S1254" i="1"/>
  <c r="R1254" i="1"/>
  <c r="Q1254" i="1"/>
  <c r="P1254" i="1"/>
  <c r="K1254" i="1"/>
  <c r="G1254" i="1"/>
  <c r="F1254" i="1"/>
  <c r="E1254" i="1"/>
  <c r="D1254" i="1"/>
  <c r="C1254" i="1"/>
  <c r="B1254" i="1"/>
  <c r="U1254" i="1" s="1"/>
  <c r="AC1253" i="1"/>
  <c r="AB1253" i="1"/>
  <c r="AA1253" i="1"/>
  <c r="U1253" i="1"/>
  <c r="T1253" i="1"/>
  <c r="R1253" i="1"/>
  <c r="Q1253" i="1"/>
  <c r="P1253" i="1"/>
  <c r="J1253" i="1"/>
  <c r="G1253" i="1"/>
  <c r="F1253" i="1"/>
  <c r="E1253" i="1"/>
  <c r="D1253" i="1"/>
  <c r="C1253" i="1"/>
  <c r="B1253" i="1"/>
  <c r="I1253" i="1" s="1"/>
  <c r="AA1252" i="1"/>
  <c r="AB1252" i="1" s="1"/>
  <c r="T1252" i="1"/>
  <c r="R1252" i="1"/>
  <c r="Q1252" i="1"/>
  <c r="P1252" i="1"/>
  <c r="J1252" i="1"/>
  <c r="G1252" i="1"/>
  <c r="F1252" i="1"/>
  <c r="E1252" i="1"/>
  <c r="D1252" i="1"/>
  <c r="C1252" i="1"/>
  <c r="B1252" i="1"/>
  <c r="I1252" i="1" s="1"/>
  <c r="AA1251" i="1"/>
  <c r="AB1251" i="1" s="1"/>
  <c r="T1251" i="1"/>
  <c r="R1251" i="1"/>
  <c r="Q1251" i="1"/>
  <c r="P1251" i="1"/>
  <c r="O1251" i="1"/>
  <c r="J1251" i="1"/>
  <c r="G1251" i="1"/>
  <c r="S1251" i="1" s="1"/>
  <c r="F1251" i="1"/>
  <c r="E1251" i="1"/>
  <c r="D1251" i="1"/>
  <c r="C1251" i="1"/>
  <c r="B1251" i="1"/>
  <c r="Z1251" i="1" s="1"/>
  <c r="AB1250" i="1"/>
  <c r="O1250" i="1" s="1"/>
  <c r="AA1250" i="1"/>
  <c r="T1250" i="1"/>
  <c r="R1250" i="1"/>
  <c r="Q1250" i="1"/>
  <c r="P1250" i="1"/>
  <c r="J1250" i="1"/>
  <c r="I1250" i="1"/>
  <c r="G1250" i="1"/>
  <c r="S1250" i="1" s="1"/>
  <c r="F1250" i="1"/>
  <c r="E1250" i="1"/>
  <c r="D1250" i="1"/>
  <c r="C1250" i="1"/>
  <c r="B1250" i="1"/>
  <c r="U1250" i="1" s="1"/>
  <c r="AA1249" i="1"/>
  <c r="AB1249" i="1" s="1"/>
  <c r="T1249" i="1"/>
  <c r="R1249" i="1"/>
  <c r="Q1249" i="1"/>
  <c r="P1249" i="1"/>
  <c r="J1249" i="1"/>
  <c r="G1249" i="1"/>
  <c r="S1249" i="1" s="1"/>
  <c r="F1249" i="1"/>
  <c r="E1249" i="1"/>
  <c r="D1249" i="1"/>
  <c r="C1249" i="1"/>
  <c r="B1249" i="1"/>
  <c r="AC1249" i="1" s="1"/>
  <c r="AC1248" i="1"/>
  <c r="AA1248" i="1"/>
  <c r="AB1248" i="1" s="1"/>
  <c r="Z1248" i="1"/>
  <c r="T1248" i="1"/>
  <c r="R1248" i="1"/>
  <c r="Q1248" i="1"/>
  <c r="P1248" i="1"/>
  <c r="J1248" i="1"/>
  <c r="G1248" i="1"/>
  <c r="F1248" i="1"/>
  <c r="E1248" i="1"/>
  <c r="D1248" i="1"/>
  <c r="C1248" i="1"/>
  <c r="B1248" i="1"/>
  <c r="I1248" i="1" s="1"/>
  <c r="AA1247" i="1"/>
  <c r="AB1247" i="1" s="1"/>
  <c r="O1247" i="1" s="1"/>
  <c r="T1247" i="1"/>
  <c r="R1247" i="1"/>
  <c r="Q1247" i="1"/>
  <c r="P1247" i="1"/>
  <c r="J1247" i="1"/>
  <c r="G1247" i="1"/>
  <c r="S1247" i="1" s="1"/>
  <c r="F1247" i="1"/>
  <c r="E1247" i="1"/>
  <c r="D1247" i="1"/>
  <c r="C1247" i="1"/>
  <c r="B1247" i="1"/>
  <c r="Z1247" i="1" s="1"/>
  <c r="AA1246" i="1"/>
  <c r="AB1246" i="1" s="1"/>
  <c r="O1246" i="1" s="1"/>
  <c r="U1246" i="1"/>
  <c r="T1246" i="1"/>
  <c r="R1246" i="1"/>
  <c r="Q1246" i="1"/>
  <c r="P1246" i="1"/>
  <c r="J1246" i="1"/>
  <c r="G1246" i="1"/>
  <c r="S1246" i="1" s="1"/>
  <c r="F1246" i="1"/>
  <c r="E1246" i="1"/>
  <c r="D1246" i="1"/>
  <c r="C1246" i="1"/>
  <c r="B1246" i="1"/>
  <c r="I1246" i="1" s="1"/>
  <c r="AA1245" i="1"/>
  <c r="AB1245" i="1" s="1"/>
  <c r="Z1245" i="1"/>
  <c r="U1245" i="1"/>
  <c r="T1245" i="1"/>
  <c r="R1245" i="1"/>
  <c r="Q1245" i="1"/>
  <c r="P1245" i="1"/>
  <c r="J1245" i="1"/>
  <c r="G1245" i="1"/>
  <c r="F1245" i="1"/>
  <c r="S1245" i="1" s="1"/>
  <c r="E1245" i="1"/>
  <c r="D1245" i="1"/>
  <c r="C1245" i="1"/>
  <c r="B1245" i="1"/>
  <c r="AC1245" i="1" s="1"/>
  <c r="AA1244" i="1"/>
  <c r="AB1244" i="1" s="1"/>
  <c r="O1244" i="1" s="1"/>
  <c r="Z1244" i="1"/>
  <c r="U1244" i="1"/>
  <c r="T1244" i="1"/>
  <c r="R1244" i="1"/>
  <c r="Q1244" i="1"/>
  <c r="P1244" i="1"/>
  <c r="J1244" i="1"/>
  <c r="G1244" i="1"/>
  <c r="S1244" i="1" s="1"/>
  <c r="F1244" i="1"/>
  <c r="E1244" i="1"/>
  <c r="D1244" i="1"/>
  <c r="C1244" i="1"/>
  <c r="B1244" i="1"/>
  <c r="I1244" i="1" s="1"/>
  <c r="AA1243" i="1"/>
  <c r="AB1243" i="1" s="1"/>
  <c r="O1243" i="1" s="1"/>
  <c r="Z1243" i="1"/>
  <c r="T1243" i="1"/>
  <c r="R1243" i="1"/>
  <c r="Q1243" i="1"/>
  <c r="P1243" i="1"/>
  <c r="J1243" i="1"/>
  <c r="G1243" i="1"/>
  <c r="S1243" i="1" s="1"/>
  <c r="F1243" i="1"/>
  <c r="E1243" i="1"/>
  <c r="D1243" i="1"/>
  <c r="C1243" i="1"/>
  <c r="B1243" i="1"/>
  <c r="AA1242" i="1"/>
  <c r="AB1242" i="1" s="1"/>
  <c r="O1242" i="1" s="1"/>
  <c r="T1242" i="1"/>
  <c r="S1242" i="1"/>
  <c r="R1242" i="1"/>
  <c r="Q1242" i="1"/>
  <c r="P1242" i="1"/>
  <c r="J1242" i="1"/>
  <c r="G1242" i="1"/>
  <c r="F1242" i="1"/>
  <c r="E1242" i="1"/>
  <c r="D1242" i="1"/>
  <c r="C1242" i="1"/>
  <c r="B1242" i="1"/>
  <c r="U1242" i="1" s="1"/>
  <c r="AB1241" i="1"/>
  <c r="AA1241" i="1"/>
  <c r="Z1241" i="1"/>
  <c r="U1241" i="1"/>
  <c r="T1241" i="1"/>
  <c r="R1241" i="1"/>
  <c r="Q1241" i="1"/>
  <c r="P1241" i="1"/>
  <c r="J1241" i="1"/>
  <c r="I1241" i="1"/>
  <c r="G1241" i="1"/>
  <c r="F1241" i="1"/>
  <c r="E1241" i="1"/>
  <c r="D1241" i="1"/>
  <c r="C1241" i="1"/>
  <c r="B1241" i="1"/>
  <c r="AC1241" i="1" s="1"/>
  <c r="AA1240" i="1"/>
  <c r="AB1240" i="1" s="1"/>
  <c r="U1240" i="1"/>
  <c r="T1240" i="1"/>
  <c r="Q1240" i="1"/>
  <c r="P1240" i="1"/>
  <c r="K1240" i="1"/>
  <c r="J1240" i="1"/>
  <c r="G1240" i="1"/>
  <c r="F1240" i="1"/>
  <c r="E1240" i="1"/>
  <c r="D1240" i="1"/>
  <c r="C1240" i="1"/>
  <c r="B1240" i="1"/>
  <c r="I1240" i="1" s="1"/>
  <c r="AA1239" i="1"/>
  <c r="AB1239" i="1" s="1"/>
  <c r="R1239" i="1" s="1"/>
  <c r="T1239" i="1"/>
  <c r="Q1239" i="1"/>
  <c r="P1239" i="1"/>
  <c r="K1239" i="1"/>
  <c r="J1239" i="1"/>
  <c r="G1239" i="1"/>
  <c r="S1239" i="1" s="1"/>
  <c r="F1239" i="1"/>
  <c r="E1239" i="1"/>
  <c r="D1239" i="1"/>
  <c r="C1239" i="1"/>
  <c r="B1239" i="1"/>
  <c r="U1239" i="1" s="1"/>
  <c r="AB1238" i="1"/>
  <c r="O1238" i="1" s="1"/>
  <c r="AA1238" i="1"/>
  <c r="T1238" i="1"/>
  <c r="Q1238" i="1"/>
  <c r="P1238" i="1"/>
  <c r="K1238" i="1"/>
  <c r="J1238" i="1"/>
  <c r="G1238" i="1"/>
  <c r="S1238" i="1" s="1"/>
  <c r="F1238" i="1"/>
  <c r="E1238" i="1"/>
  <c r="D1238" i="1"/>
  <c r="C1238" i="1"/>
  <c r="B1238" i="1"/>
  <c r="U1238" i="1" s="1"/>
  <c r="AB1237" i="1"/>
  <c r="O1237" i="1" s="1"/>
  <c r="AA1237" i="1"/>
  <c r="T1237" i="1"/>
  <c r="Q1237" i="1"/>
  <c r="P1237" i="1"/>
  <c r="K1237" i="1"/>
  <c r="J1237" i="1"/>
  <c r="G1237" i="1"/>
  <c r="F1237" i="1"/>
  <c r="E1237" i="1"/>
  <c r="D1237" i="1"/>
  <c r="C1237" i="1"/>
  <c r="B1237" i="1"/>
  <c r="AC1237" i="1" s="1"/>
  <c r="AB1236" i="1"/>
  <c r="R1236" i="1" s="1"/>
  <c r="AA1236" i="1"/>
  <c r="Z1236" i="1"/>
  <c r="T1236" i="1"/>
  <c r="Q1236" i="1"/>
  <c r="P1236" i="1"/>
  <c r="K1236" i="1"/>
  <c r="J1236" i="1"/>
  <c r="G1236" i="1"/>
  <c r="S1236" i="1" s="1"/>
  <c r="F1236" i="1"/>
  <c r="E1236" i="1"/>
  <c r="D1236" i="1"/>
  <c r="C1236" i="1"/>
  <c r="B1236" i="1"/>
  <c r="I1236" i="1" s="1"/>
  <c r="AA1235" i="1"/>
  <c r="AB1235" i="1" s="1"/>
  <c r="R1235" i="1" s="1"/>
  <c r="T1235" i="1"/>
  <c r="Q1235" i="1"/>
  <c r="P1235" i="1"/>
  <c r="O1235" i="1"/>
  <c r="K1235" i="1"/>
  <c r="J1235" i="1"/>
  <c r="G1235" i="1"/>
  <c r="F1235" i="1"/>
  <c r="S1235" i="1" s="1"/>
  <c r="E1235" i="1"/>
  <c r="D1235" i="1"/>
  <c r="C1235" i="1"/>
  <c r="B1235" i="1"/>
  <c r="U1235" i="1" s="1"/>
  <c r="AA1234" i="1"/>
  <c r="AB1234" i="1" s="1"/>
  <c r="T1234" i="1"/>
  <c r="Q1234" i="1"/>
  <c r="P1234" i="1"/>
  <c r="K1234" i="1"/>
  <c r="J1234" i="1"/>
  <c r="G1234" i="1"/>
  <c r="S1234" i="1" s="1"/>
  <c r="F1234" i="1"/>
  <c r="E1234" i="1"/>
  <c r="D1234" i="1"/>
  <c r="C1234" i="1"/>
  <c r="B1234" i="1"/>
  <c r="U1234" i="1" s="1"/>
  <c r="AC1233" i="1"/>
  <c r="AA1233" i="1"/>
  <c r="AB1233" i="1" s="1"/>
  <c r="Z1233" i="1"/>
  <c r="U1233" i="1"/>
  <c r="T1233" i="1"/>
  <c r="R1233" i="1"/>
  <c r="Q1233" i="1"/>
  <c r="K1233" i="1"/>
  <c r="J1233" i="1"/>
  <c r="I1233" i="1"/>
  <c r="G1233" i="1"/>
  <c r="F1233" i="1"/>
  <c r="S1233" i="1" s="1"/>
  <c r="E1233" i="1"/>
  <c r="D1233" i="1"/>
  <c r="C1233" i="1"/>
  <c r="B1233" i="1"/>
  <c r="AC1232" i="1"/>
  <c r="AA1232" i="1"/>
  <c r="AB1232" i="1" s="1"/>
  <c r="Z1232" i="1"/>
  <c r="U1232" i="1"/>
  <c r="T1232" i="1"/>
  <c r="R1232" i="1"/>
  <c r="P1232" i="1"/>
  <c r="K1232" i="1"/>
  <c r="J1232" i="1"/>
  <c r="G1232" i="1"/>
  <c r="F1232" i="1"/>
  <c r="E1232" i="1"/>
  <c r="D1232" i="1"/>
  <c r="C1232" i="1"/>
  <c r="B1232" i="1"/>
  <c r="I1232" i="1" s="1"/>
  <c r="AA1231" i="1"/>
  <c r="AB1231" i="1" s="1"/>
  <c r="P1231" i="1" s="1"/>
  <c r="U1231" i="1"/>
  <c r="T1231" i="1"/>
  <c r="R1231" i="1"/>
  <c r="Q1231" i="1"/>
  <c r="K1231" i="1"/>
  <c r="J1231" i="1"/>
  <c r="G1231" i="1"/>
  <c r="S1231" i="1" s="1"/>
  <c r="F1231" i="1"/>
  <c r="E1231" i="1"/>
  <c r="D1231" i="1"/>
  <c r="C1231" i="1"/>
  <c r="B1231" i="1"/>
  <c r="AA1230" i="1"/>
  <c r="AB1230" i="1" s="1"/>
  <c r="T1230" i="1"/>
  <c r="S1230" i="1"/>
  <c r="R1230" i="1"/>
  <c r="Q1230" i="1"/>
  <c r="K1230" i="1"/>
  <c r="J1230" i="1"/>
  <c r="I1230" i="1"/>
  <c r="G1230" i="1"/>
  <c r="F1230" i="1"/>
  <c r="E1230" i="1"/>
  <c r="D1230" i="1"/>
  <c r="C1230" i="1"/>
  <c r="B1230" i="1"/>
  <c r="U1230" i="1" s="1"/>
  <c r="AB1229" i="1"/>
  <c r="O1229" i="1" s="1"/>
  <c r="AA1229" i="1"/>
  <c r="U1229" i="1"/>
  <c r="T1229" i="1"/>
  <c r="R1229" i="1"/>
  <c r="Q1229" i="1"/>
  <c r="K1229" i="1"/>
  <c r="J1229" i="1"/>
  <c r="G1229" i="1"/>
  <c r="F1229" i="1"/>
  <c r="S1229" i="1" s="1"/>
  <c r="E1229" i="1"/>
  <c r="D1229" i="1"/>
  <c r="C1229" i="1"/>
  <c r="B1229" i="1"/>
  <c r="Z1229" i="1" s="1"/>
  <c r="AA1228" i="1"/>
  <c r="AB1228" i="1" s="1"/>
  <c r="Z1228" i="1"/>
  <c r="T1228" i="1"/>
  <c r="R1228" i="1"/>
  <c r="Q1228" i="1"/>
  <c r="K1228" i="1"/>
  <c r="J1228" i="1"/>
  <c r="G1228" i="1"/>
  <c r="F1228" i="1"/>
  <c r="E1228" i="1"/>
  <c r="D1228" i="1"/>
  <c r="C1228" i="1"/>
  <c r="B1228" i="1"/>
  <c r="I1228" i="1" s="1"/>
  <c r="AA1227" i="1"/>
  <c r="AB1227" i="1" s="1"/>
  <c r="O1227" i="1" s="1"/>
  <c r="T1227" i="1"/>
  <c r="R1227" i="1"/>
  <c r="Q1227" i="1"/>
  <c r="P1227" i="1"/>
  <c r="J1227" i="1"/>
  <c r="G1227" i="1"/>
  <c r="S1227" i="1" s="1"/>
  <c r="F1227" i="1"/>
  <c r="E1227" i="1"/>
  <c r="D1227" i="1"/>
  <c r="C1227" i="1"/>
  <c r="B1227" i="1"/>
  <c r="AA1226" i="1"/>
  <c r="AB1226" i="1" s="1"/>
  <c r="O1226" i="1" s="1"/>
  <c r="T1226" i="1"/>
  <c r="S1226" i="1"/>
  <c r="R1226" i="1"/>
  <c r="Q1226" i="1"/>
  <c r="P1226" i="1"/>
  <c r="K1226" i="1"/>
  <c r="I1226" i="1"/>
  <c r="G1226" i="1"/>
  <c r="F1226" i="1"/>
  <c r="E1226" i="1"/>
  <c r="D1226" i="1"/>
  <c r="C1226" i="1"/>
  <c r="B1226" i="1"/>
  <c r="U1226" i="1" s="1"/>
  <c r="AB1225" i="1"/>
  <c r="AA1225" i="1"/>
  <c r="Z1225" i="1"/>
  <c r="U1225" i="1"/>
  <c r="T1225" i="1"/>
  <c r="R1225" i="1"/>
  <c r="Q1225" i="1"/>
  <c r="P1225" i="1"/>
  <c r="J1225" i="1"/>
  <c r="G1225" i="1"/>
  <c r="F1225" i="1"/>
  <c r="E1225" i="1"/>
  <c r="D1225" i="1"/>
  <c r="C1225" i="1"/>
  <c r="B1225" i="1"/>
  <c r="I1225" i="1" s="1"/>
  <c r="AC1224" i="1"/>
  <c r="AA1224" i="1"/>
  <c r="AB1224" i="1" s="1"/>
  <c r="U1224" i="1"/>
  <c r="T1224" i="1"/>
  <c r="R1224" i="1"/>
  <c r="Q1224" i="1"/>
  <c r="P1224" i="1"/>
  <c r="J1224" i="1"/>
  <c r="G1224" i="1"/>
  <c r="F1224" i="1"/>
  <c r="E1224" i="1"/>
  <c r="D1224" i="1"/>
  <c r="C1224" i="1"/>
  <c r="B1224" i="1"/>
  <c r="I1224" i="1" s="1"/>
  <c r="AA1223" i="1"/>
  <c r="AB1223" i="1" s="1"/>
  <c r="T1223" i="1"/>
  <c r="R1223" i="1"/>
  <c r="Q1223" i="1"/>
  <c r="P1223" i="1"/>
  <c r="O1223" i="1"/>
  <c r="K1223" i="1"/>
  <c r="G1223" i="1"/>
  <c r="S1223" i="1" s="1"/>
  <c r="F1223" i="1"/>
  <c r="E1223" i="1"/>
  <c r="D1223" i="1"/>
  <c r="C1223" i="1"/>
  <c r="B1223" i="1"/>
  <c r="AA1222" i="1"/>
  <c r="AB1222" i="1" s="1"/>
  <c r="O1222" i="1" s="1"/>
  <c r="T1222" i="1"/>
  <c r="R1222" i="1"/>
  <c r="Q1222" i="1"/>
  <c r="P1222" i="1"/>
  <c r="K1222" i="1"/>
  <c r="G1222" i="1"/>
  <c r="S1222" i="1" s="1"/>
  <c r="F1222" i="1"/>
  <c r="E1222" i="1"/>
  <c r="D1222" i="1"/>
  <c r="C1222" i="1"/>
  <c r="B1222" i="1"/>
  <c r="Z1222" i="1" s="1"/>
  <c r="AA1221" i="1"/>
  <c r="AB1221" i="1" s="1"/>
  <c r="O1221" i="1" s="1"/>
  <c r="T1221" i="1"/>
  <c r="R1221" i="1"/>
  <c r="Q1221" i="1"/>
  <c r="P1221" i="1"/>
  <c r="K1221" i="1"/>
  <c r="G1221" i="1"/>
  <c r="F1221" i="1"/>
  <c r="E1221" i="1"/>
  <c r="D1221" i="1"/>
  <c r="C1221" i="1"/>
  <c r="B1221" i="1"/>
  <c r="U1221" i="1" s="1"/>
  <c r="AA1220" i="1"/>
  <c r="AB1220" i="1" s="1"/>
  <c r="U1220" i="1"/>
  <c r="T1220" i="1"/>
  <c r="R1220" i="1"/>
  <c r="Q1220" i="1"/>
  <c r="P1220" i="1"/>
  <c r="J1220" i="1"/>
  <c r="G1220" i="1"/>
  <c r="S1220" i="1" s="1"/>
  <c r="F1220" i="1"/>
  <c r="E1220" i="1"/>
  <c r="D1220" i="1"/>
  <c r="C1220" i="1"/>
  <c r="B1220" i="1"/>
  <c r="I1220" i="1" s="1"/>
  <c r="AA1219" i="1"/>
  <c r="AB1219" i="1" s="1"/>
  <c r="O1219" i="1" s="1"/>
  <c r="T1219" i="1"/>
  <c r="R1219" i="1"/>
  <c r="Q1219" i="1"/>
  <c r="P1219" i="1"/>
  <c r="K1219" i="1"/>
  <c r="G1219" i="1"/>
  <c r="S1219" i="1" s="1"/>
  <c r="F1219" i="1"/>
  <c r="E1219" i="1"/>
  <c r="D1219" i="1"/>
  <c r="C1219" i="1"/>
  <c r="B1219" i="1"/>
  <c r="Z1219" i="1" s="1"/>
  <c r="AA1218" i="1"/>
  <c r="AB1218" i="1" s="1"/>
  <c r="O1218" i="1" s="1"/>
  <c r="T1218" i="1"/>
  <c r="R1218" i="1"/>
  <c r="Q1218" i="1"/>
  <c r="P1218" i="1"/>
  <c r="K1218" i="1"/>
  <c r="G1218" i="1"/>
  <c r="F1218" i="1"/>
  <c r="E1218" i="1"/>
  <c r="D1218" i="1"/>
  <c r="C1218" i="1"/>
  <c r="B1218" i="1"/>
  <c r="Z1218" i="1" s="1"/>
  <c r="AA1217" i="1"/>
  <c r="AB1217" i="1" s="1"/>
  <c r="T1217" i="1"/>
  <c r="R1217" i="1"/>
  <c r="Q1217" i="1"/>
  <c r="P1217" i="1"/>
  <c r="K1217" i="1"/>
  <c r="I1217" i="1"/>
  <c r="G1217" i="1"/>
  <c r="F1217" i="1"/>
  <c r="E1217" i="1"/>
  <c r="D1217" i="1"/>
  <c r="C1217" i="1"/>
  <c r="B1217" i="1"/>
  <c r="Z1217" i="1" s="1"/>
  <c r="AB1216" i="1"/>
  <c r="AA1216" i="1"/>
  <c r="Z1216" i="1"/>
  <c r="U1216" i="1"/>
  <c r="T1216" i="1"/>
  <c r="R1216" i="1"/>
  <c r="Q1216" i="1"/>
  <c r="P1216" i="1"/>
  <c r="O1216" i="1"/>
  <c r="J1216" i="1"/>
  <c r="G1216" i="1"/>
  <c r="F1216" i="1"/>
  <c r="E1216" i="1"/>
  <c r="D1216" i="1"/>
  <c r="C1216" i="1"/>
  <c r="B1216" i="1"/>
  <c r="I1216" i="1" s="1"/>
  <c r="AA1215" i="1"/>
  <c r="AB1215" i="1" s="1"/>
  <c r="O1215" i="1" s="1"/>
  <c r="T1215" i="1"/>
  <c r="R1215" i="1"/>
  <c r="Q1215" i="1"/>
  <c r="P1215" i="1"/>
  <c r="J1215" i="1"/>
  <c r="G1215" i="1"/>
  <c r="S1215" i="1" s="1"/>
  <c r="F1215" i="1"/>
  <c r="E1215" i="1"/>
  <c r="D1215" i="1"/>
  <c r="C1215" i="1"/>
  <c r="B1215" i="1"/>
  <c r="I1215" i="1" s="1"/>
  <c r="AC1214" i="1"/>
  <c r="M1214" i="1" s="1"/>
  <c r="AA1214" i="1"/>
  <c r="AB1214" i="1" s="1"/>
  <c r="T1214" i="1"/>
  <c r="R1214" i="1"/>
  <c r="Q1214" i="1"/>
  <c r="P1214" i="1"/>
  <c r="K1214" i="1"/>
  <c r="G1214" i="1"/>
  <c r="S1214" i="1" s="1"/>
  <c r="F1214" i="1"/>
  <c r="E1214" i="1"/>
  <c r="D1214" i="1"/>
  <c r="C1214" i="1"/>
  <c r="B1214" i="1"/>
  <c r="Z1214" i="1" s="1"/>
  <c r="AA1213" i="1"/>
  <c r="AB1213" i="1" s="1"/>
  <c r="O1213" i="1" s="1"/>
  <c r="T1213" i="1"/>
  <c r="R1213" i="1"/>
  <c r="Q1213" i="1"/>
  <c r="P1213" i="1"/>
  <c r="J1213" i="1"/>
  <c r="I1213" i="1"/>
  <c r="G1213" i="1"/>
  <c r="F1213" i="1"/>
  <c r="E1213" i="1"/>
  <c r="D1213" i="1"/>
  <c r="C1213" i="1"/>
  <c r="B1213" i="1"/>
  <c r="Z1213" i="1" s="1"/>
  <c r="AA1212" i="1"/>
  <c r="AB1212" i="1" s="1"/>
  <c r="T1212" i="1"/>
  <c r="R1212" i="1"/>
  <c r="Q1212" i="1"/>
  <c r="P1212" i="1"/>
  <c r="J1212" i="1"/>
  <c r="G1212" i="1"/>
  <c r="S1212" i="1" s="1"/>
  <c r="F1212" i="1"/>
  <c r="E1212" i="1"/>
  <c r="D1212" i="1"/>
  <c r="C1212" i="1"/>
  <c r="B1212" i="1"/>
  <c r="I1212" i="1" s="1"/>
  <c r="AA1211" i="1"/>
  <c r="AB1211" i="1" s="1"/>
  <c r="O1211" i="1" s="1"/>
  <c r="T1211" i="1"/>
  <c r="R1211" i="1"/>
  <c r="Q1211" i="1"/>
  <c r="P1211" i="1"/>
  <c r="J1211" i="1"/>
  <c r="I1211" i="1"/>
  <c r="G1211" i="1"/>
  <c r="F1211" i="1"/>
  <c r="S1211" i="1" s="1"/>
  <c r="E1211" i="1"/>
  <c r="D1211" i="1"/>
  <c r="C1211" i="1"/>
  <c r="B1211" i="1"/>
  <c r="AC1211" i="1" s="1"/>
  <c r="AC1210" i="1"/>
  <c r="AB1210" i="1"/>
  <c r="O1210" i="1" s="1"/>
  <c r="AA1210" i="1"/>
  <c r="T1210" i="1"/>
  <c r="R1210" i="1"/>
  <c r="Q1210" i="1"/>
  <c r="P1210" i="1"/>
  <c r="J1210" i="1"/>
  <c r="I1210" i="1"/>
  <c r="G1210" i="1"/>
  <c r="F1210" i="1"/>
  <c r="S1210" i="1" s="1"/>
  <c r="E1210" i="1"/>
  <c r="D1210" i="1"/>
  <c r="C1210" i="1"/>
  <c r="B1210" i="1"/>
  <c r="Z1210" i="1" s="1"/>
  <c r="AC1209" i="1"/>
  <c r="M1209" i="1" s="1"/>
  <c r="AB1209" i="1"/>
  <c r="O1209" i="1" s="1"/>
  <c r="AA1209" i="1"/>
  <c r="Z1209" i="1"/>
  <c r="T1209" i="1"/>
  <c r="R1209" i="1"/>
  <c r="Q1209" i="1"/>
  <c r="P1209" i="1"/>
  <c r="N1209" i="1"/>
  <c r="J1209" i="1"/>
  <c r="G1209" i="1"/>
  <c r="F1209" i="1"/>
  <c r="E1209" i="1"/>
  <c r="D1209" i="1"/>
  <c r="C1209" i="1"/>
  <c r="B1209" i="1"/>
  <c r="U1209" i="1" s="1"/>
  <c r="AA1208" i="1"/>
  <c r="AB1208" i="1" s="1"/>
  <c r="O1208" i="1" s="1"/>
  <c r="T1208" i="1"/>
  <c r="R1208" i="1"/>
  <c r="Q1208" i="1"/>
  <c r="P1208" i="1"/>
  <c r="J1208" i="1"/>
  <c r="G1208" i="1"/>
  <c r="F1208" i="1"/>
  <c r="E1208" i="1"/>
  <c r="D1208" i="1"/>
  <c r="C1208" i="1"/>
  <c r="B1208" i="1"/>
  <c r="I1208" i="1" s="1"/>
  <c r="AA1207" i="1"/>
  <c r="AB1207" i="1" s="1"/>
  <c r="T1207" i="1"/>
  <c r="R1207" i="1"/>
  <c r="Q1207" i="1"/>
  <c r="P1207" i="1"/>
  <c r="O1207" i="1"/>
  <c r="J1207" i="1"/>
  <c r="G1207" i="1"/>
  <c r="F1207" i="1"/>
  <c r="E1207" i="1"/>
  <c r="D1207" i="1"/>
  <c r="C1207" i="1"/>
  <c r="B1207" i="1"/>
  <c r="AC1207" i="1" s="1"/>
  <c r="AA1206" i="1"/>
  <c r="AB1206" i="1" s="1"/>
  <c r="O1206" i="1" s="1"/>
  <c r="T1206" i="1"/>
  <c r="R1206" i="1"/>
  <c r="Q1206" i="1"/>
  <c r="P1206" i="1"/>
  <c r="J1206" i="1"/>
  <c r="G1206" i="1"/>
  <c r="S1206" i="1" s="1"/>
  <c r="F1206" i="1"/>
  <c r="E1206" i="1"/>
  <c r="D1206" i="1"/>
  <c r="C1206" i="1"/>
  <c r="B1206" i="1"/>
  <c r="Z1206" i="1" s="1"/>
  <c r="AC1205" i="1"/>
  <c r="AA1205" i="1"/>
  <c r="AB1205" i="1" s="1"/>
  <c r="T1205" i="1"/>
  <c r="R1205" i="1"/>
  <c r="Q1205" i="1"/>
  <c r="P1205" i="1"/>
  <c r="J1205" i="1"/>
  <c r="G1205" i="1"/>
  <c r="F1205" i="1"/>
  <c r="E1205" i="1"/>
  <c r="D1205" i="1"/>
  <c r="C1205" i="1"/>
  <c r="B1205" i="1"/>
  <c r="I1205" i="1" s="1"/>
  <c r="AB1204" i="1"/>
  <c r="O1204" i="1" s="1"/>
  <c r="AA1204" i="1"/>
  <c r="T1204" i="1"/>
  <c r="R1204" i="1"/>
  <c r="Q1204" i="1"/>
  <c r="P1204" i="1"/>
  <c r="J1204" i="1"/>
  <c r="G1204" i="1"/>
  <c r="F1204" i="1"/>
  <c r="S1204" i="1" s="1"/>
  <c r="E1204" i="1"/>
  <c r="D1204" i="1"/>
  <c r="C1204" i="1"/>
  <c r="B1204" i="1"/>
  <c r="I1204" i="1" s="1"/>
  <c r="AA1203" i="1"/>
  <c r="AB1203" i="1" s="1"/>
  <c r="U1203" i="1"/>
  <c r="T1203" i="1"/>
  <c r="R1203" i="1"/>
  <c r="Q1203" i="1"/>
  <c r="P1203" i="1"/>
  <c r="O1203" i="1"/>
  <c r="J1203" i="1"/>
  <c r="G1203" i="1"/>
  <c r="F1203" i="1"/>
  <c r="E1203" i="1"/>
  <c r="D1203" i="1"/>
  <c r="C1203" i="1"/>
  <c r="B1203" i="1"/>
  <c r="Z1203" i="1" s="1"/>
  <c r="AA1202" i="1"/>
  <c r="AB1202" i="1" s="1"/>
  <c r="T1202" i="1"/>
  <c r="Q1202" i="1"/>
  <c r="P1202" i="1"/>
  <c r="K1202" i="1"/>
  <c r="J1202" i="1"/>
  <c r="G1202" i="1"/>
  <c r="F1202" i="1"/>
  <c r="E1202" i="1"/>
  <c r="D1202" i="1"/>
  <c r="C1202" i="1"/>
  <c r="B1202" i="1"/>
  <c r="Z1202" i="1" s="1"/>
  <c r="AA1201" i="1"/>
  <c r="AB1201" i="1" s="1"/>
  <c r="U1201" i="1"/>
  <c r="T1201" i="1"/>
  <c r="Q1201" i="1"/>
  <c r="P1201" i="1"/>
  <c r="K1201" i="1"/>
  <c r="J1201" i="1"/>
  <c r="G1201" i="1"/>
  <c r="S1201" i="1" s="1"/>
  <c r="F1201" i="1"/>
  <c r="E1201" i="1"/>
  <c r="D1201" i="1"/>
  <c r="C1201" i="1"/>
  <c r="B1201" i="1"/>
  <c r="AC1201" i="1" s="1"/>
  <c r="AC1200" i="1"/>
  <c r="AA1200" i="1"/>
  <c r="AB1200" i="1" s="1"/>
  <c r="T1200" i="1"/>
  <c r="Q1200" i="1"/>
  <c r="P1200" i="1"/>
  <c r="K1200" i="1"/>
  <c r="J1200" i="1"/>
  <c r="G1200" i="1"/>
  <c r="S1200" i="1" s="1"/>
  <c r="F1200" i="1"/>
  <c r="E1200" i="1"/>
  <c r="D1200" i="1"/>
  <c r="C1200" i="1"/>
  <c r="B1200" i="1"/>
  <c r="I1200" i="1" s="1"/>
  <c r="AA1199" i="1"/>
  <c r="AB1199" i="1" s="1"/>
  <c r="R1199" i="1" s="1"/>
  <c r="T1199" i="1"/>
  <c r="Q1199" i="1"/>
  <c r="P1199" i="1"/>
  <c r="O1199" i="1"/>
  <c r="K1199" i="1"/>
  <c r="J1199" i="1"/>
  <c r="G1199" i="1"/>
  <c r="F1199" i="1"/>
  <c r="S1199" i="1" s="1"/>
  <c r="E1199" i="1"/>
  <c r="D1199" i="1"/>
  <c r="C1199" i="1"/>
  <c r="B1199" i="1"/>
  <c r="I1199" i="1" s="1"/>
  <c r="AB1198" i="1"/>
  <c r="R1198" i="1" s="1"/>
  <c r="AA1198" i="1"/>
  <c r="T1198" i="1"/>
  <c r="Q1198" i="1"/>
  <c r="P1198" i="1"/>
  <c r="O1198" i="1"/>
  <c r="K1198" i="1"/>
  <c r="J1198" i="1"/>
  <c r="G1198" i="1"/>
  <c r="F1198" i="1"/>
  <c r="E1198" i="1"/>
  <c r="D1198" i="1"/>
  <c r="C1198" i="1"/>
  <c r="B1198" i="1"/>
  <c r="Z1198" i="1" s="1"/>
  <c r="AA1197" i="1"/>
  <c r="AB1197" i="1" s="1"/>
  <c r="T1197" i="1"/>
  <c r="Q1197" i="1"/>
  <c r="P1197" i="1"/>
  <c r="K1197" i="1"/>
  <c r="J1197" i="1"/>
  <c r="G1197" i="1"/>
  <c r="F1197" i="1"/>
  <c r="E1197" i="1"/>
  <c r="D1197" i="1"/>
  <c r="C1197" i="1"/>
  <c r="B1197" i="1"/>
  <c r="U1197" i="1" s="1"/>
  <c r="AA1196" i="1"/>
  <c r="AB1196" i="1" s="1"/>
  <c r="T1196" i="1"/>
  <c r="Q1196" i="1"/>
  <c r="P1196" i="1"/>
  <c r="K1196" i="1"/>
  <c r="J1196" i="1"/>
  <c r="G1196" i="1"/>
  <c r="F1196" i="1"/>
  <c r="S1196" i="1" s="1"/>
  <c r="E1196" i="1"/>
  <c r="D1196" i="1"/>
  <c r="C1196" i="1"/>
  <c r="B1196" i="1"/>
  <c r="I1196" i="1" s="1"/>
  <c r="AC1195" i="1"/>
  <c r="AA1195" i="1"/>
  <c r="AB1195" i="1" s="1"/>
  <c r="Q1195" i="1" s="1"/>
  <c r="U1195" i="1"/>
  <c r="T1195" i="1"/>
  <c r="R1195" i="1"/>
  <c r="P1195" i="1"/>
  <c r="K1195" i="1"/>
  <c r="J1195" i="1"/>
  <c r="I1195" i="1"/>
  <c r="G1195" i="1"/>
  <c r="S1195" i="1" s="1"/>
  <c r="F1195" i="1"/>
  <c r="E1195" i="1"/>
  <c r="D1195" i="1"/>
  <c r="C1195" i="1"/>
  <c r="B1195" i="1"/>
  <c r="Z1195" i="1" s="1"/>
  <c r="N1195" i="1" s="1"/>
  <c r="AB1194" i="1"/>
  <c r="O1194" i="1" s="1"/>
  <c r="AA1194" i="1"/>
  <c r="T1194" i="1"/>
  <c r="R1194" i="1"/>
  <c r="Q1194" i="1"/>
  <c r="P1194" i="1"/>
  <c r="K1194" i="1"/>
  <c r="J1194" i="1"/>
  <c r="I1194" i="1"/>
  <c r="G1194" i="1"/>
  <c r="S1194" i="1" s="1"/>
  <c r="F1194" i="1"/>
  <c r="E1194" i="1"/>
  <c r="D1194" i="1"/>
  <c r="C1194" i="1"/>
  <c r="B1194" i="1"/>
  <c r="Z1194" i="1" s="1"/>
  <c r="AA1193" i="1"/>
  <c r="AB1193" i="1" s="1"/>
  <c r="O1193" i="1" s="1"/>
  <c r="Z1193" i="1"/>
  <c r="U1193" i="1"/>
  <c r="T1193" i="1"/>
  <c r="R1193" i="1"/>
  <c r="Q1193" i="1"/>
  <c r="K1193" i="1"/>
  <c r="J1193" i="1"/>
  <c r="I1193" i="1"/>
  <c r="G1193" i="1"/>
  <c r="S1193" i="1" s="1"/>
  <c r="F1193" i="1"/>
  <c r="E1193" i="1"/>
  <c r="D1193" i="1"/>
  <c r="C1193" i="1"/>
  <c r="B1193" i="1"/>
  <c r="AC1193" i="1" s="1"/>
  <c r="AA1192" i="1"/>
  <c r="AB1192" i="1" s="1"/>
  <c r="Z1192" i="1"/>
  <c r="T1192" i="1"/>
  <c r="R1192" i="1"/>
  <c r="Q1192" i="1"/>
  <c r="K1192" i="1"/>
  <c r="J1192" i="1"/>
  <c r="G1192" i="1"/>
  <c r="S1192" i="1" s="1"/>
  <c r="F1192" i="1"/>
  <c r="E1192" i="1"/>
  <c r="D1192" i="1"/>
  <c r="C1192" i="1"/>
  <c r="B1192" i="1"/>
  <c r="I1192" i="1" s="1"/>
  <c r="AA1191" i="1"/>
  <c r="AB1191" i="1" s="1"/>
  <c r="P1191" i="1" s="1"/>
  <c r="T1191" i="1"/>
  <c r="R1191" i="1"/>
  <c r="Q1191" i="1"/>
  <c r="K1191" i="1"/>
  <c r="J1191" i="1"/>
  <c r="G1191" i="1"/>
  <c r="F1191" i="1"/>
  <c r="S1191" i="1" s="1"/>
  <c r="E1191" i="1"/>
  <c r="D1191" i="1"/>
  <c r="C1191" i="1"/>
  <c r="B1191" i="1"/>
  <c r="AC1191" i="1" s="1"/>
  <c r="AB1190" i="1"/>
  <c r="O1190" i="1" s="1"/>
  <c r="AA1190" i="1"/>
  <c r="U1190" i="1"/>
  <c r="T1190" i="1"/>
  <c r="R1190" i="1"/>
  <c r="Q1190" i="1"/>
  <c r="P1190" i="1"/>
  <c r="K1190" i="1"/>
  <c r="J1190" i="1"/>
  <c r="I1190" i="1"/>
  <c r="G1190" i="1"/>
  <c r="F1190" i="1"/>
  <c r="E1190" i="1"/>
  <c r="D1190" i="1"/>
  <c r="C1190" i="1"/>
  <c r="B1190" i="1"/>
  <c r="Z1190" i="1" s="1"/>
  <c r="AA1189" i="1"/>
  <c r="AB1189" i="1" s="1"/>
  <c r="P1189" i="1" s="1"/>
  <c r="Z1189" i="1"/>
  <c r="U1189" i="1"/>
  <c r="T1189" i="1"/>
  <c r="R1189" i="1"/>
  <c r="Q1189" i="1"/>
  <c r="O1189" i="1"/>
  <c r="K1189" i="1"/>
  <c r="J1189" i="1"/>
  <c r="I1189" i="1"/>
  <c r="G1189" i="1"/>
  <c r="F1189" i="1"/>
  <c r="S1189" i="1" s="1"/>
  <c r="E1189" i="1"/>
  <c r="D1189" i="1"/>
  <c r="C1189" i="1"/>
  <c r="B1189" i="1"/>
  <c r="AC1189" i="1" s="1"/>
  <c r="AB1188" i="1"/>
  <c r="O1188" i="1" s="1"/>
  <c r="AA1188" i="1"/>
  <c r="T1188" i="1"/>
  <c r="R1188" i="1"/>
  <c r="Q1188" i="1"/>
  <c r="P1188" i="1"/>
  <c r="K1188" i="1"/>
  <c r="J1188" i="1"/>
  <c r="G1188" i="1"/>
  <c r="F1188" i="1"/>
  <c r="E1188" i="1"/>
  <c r="D1188" i="1"/>
  <c r="C1188" i="1"/>
  <c r="B1188" i="1"/>
  <c r="U1188" i="1" s="1"/>
  <c r="AA1187" i="1"/>
  <c r="AB1187" i="1" s="1"/>
  <c r="T1187" i="1"/>
  <c r="R1187" i="1"/>
  <c r="Q1187" i="1"/>
  <c r="K1187" i="1"/>
  <c r="J1187" i="1"/>
  <c r="G1187" i="1"/>
  <c r="F1187" i="1"/>
  <c r="S1187" i="1" s="1"/>
  <c r="E1187" i="1"/>
  <c r="D1187" i="1"/>
  <c r="C1187" i="1"/>
  <c r="B1187" i="1"/>
  <c r="AC1187" i="1" s="1"/>
  <c r="AB1186" i="1"/>
  <c r="O1186" i="1" s="1"/>
  <c r="AA1186" i="1"/>
  <c r="U1186" i="1"/>
  <c r="T1186" i="1"/>
  <c r="R1186" i="1"/>
  <c r="Q1186" i="1"/>
  <c r="P1186" i="1"/>
  <c r="K1186" i="1"/>
  <c r="J1186" i="1"/>
  <c r="G1186" i="1"/>
  <c r="F1186" i="1"/>
  <c r="E1186" i="1"/>
  <c r="D1186" i="1"/>
  <c r="C1186" i="1"/>
  <c r="B1186" i="1"/>
  <c r="Z1186" i="1" s="1"/>
  <c r="AA1185" i="1"/>
  <c r="AB1185" i="1" s="1"/>
  <c r="Q1185" i="1" s="1"/>
  <c r="T1185" i="1"/>
  <c r="R1185" i="1"/>
  <c r="P1185" i="1"/>
  <c r="K1185" i="1"/>
  <c r="J1185" i="1"/>
  <c r="G1185" i="1"/>
  <c r="F1185" i="1"/>
  <c r="S1185" i="1" s="1"/>
  <c r="E1185" i="1"/>
  <c r="D1185" i="1"/>
  <c r="C1185" i="1"/>
  <c r="B1185" i="1"/>
  <c r="AC1185" i="1" s="1"/>
  <c r="AA1184" i="1"/>
  <c r="AB1184" i="1" s="1"/>
  <c r="O1184" i="1" s="1"/>
  <c r="T1184" i="1"/>
  <c r="R1184" i="1"/>
  <c r="Q1184" i="1"/>
  <c r="P1184" i="1"/>
  <c r="J1184" i="1"/>
  <c r="G1184" i="1"/>
  <c r="F1184" i="1"/>
  <c r="E1184" i="1"/>
  <c r="D1184" i="1"/>
  <c r="C1184" i="1"/>
  <c r="B1184" i="1"/>
  <c r="U1184" i="1" s="1"/>
  <c r="AA1183" i="1"/>
  <c r="AB1183" i="1" s="1"/>
  <c r="T1183" i="1"/>
  <c r="R1183" i="1"/>
  <c r="Q1183" i="1"/>
  <c r="P1183" i="1"/>
  <c r="J1183" i="1"/>
  <c r="I1183" i="1"/>
  <c r="G1183" i="1"/>
  <c r="S1183" i="1" s="1"/>
  <c r="F1183" i="1"/>
  <c r="E1183" i="1"/>
  <c r="D1183" i="1"/>
  <c r="C1183" i="1"/>
  <c r="B1183" i="1"/>
  <c r="AC1183" i="1" s="1"/>
  <c r="AA1182" i="1"/>
  <c r="AB1182" i="1" s="1"/>
  <c r="U1182" i="1"/>
  <c r="T1182" i="1"/>
  <c r="R1182" i="1"/>
  <c r="Q1182" i="1"/>
  <c r="P1182" i="1"/>
  <c r="J1182" i="1"/>
  <c r="G1182" i="1"/>
  <c r="F1182" i="1"/>
  <c r="E1182" i="1"/>
  <c r="D1182" i="1"/>
  <c r="C1182" i="1"/>
  <c r="B1182" i="1"/>
  <c r="Z1182" i="1" s="1"/>
  <c r="AA1181" i="1"/>
  <c r="AB1181" i="1" s="1"/>
  <c r="U1181" i="1"/>
  <c r="T1181" i="1"/>
  <c r="R1181" i="1"/>
  <c r="Q1181" i="1"/>
  <c r="P1181" i="1"/>
  <c r="O1181" i="1"/>
  <c r="K1181" i="1"/>
  <c r="G1181" i="1"/>
  <c r="F1181" i="1"/>
  <c r="S1181" i="1" s="1"/>
  <c r="E1181" i="1"/>
  <c r="D1181" i="1"/>
  <c r="C1181" i="1"/>
  <c r="B1181" i="1"/>
  <c r="AC1181" i="1" s="1"/>
  <c r="AA1180" i="1"/>
  <c r="AB1180" i="1" s="1"/>
  <c r="O1180" i="1" s="1"/>
  <c r="T1180" i="1"/>
  <c r="R1180" i="1"/>
  <c r="Q1180" i="1"/>
  <c r="P1180" i="1"/>
  <c r="J1180" i="1"/>
  <c r="G1180" i="1"/>
  <c r="S1180" i="1" s="1"/>
  <c r="F1180" i="1"/>
  <c r="E1180" i="1"/>
  <c r="D1180" i="1"/>
  <c r="C1180" i="1"/>
  <c r="B1180" i="1"/>
  <c r="U1180" i="1" s="1"/>
  <c r="AA1179" i="1"/>
  <c r="AB1179" i="1" s="1"/>
  <c r="T1179" i="1"/>
  <c r="R1179" i="1"/>
  <c r="Q1179" i="1"/>
  <c r="P1179" i="1"/>
  <c r="J1179" i="1"/>
  <c r="G1179" i="1"/>
  <c r="S1179" i="1" s="1"/>
  <c r="F1179" i="1"/>
  <c r="E1179" i="1"/>
  <c r="D1179" i="1"/>
  <c r="C1179" i="1"/>
  <c r="B1179" i="1"/>
  <c r="AC1179" i="1" s="1"/>
  <c r="AC1178" i="1"/>
  <c r="AA1178" i="1"/>
  <c r="AB1178" i="1" s="1"/>
  <c r="T1178" i="1"/>
  <c r="R1178" i="1"/>
  <c r="Q1178" i="1"/>
  <c r="P1178" i="1"/>
  <c r="K1178" i="1"/>
  <c r="G1178" i="1"/>
  <c r="S1178" i="1" s="1"/>
  <c r="F1178" i="1"/>
  <c r="E1178" i="1"/>
  <c r="D1178" i="1"/>
  <c r="C1178" i="1"/>
  <c r="B1178" i="1"/>
  <c r="Z1178" i="1" s="1"/>
  <c r="AA1177" i="1"/>
  <c r="AB1177" i="1" s="1"/>
  <c r="U1177" i="1"/>
  <c r="T1177" i="1"/>
  <c r="R1177" i="1"/>
  <c r="Q1177" i="1"/>
  <c r="P1177" i="1"/>
  <c r="J1177" i="1"/>
  <c r="I1177" i="1"/>
  <c r="G1177" i="1"/>
  <c r="F1177" i="1"/>
  <c r="S1177" i="1" s="1"/>
  <c r="E1177" i="1"/>
  <c r="D1177" i="1"/>
  <c r="C1177" i="1"/>
  <c r="B1177" i="1"/>
  <c r="AC1177" i="1" s="1"/>
  <c r="AA1176" i="1"/>
  <c r="AB1176" i="1" s="1"/>
  <c r="T1176" i="1"/>
  <c r="R1176" i="1"/>
  <c r="Q1176" i="1"/>
  <c r="P1176" i="1"/>
  <c r="K1176" i="1"/>
  <c r="G1176" i="1"/>
  <c r="F1176" i="1"/>
  <c r="E1176" i="1"/>
  <c r="D1176" i="1"/>
  <c r="C1176" i="1"/>
  <c r="B1176" i="1"/>
  <c r="U1176" i="1" s="1"/>
  <c r="AA1175" i="1"/>
  <c r="AB1175" i="1" s="1"/>
  <c r="T1175" i="1"/>
  <c r="R1175" i="1"/>
  <c r="Q1175" i="1"/>
  <c r="P1175" i="1"/>
  <c r="J1175" i="1"/>
  <c r="G1175" i="1"/>
  <c r="F1175" i="1"/>
  <c r="S1175" i="1" s="1"/>
  <c r="E1175" i="1"/>
  <c r="D1175" i="1"/>
  <c r="C1175" i="1"/>
  <c r="B1175" i="1"/>
  <c r="AB1174" i="1"/>
  <c r="AA1174" i="1"/>
  <c r="T1174" i="1"/>
  <c r="R1174" i="1"/>
  <c r="Q1174" i="1"/>
  <c r="P1174" i="1"/>
  <c r="K1174" i="1"/>
  <c r="G1174" i="1"/>
  <c r="F1174" i="1"/>
  <c r="E1174" i="1"/>
  <c r="D1174" i="1"/>
  <c r="C1174" i="1"/>
  <c r="B1174" i="1"/>
  <c r="Z1174" i="1" s="1"/>
  <c r="AA1173" i="1"/>
  <c r="AB1173" i="1" s="1"/>
  <c r="O1173" i="1" s="1"/>
  <c r="U1173" i="1"/>
  <c r="T1173" i="1"/>
  <c r="R1173" i="1"/>
  <c r="Q1173" i="1"/>
  <c r="P1173" i="1"/>
  <c r="K1173" i="1"/>
  <c r="G1173" i="1"/>
  <c r="F1173" i="1"/>
  <c r="E1173" i="1"/>
  <c r="D1173" i="1"/>
  <c r="C1173" i="1"/>
  <c r="B1173" i="1"/>
  <c r="AC1173" i="1" s="1"/>
  <c r="AB1172" i="1"/>
  <c r="AA1172" i="1"/>
  <c r="T1172" i="1"/>
  <c r="R1172" i="1"/>
  <c r="Q1172" i="1"/>
  <c r="P1172" i="1"/>
  <c r="K1172" i="1"/>
  <c r="G1172" i="1"/>
  <c r="F1172" i="1"/>
  <c r="E1172" i="1"/>
  <c r="D1172" i="1"/>
  <c r="C1172" i="1"/>
  <c r="B1172" i="1"/>
  <c r="Z1172" i="1" s="1"/>
  <c r="AA1171" i="1"/>
  <c r="AB1171" i="1" s="1"/>
  <c r="O1171" i="1" s="1"/>
  <c r="T1171" i="1"/>
  <c r="R1171" i="1"/>
  <c r="Q1171" i="1"/>
  <c r="P1171" i="1"/>
  <c r="K1171" i="1"/>
  <c r="G1171" i="1"/>
  <c r="S1171" i="1" s="1"/>
  <c r="F1171" i="1"/>
  <c r="E1171" i="1"/>
  <c r="D1171" i="1"/>
  <c r="C1171" i="1"/>
  <c r="B1171" i="1"/>
  <c r="I1171" i="1" s="1"/>
  <c r="AA1170" i="1"/>
  <c r="AB1170" i="1" s="1"/>
  <c r="U1170" i="1"/>
  <c r="T1170" i="1"/>
  <c r="R1170" i="1"/>
  <c r="Q1170" i="1"/>
  <c r="P1170" i="1"/>
  <c r="K1170" i="1"/>
  <c r="G1170" i="1"/>
  <c r="F1170" i="1"/>
  <c r="E1170" i="1"/>
  <c r="D1170" i="1"/>
  <c r="C1170" i="1"/>
  <c r="B1170" i="1"/>
  <c r="Z1170" i="1" s="1"/>
  <c r="AA1169" i="1"/>
  <c r="AB1169" i="1" s="1"/>
  <c r="Z1169" i="1"/>
  <c r="U1169" i="1"/>
  <c r="T1169" i="1"/>
  <c r="R1169" i="1"/>
  <c r="Q1169" i="1"/>
  <c r="P1169" i="1"/>
  <c r="J1169" i="1"/>
  <c r="G1169" i="1"/>
  <c r="F1169" i="1"/>
  <c r="S1169" i="1" s="1"/>
  <c r="E1169" i="1"/>
  <c r="D1169" i="1"/>
  <c r="C1169" i="1"/>
  <c r="B1169" i="1"/>
  <c r="AC1169" i="1" s="1"/>
  <c r="AA1168" i="1"/>
  <c r="AB1168" i="1" s="1"/>
  <c r="O1168" i="1" s="1"/>
  <c r="Z1168" i="1"/>
  <c r="U1168" i="1"/>
  <c r="T1168" i="1"/>
  <c r="R1168" i="1"/>
  <c r="Q1168" i="1"/>
  <c r="P1168" i="1"/>
  <c r="J1168" i="1"/>
  <c r="G1168" i="1"/>
  <c r="F1168" i="1"/>
  <c r="E1168" i="1"/>
  <c r="D1168" i="1"/>
  <c r="C1168" i="1"/>
  <c r="B1168" i="1"/>
  <c r="AA1167" i="1"/>
  <c r="AB1167" i="1" s="1"/>
  <c r="O1167" i="1" s="1"/>
  <c r="T1167" i="1"/>
  <c r="R1167" i="1"/>
  <c r="Q1167" i="1"/>
  <c r="P1167" i="1"/>
  <c r="J1167" i="1"/>
  <c r="G1167" i="1"/>
  <c r="S1167" i="1" s="1"/>
  <c r="F1167" i="1"/>
  <c r="E1167" i="1"/>
  <c r="D1167" i="1"/>
  <c r="C1167" i="1"/>
  <c r="B1167" i="1"/>
  <c r="I1167" i="1" s="1"/>
  <c r="AC1166" i="1"/>
  <c r="AA1166" i="1"/>
  <c r="AB1166" i="1" s="1"/>
  <c r="T1166" i="1"/>
  <c r="R1166" i="1"/>
  <c r="Q1166" i="1"/>
  <c r="P1166" i="1"/>
  <c r="J1166" i="1"/>
  <c r="G1166" i="1"/>
  <c r="S1166" i="1" s="1"/>
  <c r="F1166" i="1"/>
  <c r="E1166" i="1"/>
  <c r="D1166" i="1"/>
  <c r="C1166" i="1"/>
  <c r="B1166" i="1"/>
  <c r="Z1166" i="1" s="1"/>
  <c r="AC1165" i="1"/>
  <c r="AA1165" i="1"/>
  <c r="AB1165" i="1" s="1"/>
  <c r="O1165" i="1" s="1"/>
  <c r="Z1165" i="1"/>
  <c r="U1165" i="1"/>
  <c r="T1165" i="1"/>
  <c r="R1165" i="1"/>
  <c r="Q1165" i="1"/>
  <c r="P1165" i="1"/>
  <c r="J1165" i="1"/>
  <c r="I1165" i="1"/>
  <c r="G1165" i="1"/>
  <c r="F1165" i="1"/>
  <c r="S1165" i="1" s="1"/>
  <c r="E1165" i="1"/>
  <c r="D1165" i="1"/>
  <c r="C1165" i="1"/>
  <c r="B1165" i="1"/>
  <c r="AB1164" i="1"/>
  <c r="O1164" i="1" s="1"/>
  <c r="AA1164" i="1"/>
  <c r="T1164" i="1"/>
  <c r="R1164" i="1"/>
  <c r="Q1164" i="1"/>
  <c r="P1164" i="1"/>
  <c r="J1164" i="1"/>
  <c r="G1164" i="1"/>
  <c r="F1164" i="1"/>
  <c r="E1164" i="1"/>
  <c r="D1164" i="1"/>
  <c r="C1164" i="1"/>
  <c r="B1164" i="1"/>
  <c r="Z1164" i="1" s="1"/>
  <c r="AA1163" i="1"/>
  <c r="AB1163" i="1" s="1"/>
  <c r="O1163" i="1" s="1"/>
  <c r="T1163" i="1"/>
  <c r="R1163" i="1"/>
  <c r="Q1163" i="1"/>
  <c r="P1163" i="1"/>
  <c r="J1163" i="1"/>
  <c r="I1163" i="1"/>
  <c r="G1163" i="1"/>
  <c r="S1163" i="1" s="1"/>
  <c r="F1163" i="1"/>
  <c r="E1163" i="1"/>
  <c r="D1163" i="1"/>
  <c r="C1163" i="1"/>
  <c r="B1163" i="1"/>
  <c r="AC1162" i="1"/>
  <c r="AB1162" i="1"/>
  <c r="AA1162" i="1"/>
  <c r="U1162" i="1"/>
  <c r="T1162" i="1"/>
  <c r="R1162" i="1"/>
  <c r="Q1162" i="1"/>
  <c r="P1162" i="1"/>
  <c r="J1162" i="1"/>
  <c r="I1162" i="1"/>
  <c r="G1162" i="1"/>
  <c r="F1162" i="1"/>
  <c r="E1162" i="1"/>
  <c r="D1162" i="1"/>
  <c r="C1162" i="1"/>
  <c r="B1162" i="1"/>
  <c r="Z1162" i="1" s="1"/>
  <c r="AC1161" i="1"/>
  <c r="AA1161" i="1"/>
  <c r="AB1161" i="1" s="1"/>
  <c r="U1161" i="1"/>
  <c r="T1161" i="1"/>
  <c r="R1161" i="1"/>
  <c r="Q1161" i="1"/>
  <c r="P1161" i="1"/>
  <c r="J1161" i="1"/>
  <c r="I1161" i="1"/>
  <c r="G1161" i="1"/>
  <c r="F1161" i="1"/>
  <c r="S1161" i="1" s="1"/>
  <c r="E1161" i="1"/>
  <c r="D1161" i="1"/>
  <c r="C1161" i="1"/>
  <c r="B1161" i="1"/>
  <c r="Z1161" i="1" s="1"/>
  <c r="AA1160" i="1"/>
  <c r="AB1160" i="1" s="1"/>
  <c r="O1160" i="1" s="1"/>
  <c r="Z1160" i="1"/>
  <c r="T1160" i="1"/>
  <c r="R1160" i="1"/>
  <c r="Q1160" i="1"/>
  <c r="P1160" i="1"/>
  <c r="J1160" i="1"/>
  <c r="G1160" i="1"/>
  <c r="F1160" i="1"/>
  <c r="E1160" i="1"/>
  <c r="D1160" i="1"/>
  <c r="C1160" i="1"/>
  <c r="B1160" i="1"/>
  <c r="I1160" i="1" s="1"/>
  <c r="AA1159" i="1"/>
  <c r="AB1159" i="1" s="1"/>
  <c r="O1159" i="1" s="1"/>
  <c r="T1159" i="1"/>
  <c r="S1159" i="1"/>
  <c r="R1159" i="1"/>
  <c r="Q1159" i="1"/>
  <c r="P1159" i="1"/>
  <c r="J1159" i="1"/>
  <c r="G1159" i="1"/>
  <c r="F1159" i="1"/>
  <c r="E1159" i="1"/>
  <c r="D1159" i="1"/>
  <c r="C1159" i="1"/>
  <c r="B1159" i="1"/>
  <c r="I1159" i="1" s="1"/>
  <c r="AB1158" i="1"/>
  <c r="AA1158" i="1"/>
  <c r="T1158" i="1"/>
  <c r="R1158" i="1"/>
  <c r="Q1158" i="1"/>
  <c r="P1158" i="1"/>
  <c r="J1158" i="1"/>
  <c r="G1158" i="1"/>
  <c r="F1158" i="1"/>
  <c r="E1158" i="1"/>
  <c r="D1158" i="1"/>
  <c r="C1158" i="1"/>
  <c r="B1158" i="1"/>
  <c r="Z1158" i="1" s="1"/>
  <c r="AA1157" i="1"/>
  <c r="AB1157" i="1" s="1"/>
  <c r="T1157" i="1"/>
  <c r="R1157" i="1"/>
  <c r="Q1157" i="1"/>
  <c r="P1157" i="1"/>
  <c r="J1157" i="1"/>
  <c r="G1157" i="1"/>
  <c r="F1157" i="1"/>
  <c r="S1157" i="1" s="1"/>
  <c r="E1157" i="1"/>
  <c r="D1157" i="1"/>
  <c r="C1157" i="1"/>
  <c r="B1157" i="1"/>
  <c r="I1157" i="1" s="1"/>
  <c r="AA1156" i="1"/>
  <c r="AB1156" i="1" s="1"/>
  <c r="O1156" i="1" s="1"/>
  <c r="T1156" i="1"/>
  <c r="R1156" i="1"/>
  <c r="Q1156" i="1"/>
  <c r="P1156" i="1"/>
  <c r="J1156" i="1"/>
  <c r="G1156" i="1"/>
  <c r="F1156" i="1"/>
  <c r="E1156" i="1"/>
  <c r="D1156" i="1"/>
  <c r="C1156" i="1"/>
  <c r="B1156" i="1"/>
  <c r="I1156" i="1" s="1"/>
  <c r="AA1155" i="1"/>
  <c r="AB1155" i="1" s="1"/>
  <c r="T1155" i="1"/>
  <c r="R1155" i="1"/>
  <c r="Q1155" i="1"/>
  <c r="P1155" i="1"/>
  <c r="O1155" i="1"/>
  <c r="J1155" i="1"/>
  <c r="G1155" i="1"/>
  <c r="S1155" i="1" s="1"/>
  <c r="F1155" i="1"/>
  <c r="E1155" i="1"/>
  <c r="D1155" i="1"/>
  <c r="C1155" i="1"/>
  <c r="B1155" i="1"/>
  <c r="I1155" i="1" s="1"/>
  <c r="AC1154" i="1"/>
  <c r="AA1154" i="1"/>
  <c r="AB1154" i="1" s="1"/>
  <c r="T1154" i="1"/>
  <c r="R1154" i="1"/>
  <c r="Q1154" i="1"/>
  <c r="P1154" i="1"/>
  <c r="K1154" i="1"/>
  <c r="G1154" i="1"/>
  <c r="F1154" i="1"/>
  <c r="E1154" i="1"/>
  <c r="D1154" i="1"/>
  <c r="C1154" i="1"/>
  <c r="B1154" i="1"/>
  <c r="Z1154" i="1" s="1"/>
  <c r="AC1153" i="1"/>
  <c r="AA1153" i="1"/>
  <c r="AB1153" i="1" s="1"/>
  <c r="O1153" i="1" s="1"/>
  <c r="U1153" i="1"/>
  <c r="T1153" i="1"/>
  <c r="R1153" i="1"/>
  <c r="Q1153" i="1"/>
  <c r="P1153" i="1"/>
  <c r="K1153" i="1"/>
  <c r="G1153" i="1"/>
  <c r="F1153" i="1"/>
  <c r="S1153" i="1" s="1"/>
  <c r="E1153" i="1"/>
  <c r="D1153" i="1"/>
  <c r="C1153" i="1"/>
  <c r="B1153" i="1"/>
  <c r="Z1153" i="1" s="1"/>
  <c r="AA1152" i="1"/>
  <c r="AB1152" i="1" s="1"/>
  <c r="T1152" i="1"/>
  <c r="Q1152" i="1"/>
  <c r="P1152" i="1"/>
  <c r="K1152" i="1"/>
  <c r="J1152" i="1"/>
  <c r="G1152" i="1"/>
  <c r="F1152" i="1"/>
  <c r="E1152" i="1"/>
  <c r="D1152" i="1"/>
  <c r="C1152" i="1"/>
  <c r="B1152" i="1"/>
  <c r="AA1151" i="1"/>
  <c r="AB1151" i="1" s="1"/>
  <c r="T1151" i="1"/>
  <c r="R1151" i="1"/>
  <c r="Q1151" i="1"/>
  <c r="P1151" i="1"/>
  <c r="O1151" i="1"/>
  <c r="K1151" i="1"/>
  <c r="J1151" i="1"/>
  <c r="G1151" i="1"/>
  <c r="S1151" i="1" s="1"/>
  <c r="F1151" i="1"/>
  <c r="E1151" i="1"/>
  <c r="D1151" i="1"/>
  <c r="C1151" i="1"/>
  <c r="B1151" i="1"/>
  <c r="I1151" i="1" s="1"/>
  <c r="AA1150" i="1"/>
  <c r="AB1150" i="1" s="1"/>
  <c r="T1150" i="1"/>
  <c r="Q1150" i="1"/>
  <c r="P1150" i="1"/>
  <c r="K1150" i="1"/>
  <c r="J1150" i="1"/>
  <c r="G1150" i="1"/>
  <c r="F1150" i="1"/>
  <c r="E1150" i="1"/>
  <c r="D1150" i="1"/>
  <c r="C1150" i="1"/>
  <c r="B1150" i="1"/>
  <c r="I1150" i="1" s="1"/>
  <c r="AB1149" i="1"/>
  <c r="AA1149" i="1"/>
  <c r="T1149" i="1"/>
  <c r="Q1149" i="1"/>
  <c r="P1149" i="1"/>
  <c r="K1149" i="1"/>
  <c r="J1149" i="1"/>
  <c r="G1149" i="1"/>
  <c r="F1149" i="1"/>
  <c r="E1149" i="1"/>
  <c r="D1149" i="1"/>
  <c r="C1149" i="1"/>
  <c r="B1149" i="1"/>
  <c r="AA1148" i="1"/>
  <c r="AB1148" i="1" s="1"/>
  <c r="R1148" i="1" s="1"/>
  <c r="T1148" i="1"/>
  <c r="Q1148" i="1"/>
  <c r="P1148" i="1"/>
  <c r="O1148" i="1"/>
  <c r="K1148" i="1"/>
  <c r="J1148" i="1"/>
  <c r="G1148" i="1"/>
  <c r="S1148" i="1" s="1"/>
  <c r="F1148" i="1"/>
  <c r="E1148" i="1"/>
  <c r="D1148" i="1"/>
  <c r="C1148" i="1"/>
  <c r="B1148" i="1"/>
  <c r="I1148" i="1" s="1"/>
  <c r="AA1147" i="1"/>
  <c r="AB1147" i="1" s="1"/>
  <c r="T1147" i="1"/>
  <c r="S1147" i="1"/>
  <c r="Q1147" i="1"/>
  <c r="P1147" i="1"/>
  <c r="K1147" i="1"/>
  <c r="J1147" i="1"/>
  <c r="G1147" i="1"/>
  <c r="F1147" i="1"/>
  <c r="E1147" i="1"/>
  <c r="D1147" i="1"/>
  <c r="C1147" i="1"/>
  <c r="B1147" i="1"/>
  <c r="I1147" i="1" s="1"/>
  <c r="AA1146" i="1"/>
  <c r="AB1146" i="1" s="1"/>
  <c r="O1146" i="1" s="1"/>
  <c r="T1146" i="1"/>
  <c r="Q1146" i="1"/>
  <c r="P1146" i="1"/>
  <c r="K1146" i="1"/>
  <c r="J1146" i="1"/>
  <c r="G1146" i="1"/>
  <c r="S1146" i="1" s="1"/>
  <c r="F1146" i="1"/>
  <c r="E1146" i="1"/>
  <c r="D1146" i="1"/>
  <c r="C1146" i="1"/>
  <c r="B1146" i="1"/>
  <c r="AC1145" i="1"/>
  <c r="AA1145" i="1"/>
  <c r="AB1145" i="1" s="1"/>
  <c r="Z1145" i="1"/>
  <c r="T1145" i="1"/>
  <c r="Q1145" i="1"/>
  <c r="P1145" i="1"/>
  <c r="K1145" i="1"/>
  <c r="J1145" i="1"/>
  <c r="G1145" i="1"/>
  <c r="S1145" i="1" s="1"/>
  <c r="F1145" i="1"/>
  <c r="E1145" i="1"/>
  <c r="D1145" i="1"/>
  <c r="C1145" i="1"/>
  <c r="B1145" i="1"/>
  <c r="AA1144" i="1"/>
  <c r="AB1144" i="1" s="1"/>
  <c r="R1144" i="1" s="1"/>
  <c r="T1144" i="1"/>
  <c r="Q1144" i="1"/>
  <c r="P1144" i="1"/>
  <c r="K1144" i="1"/>
  <c r="J1144" i="1"/>
  <c r="G1144" i="1"/>
  <c r="F1144" i="1"/>
  <c r="E1144" i="1"/>
  <c r="D1144" i="1"/>
  <c r="C1144" i="1"/>
  <c r="B1144" i="1"/>
  <c r="I1144" i="1" s="1"/>
  <c r="AA1143" i="1"/>
  <c r="AB1143" i="1" s="1"/>
  <c r="T1143" i="1"/>
  <c r="R1143" i="1"/>
  <c r="Q1143" i="1"/>
  <c r="P1143" i="1"/>
  <c r="O1143" i="1"/>
  <c r="K1143" i="1"/>
  <c r="J1143" i="1"/>
  <c r="I1143" i="1"/>
  <c r="G1143" i="1"/>
  <c r="F1143" i="1"/>
  <c r="E1143" i="1"/>
  <c r="D1143" i="1"/>
  <c r="C1143" i="1"/>
  <c r="B1143" i="1"/>
  <c r="AA1142" i="1"/>
  <c r="AB1142" i="1" s="1"/>
  <c r="T1142" i="1"/>
  <c r="Q1142" i="1"/>
  <c r="P1142" i="1"/>
  <c r="K1142" i="1"/>
  <c r="J1142" i="1"/>
  <c r="G1142" i="1"/>
  <c r="F1142" i="1"/>
  <c r="E1142" i="1"/>
  <c r="D1142" i="1"/>
  <c r="C1142" i="1"/>
  <c r="B1142" i="1"/>
  <c r="AC1142" i="1" s="1"/>
  <c r="AA1141" i="1"/>
  <c r="AB1141" i="1" s="1"/>
  <c r="T1141" i="1"/>
  <c r="R1141" i="1"/>
  <c r="Q1141" i="1"/>
  <c r="K1141" i="1"/>
  <c r="J1141" i="1"/>
  <c r="G1141" i="1"/>
  <c r="S1141" i="1" s="1"/>
  <c r="F1141" i="1"/>
  <c r="E1141" i="1"/>
  <c r="D1141" i="1"/>
  <c r="C1141" i="1"/>
  <c r="B1141" i="1"/>
  <c r="Z1141" i="1" s="1"/>
  <c r="AC1140" i="1"/>
  <c r="AA1140" i="1"/>
  <c r="AB1140" i="1" s="1"/>
  <c r="P1140" i="1" s="1"/>
  <c r="Z1140" i="1"/>
  <c r="N1140" i="1" s="1"/>
  <c r="T1140" i="1"/>
  <c r="R1140" i="1"/>
  <c r="Q1140" i="1"/>
  <c r="K1140" i="1"/>
  <c r="J1140" i="1"/>
  <c r="G1140" i="1"/>
  <c r="F1140" i="1"/>
  <c r="E1140" i="1"/>
  <c r="D1140" i="1"/>
  <c r="C1140" i="1"/>
  <c r="B1140" i="1"/>
  <c r="I1140" i="1" s="1"/>
  <c r="AA1139" i="1"/>
  <c r="AB1139" i="1" s="1"/>
  <c r="T1139" i="1"/>
  <c r="R1139" i="1"/>
  <c r="Q1139" i="1"/>
  <c r="K1139" i="1"/>
  <c r="J1139" i="1"/>
  <c r="G1139" i="1"/>
  <c r="S1139" i="1" s="1"/>
  <c r="F1139" i="1"/>
  <c r="E1139" i="1"/>
  <c r="D1139" i="1"/>
  <c r="C1139" i="1"/>
  <c r="B1139" i="1"/>
  <c r="U1139" i="1" s="1"/>
  <c r="AC1138" i="1"/>
  <c r="M1138" i="1" s="1"/>
  <c r="AA1138" i="1"/>
  <c r="AB1138" i="1" s="1"/>
  <c r="O1138" i="1" s="1"/>
  <c r="T1138" i="1"/>
  <c r="R1138" i="1"/>
  <c r="Q1138" i="1"/>
  <c r="K1138" i="1"/>
  <c r="J1138" i="1"/>
  <c r="I1138" i="1"/>
  <c r="G1138" i="1"/>
  <c r="S1138" i="1" s="1"/>
  <c r="F1138" i="1"/>
  <c r="E1138" i="1"/>
  <c r="D1138" i="1"/>
  <c r="C1138" i="1"/>
  <c r="B1138" i="1"/>
  <c r="Z1138" i="1" s="1"/>
  <c r="AB1137" i="1"/>
  <c r="AA1137" i="1"/>
  <c r="U1137" i="1"/>
  <c r="T1137" i="1"/>
  <c r="R1137" i="1"/>
  <c r="Q1137" i="1"/>
  <c r="K1137" i="1"/>
  <c r="J1137" i="1"/>
  <c r="G1137" i="1"/>
  <c r="F1137" i="1"/>
  <c r="E1137" i="1"/>
  <c r="D1137" i="1"/>
  <c r="C1137" i="1"/>
  <c r="B1137" i="1"/>
  <c r="AC1136" i="1"/>
  <c r="AA1136" i="1"/>
  <c r="AB1136" i="1" s="1"/>
  <c r="P1136" i="1" s="1"/>
  <c r="U1136" i="1"/>
  <c r="T1136" i="1"/>
  <c r="R1136" i="1"/>
  <c r="Q1136" i="1"/>
  <c r="O1136" i="1"/>
  <c r="K1136" i="1"/>
  <c r="J1136" i="1"/>
  <c r="G1136" i="1"/>
  <c r="F1136" i="1"/>
  <c r="E1136" i="1"/>
  <c r="D1136" i="1"/>
  <c r="C1136" i="1"/>
  <c r="B1136" i="1"/>
  <c r="I1136" i="1" s="1"/>
  <c r="AC1135" i="1"/>
  <c r="AA1135" i="1"/>
  <c r="AB1135" i="1" s="1"/>
  <c r="T1135" i="1"/>
  <c r="R1135" i="1"/>
  <c r="Q1135" i="1"/>
  <c r="K1135" i="1"/>
  <c r="J1135" i="1"/>
  <c r="G1135" i="1"/>
  <c r="F1135" i="1"/>
  <c r="E1135" i="1"/>
  <c r="D1135" i="1"/>
  <c r="C1135" i="1"/>
  <c r="B1135" i="1"/>
  <c r="Z1135" i="1" s="1"/>
  <c r="AB1134" i="1"/>
  <c r="P1134" i="1" s="1"/>
  <c r="AA1134" i="1"/>
  <c r="T1134" i="1"/>
  <c r="R1134" i="1"/>
  <c r="Q1134" i="1"/>
  <c r="K1134" i="1"/>
  <c r="J1134" i="1"/>
  <c r="I1134" i="1"/>
  <c r="G1134" i="1"/>
  <c r="F1134" i="1"/>
  <c r="E1134" i="1"/>
  <c r="D1134" i="1"/>
  <c r="C1134" i="1"/>
  <c r="B1134" i="1"/>
  <c r="Z1134" i="1" s="1"/>
  <c r="AA1133" i="1"/>
  <c r="AB1133" i="1" s="1"/>
  <c r="U1133" i="1"/>
  <c r="T1133" i="1"/>
  <c r="R1133" i="1"/>
  <c r="Q1133" i="1"/>
  <c r="P1133" i="1"/>
  <c r="K1133" i="1"/>
  <c r="G1133" i="1"/>
  <c r="S1133" i="1" s="1"/>
  <c r="F1133" i="1"/>
  <c r="E1133" i="1"/>
  <c r="D1133" i="1"/>
  <c r="C1133" i="1"/>
  <c r="B1133" i="1"/>
  <c r="AC1133" i="1" s="1"/>
  <c r="AA1132" i="1"/>
  <c r="AB1132" i="1" s="1"/>
  <c r="O1132" i="1" s="1"/>
  <c r="T1132" i="1"/>
  <c r="R1132" i="1"/>
  <c r="Q1132" i="1"/>
  <c r="P1132" i="1"/>
  <c r="J1132" i="1"/>
  <c r="G1132" i="1"/>
  <c r="S1132" i="1" s="1"/>
  <c r="F1132" i="1"/>
  <c r="E1132" i="1"/>
  <c r="D1132" i="1"/>
  <c r="C1132" i="1"/>
  <c r="B1132" i="1"/>
  <c r="AC1131" i="1"/>
  <c r="M1131" i="1" s="1"/>
  <c r="AA1131" i="1"/>
  <c r="AB1131" i="1" s="1"/>
  <c r="T1131" i="1"/>
  <c r="R1131" i="1"/>
  <c r="Q1131" i="1"/>
  <c r="P1131" i="1"/>
  <c r="O1131" i="1"/>
  <c r="J1131" i="1"/>
  <c r="G1131" i="1"/>
  <c r="S1131" i="1" s="1"/>
  <c r="F1131" i="1"/>
  <c r="E1131" i="1"/>
  <c r="D1131" i="1"/>
  <c r="C1131" i="1"/>
  <c r="B1131" i="1"/>
  <c r="Z1131" i="1" s="1"/>
  <c r="AA1130" i="1"/>
  <c r="AB1130" i="1" s="1"/>
  <c r="T1130" i="1"/>
  <c r="R1130" i="1"/>
  <c r="Q1130" i="1"/>
  <c r="P1130" i="1"/>
  <c r="J1130" i="1"/>
  <c r="G1130" i="1"/>
  <c r="F1130" i="1"/>
  <c r="E1130" i="1"/>
  <c r="D1130" i="1"/>
  <c r="C1130" i="1"/>
  <c r="B1130" i="1"/>
  <c r="AA1129" i="1"/>
  <c r="AB1129" i="1" s="1"/>
  <c r="T1129" i="1"/>
  <c r="R1129" i="1"/>
  <c r="Q1129" i="1"/>
  <c r="P1129" i="1"/>
  <c r="J1129" i="1"/>
  <c r="G1129" i="1"/>
  <c r="S1129" i="1" s="1"/>
  <c r="F1129" i="1"/>
  <c r="E1129" i="1"/>
  <c r="D1129" i="1"/>
  <c r="C1129" i="1"/>
  <c r="B1129" i="1"/>
  <c r="Z1129" i="1" s="1"/>
  <c r="AA1128" i="1"/>
  <c r="AB1128" i="1" s="1"/>
  <c r="Z1128" i="1"/>
  <c r="T1128" i="1"/>
  <c r="R1128" i="1"/>
  <c r="Q1128" i="1"/>
  <c r="P1128" i="1"/>
  <c r="O1128" i="1"/>
  <c r="K1128" i="1"/>
  <c r="G1128" i="1"/>
  <c r="F1128" i="1"/>
  <c r="S1128" i="1" s="1"/>
  <c r="E1128" i="1"/>
  <c r="D1128" i="1"/>
  <c r="C1128" i="1"/>
  <c r="B1128" i="1"/>
  <c r="I1128" i="1" s="1"/>
  <c r="AA1127" i="1"/>
  <c r="AB1127" i="1" s="1"/>
  <c r="O1127" i="1" s="1"/>
  <c r="T1127" i="1"/>
  <c r="R1127" i="1"/>
  <c r="Q1127" i="1"/>
  <c r="P1127" i="1"/>
  <c r="J1127" i="1"/>
  <c r="G1127" i="1"/>
  <c r="F1127" i="1"/>
  <c r="S1127" i="1" s="1"/>
  <c r="E1127" i="1"/>
  <c r="D1127" i="1"/>
  <c r="C1127" i="1"/>
  <c r="B1127" i="1"/>
  <c r="Z1127" i="1" s="1"/>
  <c r="AA1126" i="1"/>
  <c r="AB1126" i="1" s="1"/>
  <c r="T1126" i="1"/>
  <c r="R1126" i="1"/>
  <c r="Q1126" i="1"/>
  <c r="P1126" i="1"/>
  <c r="O1126" i="1"/>
  <c r="J1126" i="1"/>
  <c r="G1126" i="1"/>
  <c r="F1126" i="1"/>
  <c r="E1126" i="1"/>
  <c r="D1126" i="1"/>
  <c r="C1126" i="1"/>
  <c r="B1126" i="1"/>
  <c r="Z1126" i="1" s="1"/>
  <c r="AC1125" i="1"/>
  <c r="AA1125" i="1"/>
  <c r="AB1125" i="1" s="1"/>
  <c r="T1125" i="1"/>
  <c r="R1125" i="1"/>
  <c r="Q1125" i="1"/>
  <c r="P1125" i="1"/>
  <c r="K1125" i="1"/>
  <c r="I1125" i="1"/>
  <c r="G1125" i="1"/>
  <c r="F1125" i="1"/>
  <c r="E1125" i="1"/>
  <c r="D1125" i="1"/>
  <c r="C1125" i="1"/>
  <c r="B1125" i="1"/>
  <c r="Z1125" i="1" s="1"/>
  <c r="AA1124" i="1"/>
  <c r="AB1124" i="1" s="1"/>
  <c r="O1124" i="1" s="1"/>
  <c r="T1124" i="1"/>
  <c r="R1124" i="1"/>
  <c r="Q1124" i="1"/>
  <c r="P1124" i="1"/>
  <c r="J1124" i="1"/>
  <c r="G1124" i="1"/>
  <c r="F1124" i="1"/>
  <c r="S1124" i="1" s="1"/>
  <c r="E1124" i="1"/>
  <c r="D1124" i="1"/>
  <c r="C1124" i="1"/>
  <c r="B1124" i="1"/>
  <c r="I1124" i="1" s="1"/>
  <c r="AA1123" i="1"/>
  <c r="AB1123" i="1" s="1"/>
  <c r="T1123" i="1"/>
  <c r="R1123" i="1"/>
  <c r="Q1123" i="1"/>
  <c r="P1123" i="1"/>
  <c r="O1123" i="1"/>
  <c r="J1123" i="1"/>
  <c r="G1123" i="1"/>
  <c r="S1123" i="1" s="1"/>
  <c r="F1123" i="1"/>
  <c r="E1123" i="1"/>
  <c r="D1123" i="1"/>
  <c r="C1123" i="1"/>
  <c r="B1123" i="1"/>
  <c r="I1123" i="1" s="1"/>
  <c r="AA1122" i="1"/>
  <c r="AB1122" i="1" s="1"/>
  <c r="T1122" i="1"/>
  <c r="R1122" i="1"/>
  <c r="Q1122" i="1"/>
  <c r="P1122" i="1"/>
  <c r="K1122" i="1"/>
  <c r="G1122" i="1"/>
  <c r="F1122" i="1"/>
  <c r="S1122" i="1" s="1"/>
  <c r="E1122" i="1"/>
  <c r="D1122" i="1"/>
  <c r="C1122" i="1"/>
  <c r="B1122" i="1"/>
  <c r="Z1122" i="1" s="1"/>
  <c r="AC1121" i="1"/>
  <c r="AB1121" i="1"/>
  <c r="O1121" i="1" s="1"/>
  <c r="AA1121" i="1"/>
  <c r="Z1121" i="1"/>
  <c r="T1121" i="1"/>
  <c r="R1121" i="1"/>
  <c r="Q1121" i="1"/>
  <c r="P1121" i="1"/>
  <c r="K1121" i="1"/>
  <c r="G1121" i="1"/>
  <c r="S1121" i="1" s="1"/>
  <c r="F1121" i="1"/>
  <c r="E1121" i="1"/>
  <c r="D1121" i="1"/>
  <c r="C1121" i="1"/>
  <c r="B1121" i="1"/>
  <c r="U1121" i="1" s="1"/>
  <c r="AC1120" i="1"/>
  <c r="AA1120" i="1"/>
  <c r="AB1120" i="1" s="1"/>
  <c r="Z1120" i="1"/>
  <c r="T1120" i="1"/>
  <c r="R1120" i="1"/>
  <c r="Q1120" i="1"/>
  <c r="P1120" i="1"/>
  <c r="K1120" i="1"/>
  <c r="G1120" i="1"/>
  <c r="F1120" i="1"/>
  <c r="E1120" i="1"/>
  <c r="D1120" i="1"/>
  <c r="C1120" i="1"/>
  <c r="B1120" i="1"/>
  <c r="I1120" i="1" s="1"/>
  <c r="AC1119" i="1"/>
  <c r="AA1119" i="1"/>
  <c r="AB1119" i="1" s="1"/>
  <c r="U1119" i="1"/>
  <c r="T1119" i="1"/>
  <c r="S1119" i="1"/>
  <c r="R1119" i="1"/>
  <c r="Q1119" i="1"/>
  <c r="P1119" i="1"/>
  <c r="O1119" i="1"/>
  <c r="K1119" i="1"/>
  <c r="G1119" i="1"/>
  <c r="F1119" i="1"/>
  <c r="E1119" i="1"/>
  <c r="D1119" i="1"/>
  <c r="C1119" i="1"/>
  <c r="B1119" i="1"/>
  <c r="Z1119" i="1" s="1"/>
  <c r="AB1118" i="1"/>
  <c r="O1118" i="1" s="1"/>
  <c r="AA1118" i="1"/>
  <c r="T1118" i="1"/>
  <c r="R1118" i="1"/>
  <c r="Q1118" i="1"/>
  <c r="P1118" i="1"/>
  <c r="K1118" i="1"/>
  <c r="G1118" i="1"/>
  <c r="S1118" i="1" s="1"/>
  <c r="F1118" i="1"/>
  <c r="E1118" i="1"/>
  <c r="D1118" i="1"/>
  <c r="C1118" i="1"/>
  <c r="B1118" i="1"/>
  <c r="Z1118" i="1" s="1"/>
  <c r="AC1117" i="1"/>
  <c r="AA1117" i="1"/>
  <c r="AB1117" i="1" s="1"/>
  <c r="Z1117" i="1"/>
  <c r="U1117" i="1"/>
  <c r="T1117" i="1"/>
  <c r="R1117" i="1"/>
  <c r="Q1117" i="1"/>
  <c r="P1117" i="1"/>
  <c r="K1117" i="1"/>
  <c r="I1117" i="1"/>
  <c r="G1117" i="1"/>
  <c r="S1117" i="1" s="1"/>
  <c r="F1117" i="1"/>
  <c r="E1117" i="1"/>
  <c r="D1117" i="1"/>
  <c r="C1117" i="1"/>
  <c r="B1117" i="1"/>
  <c r="AB1116" i="1"/>
  <c r="O1116" i="1" s="1"/>
  <c r="AA1116" i="1"/>
  <c r="T1116" i="1"/>
  <c r="R1116" i="1"/>
  <c r="Q1116" i="1"/>
  <c r="P1116" i="1"/>
  <c r="K1116" i="1"/>
  <c r="G1116" i="1"/>
  <c r="S1116" i="1" s="1"/>
  <c r="F1116" i="1"/>
  <c r="E1116" i="1"/>
  <c r="D1116" i="1"/>
  <c r="C1116" i="1"/>
  <c r="B1116" i="1"/>
  <c r="I1116" i="1" s="1"/>
  <c r="AA1115" i="1"/>
  <c r="AB1115" i="1" s="1"/>
  <c r="O1115" i="1" s="1"/>
  <c r="T1115" i="1"/>
  <c r="R1115" i="1"/>
  <c r="Q1115" i="1"/>
  <c r="P1115" i="1"/>
  <c r="K1115" i="1"/>
  <c r="G1115" i="1"/>
  <c r="F1115" i="1"/>
  <c r="E1115" i="1"/>
  <c r="D1115" i="1"/>
  <c r="C1115" i="1"/>
  <c r="B1115" i="1"/>
  <c r="I1115" i="1" s="1"/>
  <c r="AC1114" i="1"/>
  <c r="AA1114" i="1"/>
  <c r="AB1114" i="1" s="1"/>
  <c r="T1114" i="1"/>
  <c r="R1114" i="1"/>
  <c r="Q1114" i="1"/>
  <c r="P1114" i="1"/>
  <c r="J1114" i="1"/>
  <c r="G1114" i="1"/>
  <c r="F1114" i="1"/>
  <c r="E1114" i="1"/>
  <c r="D1114" i="1"/>
  <c r="C1114" i="1"/>
  <c r="B1114" i="1"/>
  <c r="Z1114" i="1" s="1"/>
  <c r="AB1113" i="1"/>
  <c r="O1113" i="1" s="1"/>
  <c r="AA1113" i="1"/>
  <c r="T1113" i="1"/>
  <c r="R1113" i="1"/>
  <c r="Q1113" i="1"/>
  <c r="P1113" i="1"/>
  <c r="J1113" i="1"/>
  <c r="G1113" i="1"/>
  <c r="F1113" i="1"/>
  <c r="S1113" i="1" s="1"/>
  <c r="E1113" i="1"/>
  <c r="D1113" i="1"/>
  <c r="C1113" i="1"/>
  <c r="B1113" i="1"/>
  <c r="Z1113" i="1" s="1"/>
  <c r="AA1112" i="1"/>
  <c r="AB1112" i="1" s="1"/>
  <c r="O1112" i="1" s="1"/>
  <c r="T1112" i="1"/>
  <c r="R1112" i="1"/>
  <c r="Q1112" i="1"/>
  <c r="P1112" i="1"/>
  <c r="J1112" i="1"/>
  <c r="G1112" i="1"/>
  <c r="S1112" i="1" s="1"/>
  <c r="F1112" i="1"/>
  <c r="E1112" i="1"/>
  <c r="D1112" i="1"/>
  <c r="C1112" i="1"/>
  <c r="B1112" i="1"/>
  <c r="AA1111" i="1"/>
  <c r="AB1111" i="1" s="1"/>
  <c r="O1111" i="1" s="1"/>
  <c r="T1111" i="1"/>
  <c r="S1111" i="1"/>
  <c r="R1111" i="1"/>
  <c r="Q1111" i="1"/>
  <c r="P1111" i="1"/>
  <c r="J1111" i="1"/>
  <c r="G1111" i="1"/>
  <c r="F1111" i="1"/>
  <c r="E1111" i="1"/>
  <c r="D1111" i="1"/>
  <c r="C1111" i="1"/>
  <c r="B1111" i="1"/>
  <c r="Z1111" i="1" s="1"/>
  <c r="AC1110" i="1"/>
  <c r="AA1110" i="1"/>
  <c r="AB1110" i="1" s="1"/>
  <c r="O1110" i="1" s="1"/>
  <c r="T1110" i="1"/>
  <c r="R1110" i="1"/>
  <c r="Q1110" i="1"/>
  <c r="P1110" i="1"/>
  <c r="J1110" i="1"/>
  <c r="I1110" i="1"/>
  <c r="G1110" i="1"/>
  <c r="F1110" i="1"/>
  <c r="E1110" i="1"/>
  <c r="D1110" i="1"/>
  <c r="C1110" i="1"/>
  <c r="B1110" i="1"/>
  <c r="Z1110" i="1" s="1"/>
  <c r="AB1109" i="1"/>
  <c r="O1109" i="1" s="1"/>
  <c r="AA1109" i="1"/>
  <c r="T1109" i="1"/>
  <c r="R1109" i="1"/>
  <c r="Q1109" i="1"/>
  <c r="P1109" i="1"/>
  <c r="K1109" i="1"/>
  <c r="J1109" i="1"/>
  <c r="G1109" i="1"/>
  <c r="S1109" i="1" s="1"/>
  <c r="F1109" i="1"/>
  <c r="E1109" i="1"/>
  <c r="D1109" i="1"/>
  <c r="C1109" i="1"/>
  <c r="B1109" i="1"/>
  <c r="AC1109" i="1" s="1"/>
  <c r="AC1108" i="1"/>
  <c r="AA1108" i="1"/>
  <c r="AB1108" i="1" s="1"/>
  <c r="Z1108" i="1"/>
  <c r="T1108" i="1"/>
  <c r="R1108" i="1"/>
  <c r="Q1108" i="1"/>
  <c r="P1108" i="1"/>
  <c r="J1108" i="1"/>
  <c r="G1108" i="1"/>
  <c r="S1108" i="1" s="1"/>
  <c r="F1108" i="1"/>
  <c r="E1108" i="1"/>
  <c r="D1108" i="1"/>
  <c r="C1108" i="1"/>
  <c r="B1108" i="1"/>
  <c r="I1108" i="1" s="1"/>
  <c r="AC1107" i="1"/>
  <c r="AA1107" i="1"/>
  <c r="AB1107" i="1" s="1"/>
  <c r="T1107" i="1"/>
  <c r="R1107" i="1"/>
  <c r="Q1107" i="1"/>
  <c r="P1107" i="1"/>
  <c r="O1107" i="1"/>
  <c r="J1107" i="1"/>
  <c r="G1107" i="1"/>
  <c r="S1107" i="1" s="1"/>
  <c r="F1107" i="1"/>
  <c r="E1107" i="1"/>
  <c r="D1107" i="1"/>
  <c r="C1107" i="1"/>
  <c r="B1107" i="1"/>
  <c r="Z1107" i="1" s="1"/>
  <c r="AC1106" i="1"/>
  <c r="AB1106" i="1"/>
  <c r="O1106" i="1" s="1"/>
  <c r="AA1106" i="1"/>
  <c r="T1106" i="1"/>
  <c r="S1106" i="1"/>
  <c r="R1106" i="1"/>
  <c r="Q1106" i="1"/>
  <c r="P1106" i="1"/>
  <c r="J1106" i="1"/>
  <c r="G1106" i="1"/>
  <c r="F1106" i="1"/>
  <c r="E1106" i="1"/>
  <c r="D1106" i="1"/>
  <c r="C1106" i="1"/>
  <c r="B1106" i="1"/>
  <c r="Z1106" i="1" s="1"/>
  <c r="AC1105" i="1"/>
  <c r="AB1105" i="1"/>
  <c r="O1105" i="1" s="1"/>
  <c r="AA1105" i="1"/>
  <c r="T1105" i="1"/>
  <c r="R1105" i="1"/>
  <c r="Q1105" i="1"/>
  <c r="P1105" i="1"/>
  <c r="J1105" i="1"/>
  <c r="G1105" i="1"/>
  <c r="S1105" i="1" s="1"/>
  <c r="F1105" i="1"/>
  <c r="E1105" i="1"/>
  <c r="D1105" i="1"/>
  <c r="C1105" i="1"/>
  <c r="B1105" i="1"/>
  <c r="U1105" i="1" s="1"/>
  <c r="AC1104" i="1"/>
  <c r="AA1104" i="1"/>
  <c r="AB1104" i="1" s="1"/>
  <c r="T1104" i="1"/>
  <c r="R1104" i="1"/>
  <c r="Q1104" i="1"/>
  <c r="P1104" i="1"/>
  <c r="J1104" i="1"/>
  <c r="G1104" i="1"/>
  <c r="F1104" i="1"/>
  <c r="E1104" i="1"/>
  <c r="D1104" i="1"/>
  <c r="C1104" i="1"/>
  <c r="B1104" i="1"/>
  <c r="I1104" i="1" s="1"/>
  <c r="AA1103" i="1"/>
  <c r="AB1103" i="1" s="1"/>
  <c r="U1103" i="1"/>
  <c r="T1103" i="1"/>
  <c r="R1103" i="1"/>
  <c r="Q1103" i="1"/>
  <c r="P1103" i="1"/>
  <c r="O1103" i="1"/>
  <c r="J1103" i="1"/>
  <c r="G1103" i="1"/>
  <c r="S1103" i="1" s="1"/>
  <c r="F1103" i="1"/>
  <c r="E1103" i="1"/>
  <c r="D1103" i="1"/>
  <c r="C1103" i="1"/>
  <c r="B1103" i="1"/>
  <c r="I1103" i="1" s="1"/>
  <c r="AA1102" i="1"/>
  <c r="AB1102" i="1" s="1"/>
  <c r="T1102" i="1"/>
  <c r="R1102" i="1"/>
  <c r="Q1102" i="1"/>
  <c r="P1102" i="1"/>
  <c r="J1102" i="1"/>
  <c r="G1102" i="1"/>
  <c r="F1102" i="1"/>
  <c r="S1102" i="1" s="1"/>
  <c r="E1102" i="1"/>
  <c r="D1102" i="1"/>
  <c r="C1102" i="1"/>
  <c r="B1102" i="1"/>
  <c r="Z1102" i="1" s="1"/>
  <c r="AB1101" i="1"/>
  <c r="AA1101" i="1"/>
  <c r="Z1101" i="1"/>
  <c r="T1101" i="1"/>
  <c r="R1101" i="1"/>
  <c r="Q1101" i="1"/>
  <c r="P1101" i="1"/>
  <c r="J1101" i="1"/>
  <c r="I1101" i="1"/>
  <c r="G1101" i="1"/>
  <c r="F1101" i="1"/>
  <c r="S1101" i="1" s="1"/>
  <c r="E1101" i="1"/>
  <c r="D1101" i="1"/>
  <c r="C1101" i="1"/>
  <c r="B1101" i="1"/>
  <c r="U1101" i="1" s="1"/>
  <c r="AA1100" i="1"/>
  <c r="AB1100" i="1" s="1"/>
  <c r="O1100" i="1" s="1"/>
  <c r="T1100" i="1"/>
  <c r="R1100" i="1"/>
  <c r="Q1100" i="1"/>
  <c r="P1100" i="1"/>
  <c r="J1100" i="1"/>
  <c r="G1100" i="1"/>
  <c r="S1100" i="1" s="1"/>
  <c r="F1100" i="1"/>
  <c r="E1100" i="1"/>
  <c r="D1100" i="1"/>
  <c r="C1100" i="1"/>
  <c r="B1100" i="1"/>
  <c r="AA1099" i="1"/>
  <c r="AB1099" i="1" s="1"/>
  <c r="T1099" i="1"/>
  <c r="R1099" i="1"/>
  <c r="Q1099" i="1"/>
  <c r="P1099" i="1"/>
  <c r="O1099" i="1"/>
  <c r="K1099" i="1"/>
  <c r="G1099" i="1"/>
  <c r="S1099" i="1" s="1"/>
  <c r="F1099" i="1"/>
  <c r="E1099" i="1"/>
  <c r="D1099" i="1"/>
  <c r="C1099" i="1"/>
  <c r="B1099" i="1"/>
  <c r="U1099" i="1" s="1"/>
  <c r="AA1098" i="1"/>
  <c r="AB1098" i="1" s="1"/>
  <c r="T1098" i="1"/>
  <c r="S1098" i="1"/>
  <c r="R1098" i="1"/>
  <c r="Q1098" i="1"/>
  <c r="P1098" i="1"/>
  <c r="J1098" i="1"/>
  <c r="I1098" i="1"/>
  <c r="G1098" i="1"/>
  <c r="F1098" i="1"/>
  <c r="E1098" i="1"/>
  <c r="D1098" i="1"/>
  <c r="C1098" i="1"/>
  <c r="B1098" i="1"/>
  <c r="Z1098" i="1" s="1"/>
  <c r="AB1097" i="1"/>
  <c r="O1097" i="1" s="1"/>
  <c r="AA1097" i="1"/>
  <c r="Z1097" i="1"/>
  <c r="T1097" i="1"/>
  <c r="R1097" i="1"/>
  <c r="Q1097" i="1"/>
  <c r="P1097" i="1"/>
  <c r="J1097" i="1"/>
  <c r="I1097" i="1"/>
  <c r="G1097" i="1"/>
  <c r="S1097" i="1" s="1"/>
  <c r="F1097" i="1"/>
  <c r="E1097" i="1"/>
  <c r="D1097" i="1"/>
  <c r="C1097" i="1"/>
  <c r="B1097" i="1"/>
  <c r="AC1097" i="1" s="1"/>
  <c r="AC1096" i="1"/>
  <c r="AB1096" i="1"/>
  <c r="O1096" i="1" s="1"/>
  <c r="AA1096" i="1"/>
  <c r="Z1096" i="1"/>
  <c r="T1096" i="1"/>
  <c r="R1096" i="1"/>
  <c r="Q1096" i="1"/>
  <c r="P1096" i="1"/>
  <c r="J1096" i="1"/>
  <c r="G1096" i="1"/>
  <c r="S1096" i="1" s="1"/>
  <c r="F1096" i="1"/>
  <c r="E1096" i="1"/>
  <c r="D1096" i="1"/>
  <c r="C1096" i="1"/>
  <c r="B1096" i="1"/>
  <c r="U1096" i="1" s="1"/>
  <c r="AA1095" i="1"/>
  <c r="AB1095" i="1" s="1"/>
  <c r="T1095" i="1"/>
  <c r="S1095" i="1"/>
  <c r="R1095" i="1"/>
  <c r="Q1095" i="1"/>
  <c r="P1095" i="1"/>
  <c r="J1095" i="1"/>
  <c r="G1095" i="1"/>
  <c r="F1095" i="1"/>
  <c r="E1095" i="1"/>
  <c r="D1095" i="1"/>
  <c r="C1095" i="1"/>
  <c r="B1095" i="1"/>
  <c r="Z1095" i="1" s="1"/>
  <c r="AA1094" i="1"/>
  <c r="AB1094" i="1" s="1"/>
  <c r="O1094" i="1" s="1"/>
  <c r="T1094" i="1"/>
  <c r="R1094" i="1"/>
  <c r="Q1094" i="1"/>
  <c r="P1094" i="1"/>
  <c r="J1094" i="1"/>
  <c r="G1094" i="1"/>
  <c r="S1094" i="1" s="1"/>
  <c r="F1094" i="1"/>
  <c r="E1094" i="1"/>
  <c r="D1094" i="1"/>
  <c r="C1094" i="1"/>
  <c r="B1094" i="1"/>
  <c r="AB1093" i="1"/>
  <c r="O1093" i="1" s="1"/>
  <c r="AA1093" i="1"/>
  <c r="Z1093" i="1"/>
  <c r="T1093" i="1"/>
  <c r="S1093" i="1"/>
  <c r="R1093" i="1"/>
  <c r="Q1093" i="1"/>
  <c r="P1093" i="1"/>
  <c r="J1093" i="1"/>
  <c r="I1093" i="1"/>
  <c r="G1093" i="1"/>
  <c r="F1093" i="1"/>
  <c r="E1093" i="1"/>
  <c r="D1093" i="1"/>
  <c r="C1093" i="1"/>
  <c r="B1093" i="1"/>
  <c r="AB1092" i="1"/>
  <c r="O1092" i="1" s="1"/>
  <c r="AA1092" i="1"/>
  <c r="Z1092" i="1"/>
  <c r="T1092" i="1"/>
  <c r="R1092" i="1"/>
  <c r="Q1092" i="1"/>
  <c r="P1092" i="1"/>
  <c r="J1092" i="1"/>
  <c r="G1092" i="1"/>
  <c r="S1092" i="1" s="1"/>
  <c r="F1092" i="1"/>
  <c r="E1092" i="1"/>
  <c r="D1092" i="1"/>
  <c r="C1092" i="1"/>
  <c r="B1092" i="1"/>
  <c r="AA1091" i="1"/>
  <c r="AB1091" i="1" s="1"/>
  <c r="T1091" i="1"/>
  <c r="S1091" i="1"/>
  <c r="R1091" i="1"/>
  <c r="Q1091" i="1"/>
  <c r="P1091" i="1"/>
  <c r="J1091" i="1"/>
  <c r="G1091" i="1"/>
  <c r="F1091" i="1"/>
  <c r="E1091" i="1"/>
  <c r="D1091" i="1"/>
  <c r="C1091" i="1"/>
  <c r="B1091" i="1"/>
  <c r="Z1091" i="1" s="1"/>
  <c r="AA1090" i="1"/>
  <c r="AB1090" i="1" s="1"/>
  <c r="Q1090" i="1" s="1"/>
  <c r="U1090" i="1"/>
  <c r="T1090" i="1"/>
  <c r="R1090" i="1"/>
  <c r="P1090" i="1"/>
  <c r="K1090" i="1"/>
  <c r="J1090" i="1"/>
  <c r="I1090" i="1"/>
  <c r="G1090" i="1"/>
  <c r="S1090" i="1" s="1"/>
  <c r="F1090" i="1"/>
  <c r="E1090" i="1"/>
  <c r="D1090" i="1"/>
  <c r="C1090" i="1"/>
  <c r="B1090" i="1"/>
  <c r="AC1090" i="1" s="1"/>
  <c r="AB1089" i="1"/>
  <c r="Q1089" i="1" s="1"/>
  <c r="AA1089" i="1"/>
  <c r="T1089" i="1"/>
  <c r="R1089" i="1"/>
  <c r="P1089" i="1"/>
  <c r="K1089" i="1"/>
  <c r="J1089" i="1"/>
  <c r="G1089" i="1"/>
  <c r="F1089" i="1"/>
  <c r="E1089" i="1"/>
  <c r="D1089" i="1"/>
  <c r="C1089" i="1"/>
  <c r="B1089" i="1"/>
  <c r="AC1089" i="1" s="1"/>
  <c r="AA1088" i="1"/>
  <c r="AB1088" i="1" s="1"/>
  <c r="T1088" i="1"/>
  <c r="R1088" i="1"/>
  <c r="Q1088" i="1"/>
  <c r="K1088" i="1"/>
  <c r="J1088" i="1"/>
  <c r="G1088" i="1"/>
  <c r="S1088" i="1" s="1"/>
  <c r="F1088" i="1"/>
  <c r="E1088" i="1"/>
  <c r="D1088" i="1"/>
  <c r="C1088" i="1"/>
  <c r="B1088" i="1"/>
  <c r="U1088" i="1" s="1"/>
  <c r="AA1087" i="1"/>
  <c r="AB1087" i="1" s="1"/>
  <c r="P1087" i="1" s="1"/>
  <c r="T1087" i="1"/>
  <c r="R1087" i="1"/>
  <c r="Q1087" i="1"/>
  <c r="K1087" i="1"/>
  <c r="J1087" i="1"/>
  <c r="G1087" i="1"/>
  <c r="S1087" i="1" s="1"/>
  <c r="F1087" i="1"/>
  <c r="E1087" i="1"/>
  <c r="D1087" i="1"/>
  <c r="C1087" i="1"/>
  <c r="B1087" i="1"/>
  <c r="AA1086" i="1"/>
  <c r="AB1086" i="1" s="1"/>
  <c r="O1086" i="1" s="1"/>
  <c r="U1086" i="1"/>
  <c r="T1086" i="1"/>
  <c r="R1086" i="1"/>
  <c r="Q1086" i="1"/>
  <c r="P1086" i="1"/>
  <c r="K1086" i="1"/>
  <c r="J1086" i="1"/>
  <c r="I1086" i="1"/>
  <c r="G1086" i="1"/>
  <c r="S1086" i="1" s="1"/>
  <c r="F1086" i="1"/>
  <c r="E1086" i="1"/>
  <c r="D1086" i="1"/>
  <c r="C1086" i="1"/>
  <c r="B1086" i="1"/>
  <c r="AC1086" i="1" s="1"/>
  <c r="AA1085" i="1"/>
  <c r="AB1085" i="1" s="1"/>
  <c r="O1085" i="1" s="1"/>
  <c r="Z1085" i="1"/>
  <c r="U1085" i="1"/>
  <c r="T1085" i="1"/>
  <c r="R1085" i="1"/>
  <c r="Q1085" i="1"/>
  <c r="P1085" i="1"/>
  <c r="K1085" i="1"/>
  <c r="J1085" i="1"/>
  <c r="I1085" i="1"/>
  <c r="G1085" i="1"/>
  <c r="F1085" i="1"/>
  <c r="E1085" i="1"/>
  <c r="D1085" i="1"/>
  <c r="C1085" i="1"/>
  <c r="B1085" i="1"/>
  <c r="AC1085" i="1" s="1"/>
  <c r="AC1084" i="1"/>
  <c r="AA1084" i="1"/>
  <c r="AB1084" i="1" s="1"/>
  <c r="Z1084" i="1"/>
  <c r="T1084" i="1"/>
  <c r="R1084" i="1"/>
  <c r="Q1084" i="1"/>
  <c r="K1084" i="1"/>
  <c r="J1084" i="1"/>
  <c r="G1084" i="1"/>
  <c r="S1084" i="1" s="1"/>
  <c r="F1084" i="1"/>
  <c r="E1084" i="1"/>
  <c r="D1084" i="1"/>
  <c r="C1084" i="1"/>
  <c r="B1084" i="1"/>
  <c r="U1084" i="1" s="1"/>
  <c r="AA1083" i="1"/>
  <c r="AB1083" i="1" s="1"/>
  <c r="O1083" i="1" s="1"/>
  <c r="T1083" i="1"/>
  <c r="S1083" i="1"/>
  <c r="R1083" i="1"/>
  <c r="Q1083" i="1"/>
  <c r="P1083" i="1"/>
  <c r="J1083" i="1"/>
  <c r="G1083" i="1"/>
  <c r="F1083" i="1"/>
  <c r="E1083" i="1"/>
  <c r="D1083" i="1"/>
  <c r="C1083" i="1"/>
  <c r="B1083" i="1"/>
  <c r="AB1082" i="1"/>
  <c r="O1082" i="1" s="1"/>
  <c r="AA1082" i="1"/>
  <c r="T1082" i="1"/>
  <c r="R1082" i="1"/>
  <c r="Q1082" i="1"/>
  <c r="P1082" i="1"/>
  <c r="J1082" i="1"/>
  <c r="G1082" i="1"/>
  <c r="F1082" i="1"/>
  <c r="E1082" i="1"/>
  <c r="D1082" i="1"/>
  <c r="C1082" i="1"/>
  <c r="B1082" i="1"/>
  <c r="AC1082" i="1" s="1"/>
  <c r="AB1081" i="1"/>
  <c r="O1081" i="1" s="1"/>
  <c r="AA1081" i="1"/>
  <c r="T1081" i="1"/>
  <c r="R1081" i="1"/>
  <c r="Q1081" i="1"/>
  <c r="P1081" i="1"/>
  <c r="K1081" i="1"/>
  <c r="G1081" i="1"/>
  <c r="F1081" i="1"/>
  <c r="S1081" i="1" s="1"/>
  <c r="E1081" i="1"/>
  <c r="D1081" i="1"/>
  <c r="C1081" i="1"/>
  <c r="B1081" i="1"/>
  <c r="I1081" i="1" s="1"/>
  <c r="AB1080" i="1"/>
  <c r="O1080" i="1" s="1"/>
  <c r="AA1080" i="1"/>
  <c r="T1080" i="1"/>
  <c r="R1080" i="1"/>
  <c r="Q1080" i="1"/>
  <c r="P1080" i="1"/>
  <c r="J1080" i="1"/>
  <c r="G1080" i="1"/>
  <c r="F1080" i="1"/>
  <c r="E1080" i="1"/>
  <c r="D1080" i="1"/>
  <c r="C1080" i="1"/>
  <c r="B1080" i="1"/>
  <c r="U1080" i="1" s="1"/>
  <c r="AA1079" i="1"/>
  <c r="AB1079" i="1" s="1"/>
  <c r="O1079" i="1" s="1"/>
  <c r="T1079" i="1"/>
  <c r="R1079" i="1"/>
  <c r="Q1079" i="1"/>
  <c r="P1079" i="1"/>
  <c r="J1079" i="1"/>
  <c r="G1079" i="1"/>
  <c r="S1079" i="1" s="1"/>
  <c r="F1079" i="1"/>
  <c r="E1079" i="1"/>
  <c r="D1079" i="1"/>
  <c r="C1079" i="1"/>
  <c r="B1079" i="1"/>
  <c r="AB1078" i="1"/>
  <c r="AA1078" i="1"/>
  <c r="U1078" i="1"/>
  <c r="T1078" i="1"/>
  <c r="R1078" i="1"/>
  <c r="Q1078" i="1"/>
  <c r="P1078" i="1"/>
  <c r="K1078" i="1"/>
  <c r="G1078" i="1"/>
  <c r="F1078" i="1"/>
  <c r="E1078" i="1"/>
  <c r="D1078" i="1"/>
  <c r="C1078" i="1"/>
  <c r="B1078" i="1"/>
  <c r="AC1078" i="1" s="1"/>
  <c r="AA1077" i="1"/>
  <c r="AB1077" i="1" s="1"/>
  <c r="O1077" i="1" s="1"/>
  <c r="U1077" i="1"/>
  <c r="T1077" i="1"/>
  <c r="R1077" i="1"/>
  <c r="Q1077" i="1"/>
  <c r="P1077" i="1"/>
  <c r="K1077" i="1"/>
  <c r="G1077" i="1"/>
  <c r="F1077" i="1"/>
  <c r="S1077" i="1" s="1"/>
  <c r="E1077" i="1"/>
  <c r="D1077" i="1"/>
  <c r="C1077" i="1"/>
  <c r="B1077" i="1"/>
  <c r="AC1077" i="1" s="1"/>
  <c r="AB1076" i="1"/>
  <c r="O1076" i="1" s="1"/>
  <c r="AA1076" i="1"/>
  <c r="Z1076" i="1"/>
  <c r="T1076" i="1"/>
  <c r="R1076" i="1"/>
  <c r="Q1076" i="1"/>
  <c r="P1076" i="1"/>
  <c r="K1076" i="1"/>
  <c r="G1076" i="1"/>
  <c r="S1076" i="1" s="1"/>
  <c r="F1076" i="1"/>
  <c r="E1076" i="1"/>
  <c r="D1076" i="1"/>
  <c r="C1076" i="1"/>
  <c r="B1076" i="1"/>
  <c r="U1076" i="1" s="1"/>
  <c r="AA1075" i="1"/>
  <c r="AB1075" i="1" s="1"/>
  <c r="O1075" i="1" s="1"/>
  <c r="T1075" i="1"/>
  <c r="R1075" i="1"/>
  <c r="Q1075" i="1"/>
  <c r="P1075" i="1"/>
  <c r="K1075" i="1"/>
  <c r="G1075" i="1"/>
  <c r="F1075" i="1"/>
  <c r="S1075" i="1" s="1"/>
  <c r="E1075" i="1"/>
  <c r="D1075" i="1"/>
  <c r="C1075" i="1"/>
  <c r="B1075" i="1"/>
  <c r="AA1074" i="1"/>
  <c r="AB1074" i="1" s="1"/>
  <c r="U1074" i="1"/>
  <c r="T1074" i="1"/>
  <c r="R1074" i="1"/>
  <c r="Q1074" i="1"/>
  <c r="P1074" i="1"/>
  <c r="K1074" i="1"/>
  <c r="G1074" i="1"/>
  <c r="S1074" i="1" s="1"/>
  <c r="F1074" i="1"/>
  <c r="E1074" i="1"/>
  <c r="D1074" i="1"/>
  <c r="C1074" i="1"/>
  <c r="B1074" i="1"/>
  <c r="AB1073" i="1"/>
  <c r="O1073" i="1" s="1"/>
  <c r="AA1073" i="1"/>
  <c r="Z1073" i="1"/>
  <c r="U1073" i="1"/>
  <c r="T1073" i="1"/>
  <c r="R1073" i="1"/>
  <c r="Q1073" i="1"/>
  <c r="P1073" i="1"/>
  <c r="K1073" i="1"/>
  <c r="I1073" i="1"/>
  <c r="G1073" i="1"/>
  <c r="F1073" i="1"/>
  <c r="E1073" i="1"/>
  <c r="D1073" i="1"/>
  <c r="C1073" i="1"/>
  <c r="B1073" i="1"/>
  <c r="AC1073" i="1" s="1"/>
  <c r="AA1072" i="1"/>
  <c r="AB1072" i="1" s="1"/>
  <c r="O1072" i="1" s="1"/>
  <c r="Z1072" i="1"/>
  <c r="T1072" i="1"/>
  <c r="R1072" i="1"/>
  <c r="Q1072" i="1"/>
  <c r="P1072" i="1"/>
  <c r="K1072" i="1"/>
  <c r="G1072" i="1"/>
  <c r="F1072" i="1"/>
  <c r="E1072" i="1"/>
  <c r="D1072" i="1"/>
  <c r="C1072" i="1"/>
  <c r="B1072" i="1"/>
  <c r="U1072" i="1" s="1"/>
  <c r="AA1071" i="1"/>
  <c r="AB1071" i="1" s="1"/>
  <c r="T1071" i="1"/>
  <c r="R1071" i="1"/>
  <c r="Q1071" i="1"/>
  <c r="P1071" i="1"/>
  <c r="O1071" i="1"/>
  <c r="K1071" i="1"/>
  <c r="G1071" i="1"/>
  <c r="S1071" i="1" s="1"/>
  <c r="F1071" i="1"/>
  <c r="E1071" i="1"/>
  <c r="D1071" i="1"/>
  <c r="C1071" i="1"/>
  <c r="B1071" i="1"/>
  <c r="AA1070" i="1"/>
  <c r="AB1070" i="1" s="1"/>
  <c r="O1070" i="1" s="1"/>
  <c r="T1070" i="1"/>
  <c r="R1070" i="1"/>
  <c r="Q1070" i="1"/>
  <c r="P1070" i="1"/>
  <c r="J1070" i="1"/>
  <c r="G1070" i="1"/>
  <c r="S1070" i="1" s="1"/>
  <c r="F1070" i="1"/>
  <c r="E1070" i="1"/>
  <c r="D1070" i="1"/>
  <c r="C1070" i="1"/>
  <c r="B1070" i="1"/>
  <c r="AC1070" i="1" s="1"/>
  <c r="AB1069" i="1"/>
  <c r="O1069" i="1" s="1"/>
  <c r="AA1069" i="1"/>
  <c r="T1069" i="1"/>
  <c r="R1069" i="1"/>
  <c r="Q1069" i="1"/>
  <c r="P1069" i="1"/>
  <c r="K1069" i="1"/>
  <c r="G1069" i="1"/>
  <c r="F1069" i="1"/>
  <c r="E1069" i="1"/>
  <c r="D1069" i="1"/>
  <c r="C1069" i="1"/>
  <c r="B1069" i="1"/>
  <c r="AC1069" i="1" s="1"/>
  <c r="AA1068" i="1"/>
  <c r="AB1068" i="1" s="1"/>
  <c r="O1068" i="1" s="1"/>
  <c r="T1068" i="1"/>
  <c r="R1068" i="1"/>
  <c r="Q1068" i="1"/>
  <c r="P1068" i="1"/>
  <c r="J1068" i="1"/>
  <c r="G1068" i="1"/>
  <c r="S1068" i="1" s="1"/>
  <c r="F1068" i="1"/>
  <c r="E1068" i="1"/>
  <c r="D1068" i="1"/>
  <c r="C1068" i="1"/>
  <c r="B1068" i="1"/>
  <c r="U1068" i="1" s="1"/>
  <c r="AA1067" i="1"/>
  <c r="AB1067" i="1" s="1"/>
  <c r="T1067" i="1"/>
  <c r="S1067" i="1"/>
  <c r="R1067" i="1"/>
  <c r="Q1067" i="1"/>
  <c r="P1067" i="1"/>
  <c r="O1067" i="1"/>
  <c r="J1067" i="1"/>
  <c r="G1067" i="1"/>
  <c r="F1067" i="1"/>
  <c r="E1067" i="1"/>
  <c r="D1067" i="1"/>
  <c r="C1067" i="1"/>
  <c r="B1067" i="1"/>
  <c r="AA1066" i="1"/>
  <c r="AB1066" i="1" s="1"/>
  <c r="O1066" i="1" s="1"/>
  <c r="T1066" i="1"/>
  <c r="R1066" i="1"/>
  <c r="Q1066" i="1"/>
  <c r="P1066" i="1"/>
  <c r="J1066" i="1"/>
  <c r="I1066" i="1"/>
  <c r="G1066" i="1"/>
  <c r="S1066" i="1" s="1"/>
  <c r="F1066" i="1"/>
  <c r="E1066" i="1"/>
  <c r="D1066" i="1"/>
  <c r="C1066" i="1"/>
  <c r="B1066" i="1"/>
  <c r="AC1066" i="1" s="1"/>
  <c r="AA1065" i="1"/>
  <c r="AB1065" i="1" s="1"/>
  <c r="Z1065" i="1"/>
  <c r="U1065" i="1"/>
  <c r="T1065" i="1"/>
  <c r="S1065" i="1"/>
  <c r="R1065" i="1"/>
  <c r="Q1065" i="1"/>
  <c r="P1065" i="1"/>
  <c r="J1065" i="1"/>
  <c r="I1065" i="1"/>
  <c r="G1065" i="1"/>
  <c r="F1065" i="1"/>
  <c r="E1065" i="1"/>
  <c r="D1065" i="1"/>
  <c r="C1065" i="1"/>
  <c r="B1065" i="1"/>
  <c r="AC1065" i="1" s="1"/>
  <c r="AC1064" i="1"/>
  <c r="AB1064" i="1"/>
  <c r="O1064" i="1" s="1"/>
  <c r="AA1064" i="1"/>
  <c r="T1064" i="1"/>
  <c r="R1064" i="1"/>
  <c r="Q1064" i="1"/>
  <c r="P1064" i="1"/>
  <c r="J1064" i="1"/>
  <c r="G1064" i="1"/>
  <c r="S1064" i="1" s="1"/>
  <c r="F1064" i="1"/>
  <c r="E1064" i="1"/>
  <c r="D1064" i="1"/>
  <c r="C1064" i="1"/>
  <c r="B1064" i="1"/>
  <c r="U1064" i="1" s="1"/>
  <c r="AA1063" i="1"/>
  <c r="AB1063" i="1" s="1"/>
  <c r="O1063" i="1" s="1"/>
  <c r="T1063" i="1"/>
  <c r="R1063" i="1"/>
  <c r="Q1063" i="1"/>
  <c r="P1063" i="1"/>
  <c r="J1063" i="1"/>
  <c r="G1063" i="1"/>
  <c r="S1063" i="1" s="1"/>
  <c r="F1063" i="1"/>
  <c r="E1063" i="1"/>
  <c r="D1063" i="1"/>
  <c r="C1063" i="1"/>
  <c r="B1063" i="1"/>
  <c r="AB1062" i="1"/>
  <c r="O1062" i="1" s="1"/>
  <c r="AA1062" i="1"/>
  <c r="U1062" i="1"/>
  <c r="T1062" i="1"/>
  <c r="R1062" i="1"/>
  <c r="Q1062" i="1"/>
  <c r="P1062" i="1"/>
  <c r="J1062" i="1"/>
  <c r="G1062" i="1"/>
  <c r="F1062" i="1"/>
  <c r="E1062" i="1"/>
  <c r="D1062" i="1"/>
  <c r="C1062" i="1"/>
  <c r="B1062" i="1"/>
  <c r="AC1062" i="1" s="1"/>
  <c r="AA1061" i="1"/>
  <c r="AB1061" i="1" s="1"/>
  <c r="U1061" i="1"/>
  <c r="T1061" i="1"/>
  <c r="R1061" i="1"/>
  <c r="Q1061" i="1"/>
  <c r="P1061" i="1"/>
  <c r="J1061" i="1"/>
  <c r="G1061" i="1"/>
  <c r="S1061" i="1" s="1"/>
  <c r="F1061" i="1"/>
  <c r="E1061" i="1"/>
  <c r="D1061" i="1"/>
  <c r="C1061" i="1"/>
  <c r="B1061" i="1"/>
  <c r="AC1061" i="1" s="1"/>
  <c r="AC1060" i="1"/>
  <c r="AA1060" i="1"/>
  <c r="AB1060" i="1" s="1"/>
  <c r="O1060" i="1" s="1"/>
  <c r="Z1060" i="1"/>
  <c r="N1060" i="1" s="1"/>
  <c r="T1060" i="1"/>
  <c r="R1060" i="1"/>
  <c r="Q1060" i="1"/>
  <c r="P1060" i="1"/>
  <c r="J1060" i="1"/>
  <c r="G1060" i="1"/>
  <c r="F1060" i="1"/>
  <c r="E1060" i="1"/>
  <c r="D1060" i="1"/>
  <c r="C1060" i="1"/>
  <c r="B1060" i="1"/>
  <c r="U1060" i="1" s="1"/>
  <c r="AA1059" i="1"/>
  <c r="AB1059" i="1" s="1"/>
  <c r="T1059" i="1"/>
  <c r="S1059" i="1"/>
  <c r="R1059" i="1"/>
  <c r="Q1059" i="1"/>
  <c r="P1059" i="1"/>
  <c r="O1059" i="1"/>
  <c r="J1059" i="1"/>
  <c r="G1059" i="1"/>
  <c r="F1059" i="1"/>
  <c r="E1059" i="1"/>
  <c r="D1059" i="1"/>
  <c r="C1059" i="1"/>
  <c r="B1059" i="1"/>
  <c r="AB1058" i="1"/>
  <c r="O1058" i="1" s="1"/>
  <c r="AA1058" i="1"/>
  <c r="U1058" i="1"/>
  <c r="T1058" i="1"/>
  <c r="R1058" i="1"/>
  <c r="Q1058" i="1"/>
  <c r="P1058" i="1"/>
  <c r="J1058" i="1"/>
  <c r="I1058" i="1"/>
  <c r="G1058" i="1"/>
  <c r="F1058" i="1"/>
  <c r="E1058" i="1"/>
  <c r="D1058" i="1"/>
  <c r="C1058" i="1"/>
  <c r="B1058" i="1"/>
  <c r="AC1058" i="1" s="1"/>
  <c r="AA1057" i="1"/>
  <c r="AB1057" i="1" s="1"/>
  <c r="Z1057" i="1"/>
  <c r="U1057" i="1"/>
  <c r="T1057" i="1"/>
  <c r="S1057" i="1"/>
  <c r="R1057" i="1"/>
  <c r="Q1057" i="1"/>
  <c r="P1057" i="1"/>
  <c r="J1057" i="1"/>
  <c r="I1057" i="1"/>
  <c r="G1057" i="1"/>
  <c r="F1057" i="1"/>
  <c r="E1057" i="1"/>
  <c r="D1057" i="1"/>
  <c r="C1057" i="1"/>
  <c r="B1057" i="1"/>
  <c r="AC1057" i="1" s="1"/>
  <c r="AC1056" i="1"/>
  <c r="AA1056" i="1"/>
  <c r="AB1056" i="1" s="1"/>
  <c r="O1056" i="1" s="1"/>
  <c r="T1056" i="1"/>
  <c r="R1056" i="1"/>
  <c r="Q1056" i="1"/>
  <c r="P1056" i="1"/>
  <c r="J1056" i="1"/>
  <c r="G1056" i="1"/>
  <c r="S1056" i="1" s="1"/>
  <c r="F1056" i="1"/>
  <c r="E1056" i="1"/>
  <c r="D1056" i="1"/>
  <c r="C1056" i="1"/>
  <c r="B1056" i="1"/>
  <c r="U1056" i="1" s="1"/>
  <c r="AA1055" i="1"/>
  <c r="AB1055" i="1" s="1"/>
  <c r="O1055" i="1" s="1"/>
  <c r="T1055" i="1"/>
  <c r="R1055" i="1"/>
  <c r="Q1055" i="1"/>
  <c r="P1055" i="1"/>
  <c r="J1055" i="1"/>
  <c r="G1055" i="1"/>
  <c r="S1055" i="1" s="1"/>
  <c r="F1055" i="1"/>
  <c r="E1055" i="1"/>
  <c r="D1055" i="1"/>
  <c r="C1055" i="1"/>
  <c r="B1055" i="1"/>
  <c r="AB1054" i="1"/>
  <c r="AA1054" i="1"/>
  <c r="T1054" i="1"/>
  <c r="R1054" i="1"/>
  <c r="Q1054" i="1"/>
  <c r="P1054" i="1"/>
  <c r="K1054" i="1"/>
  <c r="G1054" i="1"/>
  <c r="F1054" i="1"/>
  <c r="E1054" i="1"/>
  <c r="D1054" i="1"/>
  <c r="C1054" i="1"/>
  <c r="B1054" i="1"/>
  <c r="AC1054" i="1" s="1"/>
  <c r="AB1053" i="1"/>
  <c r="O1053" i="1" s="1"/>
  <c r="AA1053" i="1"/>
  <c r="T1053" i="1"/>
  <c r="R1053" i="1"/>
  <c r="Q1053" i="1"/>
  <c r="P1053" i="1"/>
  <c r="K1053" i="1"/>
  <c r="G1053" i="1"/>
  <c r="F1053" i="1"/>
  <c r="S1053" i="1" s="1"/>
  <c r="E1053" i="1"/>
  <c r="D1053" i="1"/>
  <c r="C1053" i="1"/>
  <c r="B1053" i="1"/>
  <c r="AC1053" i="1" s="1"/>
  <c r="AC1052" i="1"/>
  <c r="AB1052" i="1"/>
  <c r="O1052" i="1" s="1"/>
  <c r="AA1052" i="1"/>
  <c r="Z1052" i="1"/>
  <c r="T1052" i="1"/>
  <c r="R1052" i="1"/>
  <c r="Q1052" i="1"/>
  <c r="P1052" i="1"/>
  <c r="K1052" i="1"/>
  <c r="G1052" i="1"/>
  <c r="S1052" i="1" s="1"/>
  <c r="F1052" i="1"/>
  <c r="E1052" i="1"/>
  <c r="D1052" i="1"/>
  <c r="C1052" i="1"/>
  <c r="B1052" i="1"/>
  <c r="U1052" i="1" s="1"/>
  <c r="AA1051" i="1"/>
  <c r="AB1051" i="1" s="1"/>
  <c r="O1051" i="1" s="1"/>
  <c r="T1051" i="1"/>
  <c r="R1051" i="1"/>
  <c r="Q1051" i="1"/>
  <c r="P1051" i="1"/>
  <c r="J1051" i="1"/>
  <c r="G1051" i="1"/>
  <c r="S1051" i="1" s="1"/>
  <c r="F1051" i="1"/>
  <c r="E1051" i="1"/>
  <c r="D1051" i="1"/>
  <c r="C1051" i="1"/>
  <c r="B1051" i="1"/>
  <c r="AB1050" i="1"/>
  <c r="O1050" i="1" s="1"/>
  <c r="AA1050" i="1"/>
  <c r="U1050" i="1"/>
  <c r="T1050" i="1"/>
  <c r="R1050" i="1"/>
  <c r="Q1050" i="1"/>
  <c r="P1050" i="1"/>
  <c r="J1050" i="1"/>
  <c r="G1050" i="1"/>
  <c r="F1050" i="1"/>
  <c r="E1050" i="1"/>
  <c r="D1050" i="1"/>
  <c r="C1050" i="1"/>
  <c r="B1050" i="1"/>
  <c r="AC1050" i="1" s="1"/>
  <c r="AA1049" i="1"/>
  <c r="AB1049" i="1" s="1"/>
  <c r="U1049" i="1"/>
  <c r="T1049" i="1"/>
  <c r="R1049" i="1"/>
  <c r="Q1049" i="1"/>
  <c r="P1049" i="1"/>
  <c r="J1049" i="1"/>
  <c r="G1049" i="1"/>
  <c r="F1049" i="1"/>
  <c r="S1049" i="1" s="1"/>
  <c r="E1049" i="1"/>
  <c r="D1049" i="1"/>
  <c r="C1049" i="1"/>
  <c r="B1049" i="1"/>
  <c r="AC1049" i="1" s="1"/>
  <c r="AC1048" i="1"/>
  <c r="AB1048" i="1"/>
  <c r="O1048" i="1" s="1"/>
  <c r="AA1048" i="1"/>
  <c r="Z1048" i="1"/>
  <c r="N1048" i="1" s="1"/>
  <c r="T1048" i="1"/>
  <c r="R1048" i="1"/>
  <c r="Q1048" i="1"/>
  <c r="P1048" i="1"/>
  <c r="J1048" i="1"/>
  <c r="G1048" i="1"/>
  <c r="S1048" i="1" s="1"/>
  <c r="F1048" i="1"/>
  <c r="E1048" i="1"/>
  <c r="D1048" i="1"/>
  <c r="C1048" i="1"/>
  <c r="B1048" i="1"/>
  <c r="U1048" i="1" s="1"/>
  <c r="AA1047" i="1"/>
  <c r="AB1047" i="1" s="1"/>
  <c r="O1047" i="1" s="1"/>
  <c r="T1047" i="1"/>
  <c r="R1047" i="1"/>
  <c r="Q1047" i="1"/>
  <c r="P1047" i="1"/>
  <c r="J1047" i="1"/>
  <c r="G1047" i="1"/>
  <c r="S1047" i="1" s="1"/>
  <c r="F1047" i="1"/>
  <c r="E1047" i="1"/>
  <c r="D1047" i="1"/>
  <c r="C1047" i="1"/>
  <c r="B1047" i="1"/>
  <c r="AB1046" i="1"/>
  <c r="O1046" i="1" s="1"/>
  <c r="AA1046" i="1"/>
  <c r="U1046" i="1"/>
  <c r="T1046" i="1"/>
  <c r="R1046" i="1"/>
  <c r="Q1046" i="1"/>
  <c r="P1046" i="1"/>
  <c r="K1046" i="1"/>
  <c r="J1046" i="1"/>
  <c r="G1046" i="1"/>
  <c r="S1046" i="1" s="1"/>
  <c r="F1046" i="1"/>
  <c r="E1046" i="1"/>
  <c r="D1046" i="1"/>
  <c r="C1046" i="1"/>
  <c r="B1046" i="1"/>
  <c r="AC1046" i="1" s="1"/>
  <c r="AB1045" i="1"/>
  <c r="AA1045" i="1"/>
  <c r="Z1045" i="1"/>
  <c r="T1045" i="1"/>
  <c r="R1045" i="1"/>
  <c r="Q1045" i="1"/>
  <c r="P1045" i="1"/>
  <c r="J1045" i="1"/>
  <c r="I1045" i="1"/>
  <c r="G1045" i="1"/>
  <c r="S1045" i="1" s="1"/>
  <c r="F1045" i="1"/>
  <c r="E1045" i="1"/>
  <c r="D1045" i="1"/>
  <c r="C1045" i="1"/>
  <c r="B1045" i="1"/>
  <c r="AC1045" i="1" s="1"/>
  <c r="AB1044" i="1"/>
  <c r="O1044" i="1" s="1"/>
  <c r="AA1044" i="1"/>
  <c r="T1044" i="1"/>
  <c r="R1044" i="1"/>
  <c r="Q1044" i="1"/>
  <c r="P1044" i="1"/>
  <c r="J1044" i="1"/>
  <c r="G1044" i="1"/>
  <c r="S1044" i="1" s="1"/>
  <c r="F1044" i="1"/>
  <c r="E1044" i="1"/>
  <c r="D1044" i="1"/>
  <c r="C1044" i="1"/>
  <c r="B1044" i="1"/>
  <c r="U1044" i="1" s="1"/>
  <c r="AA1043" i="1"/>
  <c r="AB1043" i="1" s="1"/>
  <c r="T1043" i="1"/>
  <c r="S1043" i="1"/>
  <c r="R1043" i="1"/>
  <c r="Q1043" i="1"/>
  <c r="P1043" i="1"/>
  <c r="O1043" i="1"/>
  <c r="J1043" i="1"/>
  <c r="G1043" i="1"/>
  <c r="F1043" i="1"/>
  <c r="E1043" i="1"/>
  <c r="D1043" i="1"/>
  <c r="C1043" i="1"/>
  <c r="B1043" i="1"/>
  <c r="AA1042" i="1"/>
  <c r="AB1042" i="1" s="1"/>
  <c r="O1042" i="1" s="1"/>
  <c r="T1042" i="1"/>
  <c r="R1042" i="1"/>
  <c r="Q1042" i="1"/>
  <c r="P1042" i="1"/>
  <c r="J1042" i="1"/>
  <c r="I1042" i="1"/>
  <c r="G1042" i="1"/>
  <c r="S1042" i="1" s="1"/>
  <c r="F1042" i="1"/>
  <c r="E1042" i="1"/>
  <c r="D1042" i="1"/>
  <c r="C1042" i="1"/>
  <c r="B1042" i="1"/>
  <c r="AC1042" i="1" s="1"/>
  <c r="AA1041" i="1"/>
  <c r="AB1041" i="1" s="1"/>
  <c r="Z1041" i="1"/>
  <c r="U1041" i="1"/>
  <c r="T1041" i="1"/>
  <c r="S1041" i="1"/>
  <c r="Q1041" i="1"/>
  <c r="P1041" i="1"/>
  <c r="K1041" i="1"/>
  <c r="J1041" i="1"/>
  <c r="I1041" i="1"/>
  <c r="G1041" i="1"/>
  <c r="F1041" i="1"/>
  <c r="E1041" i="1"/>
  <c r="D1041" i="1"/>
  <c r="C1041" i="1"/>
  <c r="B1041" i="1"/>
  <c r="AC1041" i="1" s="1"/>
  <c r="AC1040" i="1"/>
  <c r="AB1040" i="1"/>
  <c r="O1040" i="1" s="1"/>
  <c r="AA1040" i="1"/>
  <c r="T1040" i="1"/>
  <c r="Q1040" i="1"/>
  <c r="P1040" i="1"/>
  <c r="K1040" i="1"/>
  <c r="J1040" i="1"/>
  <c r="G1040" i="1"/>
  <c r="S1040" i="1" s="1"/>
  <c r="F1040" i="1"/>
  <c r="E1040" i="1"/>
  <c r="D1040" i="1"/>
  <c r="C1040" i="1"/>
  <c r="B1040" i="1"/>
  <c r="U1040" i="1" s="1"/>
  <c r="AA1039" i="1"/>
  <c r="AB1039" i="1" s="1"/>
  <c r="R1039" i="1" s="1"/>
  <c r="T1039" i="1"/>
  <c r="Q1039" i="1"/>
  <c r="P1039" i="1"/>
  <c r="O1039" i="1"/>
  <c r="K1039" i="1"/>
  <c r="J1039" i="1"/>
  <c r="G1039" i="1"/>
  <c r="F1039" i="1"/>
  <c r="S1039" i="1" s="1"/>
  <c r="E1039" i="1"/>
  <c r="D1039" i="1"/>
  <c r="C1039" i="1"/>
  <c r="B1039" i="1"/>
  <c r="Z1039" i="1" s="1"/>
  <c r="AA1038" i="1"/>
  <c r="AB1038" i="1" s="1"/>
  <c r="T1038" i="1"/>
  <c r="Q1038" i="1"/>
  <c r="P1038" i="1"/>
  <c r="K1038" i="1"/>
  <c r="J1038" i="1"/>
  <c r="G1038" i="1"/>
  <c r="F1038" i="1"/>
  <c r="E1038" i="1"/>
  <c r="D1038" i="1"/>
  <c r="C1038" i="1"/>
  <c r="B1038" i="1"/>
  <c r="I1038" i="1" s="1"/>
  <c r="AA1037" i="1"/>
  <c r="AB1037" i="1" s="1"/>
  <c r="O1037" i="1" s="1"/>
  <c r="Z1037" i="1"/>
  <c r="T1037" i="1"/>
  <c r="R1037" i="1"/>
  <c r="Q1037" i="1"/>
  <c r="K1037" i="1"/>
  <c r="J1037" i="1"/>
  <c r="I1037" i="1"/>
  <c r="G1037" i="1"/>
  <c r="F1037" i="1"/>
  <c r="E1037" i="1"/>
  <c r="D1037" i="1"/>
  <c r="C1037" i="1"/>
  <c r="B1037" i="1"/>
  <c r="AC1037" i="1" s="1"/>
  <c r="AC1036" i="1"/>
  <c r="AA1036" i="1"/>
  <c r="AB1036" i="1" s="1"/>
  <c r="O1036" i="1" s="1"/>
  <c r="Z1036" i="1"/>
  <c r="N1036" i="1" s="1"/>
  <c r="T1036" i="1"/>
  <c r="R1036" i="1"/>
  <c r="P1036" i="1"/>
  <c r="K1036" i="1"/>
  <c r="J1036" i="1"/>
  <c r="G1036" i="1"/>
  <c r="F1036" i="1"/>
  <c r="E1036" i="1"/>
  <c r="D1036" i="1"/>
  <c r="C1036" i="1"/>
  <c r="B1036" i="1"/>
  <c r="U1036" i="1" s="1"/>
  <c r="AA1035" i="1"/>
  <c r="AB1035" i="1" s="1"/>
  <c r="Q1035" i="1" s="1"/>
  <c r="T1035" i="1"/>
  <c r="R1035" i="1"/>
  <c r="P1035" i="1"/>
  <c r="K1035" i="1"/>
  <c r="J1035" i="1"/>
  <c r="G1035" i="1"/>
  <c r="S1035" i="1" s="1"/>
  <c r="F1035" i="1"/>
  <c r="E1035" i="1"/>
  <c r="D1035" i="1"/>
  <c r="C1035" i="1"/>
  <c r="B1035" i="1"/>
  <c r="Z1035" i="1" s="1"/>
  <c r="AB1034" i="1"/>
  <c r="O1034" i="1" s="1"/>
  <c r="AA1034" i="1"/>
  <c r="T1034" i="1"/>
  <c r="R1034" i="1"/>
  <c r="Q1034" i="1"/>
  <c r="K1034" i="1"/>
  <c r="J1034" i="1"/>
  <c r="G1034" i="1"/>
  <c r="S1034" i="1" s="1"/>
  <c r="F1034" i="1"/>
  <c r="E1034" i="1"/>
  <c r="D1034" i="1"/>
  <c r="C1034" i="1"/>
  <c r="B1034" i="1"/>
  <c r="AA1033" i="1"/>
  <c r="AB1033" i="1" s="1"/>
  <c r="O1033" i="1" s="1"/>
  <c r="Z1033" i="1"/>
  <c r="T1033" i="1"/>
  <c r="R1033" i="1"/>
  <c r="Q1033" i="1"/>
  <c r="K1033" i="1"/>
  <c r="J1033" i="1"/>
  <c r="I1033" i="1"/>
  <c r="G1033" i="1"/>
  <c r="F1033" i="1"/>
  <c r="E1033" i="1"/>
  <c r="D1033" i="1"/>
  <c r="C1033" i="1"/>
  <c r="B1033" i="1"/>
  <c r="AC1033" i="1" s="1"/>
  <c r="AA1032" i="1"/>
  <c r="AB1032" i="1" s="1"/>
  <c r="T1032" i="1"/>
  <c r="R1032" i="1"/>
  <c r="Q1032" i="1"/>
  <c r="K1032" i="1"/>
  <c r="J1032" i="1"/>
  <c r="G1032" i="1"/>
  <c r="S1032" i="1" s="1"/>
  <c r="F1032" i="1"/>
  <c r="E1032" i="1"/>
  <c r="D1032" i="1"/>
  <c r="C1032" i="1"/>
  <c r="B1032" i="1"/>
  <c r="Z1032" i="1" s="1"/>
  <c r="AA1031" i="1"/>
  <c r="AB1031" i="1" s="1"/>
  <c r="P1031" i="1" s="1"/>
  <c r="Z1031" i="1"/>
  <c r="T1031" i="1"/>
  <c r="R1031" i="1"/>
  <c r="Q1031" i="1"/>
  <c r="K1031" i="1"/>
  <c r="J1031" i="1"/>
  <c r="I1031" i="1"/>
  <c r="G1031" i="1"/>
  <c r="S1031" i="1" s="1"/>
  <c r="F1031" i="1"/>
  <c r="E1031" i="1"/>
  <c r="D1031" i="1"/>
  <c r="C1031" i="1"/>
  <c r="B1031" i="1"/>
  <c r="AA1030" i="1"/>
  <c r="AB1030" i="1" s="1"/>
  <c r="O1030" i="1" s="1"/>
  <c r="U1030" i="1"/>
  <c r="T1030" i="1"/>
  <c r="R1030" i="1"/>
  <c r="Q1030" i="1"/>
  <c r="K1030" i="1"/>
  <c r="J1030" i="1"/>
  <c r="I1030" i="1"/>
  <c r="G1030" i="1"/>
  <c r="F1030" i="1"/>
  <c r="E1030" i="1"/>
  <c r="D1030" i="1"/>
  <c r="C1030" i="1"/>
  <c r="B1030" i="1"/>
  <c r="AB1029" i="1"/>
  <c r="AA1029" i="1"/>
  <c r="Z1029" i="1"/>
  <c r="N1029" i="1" s="1"/>
  <c r="U1029" i="1"/>
  <c r="T1029" i="1"/>
  <c r="R1029" i="1"/>
  <c r="Q1029" i="1"/>
  <c r="P1029" i="1"/>
  <c r="J1029" i="1"/>
  <c r="I1029" i="1"/>
  <c r="G1029" i="1"/>
  <c r="F1029" i="1"/>
  <c r="S1029" i="1" s="1"/>
  <c r="E1029" i="1"/>
  <c r="D1029" i="1"/>
  <c r="C1029" i="1"/>
  <c r="B1029" i="1"/>
  <c r="AC1029" i="1" s="1"/>
  <c r="AB1028" i="1"/>
  <c r="O1028" i="1" s="1"/>
  <c r="AA1028" i="1"/>
  <c r="T1028" i="1"/>
  <c r="R1028" i="1"/>
  <c r="Q1028" i="1"/>
  <c r="K1028" i="1"/>
  <c r="J1028" i="1"/>
  <c r="G1028" i="1"/>
  <c r="S1028" i="1" s="1"/>
  <c r="F1028" i="1"/>
  <c r="E1028" i="1"/>
  <c r="D1028" i="1"/>
  <c r="C1028" i="1"/>
  <c r="B1028" i="1"/>
  <c r="AC1028" i="1" s="1"/>
  <c r="AA1027" i="1"/>
  <c r="AB1027" i="1" s="1"/>
  <c r="O1027" i="1" s="1"/>
  <c r="T1027" i="1"/>
  <c r="R1027" i="1"/>
  <c r="Q1027" i="1"/>
  <c r="P1027" i="1"/>
  <c r="K1027" i="1"/>
  <c r="G1027" i="1"/>
  <c r="F1027" i="1"/>
  <c r="S1027" i="1" s="1"/>
  <c r="E1027" i="1"/>
  <c r="D1027" i="1"/>
  <c r="C1027" i="1"/>
  <c r="B1027" i="1"/>
  <c r="I1027" i="1" s="1"/>
  <c r="AA1026" i="1"/>
  <c r="AB1026" i="1" s="1"/>
  <c r="O1026" i="1" s="1"/>
  <c r="T1026" i="1"/>
  <c r="R1026" i="1"/>
  <c r="Q1026" i="1"/>
  <c r="P1026" i="1"/>
  <c r="J1026" i="1"/>
  <c r="G1026" i="1"/>
  <c r="F1026" i="1"/>
  <c r="E1026" i="1"/>
  <c r="D1026" i="1"/>
  <c r="C1026" i="1"/>
  <c r="B1026" i="1"/>
  <c r="U1026" i="1" s="1"/>
  <c r="AA1025" i="1"/>
  <c r="AB1025" i="1" s="1"/>
  <c r="T1025" i="1"/>
  <c r="R1025" i="1"/>
  <c r="Q1025" i="1"/>
  <c r="P1025" i="1"/>
  <c r="J1025" i="1"/>
  <c r="G1025" i="1"/>
  <c r="S1025" i="1" s="1"/>
  <c r="F1025" i="1"/>
  <c r="E1025" i="1"/>
  <c r="D1025" i="1"/>
  <c r="C1025" i="1"/>
  <c r="B1025" i="1"/>
  <c r="AC1025" i="1" s="1"/>
  <c r="AC1024" i="1"/>
  <c r="AB1024" i="1"/>
  <c r="AA1024" i="1"/>
  <c r="Z1024" i="1"/>
  <c r="N1024" i="1" s="1"/>
  <c r="T1024" i="1"/>
  <c r="R1024" i="1"/>
  <c r="Q1024" i="1"/>
  <c r="P1024" i="1"/>
  <c r="K1024" i="1"/>
  <c r="G1024" i="1"/>
  <c r="F1024" i="1"/>
  <c r="E1024" i="1"/>
  <c r="D1024" i="1"/>
  <c r="C1024" i="1"/>
  <c r="B1024" i="1"/>
  <c r="AA1023" i="1"/>
  <c r="AB1023" i="1" s="1"/>
  <c r="Z1023" i="1"/>
  <c r="T1023" i="1"/>
  <c r="R1023" i="1"/>
  <c r="Q1023" i="1"/>
  <c r="P1023" i="1"/>
  <c r="K1023" i="1"/>
  <c r="I1023" i="1"/>
  <c r="G1023" i="1"/>
  <c r="S1023" i="1" s="1"/>
  <c r="F1023" i="1"/>
  <c r="E1023" i="1"/>
  <c r="D1023" i="1"/>
  <c r="C1023" i="1"/>
  <c r="B1023" i="1"/>
  <c r="AA1022" i="1"/>
  <c r="AB1022" i="1" s="1"/>
  <c r="U1022" i="1"/>
  <c r="T1022" i="1"/>
  <c r="R1022" i="1"/>
  <c r="Q1022" i="1"/>
  <c r="P1022" i="1"/>
  <c r="K1022" i="1"/>
  <c r="I1022" i="1"/>
  <c r="G1022" i="1"/>
  <c r="F1022" i="1"/>
  <c r="E1022" i="1"/>
  <c r="D1022" i="1"/>
  <c r="C1022" i="1"/>
  <c r="B1022" i="1"/>
  <c r="AB1021" i="1"/>
  <c r="O1021" i="1" s="1"/>
  <c r="AA1021" i="1"/>
  <c r="Z1021" i="1"/>
  <c r="N1021" i="1" s="1"/>
  <c r="T1021" i="1"/>
  <c r="R1021" i="1"/>
  <c r="Q1021" i="1"/>
  <c r="P1021" i="1"/>
  <c r="K1021" i="1"/>
  <c r="I1021" i="1"/>
  <c r="G1021" i="1"/>
  <c r="S1021" i="1" s="1"/>
  <c r="F1021" i="1"/>
  <c r="E1021" i="1"/>
  <c r="D1021" i="1"/>
  <c r="C1021" i="1"/>
  <c r="B1021" i="1"/>
  <c r="AC1021" i="1" s="1"/>
  <c r="AC1020" i="1"/>
  <c r="AA1020" i="1"/>
  <c r="AB1020" i="1" s="1"/>
  <c r="T1020" i="1"/>
  <c r="R1020" i="1"/>
  <c r="Q1020" i="1"/>
  <c r="P1020" i="1"/>
  <c r="K1020" i="1"/>
  <c r="G1020" i="1"/>
  <c r="S1020" i="1" s="1"/>
  <c r="F1020" i="1"/>
  <c r="E1020" i="1"/>
  <c r="D1020" i="1"/>
  <c r="C1020" i="1"/>
  <c r="B1020" i="1"/>
  <c r="AA1019" i="1"/>
  <c r="AB1019" i="1" s="1"/>
  <c r="T1019" i="1"/>
  <c r="R1019" i="1"/>
  <c r="Q1019" i="1"/>
  <c r="P1019" i="1"/>
  <c r="J1019" i="1"/>
  <c r="G1019" i="1"/>
  <c r="F1019" i="1"/>
  <c r="S1019" i="1" s="1"/>
  <c r="E1019" i="1"/>
  <c r="D1019" i="1"/>
  <c r="C1019" i="1"/>
  <c r="B1019" i="1"/>
  <c r="I1019" i="1" s="1"/>
  <c r="AB1018" i="1"/>
  <c r="AA1018" i="1"/>
  <c r="T1018" i="1"/>
  <c r="R1018" i="1"/>
  <c r="Q1018" i="1"/>
  <c r="P1018" i="1"/>
  <c r="K1018" i="1"/>
  <c r="G1018" i="1"/>
  <c r="F1018" i="1"/>
  <c r="E1018" i="1"/>
  <c r="D1018" i="1"/>
  <c r="C1018" i="1"/>
  <c r="B1018" i="1"/>
  <c r="I1018" i="1" s="1"/>
  <c r="AB1017" i="1"/>
  <c r="O1017" i="1" s="1"/>
  <c r="AA1017" i="1"/>
  <c r="Z1017" i="1"/>
  <c r="N1017" i="1" s="1"/>
  <c r="T1017" i="1"/>
  <c r="R1017" i="1"/>
  <c r="Q1017" i="1"/>
  <c r="P1017" i="1"/>
  <c r="K1017" i="1"/>
  <c r="I1017" i="1"/>
  <c r="G1017" i="1"/>
  <c r="S1017" i="1" s="1"/>
  <c r="F1017" i="1"/>
  <c r="E1017" i="1"/>
  <c r="D1017" i="1"/>
  <c r="C1017" i="1"/>
  <c r="B1017" i="1"/>
  <c r="AC1017" i="1" s="1"/>
  <c r="AA1016" i="1"/>
  <c r="AB1016" i="1" s="1"/>
  <c r="O1016" i="1" s="1"/>
  <c r="T1016" i="1"/>
  <c r="R1016" i="1"/>
  <c r="Q1016" i="1"/>
  <c r="P1016" i="1"/>
  <c r="J1016" i="1"/>
  <c r="G1016" i="1"/>
  <c r="F1016" i="1"/>
  <c r="E1016" i="1"/>
  <c r="D1016" i="1"/>
  <c r="C1016" i="1"/>
  <c r="B1016" i="1"/>
  <c r="Z1016" i="1" s="1"/>
  <c r="AA1015" i="1"/>
  <c r="AB1015" i="1" s="1"/>
  <c r="Z1015" i="1"/>
  <c r="T1015" i="1"/>
  <c r="R1015" i="1"/>
  <c r="Q1015" i="1"/>
  <c r="P1015" i="1"/>
  <c r="K1015" i="1"/>
  <c r="I1015" i="1"/>
  <c r="G1015" i="1"/>
  <c r="S1015" i="1" s="1"/>
  <c r="F1015" i="1"/>
  <c r="E1015" i="1"/>
  <c r="D1015" i="1"/>
  <c r="C1015" i="1"/>
  <c r="B1015" i="1"/>
  <c r="AB1014" i="1"/>
  <c r="O1014" i="1" s="1"/>
  <c r="AA1014" i="1"/>
  <c r="U1014" i="1"/>
  <c r="T1014" i="1"/>
  <c r="R1014" i="1"/>
  <c r="Q1014" i="1"/>
  <c r="P1014" i="1"/>
  <c r="J1014" i="1"/>
  <c r="I1014" i="1"/>
  <c r="G1014" i="1"/>
  <c r="F1014" i="1"/>
  <c r="E1014" i="1"/>
  <c r="D1014" i="1"/>
  <c r="C1014" i="1"/>
  <c r="B1014" i="1"/>
  <c r="AA1013" i="1"/>
  <c r="AB1013" i="1" s="1"/>
  <c r="T1013" i="1"/>
  <c r="R1013" i="1"/>
  <c r="Q1013" i="1"/>
  <c r="P1013" i="1"/>
  <c r="J1013" i="1"/>
  <c r="G1013" i="1"/>
  <c r="F1013" i="1"/>
  <c r="E1013" i="1"/>
  <c r="D1013" i="1"/>
  <c r="C1013" i="1"/>
  <c r="B1013" i="1"/>
  <c r="AC1013" i="1" s="1"/>
  <c r="AB1012" i="1"/>
  <c r="O1012" i="1" s="1"/>
  <c r="AA1012" i="1"/>
  <c r="T1012" i="1"/>
  <c r="R1012" i="1"/>
  <c r="Q1012" i="1"/>
  <c r="P1012" i="1"/>
  <c r="J1012" i="1"/>
  <c r="G1012" i="1"/>
  <c r="S1012" i="1" s="1"/>
  <c r="F1012" i="1"/>
  <c r="E1012" i="1"/>
  <c r="D1012" i="1"/>
  <c r="C1012" i="1"/>
  <c r="B1012" i="1"/>
  <c r="AC1012" i="1" s="1"/>
  <c r="AA1011" i="1"/>
  <c r="AB1011" i="1" s="1"/>
  <c r="T1011" i="1"/>
  <c r="S1011" i="1"/>
  <c r="R1011" i="1"/>
  <c r="Q1011" i="1"/>
  <c r="P1011" i="1"/>
  <c r="O1011" i="1"/>
  <c r="J1011" i="1"/>
  <c r="G1011" i="1"/>
  <c r="F1011" i="1"/>
  <c r="E1011" i="1"/>
  <c r="D1011" i="1"/>
  <c r="C1011" i="1"/>
  <c r="B1011" i="1"/>
  <c r="I1011" i="1" s="1"/>
  <c r="AA1010" i="1"/>
  <c r="AB1010" i="1" s="1"/>
  <c r="O1010" i="1" s="1"/>
  <c r="U1010" i="1"/>
  <c r="T1010" i="1"/>
  <c r="R1010" i="1"/>
  <c r="Q1010" i="1"/>
  <c r="P1010" i="1"/>
  <c r="J1010" i="1"/>
  <c r="I1010" i="1"/>
  <c r="G1010" i="1"/>
  <c r="S1010" i="1" s="1"/>
  <c r="F1010" i="1"/>
  <c r="E1010" i="1"/>
  <c r="D1010" i="1"/>
  <c r="C1010" i="1"/>
  <c r="B1010" i="1"/>
  <c r="AB1009" i="1"/>
  <c r="AA1009" i="1"/>
  <c r="Z1009" i="1"/>
  <c r="T1009" i="1"/>
  <c r="R1009" i="1"/>
  <c r="Q1009" i="1"/>
  <c r="P1009" i="1"/>
  <c r="J1009" i="1"/>
  <c r="I1009" i="1"/>
  <c r="G1009" i="1"/>
  <c r="S1009" i="1" s="1"/>
  <c r="F1009" i="1"/>
  <c r="E1009" i="1"/>
  <c r="D1009" i="1"/>
  <c r="C1009" i="1"/>
  <c r="B1009" i="1"/>
  <c r="AC1009" i="1" s="1"/>
  <c r="AB1008" i="1"/>
  <c r="O1008" i="1" s="1"/>
  <c r="AA1008" i="1"/>
  <c r="T1008" i="1"/>
  <c r="R1008" i="1"/>
  <c r="Q1008" i="1"/>
  <c r="P1008" i="1"/>
  <c r="J1008" i="1"/>
  <c r="G1008" i="1"/>
  <c r="S1008" i="1" s="1"/>
  <c r="F1008" i="1"/>
  <c r="E1008" i="1"/>
  <c r="D1008" i="1"/>
  <c r="C1008" i="1"/>
  <c r="B1008" i="1"/>
  <c r="Z1008" i="1" s="1"/>
  <c r="AA1007" i="1"/>
  <c r="AB1007" i="1" s="1"/>
  <c r="O1007" i="1" s="1"/>
  <c r="T1007" i="1"/>
  <c r="S1007" i="1"/>
  <c r="R1007" i="1"/>
  <c r="Q1007" i="1"/>
  <c r="P1007" i="1"/>
  <c r="J1007" i="1"/>
  <c r="G1007" i="1"/>
  <c r="F1007" i="1"/>
  <c r="E1007" i="1"/>
  <c r="D1007" i="1"/>
  <c r="C1007" i="1"/>
  <c r="B1007" i="1"/>
  <c r="AA1006" i="1"/>
  <c r="AB1006" i="1" s="1"/>
  <c r="T1006" i="1"/>
  <c r="R1006" i="1"/>
  <c r="Q1006" i="1"/>
  <c r="P1006" i="1"/>
  <c r="K1006" i="1"/>
  <c r="G1006" i="1"/>
  <c r="S1006" i="1" s="1"/>
  <c r="F1006" i="1"/>
  <c r="E1006" i="1"/>
  <c r="D1006" i="1"/>
  <c r="C1006" i="1"/>
  <c r="B1006" i="1"/>
  <c r="AB1005" i="1"/>
  <c r="AA1005" i="1"/>
  <c r="Z1005" i="1"/>
  <c r="T1005" i="1"/>
  <c r="R1005" i="1"/>
  <c r="Q1005" i="1"/>
  <c r="P1005" i="1"/>
  <c r="J1005" i="1"/>
  <c r="I1005" i="1"/>
  <c r="G1005" i="1"/>
  <c r="F1005" i="1"/>
  <c r="S1005" i="1" s="1"/>
  <c r="E1005" i="1"/>
  <c r="D1005" i="1"/>
  <c r="C1005" i="1"/>
  <c r="B1005" i="1"/>
  <c r="AC1005" i="1" s="1"/>
  <c r="AA1004" i="1"/>
  <c r="AB1004" i="1" s="1"/>
  <c r="O1004" i="1" s="1"/>
  <c r="T1004" i="1"/>
  <c r="R1004" i="1"/>
  <c r="Q1004" i="1"/>
  <c r="P1004" i="1"/>
  <c r="J1004" i="1"/>
  <c r="G1004" i="1"/>
  <c r="F1004" i="1"/>
  <c r="E1004" i="1"/>
  <c r="D1004" i="1"/>
  <c r="C1004" i="1"/>
  <c r="B1004" i="1"/>
  <c r="Z1004" i="1" s="1"/>
  <c r="AA1003" i="1"/>
  <c r="AB1003" i="1" s="1"/>
  <c r="O1003" i="1" s="1"/>
  <c r="T1003" i="1"/>
  <c r="R1003" i="1"/>
  <c r="Q1003" i="1"/>
  <c r="P1003" i="1"/>
  <c r="J1003" i="1"/>
  <c r="G1003" i="1"/>
  <c r="F1003" i="1"/>
  <c r="E1003" i="1"/>
  <c r="D1003" i="1"/>
  <c r="C1003" i="1"/>
  <c r="B1003" i="1"/>
  <c r="Z1003" i="1" s="1"/>
  <c r="AA1002" i="1"/>
  <c r="AB1002" i="1" s="1"/>
  <c r="O1002" i="1" s="1"/>
  <c r="T1002" i="1"/>
  <c r="R1002" i="1"/>
  <c r="Q1002" i="1"/>
  <c r="P1002" i="1"/>
  <c r="J1002" i="1"/>
  <c r="G1002" i="1"/>
  <c r="S1002" i="1" s="1"/>
  <c r="F1002" i="1"/>
  <c r="E1002" i="1"/>
  <c r="D1002" i="1"/>
  <c r="C1002" i="1"/>
  <c r="B1002" i="1"/>
  <c r="I1002" i="1" s="1"/>
  <c r="AB1001" i="1"/>
  <c r="AA1001" i="1"/>
  <c r="Z1001" i="1"/>
  <c r="T1001" i="1"/>
  <c r="R1001" i="1"/>
  <c r="Q1001" i="1"/>
  <c r="P1001" i="1"/>
  <c r="J1001" i="1"/>
  <c r="G1001" i="1"/>
  <c r="F1001" i="1"/>
  <c r="E1001" i="1"/>
  <c r="D1001" i="1"/>
  <c r="C1001" i="1"/>
  <c r="B1001" i="1"/>
  <c r="AC1001" i="1" s="1"/>
  <c r="AB1000" i="1"/>
  <c r="O1000" i="1" s="1"/>
  <c r="AA1000" i="1"/>
  <c r="T1000" i="1"/>
  <c r="R1000" i="1"/>
  <c r="Q1000" i="1"/>
  <c r="P1000" i="1"/>
  <c r="J1000" i="1"/>
  <c r="G1000" i="1"/>
  <c r="F1000" i="1"/>
  <c r="E1000" i="1"/>
  <c r="D1000" i="1"/>
  <c r="C1000" i="1"/>
  <c r="B1000" i="1"/>
  <c r="AA999" i="1"/>
  <c r="AB999" i="1" s="1"/>
  <c r="O999" i="1" s="1"/>
  <c r="Z999" i="1"/>
  <c r="T999" i="1"/>
  <c r="R999" i="1"/>
  <c r="Q999" i="1"/>
  <c r="P999" i="1"/>
  <c r="J999" i="1"/>
  <c r="G999" i="1"/>
  <c r="F999" i="1"/>
  <c r="E999" i="1"/>
  <c r="D999" i="1"/>
  <c r="C999" i="1"/>
  <c r="B999" i="1"/>
  <c r="AB998" i="1"/>
  <c r="O998" i="1" s="1"/>
  <c r="AA998" i="1"/>
  <c r="T998" i="1"/>
  <c r="R998" i="1"/>
  <c r="Q998" i="1"/>
  <c r="P998" i="1"/>
  <c r="J998" i="1"/>
  <c r="G998" i="1"/>
  <c r="F998" i="1"/>
  <c r="E998" i="1"/>
  <c r="D998" i="1"/>
  <c r="C998" i="1"/>
  <c r="B998" i="1"/>
  <c r="AA997" i="1"/>
  <c r="AB997" i="1" s="1"/>
  <c r="U997" i="1"/>
  <c r="T997" i="1"/>
  <c r="R997" i="1"/>
  <c r="Q997" i="1"/>
  <c r="P997" i="1"/>
  <c r="J997" i="1"/>
  <c r="I997" i="1"/>
  <c r="G997" i="1"/>
  <c r="F997" i="1"/>
  <c r="S997" i="1" s="1"/>
  <c r="E997" i="1"/>
  <c r="D997" i="1"/>
  <c r="C997" i="1"/>
  <c r="B997" i="1"/>
  <c r="AC997" i="1" s="1"/>
  <c r="AA996" i="1"/>
  <c r="AB996" i="1" s="1"/>
  <c r="O996" i="1" s="1"/>
  <c r="T996" i="1"/>
  <c r="R996" i="1"/>
  <c r="Q996" i="1"/>
  <c r="P996" i="1"/>
  <c r="J996" i="1"/>
  <c r="G996" i="1"/>
  <c r="F996" i="1"/>
  <c r="E996" i="1"/>
  <c r="D996" i="1"/>
  <c r="C996" i="1"/>
  <c r="B996" i="1"/>
  <c r="Z996" i="1" s="1"/>
  <c r="AA995" i="1"/>
  <c r="AB995" i="1" s="1"/>
  <c r="O995" i="1" s="1"/>
  <c r="Z995" i="1"/>
  <c r="T995" i="1"/>
  <c r="R995" i="1"/>
  <c r="Q995" i="1"/>
  <c r="P995" i="1"/>
  <c r="J995" i="1"/>
  <c r="I995" i="1"/>
  <c r="G995" i="1"/>
  <c r="S995" i="1" s="1"/>
  <c r="F995" i="1"/>
  <c r="E995" i="1"/>
  <c r="D995" i="1"/>
  <c r="C995" i="1"/>
  <c r="B995" i="1"/>
  <c r="AA994" i="1"/>
  <c r="AB994" i="1" s="1"/>
  <c r="T994" i="1"/>
  <c r="R994" i="1"/>
  <c r="Q994" i="1"/>
  <c r="P994" i="1"/>
  <c r="J994" i="1"/>
  <c r="G994" i="1"/>
  <c r="F994" i="1"/>
  <c r="E994" i="1"/>
  <c r="D994" i="1"/>
  <c r="C994" i="1"/>
  <c r="B994" i="1"/>
  <c r="U994" i="1" s="1"/>
  <c r="AA993" i="1"/>
  <c r="AB993" i="1" s="1"/>
  <c r="U993" i="1"/>
  <c r="T993" i="1"/>
  <c r="R993" i="1"/>
  <c r="Q993" i="1"/>
  <c r="P993" i="1"/>
  <c r="J993" i="1"/>
  <c r="G993" i="1"/>
  <c r="F993" i="1"/>
  <c r="S993" i="1" s="1"/>
  <c r="E993" i="1"/>
  <c r="D993" i="1"/>
  <c r="C993" i="1"/>
  <c r="B993" i="1"/>
  <c r="AC993" i="1" s="1"/>
  <c r="AA992" i="1"/>
  <c r="AB992" i="1" s="1"/>
  <c r="O992" i="1" s="1"/>
  <c r="T992" i="1"/>
  <c r="R992" i="1"/>
  <c r="Q992" i="1"/>
  <c r="P992" i="1"/>
  <c r="J992" i="1"/>
  <c r="G992" i="1"/>
  <c r="F992" i="1"/>
  <c r="E992" i="1"/>
  <c r="D992" i="1"/>
  <c r="C992" i="1"/>
  <c r="B992" i="1"/>
  <c r="AC992" i="1" s="1"/>
  <c r="AA991" i="1"/>
  <c r="AB991" i="1" s="1"/>
  <c r="O991" i="1" s="1"/>
  <c r="Z991" i="1"/>
  <c r="T991" i="1"/>
  <c r="R991" i="1"/>
  <c r="Q991" i="1"/>
  <c r="P991" i="1"/>
  <c r="K991" i="1"/>
  <c r="J991" i="1"/>
  <c r="G991" i="1"/>
  <c r="S991" i="1" s="1"/>
  <c r="F991" i="1"/>
  <c r="E991" i="1"/>
  <c r="D991" i="1"/>
  <c r="C991" i="1"/>
  <c r="B991" i="1"/>
  <c r="U991" i="1" s="1"/>
  <c r="AB990" i="1"/>
  <c r="O990" i="1" s="1"/>
  <c r="AA990" i="1"/>
  <c r="T990" i="1"/>
  <c r="R990" i="1"/>
  <c r="Q990" i="1"/>
  <c r="P990" i="1"/>
  <c r="J990" i="1"/>
  <c r="G990" i="1"/>
  <c r="S990" i="1" s="1"/>
  <c r="F990" i="1"/>
  <c r="E990" i="1"/>
  <c r="D990" i="1"/>
  <c r="C990" i="1"/>
  <c r="B990" i="1"/>
  <c r="U990" i="1" s="1"/>
  <c r="AB989" i="1"/>
  <c r="AA989" i="1"/>
  <c r="T989" i="1"/>
  <c r="R989" i="1"/>
  <c r="Q989" i="1"/>
  <c r="P989" i="1"/>
  <c r="J989" i="1"/>
  <c r="G989" i="1"/>
  <c r="F989" i="1"/>
  <c r="E989" i="1"/>
  <c r="D989" i="1"/>
  <c r="C989" i="1"/>
  <c r="B989" i="1"/>
  <c r="AC989" i="1" s="1"/>
  <c r="AB988" i="1"/>
  <c r="O988" i="1" s="1"/>
  <c r="AA988" i="1"/>
  <c r="Z988" i="1"/>
  <c r="T988" i="1"/>
  <c r="R988" i="1"/>
  <c r="P988" i="1"/>
  <c r="K988" i="1"/>
  <c r="J988" i="1"/>
  <c r="G988" i="1"/>
  <c r="F988" i="1"/>
  <c r="S988" i="1" s="1"/>
  <c r="E988" i="1"/>
  <c r="D988" i="1"/>
  <c r="C988" i="1"/>
  <c r="B988" i="1"/>
  <c r="AA987" i="1"/>
  <c r="AB987" i="1" s="1"/>
  <c r="R987" i="1" s="1"/>
  <c r="T987" i="1"/>
  <c r="Q987" i="1"/>
  <c r="P987" i="1"/>
  <c r="K987" i="1"/>
  <c r="J987" i="1"/>
  <c r="G987" i="1"/>
  <c r="F987" i="1"/>
  <c r="E987" i="1"/>
  <c r="D987" i="1"/>
  <c r="C987" i="1"/>
  <c r="B987" i="1"/>
  <c r="U987" i="1" s="1"/>
  <c r="AA986" i="1"/>
  <c r="AB986" i="1" s="1"/>
  <c r="T986" i="1"/>
  <c r="Q986" i="1"/>
  <c r="P986" i="1"/>
  <c r="K986" i="1"/>
  <c r="J986" i="1"/>
  <c r="G986" i="1"/>
  <c r="F986" i="1"/>
  <c r="E986" i="1"/>
  <c r="D986" i="1"/>
  <c r="C986" i="1"/>
  <c r="B986" i="1"/>
  <c r="AB985" i="1"/>
  <c r="O985" i="1" s="1"/>
  <c r="AA985" i="1"/>
  <c r="Z985" i="1"/>
  <c r="N985" i="1" s="1"/>
  <c r="T985" i="1"/>
  <c r="Q985" i="1"/>
  <c r="P985" i="1"/>
  <c r="K985" i="1"/>
  <c r="J985" i="1"/>
  <c r="G985" i="1"/>
  <c r="F985" i="1"/>
  <c r="E985" i="1"/>
  <c r="D985" i="1"/>
  <c r="C985" i="1"/>
  <c r="B985" i="1"/>
  <c r="AC985" i="1" s="1"/>
  <c r="AB984" i="1"/>
  <c r="AA984" i="1"/>
  <c r="T984" i="1"/>
  <c r="Q984" i="1"/>
  <c r="P984" i="1"/>
  <c r="K984" i="1"/>
  <c r="J984" i="1"/>
  <c r="G984" i="1"/>
  <c r="S984" i="1" s="1"/>
  <c r="F984" i="1"/>
  <c r="E984" i="1"/>
  <c r="D984" i="1"/>
  <c r="C984" i="1"/>
  <c r="B984" i="1"/>
  <c r="I984" i="1" s="1"/>
  <c r="AC983" i="1"/>
  <c r="AA983" i="1"/>
  <c r="AB983" i="1" s="1"/>
  <c r="R983" i="1" s="1"/>
  <c r="T983" i="1"/>
  <c r="Q983" i="1"/>
  <c r="P983" i="1"/>
  <c r="K983" i="1"/>
  <c r="J983" i="1"/>
  <c r="G983" i="1"/>
  <c r="S983" i="1" s="1"/>
  <c r="F983" i="1"/>
  <c r="E983" i="1"/>
  <c r="D983" i="1"/>
  <c r="C983" i="1"/>
  <c r="B983" i="1"/>
  <c r="U983" i="1" s="1"/>
  <c r="AA982" i="1"/>
  <c r="AB982" i="1" s="1"/>
  <c r="U982" i="1"/>
  <c r="T982" i="1"/>
  <c r="R982" i="1"/>
  <c r="Q982" i="1"/>
  <c r="K982" i="1"/>
  <c r="J982" i="1"/>
  <c r="G982" i="1"/>
  <c r="F982" i="1"/>
  <c r="E982" i="1"/>
  <c r="D982" i="1"/>
  <c r="C982" i="1"/>
  <c r="B982" i="1"/>
  <c r="Z982" i="1" s="1"/>
  <c r="AB981" i="1"/>
  <c r="O981" i="1" s="1"/>
  <c r="AA981" i="1"/>
  <c r="U981" i="1"/>
  <c r="T981" i="1"/>
  <c r="R981" i="1"/>
  <c r="Q981" i="1"/>
  <c r="K981" i="1"/>
  <c r="J981" i="1"/>
  <c r="G981" i="1"/>
  <c r="F981" i="1"/>
  <c r="E981" i="1"/>
  <c r="D981" i="1"/>
  <c r="C981" i="1"/>
  <c r="B981" i="1"/>
  <c r="AC981" i="1" s="1"/>
  <c r="AA980" i="1"/>
  <c r="AB980" i="1" s="1"/>
  <c r="T980" i="1"/>
  <c r="R980" i="1"/>
  <c r="Q980" i="1"/>
  <c r="K980" i="1"/>
  <c r="J980" i="1"/>
  <c r="G980" i="1"/>
  <c r="F980" i="1"/>
  <c r="E980" i="1"/>
  <c r="D980" i="1"/>
  <c r="C980" i="1"/>
  <c r="B980" i="1"/>
  <c r="I980" i="1" s="1"/>
  <c r="AA979" i="1"/>
  <c r="AB979" i="1" s="1"/>
  <c r="T979" i="1"/>
  <c r="R979" i="1"/>
  <c r="Q979" i="1"/>
  <c r="P979" i="1"/>
  <c r="J979" i="1"/>
  <c r="G979" i="1"/>
  <c r="S979" i="1" s="1"/>
  <c r="F979" i="1"/>
  <c r="E979" i="1"/>
  <c r="D979" i="1"/>
  <c r="C979" i="1"/>
  <c r="B979" i="1"/>
  <c r="U979" i="1" s="1"/>
  <c r="AA978" i="1"/>
  <c r="AB978" i="1" s="1"/>
  <c r="U978" i="1"/>
  <c r="T978" i="1"/>
  <c r="R978" i="1"/>
  <c r="Q978" i="1"/>
  <c r="P978" i="1"/>
  <c r="K978" i="1"/>
  <c r="G978" i="1"/>
  <c r="F978" i="1"/>
  <c r="E978" i="1"/>
  <c r="D978" i="1"/>
  <c r="C978" i="1"/>
  <c r="B978" i="1"/>
  <c r="Z978" i="1" s="1"/>
  <c r="AA977" i="1"/>
  <c r="AB977" i="1" s="1"/>
  <c r="T977" i="1"/>
  <c r="R977" i="1"/>
  <c r="Q977" i="1"/>
  <c r="P977" i="1"/>
  <c r="J977" i="1"/>
  <c r="G977" i="1"/>
  <c r="S977" i="1" s="1"/>
  <c r="F977" i="1"/>
  <c r="E977" i="1"/>
  <c r="D977" i="1"/>
  <c r="C977" i="1"/>
  <c r="B977" i="1"/>
  <c r="AC977" i="1" s="1"/>
  <c r="AC976" i="1"/>
  <c r="AB976" i="1"/>
  <c r="O976" i="1" s="1"/>
  <c r="AA976" i="1"/>
  <c r="U976" i="1"/>
  <c r="T976" i="1"/>
  <c r="R976" i="1"/>
  <c r="Q976" i="1"/>
  <c r="P976" i="1"/>
  <c r="J976" i="1"/>
  <c r="G976" i="1"/>
  <c r="S976" i="1" s="1"/>
  <c r="F976" i="1"/>
  <c r="E976" i="1"/>
  <c r="D976" i="1"/>
  <c r="C976" i="1"/>
  <c r="B976" i="1"/>
  <c r="I976" i="1" s="1"/>
  <c r="AA975" i="1"/>
  <c r="AB975" i="1" s="1"/>
  <c r="O975" i="1" s="1"/>
  <c r="T975" i="1"/>
  <c r="R975" i="1"/>
  <c r="Q975" i="1"/>
  <c r="P975" i="1"/>
  <c r="K975" i="1"/>
  <c r="G975" i="1"/>
  <c r="S975" i="1" s="1"/>
  <c r="F975" i="1"/>
  <c r="E975" i="1"/>
  <c r="D975" i="1"/>
  <c r="C975" i="1"/>
  <c r="B975" i="1"/>
  <c r="U975" i="1" s="1"/>
  <c r="AC974" i="1"/>
  <c r="AA974" i="1"/>
  <c r="AB974" i="1" s="1"/>
  <c r="M974" i="1" s="1"/>
  <c r="U974" i="1"/>
  <c r="T974" i="1"/>
  <c r="R974" i="1"/>
  <c r="Q974" i="1"/>
  <c r="P974" i="1"/>
  <c r="J974" i="1"/>
  <c r="G974" i="1"/>
  <c r="F974" i="1"/>
  <c r="E974" i="1"/>
  <c r="D974" i="1"/>
  <c r="C974" i="1"/>
  <c r="B974" i="1"/>
  <c r="Z974" i="1" s="1"/>
  <c r="AB973" i="1"/>
  <c r="O973" i="1" s="1"/>
  <c r="AA973" i="1"/>
  <c r="U973" i="1"/>
  <c r="T973" i="1"/>
  <c r="R973" i="1"/>
  <c r="Q973" i="1"/>
  <c r="P973" i="1"/>
  <c r="J973" i="1"/>
  <c r="G973" i="1"/>
  <c r="S973" i="1" s="1"/>
  <c r="F973" i="1"/>
  <c r="E973" i="1"/>
  <c r="D973" i="1"/>
  <c r="C973" i="1"/>
  <c r="B973" i="1"/>
  <c r="AC973" i="1" s="1"/>
  <c r="AA972" i="1"/>
  <c r="AB972" i="1" s="1"/>
  <c r="O972" i="1" s="1"/>
  <c r="U972" i="1"/>
  <c r="T972" i="1"/>
  <c r="R972" i="1"/>
  <c r="Q972" i="1"/>
  <c r="P972" i="1"/>
  <c r="J972" i="1"/>
  <c r="G972" i="1"/>
  <c r="F972" i="1"/>
  <c r="E972" i="1"/>
  <c r="D972" i="1"/>
  <c r="C972" i="1"/>
  <c r="B972" i="1"/>
  <c r="I972" i="1" s="1"/>
  <c r="AC971" i="1"/>
  <c r="AA971" i="1"/>
  <c r="AB971" i="1" s="1"/>
  <c r="T971" i="1"/>
  <c r="R971" i="1"/>
  <c r="Q971" i="1"/>
  <c r="P971" i="1"/>
  <c r="O971" i="1"/>
  <c r="J971" i="1"/>
  <c r="G971" i="1"/>
  <c r="F971" i="1"/>
  <c r="S971" i="1" s="1"/>
  <c r="E971" i="1"/>
  <c r="D971" i="1"/>
  <c r="C971" i="1"/>
  <c r="B971" i="1"/>
  <c r="U971" i="1" s="1"/>
  <c r="AB970" i="1"/>
  <c r="O970" i="1" s="1"/>
  <c r="AA970" i="1"/>
  <c r="U970" i="1"/>
  <c r="T970" i="1"/>
  <c r="R970" i="1"/>
  <c r="Q970" i="1"/>
  <c r="P970" i="1"/>
  <c r="J970" i="1"/>
  <c r="G970" i="1"/>
  <c r="S970" i="1" s="1"/>
  <c r="F970" i="1"/>
  <c r="E970" i="1"/>
  <c r="D970" i="1"/>
  <c r="C970" i="1"/>
  <c r="B970" i="1"/>
  <c r="Z970" i="1" s="1"/>
  <c r="AB969" i="1"/>
  <c r="AA969" i="1"/>
  <c r="Z969" i="1"/>
  <c r="T969" i="1"/>
  <c r="R969" i="1"/>
  <c r="Q969" i="1"/>
  <c r="P969" i="1"/>
  <c r="J969" i="1"/>
  <c r="G969" i="1"/>
  <c r="F969" i="1"/>
  <c r="E969" i="1"/>
  <c r="D969" i="1"/>
  <c r="C969" i="1"/>
  <c r="B969" i="1"/>
  <c r="AC969" i="1" s="1"/>
  <c r="AB968" i="1"/>
  <c r="O968" i="1" s="1"/>
  <c r="AA968" i="1"/>
  <c r="U968" i="1"/>
  <c r="T968" i="1"/>
  <c r="R968" i="1"/>
  <c r="Q968" i="1"/>
  <c r="P968" i="1"/>
  <c r="K968" i="1"/>
  <c r="G968" i="1"/>
  <c r="S968" i="1" s="1"/>
  <c r="F968" i="1"/>
  <c r="E968" i="1"/>
  <c r="D968" i="1"/>
  <c r="C968" i="1"/>
  <c r="B968" i="1"/>
  <c r="I968" i="1" s="1"/>
  <c r="AC967" i="1"/>
  <c r="AA967" i="1"/>
  <c r="AB967" i="1" s="1"/>
  <c r="T967" i="1"/>
  <c r="R967" i="1"/>
  <c r="Q967" i="1"/>
  <c r="P967" i="1"/>
  <c r="O967" i="1"/>
  <c r="K967" i="1"/>
  <c r="G967" i="1"/>
  <c r="S967" i="1" s="1"/>
  <c r="F967" i="1"/>
  <c r="E967" i="1"/>
  <c r="D967" i="1"/>
  <c r="C967" i="1"/>
  <c r="B967" i="1"/>
  <c r="U967" i="1" s="1"/>
  <c r="AA966" i="1"/>
  <c r="AB966" i="1" s="1"/>
  <c r="U966" i="1"/>
  <c r="T966" i="1"/>
  <c r="R966" i="1"/>
  <c r="Q966" i="1"/>
  <c r="P966" i="1"/>
  <c r="J966" i="1"/>
  <c r="G966" i="1"/>
  <c r="F966" i="1"/>
  <c r="E966" i="1"/>
  <c r="D966" i="1"/>
  <c r="C966" i="1"/>
  <c r="B966" i="1"/>
  <c r="Z966" i="1" s="1"/>
  <c r="AB965" i="1"/>
  <c r="O965" i="1" s="1"/>
  <c r="AA965" i="1"/>
  <c r="Z965" i="1"/>
  <c r="U965" i="1"/>
  <c r="T965" i="1"/>
  <c r="R965" i="1"/>
  <c r="Q965" i="1"/>
  <c r="P965" i="1"/>
  <c r="J965" i="1"/>
  <c r="G965" i="1"/>
  <c r="F965" i="1"/>
  <c r="S965" i="1" s="1"/>
  <c r="E965" i="1"/>
  <c r="D965" i="1"/>
  <c r="C965" i="1"/>
  <c r="B965" i="1"/>
  <c r="AC965" i="1" s="1"/>
  <c r="AC964" i="1"/>
  <c r="AA964" i="1"/>
  <c r="AB964" i="1" s="1"/>
  <c r="O964" i="1" s="1"/>
  <c r="U964" i="1"/>
  <c r="T964" i="1"/>
  <c r="R964" i="1"/>
  <c r="Q964" i="1"/>
  <c r="P964" i="1"/>
  <c r="K964" i="1"/>
  <c r="G964" i="1"/>
  <c r="S964" i="1" s="1"/>
  <c r="F964" i="1"/>
  <c r="E964" i="1"/>
  <c r="D964" i="1"/>
  <c r="C964" i="1"/>
  <c r="B964" i="1"/>
  <c r="I964" i="1" s="1"/>
  <c r="AA963" i="1"/>
  <c r="AB963" i="1" s="1"/>
  <c r="O963" i="1" s="1"/>
  <c r="T963" i="1"/>
  <c r="R963" i="1"/>
  <c r="Q963" i="1"/>
  <c r="P963" i="1"/>
  <c r="K963" i="1"/>
  <c r="G963" i="1"/>
  <c r="S963" i="1" s="1"/>
  <c r="F963" i="1"/>
  <c r="E963" i="1"/>
  <c r="D963" i="1"/>
  <c r="C963" i="1"/>
  <c r="B963" i="1"/>
  <c r="AB962" i="1"/>
  <c r="AA962" i="1"/>
  <c r="T962" i="1"/>
  <c r="R962" i="1"/>
  <c r="Q962" i="1"/>
  <c r="P962" i="1"/>
  <c r="K962" i="1"/>
  <c r="G962" i="1"/>
  <c r="F962" i="1"/>
  <c r="E962" i="1"/>
  <c r="D962" i="1"/>
  <c r="C962" i="1"/>
  <c r="B962" i="1"/>
  <c r="Z962" i="1" s="1"/>
  <c r="AA961" i="1"/>
  <c r="AB961" i="1" s="1"/>
  <c r="T961" i="1"/>
  <c r="R961" i="1"/>
  <c r="Q961" i="1"/>
  <c r="P961" i="1"/>
  <c r="K961" i="1"/>
  <c r="G961" i="1"/>
  <c r="S961" i="1" s="1"/>
  <c r="F961" i="1"/>
  <c r="E961" i="1"/>
  <c r="D961" i="1"/>
  <c r="C961" i="1"/>
  <c r="B961" i="1"/>
  <c r="AC961" i="1" s="1"/>
  <c r="AC960" i="1"/>
  <c r="AB960" i="1"/>
  <c r="O960" i="1" s="1"/>
  <c r="AA960" i="1"/>
  <c r="U960" i="1"/>
  <c r="T960" i="1"/>
  <c r="R960" i="1"/>
  <c r="Q960" i="1"/>
  <c r="P960" i="1"/>
  <c r="J960" i="1"/>
  <c r="G960" i="1"/>
  <c r="S960" i="1" s="1"/>
  <c r="F960" i="1"/>
  <c r="E960" i="1"/>
  <c r="D960" i="1"/>
  <c r="C960" i="1"/>
  <c r="B960" i="1"/>
  <c r="I960" i="1" s="1"/>
  <c r="AA959" i="1"/>
  <c r="AB959" i="1" s="1"/>
  <c r="O959" i="1" s="1"/>
  <c r="T959" i="1"/>
  <c r="R959" i="1"/>
  <c r="Q959" i="1"/>
  <c r="P959" i="1"/>
  <c r="K959" i="1"/>
  <c r="G959" i="1"/>
  <c r="S959" i="1" s="1"/>
  <c r="F959" i="1"/>
  <c r="E959" i="1"/>
  <c r="D959" i="1"/>
  <c r="C959" i="1"/>
  <c r="B959" i="1"/>
  <c r="U959" i="1" s="1"/>
  <c r="AC958" i="1"/>
  <c r="AA958" i="1"/>
  <c r="AB958" i="1" s="1"/>
  <c r="U958" i="1"/>
  <c r="T958" i="1"/>
  <c r="R958" i="1"/>
  <c r="Q958" i="1"/>
  <c r="P958" i="1"/>
  <c r="J958" i="1"/>
  <c r="G958" i="1"/>
  <c r="F958" i="1"/>
  <c r="E958" i="1"/>
  <c r="D958" i="1"/>
  <c r="C958" i="1"/>
  <c r="B958" i="1"/>
  <c r="Z958" i="1" s="1"/>
  <c r="AA957" i="1"/>
  <c r="AB957" i="1" s="1"/>
  <c r="O957" i="1" s="1"/>
  <c r="U957" i="1"/>
  <c r="T957" i="1"/>
  <c r="R957" i="1"/>
  <c r="Q957" i="1"/>
  <c r="P957" i="1"/>
  <c r="J957" i="1"/>
  <c r="G957" i="1"/>
  <c r="S957" i="1" s="1"/>
  <c r="F957" i="1"/>
  <c r="E957" i="1"/>
  <c r="D957" i="1"/>
  <c r="C957" i="1"/>
  <c r="B957" i="1"/>
  <c r="AC957" i="1" s="1"/>
  <c r="AC956" i="1"/>
  <c r="AA956" i="1"/>
  <c r="AB956" i="1" s="1"/>
  <c r="O956" i="1" s="1"/>
  <c r="U956" i="1"/>
  <c r="T956" i="1"/>
  <c r="R956" i="1"/>
  <c r="Q956" i="1"/>
  <c r="P956" i="1"/>
  <c r="J956" i="1"/>
  <c r="G956" i="1"/>
  <c r="F956" i="1"/>
  <c r="E956" i="1"/>
  <c r="D956" i="1"/>
  <c r="C956" i="1"/>
  <c r="B956" i="1"/>
  <c r="I956" i="1" s="1"/>
  <c r="AA955" i="1"/>
  <c r="AB955" i="1" s="1"/>
  <c r="O955" i="1" s="1"/>
  <c r="T955" i="1"/>
  <c r="R955" i="1"/>
  <c r="Q955" i="1"/>
  <c r="P955" i="1"/>
  <c r="K955" i="1"/>
  <c r="I955" i="1"/>
  <c r="G955" i="1"/>
  <c r="F955" i="1"/>
  <c r="S955" i="1" s="1"/>
  <c r="E955" i="1"/>
  <c r="D955" i="1"/>
  <c r="C955" i="1"/>
  <c r="B955" i="1"/>
  <c r="U955" i="1" s="1"/>
  <c r="AA954" i="1"/>
  <c r="AB954" i="1" s="1"/>
  <c r="T954" i="1"/>
  <c r="R954" i="1"/>
  <c r="Q954" i="1"/>
  <c r="P954" i="1"/>
  <c r="J954" i="1"/>
  <c r="G954" i="1"/>
  <c r="F954" i="1"/>
  <c r="E954" i="1"/>
  <c r="D954" i="1"/>
  <c r="C954" i="1"/>
  <c r="B954" i="1"/>
  <c r="Z954" i="1" s="1"/>
  <c r="AA953" i="1"/>
  <c r="AB953" i="1" s="1"/>
  <c r="U953" i="1"/>
  <c r="T953" i="1"/>
  <c r="R953" i="1"/>
  <c r="Q953" i="1"/>
  <c r="P953" i="1"/>
  <c r="J953" i="1"/>
  <c r="I953" i="1"/>
  <c r="G953" i="1"/>
  <c r="F953" i="1"/>
  <c r="S953" i="1" s="1"/>
  <c r="E953" i="1"/>
  <c r="D953" i="1"/>
  <c r="C953" i="1"/>
  <c r="B953" i="1"/>
  <c r="AC953" i="1" s="1"/>
  <c r="AA952" i="1"/>
  <c r="AB952" i="1" s="1"/>
  <c r="O952" i="1" s="1"/>
  <c r="T952" i="1"/>
  <c r="R952" i="1"/>
  <c r="Q952" i="1"/>
  <c r="P952" i="1"/>
  <c r="J952" i="1"/>
  <c r="G952" i="1"/>
  <c r="F952" i="1"/>
  <c r="E952" i="1"/>
  <c r="D952" i="1"/>
  <c r="C952" i="1"/>
  <c r="B952" i="1"/>
  <c r="I952" i="1" s="1"/>
  <c r="AA951" i="1"/>
  <c r="AB951" i="1" s="1"/>
  <c r="O951" i="1" s="1"/>
  <c r="T951" i="1"/>
  <c r="R951" i="1"/>
  <c r="Q951" i="1"/>
  <c r="P951" i="1"/>
  <c r="J951" i="1"/>
  <c r="G951" i="1"/>
  <c r="S951" i="1" s="1"/>
  <c r="F951" i="1"/>
  <c r="E951" i="1"/>
  <c r="D951" i="1"/>
  <c r="C951" i="1"/>
  <c r="B951" i="1"/>
  <c r="U951" i="1" s="1"/>
  <c r="AA950" i="1"/>
  <c r="AB950" i="1" s="1"/>
  <c r="U950" i="1"/>
  <c r="T950" i="1"/>
  <c r="R950" i="1"/>
  <c r="Q950" i="1"/>
  <c r="P950" i="1"/>
  <c r="J950" i="1"/>
  <c r="I950" i="1"/>
  <c r="G950" i="1"/>
  <c r="F950" i="1"/>
  <c r="E950" i="1"/>
  <c r="D950" i="1"/>
  <c r="C950" i="1"/>
  <c r="B950" i="1"/>
  <c r="Z950" i="1" s="1"/>
  <c r="AA949" i="1"/>
  <c r="AB949" i="1" s="1"/>
  <c r="T949" i="1"/>
  <c r="R949" i="1"/>
  <c r="Q949" i="1"/>
  <c r="P949" i="1"/>
  <c r="J949" i="1"/>
  <c r="G949" i="1"/>
  <c r="F949" i="1"/>
  <c r="S949" i="1" s="1"/>
  <c r="E949" i="1"/>
  <c r="D949" i="1"/>
  <c r="C949" i="1"/>
  <c r="B949" i="1"/>
  <c r="AC949" i="1" s="1"/>
  <c r="AA948" i="1"/>
  <c r="AB948" i="1" s="1"/>
  <c r="O948" i="1" s="1"/>
  <c r="T948" i="1"/>
  <c r="R948" i="1"/>
  <c r="Q948" i="1"/>
  <c r="P948" i="1"/>
  <c r="J948" i="1"/>
  <c r="G948" i="1"/>
  <c r="S948" i="1" s="1"/>
  <c r="F948" i="1"/>
  <c r="E948" i="1"/>
  <c r="D948" i="1"/>
  <c r="C948" i="1"/>
  <c r="B948" i="1"/>
  <c r="I948" i="1" s="1"/>
  <c r="AB947" i="1"/>
  <c r="AA947" i="1"/>
  <c r="T947" i="1"/>
  <c r="R947" i="1"/>
  <c r="Q947" i="1"/>
  <c r="P947" i="1"/>
  <c r="J947" i="1"/>
  <c r="G947" i="1"/>
  <c r="F947" i="1"/>
  <c r="E947" i="1"/>
  <c r="D947" i="1"/>
  <c r="C947" i="1"/>
  <c r="B947" i="1"/>
  <c r="U947" i="1" s="1"/>
  <c r="AA946" i="1"/>
  <c r="AB946" i="1" s="1"/>
  <c r="O946" i="1" s="1"/>
  <c r="U946" i="1"/>
  <c r="T946" i="1"/>
  <c r="R946" i="1"/>
  <c r="Q946" i="1"/>
  <c r="P946" i="1"/>
  <c r="J946" i="1"/>
  <c r="G946" i="1"/>
  <c r="F946" i="1"/>
  <c r="E946" i="1"/>
  <c r="D946" i="1"/>
  <c r="C946" i="1"/>
  <c r="B946" i="1"/>
  <c r="Z946" i="1" s="1"/>
  <c r="AB945" i="1"/>
  <c r="AA945" i="1"/>
  <c r="Z945" i="1"/>
  <c r="U945" i="1"/>
  <c r="T945" i="1"/>
  <c r="R945" i="1"/>
  <c r="Q945" i="1"/>
  <c r="P945" i="1"/>
  <c r="J945" i="1"/>
  <c r="G945" i="1"/>
  <c r="F945" i="1"/>
  <c r="S945" i="1" s="1"/>
  <c r="E945" i="1"/>
  <c r="D945" i="1"/>
  <c r="C945" i="1"/>
  <c r="B945" i="1"/>
  <c r="AC945" i="1" s="1"/>
  <c r="AB944" i="1"/>
  <c r="AA944" i="1"/>
  <c r="Z944" i="1"/>
  <c r="T944" i="1"/>
  <c r="R944" i="1"/>
  <c r="Q944" i="1"/>
  <c r="P944" i="1"/>
  <c r="J944" i="1"/>
  <c r="G944" i="1"/>
  <c r="S944" i="1" s="1"/>
  <c r="F944" i="1"/>
  <c r="E944" i="1"/>
  <c r="D944" i="1"/>
  <c r="C944" i="1"/>
  <c r="B944" i="1"/>
  <c r="U944" i="1" s="1"/>
  <c r="AA943" i="1"/>
  <c r="AB943" i="1" s="1"/>
  <c r="O943" i="1" s="1"/>
  <c r="T943" i="1"/>
  <c r="S943" i="1"/>
  <c r="R943" i="1"/>
  <c r="Q943" i="1"/>
  <c r="P943" i="1"/>
  <c r="J943" i="1"/>
  <c r="G943" i="1"/>
  <c r="F943" i="1"/>
  <c r="E943" i="1"/>
  <c r="D943" i="1"/>
  <c r="C943" i="1"/>
  <c r="B943" i="1"/>
  <c r="U943" i="1" s="1"/>
  <c r="AC942" i="1"/>
  <c r="M942" i="1" s="1"/>
  <c r="AA942" i="1"/>
  <c r="AB942" i="1" s="1"/>
  <c r="T942" i="1"/>
  <c r="R942" i="1"/>
  <c r="Q942" i="1"/>
  <c r="P942" i="1"/>
  <c r="J942" i="1"/>
  <c r="I942" i="1"/>
  <c r="G942" i="1"/>
  <c r="S942" i="1" s="1"/>
  <c r="F942" i="1"/>
  <c r="E942" i="1"/>
  <c r="D942" i="1"/>
  <c r="C942" i="1"/>
  <c r="B942" i="1"/>
  <c r="Z942" i="1" s="1"/>
  <c r="AB941" i="1"/>
  <c r="AA941" i="1"/>
  <c r="T941" i="1"/>
  <c r="R941" i="1"/>
  <c r="Q941" i="1"/>
  <c r="P941" i="1"/>
  <c r="O941" i="1"/>
  <c r="J941" i="1"/>
  <c r="G941" i="1"/>
  <c r="S941" i="1" s="1"/>
  <c r="F941" i="1"/>
  <c r="E941" i="1"/>
  <c r="D941" i="1"/>
  <c r="C941" i="1"/>
  <c r="B941" i="1"/>
  <c r="U941" i="1" s="1"/>
  <c r="AA940" i="1"/>
  <c r="AB940" i="1" s="1"/>
  <c r="T940" i="1"/>
  <c r="S940" i="1"/>
  <c r="R940" i="1"/>
  <c r="Q940" i="1"/>
  <c r="P940" i="1"/>
  <c r="O940" i="1"/>
  <c r="J940" i="1"/>
  <c r="G940" i="1"/>
  <c r="F940" i="1"/>
  <c r="E940" i="1"/>
  <c r="D940" i="1"/>
  <c r="C940" i="1"/>
  <c r="B940" i="1"/>
  <c r="I940" i="1" s="1"/>
  <c r="AA939" i="1"/>
  <c r="AB939" i="1" s="1"/>
  <c r="O939" i="1" s="1"/>
  <c r="T939" i="1"/>
  <c r="R939" i="1"/>
  <c r="Q939" i="1"/>
  <c r="P939" i="1"/>
  <c r="J939" i="1"/>
  <c r="G939" i="1"/>
  <c r="S939" i="1" s="1"/>
  <c r="F939" i="1"/>
  <c r="E939" i="1"/>
  <c r="D939" i="1"/>
  <c r="C939" i="1"/>
  <c r="B939" i="1"/>
  <c r="AA938" i="1"/>
  <c r="AB938" i="1" s="1"/>
  <c r="T938" i="1"/>
  <c r="R938" i="1"/>
  <c r="Q938" i="1"/>
  <c r="P938" i="1"/>
  <c r="J938" i="1"/>
  <c r="I938" i="1"/>
  <c r="G938" i="1"/>
  <c r="F938" i="1"/>
  <c r="E938" i="1"/>
  <c r="D938" i="1"/>
  <c r="C938" i="1"/>
  <c r="B938" i="1"/>
  <c r="Z938" i="1" s="1"/>
  <c r="AB937" i="1"/>
  <c r="AA937" i="1"/>
  <c r="T937" i="1"/>
  <c r="R937" i="1"/>
  <c r="Q937" i="1"/>
  <c r="P937" i="1"/>
  <c r="O937" i="1"/>
  <c r="K937" i="1"/>
  <c r="G937" i="1"/>
  <c r="F937" i="1"/>
  <c r="E937" i="1"/>
  <c r="D937" i="1"/>
  <c r="C937" i="1"/>
  <c r="B937" i="1"/>
  <c r="AC937" i="1" s="1"/>
  <c r="AA936" i="1"/>
  <c r="AB936" i="1" s="1"/>
  <c r="T936" i="1"/>
  <c r="R936" i="1"/>
  <c r="Q936" i="1"/>
  <c r="P936" i="1"/>
  <c r="O936" i="1"/>
  <c r="K936" i="1"/>
  <c r="G936" i="1"/>
  <c r="S936" i="1" s="1"/>
  <c r="F936" i="1"/>
  <c r="E936" i="1"/>
  <c r="D936" i="1"/>
  <c r="C936" i="1"/>
  <c r="B936" i="1"/>
  <c r="I936" i="1" s="1"/>
  <c r="AA935" i="1"/>
  <c r="AB935" i="1" s="1"/>
  <c r="O935" i="1" s="1"/>
  <c r="U935" i="1"/>
  <c r="T935" i="1"/>
  <c r="R935" i="1"/>
  <c r="Q935" i="1"/>
  <c r="P935" i="1"/>
  <c r="K935" i="1"/>
  <c r="G935" i="1"/>
  <c r="F935" i="1"/>
  <c r="S935" i="1" s="1"/>
  <c r="E935" i="1"/>
  <c r="D935" i="1"/>
  <c r="C935" i="1"/>
  <c r="B935" i="1"/>
  <c r="AA934" i="1"/>
  <c r="AB934" i="1" s="1"/>
  <c r="O934" i="1" s="1"/>
  <c r="T934" i="1"/>
  <c r="R934" i="1"/>
  <c r="Q934" i="1"/>
  <c r="P934" i="1"/>
  <c r="K934" i="1"/>
  <c r="G934" i="1"/>
  <c r="F934" i="1"/>
  <c r="E934" i="1"/>
  <c r="D934" i="1"/>
  <c r="C934" i="1"/>
  <c r="B934" i="1"/>
  <c r="Z934" i="1" s="1"/>
  <c r="AA933" i="1"/>
  <c r="AB933" i="1" s="1"/>
  <c r="U933" i="1"/>
  <c r="T933" i="1"/>
  <c r="R933" i="1"/>
  <c r="P933" i="1"/>
  <c r="K933" i="1"/>
  <c r="J933" i="1"/>
  <c r="G933" i="1"/>
  <c r="F933" i="1"/>
  <c r="E933" i="1"/>
  <c r="D933" i="1"/>
  <c r="C933" i="1"/>
  <c r="B933" i="1"/>
  <c r="I933" i="1" s="1"/>
  <c r="AA932" i="1"/>
  <c r="AB932" i="1" s="1"/>
  <c r="P932" i="1" s="1"/>
  <c r="T932" i="1"/>
  <c r="R932" i="1"/>
  <c r="Q932" i="1"/>
  <c r="K932" i="1"/>
  <c r="J932" i="1"/>
  <c r="G932" i="1"/>
  <c r="S932" i="1" s="1"/>
  <c r="F932" i="1"/>
  <c r="E932" i="1"/>
  <c r="D932" i="1"/>
  <c r="C932" i="1"/>
  <c r="B932" i="1"/>
  <c r="I932" i="1" s="1"/>
  <c r="AA931" i="1"/>
  <c r="AB931" i="1" s="1"/>
  <c r="U931" i="1"/>
  <c r="T931" i="1"/>
  <c r="R931" i="1"/>
  <c r="Q931" i="1"/>
  <c r="K931" i="1"/>
  <c r="J931" i="1"/>
  <c r="G931" i="1"/>
  <c r="S931" i="1" s="1"/>
  <c r="F931" i="1"/>
  <c r="E931" i="1"/>
  <c r="D931" i="1"/>
  <c r="C931" i="1"/>
  <c r="B931" i="1"/>
  <c r="AC931" i="1" s="1"/>
  <c r="AA930" i="1"/>
  <c r="AB930" i="1" s="1"/>
  <c r="T930" i="1"/>
  <c r="R930" i="1"/>
  <c r="Q930" i="1"/>
  <c r="P930" i="1"/>
  <c r="O930" i="1"/>
  <c r="K930" i="1"/>
  <c r="G930" i="1"/>
  <c r="S930" i="1" s="1"/>
  <c r="F930" i="1"/>
  <c r="E930" i="1"/>
  <c r="D930" i="1"/>
  <c r="C930" i="1"/>
  <c r="B930" i="1"/>
  <c r="Z930" i="1" s="1"/>
  <c r="AA929" i="1"/>
  <c r="AB929" i="1" s="1"/>
  <c r="T929" i="1"/>
  <c r="R929" i="1"/>
  <c r="Q929" i="1"/>
  <c r="P929" i="1"/>
  <c r="K929" i="1"/>
  <c r="G929" i="1"/>
  <c r="S929" i="1" s="1"/>
  <c r="F929" i="1"/>
  <c r="E929" i="1"/>
  <c r="D929" i="1"/>
  <c r="C929" i="1"/>
  <c r="B929" i="1"/>
  <c r="AC929" i="1" s="1"/>
  <c r="AA928" i="1"/>
  <c r="AB928" i="1" s="1"/>
  <c r="T928" i="1"/>
  <c r="R928" i="1"/>
  <c r="Q928" i="1"/>
  <c r="P928" i="1"/>
  <c r="O928" i="1"/>
  <c r="K928" i="1"/>
  <c r="G928" i="1"/>
  <c r="S928" i="1" s="1"/>
  <c r="F928" i="1"/>
  <c r="E928" i="1"/>
  <c r="D928" i="1"/>
  <c r="C928" i="1"/>
  <c r="B928" i="1"/>
  <c r="I928" i="1" s="1"/>
  <c r="AA927" i="1"/>
  <c r="AB927" i="1" s="1"/>
  <c r="O927" i="1" s="1"/>
  <c r="T927" i="1"/>
  <c r="R927" i="1"/>
  <c r="Q927" i="1"/>
  <c r="P927" i="1"/>
  <c r="K927" i="1"/>
  <c r="G927" i="1"/>
  <c r="S927" i="1" s="1"/>
  <c r="F927" i="1"/>
  <c r="E927" i="1"/>
  <c r="D927" i="1"/>
  <c r="C927" i="1"/>
  <c r="B927" i="1"/>
  <c r="U927" i="1" s="1"/>
  <c r="AC926" i="1"/>
  <c r="M926" i="1" s="1"/>
  <c r="AA926" i="1"/>
  <c r="AB926" i="1" s="1"/>
  <c r="T926" i="1"/>
  <c r="R926" i="1"/>
  <c r="Q926" i="1"/>
  <c r="P926" i="1"/>
  <c r="O926" i="1"/>
  <c r="J926" i="1"/>
  <c r="G926" i="1"/>
  <c r="S926" i="1" s="1"/>
  <c r="F926" i="1"/>
  <c r="E926" i="1"/>
  <c r="D926" i="1"/>
  <c r="C926" i="1"/>
  <c r="B926" i="1"/>
  <c r="Z926" i="1" s="1"/>
  <c r="AC925" i="1"/>
  <c r="AA925" i="1"/>
  <c r="AB925" i="1" s="1"/>
  <c r="Z925" i="1"/>
  <c r="T925" i="1"/>
  <c r="R925" i="1"/>
  <c r="Q925" i="1"/>
  <c r="P925" i="1"/>
  <c r="J925" i="1"/>
  <c r="G925" i="1"/>
  <c r="F925" i="1"/>
  <c r="E925" i="1"/>
  <c r="D925" i="1"/>
  <c r="C925" i="1"/>
  <c r="B925" i="1"/>
  <c r="I925" i="1" s="1"/>
  <c r="AA924" i="1"/>
  <c r="AB924" i="1" s="1"/>
  <c r="U924" i="1"/>
  <c r="T924" i="1"/>
  <c r="R924" i="1"/>
  <c r="Q924" i="1"/>
  <c r="P924" i="1"/>
  <c r="O924" i="1"/>
  <c r="K924" i="1"/>
  <c r="G924" i="1"/>
  <c r="S924" i="1" s="1"/>
  <c r="F924" i="1"/>
  <c r="E924" i="1"/>
  <c r="D924" i="1"/>
  <c r="C924" i="1"/>
  <c r="B924" i="1"/>
  <c r="I924" i="1" s="1"/>
  <c r="AA923" i="1"/>
  <c r="AB923" i="1" s="1"/>
  <c r="O923" i="1" s="1"/>
  <c r="T923" i="1"/>
  <c r="S923" i="1"/>
  <c r="R923" i="1"/>
  <c r="Q923" i="1"/>
  <c r="P923" i="1"/>
  <c r="K923" i="1"/>
  <c r="G923" i="1"/>
  <c r="F923" i="1"/>
  <c r="E923" i="1"/>
  <c r="D923" i="1"/>
  <c r="C923" i="1"/>
  <c r="B923" i="1"/>
  <c r="AC922" i="1"/>
  <c r="AA922" i="1"/>
  <c r="AB922" i="1" s="1"/>
  <c r="O922" i="1" s="1"/>
  <c r="T922" i="1"/>
  <c r="R922" i="1"/>
  <c r="Q922" i="1"/>
  <c r="P922" i="1"/>
  <c r="K922" i="1"/>
  <c r="I922" i="1"/>
  <c r="G922" i="1"/>
  <c r="S922" i="1" s="1"/>
  <c r="F922" i="1"/>
  <c r="E922" i="1"/>
  <c r="D922" i="1"/>
  <c r="C922" i="1"/>
  <c r="B922" i="1"/>
  <c r="Z922" i="1" s="1"/>
  <c r="AC921" i="1"/>
  <c r="AA921" i="1"/>
  <c r="AB921" i="1" s="1"/>
  <c r="Z921" i="1"/>
  <c r="U921" i="1"/>
  <c r="T921" i="1"/>
  <c r="R921" i="1"/>
  <c r="Q921" i="1"/>
  <c r="P921" i="1"/>
  <c r="K921" i="1"/>
  <c r="I921" i="1"/>
  <c r="G921" i="1"/>
  <c r="F921" i="1"/>
  <c r="E921" i="1"/>
  <c r="D921" i="1"/>
  <c r="C921" i="1"/>
  <c r="B921" i="1"/>
  <c r="AA920" i="1"/>
  <c r="AB920" i="1" s="1"/>
  <c r="Z920" i="1"/>
  <c r="U920" i="1"/>
  <c r="T920" i="1"/>
  <c r="S920" i="1"/>
  <c r="R920" i="1"/>
  <c r="Q920" i="1"/>
  <c r="P920" i="1"/>
  <c r="O920" i="1"/>
  <c r="J920" i="1"/>
  <c r="G920" i="1"/>
  <c r="F920" i="1"/>
  <c r="E920" i="1"/>
  <c r="D920" i="1"/>
  <c r="C920" i="1"/>
  <c r="B920" i="1"/>
  <c r="I920" i="1" s="1"/>
  <c r="AA919" i="1"/>
  <c r="AB919" i="1" s="1"/>
  <c r="O919" i="1" s="1"/>
  <c r="U919" i="1"/>
  <c r="T919" i="1"/>
  <c r="R919" i="1"/>
  <c r="Q919" i="1"/>
  <c r="P919" i="1"/>
  <c r="K919" i="1"/>
  <c r="G919" i="1"/>
  <c r="F919" i="1"/>
  <c r="E919" i="1"/>
  <c r="D919" i="1"/>
  <c r="C919" i="1"/>
  <c r="B919" i="1"/>
  <c r="AA918" i="1"/>
  <c r="AB918" i="1" s="1"/>
  <c r="O918" i="1" s="1"/>
  <c r="T918" i="1"/>
  <c r="R918" i="1"/>
  <c r="Q918" i="1"/>
  <c r="P918" i="1"/>
  <c r="K918" i="1"/>
  <c r="I918" i="1"/>
  <c r="G918" i="1"/>
  <c r="F918" i="1"/>
  <c r="E918" i="1"/>
  <c r="D918" i="1"/>
  <c r="C918" i="1"/>
  <c r="B918" i="1"/>
  <c r="Z918" i="1" s="1"/>
  <c r="AB917" i="1"/>
  <c r="AA917" i="1"/>
  <c r="Z917" i="1"/>
  <c r="T917" i="1"/>
  <c r="R917" i="1"/>
  <c r="Q917" i="1"/>
  <c r="P917" i="1"/>
  <c r="O917" i="1"/>
  <c r="K917" i="1"/>
  <c r="I917" i="1"/>
  <c r="G917" i="1"/>
  <c r="F917" i="1"/>
  <c r="E917" i="1"/>
  <c r="D917" i="1"/>
  <c r="C917" i="1"/>
  <c r="B917" i="1"/>
  <c r="U917" i="1" s="1"/>
  <c r="AA916" i="1"/>
  <c r="AB916" i="1" s="1"/>
  <c r="Z916" i="1"/>
  <c r="T916" i="1"/>
  <c r="S916" i="1"/>
  <c r="R916" i="1"/>
  <c r="Q916" i="1"/>
  <c r="P916" i="1"/>
  <c r="O916" i="1"/>
  <c r="J916" i="1"/>
  <c r="G916" i="1"/>
  <c r="F916" i="1"/>
  <c r="E916" i="1"/>
  <c r="D916" i="1"/>
  <c r="C916" i="1"/>
  <c r="B916" i="1"/>
  <c r="I916" i="1" s="1"/>
  <c r="AA915" i="1"/>
  <c r="AB915" i="1" s="1"/>
  <c r="O915" i="1" s="1"/>
  <c r="U915" i="1"/>
  <c r="T915" i="1"/>
  <c r="R915" i="1"/>
  <c r="Q915" i="1"/>
  <c r="P915" i="1"/>
  <c r="J915" i="1"/>
  <c r="G915" i="1"/>
  <c r="F915" i="1"/>
  <c r="S915" i="1" s="1"/>
  <c r="E915" i="1"/>
  <c r="D915" i="1"/>
  <c r="C915" i="1"/>
  <c r="B915" i="1"/>
  <c r="AA914" i="1"/>
  <c r="AB914" i="1" s="1"/>
  <c r="T914" i="1"/>
  <c r="S914" i="1"/>
  <c r="R914" i="1"/>
  <c r="Q914" i="1"/>
  <c r="P914" i="1"/>
  <c r="J914" i="1"/>
  <c r="G914" i="1"/>
  <c r="F914" i="1"/>
  <c r="E914" i="1"/>
  <c r="D914" i="1"/>
  <c r="C914" i="1"/>
  <c r="B914" i="1"/>
  <c r="Z914" i="1" s="1"/>
  <c r="AC913" i="1"/>
  <c r="AA913" i="1"/>
  <c r="AB913" i="1" s="1"/>
  <c r="O913" i="1" s="1"/>
  <c r="U913" i="1"/>
  <c r="T913" i="1"/>
  <c r="R913" i="1"/>
  <c r="Q913" i="1"/>
  <c r="P913" i="1"/>
  <c r="J913" i="1"/>
  <c r="G913" i="1"/>
  <c r="F913" i="1"/>
  <c r="E913" i="1"/>
  <c r="D913" i="1"/>
  <c r="C913" i="1"/>
  <c r="B913" i="1"/>
  <c r="Z913" i="1" s="1"/>
  <c r="AA912" i="1"/>
  <c r="AB912" i="1" s="1"/>
  <c r="U912" i="1"/>
  <c r="T912" i="1"/>
  <c r="R912" i="1"/>
  <c r="Q912" i="1"/>
  <c r="P912" i="1"/>
  <c r="O912" i="1"/>
  <c r="J912" i="1"/>
  <c r="G912" i="1"/>
  <c r="S912" i="1" s="1"/>
  <c r="F912" i="1"/>
  <c r="E912" i="1"/>
  <c r="D912" i="1"/>
  <c r="C912" i="1"/>
  <c r="B912" i="1"/>
  <c r="I912" i="1" s="1"/>
  <c r="AA911" i="1"/>
  <c r="AB911" i="1" s="1"/>
  <c r="O911" i="1" s="1"/>
  <c r="T911" i="1"/>
  <c r="R911" i="1"/>
  <c r="Q911" i="1"/>
  <c r="P911" i="1"/>
  <c r="J911" i="1"/>
  <c r="G911" i="1"/>
  <c r="S911" i="1" s="1"/>
  <c r="F911" i="1"/>
  <c r="E911" i="1"/>
  <c r="D911" i="1"/>
  <c r="C911" i="1"/>
  <c r="B911" i="1"/>
  <c r="U911" i="1" s="1"/>
  <c r="AA910" i="1"/>
  <c r="AB910" i="1" s="1"/>
  <c r="T910" i="1"/>
  <c r="R910" i="1"/>
  <c r="Q910" i="1"/>
  <c r="P910" i="1"/>
  <c r="J910" i="1"/>
  <c r="G910" i="1"/>
  <c r="S910" i="1" s="1"/>
  <c r="F910" i="1"/>
  <c r="E910" i="1"/>
  <c r="D910" i="1"/>
  <c r="C910" i="1"/>
  <c r="B910" i="1"/>
  <c r="Z910" i="1" s="1"/>
  <c r="AC909" i="1"/>
  <c r="N909" i="1" s="1"/>
  <c r="AB909" i="1"/>
  <c r="AA909" i="1"/>
  <c r="Z909" i="1"/>
  <c r="T909" i="1"/>
  <c r="R909" i="1"/>
  <c r="Q909" i="1"/>
  <c r="P909" i="1"/>
  <c r="O909" i="1"/>
  <c r="J909" i="1"/>
  <c r="I909" i="1"/>
  <c r="G909" i="1"/>
  <c r="F909" i="1"/>
  <c r="E909" i="1"/>
  <c r="D909" i="1"/>
  <c r="C909" i="1"/>
  <c r="B909" i="1"/>
  <c r="U909" i="1" s="1"/>
  <c r="AA908" i="1"/>
  <c r="AB908" i="1" s="1"/>
  <c r="Z908" i="1"/>
  <c r="T908" i="1"/>
  <c r="R908" i="1"/>
  <c r="Q908" i="1"/>
  <c r="P908" i="1"/>
  <c r="O908" i="1"/>
  <c r="J908" i="1"/>
  <c r="G908" i="1"/>
  <c r="S908" i="1" s="1"/>
  <c r="F908" i="1"/>
  <c r="E908" i="1"/>
  <c r="D908" i="1"/>
  <c r="C908" i="1"/>
  <c r="B908" i="1"/>
  <c r="I908" i="1" s="1"/>
  <c r="AA907" i="1"/>
  <c r="AB907" i="1" s="1"/>
  <c r="O907" i="1" s="1"/>
  <c r="T907" i="1"/>
  <c r="R907" i="1"/>
  <c r="Q907" i="1"/>
  <c r="P907" i="1"/>
  <c r="J907" i="1"/>
  <c r="G907" i="1"/>
  <c r="S907" i="1" s="1"/>
  <c r="F907" i="1"/>
  <c r="E907" i="1"/>
  <c r="D907" i="1"/>
  <c r="C907" i="1"/>
  <c r="B907" i="1"/>
  <c r="U907" i="1" s="1"/>
  <c r="AA906" i="1"/>
  <c r="AB906" i="1" s="1"/>
  <c r="O906" i="1" s="1"/>
  <c r="T906" i="1"/>
  <c r="R906" i="1"/>
  <c r="Q906" i="1"/>
  <c r="P906" i="1"/>
  <c r="J906" i="1"/>
  <c r="G906" i="1"/>
  <c r="F906" i="1"/>
  <c r="E906" i="1"/>
  <c r="D906" i="1"/>
  <c r="C906" i="1"/>
  <c r="B906" i="1"/>
  <c r="Z906" i="1" s="1"/>
  <c r="AA905" i="1"/>
  <c r="AB905" i="1" s="1"/>
  <c r="U905" i="1"/>
  <c r="T905" i="1"/>
  <c r="R905" i="1"/>
  <c r="Q905" i="1"/>
  <c r="P905" i="1"/>
  <c r="K905" i="1"/>
  <c r="J905" i="1"/>
  <c r="G905" i="1"/>
  <c r="F905" i="1"/>
  <c r="E905" i="1"/>
  <c r="D905" i="1"/>
  <c r="C905" i="1"/>
  <c r="B905" i="1"/>
  <c r="AC905" i="1" s="1"/>
  <c r="AA904" i="1"/>
  <c r="AB904" i="1" s="1"/>
  <c r="U904" i="1"/>
  <c r="T904" i="1"/>
  <c r="R904" i="1"/>
  <c r="Q904" i="1"/>
  <c r="P904" i="1"/>
  <c r="O904" i="1"/>
  <c r="J904" i="1"/>
  <c r="G904" i="1"/>
  <c r="S904" i="1" s="1"/>
  <c r="F904" i="1"/>
  <c r="E904" i="1"/>
  <c r="D904" i="1"/>
  <c r="C904" i="1"/>
  <c r="B904" i="1"/>
  <c r="I904" i="1" s="1"/>
  <c r="AA903" i="1"/>
  <c r="AB903" i="1" s="1"/>
  <c r="O903" i="1" s="1"/>
  <c r="T903" i="1"/>
  <c r="S903" i="1"/>
  <c r="R903" i="1"/>
  <c r="Q903" i="1"/>
  <c r="P903" i="1"/>
  <c r="J903" i="1"/>
  <c r="G903" i="1"/>
  <c r="F903" i="1"/>
  <c r="E903" i="1"/>
  <c r="D903" i="1"/>
  <c r="C903" i="1"/>
  <c r="B903" i="1"/>
  <c r="U903" i="1" s="1"/>
  <c r="AC902" i="1"/>
  <c r="M902" i="1" s="1"/>
  <c r="AA902" i="1"/>
  <c r="AB902" i="1" s="1"/>
  <c r="T902" i="1"/>
  <c r="R902" i="1"/>
  <c r="Q902" i="1"/>
  <c r="P902" i="1"/>
  <c r="O902" i="1"/>
  <c r="J902" i="1"/>
  <c r="G902" i="1"/>
  <c r="S902" i="1" s="1"/>
  <c r="F902" i="1"/>
  <c r="E902" i="1"/>
  <c r="D902" i="1"/>
  <c r="C902" i="1"/>
  <c r="B902" i="1"/>
  <c r="Z902" i="1" s="1"/>
  <c r="AC901" i="1"/>
  <c r="AA901" i="1"/>
  <c r="AB901" i="1" s="1"/>
  <c r="O901" i="1" s="1"/>
  <c r="U901" i="1"/>
  <c r="T901" i="1"/>
  <c r="R901" i="1"/>
  <c r="Q901" i="1"/>
  <c r="P901" i="1"/>
  <c r="J901" i="1"/>
  <c r="G901" i="1"/>
  <c r="F901" i="1"/>
  <c r="E901" i="1"/>
  <c r="D901" i="1"/>
  <c r="C901" i="1"/>
  <c r="B901" i="1"/>
  <c r="Z901" i="1" s="1"/>
  <c r="AA900" i="1"/>
  <c r="AB900" i="1" s="1"/>
  <c r="U900" i="1"/>
  <c r="T900" i="1"/>
  <c r="R900" i="1"/>
  <c r="Q900" i="1"/>
  <c r="P900" i="1"/>
  <c r="O900" i="1"/>
  <c r="J900" i="1"/>
  <c r="G900" i="1"/>
  <c r="S900" i="1" s="1"/>
  <c r="F900" i="1"/>
  <c r="E900" i="1"/>
  <c r="D900" i="1"/>
  <c r="C900" i="1"/>
  <c r="B900" i="1"/>
  <c r="I900" i="1" s="1"/>
  <c r="AA899" i="1"/>
  <c r="AB899" i="1" s="1"/>
  <c r="O899" i="1" s="1"/>
  <c r="T899" i="1"/>
  <c r="R899" i="1"/>
  <c r="Q899" i="1"/>
  <c r="P899" i="1"/>
  <c r="J899" i="1"/>
  <c r="G899" i="1"/>
  <c r="F899" i="1"/>
  <c r="E899" i="1"/>
  <c r="D899" i="1"/>
  <c r="C899" i="1"/>
  <c r="B899" i="1"/>
  <c r="U899" i="1" s="1"/>
  <c r="AA898" i="1"/>
  <c r="AB898" i="1" s="1"/>
  <c r="O898" i="1" s="1"/>
  <c r="T898" i="1"/>
  <c r="R898" i="1"/>
  <c r="Q898" i="1"/>
  <c r="P898" i="1"/>
  <c r="J898" i="1"/>
  <c r="G898" i="1"/>
  <c r="F898" i="1"/>
  <c r="E898" i="1"/>
  <c r="D898" i="1"/>
  <c r="C898" i="1"/>
  <c r="B898" i="1"/>
  <c r="Z898" i="1" s="1"/>
  <c r="AC897" i="1"/>
  <c r="AA897" i="1"/>
  <c r="AB897" i="1" s="1"/>
  <c r="U897" i="1"/>
  <c r="T897" i="1"/>
  <c r="R897" i="1"/>
  <c r="Q897" i="1"/>
  <c r="P897" i="1"/>
  <c r="J897" i="1"/>
  <c r="G897" i="1"/>
  <c r="F897" i="1"/>
  <c r="E897" i="1"/>
  <c r="D897" i="1"/>
  <c r="C897" i="1"/>
  <c r="B897" i="1"/>
  <c r="I897" i="1" s="1"/>
  <c r="AA896" i="1"/>
  <c r="AB896" i="1" s="1"/>
  <c r="T896" i="1"/>
  <c r="R896" i="1"/>
  <c r="Q896" i="1"/>
  <c r="P896" i="1"/>
  <c r="O896" i="1"/>
  <c r="J896" i="1"/>
  <c r="G896" i="1"/>
  <c r="S896" i="1" s="1"/>
  <c r="F896" i="1"/>
  <c r="E896" i="1"/>
  <c r="D896" i="1"/>
  <c r="C896" i="1"/>
  <c r="B896" i="1"/>
  <c r="I896" i="1" s="1"/>
  <c r="AA895" i="1"/>
  <c r="AB895" i="1" s="1"/>
  <c r="O895" i="1" s="1"/>
  <c r="T895" i="1"/>
  <c r="R895" i="1"/>
  <c r="Q895" i="1"/>
  <c r="P895" i="1"/>
  <c r="J895" i="1"/>
  <c r="G895" i="1"/>
  <c r="F895" i="1"/>
  <c r="E895" i="1"/>
  <c r="D895" i="1"/>
  <c r="C895" i="1"/>
  <c r="B895" i="1"/>
  <c r="U895" i="1" s="1"/>
  <c r="AA894" i="1"/>
  <c r="AB894" i="1" s="1"/>
  <c r="P894" i="1" s="1"/>
  <c r="T894" i="1"/>
  <c r="R894" i="1"/>
  <c r="Q894" i="1"/>
  <c r="K894" i="1"/>
  <c r="J894" i="1"/>
  <c r="G894" i="1"/>
  <c r="S894" i="1" s="1"/>
  <c r="F894" i="1"/>
  <c r="E894" i="1"/>
  <c r="D894" i="1"/>
  <c r="C894" i="1"/>
  <c r="B894" i="1"/>
  <c r="Z894" i="1" s="1"/>
  <c r="AC893" i="1"/>
  <c r="AA893" i="1"/>
  <c r="AB893" i="1" s="1"/>
  <c r="Z893" i="1"/>
  <c r="T893" i="1"/>
  <c r="R893" i="1"/>
  <c r="Q893" i="1"/>
  <c r="P893" i="1"/>
  <c r="J893" i="1"/>
  <c r="G893" i="1"/>
  <c r="F893" i="1"/>
  <c r="E893" i="1"/>
  <c r="D893" i="1"/>
  <c r="C893" i="1"/>
  <c r="B893" i="1"/>
  <c r="I893" i="1" s="1"/>
  <c r="AA892" i="1"/>
  <c r="AB892" i="1" s="1"/>
  <c r="U892" i="1"/>
  <c r="T892" i="1"/>
  <c r="R892" i="1"/>
  <c r="Q892" i="1"/>
  <c r="P892" i="1"/>
  <c r="O892" i="1"/>
  <c r="J892" i="1"/>
  <c r="G892" i="1"/>
  <c r="S892" i="1" s="1"/>
  <c r="F892" i="1"/>
  <c r="E892" i="1"/>
  <c r="D892" i="1"/>
  <c r="C892" i="1"/>
  <c r="B892" i="1"/>
  <c r="I892" i="1" s="1"/>
  <c r="AA891" i="1"/>
  <c r="AB891" i="1" s="1"/>
  <c r="O891" i="1" s="1"/>
  <c r="T891" i="1"/>
  <c r="R891" i="1"/>
  <c r="Q891" i="1"/>
  <c r="P891" i="1"/>
  <c r="J891" i="1"/>
  <c r="G891" i="1"/>
  <c r="F891" i="1"/>
  <c r="E891" i="1"/>
  <c r="D891" i="1"/>
  <c r="C891" i="1"/>
  <c r="B891" i="1"/>
  <c r="U891" i="1" s="1"/>
  <c r="AC890" i="1"/>
  <c r="AA890" i="1"/>
  <c r="AB890" i="1" s="1"/>
  <c r="O890" i="1" s="1"/>
  <c r="T890" i="1"/>
  <c r="R890" i="1"/>
  <c r="Q890" i="1"/>
  <c r="P890" i="1"/>
  <c r="K890" i="1"/>
  <c r="G890" i="1"/>
  <c r="S890" i="1" s="1"/>
  <c r="F890" i="1"/>
  <c r="E890" i="1"/>
  <c r="D890" i="1"/>
  <c r="C890" i="1"/>
  <c r="B890" i="1"/>
  <c r="Z890" i="1" s="1"/>
  <c r="AA889" i="1"/>
  <c r="AB889" i="1" s="1"/>
  <c r="O889" i="1" s="1"/>
  <c r="T889" i="1"/>
  <c r="R889" i="1"/>
  <c r="Q889" i="1"/>
  <c r="P889" i="1"/>
  <c r="J889" i="1"/>
  <c r="G889" i="1"/>
  <c r="F889" i="1"/>
  <c r="E889" i="1"/>
  <c r="D889" i="1"/>
  <c r="C889" i="1"/>
  <c r="B889" i="1"/>
  <c r="AC889" i="1" s="1"/>
  <c r="AA888" i="1"/>
  <c r="AB888" i="1" s="1"/>
  <c r="P888" i="1" s="1"/>
  <c r="Z888" i="1"/>
  <c r="U888" i="1"/>
  <c r="T888" i="1"/>
  <c r="R888" i="1"/>
  <c r="Q888" i="1"/>
  <c r="K888" i="1"/>
  <c r="J888" i="1"/>
  <c r="G888" i="1"/>
  <c r="S888" i="1" s="1"/>
  <c r="F888" i="1"/>
  <c r="E888" i="1"/>
  <c r="D888" i="1"/>
  <c r="C888" i="1"/>
  <c r="B888" i="1"/>
  <c r="I888" i="1" s="1"/>
  <c r="AA887" i="1"/>
  <c r="AB887" i="1" s="1"/>
  <c r="O887" i="1" s="1"/>
  <c r="T887" i="1"/>
  <c r="R887" i="1"/>
  <c r="Q887" i="1"/>
  <c r="P887" i="1"/>
  <c r="K887" i="1"/>
  <c r="J887" i="1"/>
  <c r="G887" i="1"/>
  <c r="F887" i="1"/>
  <c r="E887" i="1"/>
  <c r="D887" i="1"/>
  <c r="C887" i="1"/>
  <c r="B887" i="1"/>
  <c r="U887" i="1" s="1"/>
  <c r="AC886" i="1"/>
  <c r="AA886" i="1"/>
  <c r="AB886" i="1" s="1"/>
  <c r="P886" i="1" s="1"/>
  <c r="T886" i="1"/>
  <c r="S886" i="1"/>
  <c r="R886" i="1"/>
  <c r="Q886" i="1"/>
  <c r="K886" i="1"/>
  <c r="J886" i="1"/>
  <c r="I886" i="1"/>
  <c r="G886" i="1"/>
  <c r="F886" i="1"/>
  <c r="E886" i="1"/>
  <c r="D886" i="1"/>
  <c r="C886" i="1"/>
  <c r="B886" i="1"/>
  <c r="Z886" i="1" s="1"/>
  <c r="AA885" i="1"/>
  <c r="AB885" i="1" s="1"/>
  <c r="T885" i="1"/>
  <c r="R885" i="1"/>
  <c r="Q885" i="1"/>
  <c r="K885" i="1"/>
  <c r="J885" i="1"/>
  <c r="I885" i="1"/>
  <c r="G885" i="1"/>
  <c r="F885" i="1"/>
  <c r="E885" i="1"/>
  <c r="D885" i="1"/>
  <c r="C885" i="1"/>
  <c r="B885" i="1"/>
  <c r="AC885" i="1" s="1"/>
  <c r="AA884" i="1"/>
  <c r="AB884" i="1" s="1"/>
  <c r="P884" i="1" s="1"/>
  <c r="Z884" i="1"/>
  <c r="T884" i="1"/>
  <c r="S884" i="1"/>
  <c r="R884" i="1"/>
  <c r="Q884" i="1"/>
  <c r="O884" i="1"/>
  <c r="K884" i="1"/>
  <c r="J884" i="1"/>
  <c r="G884" i="1"/>
  <c r="F884" i="1"/>
  <c r="E884" i="1"/>
  <c r="D884" i="1"/>
  <c r="C884" i="1"/>
  <c r="B884" i="1"/>
  <c r="I884" i="1" s="1"/>
  <c r="AA883" i="1"/>
  <c r="AB883" i="1" s="1"/>
  <c r="O883" i="1" s="1"/>
  <c r="U883" i="1"/>
  <c r="T883" i="1"/>
  <c r="R883" i="1"/>
  <c r="Q883" i="1"/>
  <c r="P883" i="1"/>
  <c r="J883" i="1"/>
  <c r="G883" i="1"/>
  <c r="F883" i="1"/>
  <c r="S883" i="1" s="1"/>
  <c r="E883" i="1"/>
  <c r="D883" i="1"/>
  <c r="C883" i="1"/>
  <c r="B883" i="1"/>
  <c r="AA882" i="1"/>
  <c r="AB882" i="1" s="1"/>
  <c r="T882" i="1"/>
  <c r="S882" i="1"/>
  <c r="R882" i="1"/>
  <c r="Q882" i="1"/>
  <c r="P882" i="1"/>
  <c r="J882" i="1"/>
  <c r="G882" i="1"/>
  <c r="F882" i="1"/>
  <c r="E882" i="1"/>
  <c r="D882" i="1"/>
  <c r="C882" i="1"/>
  <c r="B882" i="1"/>
  <c r="AA881" i="1"/>
  <c r="AB881" i="1" s="1"/>
  <c r="T881" i="1"/>
  <c r="R881" i="1"/>
  <c r="Q881" i="1"/>
  <c r="P881" i="1"/>
  <c r="K881" i="1"/>
  <c r="G881" i="1"/>
  <c r="F881" i="1"/>
  <c r="E881" i="1"/>
  <c r="D881" i="1"/>
  <c r="C881" i="1"/>
  <c r="B881" i="1"/>
  <c r="AA880" i="1"/>
  <c r="AB880" i="1" s="1"/>
  <c r="T880" i="1"/>
  <c r="S880" i="1"/>
  <c r="R880" i="1"/>
  <c r="Q880" i="1"/>
  <c r="P880" i="1"/>
  <c r="O880" i="1"/>
  <c r="J880" i="1"/>
  <c r="G880" i="1"/>
  <c r="F880" i="1"/>
  <c r="E880" i="1"/>
  <c r="D880" i="1"/>
  <c r="C880" i="1"/>
  <c r="B880" i="1"/>
  <c r="AA879" i="1"/>
  <c r="AB879" i="1" s="1"/>
  <c r="O879" i="1" s="1"/>
  <c r="T879" i="1"/>
  <c r="R879" i="1"/>
  <c r="Q879" i="1"/>
  <c r="P879" i="1"/>
  <c r="K879" i="1"/>
  <c r="G879" i="1"/>
  <c r="S879" i="1" s="1"/>
  <c r="F879" i="1"/>
  <c r="E879" i="1"/>
  <c r="D879" i="1"/>
  <c r="C879" i="1"/>
  <c r="B879" i="1"/>
  <c r="U879" i="1" s="1"/>
  <c r="AA878" i="1"/>
  <c r="AB878" i="1" s="1"/>
  <c r="O878" i="1" s="1"/>
  <c r="T878" i="1"/>
  <c r="R878" i="1"/>
  <c r="Q878" i="1"/>
  <c r="P878" i="1"/>
  <c r="J878" i="1"/>
  <c r="I878" i="1"/>
  <c r="G878" i="1"/>
  <c r="F878" i="1"/>
  <c r="E878" i="1"/>
  <c r="D878" i="1"/>
  <c r="C878" i="1"/>
  <c r="B878" i="1"/>
  <c r="Z878" i="1" s="1"/>
  <c r="AA877" i="1"/>
  <c r="AB877" i="1" s="1"/>
  <c r="T877" i="1"/>
  <c r="R877" i="1"/>
  <c r="Q877" i="1"/>
  <c r="P877" i="1"/>
  <c r="J877" i="1"/>
  <c r="I877" i="1"/>
  <c r="G877" i="1"/>
  <c r="F877" i="1"/>
  <c r="E877" i="1"/>
  <c r="D877" i="1"/>
  <c r="C877" i="1"/>
  <c r="B877" i="1"/>
  <c r="AC877" i="1" s="1"/>
  <c r="AA876" i="1"/>
  <c r="AB876" i="1" s="1"/>
  <c r="Z876" i="1"/>
  <c r="T876" i="1"/>
  <c r="S876" i="1"/>
  <c r="R876" i="1"/>
  <c r="Q876" i="1"/>
  <c r="P876" i="1"/>
  <c r="O876" i="1"/>
  <c r="K876" i="1"/>
  <c r="G876" i="1"/>
  <c r="F876" i="1"/>
  <c r="E876" i="1"/>
  <c r="D876" i="1"/>
  <c r="C876" i="1"/>
  <c r="B876" i="1"/>
  <c r="I876" i="1" s="1"/>
  <c r="AA875" i="1"/>
  <c r="AB875" i="1" s="1"/>
  <c r="O875" i="1" s="1"/>
  <c r="U875" i="1"/>
  <c r="T875" i="1"/>
  <c r="R875" i="1"/>
  <c r="Q875" i="1"/>
  <c r="P875" i="1"/>
  <c r="K875" i="1"/>
  <c r="G875" i="1"/>
  <c r="F875" i="1"/>
  <c r="S875" i="1" s="1"/>
  <c r="E875" i="1"/>
  <c r="D875" i="1"/>
  <c r="C875" i="1"/>
  <c r="B875" i="1"/>
  <c r="AA874" i="1"/>
  <c r="AB874" i="1" s="1"/>
  <c r="T874" i="1"/>
  <c r="S874" i="1"/>
  <c r="R874" i="1"/>
  <c r="Q874" i="1"/>
  <c r="P874" i="1"/>
  <c r="J874" i="1"/>
  <c r="G874" i="1"/>
  <c r="F874" i="1"/>
  <c r="E874" i="1"/>
  <c r="D874" i="1"/>
  <c r="C874" i="1"/>
  <c r="B874" i="1"/>
  <c r="AC873" i="1"/>
  <c r="AA873" i="1"/>
  <c r="AB873" i="1" s="1"/>
  <c r="O873" i="1" s="1"/>
  <c r="U873" i="1"/>
  <c r="T873" i="1"/>
  <c r="R873" i="1"/>
  <c r="Q873" i="1"/>
  <c r="P873" i="1"/>
  <c r="J873" i="1"/>
  <c r="G873" i="1"/>
  <c r="F873" i="1"/>
  <c r="E873" i="1"/>
  <c r="D873" i="1"/>
  <c r="C873" i="1"/>
  <c r="B873" i="1"/>
  <c r="Z873" i="1" s="1"/>
  <c r="AA872" i="1"/>
  <c r="AB872" i="1" s="1"/>
  <c r="P872" i="1" s="1"/>
  <c r="U872" i="1"/>
  <c r="T872" i="1"/>
  <c r="R872" i="1"/>
  <c r="Q872" i="1"/>
  <c r="K872" i="1"/>
  <c r="J872" i="1"/>
  <c r="G872" i="1"/>
  <c r="F872" i="1"/>
  <c r="S872" i="1" s="1"/>
  <c r="E872" i="1"/>
  <c r="D872" i="1"/>
  <c r="C872" i="1"/>
  <c r="B872" i="1"/>
  <c r="I872" i="1" s="1"/>
  <c r="AA871" i="1"/>
  <c r="AB871" i="1" s="1"/>
  <c r="U871" i="1"/>
  <c r="T871" i="1"/>
  <c r="S871" i="1"/>
  <c r="R871" i="1"/>
  <c r="Q871" i="1"/>
  <c r="K871" i="1"/>
  <c r="J871" i="1"/>
  <c r="G871" i="1"/>
  <c r="F871" i="1"/>
  <c r="E871" i="1"/>
  <c r="D871" i="1"/>
  <c r="C871" i="1"/>
  <c r="B871" i="1"/>
  <c r="AC871" i="1" s="1"/>
  <c r="AA870" i="1"/>
  <c r="AB870" i="1" s="1"/>
  <c r="Q870" i="1" s="1"/>
  <c r="T870" i="1"/>
  <c r="R870" i="1"/>
  <c r="P870" i="1"/>
  <c r="K870" i="1"/>
  <c r="J870" i="1"/>
  <c r="G870" i="1"/>
  <c r="S870" i="1" s="1"/>
  <c r="F870" i="1"/>
  <c r="E870" i="1"/>
  <c r="D870" i="1"/>
  <c r="C870" i="1"/>
  <c r="B870" i="1"/>
  <c r="AA869" i="1"/>
  <c r="AB869" i="1" s="1"/>
  <c r="T869" i="1"/>
  <c r="R869" i="1"/>
  <c r="P869" i="1"/>
  <c r="K869" i="1"/>
  <c r="J869" i="1"/>
  <c r="G869" i="1"/>
  <c r="F869" i="1"/>
  <c r="E869" i="1"/>
  <c r="D869" i="1"/>
  <c r="C869" i="1"/>
  <c r="B869" i="1"/>
  <c r="AC869" i="1" s="1"/>
  <c r="AA868" i="1"/>
  <c r="AB868" i="1" s="1"/>
  <c r="T868" i="1"/>
  <c r="R868" i="1"/>
  <c r="Q868" i="1"/>
  <c r="P868" i="1"/>
  <c r="O868" i="1"/>
  <c r="J868" i="1"/>
  <c r="G868" i="1"/>
  <c r="S868" i="1" s="1"/>
  <c r="F868" i="1"/>
  <c r="E868" i="1"/>
  <c r="D868" i="1"/>
  <c r="C868" i="1"/>
  <c r="B868" i="1"/>
  <c r="I868" i="1" s="1"/>
  <c r="AA867" i="1"/>
  <c r="AB867" i="1" s="1"/>
  <c r="O867" i="1" s="1"/>
  <c r="U867" i="1"/>
  <c r="T867" i="1"/>
  <c r="R867" i="1"/>
  <c r="Q867" i="1"/>
  <c r="P867" i="1"/>
  <c r="J867" i="1"/>
  <c r="G867" i="1"/>
  <c r="F867" i="1"/>
  <c r="E867" i="1"/>
  <c r="D867" i="1"/>
  <c r="C867" i="1"/>
  <c r="B867" i="1"/>
  <c r="AC866" i="1"/>
  <c r="M866" i="1" s="1"/>
  <c r="AA866" i="1"/>
  <c r="AB866" i="1" s="1"/>
  <c r="T866" i="1"/>
  <c r="R866" i="1"/>
  <c r="Q866" i="1"/>
  <c r="P866" i="1"/>
  <c r="J866" i="1"/>
  <c r="G866" i="1"/>
  <c r="S866" i="1" s="1"/>
  <c r="F866" i="1"/>
  <c r="E866" i="1"/>
  <c r="D866" i="1"/>
  <c r="C866" i="1"/>
  <c r="B866" i="1"/>
  <c r="Z866" i="1" s="1"/>
  <c r="AC865" i="1"/>
  <c r="AA865" i="1"/>
  <c r="AB865" i="1" s="1"/>
  <c r="O865" i="1" s="1"/>
  <c r="U865" i="1"/>
  <c r="T865" i="1"/>
  <c r="R865" i="1"/>
  <c r="Q865" i="1"/>
  <c r="P865" i="1"/>
  <c r="J865" i="1"/>
  <c r="G865" i="1"/>
  <c r="F865" i="1"/>
  <c r="E865" i="1"/>
  <c r="D865" i="1"/>
  <c r="C865" i="1"/>
  <c r="B865" i="1"/>
  <c r="Z865" i="1" s="1"/>
  <c r="AA864" i="1"/>
  <c r="AB864" i="1" s="1"/>
  <c r="U864" i="1"/>
  <c r="T864" i="1"/>
  <c r="R864" i="1"/>
  <c r="Q864" i="1"/>
  <c r="P864" i="1"/>
  <c r="O864" i="1"/>
  <c r="J864" i="1"/>
  <c r="G864" i="1"/>
  <c r="S864" i="1" s="1"/>
  <c r="F864" i="1"/>
  <c r="E864" i="1"/>
  <c r="D864" i="1"/>
  <c r="C864" i="1"/>
  <c r="B864" i="1"/>
  <c r="I864" i="1" s="1"/>
  <c r="AA863" i="1"/>
  <c r="AB863" i="1" s="1"/>
  <c r="O863" i="1" s="1"/>
  <c r="T863" i="1"/>
  <c r="R863" i="1"/>
  <c r="Q863" i="1"/>
  <c r="P863" i="1"/>
  <c r="J863" i="1"/>
  <c r="G863" i="1"/>
  <c r="F863" i="1"/>
  <c r="E863" i="1"/>
  <c r="D863" i="1"/>
  <c r="C863" i="1"/>
  <c r="B863" i="1"/>
  <c r="U863" i="1" s="1"/>
  <c r="AA862" i="1"/>
  <c r="AB862" i="1" s="1"/>
  <c r="T862" i="1"/>
  <c r="R862" i="1"/>
  <c r="Q862" i="1"/>
  <c r="P862" i="1"/>
  <c r="J862" i="1"/>
  <c r="G862" i="1"/>
  <c r="F862" i="1"/>
  <c r="E862" i="1"/>
  <c r="D862" i="1"/>
  <c r="C862" i="1"/>
  <c r="B862" i="1"/>
  <c r="AC861" i="1"/>
  <c r="AA861" i="1"/>
  <c r="AB861" i="1" s="1"/>
  <c r="T861" i="1"/>
  <c r="R861" i="1"/>
  <c r="Q861" i="1"/>
  <c r="P861" i="1"/>
  <c r="J861" i="1"/>
  <c r="G861" i="1"/>
  <c r="F861" i="1"/>
  <c r="E861" i="1"/>
  <c r="D861" i="1"/>
  <c r="C861" i="1"/>
  <c r="B861" i="1"/>
  <c r="AA860" i="1"/>
  <c r="AB860" i="1" s="1"/>
  <c r="O860" i="1" s="1"/>
  <c r="T860" i="1"/>
  <c r="R860" i="1"/>
  <c r="Q860" i="1"/>
  <c r="P860" i="1"/>
  <c r="J860" i="1"/>
  <c r="G860" i="1"/>
  <c r="S860" i="1" s="1"/>
  <c r="F860" i="1"/>
  <c r="E860" i="1"/>
  <c r="D860" i="1"/>
  <c r="C860" i="1"/>
  <c r="B860" i="1"/>
  <c r="AA859" i="1"/>
  <c r="AB859" i="1" s="1"/>
  <c r="O859" i="1" s="1"/>
  <c r="U859" i="1"/>
  <c r="T859" i="1"/>
  <c r="R859" i="1"/>
  <c r="Q859" i="1"/>
  <c r="P859" i="1"/>
  <c r="J859" i="1"/>
  <c r="G859" i="1"/>
  <c r="S859" i="1" s="1"/>
  <c r="F859" i="1"/>
  <c r="E859" i="1"/>
  <c r="D859" i="1"/>
  <c r="C859" i="1"/>
  <c r="B859" i="1"/>
  <c r="AC858" i="1"/>
  <c r="M858" i="1" s="1"/>
  <c r="AA858" i="1"/>
  <c r="AB858" i="1" s="1"/>
  <c r="O858" i="1" s="1"/>
  <c r="T858" i="1"/>
  <c r="R858" i="1"/>
  <c r="Q858" i="1"/>
  <c r="P858" i="1"/>
  <c r="J858" i="1"/>
  <c r="G858" i="1"/>
  <c r="S858" i="1" s="1"/>
  <c r="F858" i="1"/>
  <c r="E858" i="1"/>
  <c r="D858" i="1"/>
  <c r="C858" i="1"/>
  <c r="B858" i="1"/>
  <c r="Z858" i="1" s="1"/>
  <c r="AC857" i="1"/>
  <c r="AA857" i="1"/>
  <c r="AB857" i="1" s="1"/>
  <c r="Z857" i="1"/>
  <c r="T857" i="1"/>
  <c r="R857" i="1"/>
  <c r="Q857" i="1"/>
  <c r="P857" i="1"/>
  <c r="J857" i="1"/>
  <c r="G857" i="1"/>
  <c r="S857" i="1" s="1"/>
  <c r="F857" i="1"/>
  <c r="E857" i="1"/>
  <c r="D857" i="1"/>
  <c r="C857" i="1"/>
  <c r="B857" i="1"/>
  <c r="I857" i="1" s="1"/>
  <c r="AA856" i="1"/>
  <c r="AB856" i="1" s="1"/>
  <c r="U856" i="1"/>
  <c r="T856" i="1"/>
  <c r="R856" i="1"/>
  <c r="Q856" i="1"/>
  <c r="P856" i="1"/>
  <c r="O856" i="1"/>
  <c r="J856" i="1"/>
  <c r="G856" i="1"/>
  <c r="S856" i="1" s="1"/>
  <c r="F856" i="1"/>
  <c r="E856" i="1"/>
  <c r="D856" i="1"/>
  <c r="C856" i="1"/>
  <c r="B856" i="1"/>
  <c r="I856" i="1" s="1"/>
  <c r="AA855" i="1"/>
  <c r="AB855" i="1" s="1"/>
  <c r="O855" i="1" s="1"/>
  <c r="T855" i="1"/>
  <c r="R855" i="1"/>
  <c r="Q855" i="1"/>
  <c r="P855" i="1"/>
  <c r="J855" i="1"/>
  <c r="G855" i="1"/>
  <c r="S855" i="1" s="1"/>
  <c r="F855" i="1"/>
  <c r="E855" i="1"/>
  <c r="D855" i="1"/>
  <c r="C855" i="1"/>
  <c r="B855" i="1"/>
  <c r="U855" i="1" s="1"/>
  <c r="AA854" i="1"/>
  <c r="AB854" i="1" s="1"/>
  <c r="O854" i="1" s="1"/>
  <c r="T854" i="1"/>
  <c r="R854" i="1"/>
  <c r="Q854" i="1"/>
  <c r="P854" i="1"/>
  <c r="J854" i="1"/>
  <c r="G854" i="1"/>
  <c r="S854" i="1" s="1"/>
  <c r="F854" i="1"/>
  <c r="E854" i="1"/>
  <c r="D854" i="1"/>
  <c r="C854" i="1"/>
  <c r="B854" i="1"/>
  <c r="Z854" i="1" s="1"/>
  <c r="AA853" i="1"/>
  <c r="AB853" i="1" s="1"/>
  <c r="T853" i="1"/>
  <c r="R853" i="1"/>
  <c r="Q853" i="1"/>
  <c r="P853" i="1"/>
  <c r="J853" i="1"/>
  <c r="I853" i="1"/>
  <c r="G853" i="1"/>
  <c r="F853" i="1"/>
  <c r="E853" i="1"/>
  <c r="D853" i="1"/>
  <c r="C853" i="1"/>
  <c r="B853" i="1"/>
  <c r="Z853" i="1" s="1"/>
  <c r="AA852" i="1"/>
  <c r="AB852" i="1" s="1"/>
  <c r="T852" i="1"/>
  <c r="R852" i="1"/>
  <c r="Q852" i="1"/>
  <c r="P852" i="1"/>
  <c r="O852" i="1"/>
  <c r="J852" i="1"/>
  <c r="G852" i="1"/>
  <c r="S852" i="1" s="1"/>
  <c r="F852" i="1"/>
  <c r="E852" i="1"/>
  <c r="D852" i="1"/>
  <c r="C852" i="1"/>
  <c r="B852" i="1"/>
  <c r="I852" i="1" s="1"/>
  <c r="AA851" i="1"/>
  <c r="AB851" i="1" s="1"/>
  <c r="O851" i="1" s="1"/>
  <c r="U851" i="1"/>
  <c r="T851" i="1"/>
  <c r="R851" i="1"/>
  <c r="Q851" i="1"/>
  <c r="P851" i="1"/>
  <c r="J851" i="1"/>
  <c r="G851" i="1"/>
  <c r="S851" i="1" s="1"/>
  <c r="F851" i="1"/>
  <c r="E851" i="1"/>
  <c r="D851" i="1"/>
  <c r="C851" i="1"/>
  <c r="B851" i="1"/>
  <c r="AC850" i="1"/>
  <c r="AA850" i="1"/>
  <c r="AB850" i="1" s="1"/>
  <c r="T850" i="1"/>
  <c r="R850" i="1"/>
  <c r="Q850" i="1"/>
  <c r="P850" i="1"/>
  <c r="J850" i="1"/>
  <c r="G850" i="1"/>
  <c r="S850" i="1" s="1"/>
  <c r="F850" i="1"/>
  <c r="E850" i="1"/>
  <c r="D850" i="1"/>
  <c r="C850" i="1"/>
  <c r="B850" i="1"/>
  <c r="AC849" i="1"/>
  <c r="AA849" i="1"/>
  <c r="AB849" i="1" s="1"/>
  <c r="O849" i="1" s="1"/>
  <c r="U849" i="1"/>
  <c r="T849" i="1"/>
  <c r="R849" i="1"/>
  <c r="Q849" i="1"/>
  <c r="P849" i="1"/>
  <c r="K849" i="1"/>
  <c r="G849" i="1"/>
  <c r="F849" i="1"/>
  <c r="E849" i="1"/>
  <c r="D849" i="1"/>
  <c r="C849" i="1"/>
  <c r="B849" i="1"/>
  <c r="Z849" i="1" s="1"/>
  <c r="AA848" i="1"/>
  <c r="AB848" i="1" s="1"/>
  <c r="O848" i="1" s="1"/>
  <c r="T848" i="1"/>
  <c r="R848" i="1"/>
  <c r="Q848" i="1"/>
  <c r="P848" i="1"/>
  <c r="K848" i="1"/>
  <c r="G848" i="1"/>
  <c r="S848" i="1" s="1"/>
  <c r="F848" i="1"/>
  <c r="E848" i="1"/>
  <c r="D848" i="1"/>
  <c r="C848" i="1"/>
  <c r="B848" i="1"/>
  <c r="Z848" i="1" s="1"/>
  <c r="AA847" i="1"/>
  <c r="AB847" i="1" s="1"/>
  <c r="O847" i="1" s="1"/>
  <c r="T847" i="1"/>
  <c r="R847" i="1"/>
  <c r="Q847" i="1"/>
  <c r="P847" i="1"/>
  <c r="J847" i="1"/>
  <c r="I847" i="1"/>
  <c r="G847" i="1"/>
  <c r="F847" i="1"/>
  <c r="E847" i="1"/>
  <c r="D847" i="1"/>
  <c r="C847" i="1"/>
  <c r="B847" i="1"/>
  <c r="AB846" i="1"/>
  <c r="O846" i="1" s="1"/>
  <c r="AA846" i="1"/>
  <c r="T846" i="1"/>
  <c r="R846" i="1"/>
  <c r="Q846" i="1"/>
  <c r="P846" i="1"/>
  <c r="J846" i="1"/>
  <c r="I846" i="1"/>
  <c r="G846" i="1"/>
  <c r="F846" i="1"/>
  <c r="S846" i="1" s="1"/>
  <c r="E846" i="1"/>
  <c r="D846" i="1"/>
  <c r="C846" i="1"/>
  <c r="B846" i="1"/>
  <c r="AC845" i="1"/>
  <c r="AB845" i="1"/>
  <c r="O845" i="1" s="1"/>
  <c r="AA845" i="1"/>
  <c r="Z845" i="1"/>
  <c r="T845" i="1"/>
  <c r="R845" i="1"/>
  <c r="Q845" i="1"/>
  <c r="P845" i="1"/>
  <c r="K845" i="1"/>
  <c r="G845" i="1"/>
  <c r="F845" i="1"/>
  <c r="E845" i="1"/>
  <c r="D845" i="1"/>
  <c r="C845" i="1"/>
  <c r="B845" i="1"/>
  <c r="U845" i="1" s="1"/>
  <c r="AA844" i="1"/>
  <c r="AB844" i="1" s="1"/>
  <c r="O844" i="1" s="1"/>
  <c r="T844" i="1"/>
  <c r="S844" i="1"/>
  <c r="R844" i="1"/>
  <c r="Q844" i="1"/>
  <c r="P844" i="1"/>
  <c r="J844" i="1"/>
  <c r="G844" i="1"/>
  <c r="F844" i="1"/>
  <c r="E844" i="1"/>
  <c r="D844" i="1"/>
  <c r="C844" i="1"/>
  <c r="B844" i="1"/>
  <c r="Z844" i="1" s="1"/>
  <c r="AA843" i="1"/>
  <c r="AB843" i="1" s="1"/>
  <c r="O843" i="1" s="1"/>
  <c r="T843" i="1"/>
  <c r="R843" i="1"/>
  <c r="Q843" i="1"/>
  <c r="P843" i="1"/>
  <c r="K843" i="1"/>
  <c r="G843" i="1"/>
  <c r="F843" i="1"/>
  <c r="E843" i="1"/>
  <c r="D843" i="1"/>
  <c r="C843" i="1"/>
  <c r="B843" i="1"/>
  <c r="AA842" i="1"/>
  <c r="AB842" i="1" s="1"/>
  <c r="T842" i="1"/>
  <c r="R842" i="1"/>
  <c r="Q842" i="1"/>
  <c r="P842" i="1"/>
  <c r="J842" i="1"/>
  <c r="G842" i="1"/>
  <c r="F842" i="1"/>
  <c r="S842" i="1" s="1"/>
  <c r="E842" i="1"/>
  <c r="D842" i="1"/>
  <c r="C842" i="1"/>
  <c r="B842" i="1"/>
  <c r="AB841" i="1"/>
  <c r="AA841" i="1"/>
  <c r="T841" i="1"/>
  <c r="R841" i="1"/>
  <c r="Q841" i="1"/>
  <c r="P841" i="1"/>
  <c r="O841" i="1"/>
  <c r="J841" i="1"/>
  <c r="G841" i="1"/>
  <c r="F841" i="1"/>
  <c r="E841" i="1"/>
  <c r="D841" i="1"/>
  <c r="C841" i="1"/>
  <c r="B841" i="1"/>
  <c r="U841" i="1" s="1"/>
  <c r="AA840" i="1"/>
  <c r="AB840" i="1" s="1"/>
  <c r="T840" i="1"/>
  <c r="S840" i="1"/>
  <c r="R840" i="1"/>
  <c r="Q840" i="1"/>
  <c r="P840" i="1"/>
  <c r="O840" i="1"/>
  <c r="J840" i="1"/>
  <c r="G840" i="1"/>
  <c r="F840" i="1"/>
  <c r="E840" i="1"/>
  <c r="D840" i="1"/>
  <c r="C840" i="1"/>
  <c r="B840" i="1"/>
  <c r="Z840" i="1" s="1"/>
  <c r="AC839" i="1"/>
  <c r="AA839" i="1"/>
  <c r="AB839" i="1" s="1"/>
  <c r="O839" i="1" s="1"/>
  <c r="T839" i="1"/>
  <c r="R839" i="1"/>
  <c r="Q839" i="1"/>
  <c r="P839" i="1"/>
  <c r="M839" i="1"/>
  <c r="J839" i="1"/>
  <c r="G839" i="1"/>
  <c r="F839" i="1"/>
  <c r="E839" i="1"/>
  <c r="D839" i="1"/>
  <c r="C839" i="1"/>
  <c r="B839" i="1"/>
  <c r="Z839" i="1" s="1"/>
  <c r="AC838" i="1"/>
  <c r="AA838" i="1"/>
  <c r="AB838" i="1" s="1"/>
  <c r="T838" i="1"/>
  <c r="R838" i="1"/>
  <c r="Q838" i="1"/>
  <c r="P838" i="1"/>
  <c r="J838" i="1"/>
  <c r="I838" i="1"/>
  <c r="G838" i="1"/>
  <c r="S838" i="1" s="1"/>
  <c r="F838" i="1"/>
  <c r="E838" i="1"/>
  <c r="D838" i="1"/>
  <c r="C838" i="1"/>
  <c r="B838" i="1"/>
  <c r="AA837" i="1"/>
  <c r="AB837" i="1" s="1"/>
  <c r="Z837" i="1"/>
  <c r="U837" i="1"/>
  <c r="T837" i="1"/>
  <c r="R837" i="1"/>
  <c r="Q837" i="1"/>
  <c r="P837" i="1"/>
  <c r="K837" i="1"/>
  <c r="G837" i="1"/>
  <c r="F837" i="1"/>
  <c r="E837" i="1"/>
  <c r="D837" i="1"/>
  <c r="C837" i="1"/>
  <c r="B837" i="1"/>
  <c r="AC837" i="1" s="1"/>
  <c r="AA836" i="1"/>
  <c r="AB836" i="1" s="1"/>
  <c r="T836" i="1"/>
  <c r="R836" i="1"/>
  <c r="Q836" i="1"/>
  <c r="P836" i="1"/>
  <c r="K836" i="1"/>
  <c r="G836" i="1"/>
  <c r="F836" i="1"/>
  <c r="S836" i="1" s="1"/>
  <c r="E836" i="1"/>
  <c r="D836" i="1"/>
  <c r="C836" i="1"/>
  <c r="B836" i="1"/>
  <c r="Z836" i="1" s="1"/>
  <c r="AA835" i="1"/>
  <c r="AB835" i="1" s="1"/>
  <c r="O835" i="1" s="1"/>
  <c r="T835" i="1"/>
  <c r="R835" i="1"/>
  <c r="Q835" i="1"/>
  <c r="P835" i="1"/>
  <c r="K835" i="1"/>
  <c r="G835" i="1"/>
  <c r="F835" i="1"/>
  <c r="E835" i="1"/>
  <c r="D835" i="1"/>
  <c r="C835" i="1"/>
  <c r="B835" i="1"/>
  <c r="AC834" i="1"/>
  <c r="AA834" i="1"/>
  <c r="AB834" i="1" s="1"/>
  <c r="T834" i="1"/>
  <c r="R834" i="1"/>
  <c r="Q834" i="1"/>
  <c r="P834" i="1"/>
  <c r="K834" i="1"/>
  <c r="G834" i="1"/>
  <c r="S834" i="1" s="1"/>
  <c r="F834" i="1"/>
  <c r="E834" i="1"/>
  <c r="D834" i="1"/>
  <c r="C834" i="1"/>
  <c r="B834" i="1"/>
  <c r="AC833" i="1"/>
  <c r="AA833" i="1"/>
  <c r="AB833" i="1" s="1"/>
  <c r="Z833" i="1"/>
  <c r="U833" i="1"/>
  <c r="T833" i="1"/>
  <c r="R833" i="1"/>
  <c r="Q833" i="1"/>
  <c r="P833" i="1"/>
  <c r="J833" i="1"/>
  <c r="I833" i="1"/>
  <c r="G833" i="1"/>
  <c r="S833" i="1" s="1"/>
  <c r="F833" i="1"/>
  <c r="E833" i="1"/>
  <c r="D833" i="1"/>
  <c r="C833" i="1"/>
  <c r="B833" i="1"/>
  <c r="AA832" i="1"/>
  <c r="AB832" i="1" s="1"/>
  <c r="O832" i="1" s="1"/>
  <c r="Z832" i="1"/>
  <c r="T832" i="1"/>
  <c r="R832" i="1"/>
  <c r="Q832" i="1"/>
  <c r="P832" i="1"/>
  <c r="J832" i="1"/>
  <c r="G832" i="1"/>
  <c r="F832" i="1"/>
  <c r="S832" i="1" s="1"/>
  <c r="E832" i="1"/>
  <c r="D832" i="1"/>
  <c r="C832" i="1"/>
  <c r="B832" i="1"/>
  <c r="AC831" i="1"/>
  <c r="AA831" i="1"/>
  <c r="AB831" i="1" s="1"/>
  <c r="O831" i="1" s="1"/>
  <c r="T831" i="1"/>
  <c r="R831" i="1"/>
  <c r="Q831" i="1"/>
  <c r="P831" i="1"/>
  <c r="J831" i="1"/>
  <c r="I831" i="1"/>
  <c r="G831" i="1"/>
  <c r="F831" i="1"/>
  <c r="E831" i="1"/>
  <c r="D831" i="1"/>
  <c r="C831" i="1"/>
  <c r="B831" i="1"/>
  <c r="U831" i="1" s="1"/>
  <c r="AA830" i="1"/>
  <c r="AB830" i="1" s="1"/>
  <c r="T830" i="1"/>
  <c r="R830" i="1"/>
  <c r="Q830" i="1"/>
  <c r="P830" i="1"/>
  <c r="J830" i="1"/>
  <c r="G830" i="1"/>
  <c r="S830" i="1" s="1"/>
  <c r="F830" i="1"/>
  <c r="E830" i="1"/>
  <c r="D830" i="1"/>
  <c r="C830" i="1"/>
  <c r="B830" i="1"/>
  <c r="AA829" i="1"/>
  <c r="AB829" i="1" s="1"/>
  <c r="T829" i="1"/>
  <c r="R829" i="1"/>
  <c r="Q829" i="1"/>
  <c r="P829" i="1"/>
  <c r="K829" i="1"/>
  <c r="G829" i="1"/>
  <c r="S829" i="1" s="1"/>
  <c r="F829" i="1"/>
  <c r="E829" i="1"/>
  <c r="D829" i="1"/>
  <c r="C829" i="1"/>
  <c r="B829" i="1"/>
  <c r="AB828" i="1"/>
  <c r="O828" i="1" s="1"/>
  <c r="AA828" i="1"/>
  <c r="T828" i="1"/>
  <c r="R828" i="1"/>
  <c r="Q828" i="1"/>
  <c r="P828" i="1"/>
  <c r="K828" i="1"/>
  <c r="J828" i="1"/>
  <c r="G828" i="1"/>
  <c r="S828" i="1" s="1"/>
  <c r="F828" i="1"/>
  <c r="E828" i="1"/>
  <c r="D828" i="1"/>
  <c r="C828" i="1"/>
  <c r="B828" i="1"/>
  <c r="Z828" i="1" s="1"/>
  <c r="AA827" i="1"/>
  <c r="AB827" i="1" s="1"/>
  <c r="T827" i="1"/>
  <c r="R827" i="1"/>
  <c r="Q827" i="1"/>
  <c r="K827" i="1"/>
  <c r="J827" i="1"/>
  <c r="G827" i="1"/>
  <c r="S827" i="1" s="1"/>
  <c r="F827" i="1"/>
  <c r="E827" i="1"/>
  <c r="D827" i="1"/>
  <c r="C827" i="1"/>
  <c r="B827" i="1"/>
  <c r="U827" i="1" s="1"/>
  <c r="AB826" i="1"/>
  <c r="AA826" i="1"/>
  <c r="T826" i="1"/>
  <c r="R826" i="1"/>
  <c r="Q826" i="1"/>
  <c r="K826" i="1"/>
  <c r="J826" i="1"/>
  <c r="G826" i="1"/>
  <c r="S826" i="1" s="1"/>
  <c r="F826" i="1"/>
  <c r="E826" i="1"/>
  <c r="D826" i="1"/>
  <c r="C826" i="1"/>
  <c r="B826" i="1"/>
  <c r="I826" i="1" s="1"/>
  <c r="AC825" i="1"/>
  <c r="AA825" i="1"/>
  <c r="AB825" i="1" s="1"/>
  <c r="P825" i="1" s="1"/>
  <c r="U825" i="1"/>
  <c r="T825" i="1"/>
  <c r="R825" i="1"/>
  <c r="Q825" i="1"/>
  <c r="O825" i="1"/>
  <c r="K825" i="1"/>
  <c r="J825" i="1"/>
  <c r="G825" i="1"/>
  <c r="S825" i="1" s="1"/>
  <c r="F825" i="1"/>
  <c r="E825" i="1"/>
  <c r="D825" i="1"/>
  <c r="C825" i="1"/>
  <c r="B825" i="1"/>
  <c r="Z825" i="1" s="1"/>
  <c r="N825" i="1" s="1"/>
  <c r="AB824" i="1"/>
  <c r="AA824" i="1"/>
  <c r="Z824" i="1"/>
  <c r="T824" i="1"/>
  <c r="R824" i="1"/>
  <c r="Q824" i="1"/>
  <c r="K824" i="1"/>
  <c r="J824" i="1"/>
  <c r="G824" i="1"/>
  <c r="S824" i="1" s="1"/>
  <c r="F824" i="1"/>
  <c r="E824" i="1"/>
  <c r="D824" i="1"/>
  <c r="C824" i="1"/>
  <c r="B824" i="1"/>
  <c r="AC823" i="1"/>
  <c r="M823" i="1" s="1"/>
  <c r="AA823" i="1"/>
  <c r="AB823" i="1" s="1"/>
  <c r="T823" i="1"/>
  <c r="R823" i="1"/>
  <c r="Q823" i="1"/>
  <c r="K823" i="1"/>
  <c r="J823" i="1"/>
  <c r="G823" i="1"/>
  <c r="S823" i="1" s="1"/>
  <c r="F823" i="1"/>
  <c r="E823" i="1"/>
  <c r="D823" i="1"/>
  <c r="C823" i="1"/>
  <c r="B823" i="1"/>
  <c r="Z823" i="1" s="1"/>
  <c r="AB822" i="1"/>
  <c r="P822" i="1" s="1"/>
  <c r="AA822" i="1"/>
  <c r="T822" i="1"/>
  <c r="R822" i="1"/>
  <c r="Q822" i="1"/>
  <c r="K822" i="1"/>
  <c r="J822" i="1"/>
  <c r="G822" i="1"/>
  <c r="F822" i="1"/>
  <c r="E822" i="1"/>
  <c r="D822" i="1"/>
  <c r="C822" i="1"/>
  <c r="B822" i="1"/>
  <c r="AC821" i="1"/>
  <c r="AB821" i="1"/>
  <c r="P821" i="1" s="1"/>
  <c r="AA821" i="1"/>
  <c r="Z821" i="1"/>
  <c r="T821" i="1"/>
  <c r="R821" i="1"/>
  <c r="Q821" i="1"/>
  <c r="M821" i="1"/>
  <c r="K821" i="1"/>
  <c r="J821" i="1"/>
  <c r="G821" i="1"/>
  <c r="S821" i="1" s="1"/>
  <c r="F821" i="1"/>
  <c r="E821" i="1"/>
  <c r="D821" i="1"/>
  <c r="C821" i="1"/>
  <c r="B821" i="1"/>
  <c r="U821" i="1" s="1"/>
  <c r="AB820" i="1"/>
  <c r="O820" i="1" s="1"/>
  <c r="AA820" i="1"/>
  <c r="T820" i="1"/>
  <c r="R820" i="1"/>
  <c r="Q820" i="1"/>
  <c r="K820" i="1"/>
  <c r="J820" i="1"/>
  <c r="G820" i="1"/>
  <c r="F820" i="1"/>
  <c r="S820" i="1" s="1"/>
  <c r="E820" i="1"/>
  <c r="D820" i="1"/>
  <c r="C820" i="1"/>
  <c r="B820" i="1"/>
  <c r="Z820" i="1" s="1"/>
  <c r="AA819" i="1"/>
  <c r="AB819" i="1" s="1"/>
  <c r="T819" i="1"/>
  <c r="R819" i="1"/>
  <c r="Q819" i="1"/>
  <c r="K819" i="1"/>
  <c r="J819" i="1"/>
  <c r="G819" i="1"/>
  <c r="S819" i="1" s="1"/>
  <c r="F819" i="1"/>
  <c r="E819" i="1"/>
  <c r="D819" i="1"/>
  <c r="C819" i="1"/>
  <c r="B819" i="1"/>
  <c r="AC819" i="1" s="1"/>
  <c r="AA818" i="1"/>
  <c r="AB818" i="1" s="1"/>
  <c r="O818" i="1" s="1"/>
  <c r="T818" i="1"/>
  <c r="R818" i="1"/>
  <c r="Q818" i="1"/>
  <c r="K818" i="1"/>
  <c r="J818" i="1"/>
  <c r="G818" i="1"/>
  <c r="F818" i="1"/>
  <c r="E818" i="1"/>
  <c r="D818" i="1"/>
  <c r="C818" i="1"/>
  <c r="B818" i="1"/>
  <c r="I818" i="1" s="1"/>
  <c r="AC817" i="1"/>
  <c r="AA817" i="1"/>
  <c r="AB817" i="1" s="1"/>
  <c r="Z817" i="1"/>
  <c r="U817" i="1"/>
  <c r="T817" i="1"/>
  <c r="R817" i="1"/>
  <c r="P817" i="1"/>
  <c r="O817" i="1"/>
  <c r="K817" i="1"/>
  <c r="J817" i="1"/>
  <c r="I817" i="1"/>
  <c r="G817" i="1"/>
  <c r="S817" i="1" s="1"/>
  <c r="F817" i="1"/>
  <c r="E817" i="1"/>
  <c r="D817" i="1"/>
  <c r="C817" i="1"/>
  <c r="B817" i="1"/>
  <c r="AB816" i="1"/>
  <c r="AA816" i="1"/>
  <c r="T816" i="1"/>
  <c r="R816" i="1"/>
  <c r="P816" i="1"/>
  <c r="K816" i="1"/>
  <c r="J816" i="1"/>
  <c r="G816" i="1"/>
  <c r="F816" i="1"/>
  <c r="E816" i="1"/>
  <c r="D816" i="1"/>
  <c r="C816" i="1"/>
  <c r="B816" i="1"/>
  <c r="U816" i="1" s="1"/>
  <c r="AA815" i="1"/>
  <c r="AB815" i="1" s="1"/>
  <c r="O815" i="1" s="1"/>
  <c r="T815" i="1"/>
  <c r="R815" i="1"/>
  <c r="P815" i="1"/>
  <c r="K815" i="1"/>
  <c r="J815" i="1"/>
  <c r="G815" i="1"/>
  <c r="S815" i="1" s="1"/>
  <c r="F815" i="1"/>
  <c r="E815" i="1"/>
  <c r="D815" i="1"/>
  <c r="C815" i="1"/>
  <c r="B815" i="1"/>
  <c r="Z815" i="1" s="1"/>
  <c r="AB814" i="1"/>
  <c r="O814" i="1" s="1"/>
  <c r="AA814" i="1"/>
  <c r="T814" i="1"/>
  <c r="R814" i="1"/>
  <c r="Q814" i="1"/>
  <c r="P814" i="1"/>
  <c r="J814" i="1"/>
  <c r="G814" i="1"/>
  <c r="F814" i="1"/>
  <c r="E814" i="1"/>
  <c r="D814" i="1"/>
  <c r="C814" i="1"/>
  <c r="B814" i="1"/>
  <c r="I814" i="1" s="1"/>
  <c r="AC813" i="1"/>
  <c r="M813" i="1" s="1"/>
  <c r="AB813" i="1"/>
  <c r="AA813" i="1"/>
  <c r="Z813" i="1"/>
  <c r="T813" i="1"/>
  <c r="R813" i="1"/>
  <c r="Q813" i="1"/>
  <c r="P813" i="1"/>
  <c r="O813" i="1"/>
  <c r="J813" i="1"/>
  <c r="G813" i="1"/>
  <c r="F813" i="1"/>
  <c r="E813" i="1"/>
  <c r="D813" i="1"/>
  <c r="C813" i="1"/>
  <c r="B813" i="1"/>
  <c r="U813" i="1" s="1"/>
  <c r="AA812" i="1"/>
  <c r="AB812" i="1" s="1"/>
  <c r="T812" i="1"/>
  <c r="R812" i="1"/>
  <c r="Q812" i="1"/>
  <c r="P812" i="1"/>
  <c r="K812" i="1"/>
  <c r="G812" i="1"/>
  <c r="F812" i="1"/>
  <c r="E812" i="1"/>
  <c r="D812" i="1"/>
  <c r="C812" i="1"/>
  <c r="B812" i="1"/>
  <c r="AA811" i="1"/>
  <c r="AB811" i="1" s="1"/>
  <c r="O811" i="1" s="1"/>
  <c r="T811" i="1"/>
  <c r="R811" i="1"/>
  <c r="Q811" i="1"/>
  <c r="P811" i="1"/>
  <c r="J811" i="1"/>
  <c r="G811" i="1"/>
  <c r="F811" i="1"/>
  <c r="S811" i="1" s="1"/>
  <c r="E811" i="1"/>
  <c r="D811" i="1"/>
  <c r="C811" i="1"/>
  <c r="B811" i="1"/>
  <c r="I811" i="1" s="1"/>
  <c r="AA810" i="1"/>
  <c r="AB810" i="1" s="1"/>
  <c r="O810" i="1" s="1"/>
  <c r="T810" i="1"/>
  <c r="R810" i="1"/>
  <c r="Q810" i="1"/>
  <c r="P810" i="1"/>
  <c r="J810" i="1"/>
  <c r="G810" i="1"/>
  <c r="F810" i="1"/>
  <c r="E810" i="1"/>
  <c r="D810" i="1"/>
  <c r="C810" i="1"/>
  <c r="B810" i="1"/>
  <c r="I810" i="1" s="1"/>
  <c r="AB809" i="1"/>
  <c r="AA809" i="1"/>
  <c r="T809" i="1"/>
  <c r="R809" i="1"/>
  <c r="Q809" i="1"/>
  <c r="P809" i="1"/>
  <c r="O809" i="1"/>
  <c r="J809" i="1"/>
  <c r="G809" i="1"/>
  <c r="F809" i="1"/>
  <c r="E809" i="1"/>
  <c r="D809" i="1"/>
  <c r="C809" i="1"/>
  <c r="B809" i="1"/>
  <c r="AA808" i="1"/>
  <c r="AB808" i="1" s="1"/>
  <c r="T808" i="1"/>
  <c r="R808" i="1"/>
  <c r="Q808" i="1"/>
  <c r="P808" i="1"/>
  <c r="J808" i="1"/>
  <c r="G808" i="1"/>
  <c r="S808" i="1" s="1"/>
  <c r="F808" i="1"/>
  <c r="E808" i="1"/>
  <c r="D808" i="1"/>
  <c r="C808" i="1"/>
  <c r="B808" i="1"/>
  <c r="AA807" i="1"/>
  <c r="AB807" i="1" s="1"/>
  <c r="O807" i="1" s="1"/>
  <c r="T807" i="1"/>
  <c r="S807" i="1"/>
  <c r="R807" i="1"/>
  <c r="Q807" i="1"/>
  <c r="P807" i="1"/>
  <c r="J807" i="1"/>
  <c r="I807" i="1"/>
  <c r="G807" i="1"/>
  <c r="F807" i="1"/>
  <c r="E807" i="1"/>
  <c r="D807" i="1"/>
  <c r="C807" i="1"/>
  <c r="B807" i="1"/>
  <c r="AC807" i="1" s="1"/>
  <c r="AB806" i="1"/>
  <c r="O806" i="1" s="1"/>
  <c r="AA806" i="1"/>
  <c r="T806" i="1"/>
  <c r="R806" i="1"/>
  <c r="Q806" i="1"/>
  <c r="P806" i="1"/>
  <c r="J806" i="1"/>
  <c r="G806" i="1"/>
  <c r="F806" i="1"/>
  <c r="E806" i="1"/>
  <c r="D806" i="1"/>
  <c r="C806" i="1"/>
  <c r="B806" i="1"/>
  <c r="AC805" i="1"/>
  <c r="M805" i="1" s="1"/>
  <c r="AB805" i="1"/>
  <c r="AA805" i="1"/>
  <c r="Z805" i="1"/>
  <c r="N805" i="1" s="1"/>
  <c r="U805" i="1"/>
  <c r="T805" i="1"/>
  <c r="R805" i="1"/>
  <c r="Q805" i="1"/>
  <c r="P805" i="1"/>
  <c r="O805" i="1"/>
  <c r="J805" i="1"/>
  <c r="I805" i="1"/>
  <c r="G805" i="1"/>
  <c r="F805" i="1"/>
  <c r="E805" i="1"/>
  <c r="D805" i="1"/>
  <c r="C805" i="1"/>
  <c r="B805" i="1"/>
  <c r="AA804" i="1"/>
  <c r="AB804" i="1" s="1"/>
  <c r="T804" i="1"/>
  <c r="R804" i="1"/>
  <c r="Q804" i="1"/>
  <c r="P804" i="1"/>
  <c r="J804" i="1"/>
  <c r="G804" i="1"/>
  <c r="F804" i="1"/>
  <c r="E804" i="1"/>
  <c r="D804" i="1"/>
  <c r="C804" i="1"/>
  <c r="B804" i="1"/>
  <c r="AA803" i="1"/>
  <c r="AB803" i="1" s="1"/>
  <c r="O803" i="1" s="1"/>
  <c r="T803" i="1"/>
  <c r="S803" i="1"/>
  <c r="R803" i="1"/>
  <c r="Q803" i="1"/>
  <c r="P803" i="1"/>
  <c r="J803" i="1"/>
  <c r="G803" i="1"/>
  <c r="F803" i="1"/>
  <c r="E803" i="1"/>
  <c r="D803" i="1"/>
  <c r="C803" i="1"/>
  <c r="B803" i="1"/>
  <c r="AC803" i="1" s="1"/>
  <c r="AB802" i="1"/>
  <c r="O802" i="1" s="1"/>
  <c r="AA802" i="1"/>
  <c r="T802" i="1"/>
  <c r="R802" i="1"/>
  <c r="Q802" i="1"/>
  <c r="P802" i="1"/>
  <c r="J802" i="1"/>
  <c r="G802" i="1"/>
  <c r="S802" i="1" s="1"/>
  <c r="F802" i="1"/>
  <c r="E802" i="1"/>
  <c r="D802" i="1"/>
  <c r="C802" i="1"/>
  <c r="B802" i="1"/>
  <c r="I802" i="1" s="1"/>
  <c r="AA801" i="1"/>
  <c r="AB801" i="1" s="1"/>
  <c r="O801" i="1" s="1"/>
  <c r="T801" i="1"/>
  <c r="R801" i="1"/>
  <c r="Q801" i="1"/>
  <c r="P801" i="1"/>
  <c r="J801" i="1"/>
  <c r="G801" i="1"/>
  <c r="F801" i="1"/>
  <c r="E801" i="1"/>
  <c r="D801" i="1"/>
  <c r="C801" i="1"/>
  <c r="B801" i="1"/>
  <c r="AA800" i="1"/>
  <c r="AB800" i="1" s="1"/>
  <c r="T800" i="1"/>
  <c r="R800" i="1"/>
  <c r="Q800" i="1"/>
  <c r="P800" i="1"/>
  <c r="J800" i="1"/>
  <c r="G800" i="1"/>
  <c r="S800" i="1" s="1"/>
  <c r="F800" i="1"/>
  <c r="E800" i="1"/>
  <c r="D800" i="1"/>
  <c r="C800" i="1"/>
  <c r="B800" i="1"/>
  <c r="AA799" i="1"/>
  <c r="AB799" i="1" s="1"/>
  <c r="O799" i="1" s="1"/>
  <c r="T799" i="1"/>
  <c r="S799" i="1"/>
  <c r="R799" i="1"/>
  <c r="Q799" i="1"/>
  <c r="P799" i="1"/>
  <c r="J799" i="1"/>
  <c r="G799" i="1"/>
  <c r="F799" i="1"/>
  <c r="E799" i="1"/>
  <c r="D799" i="1"/>
  <c r="C799" i="1"/>
  <c r="B799" i="1"/>
  <c r="AB798" i="1"/>
  <c r="O798" i="1" s="1"/>
  <c r="AA798" i="1"/>
  <c r="T798" i="1"/>
  <c r="R798" i="1"/>
  <c r="Q798" i="1"/>
  <c r="P798" i="1"/>
  <c r="J798" i="1"/>
  <c r="G798" i="1"/>
  <c r="F798" i="1"/>
  <c r="E798" i="1"/>
  <c r="D798" i="1"/>
  <c r="C798" i="1"/>
  <c r="B798" i="1"/>
  <c r="I798" i="1" s="1"/>
  <c r="AB797" i="1"/>
  <c r="AA797" i="1"/>
  <c r="T797" i="1"/>
  <c r="R797" i="1"/>
  <c r="Q797" i="1"/>
  <c r="P797" i="1"/>
  <c r="O797" i="1"/>
  <c r="J797" i="1"/>
  <c r="G797" i="1"/>
  <c r="F797" i="1"/>
  <c r="E797" i="1"/>
  <c r="D797" i="1"/>
  <c r="C797" i="1"/>
  <c r="B797" i="1"/>
  <c r="AA796" i="1"/>
  <c r="AB796" i="1" s="1"/>
  <c r="T796" i="1"/>
  <c r="R796" i="1"/>
  <c r="Q796" i="1"/>
  <c r="P796" i="1"/>
  <c r="J796" i="1"/>
  <c r="G796" i="1"/>
  <c r="F796" i="1"/>
  <c r="S796" i="1" s="1"/>
  <c r="E796" i="1"/>
  <c r="D796" i="1"/>
  <c r="C796" i="1"/>
  <c r="B796" i="1"/>
  <c r="AA795" i="1"/>
  <c r="AB795" i="1" s="1"/>
  <c r="O795" i="1" s="1"/>
  <c r="T795" i="1"/>
  <c r="S795" i="1"/>
  <c r="R795" i="1"/>
  <c r="Q795" i="1"/>
  <c r="P795" i="1"/>
  <c r="J795" i="1"/>
  <c r="G795" i="1"/>
  <c r="F795" i="1"/>
  <c r="E795" i="1"/>
  <c r="D795" i="1"/>
  <c r="C795" i="1"/>
  <c r="B795" i="1"/>
  <c r="I795" i="1" s="1"/>
  <c r="AA794" i="1"/>
  <c r="AB794" i="1" s="1"/>
  <c r="O794" i="1" s="1"/>
  <c r="T794" i="1"/>
  <c r="R794" i="1"/>
  <c r="Q794" i="1"/>
  <c r="P794" i="1"/>
  <c r="J794" i="1"/>
  <c r="I794" i="1"/>
  <c r="G794" i="1"/>
  <c r="F794" i="1"/>
  <c r="E794" i="1"/>
  <c r="D794" i="1"/>
  <c r="C794" i="1"/>
  <c r="B794" i="1"/>
  <c r="AC793" i="1"/>
  <c r="AA793" i="1"/>
  <c r="AB793" i="1" s="1"/>
  <c r="U793" i="1"/>
  <c r="T793" i="1"/>
  <c r="R793" i="1"/>
  <c r="Q793" i="1"/>
  <c r="P793" i="1"/>
  <c r="J793" i="1"/>
  <c r="I793" i="1"/>
  <c r="G793" i="1"/>
  <c r="F793" i="1"/>
  <c r="S793" i="1" s="1"/>
  <c r="E793" i="1"/>
  <c r="D793" i="1"/>
  <c r="C793" i="1"/>
  <c r="B793" i="1"/>
  <c r="Z793" i="1" s="1"/>
  <c r="AA792" i="1"/>
  <c r="AB792" i="1" s="1"/>
  <c r="O792" i="1" s="1"/>
  <c r="T792" i="1"/>
  <c r="R792" i="1"/>
  <c r="Q792" i="1"/>
  <c r="P792" i="1"/>
  <c r="J792" i="1"/>
  <c r="G792" i="1"/>
  <c r="S792" i="1" s="1"/>
  <c r="F792" i="1"/>
  <c r="E792" i="1"/>
  <c r="D792" i="1"/>
  <c r="C792" i="1"/>
  <c r="B792" i="1"/>
  <c r="AA791" i="1"/>
  <c r="AB791" i="1" s="1"/>
  <c r="O791" i="1" s="1"/>
  <c r="Z791" i="1"/>
  <c r="T791" i="1"/>
  <c r="R791" i="1"/>
  <c r="Q791" i="1"/>
  <c r="P791" i="1"/>
  <c r="J791" i="1"/>
  <c r="I791" i="1"/>
  <c r="G791" i="1"/>
  <c r="F791" i="1"/>
  <c r="E791" i="1"/>
  <c r="D791" i="1"/>
  <c r="C791" i="1"/>
  <c r="B791" i="1"/>
  <c r="U791" i="1" s="1"/>
  <c r="AB790" i="1"/>
  <c r="O790" i="1" s="1"/>
  <c r="AA790" i="1"/>
  <c r="T790" i="1"/>
  <c r="S790" i="1"/>
  <c r="R790" i="1"/>
  <c r="Q790" i="1"/>
  <c r="P790" i="1"/>
  <c r="J790" i="1"/>
  <c r="I790" i="1"/>
  <c r="G790" i="1"/>
  <c r="F790" i="1"/>
  <c r="E790" i="1"/>
  <c r="D790" i="1"/>
  <c r="C790" i="1"/>
  <c r="B790" i="1"/>
  <c r="Z790" i="1" s="1"/>
  <c r="AB789" i="1"/>
  <c r="AA789" i="1"/>
  <c r="T789" i="1"/>
  <c r="R789" i="1"/>
  <c r="Q789" i="1"/>
  <c r="P789" i="1"/>
  <c r="J789" i="1"/>
  <c r="G789" i="1"/>
  <c r="F789" i="1"/>
  <c r="E789" i="1"/>
  <c r="D789" i="1"/>
  <c r="C789" i="1"/>
  <c r="B789" i="1"/>
  <c r="I789" i="1" s="1"/>
  <c r="AA788" i="1"/>
  <c r="AB788" i="1" s="1"/>
  <c r="T788" i="1"/>
  <c r="R788" i="1"/>
  <c r="Q788" i="1"/>
  <c r="P788" i="1"/>
  <c r="J788" i="1"/>
  <c r="G788" i="1"/>
  <c r="F788" i="1"/>
  <c r="S788" i="1" s="1"/>
  <c r="E788" i="1"/>
  <c r="D788" i="1"/>
  <c r="C788" i="1"/>
  <c r="B788" i="1"/>
  <c r="I788" i="1" s="1"/>
  <c r="AA787" i="1"/>
  <c r="AB787" i="1" s="1"/>
  <c r="T787" i="1"/>
  <c r="R787" i="1"/>
  <c r="Q787" i="1"/>
  <c r="P787" i="1"/>
  <c r="O787" i="1"/>
  <c r="J787" i="1"/>
  <c r="G787" i="1"/>
  <c r="F787" i="1"/>
  <c r="E787" i="1"/>
  <c r="D787" i="1"/>
  <c r="C787" i="1"/>
  <c r="B787" i="1"/>
  <c r="AC787" i="1" s="1"/>
  <c r="AA786" i="1"/>
  <c r="AB786" i="1" s="1"/>
  <c r="T786" i="1"/>
  <c r="R786" i="1"/>
  <c r="Q786" i="1"/>
  <c r="P786" i="1"/>
  <c r="K786" i="1"/>
  <c r="G786" i="1"/>
  <c r="F786" i="1"/>
  <c r="E786" i="1"/>
  <c r="D786" i="1"/>
  <c r="C786" i="1"/>
  <c r="B786" i="1"/>
  <c r="Z786" i="1" s="1"/>
  <c r="AA785" i="1"/>
  <c r="AB785" i="1" s="1"/>
  <c r="T785" i="1"/>
  <c r="R785" i="1"/>
  <c r="Q785" i="1"/>
  <c r="P785" i="1"/>
  <c r="K785" i="1"/>
  <c r="G785" i="1"/>
  <c r="S785" i="1" s="1"/>
  <c r="F785" i="1"/>
  <c r="E785" i="1"/>
  <c r="D785" i="1"/>
  <c r="C785" i="1"/>
  <c r="B785" i="1"/>
  <c r="I785" i="1" s="1"/>
  <c r="AC784" i="1"/>
  <c r="AA784" i="1"/>
  <c r="AB784" i="1" s="1"/>
  <c r="U784" i="1"/>
  <c r="T784" i="1"/>
  <c r="R784" i="1"/>
  <c r="Q784" i="1"/>
  <c r="P784" i="1"/>
  <c r="K784" i="1"/>
  <c r="G784" i="1"/>
  <c r="S784" i="1" s="1"/>
  <c r="F784" i="1"/>
  <c r="E784" i="1"/>
  <c r="D784" i="1"/>
  <c r="C784" i="1"/>
  <c r="B784" i="1"/>
  <c r="Z784" i="1" s="1"/>
  <c r="AA783" i="1"/>
  <c r="AB783" i="1" s="1"/>
  <c r="U783" i="1"/>
  <c r="T783" i="1"/>
  <c r="R783" i="1"/>
  <c r="Q783" i="1"/>
  <c r="P783" i="1"/>
  <c r="J783" i="1"/>
  <c r="I783" i="1"/>
  <c r="G783" i="1"/>
  <c r="S783" i="1" s="1"/>
  <c r="F783" i="1"/>
  <c r="E783" i="1"/>
  <c r="D783" i="1"/>
  <c r="C783" i="1"/>
  <c r="B783" i="1"/>
  <c r="AA782" i="1"/>
  <c r="AB782" i="1" s="1"/>
  <c r="U782" i="1"/>
  <c r="T782" i="1"/>
  <c r="R782" i="1"/>
  <c r="Q782" i="1"/>
  <c r="P782" i="1"/>
  <c r="J782" i="1"/>
  <c r="G782" i="1"/>
  <c r="F782" i="1"/>
  <c r="E782" i="1"/>
  <c r="D782" i="1"/>
  <c r="C782" i="1"/>
  <c r="B782" i="1"/>
  <c r="AC782" i="1" s="1"/>
  <c r="AA781" i="1"/>
  <c r="AB781" i="1" s="1"/>
  <c r="U781" i="1"/>
  <c r="T781" i="1"/>
  <c r="S781" i="1"/>
  <c r="R781" i="1"/>
  <c r="Q781" i="1"/>
  <c r="P781" i="1"/>
  <c r="J781" i="1"/>
  <c r="G781" i="1"/>
  <c r="F781" i="1"/>
  <c r="E781" i="1"/>
  <c r="D781" i="1"/>
  <c r="C781" i="1"/>
  <c r="B781" i="1"/>
  <c r="Z781" i="1" s="1"/>
  <c r="AA780" i="1"/>
  <c r="AB780" i="1" s="1"/>
  <c r="T780" i="1"/>
  <c r="R780" i="1"/>
  <c r="Q780" i="1"/>
  <c r="P780" i="1"/>
  <c r="J780" i="1"/>
  <c r="G780" i="1"/>
  <c r="F780" i="1"/>
  <c r="E780" i="1"/>
  <c r="D780" i="1"/>
  <c r="C780" i="1"/>
  <c r="B780" i="1"/>
  <c r="AC779" i="1"/>
  <c r="AA779" i="1"/>
  <c r="AB779" i="1" s="1"/>
  <c r="T779" i="1"/>
  <c r="S779" i="1"/>
  <c r="R779" i="1"/>
  <c r="Q779" i="1"/>
  <c r="P779" i="1"/>
  <c r="J779" i="1"/>
  <c r="I779" i="1"/>
  <c r="G779" i="1"/>
  <c r="F779" i="1"/>
  <c r="E779" i="1"/>
  <c r="D779" i="1"/>
  <c r="C779" i="1"/>
  <c r="B779" i="1"/>
  <c r="AC778" i="1"/>
  <c r="N778" i="1" s="1"/>
  <c r="AA778" i="1"/>
  <c r="AB778" i="1" s="1"/>
  <c r="U778" i="1"/>
  <c r="T778" i="1"/>
  <c r="R778" i="1"/>
  <c r="Q778" i="1"/>
  <c r="P778" i="1"/>
  <c r="J778" i="1"/>
  <c r="I778" i="1"/>
  <c r="G778" i="1"/>
  <c r="F778" i="1"/>
  <c r="E778" i="1"/>
  <c r="D778" i="1"/>
  <c r="C778" i="1"/>
  <c r="B778" i="1"/>
  <c r="Z778" i="1" s="1"/>
  <c r="AC777" i="1"/>
  <c r="AA777" i="1"/>
  <c r="AB777" i="1" s="1"/>
  <c r="U777" i="1"/>
  <c r="T777" i="1"/>
  <c r="R777" i="1"/>
  <c r="Q777" i="1"/>
  <c r="P777" i="1"/>
  <c r="J777" i="1"/>
  <c r="G777" i="1"/>
  <c r="F777" i="1"/>
  <c r="S777" i="1" s="1"/>
  <c r="E777" i="1"/>
  <c r="D777" i="1"/>
  <c r="C777" i="1"/>
  <c r="B777" i="1"/>
  <c r="AA776" i="1"/>
  <c r="AB776" i="1" s="1"/>
  <c r="T776" i="1"/>
  <c r="R776" i="1"/>
  <c r="Q776" i="1"/>
  <c r="P776" i="1"/>
  <c r="K776" i="1"/>
  <c r="G776" i="1"/>
  <c r="F776" i="1"/>
  <c r="E776" i="1"/>
  <c r="D776" i="1"/>
  <c r="C776" i="1"/>
  <c r="B776" i="1"/>
  <c r="AC776" i="1" s="1"/>
  <c r="AA775" i="1"/>
  <c r="AB775" i="1" s="1"/>
  <c r="T775" i="1"/>
  <c r="R775" i="1"/>
  <c r="Q775" i="1"/>
  <c r="P775" i="1"/>
  <c r="J775" i="1"/>
  <c r="G775" i="1"/>
  <c r="S775" i="1" s="1"/>
  <c r="F775" i="1"/>
  <c r="E775" i="1"/>
  <c r="D775" i="1"/>
  <c r="C775" i="1"/>
  <c r="B775" i="1"/>
  <c r="Z775" i="1" s="1"/>
  <c r="AA774" i="1"/>
  <c r="AB774" i="1" s="1"/>
  <c r="T774" i="1"/>
  <c r="R774" i="1"/>
  <c r="Q774" i="1"/>
  <c r="P774" i="1"/>
  <c r="K774" i="1"/>
  <c r="G774" i="1"/>
  <c r="S774" i="1" s="1"/>
  <c r="F774" i="1"/>
  <c r="E774" i="1"/>
  <c r="D774" i="1"/>
  <c r="C774" i="1"/>
  <c r="B774" i="1"/>
  <c r="AC774" i="1" s="1"/>
  <c r="AA773" i="1"/>
  <c r="AB773" i="1" s="1"/>
  <c r="T773" i="1"/>
  <c r="R773" i="1"/>
  <c r="Q773" i="1"/>
  <c r="P773" i="1"/>
  <c r="J773" i="1"/>
  <c r="G773" i="1"/>
  <c r="S773" i="1" s="1"/>
  <c r="F773" i="1"/>
  <c r="E773" i="1"/>
  <c r="D773" i="1"/>
  <c r="C773" i="1"/>
  <c r="B773" i="1"/>
  <c r="I773" i="1" s="1"/>
  <c r="AA772" i="1"/>
  <c r="AB772" i="1" s="1"/>
  <c r="U772" i="1"/>
  <c r="T772" i="1"/>
  <c r="R772" i="1"/>
  <c r="Q772" i="1"/>
  <c r="P772" i="1"/>
  <c r="J772" i="1"/>
  <c r="G772" i="1"/>
  <c r="F772" i="1"/>
  <c r="E772" i="1"/>
  <c r="D772" i="1"/>
  <c r="C772" i="1"/>
  <c r="B772" i="1"/>
  <c r="Z772" i="1" s="1"/>
  <c r="AC771" i="1"/>
  <c r="AA771" i="1"/>
  <c r="AB771" i="1" s="1"/>
  <c r="T771" i="1"/>
  <c r="S771" i="1"/>
  <c r="R771" i="1"/>
  <c r="Q771" i="1"/>
  <c r="P771" i="1"/>
  <c r="K771" i="1"/>
  <c r="I771" i="1"/>
  <c r="G771" i="1"/>
  <c r="F771" i="1"/>
  <c r="E771" i="1"/>
  <c r="D771" i="1"/>
  <c r="C771" i="1"/>
  <c r="B771" i="1"/>
  <c r="Z771" i="1" s="1"/>
  <c r="AC770" i="1"/>
  <c r="AA770" i="1"/>
  <c r="AB770" i="1" s="1"/>
  <c r="T770" i="1"/>
  <c r="R770" i="1"/>
  <c r="Q770" i="1"/>
  <c r="P770" i="1"/>
  <c r="K770" i="1"/>
  <c r="I770" i="1"/>
  <c r="G770" i="1"/>
  <c r="F770" i="1"/>
  <c r="E770" i="1"/>
  <c r="D770" i="1"/>
  <c r="C770" i="1"/>
  <c r="B770" i="1"/>
  <c r="Z770" i="1" s="1"/>
  <c r="AC769" i="1"/>
  <c r="AA769" i="1"/>
  <c r="AB769" i="1" s="1"/>
  <c r="T769" i="1"/>
  <c r="R769" i="1"/>
  <c r="Q769" i="1"/>
  <c r="P769" i="1"/>
  <c r="K769" i="1"/>
  <c r="G769" i="1"/>
  <c r="S769" i="1" s="1"/>
  <c r="F769" i="1"/>
  <c r="E769" i="1"/>
  <c r="D769" i="1"/>
  <c r="C769" i="1"/>
  <c r="B769" i="1"/>
  <c r="I769" i="1" s="1"/>
  <c r="AC768" i="1"/>
  <c r="AA768" i="1"/>
  <c r="AB768" i="1" s="1"/>
  <c r="U768" i="1"/>
  <c r="T768" i="1"/>
  <c r="R768" i="1"/>
  <c r="Q768" i="1"/>
  <c r="K768" i="1"/>
  <c r="J768" i="1"/>
  <c r="G768" i="1"/>
  <c r="S768" i="1" s="1"/>
  <c r="F768" i="1"/>
  <c r="E768" i="1"/>
  <c r="D768" i="1"/>
  <c r="C768" i="1"/>
  <c r="B768" i="1"/>
  <c r="Z768" i="1" s="1"/>
  <c r="AA767" i="1"/>
  <c r="AB767" i="1" s="1"/>
  <c r="T767" i="1"/>
  <c r="R767" i="1"/>
  <c r="Q767" i="1"/>
  <c r="P767" i="1"/>
  <c r="K767" i="1"/>
  <c r="G767" i="1"/>
  <c r="F767" i="1"/>
  <c r="S767" i="1" s="1"/>
  <c r="E767" i="1"/>
  <c r="D767" i="1"/>
  <c r="C767" i="1"/>
  <c r="B767" i="1"/>
  <c r="I767" i="1" s="1"/>
  <c r="AA766" i="1"/>
  <c r="AB766" i="1" s="1"/>
  <c r="U766" i="1"/>
  <c r="T766" i="1"/>
  <c r="R766" i="1"/>
  <c r="Q766" i="1"/>
  <c r="P766" i="1"/>
  <c r="J766" i="1"/>
  <c r="G766" i="1"/>
  <c r="F766" i="1"/>
  <c r="E766" i="1"/>
  <c r="D766" i="1"/>
  <c r="C766" i="1"/>
  <c r="B766" i="1"/>
  <c r="AC766" i="1" s="1"/>
  <c r="AA765" i="1"/>
  <c r="AB765" i="1" s="1"/>
  <c r="O765" i="1" s="1"/>
  <c r="T765" i="1"/>
  <c r="S765" i="1"/>
  <c r="R765" i="1"/>
  <c r="Q765" i="1"/>
  <c r="P765" i="1"/>
  <c r="K765" i="1"/>
  <c r="G765" i="1"/>
  <c r="F765" i="1"/>
  <c r="E765" i="1"/>
  <c r="D765" i="1"/>
  <c r="C765" i="1"/>
  <c r="B765" i="1"/>
  <c r="Z765" i="1" s="1"/>
  <c r="AA764" i="1"/>
  <c r="AB764" i="1" s="1"/>
  <c r="U764" i="1"/>
  <c r="T764" i="1"/>
  <c r="R764" i="1"/>
  <c r="Q764" i="1"/>
  <c r="P764" i="1"/>
  <c r="J764" i="1"/>
  <c r="G764" i="1"/>
  <c r="F764" i="1"/>
  <c r="E764" i="1"/>
  <c r="D764" i="1"/>
  <c r="C764" i="1"/>
  <c r="B764" i="1"/>
  <c r="AC763" i="1"/>
  <c r="AA763" i="1"/>
  <c r="AB763" i="1" s="1"/>
  <c r="T763" i="1"/>
  <c r="S763" i="1"/>
  <c r="R763" i="1"/>
  <c r="Q763" i="1"/>
  <c r="P763" i="1"/>
  <c r="J763" i="1"/>
  <c r="I763" i="1"/>
  <c r="G763" i="1"/>
  <c r="F763" i="1"/>
  <c r="E763" i="1"/>
  <c r="D763" i="1"/>
  <c r="C763" i="1"/>
  <c r="B763" i="1"/>
  <c r="AC762" i="1"/>
  <c r="AA762" i="1"/>
  <c r="AB762" i="1" s="1"/>
  <c r="U762" i="1"/>
  <c r="T762" i="1"/>
  <c r="R762" i="1"/>
  <c r="Q762" i="1"/>
  <c r="P762" i="1"/>
  <c r="J762" i="1"/>
  <c r="G762" i="1"/>
  <c r="S762" i="1" s="1"/>
  <c r="F762" i="1"/>
  <c r="E762" i="1"/>
  <c r="D762" i="1"/>
  <c r="C762" i="1"/>
  <c r="B762" i="1"/>
  <c r="AA761" i="1"/>
  <c r="AB761" i="1" s="1"/>
  <c r="Z761" i="1"/>
  <c r="U761" i="1"/>
  <c r="T761" i="1"/>
  <c r="R761" i="1"/>
  <c r="Q761" i="1"/>
  <c r="P761" i="1"/>
  <c r="O761" i="1"/>
  <c r="J761" i="1"/>
  <c r="G761" i="1"/>
  <c r="S761" i="1" s="1"/>
  <c r="F761" i="1"/>
  <c r="E761" i="1"/>
  <c r="D761" i="1"/>
  <c r="C761" i="1"/>
  <c r="B761" i="1"/>
  <c r="I761" i="1" s="1"/>
  <c r="AA760" i="1"/>
  <c r="AB760" i="1" s="1"/>
  <c r="U760" i="1"/>
  <c r="T760" i="1"/>
  <c r="R760" i="1"/>
  <c r="Q760" i="1"/>
  <c r="P760" i="1"/>
  <c r="K760" i="1"/>
  <c r="G760" i="1"/>
  <c r="F760" i="1"/>
  <c r="E760" i="1"/>
  <c r="D760" i="1"/>
  <c r="C760" i="1"/>
  <c r="B760" i="1"/>
  <c r="AC759" i="1"/>
  <c r="AA759" i="1"/>
  <c r="AB759" i="1" s="1"/>
  <c r="T759" i="1"/>
  <c r="S759" i="1"/>
  <c r="R759" i="1"/>
  <c r="Q759" i="1"/>
  <c r="P759" i="1"/>
  <c r="J759" i="1"/>
  <c r="I759" i="1"/>
  <c r="G759" i="1"/>
  <c r="F759" i="1"/>
  <c r="E759" i="1"/>
  <c r="D759" i="1"/>
  <c r="C759" i="1"/>
  <c r="B759" i="1"/>
  <c r="AA758" i="1"/>
  <c r="AB758" i="1" s="1"/>
  <c r="T758" i="1"/>
  <c r="R758" i="1"/>
  <c r="Q758" i="1"/>
  <c r="P758" i="1"/>
  <c r="J758" i="1"/>
  <c r="G758" i="1"/>
  <c r="S758" i="1" s="1"/>
  <c r="F758" i="1"/>
  <c r="E758" i="1"/>
  <c r="D758" i="1"/>
  <c r="C758" i="1"/>
  <c r="B758" i="1"/>
  <c r="AA757" i="1"/>
  <c r="AB757" i="1" s="1"/>
  <c r="Z757" i="1"/>
  <c r="T757" i="1"/>
  <c r="S757" i="1"/>
  <c r="R757" i="1"/>
  <c r="Q757" i="1"/>
  <c r="P757" i="1"/>
  <c r="O757" i="1"/>
  <c r="J757" i="1"/>
  <c r="G757" i="1"/>
  <c r="F757" i="1"/>
  <c r="E757" i="1"/>
  <c r="D757" i="1"/>
  <c r="C757" i="1"/>
  <c r="B757" i="1"/>
  <c r="I757" i="1" s="1"/>
  <c r="AA756" i="1"/>
  <c r="AB756" i="1" s="1"/>
  <c r="U756" i="1"/>
  <c r="T756" i="1"/>
  <c r="R756" i="1"/>
  <c r="Q756" i="1"/>
  <c r="P756" i="1"/>
  <c r="J756" i="1"/>
  <c r="G756" i="1"/>
  <c r="F756" i="1"/>
  <c r="E756" i="1"/>
  <c r="D756" i="1"/>
  <c r="C756" i="1"/>
  <c r="B756" i="1"/>
  <c r="AC755" i="1"/>
  <c r="AA755" i="1"/>
  <c r="AB755" i="1" s="1"/>
  <c r="T755" i="1"/>
  <c r="S755" i="1"/>
  <c r="R755" i="1"/>
  <c r="Q755" i="1"/>
  <c r="P755" i="1"/>
  <c r="J755" i="1"/>
  <c r="I755" i="1"/>
  <c r="G755" i="1"/>
  <c r="F755" i="1"/>
  <c r="E755" i="1"/>
  <c r="D755" i="1"/>
  <c r="C755" i="1"/>
  <c r="B755" i="1"/>
  <c r="AC754" i="1"/>
  <c r="AA754" i="1"/>
  <c r="AB754" i="1" s="1"/>
  <c r="U754" i="1"/>
  <c r="T754" i="1"/>
  <c r="R754" i="1"/>
  <c r="Q754" i="1"/>
  <c r="P754" i="1"/>
  <c r="J754" i="1"/>
  <c r="I754" i="1"/>
  <c r="G754" i="1"/>
  <c r="F754" i="1"/>
  <c r="E754" i="1"/>
  <c r="D754" i="1"/>
  <c r="C754" i="1"/>
  <c r="B754" i="1"/>
  <c r="Z754" i="1" s="1"/>
  <c r="AA753" i="1"/>
  <c r="AB753" i="1" s="1"/>
  <c r="O753" i="1" s="1"/>
  <c r="U753" i="1"/>
  <c r="T753" i="1"/>
  <c r="R753" i="1"/>
  <c r="Q753" i="1"/>
  <c r="P753" i="1"/>
  <c r="J753" i="1"/>
  <c r="G753" i="1"/>
  <c r="S753" i="1" s="1"/>
  <c r="F753" i="1"/>
  <c r="E753" i="1"/>
  <c r="D753" i="1"/>
  <c r="C753" i="1"/>
  <c r="B753" i="1"/>
  <c r="AC753" i="1" s="1"/>
  <c r="AA752" i="1"/>
  <c r="AB752" i="1" s="1"/>
  <c r="U752" i="1"/>
  <c r="T752" i="1"/>
  <c r="R752" i="1"/>
  <c r="Q752" i="1"/>
  <c r="P752" i="1"/>
  <c r="O752" i="1"/>
  <c r="J752" i="1"/>
  <c r="G752" i="1"/>
  <c r="F752" i="1"/>
  <c r="E752" i="1"/>
  <c r="D752" i="1"/>
  <c r="C752" i="1"/>
  <c r="B752" i="1"/>
  <c r="Z752" i="1" s="1"/>
  <c r="AA751" i="1"/>
  <c r="AB751" i="1" s="1"/>
  <c r="T751" i="1"/>
  <c r="R751" i="1"/>
  <c r="Q751" i="1"/>
  <c r="P751" i="1"/>
  <c r="J751" i="1"/>
  <c r="I751" i="1"/>
  <c r="G751" i="1"/>
  <c r="S751" i="1" s="1"/>
  <c r="F751" i="1"/>
  <c r="E751" i="1"/>
  <c r="D751" i="1"/>
  <c r="C751" i="1"/>
  <c r="B751" i="1"/>
  <c r="AC751" i="1" s="1"/>
  <c r="AC750" i="1"/>
  <c r="AA750" i="1"/>
  <c r="AB750" i="1" s="1"/>
  <c r="O750" i="1" s="1"/>
  <c r="T750" i="1"/>
  <c r="R750" i="1"/>
  <c r="Q750" i="1"/>
  <c r="P750" i="1"/>
  <c r="J750" i="1"/>
  <c r="G750" i="1"/>
  <c r="S750" i="1" s="1"/>
  <c r="F750" i="1"/>
  <c r="E750" i="1"/>
  <c r="D750" i="1"/>
  <c r="C750" i="1"/>
  <c r="B750" i="1"/>
  <c r="Z750" i="1" s="1"/>
  <c r="M750" i="1" s="1"/>
  <c r="AC749" i="1"/>
  <c r="AA749" i="1"/>
  <c r="AB749" i="1" s="1"/>
  <c r="O749" i="1" s="1"/>
  <c r="T749" i="1"/>
  <c r="R749" i="1"/>
  <c r="Q749" i="1"/>
  <c r="P749" i="1"/>
  <c r="J749" i="1"/>
  <c r="G749" i="1"/>
  <c r="S749" i="1" s="1"/>
  <c r="F749" i="1"/>
  <c r="E749" i="1"/>
  <c r="D749" i="1"/>
  <c r="C749" i="1"/>
  <c r="B749" i="1"/>
  <c r="I749" i="1" s="1"/>
  <c r="AC748" i="1"/>
  <c r="AA748" i="1"/>
  <c r="AB748" i="1" s="1"/>
  <c r="O748" i="1" s="1"/>
  <c r="T748" i="1"/>
  <c r="S748" i="1"/>
  <c r="R748" i="1"/>
  <c r="Q748" i="1"/>
  <c r="P748" i="1"/>
  <c r="J748" i="1"/>
  <c r="G748" i="1"/>
  <c r="F748" i="1"/>
  <c r="E748" i="1"/>
  <c r="D748" i="1"/>
  <c r="C748" i="1"/>
  <c r="B748" i="1"/>
  <c r="Z748" i="1" s="1"/>
  <c r="AA747" i="1"/>
  <c r="AB747" i="1" s="1"/>
  <c r="T747" i="1"/>
  <c r="R747" i="1"/>
  <c r="Q747" i="1"/>
  <c r="P747" i="1"/>
  <c r="J747" i="1"/>
  <c r="G747" i="1"/>
  <c r="S747" i="1" s="1"/>
  <c r="F747" i="1"/>
  <c r="E747" i="1"/>
  <c r="D747" i="1"/>
  <c r="C747" i="1"/>
  <c r="B747" i="1"/>
  <c r="Z747" i="1" s="1"/>
  <c r="AA746" i="1"/>
  <c r="AB746" i="1" s="1"/>
  <c r="O746" i="1" s="1"/>
  <c r="Z746" i="1"/>
  <c r="T746" i="1"/>
  <c r="R746" i="1"/>
  <c r="Q746" i="1"/>
  <c r="P746" i="1"/>
  <c r="J746" i="1"/>
  <c r="G746" i="1"/>
  <c r="F746" i="1"/>
  <c r="E746" i="1"/>
  <c r="D746" i="1"/>
  <c r="C746" i="1"/>
  <c r="B746" i="1"/>
  <c r="AC746" i="1" s="1"/>
  <c r="AC745" i="1"/>
  <c r="AA745" i="1"/>
  <c r="AB745" i="1" s="1"/>
  <c r="U745" i="1"/>
  <c r="T745" i="1"/>
  <c r="R745" i="1"/>
  <c r="Q745" i="1"/>
  <c r="P745" i="1"/>
  <c r="O745" i="1"/>
  <c r="J745" i="1"/>
  <c r="G745" i="1"/>
  <c r="F745" i="1"/>
  <c r="E745" i="1"/>
  <c r="D745" i="1"/>
  <c r="C745" i="1"/>
  <c r="B745" i="1"/>
  <c r="I745" i="1" s="1"/>
  <c r="AC744" i="1"/>
  <c r="M744" i="1" s="1"/>
  <c r="AA744" i="1"/>
  <c r="AB744" i="1" s="1"/>
  <c r="T744" i="1"/>
  <c r="S744" i="1"/>
  <c r="R744" i="1"/>
  <c r="Q744" i="1"/>
  <c r="P744" i="1"/>
  <c r="O744" i="1"/>
  <c r="J744" i="1"/>
  <c r="G744" i="1"/>
  <c r="F744" i="1"/>
  <c r="E744" i="1"/>
  <c r="D744" i="1"/>
  <c r="C744" i="1"/>
  <c r="B744" i="1"/>
  <c r="Z744" i="1" s="1"/>
  <c r="AC743" i="1"/>
  <c r="AA743" i="1"/>
  <c r="AB743" i="1" s="1"/>
  <c r="T743" i="1"/>
  <c r="R743" i="1"/>
  <c r="Q743" i="1"/>
  <c r="P743" i="1"/>
  <c r="J743" i="1"/>
  <c r="I743" i="1"/>
  <c r="G743" i="1"/>
  <c r="S743" i="1" s="1"/>
  <c r="F743" i="1"/>
  <c r="E743" i="1"/>
  <c r="D743" i="1"/>
  <c r="C743" i="1"/>
  <c r="B743" i="1"/>
  <c r="Z743" i="1" s="1"/>
  <c r="AA742" i="1"/>
  <c r="AB742" i="1" s="1"/>
  <c r="O742" i="1" s="1"/>
  <c r="T742" i="1"/>
  <c r="R742" i="1"/>
  <c r="Q742" i="1"/>
  <c r="P742" i="1"/>
  <c r="J742" i="1"/>
  <c r="G742" i="1"/>
  <c r="F742" i="1"/>
  <c r="E742" i="1"/>
  <c r="D742" i="1"/>
  <c r="C742" i="1"/>
  <c r="B742" i="1"/>
  <c r="AC742" i="1" s="1"/>
  <c r="AA741" i="1"/>
  <c r="AB741" i="1" s="1"/>
  <c r="U741" i="1"/>
  <c r="T741" i="1"/>
  <c r="R741" i="1"/>
  <c r="Q741" i="1"/>
  <c r="P741" i="1"/>
  <c r="O741" i="1"/>
  <c r="J741" i="1"/>
  <c r="G741" i="1"/>
  <c r="F741" i="1"/>
  <c r="E741" i="1"/>
  <c r="D741" i="1"/>
  <c r="C741" i="1"/>
  <c r="B741" i="1"/>
  <c r="I741" i="1" s="1"/>
  <c r="AA740" i="1"/>
  <c r="AB740" i="1" s="1"/>
  <c r="T740" i="1"/>
  <c r="R740" i="1"/>
  <c r="Q740" i="1"/>
  <c r="P740" i="1"/>
  <c r="O740" i="1"/>
  <c r="J740" i="1"/>
  <c r="G740" i="1"/>
  <c r="F740" i="1"/>
  <c r="S740" i="1" s="1"/>
  <c r="E740" i="1"/>
  <c r="D740" i="1"/>
  <c r="C740" i="1"/>
  <c r="B740" i="1"/>
  <c r="Z740" i="1" s="1"/>
  <c r="AA739" i="1"/>
  <c r="AB739" i="1" s="1"/>
  <c r="U739" i="1"/>
  <c r="T739" i="1"/>
  <c r="R739" i="1"/>
  <c r="Q739" i="1"/>
  <c r="P739" i="1"/>
  <c r="J739" i="1"/>
  <c r="G739" i="1"/>
  <c r="F739" i="1"/>
  <c r="E739" i="1"/>
  <c r="D739" i="1"/>
  <c r="C739" i="1"/>
  <c r="B739" i="1"/>
  <c r="Z739" i="1" s="1"/>
  <c r="AC738" i="1"/>
  <c r="AA738" i="1"/>
  <c r="AB738" i="1" s="1"/>
  <c r="U738" i="1"/>
  <c r="T738" i="1"/>
  <c r="R738" i="1"/>
  <c r="Q738" i="1"/>
  <c r="P738" i="1"/>
  <c r="O738" i="1"/>
  <c r="J738" i="1"/>
  <c r="I738" i="1"/>
  <c r="G738" i="1"/>
  <c r="S738" i="1" s="1"/>
  <c r="F738" i="1"/>
  <c r="E738" i="1"/>
  <c r="D738" i="1"/>
  <c r="C738" i="1"/>
  <c r="B738" i="1"/>
  <c r="Z738" i="1" s="1"/>
  <c r="AA737" i="1"/>
  <c r="AB737" i="1" s="1"/>
  <c r="O737" i="1" s="1"/>
  <c r="Z737" i="1"/>
  <c r="U737" i="1"/>
  <c r="T737" i="1"/>
  <c r="R737" i="1"/>
  <c r="Q737" i="1"/>
  <c r="P737" i="1"/>
  <c r="J737" i="1"/>
  <c r="G737" i="1"/>
  <c r="S737" i="1" s="1"/>
  <c r="F737" i="1"/>
  <c r="E737" i="1"/>
  <c r="D737" i="1"/>
  <c r="C737" i="1"/>
  <c r="B737" i="1"/>
  <c r="I737" i="1" s="1"/>
  <c r="AA736" i="1"/>
  <c r="AB736" i="1" s="1"/>
  <c r="P736" i="1" s="1"/>
  <c r="U736" i="1"/>
  <c r="T736" i="1"/>
  <c r="R736" i="1"/>
  <c r="Q736" i="1"/>
  <c r="K736" i="1"/>
  <c r="J736" i="1"/>
  <c r="G736" i="1"/>
  <c r="F736" i="1"/>
  <c r="E736" i="1"/>
  <c r="D736" i="1"/>
  <c r="C736" i="1"/>
  <c r="B736" i="1"/>
  <c r="Z736" i="1" s="1"/>
  <c r="AC735" i="1"/>
  <c r="AA735" i="1"/>
  <c r="AB735" i="1" s="1"/>
  <c r="P735" i="1" s="1"/>
  <c r="T735" i="1"/>
  <c r="R735" i="1"/>
  <c r="Q735" i="1"/>
  <c r="O735" i="1"/>
  <c r="K735" i="1"/>
  <c r="J735" i="1"/>
  <c r="G735" i="1"/>
  <c r="F735" i="1"/>
  <c r="E735" i="1"/>
  <c r="D735" i="1"/>
  <c r="C735" i="1"/>
  <c r="B735" i="1"/>
  <c r="Z735" i="1" s="1"/>
  <c r="AA734" i="1"/>
  <c r="AB734" i="1" s="1"/>
  <c r="P734" i="1" s="1"/>
  <c r="T734" i="1"/>
  <c r="R734" i="1"/>
  <c r="Q734" i="1"/>
  <c r="O734" i="1"/>
  <c r="K734" i="1"/>
  <c r="J734" i="1"/>
  <c r="G734" i="1"/>
  <c r="F734" i="1"/>
  <c r="E734" i="1"/>
  <c r="D734" i="1"/>
  <c r="C734" i="1"/>
  <c r="B734" i="1"/>
  <c r="AC734" i="1" s="1"/>
  <c r="AA733" i="1"/>
  <c r="AB733" i="1" s="1"/>
  <c r="Z733" i="1"/>
  <c r="U733" i="1"/>
  <c r="T733" i="1"/>
  <c r="R733" i="1"/>
  <c r="Q733" i="1"/>
  <c r="P733" i="1"/>
  <c r="O733" i="1"/>
  <c r="K733" i="1"/>
  <c r="J733" i="1"/>
  <c r="G733" i="1"/>
  <c r="S733" i="1" s="1"/>
  <c r="F733" i="1"/>
  <c r="E733" i="1"/>
  <c r="D733" i="1"/>
  <c r="C733" i="1"/>
  <c r="B733" i="1"/>
  <c r="I733" i="1" s="1"/>
  <c r="AA732" i="1"/>
  <c r="AB732" i="1" s="1"/>
  <c r="Q732" i="1" s="1"/>
  <c r="U732" i="1"/>
  <c r="T732" i="1"/>
  <c r="R732" i="1"/>
  <c r="P732" i="1"/>
  <c r="K732" i="1"/>
  <c r="J732" i="1"/>
  <c r="G732" i="1"/>
  <c r="F732" i="1"/>
  <c r="E732" i="1"/>
  <c r="D732" i="1"/>
  <c r="C732" i="1"/>
  <c r="B732" i="1"/>
  <c r="Z732" i="1" s="1"/>
  <c r="AA731" i="1"/>
  <c r="AB731" i="1" s="1"/>
  <c r="T731" i="1"/>
  <c r="R731" i="1"/>
  <c r="Q731" i="1"/>
  <c r="P731" i="1"/>
  <c r="O731" i="1"/>
  <c r="K731" i="1"/>
  <c r="J731" i="1"/>
  <c r="G731" i="1"/>
  <c r="F731" i="1"/>
  <c r="E731" i="1"/>
  <c r="D731" i="1"/>
  <c r="C731" i="1"/>
  <c r="B731" i="1"/>
  <c r="Z731" i="1" s="1"/>
  <c r="AA730" i="1"/>
  <c r="AB730" i="1" s="1"/>
  <c r="Z730" i="1"/>
  <c r="U730" i="1"/>
  <c r="T730" i="1"/>
  <c r="R730" i="1"/>
  <c r="Q730" i="1"/>
  <c r="P730" i="1"/>
  <c r="O730" i="1"/>
  <c r="J730" i="1"/>
  <c r="I730" i="1"/>
  <c r="G730" i="1"/>
  <c r="S730" i="1" s="1"/>
  <c r="F730" i="1"/>
  <c r="E730" i="1"/>
  <c r="D730" i="1"/>
  <c r="C730" i="1"/>
  <c r="B730" i="1"/>
  <c r="AC730" i="1" s="1"/>
  <c r="N730" i="1" s="1"/>
  <c r="AA729" i="1"/>
  <c r="AB729" i="1" s="1"/>
  <c r="O729" i="1" s="1"/>
  <c r="Z729" i="1"/>
  <c r="U729" i="1"/>
  <c r="T729" i="1"/>
  <c r="R729" i="1"/>
  <c r="Q729" i="1"/>
  <c r="P729" i="1"/>
  <c r="K729" i="1"/>
  <c r="G729" i="1"/>
  <c r="S729" i="1" s="1"/>
  <c r="F729" i="1"/>
  <c r="E729" i="1"/>
  <c r="D729" i="1"/>
  <c r="C729" i="1"/>
  <c r="B729" i="1"/>
  <c r="I729" i="1" s="1"/>
  <c r="AA728" i="1"/>
  <c r="AB728" i="1" s="1"/>
  <c r="U728" i="1"/>
  <c r="T728" i="1"/>
  <c r="R728" i="1"/>
  <c r="Q728" i="1"/>
  <c r="P728" i="1"/>
  <c r="K728" i="1"/>
  <c r="G728" i="1"/>
  <c r="F728" i="1"/>
  <c r="E728" i="1"/>
  <c r="D728" i="1"/>
  <c r="C728" i="1"/>
  <c r="B728" i="1"/>
  <c r="Z728" i="1" s="1"/>
  <c r="AC727" i="1"/>
  <c r="M727" i="1" s="1"/>
  <c r="AA727" i="1"/>
  <c r="AB727" i="1" s="1"/>
  <c r="T727" i="1"/>
  <c r="R727" i="1"/>
  <c r="Q727" i="1"/>
  <c r="P727" i="1"/>
  <c r="O727" i="1"/>
  <c r="J727" i="1"/>
  <c r="G727" i="1"/>
  <c r="F727" i="1"/>
  <c r="E727" i="1"/>
  <c r="D727" i="1"/>
  <c r="C727" i="1"/>
  <c r="B727" i="1"/>
  <c r="Z727" i="1" s="1"/>
  <c r="AA726" i="1"/>
  <c r="AB726" i="1" s="1"/>
  <c r="T726" i="1"/>
  <c r="R726" i="1"/>
  <c r="Q726" i="1"/>
  <c r="P726" i="1"/>
  <c r="O726" i="1"/>
  <c r="J726" i="1"/>
  <c r="G726" i="1"/>
  <c r="F726" i="1"/>
  <c r="E726" i="1"/>
  <c r="D726" i="1"/>
  <c r="C726" i="1"/>
  <c r="B726" i="1"/>
  <c r="AC726" i="1" s="1"/>
  <c r="AA725" i="1"/>
  <c r="AB725" i="1" s="1"/>
  <c r="Z725" i="1"/>
  <c r="U725" i="1"/>
  <c r="T725" i="1"/>
  <c r="R725" i="1"/>
  <c r="Q725" i="1"/>
  <c r="P725" i="1"/>
  <c r="O725" i="1"/>
  <c r="K725" i="1"/>
  <c r="G725" i="1"/>
  <c r="S725" i="1" s="1"/>
  <c r="F725" i="1"/>
  <c r="E725" i="1"/>
  <c r="D725" i="1"/>
  <c r="C725" i="1"/>
  <c r="B725" i="1"/>
  <c r="I725" i="1" s="1"/>
  <c r="AA724" i="1"/>
  <c r="AB724" i="1" s="1"/>
  <c r="O724" i="1" s="1"/>
  <c r="U724" i="1"/>
  <c r="T724" i="1"/>
  <c r="R724" i="1"/>
  <c r="Q724" i="1"/>
  <c r="P724" i="1"/>
  <c r="K724" i="1"/>
  <c r="G724" i="1"/>
  <c r="F724" i="1"/>
  <c r="E724" i="1"/>
  <c r="D724" i="1"/>
  <c r="C724" i="1"/>
  <c r="B724" i="1"/>
  <c r="Z724" i="1" s="1"/>
  <c r="AA723" i="1"/>
  <c r="AB723" i="1" s="1"/>
  <c r="T723" i="1"/>
  <c r="R723" i="1"/>
  <c r="Q723" i="1"/>
  <c r="P723" i="1"/>
  <c r="O723" i="1"/>
  <c r="K723" i="1"/>
  <c r="G723" i="1"/>
  <c r="F723" i="1"/>
  <c r="E723" i="1"/>
  <c r="D723" i="1"/>
  <c r="C723" i="1"/>
  <c r="B723" i="1"/>
  <c r="Z723" i="1" s="1"/>
  <c r="AC722" i="1"/>
  <c r="M722" i="1" s="1"/>
  <c r="AA722" i="1"/>
  <c r="AB722" i="1" s="1"/>
  <c r="Z722" i="1"/>
  <c r="U722" i="1"/>
  <c r="T722" i="1"/>
  <c r="R722" i="1"/>
  <c r="Q722" i="1"/>
  <c r="P722" i="1"/>
  <c r="O722" i="1"/>
  <c r="J722" i="1"/>
  <c r="I722" i="1"/>
  <c r="G722" i="1"/>
  <c r="S722" i="1" s="1"/>
  <c r="F722" i="1"/>
  <c r="E722" i="1"/>
  <c r="D722" i="1"/>
  <c r="C722" i="1"/>
  <c r="B722" i="1"/>
  <c r="AC721" i="1"/>
  <c r="AA721" i="1"/>
  <c r="AB721" i="1" s="1"/>
  <c r="Z721" i="1"/>
  <c r="U721" i="1"/>
  <c r="T721" i="1"/>
  <c r="R721" i="1"/>
  <c r="Q721" i="1"/>
  <c r="K721" i="1"/>
  <c r="J721" i="1"/>
  <c r="G721" i="1"/>
  <c r="S721" i="1" s="1"/>
  <c r="F721" i="1"/>
  <c r="E721" i="1"/>
  <c r="D721" i="1"/>
  <c r="C721" i="1"/>
  <c r="B721" i="1"/>
  <c r="I721" i="1" s="1"/>
  <c r="AA720" i="1"/>
  <c r="AB720" i="1" s="1"/>
  <c r="P720" i="1" s="1"/>
  <c r="T720" i="1"/>
  <c r="R720" i="1"/>
  <c r="Q720" i="1"/>
  <c r="K720" i="1"/>
  <c r="J720" i="1"/>
  <c r="G720" i="1"/>
  <c r="F720" i="1"/>
  <c r="E720" i="1"/>
  <c r="D720" i="1"/>
  <c r="C720" i="1"/>
  <c r="B720" i="1"/>
  <c r="Z720" i="1" s="1"/>
  <c r="AA719" i="1"/>
  <c r="AB719" i="1" s="1"/>
  <c r="P719" i="1" s="1"/>
  <c r="T719" i="1"/>
  <c r="R719" i="1"/>
  <c r="Q719" i="1"/>
  <c r="O719" i="1"/>
  <c r="K719" i="1"/>
  <c r="J719" i="1"/>
  <c r="G719" i="1"/>
  <c r="F719" i="1"/>
  <c r="E719" i="1"/>
  <c r="D719" i="1"/>
  <c r="C719" i="1"/>
  <c r="B719" i="1"/>
  <c r="Z719" i="1" s="1"/>
  <c r="AA718" i="1"/>
  <c r="AB718" i="1" s="1"/>
  <c r="T718" i="1"/>
  <c r="R718" i="1"/>
  <c r="Q718" i="1"/>
  <c r="P718" i="1"/>
  <c r="O718" i="1"/>
  <c r="K718" i="1"/>
  <c r="J718" i="1"/>
  <c r="G718" i="1"/>
  <c r="S718" i="1" s="1"/>
  <c r="F718" i="1"/>
  <c r="E718" i="1"/>
  <c r="D718" i="1"/>
  <c r="C718" i="1"/>
  <c r="B718" i="1"/>
  <c r="U718" i="1" s="1"/>
  <c r="AA717" i="1"/>
  <c r="AB717" i="1" s="1"/>
  <c r="T717" i="1"/>
  <c r="R717" i="1"/>
  <c r="Q717" i="1"/>
  <c r="P717" i="1"/>
  <c r="O717" i="1"/>
  <c r="J717" i="1"/>
  <c r="G717" i="1"/>
  <c r="F717" i="1"/>
  <c r="E717" i="1"/>
  <c r="D717" i="1"/>
  <c r="C717" i="1"/>
  <c r="B717" i="1"/>
  <c r="AC716" i="1"/>
  <c r="M716" i="1" s="1"/>
  <c r="AA716" i="1"/>
  <c r="AB716" i="1" s="1"/>
  <c r="T716" i="1"/>
  <c r="R716" i="1"/>
  <c r="Q716" i="1"/>
  <c r="P716" i="1"/>
  <c r="O716" i="1"/>
  <c r="K716" i="1"/>
  <c r="G716" i="1"/>
  <c r="F716" i="1"/>
  <c r="E716" i="1"/>
  <c r="D716" i="1"/>
  <c r="C716" i="1"/>
  <c r="B716" i="1"/>
  <c r="Z716" i="1" s="1"/>
  <c r="AC715" i="1"/>
  <c r="M715" i="1" s="1"/>
  <c r="AA715" i="1"/>
  <c r="AB715" i="1" s="1"/>
  <c r="O715" i="1" s="1"/>
  <c r="T715" i="1"/>
  <c r="R715" i="1"/>
  <c r="Q715" i="1"/>
  <c r="P715" i="1"/>
  <c r="J715" i="1"/>
  <c r="I715" i="1"/>
  <c r="G715" i="1"/>
  <c r="F715" i="1"/>
  <c r="E715" i="1"/>
  <c r="D715" i="1"/>
  <c r="C715" i="1"/>
  <c r="B715" i="1"/>
  <c r="Z715" i="1" s="1"/>
  <c r="AA714" i="1"/>
  <c r="AB714" i="1" s="1"/>
  <c r="T714" i="1"/>
  <c r="R714" i="1"/>
  <c r="Q714" i="1"/>
  <c r="P714" i="1"/>
  <c r="O714" i="1"/>
  <c r="J714" i="1"/>
  <c r="G714" i="1"/>
  <c r="F714" i="1"/>
  <c r="E714" i="1"/>
  <c r="D714" i="1"/>
  <c r="C714" i="1"/>
  <c r="B714" i="1"/>
  <c r="AC714" i="1" s="1"/>
  <c r="AA713" i="1"/>
  <c r="AB713" i="1" s="1"/>
  <c r="U713" i="1"/>
  <c r="T713" i="1"/>
  <c r="R713" i="1"/>
  <c r="Q713" i="1"/>
  <c r="P713" i="1"/>
  <c r="O713" i="1"/>
  <c r="J713" i="1"/>
  <c r="G713" i="1"/>
  <c r="S713" i="1" s="1"/>
  <c r="F713" i="1"/>
  <c r="E713" i="1"/>
  <c r="D713" i="1"/>
  <c r="C713" i="1"/>
  <c r="B713" i="1"/>
  <c r="I713" i="1" s="1"/>
  <c r="AA712" i="1"/>
  <c r="AB712" i="1" s="1"/>
  <c r="O712" i="1" s="1"/>
  <c r="U712" i="1"/>
  <c r="T712" i="1"/>
  <c r="R712" i="1"/>
  <c r="Q712" i="1"/>
  <c r="P712" i="1"/>
  <c r="J712" i="1"/>
  <c r="G712" i="1"/>
  <c r="S712" i="1" s="1"/>
  <c r="F712" i="1"/>
  <c r="E712" i="1"/>
  <c r="D712" i="1"/>
  <c r="C712" i="1"/>
  <c r="B712" i="1"/>
  <c r="Z712" i="1" s="1"/>
  <c r="AA711" i="1"/>
  <c r="AB711" i="1" s="1"/>
  <c r="U711" i="1"/>
  <c r="T711" i="1"/>
  <c r="R711" i="1"/>
  <c r="Q711" i="1"/>
  <c r="P711" i="1"/>
  <c r="O711" i="1"/>
  <c r="J711" i="1"/>
  <c r="G711" i="1"/>
  <c r="S711" i="1" s="1"/>
  <c r="F711" i="1"/>
  <c r="E711" i="1"/>
  <c r="D711" i="1"/>
  <c r="C711" i="1"/>
  <c r="B711" i="1"/>
  <c r="Z711" i="1" s="1"/>
  <c r="AA710" i="1"/>
  <c r="AB710" i="1" s="1"/>
  <c r="O710" i="1" s="1"/>
  <c r="Z710" i="1"/>
  <c r="T710" i="1"/>
  <c r="R710" i="1"/>
  <c r="Q710" i="1"/>
  <c r="P710" i="1"/>
  <c r="J710" i="1"/>
  <c r="I710" i="1"/>
  <c r="G710" i="1"/>
  <c r="S710" i="1" s="1"/>
  <c r="F710" i="1"/>
  <c r="E710" i="1"/>
  <c r="D710" i="1"/>
  <c r="C710" i="1"/>
  <c r="B710" i="1"/>
  <c r="AC710" i="1" s="1"/>
  <c r="AA709" i="1"/>
  <c r="AB709" i="1" s="1"/>
  <c r="O709" i="1" s="1"/>
  <c r="T709" i="1"/>
  <c r="S709" i="1"/>
  <c r="R709" i="1"/>
  <c r="Q709" i="1"/>
  <c r="P709" i="1"/>
  <c r="J709" i="1"/>
  <c r="G709" i="1"/>
  <c r="F709" i="1"/>
  <c r="E709" i="1"/>
  <c r="D709" i="1"/>
  <c r="C709" i="1"/>
  <c r="B709" i="1"/>
  <c r="I709" i="1" s="1"/>
  <c r="AC708" i="1"/>
  <c r="M708" i="1" s="1"/>
  <c r="AA708" i="1"/>
  <c r="AB708" i="1" s="1"/>
  <c r="T708" i="1"/>
  <c r="S708" i="1"/>
  <c r="R708" i="1"/>
  <c r="Q708" i="1"/>
  <c r="P708" i="1"/>
  <c r="O708" i="1"/>
  <c r="J708" i="1"/>
  <c r="G708" i="1"/>
  <c r="F708" i="1"/>
  <c r="E708" i="1"/>
  <c r="D708" i="1"/>
  <c r="C708" i="1"/>
  <c r="B708" i="1"/>
  <c r="Z708" i="1" s="1"/>
  <c r="AC707" i="1"/>
  <c r="M707" i="1" s="1"/>
  <c r="AA707" i="1"/>
  <c r="AB707" i="1" s="1"/>
  <c r="T707" i="1"/>
  <c r="R707" i="1"/>
  <c r="Q707" i="1"/>
  <c r="P707" i="1"/>
  <c r="O707" i="1"/>
  <c r="J707" i="1"/>
  <c r="G707" i="1"/>
  <c r="F707" i="1"/>
  <c r="E707" i="1"/>
  <c r="D707" i="1"/>
  <c r="C707" i="1"/>
  <c r="B707" i="1"/>
  <c r="Z707" i="1" s="1"/>
  <c r="AA706" i="1"/>
  <c r="AB706" i="1" s="1"/>
  <c r="T706" i="1"/>
  <c r="R706" i="1"/>
  <c r="Q706" i="1"/>
  <c r="P706" i="1"/>
  <c r="O706" i="1"/>
  <c r="J706" i="1"/>
  <c r="G706" i="1"/>
  <c r="F706" i="1"/>
  <c r="E706" i="1"/>
  <c r="D706" i="1"/>
  <c r="C706" i="1"/>
  <c r="B706" i="1"/>
  <c r="AC706" i="1" s="1"/>
  <c r="AA705" i="1"/>
  <c r="AB705" i="1" s="1"/>
  <c r="T705" i="1"/>
  <c r="R705" i="1"/>
  <c r="Q705" i="1"/>
  <c r="P705" i="1"/>
  <c r="O705" i="1"/>
  <c r="K705" i="1"/>
  <c r="G705" i="1"/>
  <c r="F705" i="1"/>
  <c r="E705" i="1"/>
  <c r="D705" i="1"/>
  <c r="C705" i="1"/>
  <c r="B705" i="1"/>
  <c r="U705" i="1" s="1"/>
  <c r="AA704" i="1"/>
  <c r="AB704" i="1" s="1"/>
  <c r="U704" i="1"/>
  <c r="T704" i="1"/>
  <c r="R704" i="1"/>
  <c r="Q704" i="1"/>
  <c r="P704" i="1"/>
  <c r="O704" i="1"/>
  <c r="K704" i="1"/>
  <c r="G704" i="1"/>
  <c r="F704" i="1"/>
  <c r="E704" i="1"/>
  <c r="D704" i="1"/>
  <c r="C704" i="1"/>
  <c r="B704" i="1"/>
  <c r="Z704" i="1" s="1"/>
  <c r="AC703" i="1"/>
  <c r="AA703" i="1"/>
  <c r="AB703" i="1" s="1"/>
  <c r="T703" i="1"/>
  <c r="R703" i="1"/>
  <c r="Q703" i="1"/>
  <c r="P703" i="1"/>
  <c r="K703" i="1"/>
  <c r="G703" i="1"/>
  <c r="F703" i="1"/>
  <c r="S703" i="1" s="1"/>
  <c r="E703" i="1"/>
  <c r="D703" i="1"/>
  <c r="C703" i="1"/>
  <c r="B703" i="1"/>
  <c r="AA702" i="1"/>
  <c r="AB702" i="1" s="1"/>
  <c r="Z702" i="1"/>
  <c r="U702" i="1"/>
  <c r="T702" i="1"/>
  <c r="R702" i="1"/>
  <c r="Q702" i="1"/>
  <c r="P702" i="1"/>
  <c r="O702" i="1"/>
  <c r="J702" i="1"/>
  <c r="I702" i="1"/>
  <c r="G702" i="1"/>
  <c r="S702" i="1" s="1"/>
  <c r="F702" i="1"/>
  <c r="E702" i="1"/>
  <c r="D702" i="1"/>
  <c r="C702" i="1"/>
  <c r="B702" i="1"/>
  <c r="AC702" i="1" s="1"/>
  <c r="N702" i="1" s="1"/>
  <c r="AA701" i="1"/>
  <c r="AB701" i="1" s="1"/>
  <c r="Z701" i="1"/>
  <c r="U701" i="1"/>
  <c r="T701" i="1"/>
  <c r="R701" i="1"/>
  <c r="Q701" i="1"/>
  <c r="P701" i="1"/>
  <c r="O701" i="1"/>
  <c r="J701" i="1"/>
  <c r="G701" i="1"/>
  <c r="F701" i="1"/>
  <c r="S701" i="1" s="1"/>
  <c r="E701" i="1"/>
  <c r="D701" i="1"/>
  <c r="C701" i="1"/>
  <c r="B701" i="1"/>
  <c r="I701" i="1" s="1"/>
  <c r="AC700" i="1"/>
  <c r="AA700" i="1"/>
  <c r="AB700" i="1" s="1"/>
  <c r="O700" i="1" s="1"/>
  <c r="U700" i="1"/>
  <c r="T700" i="1"/>
  <c r="R700" i="1"/>
  <c r="Q700" i="1"/>
  <c r="P700" i="1"/>
  <c r="J700" i="1"/>
  <c r="G700" i="1"/>
  <c r="S700" i="1" s="1"/>
  <c r="F700" i="1"/>
  <c r="E700" i="1"/>
  <c r="D700" i="1"/>
  <c r="C700" i="1"/>
  <c r="B700" i="1"/>
  <c r="Z700" i="1" s="1"/>
  <c r="AC699" i="1"/>
  <c r="AA699" i="1"/>
  <c r="AB699" i="1" s="1"/>
  <c r="O699" i="1" s="1"/>
  <c r="U699" i="1"/>
  <c r="T699" i="1"/>
  <c r="R699" i="1"/>
  <c r="Q699" i="1"/>
  <c r="P699" i="1"/>
  <c r="J699" i="1"/>
  <c r="I699" i="1"/>
  <c r="G699" i="1"/>
  <c r="S699" i="1" s="1"/>
  <c r="F699" i="1"/>
  <c r="E699" i="1"/>
  <c r="D699" i="1"/>
  <c r="C699" i="1"/>
  <c r="B699" i="1"/>
  <c r="Z699" i="1" s="1"/>
  <c r="AA698" i="1"/>
  <c r="AB698" i="1" s="1"/>
  <c r="O698" i="1" s="1"/>
  <c r="Z698" i="1"/>
  <c r="T698" i="1"/>
  <c r="R698" i="1"/>
  <c r="Q698" i="1"/>
  <c r="P698" i="1"/>
  <c r="J698" i="1"/>
  <c r="I698" i="1"/>
  <c r="G698" i="1"/>
  <c r="F698" i="1"/>
  <c r="E698" i="1"/>
  <c r="D698" i="1"/>
  <c r="C698" i="1"/>
  <c r="B698" i="1"/>
  <c r="U698" i="1" s="1"/>
  <c r="AC697" i="1"/>
  <c r="AA697" i="1"/>
  <c r="AB697" i="1" s="1"/>
  <c r="T697" i="1"/>
  <c r="R697" i="1"/>
  <c r="Q697" i="1"/>
  <c r="P697" i="1"/>
  <c r="O697" i="1"/>
  <c r="J697" i="1"/>
  <c r="G697" i="1"/>
  <c r="S697" i="1" s="1"/>
  <c r="F697" i="1"/>
  <c r="E697" i="1"/>
  <c r="D697" i="1"/>
  <c r="C697" i="1"/>
  <c r="B697" i="1"/>
  <c r="I697" i="1" s="1"/>
  <c r="AA696" i="1"/>
  <c r="AB696" i="1" s="1"/>
  <c r="O696" i="1" s="1"/>
  <c r="T696" i="1"/>
  <c r="R696" i="1"/>
  <c r="Q696" i="1"/>
  <c r="P696" i="1"/>
  <c r="J696" i="1"/>
  <c r="G696" i="1"/>
  <c r="F696" i="1"/>
  <c r="E696" i="1"/>
  <c r="D696" i="1"/>
  <c r="C696" i="1"/>
  <c r="B696" i="1"/>
  <c r="AA695" i="1"/>
  <c r="AB695" i="1" s="1"/>
  <c r="T695" i="1"/>
  <c r="R695" i="1"/>
  <c r="Q695" i="1"/>
  <c r="P695" i="1"/>
  <c r="O695" i="1"/>
  <c r="J695" i="1"/>
  <c r="G695" i="1"/>
  <c r="F695" i="1"/>
  <c r="E695" i="1"/>
  <c r="D695" i="1"/>
  <c r="C695" i="1"/>
  <c r="B695" i="1"/>
  <c r="AA694" i="1"/>
  <c r="AB694" i="1" s="1"/>
  <c r="U694" i="1"/>
  <c r="T694" i="1"/>
  <c r="R694" i="1"/>
  <c r="Q694" i="1"/>
  <c r="P694" i="1"/>
  <c r="O694" i="1"/>
  <c r="J694" i="1"/>
  <c r="G694" i="1"/>
  <c r="S694" i="1" s="1"/>
  <c r="F694" i="1"/>
  <c r="E694" i="1"/>
  <c r="D694" i="1"/>
  <c r="C694" i="1"/>
  <c r="B694" i="1"/>
  <c r="Z694" i="1" s="1"/>
  <c r="AA693" i="1"/>
  <c r="AB693" i="1" s="1"/>
  <c r="Z693" i="1"/>
  <c r="T693" i="1"/>
  <c r="R693" i="1"/>
  <c r="Q693" i="1"/>
  <c r="P693" i="1"/>
  <c r="O693" i="1"/>
  <c r="J693" i="1"/>
  <c r="G693" i="1"/>
  <c r="F693" i="1"/>
  <c r="S693" i="1" s="1"/>
  <c r="E693" i="1"/>
  <c r="D693" i="1"/>
  <c r="C693" i="1"/>
  <c r="B693" i="1"/>
  <c r="I693" i="1" s="1"/>
  <c r="AC692" i="1"/>
  <c r="M692" i="1" s="1"/>
  <c r="AA692" i="1"/>
  <c r="AB692" i="1" s="1"/>
  <c r="O692" i="1" s="1"/>
  <c r="T692" i="1"/>
  <c r="R692" i="1"/>
  <c r="Q692" i="1"/>
  <c r="P692" i="1"/>
  <c r="J692" i="1"/>
  <c r="G692" i="1"/>
  <c r="S692" i="1" s="1"/>
  <c r="F692" i="1"/>
  <c r="E692" i="1"/>
  <c r="D692" i="1"/>
  <c r="C692" i="1"/>
  <c r="B692" i="1"/>
  <c r="Z692" i="1" s="1"/>
  <c r="AC691" i="1"/>
  <c r="AA691" i="1"/>
  <c r="AB691" i="1" s="1"/>
  <c r="O691" i="1" s="1"/>
  <c r="U691" i="1"/>
  <c r="T691" i="1"/>
  <c r="R691" i="1"/>
  <c r="Q691" i="1"/>
  <c r="P691" i="1"/>
  <c r="J691" i="1"/>
  <c r="I691" i="1"/>
  <c r="G691" i="1"/>
  <c r="S691" i="1" s="1"/>
  <c r="F691" i="1"/>
  <c r="E691" i="1"/>
  <c r="D691" i="1"/>
  <c r="C691" i="1"/>
  <c r="B691" i="1"/>
  <c r="Z691" i="1" s="1"/>
  <c r="AA690" i="1"/>
  <c r="AB690" i="1" s="1"/>
  <c r="O690" i="1" s="1"/>
  <c r="T690" i="1"/>
  <c r="R690" i="1"/>
  <c r="Q690" i="1"/>
  <c r="P690" i="1"/>
  <c r="K690" i="1"/>
  <c r="G690" i="1"/>
  <c r="F690" i="1"/>
  <c r="E690" i="1"/>
  <c r="D690" i="1"/>
  <c r="C690" i="1"/>
  <c r="B690" i="1"/>
  <c r="AC690" i="1" s="1"/>
  <c r="AC689" i="1"/>
  <c r="AA689" i="1"/>
  <c r="AB689" i="1" s="1"/>
  <c r="U689" i="1"/>
  <c r="T689" i="1"/>
  <c r="R689" i="1"/>
  <c r="Q689" i="1"/>
  <c r="P689" i="1"/>
  <c r="O689" i="1"/>
  <c r="J689" i="1"/>
  <c r="G689" i="1"/>
  <c r="S689" i="1" s="1"/>
  <c r="F689" i="1"/>
  <c r="E689" i="1"/>
  <c r="D689" i="1"/>
  <c r="C689" i="1"/>
  <c r="B689" i="1"/>
  <c r="AA688" i="1"/>
  <c r="AB688" i="1" s="1"/>
  <c r="U688" i="1"/>
  <c r="T688" i="1"/>
  <c r="R688" i="1"/>
  <c r="Q688" i="1"/>
  <c r="P688" i="1"/>
  <c r="O688" i="1"/>
  <c r="J688" i="1"/>
  <c r="G688" i="1"/>
  <c r="F688" i="1"/>
  <c r="E688" i="1"/>
  <c r="D688" i="1"/>
  <c r="C688" i="1"/>
  <c r="B688" i="1"/>
  <c r="Z688" i="1" s="1"/>
  <c r="AC687" i="1"/>
  <c r="AA687" i="1"/>
  <c r="AB687" i="1" s="1"/>
  <c r="T687" i="1"/>
  <c r="R687" i="1"/>
  <c r="Q687" i="1"/>
  <c r="P687" i="1"/>
  <c r="J687" i="1"/>
  <c r="I687" i="1"/>
  <c r="G687" i="1"/>
  <c r="S687" i="1" s="1"/>
  <c r="F687" i="1"/>
  <c r="E687" i="1"/>
  <c r="D687" i="1"/>
  <c r="C687" i="1"/>
  <c r="B687" i="1"/>
  <c r="Z687" i="1" s="1"/>
  <c r="AA686" i="1"/>
  <c r="AB686" i="1" s="1"/>
  <c r="O686" i="1" s="1"/>
  <c r="T686" i="1"/>
  <c r="R686" i="1"/>
  <c r="Q686" i="1"/>
  <c r="P686" i="1"/>
  <c r="J686" i="1"/>
  <c r="G686" i="1"/>
  <c r="F686" i="1"/>
  <c r="E686" i="1"/>
  <c r="D686" i="1"/>
  <c r="C686" i="1"/>
  <c r="B686" i="1"/>
  <c r="AA685" i="1"/>
  <c r="AB685" i="1" s="1"/>
  <c r="Z685" i="1"/>
  <c r="U685" i="1"/>
  <c r="T685" i="1"/>
  <c r="R685" i="1"/>
  <c r="Q685" i="1"/>
  <c r="P685" i="1"/>
  <c r="O685" i="1"/>
  <c r="J685" i="1"/>
  <c r="G685" i="1"/>
  <c r="S685" i="1" s="1"/>
  <c r="F685" i="1"/>
  <c r="E685" i="1"/>
  <c r="D685" i="1"/>
  <c r="C685" i="1"/>
  <c r="B685" i="1"/>
  <c r="I685" i="1" s="1"/>
  <c r="AA684" i="1"/>
  <c r="AB684" i="1" s="1"/>
  <c r="O684" i="1" s="1"/>
  <c r="T684" i="1"/>
  <c r="R684" i="1"/>
  <c r="Q684" i="1"/>
  <c r="P684" i="1"/>
  <c r="J684" i="1"/>
  <c r="G684" i="1"/>
  <c r="F684" i="1"/>
  <c r="E684" i="1"/>
  <c r="D684" i="1"/>
  <c r="C684" i="1"/>
  <c r="B684" i="1"/>
  <c r="U684" i="1" s="1"/>
  <c r="AA683" i="1"/>
  <c r="AB683" i="1" s="1"/>
  <c r="O683" i="1" s="1"/>
  <c r="U683" i="1"/>
  <c r="T683" i="1"/>
  <c r="R683" i="1"/>
  <c r="Q683" i="1"/>
  <c r="P683" i="1"/>
  <c r="K683" i="1"/>
  <c r="I683" i="1"/>
  <c r="G683" i="1"/>
  <c r="S683" i="1" s="1"/>
  <c r="F683" i="1"/>
  <c r="E683" i="1"/>
  <c r="D683" i="1"/>
  <c r="C683" i="1"/>
  <c r="B683" i="1"/>
  <c r="Z683" i="1" s="1"/>
  <c r="AA682" i="1"/>
  <c r="AB682" i="1" s="1"/>
  <c r="O682" i="1" s="1"/>
  <c r="Z682" i="1"/>
  <c r="U682" i="1"/>
  <c r="T682" i="1"/>
  <c r="R682" i="1"/>
  <c r="Q682" i="1"/>
  <c r="P682" i="1"/>
  <c r="K682" i="1"/>
  <c r="I682" i="1"/>
  <c r="G682" i="1"/>
  <c r="S682" i="1" s="1"/>
  <c r="F682" i="1"/>
  <c r="E682" i="1"/>
  <c r="D682" i="1"/>
  <c r="C682" i="1"/>
  <c r="B682" i="1"/>
  <c r="AC682" i="1" s="1"/>
  <c r="M682" i="1" s="1"/>
  <c r="AA681" i="1"/>
  <c r="AB681" i="1" s="1"/>
  <c r="O681" i="1" s="1"/>
  <c r="T681" i="1"/>
  <c r="S681" i="1"/>
  <c r="R681" i="1"/>
  <c r="Q681" i="1"/>
  <c r="P681" i="1"/>
  <c r="J681" i="1"/>
  <c r="G681" i="1"/>
  <c r="F681" i="1"/>
  <c r="E681" i="1"/>
  <c r="D681" i="1"/>
  <c r="C681" i="1"/>
  <c r="B681" i="1"/>
  <c r="AC680" i="1"/>
  <c r="AA680" i="1"/>
  <c r="AB680" i="1" s="1"/>
  <c r="O680" i="1" s="1"/>
  <c r="U680" i="1"/>
  <c r="T680" i="1"/>
  <c r="R680" i="1"/>
  <c r="Q680" i="1"/>
  <c r="P680" i="1"/>
  <c r="J680" i="1"/>
  <c r="G680" i="1"/>
  <c r="S680" i="1" s="1"/>
  <c r="F680" i="1"/>
  <c r="E680" i="1"/>
  <c r="D680" i="1"/>
  <c r="C680" i="1"/>
  <c r="B680" i="1"/>
  <c r="Z680" i="1" s="1"/>
  <c r="AC679" i="1"/>
  <c r="M679" i="1" s="1"/>
  <c r="AA679" i="1"/>
  <c r="AB679" i="1" s="1"/>
  <c r="U679" i="1"/>
  <c r="T679" i="1"/>
  <c r="R679" i="1"/>
  <c r="Q679" i="1"/>
  <c r="K679" i="1"/>
  <c r="J679" i="1"/>
  <c r="I679" i="1"/>
  <c r="G679" i="1"/>
  <c r="F679" i="1"/>
  <c r="E679" i="1"/>
  <c r="D679" i="1"/>
  <c r="C679" i="1"/>
  <c r="B679" i="1"/>
  <c r="Z679" i="1" s="1"/>
  <c r="AA678" i="1"/>
  <c r="AB678" i="1" s="1"/>
  <c r="P678" i="1" s="1"/>
  <c r="T678" i="1"/>
  <c r="R678" i="1"/>
  <c r="Q678" i="1"/>
  <c r="K678" i="1"/>
  <c r="J678" i="1"/>
  <c r="G678" i="1"/>
  <c r="F678" i="1"/>
  <c r="E678" i="1"/>
  <c r="D678" i="1"/>
  <c r="C678" i="1"/>
  <c r="B678" i="1"/>
  <c r="AC678" i="1" s="1"/>
  <c r="AA677" i="1"/>
  <c r="AB677" i="1" s="1"/>
  <c r="U677" i="1"/>
  <c r="T677" i="1"/>
  <c r="R677" i="1"/>
  <c r="Q677" i="1"/>
  <c r="P677" i="1"/>
  <c r="O677" i="1"/>
  <c r="K677" i="1"/>
  <c r="G677" i="1"/>
  <c r="F677" i="1"/>
  <c r="E677" i="1"/>
  <c r="D677" i="1"/>
  <c r="C677" i="1"/>
  <c r="B677" i="1"/>
  <c r="AC677" i="1" s="1"/>
  <c r="AC676" i="1"/>
  <c r="AA676" i="1"/>
  <c r="AB676" i="1" s="1"/>
  <c r="T676" i="1"/>
  <c r="R676" i="1"/>
  <c r="Q676" i="1"/>
  <c r="P676" i="1"/>
  <c r="O676" i="1"/>
  <c r="J676" i="1"/>
  <c r="G676" i="1"/>
  <c r="S676" i="1" s="1"/>
  <c r="F676" i="1"/>
  <c r="E676" i="1"/>
  <c r="D676" i="1"/>
  <c r="C676" i="1"/>
  <c r="B676" i="1"/>
  <c r="AC675" i="1"/>
  <c r="M675" i="1" s="1"/>
  <c r="AA675" i="1"/>
  <c r="AB675" i="1" s="1"/>
  <c r="O675" i="1" s="1"/>
  <c r="U675" i="1"/>
  <c r="T675" i="1"/>
  <c r="R675" i="1"/>
  <c r="Q675" i="1"/>
  <c r="P675" i="1"/>
  <c r="K675" i="1"/>
  <c r="J675" i="1"/>
  <c r="I675" i="1"/>
  <c r="G675" i="1"/>
  <c r="S675" i="1" s="1"/>
  <c r="F675" i="1"/>
  <c r="E675" i="1"/>
  <c r="D675" i="1"/>
  <c r="C675" i="1"/>
  <c r="B675" i="1"/>
  <c r="Z675" i="1" s="1"/>
  <c r="AA674" i="1"/>
  <c r="AB674" i="1" s="1"/>
  <c r="P674" i="1" s="1"/>
  <c r="T674" i="1"/>
  <c r="R674" i="1"/>
  <c r="Q674" i="1"/>
  <c r="K674" i="1"/>
  <c r="J674" i="1"/>
  <c r="G674" i="1"/>
  <c r="F674" i="1"/>
  <c r="E674" i="1"/>
  <c r="D674" i="1"/>
  <c r="C674" i="1"/>
  <c r="B674" i="1"/>
  <c r="AC674" i="1" s="1"/>
  <c r="AC673" i="1"/>
  <c r="AA673" i="1"/>
  <c r="AB673" i="1" s="1"/>
  <c r="P673" i="1" s="1"/>
  <c r="U673" i="1"/>
  <c r="T673" i="1"/>
  <c r="R673" i="1"/>
  <c r="Q673" i="1"/>
  <c r="O673" i="1"/>
  <c r="K673" i="1"/>
  <c r="J673" i="1"/>
  <c r="G673" i="1"/>
  <c r="S673" i="1" s="1"/>
  <c r="F673" i="1"/>
  <c r="E673" i="1"/>
  <c r="D673" i="1"/>
  <c r="C673" i="1"/>
  <c r="B673" i="1"/>
  <c r="AA672" i="1"/>
  <c r="AB672" i="1" s="1"/>
  <c r="U672" i="1"/>
  <c r="T672" i="1"/>
  <c r="R672" i="1"/>
  <c r="Q672" i="1"/>
  <c r="P672" i="1"/>
  <c r="J672" i="1"/>
  <c r="G672" i="1"/>
  <c r="F672" i="1"/>
  <c r="S672" i="1" s="1"/>
  <c r="E672" i="1"/>
  <c r="D672" i="1"/>
  <c r="C672" i="1"/>
  <c r="B672" i="1"/>
  <c r="AA671" i="1"/>
  <c r="AB671" i="1" s="1"/>
  <c r="T671" i="1"/>
  <c r="R671" i="1"/>
  <c r="Q671" i="1"/>
  <c r="P671" i="1"/>
  <c r="O671" i="1"/>
  <c r="J671" i="1"/>
  <c r="G671" i="1"/>
  <c r="F671" i="1"/>
  <c r="E671" i="1"/>
  <c r="D671" i="1"/>
  <c r="C671" i="1"/>
  <c r="B671" i="1"/>
  <c r="U671" i="1" s="1"/>
  <c r="AA670" i="1"/>
  <c r="AB670" i="1" s="1"/>
  <c r="Z670" i="1"/>
  <c r="U670" i="1"/>
  <c r="T670" i="1"/>
  <c r="R670" i="1"/>
  <c r="Q670" i="1"/>
  <c r="P670" i="1"/>
  <c r="O670" i="1"/>
  <c r="J670" i="1"/>
  <c r="I670" i="1"/>
  <c r="G670" i="1"/>
  <c r="F670" i="1"/>
  <c r="E670" i="1"/>
  <c r="D670" i="1"/>
  <c r="C670" i="1"/>
  <c r="B670" i="1"/>
  <c r="AC670" i="1" s="1"/>
  <c r="AA669" i="1"/>
  <c r="AB669" i="1" s="1"/>
  <c r="Z669" i="1"/>
  <c r="U669" i="1"/>
  <c r="T669" i="1"/>
  <c r="R669" i="1"/>
  <c r="Q669" i="1"/>
  <c r="P669" i="1"/>
  <c r="O669" i="1"/>
  <c r="J669" i="1"/>
  <c r="G669" i="1"/>
  <c r="S669" i="1" s="1"/>
  <c r="F669" i="1"/>
  <c r="E669" i="1"/>
  <c r="D669" i="1"/>
  <c r="C669" i="1"/>
  <c r="B669" i="1"/>
  <c r="I669" i="1" s="1"/>
  <c r="AA668" i="1"/>
  <c r="AB668" i="1" s="1"/>
  <c r="O668" i="1" s="1"/>
  <c r="T668" i="1"/>
  <c r="R668" i="1"/>
  <c r="Q668" i="1"/>
  <c r="P668" i="1"/>
  <c r="J668" i="1"/>
  <c r="G668" i="1"/>
  <c r="S668" i="1" s="1"/>
  <c r="F668" i="1"/>
  <c r="E668" i="1"/>
  <c r="D668" i="1"/>
  <c r="C668" i="1"/>
  <c r="B668" i="1"/>
  <c r="U668" i="1" s="1"/>
  <c r="AA667" i="1"/>
  <c r="AB667" i="1" s="1"/>
  <c r="T667" i="1"/>
  <c r="R667" i="1"/>
  <c r="Q667" i="1"/>
  <c r="P667" i="1"/>
  <c r="J667" i="1"/>
  <c r="G667" i="1"/>
  <c r="S667" i="1" s="1"/>
  <c r="F667" i="1"/>
  <c r="E667" i="1"/>
  <c r="D667" i="1"/>
  <c r="C667" i="1"/>
  <c r="B667" i="1"/>
  <c r="AA666" i="1"/>
  <c r="AB666" i="1" s="1"/>
  <c r="Z666" i="1"/>
  <c r="T666" i="1"/>
  <c r="R666" i="1"/>
  <c r="Q666" i="1"/>
  <c r="P666" i="1"/>
  <c r="J666" i="1"/>
  <c r="G666" i="1"/>
  <c r="S666" i="1" s="1"/>
  <c r="F666" i="1"/>
  <c r="E666" i="1"/>
  <c r="D666" i="1"/>
  <c r="C666" i="1"/>
  <c r="B666" i="1"/>
  <c r="AA665" i="1"/>
  <c r="AB665" i="1" s="1"/>
  <c r="O665" i="1" s="1"/>
  <c r="Z665" i="1"/>
  <c r="T665" i="1"/>
  <c r="R665" i="1"/>
  <c r="Q665" i="1"/>
  <c r="P665" i="1"/>
  <c r="J665" i="1"/>
  <c r="G665" i="1"/>
  <c r="S665" i="1" s="1"/>
  <c r="F665" i="1"/>
  <c r="E665" i="1"/>
  <c r="D665" i="1"/>
  <c r="C665" i="1"/>
  <c r="B665" i="1"/>
  <c r="I665" i="1" s="1"/>
  <c r="AA664" i="1"/>
  <c r="AB664" i="1" s="1"/>
  <c r="T664" i="1"/>
  <c r="R664" i="1"/>
  <c r="Q664" i="1"/>
  <c r="P664" i="1"/>
  <c r="J664" i="1"/>
  <c r="G664" i="1"/>
  <c r="S664" i="1" s="1"/>
  <c r="F664" i="1"/>
  <c r="E664" i="1"/>
  <c r="D664" i="1"/>
  <c r="C664" i="1"/>
  <c r="B664" i="1"/>
  <c r="U664" i="1" s="1"/>
  <c r="AC663" i="1"/>
  <c r="AA663" i="1"/>
  <c r="AB663" i="1" s="1"/>
  <c r="U663" i="1"/>
  <c r="T663" i="1"/>
  <c r="R663" i="1"/>
  <c r="Q663" i="1"/>
  <c r="P663" i="1"/>
  <c r="J663" i="1"/>
  <c r="I663" i="1"/>
  <c r="G663" i="1"/>
  <c r="F663" i="1"/>
  <c r="E663" i="1"/>
  <c r="D663" i="1"/>
  <c r="C663" i="1"/>
  <c r="B663" i="1"/>
  <c r="Z663" i="1" s="1"/>
  <c r="AA662" i="1"/>
  <c r="AB662" i="1" s="1"/>
  <c r="Z662" i="1"/>
  <c r="U662" i="1"/>
  <c r="T662" i="1"/>
  <c r="R662" i="1"/>
  <c r="Q662" i="1"/>
  <c r="P662" i="1"/>
  <c r="J662" i="1"/>
  <c r="I662" i="1"/>
  <c r="G662" i="1"/>
  <c r="S662" i="1" s="1"/>
  <c r="F662" i="1"/>
  <c r="E662" i="1"/>
  <c r="D662" i="1"/>
  <c r="C662" i="1"/>
  <c r="B662" i="1"/>
  <c r="AC662" i="1" s="1"/>
  <c r="AA661" i="1"/>
  <c r="AB661" i="1" s="1"/>
  <c r="Z661" i="1"/>
  <c r="U661" i="1"/>
  <c r="T661" i="1"/>
  <c r="R661" i="1"/>
  <c r="Q661" i="1"/>
  <c r="P661" i="1"/>
  <c r="J661" i="1"/>
  <c r="G661" i="1"/>
  <c r="F661" i="1"/>
  <c r="E661" i="1"/>
  <c r="D661" i="1"/>
  <c r="C661" i="1"/>
  <c r="B661" i="1"/>
  <c r="I661" i="1" s="1"/>
  <c r="AA660" i="1"/>
  <c r="AB660" i="1" s="1"/>
  <c r="O660" i="1" s="1"/>
  <c r="T660" i="1"/>
  <c r="R660" i="1"/>
  <c r="Q660" i="1"/>
  <c r="P660" i="1"/>
  <c r="J660" i="1"/>
  <c r="G660" i="1"/>
  <c r="F660" i="1"/>
  <c r="E660" i="1"/>
  <c r="D660" i="1"/>
  <c r="C660" i="1"/>
  <c r="B660" i="1"/>
  <c r="AC659" i="1"/>
  <c r="AA659" i="1"/>
  <c r="AB659" i="1" s="1"/>
  <c r="T659" i="1"/>
  <c r="R659" i="1"/>
  <c r="Q659" i="1"/>
  <c r="P659" i="1"/>
  <c r="J659" i="1"/>
  <c r="I659" i="1"/>
  <c r="G659" i="1"/>
  <c r="S659" i="1" s="1"/>
  <c r="F659" i="1"/>
  <c r="E659" i="1"/>
  <c r="D659" i="1"/>
  <c r="C659" i="1"/>
  <c r="B659" i="1"/>
  <c r="Z659" i="1" s="1"/>
  <c r="AC658" i="1"/>
  <c r="AA658" i="1"/>
  <c r="AB658" i="1" s="1"/>
  <c r="T658" i="1"/>
  <c r="R658" i="1"/>
  <c r="Q658" i="1"/>
  <c r="P658" i="1"/>
  <c r="J658" i="1"/>
  <c r="I658" i="1"/>
  <c r="G658" i="1"/>
  <c r="S658" i="1" s="1"/>
  <c r="F658" i="1"/>
  <c r="E658" i="1"/>
  <c r="D658" i="1"/>
  <c r="C658" i="1"/>
  <c r="B658" i="1"/>
  <c r="Z658" i="1" s="1"/>
  <c r="AC657" i="1"/>
  <c r="AA657" i="1"/>
  <c r="AB657" i="1" s="1"/>
  <c r="T657" i="1"/>
  <c r="R657" i="1"/>
  <c r="Q657" i="1"/>
  <c r="P657" i="1"/>
  <c r="O657" i="1"/>
  <c r="J657" i="1"/>
  <c r="G657" i="1"/>
  <c r="S657" i="1" s="1"/>
  <c r="F657" i="1"/>
  <c r="E657" i="1"/>
  <c r="D657" i="1"/>
  <c r="C657" i="1"/>
  <c r="B657" i="1"/>
  <c r="I657" i="1" s="1"/>
  <c r="AA656" i="1"/>
  <c r="AB656" i="1" s="1"/>
  <c r="O656" i="1" s="1"/>
  <c r="T656" i="1"/>
  <c r="R656" i="1"/>
  <c r="Q656" i="1"/>
  <c r="P656" i="1"/>
  <c r="J656" i="1"/>
  <c r="G656" i="1"/>
  <c r="S656" i="1" s="1"/>
  <c r="F656" i="1"/>
  <c r="E656" i="1"/>
  <c r="D656" i="1"/>
  <c r="C656" i="1"/>
  <c r="B656" i="1"/>
  <c r="U656" i="1" s="1"/>
  <c r="AA655" i="1"/>
  <c r="AB655" i="1" s="1"/>
  <c r="O655" i="1" s="1"/>
  <c r="T655" i="1"/>
  <c r="R655" i="1"/>
  <c r="Q655" i="1"/>
  <c r="P655" i="1"/>
  <c r="J655" i="1"/>
  <c r="G655" i="1"/>
  <c r="F655" i="1"/>
  <c r="E655" i="1"/>
  <c r="D655" i="1"/>
  <c r="C655" i="1"/>
  <c r="B655" i="1"/>
  <c r="AA654" i="1"/>
  <c r="AB654" i="1" s="1"/>
  <c r="O654" i="1" s="1"/>
  <c r="Z654" i="1"/>
  <c r="T654" i="1"/>
  <c r="R654" i="1"/>
  <c r="Q654" i="1"/>
  <c r="P654" i="1"/>
  <c r="J654" i="1"/>
  <c r="G654" i="1"/>
  <c r="S654" i="1" s="1"/>
  <c r="F654" i="1"/>
  <c r="E654" i="1"/>
  <c r="D654" i="1"/>
  <c r="C654" i="1"/>
  <c r="B654" i="1"/>
  <c r="U654" i="1" s="1"/>
  <c r="AA653" i="1"/>
  <c r="AB653" i="1" s="1"/>
  <c r="O653" i="1" s="1"/>
  <c r="T653" i="1"/>
  <c r="R653" i="1"/>
  <c r="Q653" i="1"/>
  <c r="P653" i="1"/>
  <c r="J653" i="1"/>
  <c r="G653" i="1"/>
  <c r="F653" i="1"/>
  <c r="E653" i="1"/>
  <c r="D653" i="1"/>
  <c r="C653" i="1"/>
  <c r="B653" i="1"/>
  <c r="Z653" i="1" s="1"/>
  <c r="AC652" i="1"/>
  <c r="AA652" i="1"/>
  <c r="AB652" i="1" s="1"/>
  <c r="T652" i="1"/>
  <c r="R652" i="1"/>
  <c r="Q652" i="1"/>
  <c r="P652" i="1"/>
  <c r="O652" i="1"/>
  <c r="J652" i="1"/>
  <c r="G652" i="1"/>
  <c r="S652" i="1" s="1"/>
  <c r="F652" i="1"/>
  <c r="E652" i="1"/>
  <c r="D652" i="1"/>
  <c r="C652" i="1"/>
  <c r="B652" i="1"/>
  <c r="U652" i="1" s="1"/>
  <c r="AC651" i="1"/>
  <c r="AA651" i="1"/>
  <c r="AB651" i="1" s="1"/>
  <c r="O651" i="1" s="1"/>
  <c r="T651" i="1"/>
  <c r="R651" i="1"/>
  <c r="Q651" i="1"/>
  <c r="P651" i="1"/>
  <c r="J651" i="1"/>
  <c r="I651" i="1"/>
  <c r="G651" i="1"/>
  <c r="S651" i="1" s="1"/>
  <c r="F651" i="1"/>
  <c r="E651" i="1"/>
  <c r="D651" i="1"/>
  <c r="C651" i="1"/>
  <c r="B651" i="1"/>
  <c r="Z651" i="1" s="1"/>
  <c r="AC650" i="1"/>
  <c r="AB650" i="1"/>
  <c r="O650" i="1" s="1"/>
  <c r="AA650" i="1"/>
  <c r="U650" i="1"/>
  <c r="T650" i="1"/>
  <c r="R650" i="1"/>
  <c r="Q650" i="1"/>
  <c r="P650" i="1"/>
  <c r="J650" i="1"/>
  <c r="G650" i="1"/>
  <c r="F650" i="1"/>
  <c r="E650" i="1"/>
  <c r="D650" i="1"/>
  <c r="C650" i="1"/>
  <c r="B650" i="1"/>
  <c r="AA649" i="1"/>
  <c r="AB649" i="1" s="1"/>
  <c r="Z649" i="1"/>
  <c r="U649" i="1"/>
  <c r="T649" i="1"/>
  <c r="R649" i="1"/>
  <c r="Q649" i="1"/>
  <c r="P649" i="1"/>
  <c r="O649" i="1"/>
  <c r="J649" i="1"/>
  <c r="G649" i="1"/>
  <c r="S649" i="1" s="1"/>
  <c r="F649" i="1"/>
  <c r="E649" i="1"/>
  <c r="D649" i="1"/>
  <c r="C649" i="1"/>
  <c r="B649" i="1"/>
  <c r="AA648" i="1"/>
  <c r="AB648" i="1" s="1"/>
  <c r="U648" i="1"/>
  <c r="T648" i="1"/>
  <c r="R648" i="1"/>
  <c r="Q648" i="1"/>
  <c r="P648" i="1"/>
  <c r="O648" i="1"/>
  <c r="J648" i="1"/>
  <c r="G648" i="1"/>
  <c r="F648" i="1"/>
  <c r="E648" i="1"/>
  <c r="D648" i="1"/>
  <c r="C648" i="1"/>
  <c r="B648" i="1"/>
  <c r="AC648" i="1" s="1"/>
  <c r="AC647" i="1"/>
  <c r="AA647" i="1"/>
  <c r="AB647" i="1" s="1"/>
  <c r="T647" i="1"/>
  <c r="R647" i="1"/>
  <c r="Q647" i="1"/>
  <c r="P647" i="1"/>
  <c r="O647" i="1"/>
  <c r="J647" i="1"/>
  <c r="G647" i="1"/>
  <c r="F647" i="1"/>
  <c r="E647" i="1"/>
  <c r="D647" i="1"/>
  <c r="C647" i="1"/>
  <c r="B647" i="1"/>
  <c r="AC646" i="1"/>
  <c r="AB646" i="1"/>
  <c r="O646" i="1" s="1"/>
  <c r="AA646" i="1"/>
  <c r="T646" i="1"/>
  <c r="R646" i="1"/>
  <c r="Q646" i="1"/>
  <c r="P646" i="1"/>
  <c r="J646" i="1"/>
  <c r="G646" i="1"/>
  <c r="S646" i="1" s="1"/>
  <c r="F646" i="1"/>
  <c r="E646" i="1"/>
  <c r="D646" i="1"/>
  <c r="C646" i="1"/>
  <c r="B646" i="1"/>
  <c r="I646" i="1" s="1"/>
  <c r="AA645" i="1"/>
  <c r="AB645" i="1" s="1"/>
  <c r="Z645" i="1"/>
  <c r="U645" i="1"/>
  <c r="T645" i="1"/>
  <c r="R645" i="1"/>
  <c r="Q645" i="1"/>
  <c r="P645" i="1"/>
  <c r="O645" i="1"/>
  <c r="J645" i="1"/>
  <c r="G645" i="1"/>
  <c r="F645" i="1"/>
  <c r="E645" i="1"/>
  <c r="D645" i="1"/>
  <c r="C645" i="1"/>
  <c r="B645" i="1"/>
  <c r="I645" i="1" s="1"/>
  <c r="AA644" i="1"/>
  <c r="AB644" i="1" s="1"/>
  <c r="Q644" i="1" s="1"/>
  <c r="U644" i="1"/>
  <c r="T644" i="1"/>
  <c r="R644" i="1"/>
  <c r="P644" i="1"/>
  <c r="K644" i="1"/>
  <c r="J644" i="1"/>
  <c r="G644" i="1"/>
  <c r="S644" i="1" s="1"/>
  <c r="F644" i="1"/>
  <c r="E644" i="1"/>
  <c r="D644" i="1"/>
  <c r="C644" i="1"/>
  <c r="B644" i="1"/>
  <c r="AA643" i="1"/>
  <c r="AB643" i="1" s="1"/>
  <c r="P643" i="1" s="1"/>
  <c r="T643" i="1"/>
  <c r="R643" i="1"/>
  <c r="Q643" i="1"/>
  <c r="K643" i="1"/>
  <c r="J643" i="1"/>
  <c r="G643" i="1"/>
  <c r="F643" i="1"/>
  <c r="E643" i="1"/>
  <c r="D643" i="1"/>
  <c r="C643" i="1"/>
  <c r="B643" i="1"/>
  <c r="AC643" i="1" s="1"/>
  <c r="AC642" i="1"/>
  <c r="AB642" i="1"/>
  <c r="O642" i="1" s="1"/>
  <c r="AA642" i="1"/>
  <c r="Z642" i="1"/>
  <c r="U642" i="1"/>
  <c r="T642" i="1"/>
  <c r="R642" i="1"/>
  <c r="Q642" i="1"/>
  <c r="P642" i="1"/>
  <c r="K642" i="1"/>
  <c r="I642" i="1"/>
  <c r="G642" i="1"/>
  <c r="S642" i="1" s="1"/>
  <c r="F642" i="1"/>
  <c r="E642" i="1"/>
  <c r="D642" i="1"/>
  <c r="C642" i="1"/>
  <c r="B642" i="1"/>
  <c r="AA641" i="1"/>
  <c r="AB641" i="1" s="1"/>
  <c r="P641" i="1" s="1"/>
  <c r="Z641" i="1"/>
  <c r="U641" i="1"/>
  <c r="T641" i="1"/>
  <c r="R641" i="1"/>
  <c r="Q641" i="1"/>
  <c r="K641" i="1"/>
  <c r="J641" i="1"/>
  <c r="G641" i="1"/>
  <c r="S641" i="1" s="1"/>
  <c r="F641" i="1"/>
  <c r="E641" i="1"/>
  <c r="D641" i="1"/>
  <c r="C641" i="1"/>
  <c r="B641" i="1"/>
  <c r="I641" i="1" s="1"/>
  <c r="AA640" i="1"/>
  <c r="AB640" i="1" s="1"/>
  <c r="R640" i="1" s="1"/>
  <c r="T640" i="1"/>
  <c r="Q640" i="1"/>
  <c r="P640" i="1"/>
  <c r="K640" i="1"/>
  <c r="J640" i="1"/>
  <c r="G640" i="1"/>
  <c r="S640" i="1" s="1"/>
  <c r="F640" i="1"/>
  <c r="E640" i="1"/>
  <c r="D640" i="1"/>
  <c r="C640" i="1"/>
  <c r="B640" i="1"/>
  <c r="U640" i="1" s="1"/>
  <c r="AA639" i="1"/>
  <c r="AB639" i="1" s="1"/>
  <c r="R639" i="1" s="1"/>
  <c r="U639" i="1"/>
  <c r="T639" i="1"/>
  <c r="Q639" i="1"/>
  <c r="P639" i="1"/>
  <c r="K639" i="1"/>
  <c r="J639" i="1"/>
  <c r="I639" i="1"/>
  <c r="G639" i="1"/>
  <c r="S639" i="1" s="1"/>
  <c r="F639" i="1"/>
  <c r="E639" i="1"/>
  <c r="D639" i="1"/>
  <c r="C639" i="1"/>
  <c r="B639" i="1"/>
  <c r="Z639" i="1" s="1"/>
  <c r="AC638" i="1"/>
  <c r="AA638" i="1"/>
  <c r="AB638" i="1" s="1"/>
  <c r="T638" i="1"/>
  <c r="R638" i="1"/>
  <c r="Q638" i="1"/>
  <c r="K638" i="1"/>
  <c r="J638" i="1"/>
  <c r="I638" i="1"/>
  <c r="G638" i="1"/>
  <c r="S638" i="1" s="1"/>
  <c r="F638" i="1"/>
  <c r="E638" i="1"/>
  <c r="D638" i="1"/>
  <c r="C638" i="1"/>
  <c r="B638" i="1"/>
  <c r="Z638" i="1" s="1"/>
  <c r="AC637" i="1"/>
  <c r="AA637" i="1"/>
  <c r="AB637" i="1" s="1"/>
  <c r="T637" i="1"/>
  <c r="R637" i="1"/>
  <c r="Q637" i="1"/>
  <c r="K637" i="1"/>
  <c r="J637" i="1"/>
  <c r="G637" i="1"/>
  <c r="S637" i="1" s="1"/>
  <c r="F637" i="1"/>
  <c r="E637" i="1"/>
  <c r="D637" i="1"/>
  <c r="C637" i="1"/>
  <c r="B637" i="1"/>
  <c r="I637" i="1" s="1"/>
  <c r="AA636" i="1"/>
  <c r="AB636" i="1" s="1"/>
  <c r="P636" i="1" s="1"/>
  <c r="U636" i="1"/>
  <c r="T636" i="1"/>
  <c r="R636" i="1"/>
  <c r="Q636" i="1"/>
  <c r="K636" i="1"/>
  <c r="J636" i="1"/>
  <c r="G636" i="1"/>
  <c r="F636" i="1"/>
  <c r="E636" i="1"/>
  <c r="D636" i="1"/>
  <c r="C636" i="1"/>
  <c r="B636" i="1"/>
  <c r="Z636" i="1" s="1"/>
  <c r="AA635" i="1"/>
  <c r="AB635" i="1" s="1"/>
  <c r="T635" i="1"/>
  <c r="R635" i="1"/>
  <c r="Q635" i="1"/>
  <c r="K635" i="1"/>
  <c r="J635" i="1"/>
  <c r="G635" i="1"/>
  <c r="F635" i="1"/>
  <c r="E635" i="1"/>
  <c r="D635" i="1"/>
  <c r="C635" i="1"/>
  <c r="B635" i="1"/>
  <c r="Z635" i="1" s="1"/>
  <c r="AA634" i="1"/>
  <c r="AB634" i="1" s="1"/>
  <c r="T634" i="1"/>
  <c r="R634" i="1"/>
  <c r="Q634" i="1"/>
  <c r="K634" i="1"/>
  <c r="J634" i="1"/>
  <c r="G634" i="1"/>
  <c r="S634" i="1" s="1"/>
  <c r="F634" i="1"/>
  <c r="E634" i="1"/>
  <c r="D634" i="1"/>
  <c r="C634" i="1"/>
  <c r="B634" i="1"/>
  <c r="AC634" i="1" s="1"/>
  <c r="AB633" i="1"/>
  <c r="AA633" i="1"/>
  <c r="T633" i="1"/>
  <c r="S633" i="1"/>
  <c r="R633" i="1"/>
  <c r="Q633" i="1"/>
  <c r="K633" i="1"/>
  <c r="J633" i="1"/>
  <c r="G633" i="1"/>
  <c r="F633" i="1"/>
  <c r="E633" i="1"/>
  <c r="D633" i="1"/>
  <c r="C633" i="1"/>
  <c r="B633" i="1"/>
  <c r="I633" i="1" s="1"/>
  <c r="AA632" i="1"/>
  <c r="AB632" i="1" s="1"/>
  <c r="P632" i="1" s="1"/>
  <c r="T632" i="1"/>
  <c r="R632" i="1"/>
  <c r="Q632" i="1"/>
  <c r="K632" i="1"/>
  <c r="J632" i="1"/>
  <c r="G632" i="1"/>
  <c r="S632" i="1" s="1"/>
  <c r="F632" i="1"/>
  <c r="E632" i="1"/>
  <c r="D632" i="1"/>
  <c r="C632" i="1"/>
  <c r="B632" i="1"/>
  <c r="Z632" i="1" s="1"/>
  <c r="AC631" i="1"/>
  <c r="M631" i="1" s="1"/>
  <c r="AA631" i="1"/>
  <c r="AB631" i="1" s="1"/>
  <c r="T631" i="1"/>
  <c r="R631" i="1"/>
  <c r="Q631" i="1"/>
  <c r="K631" i="1"/>
  <c r="J631" i="1"/>
  <c r="I631" i="1"/>
  <c r="G631" i="1"/>
  <c r="S631" i="1" s="1"/>
  <c r="F631" i="1"/>
  <c r="E631" i="1"/>
  <c r="D631" i="1"/>
  <c r="C631" i="1"/>
  <c r="B631" i="1"/>
  <c r="Z631" i="1" s="1"/>
  <c r="AB630" i="1"/>
  <c r="AA630" i="1"/>
  <c r="Z630" i="1"/>
  <c r="T630" i="1"/>
  <c r="R630" i="1"/>
  <c r="Q630" i="1"/>
  <c r="K630" i="1"/>
  <c r="J630" i="1"/>
  <c r="G630" i="1"/>
  <c r="F630" i="1"/>
  <c r="E630" i="1"/>
  <c r="D630" i="1"/>
  <c r="C630" i="1"/>
  <c r="B630" i="1"/>
  <c r="I630" i="1" s="1"/>
  <c r="AC629" i="1"/>
  <c r="AA629" i="1"/>
  <c r="AB629" i="1" s="1"/>
  <c r="Z629" i="1"/>
  <c r="T629" i="1"/>
  <c r="S629" i="1"/>
  <c r="R629" i="1"/>
  <c r="Q629" i="1"/>
  <c r="K629" i="1"/>
  <c r="J629" i="1"/>
  <c r="G629" i="1"/>
  <c r="F629" i="1"/>
  <c r="E629" i="1"/>
  <c r="D629" i="1"/>
  <c r="C629" i="1"/>
  <c r="B629" i="1"/>
  <c r="I629" i="1" s="1"/>
  <c r="AC628" i="1"/>
  <c r="AA628" i="1"/>
  <c r="AB628" i="1" s="1"/>
  <c r="P628" i="1" s="1"/>
  <c r="T628" i="1"/>
  <c r="R628" i="1"/>
  <c r="Q628" i="1"/>
  <c r="K628" i="1"/>
  <c r="J628" i="1"/>
  <c r="I628" i="1"/>
  <c r="G628" i="1"/>
  <c r="S628" i="1" s="1"/>
  <c r="F628" i="1"/>
  <c r="E628" i="1"/>
  <c r="D628" i="1"/>
  <c r="C628" i="1"/>
  <c r="B628" i="1"/>
  <c r="Z628" i="1" s="1"/>
  <c r="AA627" i="1"/>
  <c r="AB627" i="1" s="1"/>
  <c r="T627" i="1"/>
  <c r="S627" i="1"/>
  <c r="R627" i="1"/>
  <c r="Q627" i="1"/>
  <c r="K627" i="1"/>
  <c r="J627" i="1"/>
  <c r="G627" i="1"/>
  <c r="F627" i="1"/>
  <c r="E627" i="1"/>
  <c r="D627" i="1"/>
  <c r="C627" i="1"/>
  <c r="B627" i="1"/>
  <c r="AA626" i="1"/>
  <c r="AB626" i="1" s="1"/>
  <c r="Z626" i="1"/>
  <c r="U626" i="1"/>
  <c r="T626" i="1"/>
  <c r="R626" i="1"/>
  <c r="Q626" i="1"/>
  <c r="K626" i="1"/>
  <c r="J626" i="1"/>
  <c r="I626" i="1"/>
  <c r="G626" i="1"/>
  <c r="F626" i="1"/>
  <c r="S626" i="1" s="1"/>
  <c r="E626" i="1"/>
  <c r="D626" i="1"/>
  <c r="C626" i="1"/>
  <c r="B626" i="1"/>
  <c r="AC626" i="1" s="1"/>
  <c r="AC625" i="1"/>
  <c r="AA625" i="1"/>
  <c r="AB625" i="1" s="1"/>
  <c r="Z625" i="1"/>
  <c r="T625" i="1"/>
  <c r="R625" i="1"/>
  <c r="Q625" i="1"/>
  <c r="K625" i="1"/>
  <c r="J625" i="1"/>
  <c r="G625" i="1"/>
  <c r="S625" i="1" s="1"/>
  <c r="F625" i="1"/>
  <c r="E625" i="1"/>
  <c r="D625" i="1"/>
  <c r="C625" i="1"/>
  <c r="B625" i="1"/>
  <c r="I625" i="1" s="1"/>
  <c r="AA624" i="1"/>
  <c r="AB624" i="1" s="1"/>
  <c r="P624" i="1" s="1"/>
  <c r="T624" i="1"/>
  <c r="S624" i="1"/>
  <c r="R624" i="1"/>
  <c r="Q624" i="1"/>
  <c r="O624" i="1"/>
  <c r="K624" i="1"/>
  <c r="J624" i="1"/>
  <c r="G624" i="1"/>
  <c r="F624" i="1"/>
  <c r="E624" i="1"/>
  <c r="D624" i="1"/>
  <c r="C624" i="1"/>
  <c r="B624" i="1"/>
  <c r="AB623" i="1"/>
  <c r="P623" i="1" s="1"/>
  <c r="AA623" i="1"/>
  <c r="T623" i="1"/>
  <c r="R623" i="1"/>
  <c r="Q623" i="1"/>
  <c r="K623" i="1"/>
  <c r="J623" i="1"/>
  <c r="G623" i="1"/>
  <c r="S623" i="1" s="1"/>
  <c r="F623" i="1"/>
  <c r="E623" i="1"/>
  <c r="D623" i="1"/>
  <c r="C623" i="1"/>
  <c r="B623" i="1"/>
  <c r="Z623" i="1" s="1"/>
  <c r="AA622" i="1"/>
  <c r="AB622" i="1" s="1"/>
  <c r="Z622" i="1"/>
  <c r="T622" i="1"/>
  <c r="S622" i="1"/>
  <c r="R622" i="1"/>
  <c r="Q622" i="1"/>
  <c r="K622" i="1"/>
  <c r="J622" i="1"/>
  <c r="G622" i="1"/>
  <c r="F622" i="1"/>
  <c r="E622" i="1"/>
  <c r="D622" i="1"/>
  <c r="C622" i="1"/>
  <c r="B622" i="1"/>
  <c r="AA621" i="1"/>
  <c r="AB621" i="1" s="1"/>
  <c r="T621" i="1"/>
  <c r="R621" i="1"/>
  <c r="Q621" i="1"/>
  <c r="K621" i="1"/>
  <c r="J621" i="1"/>
  <c r="G621" i="1"/>
  <c r="F621" i="1"/>
  <c r="E621" i="1"/>
  <c r="D621" i="1"/>
  <c r="C621" i="1"/>
  <c r="B621" i="1"/>
  <c r="I621" i="1" s="1"/>
  <c r="AC620" i="1"/>
  <c r="AA620" i="1"/>
  <c r="AB620" i="1" s="1"/>
  <c r="P620" i="1" s="1"/>
  <c r="T620" i="1"/>
  <c r="R620" i="1"/>
  <c r="Q620" i="1"/>
  <c r="K620" i="1"/>
  <c r="J620" i="1"/>
  <c r="G620" i="1"/>
  <c r="S620" i="1" s="1"/>
  <c r="F620" i="1"/>
  <c r="E620" i="1"/>
  <c r="D620" i="1"/>
  <c r="C620" i="1"/>
  <c r="B620" i="1"/>
  <c r="AA619" i="1"/>
  <c r="AB619" i="1" s="1"/>
  <c r="T619" i="1"/>
  <c r="R619" i="1"/>
  <c r="Q619" i="1"/>
  <c r="K619" i="1"/>
  <c r="J619" i="1"/>
  <c r="G619" i="1"/>
  <c r="F619" i="1"/>
  <c r="E619" i="1"/>
  <c r="D619" i="1"/>
  <c r="C619" i="1"/>
  <c r="B619" i="1"/>
  <c r="Z619" i="1" s="1"/>
  <c r="AA618" i="1"/>
  <c r="AB618" i="1" s="1"/>
  <c r="Z618" i="1"/>
  <c r="U618" i="1"/>
  <c r="T618" i="1"/>
  <c r="R618" i="1"/>
  <c r="Q618" i="1"/>
  <c r="P618" i="1"/>
  <c r="J618" i="1"/>
  <c r="I618" i="1"/>
  <c r="G618" i="1"/>
  <c r="S618" i="1" s="1"/>
  <c r="F618" i="1"/>
  <c r="E618" i="1"/>
  <c r="D618" i="1"/>
  <c r="C618" i="1"/>
  <c r="B618" i="1"/>
  <c r="AC618" i="1" s="1"/>
  <c r="AA617" i="1"/>
  <c r="AB617" i="1" s="1"/>
  <c r="Z617" i="1"/>
  <c r="T617" i="1"/>
  <c r="R617" i="1"/>
  <c r="Q617" i="1"/>
  <c r="P617" i="1"/>
  <c r="J617" i="1"/>
  <c r="G617" i="1"/>
  <c r="F617" i="1"/>
  <c r="S617" i="1" s="1"/>
  <c r="E617" i="1"/>
  <c r="D617" i="1"/>
  <c r="C617" i="1"/>
  <c r="B617" i="1"/>
  <c r="I617" i="1" s="1"/>
  <c r="AA616" i="1"/>
  <c r="AB616" i="1" s="1"/>
  <c r="T616" i="1"/>
  <c r="R616" i="1"/>
  <c r="Q616" i="1"/>
  <c r="P616" i="1"/>
  <c r="O616" i="1"/>
  <c r="J616" i="1"/>
  <c r="G616" i="1"/>
  <c r="S616" i="1" s="1"/>
  <c r="F616" i="1"/>
  <c r="E616" i="1"/>
  <c r="D616" i="1"/>
  <c r="C616" i="1"/>
  <c r="B616" i="1"/>
  <c r="AC616" i="1" s="1"/>
  <c r="AB615" i="1"/>
  <c r="AA615" i="1"/>
  <c r="U615" i="1"/>
  <c r="T615" i="1"/>
  <c r="R615" i="1"/>
  <c r="Q615" i="1"/>
  <c r="P615" i="1"/>
  <c r="O615" i="1"/>
  <c r="J615" i="1"/>
  <c r="G615" i="1"/>
  <c r="F615" i="1"/>
  <c r="E615" i="1"/>
  <c r="D615" i="1"/>
  <c r="C615" i="1"/>
  <c r="B615" i="1"/>
  <c r="AC614" i="1"/>
  <c r="N614" i="1" s="1"/>
  <c r="AA614" i="1"/>
  <c r="AB614" i="1" s="1"/>
  <c r="Z614" i="1"/>
  <c r="U614" i="1"/>
  <c r="T614" i="1"/>
  <c r="R614" i="1"/>
  <c r="Q614" i="1"/>
  <c r="P614" i="1"/>
  <c r="K614" i="1"/>
  <c r="I614" i="1"/>
  <c r="G614" i="1"/>
  <c r="F614" i="1"/>
  <c r="E614" i="1"/>
  <c r="D614" i="1"/>
  <c r="C614" i="1"/>
  <c r="B614" i="1"/>
  <c r="AB613" i="1"/>
  <c r="AA613" i="1"/>
  <c r="T613" i="1"/>
  <c r="R613" i="1"/>
  <c r="Q613" i="1"/>
  <c r="P613" i="1"/>
  <c r="J613" i="1"/>
  <c r="G613" i="1"/>
  <c r="F613" i="1"/>
  <c r="E613" i="1"/>
  <c r="D613" i="1"/>
  <c r="C613" i="1"/>
  <c r="B613" i="1"/>
  <c r="I613" i="1" s="1"/>
  <c r="AA612" i="1"/>
  <c r="AB612" i="1" s="1"/>
  <c r="T612" i="1"/>
  <c r="S612" i="1"/>
  <c r="R612" i="1"/>
  <c r="Q612" i="1"/>
  <c r="P612" i="1"/>
  <c r="O612" i="1"/>
  <c r="J612" i="1"/>
  <c r="G612" i="1"/>
  <c r="F612" i="1"/>
  <c r="E612" i="1"/>
  <c r="D612" i="1"/>
  <c r="C612" i="1"/>
  <c r="B612" i="1"/>
  <c r="Z612" i="1" s="1"/>
  <c r="AA611" i="1"/>
  <c r="AB611" i="1" s="1"/>
  <c r="T611" i="1"/>
  <c r="R611" i="1"/>
  <c r="Q611" i="1"/>
  <c r="P611" i="1"/>
  <c r="K611" i="1"/>
  <c r="G611" i="1"/>
  <c r="F611" i="1"/>
  <c r="E611" i="1"/>
  <c r="D611" i="1"/>
  <c r="C611" i="1"/>
  <c r="B611" i="1"/>
  <c r="Z611" i="1" s="1"/>
  <c r="AA610" i="1"/>
  <c r="AB610" i="1" s="1"/>
  <c r="Z610" i="1"/>
  <c r="T610" i="1"/>
  <c r="R610" i="1"/>
  <c r="Q610" i="1"/>
  <c r="P610" i="1"/>
  <c r="K610" i="1"/>
  <c r="I610" i="1"/>
  <c r="G610" i="1"/>
  <c r="S610" i="1" s="1"/>
  <c r="F610" i="1"/>
  <c r="E610" i="1"/>
  <c r="D610" i="1"/>
  <c r="C610" i="1"/>
  <c r="B610" i="1"/>
  <c r="U610" i="1" s="1"/>
  <c r="AA609" i="1"/>
  <c r="AB609" i="1" s="1"/>
  <c r="O609" i="1" s="1"/>
  <c r="T609" i="1"/>
  <c r="S609" i="1"/>
  <c r="R609" i="1"/>
  <c r="Q609" i="1"/>
  <c r="P609" i="1"/>
  <c r="J609" i="1"/>
  <c r="G609" i="1"/>
  <c r="F609" i="1"/>
  <c r="E609" i="1"/>
  <c r="D609" i="1"/>
  <c r="C609" i="1"/>
  <c r="B609" i="1"/>
  <c r="AC609" i="1" s="1"/>
  <c r="AC608" i="1"/>
  <c r="AA608" i="1"/>
  <c r="AB608" i="1" s="1"/>
  <c r="T608" i="1"/>
  <c r="R608" i="1"/>
  <c r="Q608" i="1"/>
  <c r="P608" i="1"/>
  <c r="O608" i="1"/>
  <c r="J608" i="1"/>
  <c r="G608" i="1"/>
  <c r="F608" i="1"/>
  <c r="S608" i="1" s="1"/>
  <c r="E608" i="1"/>
  <c r="D608" i="1"/>
  <c r="C608" i="1"/>
  <c r="B608" i="1"/>
  <c r="Z608" i="1" s="1"/>
  <c r="AB607" i="1"/>
  <c r="O607" i="1" s="1"/>
  <c r="AA607" i="1"/>
  <c r="T607" i="1"/>
  <c r="R607" i="1"/>
  <c r="Q607" i="1"/>
  <c r="P607" i="1"/>
  <c r="J607" i="1"/>
  <c r="G607" i="1"/>
  <c r="S607" i="1" s="1"/>
  <c r="F607" i="1"/>
  <c r="E607" i="1"/>
  <c r="D607" i="1"/>
  <c r="C607" i="1"/>
  <c r="B607" i="1"/>
  <c r="AA606" i="1"/>
  <c r="AB606" i="1" s="1"/>
  <c r="Z606" i="1"/>
  <c r="T606" i="1"/>
  <c r="R606" i="1"/>
  <c r="Q606" i="1"/>
  <c r="P606" i="1"/>
  <c r="J606" i="1"/>
  <c r="G606" i="1"/>
  <c r="S606" i="1" s="1"/>
  <c r="F606" i="1"/>
  <c r="E606" i="1"/>
  <c r="D606" i="1"/>
  <c r="C606" i="1"/>
  <c r="B606" i="1"/>
  <c r="U606" i="1" s="1"/>
  <c r="AA605" i="1"/>
  <c r="AB605" i="1" s="1"/>
  <c r="Q605" i="1" s="1"/>
  <c r="Z605" i="1"/>
  <c r="T605" i="1"/>
  <c r="R605" i="1"/>
  <c r="P605" i="1"/>
  <c r="K605" i="1"/>
  <c r="J605" i="1"/>
  <c r="G605" i="1"/>
  <c r="S605" i="1" s="1"/>
  <c r="F605" i="1"/>
  <c r="E605" i="1"/>
  <c r="D605" i="1"/>
  <c r="C605" i="1"/>
  <c r="B605" i="1"/>
  <c r="I605" i="1" s="1"/>
  <c r="AA604" i="1"/>
  <c r="AB604" i="1" s="1"/>
  <c r="P604" i="1" s="1"/>
  <c r="T604" i="1"/>
  <c r="S604" i="1"/>
  <c r="R604" i="1"/>
  <c r="Q604" i="1"/>
  <c r="K604" i="1"/>
  <c r="J604" i="1"/>
  <c r="G604" i="1"/>
  <c r="F604" i="1"/>
  <c r="E604" i="1"/>
  <c r="D604" i="1"/>
  <c r="C604" i="1"/>
  <c r="B604" i="1"/>
  <c r="AB603" i="1"/>
  <c r="P603" i="1" s="1"/>
  <c r="AA603" i="1"/>
  <c r="T603" i="1"/>
  <c r="R603" i="1"/>
  <c r="Q603" i="1"/>
  <c r="K603" i="1"/>
  <c r="J603" i="1"/>
  <c r="G603" i="1"/>
  <c r="F603" i="1"/>
  <c r="E603" i="1"/>
  <c r="D603" i="1"/>
  <c r="C603" i="1"/>
  <c r="B603" i="1"/>
  <c r="Z603" i="1" s="1"/>
  <c r="AA602" i="1"/>
  <c r="AB602" i="1" s="1"/>
  <c r="T602" i="1"/>
  <c r="R602" i="1"/>
  <c r="Q602" i="1"/>
  <c r="P602" i="1"/>
  <c r="K602" i="1"/>
  <c r="G602" i="1"/>
  <c r="S602" i="1" s="1"/>
  <c r="F602" i="1"/>
  <c r="E602" i="1"/>
  <c r="D602" i="1"/>
  <c r="C602" i="1"/>
  <c r="B602" i="1"/>
  <c r="Z602" i="1" s="1"/>
  <c r="AA601" i="1"/>
  <c r="AB601" i="1" s="1"/>
  <c r="T601" i="1"/>
  <c r="R601" i="1"/>
  <c r="Q601" i="1"/>
  <c r="K601" i="1"/>
  <c r="J601" i="1"/>
  <c r="G601" i="1"/>
  <c r="S601" i="1" s="1"/>
  <c r="F601" i="1"/>
  <c r="E601" i="1"/>
  <c r="D601" i="1"/>
  <c r="C601" i="1"/>
  <c r="B601" i="1"/>
  <c r="I601" i="1" s="1"/>
  <c r="AA600" i="1"/>
  <c r="AB600" i="1" s="1"/>
  <c r="Z600" i="1"/>
  <c r="U600" i="1"/>
  <c r="T600" i="1"/>
  <c r="R600" i="1"/>
  <c r="Q600" i="1"/>
  <c r="P600" i="1"/>
  <c r="K600" i="1"/>
  <c r="I600" i="1"/>
  <c r="G600" i="1"/>
  <c r="F600" i="1"/>
  <c r="S600" i="1" s="1"/>
  <c r="E600" i="1"/>
  <c r="D600" i="1"/>
  <c r="C600" i="1"/>
  <c r="B600" i="1"/>
  <c r="AC600" i="1" s="1"/>
  <c r="AB599" i="1"/>
  <c r="AA599" i="1"/>
  <c r="U599" i="1"/>
  <c r="T599" i="1"/>
  <c r="R599" i="1"/>
  <c r="Q599" i="1"/>
  <c r="P599" i="1"/>
  <c r="K599" i="1"/>
  <c r="G599" i="1"/>
  <c r="F599" i="1"/>
  <c r="E599" i="1"/>
  <c r="D599" i="1"/>
  <c r="C599" i="1"/>
  <c r="B599" i="1"/>
  <c r="Z599" i="1" s="1"/>
  <c r="AA598" i="1"/>
  <c r="AB598" i="1" s="1"/>
  <c r="Z598" i="1"/>
  <c r="T598" i="1"/>
  <c r="R598" i="1"/>
  <c r="Q598" i="1"/>
  <c r="P598" i="1"/>
  <c r="K598" i="1"/>
  <c r="G598" i="1"/>
  <c r="F598" i="1"/>
  <c r="S598" i="1" s="1"/>
  <c r="E598" i="1"/>
  <c r="D598" i="1"/>
  <c r="C598" i="1"/>
  <c r="B598" i="1"/>
  <c r="AA597" i="1"/>
  <c r="AB597" i="1" s="1"/>
  <c r="T597" i="1"/>
  <c r="R597" i="1"/>
  <c r="Q597" i="1"/>
  <c r="K597" i="1"/>
  <c r="J597" i="1"/>
  <c r="I597" i="1"/>
  <c r="G597" i="1"/>
  <c r="S597" i="1" s="1"/>
  <c r="F597" i="1"/>
  <c r="E597" i="1"/>
  <c r="D597" i="1"/>
  <c r="C597" i="1"/>
  <c r="B597" i="1"/>
  <c r="AA596" i="1"/>
  <c r="AB596" i="1" s="1"/>
  <c r="Z596" i="1"/>
  <c r="U596" i="1"/>
  <c r="T596" i="1"/>
  <c r="R596" i="1"/>
  <c r="Q596" i="1"/>
  <c r="K596" i="1"/>
  <c r="J596" i="1"/>
  <c r="I596" i="1"/>
  <c r="G596" i="1"/>
  <c r="F596" i="1"/>
  <c r="S596" i="1" s="1"/>
  <c r="E596" i="1"/>
  <c r="D596" i="1"/>
  <c r="C596" i="1"/>
  <c r="B596" i="1"/>
  <c r="AC596" i="1" s="1"/>
  <c r="AC595" i="1"/>
  <c r="M595" i="1" s="1"/>
  <c r="AB595" i="1"/>
  <c r="AA595" i="1"/>
  <c r="Z595" i="1"/>
  <c r="T595" i="1"/>
  <c r="R595" i="1"/>
  <c r="Q595" i="1"/>
  <c r="P595" i="1"/>
  <c r="N595" i="1"/>
  <c r="J595" i="1"/>
  <c r="G595" i="1"/>
  <c r="F595" i="1"/>
  <c r="E595" i="1"/>
  <c r="D595" i="1"/>
  <c r="C595" i="1"/>
  <c r="B595" i="1"/>
  <c r="AA594" i="1"/>
  <c r="AB594" i="1" s="1"/>
  <c r="O594" i="1" s="1"/>
  <c r="T594" i="1"/>
  <c r="R594" i="1"/>
  <c r="Q594" i="1"/>
  <c r="P594" i="1"/>
  <c r="J594" i="1"/>
  <c r="G594" i="1"/>
  <c r="S594" i="1" s="1"/>
  <c r="F594" i="1"/>
  <c r="E594" i="1"/>
  <c r="D594" i="1"/>
  <c r="C594" i="1"/>
  <c r="B594" i="1"/>
  <c r="Z594" i="1" s="1"/>
  <c r="AA593" i="1"/>
  <c r="AB593" i="1" s="1"/>
  <c r="T593" i="1"/>
  <c r="R593" i="1"/>
  <c r="Q593" i="1"/>
  <c r="P593" i="1"/>
  <c r="K593" i="1"/>
  <c r="G593" i="1"/>
  <c r="F593" i="1"/>
  <c r="E593" i="1"/>
  <c r="D593" i="1"/>
  <c r="C593" i="1"/>
  <c r="B593" i="1"/>
  <c r="AB592" i="1"/>
  <c r="AA592" i="1"/>
  <c r="Z592" i="1"/>
  <c r="U592" i="1"/>
  <c r="T592" i="1"/>
  <c r="R592" i="1"/>
  <c r="Q592" i="1"/>
  <c r="P592" i="1"/>
  <c r="J592" i="1"/>
  <c r="I592" i="1"/>
  <c r="G592" i="1"/>
  <c r="S592" i="1" s="1"/>
  <c r="F592" i="1"/>
  <c r="E592" i="1"/>
  <c r="D592" i="1"/>
  <c r="C592" i="1"/>
  <c r="B592" i="1"/>
  <c r="AC592" i="1" s="1"/>
  <c r="AA591" i="1"/>
  <c r="AB591" i="1" s="1"/>
  <c r="Z591" i="1"/>
  <c r="T591" i="1"/>
  <c r="R591" i="1"/>
  <c r="Q591" i="1"/>
  <c r="P591" i="1"/>
  <c r="J591" i="1"/>
  <c r="G591" i="1"/>
  <c r="F591" i="1"/>
  <c r="E591" i="1"/>
  <c r="D591" i="1"/>
  <c r="C591" i="1"/>
  <c r="B591" i="1"/>
  <c r="AA590" i="1"/>
  <c r="AB590" i="1" s="1"/>
  <c r="T590" i="1"/>
  <c r="S590" i="1"/>
  <c r="R590" i="1"/>
  <c r="Q590" i="1"/>
  <c r="P590" i="1"/>
  <c r="O590" i="1"/>
  <c r="J590" i="1"/>
  <c r="G590" i="1"/>
  <c r="F590" i="1"/>
  <c r="E590" i="1"/>
  <c r="D590" i="1"/>
  <c r="C590" i="1"/>
  <c r="B590" i="1"/>
  <c r="Z590" i="1" s="1"/>
  <c r="AA589" i="1"/>
  <c r="AB589" i="1" s="1"/>
  <c r="O589" i="1" s="1"/>
  <c r="T589" i="1"/>
  <c r="R589" i="1"/>
  <c r="Q589" i="1"/>
  <c r="P589" i="1"/>
  <c r="J589" i="1"/>
  <c r="G589" i="1"/>
  <c r="S589" i="1" s="1"/>
  <c r="F589" i="1"/>
  <c r="E589" i="1"/>
  <c r="D589" i="1"/>
  <c r="C589" i="1"/>
  <c r="B589" i="1"/>
  <c r="U589" i="1" s="1"/>
  <c r="AB588" i="1"/>
  <c r="AA588" i="1"/>
  <c r="Z588" i="1"/>
  <c r="T588" i="1"/>
  <c r="R588" i="1"/>
  <c r="Q588" i="1"/>
  <c r="P588" i="1"/>
  <c r="J588" i="1"/>
  <c r="G588" i="1"/>
  <c r="F588" i="1"/>
  <c r="E588" i="1"/>
  <c r="D588" i="1"/>
  <c r="C588" i="1"/>
  <c r="B588" i="1"/>
  <c r="I588" i="1" s="1"/>
  <c r="AC587" i="1"/>
  <c r="AB587" i="1"/>
  <c r="AA587" i="1"/>
  <c r="U587" i="1"/>
  <c r="T587" i="1"/>
  <c r="R587" i="1"/>
  <c r="Q587" i="1"/>
  <c r="P587" i="1"/>
  <c r="J587" i="1"/>
  <c r="G587" i="1"/>
  <c r="S587" i="1" s="1"/>
  <c r="F587" i="1"/>
  <c r="E587" i="1"/>
  <c r="D587" i="1"/>
  <c r="C587" i="1"/>
  <c r="B587" i="1"/>
  <c r="AA586" i="1"/>
  <c r="AB586" i="1" s="1"/>
  <c r="O586" i="1" s="1"/>
  <c r="T586" i="1"/>
  <c r="R586" i="1"/>
  <c r="Q586" i="1"/>
  <c r="P586" i="1"/>
  <c r="J586" i="1"/>
  <c r="G586" i="1"/>
  <c r="S586" i="1" s="1"/>
  <c r="F586" i="1"/>
  <c r="E586" i="1"/>
  <c r="D586" i="1"/>
  <c r="C586" i="1"/>
  <c r="B586" i="1"/>
  <c r="Z586" i="1" s="1"/>
  <c r="AA585" i="1"/>
  <c r="AB585" i="1" s="1"/>
  <c r="O585" i="1" s="1"/>
  <c r="U585" i="1"/>
  <c r="T585" i="1"/>
  <c r="R585" i="1"/>
  <c r="Q585" i="1"/>
  <c r="P585" i="1"/>
  <c r="J585" i="1"/>
  <c r="I585" i="1"/>
  <c r="G585" i="1"/>
  <c r="S585" i="1" s="1"/>
  <c r="F585" i="1"/>
  <c r="E585" i="1"/>
  <c r="D585" i="1"/>
  <c r="C585" i="1"/>
  <c r="B585" i="1"/>
  <c r="Z585" i="1" s="1"/>
  <c r="AA584" i="1"/>
  <c r="AB584" i="1" s="1"/>
  <c r="T584" i="1"/>
  <c r="R584" i="1"/>
  <c r="Q584" i="1"/>
  <c r="P584" i="1"/>
  <c r="J584" i="1"/>
  <c r="G584" i="1"/>
  <c r="F584" i="1"/>
  <c r="E584" i="1"/>
  <c r="D584" i="1"/>
  <c r="C584" i="1"/>
  <c r="B584" i="1"/>
  <c r="AC584" i="1" s="1"/>
  <c r="AB583" i="1"/>
  <c r="AA583" i="1"/>
  <c r="Z583" i="1"/>
  <c r="U583" i="1"/>
  <c r="T583" i="1"/>
  <c r="R583" i="1"/>
  <c r="Q583" i="1"/>
  <c r="P583" i="1"/>
  <c r="J583" i="1"/>
  <c r="G583" i="1"/>
  <c r="F583" i="1"/>
  <c r="E583" i="1"/>
  <c r="D583" i="1"/>
  <c r="C583" i="1"/>
  <c r="B583" i="1"/>
  <c r="I583" i="1" s="1"/>
  <c r="AA582" i="1"/>
  <c r="AB582" i="1" s="1"/>
  <c r="O582" i="1" s="1"/>
  <c r="T582" i="1"/>
  <c r="S582" i="1"/>
  <c r="R582" i="1"/>
  <c r="Q582" i="1"/>
  <c r="P582" i="1"/>
  <c r="J582" i="1"/>
  <c r="G582" i="1"/>
  <c r="F582" i="1"/>
  <c r="E582" i="1"/>
  <c r="D582" i="1"/>
  <c r="C582" i="1"/>
  <c r="B582" i="1"/>
  <c r="Z582" i="1" s="1"/>
  <c r="AA581" i="1"/>
  <c r="AB581" i="1" s="1"/>
  <c r="O581" i="1" s="1"/>
  <c r="T581" i="1"/>
  <c r="R581" i="1"/>
  <c r="Q581" i="1"/>
  <c r="P581" i="1"/>
  <c r="J581" i="1"/>
  <c r="G581" i="1"/>
  <c r="F581" i="1"/>
  <c r="E581" i="1"/>
  <c r="D581" i="1"/>
  <c r="C581" i="1"/>
  <c r="B581" i="1"/>
  <c r="Z581" i="1" s="1"/>
  <c r="AA580" i="1"/>
  <c r="AB580" i="1" s="1"/>
  <c r="Z580" i="1"/>
  <c r="U580" i="1"/>
  <c r="T580" i="1"/>
  <c r="R580" i="1"/>
  <c r="Q580" i="1"/>
  <c r="P580" i="1"/>
  <c r="J580" i="1"/>
  <c r="I580" i="1"/>
  <c r="G580" i="1"/>
  <c r="F580" i="1"/>
  <c r="S580" i="1" s="1"/>
  <c r="E580" i="1"/>
  <c r="D580" i="1"/>
  <c r="C580" i="1"/>
  <c r="B580" i="1"/>
  <c r="AC580" i="1" s="1"/>
  <c r="AC579" i="1"/>
  <c r="N579" i="1" s="1"/>
  <c r="AB579" i="1"/>
  <c r="AA579" i="1"/>
  <c r="Z579" i="1"/>
  <c r="U579" i="1"/>
  <c r="T579" i="1"/>
  <c r="R579" i="1"/>
  <c r="Q579" i="1"/>
  <c r="P579" i="1"/>
  <c r="J579" i="1"/>
  <c r="G579" i="1"/>
  <c r="F579" i="1"/>
  <c r="E579" i="1"/>
  <c r="D579" i="1"/>
  <c r="C579" i="1"/>
  <c r="B579" i="1"/>
  <c r="I579" i="1" s="1"/>
  <c r="AA578" i="1"/>
  <c r="AB578" i="1" s="1"/>
  <c r="O578" i="1" s="1"/>
  <c r="T578" i="1"/>
  <c r="R578" i="1"/>
  <c r="Q578" i="1"/>
  <c r="P578" i="1"/>
  <c r="J578" i="1"/>
  <c r="G578" i="1"/>
  <c r="S578" i="1" s="1"/>
  <c r="F578" i="1"/>
  <c r="E578" i="1"/>
  <c r="D578" i="1"/>
  <c r="C578" i="1"/>
  <c r="B578" i="1"/>
  <c r="Z578" i="1" s="1"/>
  <c r="AA577" i="1"/>
  <c r="AB577" i="1" s="1"/>
  <c r="O577" i="1" s="1"/>
  <c r="T577" i="1"/>
  <c r="R577" i="1"/>
  <c r="Q577" i="1"/>
  <c r="P577" i="1"/>
  <c r="J577" i="1"/>
  <c r="I577" i="1"/>
  <c r="G577" i="1"/>
  <c r="S577" i="1" s="1"/>
  <c r="F577" i="1"/>
  <c r="E577" i="1"/>
  <c r="D577" i="1"/>
  <c r="C577" i="1"/>
  <c r="B577" i="1"/>
  <c r="Z577" i="1" s="1"/>
  <c r="AA576" i="1"/>
  <c r="AB576" i="1" s="1"/>
  <c r="O576" i="1" s="1"/>
  <c r="T576" i="1"/>
  <c r="R576" i="1"/>
  <c r="Q576" i="1"/>
  <c r="P576" i="1"/>
  <c r="J576" i="1"/>
  <c r="I576" i="1"/>
  <c r="G576" i="1"/>
  <c r="F576" i="1"/>
  <c r="E576" i="1"/>
  <c r="D576" i="1"/>
  <c r="C576" i="1"/>
  <c r="B576" i="1"/>
  <c r="AC576" i="1" s="1"/>
  <c r="AB575" i="1"/>
  <c r="AA575" i="1"/>
  <c r="T575" i="1"/>
  <c r="R575" i="1"/>
  <c r="Q575" i="1"/>
  <c r="P575" i="1"/>
  <c r="J575" i="1"/>
  <c r="G575" i="1"/>
  <c r="S575" i="1" s="1"/>
  <c r="F575" i="1"/>
  <c r="E575" i="1"/>
  <c r="D575" i="1"/>
  <c r="C575" i="1"/>
  <c r="B575" i="1"/>
  <c r="I575" i="1" s="1"/>
  <c r="AA574" i="1"/>
  <c r="AB574" i="1" s="1"/>
  <c r="T574" i="1"/>
  <c r="R574" i="1"/>
  <c r="Q574" i="1"/>
  <c r="P574" i="1"/>
  <c r="J574" i="1"/>
  <c r="G574" i="1"/>
  <c r="S574" i="1" s="1"/>
  <c r="F574" i="1"/>
  <c r="E574" i="1"/>
  <c r="D574" i="1"/>
  <c r="C574" i="1"/>
  <c r="B574" i="1"/>
  <c r="AA573" i="1"/>
  <c r="AB573" i="1" s="1"/>
  <c r="O573" i="1" s="1"/>
  <c r="T573" i="1"/>
  <c r="R573" i="1"/>
  <c r="Q573" i="1"/>
  <c r="P573" i="1"/>
  <c r="J573" i="1"/>
  <c r="G573" i="1"/>
  <c r="S573" i="1" s="1"/>
  <c r="F573" i="1"/>
  <c r="E573" i="1"/>
  <c r="D573" i="1"/>
  <c r="C573" i="1"/>
  <c r="B573" i="1"/>
  <c r="Z573" i="1" s="1"/>
  <c r="AA572" i="1"/>
  <c r="AB572" i="1" s="1"/>
  <c r="O572" i="1" s="1"/>
  <c r="Z572" i="1"/>
  <c r="U572" i="1"/>
  <c r="T572" i="1"/>
  <c r="R572" i="1"/>
  <c r="Q572" i="1"/>
  <c r="P572" i="1"/>
  <c r="J572" i="1"/>
  <c r="I572" i="1"/>
  <c r="G572" i="1"/>
  <c r="F572" i="1"/>
  <c r="E572" i="1"/>
  <c r="D572" i="1"/>
  <c r="C572" i="1"/>
  <c r="B572" i="1"/>
  <c r="AC572" i="1" s="1"/>
  <c r="AB571" i="1"/>
  <c r="AA571" i="1"/>
  <c r="Z571" i="1"/>
  <c r="U571" i="1"/>
  <c r="T571" i="1"/>
  <c r="R571" i="1"/>
  <c r="Q571" i="1"/>
  <c r="P571" i="1"/>
  <c r="J571" i="1"/>
  <c r="G571" i="1"/>
  <c r="S571" i="1" s="1"/>
  <c r="F571" i="1"/>
  <c r="E571" i="1"/>
  <c r="D571" i="1"/>
  <c r="C571" i="1"/>
  <c r="B571" i="1"/>
  <c r="I571" i="1" s="1"/>
  <c r="AA570" i="1"/>
  <c r="AB570" i="1" s="1"/>
  <c r="T570" i="1"/>
  <c r="R570" i="1"/>
  <c r="Q570" i="1"/>
  <c r="P570" i="1"/>
  <c r="O570" i="1"/>
  <c r="K570" i="1"/>
  <c r="G570" i="1"/>
  <c r="S570" i="1" s="1"/>
  <c r="F570" i="1"/>
  <c r="E570" i="1"/>
  <c r="D570" i="1"/>
  <c r="C570" i="1"/>
  <c r="B570" i="1"/>
  <c r="Z570" i="1" s="1"/>
  <c r="AA569" i="1"/>
  <c r="AB569" i="1" s="1"/>
  <c r="T569" i="1"/>
  <c r="R569" i="1"/>
  <c r="Q569" i="1"/>
  <c r="P569" i="1"/>
  <c r="K569" i="1"/>
  <c r="I569" i="1"/>
  <c r="G569" i="1"/>
  <c r="S569" i="1" s="1"/>
  <c r="F569" i="1"/>
  <c r="E569" i="1"/>
  <c r="D569" i="1"/>
  <c r="C569" i="1"/>
  <c r="B569" i="1"/>
  <c r="Z569" i="1" s="1"/>
  <c r="AA568" i="1"/>
  <c r="AB568" i="1" s="1"/>
  <c r="Z568" i="1"/>
  <c r="T568" i="1"/>
  <c r="R568" i="1"/>
  <c r="Q568" i="1"/>
  <c r="P568" i="1"/>
  <c r="K568" i="1"/>
  <c r="I568" i="1"/>
  <c r="G568" i="1"/>
  <c r="F568" i="1"/>
  <c r="E568" i="1"/>
  <c r="D568" i="1"/>
  <c r="C568" i="1"/>
  <c r="B568" i="1"/>
  <c r="AC568" i="1" s="1"/>
  <c r="AC567" i="1"/>
  <c r="AA567" i="1"/>
  <c r="AB567" i="1" s="1"/>
  <c r="T567" i="1"/>
  <c r="R567" i="1"/>
  <c r="Q567" i="1"/>
  <c r="P567" i="1"/>
  <c r="K567" i="1"/>
  <c r="G567" i="1"/>
  <c r="F567" i="1"/>
  <c r="E567" i="1"/>
  <c r="D567" i="1"/>
  <c r="C567" i="1"/>
  <c r="B567" i="1"/>
  <c r="I567" i="1" s="1"/>
  <c r="AA566" i="1"/>
  <c r="AB566" i="1" s="1"/>
  <c r="O566" i="1" s="1"/>
  <c r="T566" i="1"/>
  <c r="S566" i="1"/>
  <c r="R566" i="1"/>
  <c r="Q566" i="1"/>
  <c r="P566" i="1"/>
  <c r="K566" i="1"/>
  <c r="G566" i="1"/>
  <c r="F566" i="1"/>
  <c r="E566" i="1"/>
  <c r="D566" i="1"/>
  <c r="C566" i="1"/>
  <c r="B566" i="1"/>
  <c r="Z566" i="1" s="1"/>
  <c r="AC565" i="1"/>
  <c r="M565" i="1" s="1"/>
  <c r="AA565" i="1"/>
  <c r="AB565" i="1" s="1"/>
  <c r="U565" i="1"/>
  <c r="T565" i="1"/>
  <c r="R565" i="1"/>
  <c r="Q565" i="1"/>
  <c r="P565" i="1"/>
  <c r="K565" i="1"/>
  <c r="I565" i="1"/>
  <c r="G565" i="1"/>
  <c r="S565" i="1" s="1"/>
  <c r="F565" i="1"/>
  <c r="E565" i="1"/>
  <c r="D565" i="1"/>
  <c r="C565" i="1"/>
  <c r="B565" i="1"/>
  <c r="Z565" i="1" s="1"/>
  <c r="AA564" i="1"/>
  <c r="AB564" i="1" s="1"/>
  <c r="Z564" i="1"/>
  <c r="U564" i="1"/>
  <c r="T564" i="1"/>
  <c r="R564" i="1"/>
  <c r="Q564" i="1"/>
  <c r="P564" i="1"/>
  <c r="K564" i="1"/>
  <c r="I564" i="1"/>
  <c r="G564" i="1"/>
  <c r="F564" i="1"/>
  <c r="S564" i="1" s="1"/>
  <c r="E564" i="1"/>
  <c r="D564" i="1"/>
  <c r="C564" i="1"/>
  <c r="B564" i="1"/>
  <c r="AC564" i="1" s="1"/>
  <c r="AC563" i="1"/>
  <c r="M563" i="1" s="1"/>
  <c r="AB563" i="1"/>
  <c r="O563" i="1" s="1"/>
  <c r="AA563" i="1"/>
  <c r="Z563" i="1"/>
  <c r="U563" i="1"/>
  <c r="T563" i="1"/>
  <c r="R563" i="1"/>
  <c r="Q563" i="1"/>
  <c r="P563" i="1"/>
  <c r="K563" i="1"/>
  <c r="G563" i="1"/>
  <c r="F563" i="1"/>
  <c r="E563" i="1"/>
  <c r="D563" i="1"/>
  <c r="C563" i="1"/>
  <c r="B563" i="1"/>
  <c r="I563" i="1" s="1"/>
  <c r="AC562" i="1"/>
  <c r="M562" i="1" s="1"/>
  <c r="AA562" i="1"/>
  <c r="AB562" i="1" s="1"/>
  <c r="O562" i="1" s="1"/>
  <c r="Z562" i="1"/>
  <c r="T562" i="1"/>
  <c r="R562" i="1"/>
  <c r="Q562" i="1"/>
  <c r="P562" i="1"/>
  <c r="K562" i="1"/>
  <c r="G562" i="1"/>
  <c r="S562" i="1" s="1"/>
  <c r="F562" i="1"/>
  <c r="E562" i="1"/>
  <c r="D562" i="1"/>
  <c r="C562" i="1"/>
  <c r="B562" i="1"/>
  <c r="AA561" i="1"/>
  <c r="AB561" i="1" s="1"/>
  <c r="T561" i="1"/>
  <c r="R561" i="1"/>
  <c r="Q561" i="1"/>
  <c r="P561" i="1"/>
  <c r="K561" i="1"/>
  <c r="G561" i="1"/>
  <c r="S561" i="1" s="1"/>
  <c r="F561" i="1"/>
  <c r="E561" i="1"/>
  <c r="D561" i="1"/>
  <c r="C561" i="1"/>
  <c r="B561" i="1"/>
  <c r="Z561" i="1" s="1"/>
  <c r="AA560" i="1"/>
  <c r="AB560" i="1" s="1"/>
  <c r="O560" i="1" s="1"/>
  <c r="Z560" i="1"/>
  <c r="T560" i="1"/>
  <c r="S560" i="1"/>
  <c r="R560" i="1"/>
  <c r="Q560" i="1"/>
  <c r="P560" i="1"/>
  <c r="K560" i="1"/>
  <c r="I560" i="1"/>
  <c r="G560" i="1"/>
  <c r="F560" i="1"/>
  <c r="E560" i="1"/>
  <c r="D560" i="1"/>
  <c r="C560" i="1"/>
  <c r="B560" i="1"/>
  <c r="AC560" i="1" s="1"/>
  <c r="AB559" i="1"/>
  <c r="O559" i="1" s="1"/>
  <c r="AA559" i="1"/>
  <c r="U559" i="1"/>
  <c r="T559" i="1"/>
  <c r="R559" i="1"/>
  <c r="Q559" i="1"/>
  <c r="P559" i="1"/>
  <c r="K559" i="1"/>
  <c r="G559" i="1"/>
  <c r="F559" i="1"/>
  <c r="E559" i="1"/>
  <c r="D559" i="1"/>
  <c r="C559" i="1"/>
  <c r="B559" i="1"/>
  <c r="I559" i="1" s="1"/>
  <c r="AC558" i="1"/>
  <c r="AA558" i="1"/>
  <c r="AB558" i="1" s="1"/>
  <c r="O558" i="1" s="1"/>
  <c r="T558" i="1"/>
  <c r="R558" i="1"/>
  <c r="Q558" i="1"/>
  <c r="P558" i="1"/>
  <c r="J558" i="1"/>
  <c r="G558" i="1"/>
  <c r="F558" i="1"/>
  <c r="E558" i="1"/>
  <c r="D558" i="1"/>
  <c r="C558" i="1"/>
  <c r="B558" i="1"/>
  <c r="Z558" i="1" s="1"/>
  <c r="AA557" i="1"/>
  <c r="AB557" i="1" s="1"/>
  <c r="O557" i="1" s="1"/>
  <c r="U557" i="1"/>
  <c r="T557" i="1"/>
  <c r="R557" i="1"/>
  <c r="Q557" i="1"/>
  <c r="P557" i="1"/>
  <c r="J557" i="1"/>
  <c r="I557" i="1"/>
  <c r="G557" i="1"/>
  <c r="S557" i="1" s="1"/>
  <c r="F557" i="1"/>
  <c r="E557" i="1"/>
  <c r="D557" i="1"/>
  <c r="C557" i="1"/>
  <c r="B557" i="1"/>
  <c r="Z557" i="1" s="1"/>
  <c r="AA556" i="1"/>
  <c r="AB556" i="1" s="1"/>
  <c r="Z556" i="1"/>
  <c r="U556" i="1"/>
  <c r="T556" i="1"/>
  <c r="R556" i="1"/>
  <c r="Q556" i="1"/>
  <c r="P556" i="1"/>
  <c r="J556" i="1"/>
  <c r="I556" i="1"/>
  <c r="G556" i="1"/>
  <c r="F556" i="1"/>
  <c r="S556" i="1" s="1"/>
  <c r="E556" i="1"/>
  <c r="D556" i="1"/>
  <c r="C556" i="1"/>
  <c r="B556" i="1"/>
  <c r="AC556" i="1" s="1"/>
  <c r="AA555" i="1"/>
  <c r="AB555" i="1" s="1"/>
  <c r="Z555" i="1"/>
  <c r="T555" i="1"/>
  <c r="R555" i="1"/>
  <c r="Q555" i="1"/>
  <c r="P555" i="1"/>
  <c r="J555" i="1"/>
  <c r="G555" i="1"/>
  <c r="F555" i="1"/>
  <c r="S555" i="1" s="1"/>
  <c r="E555" i="1"/>
  <c r="D555" i="1"/>
  <c r="C555" i="1"/>
  <c r="B555" i="1"/>
  <c r="I555" i="1" s="1"/>
  <c r="AA554" i="1"/>
  <c r="AB554" i="1" s="1"/>
  <c r="O554" i="1" s="1"/>
  <c r="T554" i="1"/>
  <c r="R554" i="1"/>
  <c r="Q554" i="1"/>
  <c r="P554" i="1"/>
  <c r="J554" i="1"/>
  <c r="G554" i="1"/>
  <c r="F554" i="1"/>
  <c r="E554" i="1"/>
  <c r="D554" i="1"/>
  <c r="C554" i="1"/>
  <c r="B554" i="1"/>
  <c r="AC554" i="1" s="1"/>
  <c r="AA553" i="1"/>
  <c r="AB553" i="1" s="1"/>
  <c r="O553" i="1" s="1"/>
  <c r="T553" i="1"/>
  <c r="R553" i="1"/>
  <c r="Q553" i="1"/>
  <c r="P553" i="1"/>
  <c r="J553" i="1"/>
  <c r="G553" i="1"/>
  <c r="F553" i="1"/>
  <c r="E553" i="1"/>
  <c r="D553" i="1"/>
  <c r="C553" i="1"/>
  <c r="B553" i="1"/>
  <c r="Z553" i="1" s="1"/>
  <c r="AA552" i="1"/>
  <c r="AB552" i="1" s="1"/>
  <c r="T552" i="1"/>
  <c r="R552" i="1"/>
  <c r="Q552" i="1"/>
  <c r="P552" i="1"/>
  <c r="J552" i="1"/>
  <c r="I552" i="1"/>
  <c r="G552" i="1"/>
  <c r="F552" i="1"/>
  <c r="S552" i="1" s="1"/>
  <c r="E552" i="1"/>
  <c r="D552" i="1"/>
  <c r="C552" i="1"/>
  <c r="B552" i="1"/>
  <c r="AC552" i="1" s="1"/>
  <c r="AB551" i="1"/>
  <c r="AA551" i="1"/>
  <c r="U551" i="1"/>
  <c r="T551" i="1"/>
  <c r="R551" i="1"/>
  <c r="Q551" i="1"/>
  <c r="P551" i="1"/>
  <c r="J551" i="1"/>
  <c r="G551" i="1"/>
  <c r="F551" i="1"/>
  <c r="S551" i="1" s="1"/>
  <c r="E551" i="1"/>
  <c r="D551" i="1"/>
  <c r="C551" i="1"/>
  <c r="B551" i="1"/>
  <c r="I551" i="1" s="1"/>
  <c r="AA550" i="1"/>
  <c r="AB550" i="1" s="1"/>
  <c r="O550" i="1" s="1"/>
  <c r="T550" i="1"/>
  <c r="R550" i="1"/>
  <c r="Q550" i="1"/>
  <c r="P550" i="1"/>
  <c r="K550" i="1"/>
  <c r="G550" i="1"/>
  <c r="F550" i="1"/>
  <c r="E550" i="1"/>
  <c r="D550" i="1"/>
  <c r="C550" i="1"/>
  <c r="B550" i="1"/>
  <c r="Z550" i="1" s="1"/>
  <c r="AA549" i="1"/>
  <c r="AB549" i="1" s="1"/>
  <c r="P549" i="1" s="1"/>
  <c r="T549" i="1"/>
  <c r="R549" i="1"/>
  <c r="Q549" i="1"/>
  <c r="K549" i="1"/>
  <c r="J549" i="1"/>
  <c r="G549" i="1"/>
  <c r="S549" i="1" s="1"/>
  <c r="F549" i="1"/>
  <c r="E549" i="1"/>
  <c r="D549" i="1"/>
  <c r="C549" i="1"/>
  <c r="B549" i="1"/>
  <c r="Z549" i="1" s="1"/>
  <c r="AA548" i="1"/>
  <c r="AB548" i="1" s="1"/>
  <c r="U548" i="1"/>
  <c r="T548" i="1"/>
  <c r="Q548" i="1"/>
  <c r="P548" i="1"/>
  <c r="K548" i="1"/>
  <c r="J548" i="1"/>
  <c r="G548" i="1"/>
  <c r="S548" i="1" s="1"/>
  <c r="F548" i="1"/>
  <c r="E548" i="1"/>
  <c r="D548" i="1"/>
  <c r="C548" i="1"/>
  <c r="B548" i="1"/>
  <c r="AC548" i="1" s="1"/>
  <c r="AA547" i="1"/>
  <c r="AB547" i="1" s="1"/>
  <c r="Z547" i="1"/>
  <c r="T547" i="1"/>
  <c r="R547" i="1"/>
  <c r="Q547" i="1"/>
  <c r="K547" i="1"/>
  <c r="J547" i="1"/>
  <c r="G547" i="1"/>
  <c r="F547" i="1"/>
  <c r="E547" i="1"/>
  <c r="D547" i="1"/>
  <c r="C547" i="1"/>
  <c r="B547" i="1"/>
  <c r="I547" i="1" s="1"/>
  <c r="AA546" i="1"/>
  <c r="AB546" i="1" s="1"/>
  <c r="P546" i="1" s="1"/>
  <c r="T546" i="1"/>
  <c r="R546" i="1"/>
  <c r="Q546" i="1"/>
  <c r="K546" i="1"/>
  <c r="J546" i="1"/>
  <c r="G546" i="1"/>
  <c r="F546" i="1"/>
  <c r="E546" i="1"/>
  <c r="D546" i="1"/>
  <c r="C546" i="1"/>
  <c r="B546" i="1"/>
  <c r="AA545" i="1"/>
  <c r="AB545" i="1" s="1"/>
  <c r="P545" i="1" s="1"/>
  <c r="T545" i="1"/>
  <c r="R545" i="1"/>
  <c r="Q545" i="1"/>
  <c r="K545" i="1"/>
  <c r="J545" i="1"/>
  <c r="G545" i="1"/>
  <c r="F545" i="1"/>
  <c r="E545" i="1"/>
  <c r="D545" i="1"/>
  <c r="C545" i="1"/>
  <c r="B545" i="1"/>
  <c r="Z545" i="1" s="1"/>
  <c r="AA544" i="1"/>
  <c r="AB544" i="1" s="1"/>
  <c r="Z544" i="1"/>
  <c r="U544" i="1"/>
  <c r="T544" i="1"/>
  <c r="R544" i="1"/>
  <c r="Q544" i="1"/>
  <c r="K544" i="1"/>
  <c r="J544" i="1"/>
  <c r="I544" i="1"/>
  <c r="G544" i="1"/>
  <c r="F544" i="1"/>
  <c r="E544" i="1"/>
  <c r="D544" i="1"/>
  <c r="C544" i="1"/>
  <c r="B544" i="1"/>
  <c r="AC544" i="1" s="1"/>
  <c r="AA543" i="1"/>
  <c r="AB543" i="1" s="1"/>
  <c r="O543" i="1" s="1"/>
  <c r="T543" i="1"/>
  <c r="R543" i="1"/>
  <c r="Q543" i="1"/>
  <c r="P543" i="1"/>
  <c r="J543" i="1"/>
  <c r="G543" i="1"/>
  <c r="F543" i="1"/>
  <c r="E543" i="1"/>
  <c r="D543" i="1"/>
  <c r="C543" i="1"/>
  <c r="B543" i="1"/>
  <c r="I543" i="1" s="1"/>
  <c r="AC542" i="1"/>
  <c r="AA542" i="1"/>
  <c r="AB542" i="1" s="1"/>
  <c r="O542" i="1" s="1"/>
  <c r="T542" i="1"/>
  <c r="R542" i="1"/>
  <c r="Q542" i="1"/>
  <c r="P542" i="1"/>
  <c r="J542" i="1"/>
  <c r="I542" i="1"/>
  <c r="G542" i="1"/>
  <c r="S542" i="1" s="1"/>
  <c r="F542" i="1"/>
  <c r="E542" i="1"/>
  <c r="D542" i="1"/>
  <c r="C542" i="1"/>
  <c r="B542" i="1"/>
  <c r="U542" i="1" s="1"/>
  <c r="AA541" i="1"/>
  <c r="AB541" i="1" s="1"/>
  <c r="O541" i="1" s="1"/>
  <c r="T541" i="1"/>
  <c r="R541" i="1"/>
  <c r="Q541" i="1"/>
  <c r="P541" i="1"/>
  <c r="J541" i="1"/>
  <c r="I541" i="1"/>
  <c r="G541" i="1"/>
  <c r="F541" i="1"/>
  <c r="E541" i="1"/>
  <c r="D541" i="1"/>
  <c r="C541" i="1"/>
  <c r="B541" i="1"/>
  <c r="Z541" i="1" s="1"/>
  <c r="AA540" i="1"/>
  <c r="AB540" i="1" s="1"/>
  <c r="Z540" i="1"/>
  <c r="T540" i="1"/>
  <c r="S540" i="1"/>
  <c r="R540" i="1"/>
  <c r="Q540" i="1"/>
  <c r="P540" i="1"/>
  <c r="J540" i="1"/>
  <c r="I540" i="1"/>
  <c r="G540" i="1"/>
  <c r="F540" i="1"/>
  <c r="E540" i="1"/>
  <c r="D540" i="1"/>
  <c r="C540" i="1"/>
  <c r="B540" i="1"/>
  <c r="AC540" i="1" s="1"/>
  <c r="AA539" i="1"/>
  <c r="AB539" i="1" s="1"/>
  <c r="O539" i="1" s="1"/>
  <c r="T539" i="1"/>
  <c r="R539" i="1"/>
  <c r="Q539" i="1"/>
  <c r="P539" i="1"/>
  <c r="J539" i="1"/>
  <c r="G539" i="1"/>
  <c r="F539" i="1"/>
  <c r="E539" i="1"/>
  <c r="D539" i="1"/>
  <c r="C539" i="1"/>
  <c r="B539" i="1"/>
  <c r="I539" i="1" s="1"/>
  <c r="AC538" i="1"/>
  <c r="AA538" i="1"/>
  <c r="AB538" i="1" s="1"/>
  <c r="T538" i="1"/>
  <c r="R538" i="1"/>
  <c r="Q538" i="1"/>
  <c r="P538" i="1"/>
  <c r="K538" i="1"/>
  <c r="G538" i="1"/>
  <c r="S538" i="1" s="1"/>
  <c r="F538" i="1"/>
  <c r="E538" i="1"/>
  <c r="D538" i="1"/>
  <c r="C538" i="1"/>
  <c r="B538" i="1"/>
  <c r="U538" i="1" s="1"/>
  <c r="AA537" i="1"/>
  <c r="AB537" i="1" s="1"/>
  <c r="T537" i="1"/>
  <c r="R537" i="1"/>
  <c r="Q537" i="1"/>
  <c r="P537" i="1"/>
  <c r="K537" i="1"/>
  <c r="G537" i="1"/>
  <c r="F537" i="1"/>
  <c r="E537" i="1"/>
  <c r="D537" i="1"/>
  <c r="C537" i="1"/>
  <c r="B537" i="1"/>
  <c r="Z537" i="1" s="1"/>
  <c r="AA536" i="1"/>
  <c r="AB536" i="1" s="1"/>
  <c r="U536" i="1"/>
  <c r="T536" i="1"/>
  <c r="R536" i="1"/>
  <c r="Q536" i="1"/>
  <c r="P536" i="1"/>
  <c r="K536" i="1"/>
  <c r="G536" i="1"/>
  <c r="F536" i="1"/>
  <c r="S536" i="1" s="1"/>
  <c r="E536" i="1"/>
  <c r="D536" i="1"/>
  <c r="C536" i="1"/>
  <c r="B536" i="1"/>
  <c r="AC536" i="1" s="1"/>
  <c r="AB535" i="1"/>
  <c r="O535" i="1" s="1"/>
  <c r="AA535" i="1"/>
  <c r="T535" i="1"/>
  <c r="R535" i="1"/>
  <c r="Q535" i="1"/>
  <c r="P535" i="1"/>
  <c r="K535" i="1"/>
  <c r="G535" i="1"/>
  <c r="S535" i="1" s="1"/>
  <c r="F535" i="1"/>
  <c r="E535" i="1"/>
  <c r="D535" i="1"/>
  <c r="C535" i="1"/>
  <c r="B535" i="1"/>
  <c r="I535" i="1" s="1"/>
  <c r="AA534" i="1"/>
  <c r="AB534" i="1" s="1"/>
  <c r="T534" i="1"/>
  <c r="R534" i="1"/>
  <c r="Q534" i="1"/>
  <c r="P534" i="1"/>
  <c r="O534" i="1"/>
  <c r="J534" i="1"/>
  <c r="G534" i="1"/>
  <c r="F534" i="1"/>
  <c r="E534" i="1"/>
  <c r="D534" i="1"/>
  <c r="C534" i="1"/>
  <c r="B534" i="1"/>
  <c r="U534" i="1" s="1"/>
  <c r="AC533" i="1"/>
  <c r="AA533" i="1"/>
  <c r="AB533" i="1" s="1"/>
  <c r="T533" i="1"/>
  <c r="R533" i="1"/>
  <c r="Q533" i="1"/>
  <c r="P533" i="1"/>
  <c r="J533" i="1"/>
  <c r="G533" i="1"/>
  <c r="F533" i="1"/>
  <c r="E533" i="1"/>
  <c r="D533" i="1"/>
  <c r="C533" i="1"/>
  <c r="B533" i="1"/>
  <c r="Z533" i="1" s="1"/>
  <c r="AA532" i="1"/>
  <c r="AB532" i="1" s="1"/>
  <c r="T532" i="1"/>
  <c r="R532" i="1"/>
  <c r="Q532" i="1"/>
  <c r="P532" i="1"/>
  <c r="J532" i="1"/>
  <c r="G532" i="1"/>
  <c r="F532" i="1"/>
  <c r="S532" i="1" s="1"/>
  <c r="E532" i="1"/>
  <c r="D532" i="1"/>
  <c r="C532" i="1"/>
  <c r="B532" i="1"/>
  <c r="AC532" i="1" s="1"/>
  <c r="AB531" i="1"/>
  <c r="O531" i="1" s="1"/>
  <c r="AA531" i="1"/>
  <c r="T531" i="1"/>
  <c r="R531" i="1"/>
  <c r="Q531" i="1"/>
  <c r="P531" i="1"/>
  <c r="K531" i="1"/>
  <c r="G531" i="1"/>
  <c r="F531" i="1"/>
  <c r="E531" i="1"/>
  <c r="D531" i="1"/>
  <c r="C531" i="1"/>
  <c r="B531" i="1"/>
  <c r="I531" i="1" s="1"/>
  <c r="AA530" i="1"/>
  <c r="AB530" i="1" s="1"/>
  <c r="O530" i="1" s="1"/>
  <c r="T530" i="1"/>
  <c r="R530" i="1"/>
  <c r="Q530" i="1"/>
  <c r="P530" i="1"/>
  <c r="J530" i="1"/>
  <c r="I530" i="1"/>
  <c r="G530" i="1"/>
  <c r="S530" i="1" s="1"/>
  <c r="F530" i="1"/>
  <c r="E530" i="1"/>
  <c r="D530" i="1"/>
  <c r="C530" i="1"/>
  <c r="B530" i="1"/>
  <c r="U530" i="1" s="1"/>
  <c r="AA529" i="1"/>
  <c r="AB529" i="1" s="1"/>
  <c r="T529" i="1"/>
  <c r="R529" i="1"/>
  <c r="Q529" i="1"/>
  <c r="P529" i="1"/>
  <c r="J529" i="1"/>
  <c r="G529" i="1"/>
  <c r="F529" i="1"/>
  <c r="E529" i="1"/>
  <c r="D529" i="1"/>
  <c r="C529" i="1"/>
  <c r="B529" i="1"/>
  <c r="Z529" i="1" s="1"/>
  <c r="AA528" i="1"/>
  <c r="AB528" i="1" s="1"/>
  <c r="Z528" i="1"/>
  <c r="U528" i="1"/>
  <c r="T528" i="1"/>
  <c r="R528" i="1"/>
  <c r="Q528" i="1"/>
  <c r="P528" i="1"/>
  <c r="J528" i="1"/>
  <c r="I528" i="1"/>
  <c r="G528" i="1"/>
  <c r="F528" i="1"/>
  <c r="S528" i="1" s="1"/>
  <c r="E528" i="1"/>
  <c r="D528" i="1"/>
  <c r="C528" i="1"/>
  <c r="B528" i="1"/>
  <c r="AC528" i="1" s="1"/>
  <c r="AA527" i="1"/>
  <c r="AB527" i="1" s="1"/>
  <c r="O527" i="1" s="1"/>
  <c r="T527" i="1"/>
  <c r="R527" i="1"/>
  <c r="Q527" i="1"/>
  <c r="P527" i="1"/>
  <c r="J527" i="1"/>
  <c r="G527" i="1"/>
  <c r="S527" i="1" s="1"/>
  <c r="F527" i="1"/>
  <c r="E527" i="1"/>
  <c r="D527" i="1"/>
  <c r="C527" i="1"/>
  <c r="B527" i="1"/>
  <c r="I527" i="1" s="1"/>
  <c r="AA526" i="1"/>
  <c r="AB526" i="1" s="1"/>
  <c r="O526" i="1" s="1"/>
  <c r="T526" i="1"/>
  <c r="R526" i="1"/>
  <c r="Q526" i="1"/>
  <c r="P526" i="1"/>
  <c r="J526" i="1"/>
  <c r="G526" i="1"/>
  <c r="S526" i="1" s="1"/>
  <c r="F526" i="1"/>
  <c r="E526" i="1"/>
  <c r="D526" i="1"/>
  <c r="C526" i="1"/>
  <c r="B526" i="1"/>
  <c r="U526" i="1" s="1"/>
  <c r="AA525" i="1"/>
  <c r="AB525" i="1" s="1"/>
  <c r="O525" i="1" s="1"/>
  <c r="U525" i="1"/>
  <c r="T525" i="1"/>
  <c r="R525" i="1"/>
  <c r="Q525" i="1"/>
  <c r="P525" i="1"/>
  <c r="J525" i="1"/>
  <c r="I525" i="1"/>
  <c r="G525" i="1"/>
  <c r="F525" i="1"/>
  <c r="E525" i="1"/>
  <c r="D525" i="1"/>
  <c r="C525" i="1"/>
  <c r="B525" i="1"/>
  <c r="Z525" i="1" s="1"/>
  <c r="AA524" i="1"/>
  <c r="AB524" i="1" s="1"/>
  <c r="Z524" i="1"/>
  <c r="U524" i="1"/>
  <c r="T524" i="1"/>
  <c r="S524" i="1"/>
  <c r="R524" i="1"/>
  <c r="Q524" i="1"/>
  <c r="P524" i="1"/>
  <c r="J524" i="1"/>
  <c r="I524" i="1"/>
  <c r="G524" i="1"/>
  <c r="F524" i="1"/>
  <c r="E524" i="1"/>
  <c r="D524" i="1"/>
  <c r="C524" i="1"/>
  <c r="B524" i="1"/>
  <c r="AC524" i="1" s="1"/>
  <c r="AA523" i="1"/>
  <c r="AB523" i="1" s="1"/>
  <c r="O523" i="1" s="1"/>
  <c r="T523" i="1"/>
  <c r="R523" i="1"/>
  <c r="Q523" i="1"/>
  <c r="P523" i="1"/>
  <c r="J523" i="1"/>
  <c r="G523" i="1"/>
  <c r="F523" i="1"/>
  <c r="E523" i="1"/>
  <c r="D523" i="1"/>
  <c r="C523" i="1"/>
  <c r="B523" i="1"/>
  <c r="I523" i="1" s="1"/>
  <c r="AC522" i="1"/>
  <c r="AA522" i="1"/>
  <c r="AB522" i="1" s="1"/>
  <c r="T522" i="1"/>
  <c r="R522" i="1"/>
  <c r="Q522" i="1"/>
  <c r="P522" i="1"/>
  <c r="J522" i="1"/>
  <c r="G522" i="1"/>
  <c r="F522" i="1"/>
  <c r="E522" i="1"/>
  <c r="D522" i="1"/>
  <c r="C522" i="1"/>
  <c r="B522" i="1"/>
  <c r="U522" i="1" s="1"/>
  <c r="AA521" i="1"/>
  <c r="AB521" i="1" s="1"/>
  <c r="U521" i="1"/>
  <c r="T521" i="1"/>
  <c r="R521" i="1"/>
  <c r="Q521" i="1"/>
  <c r="P521" i="1"/>
  <c r="J521" i="1"/>
  <c r="G521" i="1"/>
  <c r="F521" i="1"/>
  <c r="E521" i="1"/>
  <c r="D521" i="1"/>
  <c r="C521" i="1"/>
  <c r="B521" i="1"/>
  <c r="Z521" i="1" s="1"/>
  <c r="AB520" i="1"/>
  <c r="O520" i="1" s="1"/>
  <c r="AA520" i="1"/>
  <c r="U520" i="1"/>
  <c r="T520" i="1"/>
  <c r="R520" i="1"/>
  <c r="Q520" i="1"/>
  <c r="P520" i="1"/>
  <c r="K520" i="1"/>
  <c r="I520" i="1"/>
  <c r="G520" i="1"/>
  <c r="S520" i="1" s="1"/>
  <c r="F520" i="1"/>
  <c r="E520" i="1"/>
  <c r="D520" i="1"/>
  <c r="C520" i="1"/>
  <c r="B520" i="1"/>
  <c r="AC520" i="1" s="1"/>
  <c r="AA519" i="1"/>
  <c r="AB519" i="1" s="1"/>
  <c r="O519" i="1" s="1"/>
  <c r="T519" i="1"/>
  <c r="R519" i="1"/>
  <c r="Q519" i="1"/>
  <c r="P519" i="1"/>
  <c r="K519" i="1"/>
  <c r="G519" i="1"/>
  <c r="S519" i="1" s="1"/>
  <c r="F519" i="1"/>
  <c r="E519" i="1"/>
  <c r="D519" i="1"/>
  <c r="C519" i="1"/>
  <c r="B519" i="1"/>
  <c r="I519" i="1" s="1"/>
  <c r="AA518" i="1"/>
  <c r="AB518" i="1" s="1"/>
  <c r="O518" i="1" s="1"/>
  <c r="T518" i="1"/>
  <c r="R518" i="1"/>
  <c r="Q518" i="1"/>
  <c r="P518" i="1"/>
  <c r="J518" i="1"/>
  <c r="G518" i="1"/>
  <c r="S518" i="1" s="1"/>
  <c r="F518" i="1"/>
  <c r="E518" i="1"/>
  <c r="D518" i="1"/>
  <c r="C518" i="1"/>
  <c r="B518" i="1"/>
  <c r="U518" i="1" s="1"/>
  <c r="AA517" i="1"/>
  <c r="AB517" i="1" s="1"/>
  <c r="O517" i="1" s="1"/>
  <c r="U517" i="1"/>
  <c r="T517" i="1"/>
  <c r="R517" i="1"/>
  <c r="Q517" i="1"/>
  <c r="P517" i="1"/>
  <c r="J517" i="1"/>
  <c r="I517" i="1"/>
  <c r="G517" i="1"/>
  <c r="F517" i="1"/>
  <c r="E517" i="1"/>
  <c r="D517" i="1"/>
  <c r="C517" i="1"/>
  <c r="B517" i="1"/>
  <c r="Z517" i="1" s="1"/>
  <c r="AA516" i="1"/>
  <c r="AB516" i="1" s="1"/>
  <c r="Z516" i="1"/>
  <c r="U516" i="1"/>
  <c r="T516" i="1"/>
  <c r="S516" i="1"/>
  <c r="R516" i="1"/>
  <c r="Q516" i="1"/>
  <c r="P516" i="1"/>
  <c r="J516" i="1"/>
  <c r="I516" i="1"/>
  <c r="G516" i="1"/>
  <c r="F516" i="1"/>
  <c r="E516" i="1"/>
  <c r="D516" i="1"/>
  <c r="C516" i="1"/>
  <c r="B516" i="1"/>
  <c r="AC516" i="1" s="1"/>
  <c r="AB515" i="1"/>
  <c r="O515" i="1" s="1"/>
  <c r="AA515" i="1"/>
  <c r="T515" i="1"/>
  <c r="R515" i="1"/>
  <c r="Q515" i="1"/>
  <c r="P515" i="1"/>
  <c r="J515" i="1"/>
  <c r="G515" i="1"/>
  <c r="S515" i="1" s="1"/>
  <c r="F515" i="1"/>
  <c r="E515" i="1"/>
  <c r="D515" i="1"/>
  <c r="C515" i="1"/>
  <c r="B515" i="1"/>
  <c r="I515" i="1" s="1"/>
  <c r="AA514" i="1"/>
  <c r="AB514" i="1" s="1"/>
  <c r="O514" i="1" s="1"/>
  <c r="T514" i="1"/>
  <c r="R514" i="1"/>
  <c r="Q514" i="1"/>
  <c r="P514" i="1"/>
  <c r="J514" i="1"/>
  <c r="G514" i="1"/>
  <c r="F514" i="1"/>
  <c r="S514" i="1" s="1"/>
  <c r="E514" i="1"/>
  <c r="D514" i="1"/>
  <c r="C514" i="1"/>
  <c r="B514" i="1"/>
  <c r="U514" i="1" s="1"/>
  <c r="AC513" i="1"/>
  <c r="AB513" i="1"/>
  <c r="AA513" i="1"/>
  <c r="U513" i="1"/>
  <c r="T513" i="1"/>
  <c r="R513" i="1"/>
  <c r="Q513" i="1"/>
  <c r="P513" i="1"/>
  <c r="M513" i="1"/>
  <c r="J513" i="1"/>
  <c r="G513" i="1"/>
  <c r="F513" i="1"/>
  <c r="E513" i="1"/>
  <c r="D513" i="1"/>
  <c r="C513" i="1"/>
  <c r="B513" i="1"/>
  <c r="Z513" i="1" s="1"/>
  <c r="AB512" i="1"/>
  <c r="O512" i="1" s="1"/>
  <c r="AA512" i="1"/>
  <c r="U512" i="1"/>
  <c r="T512" i="1"/>
  <c r="R512" i="1"/>
  <c r="Q512" i="1"/>
  <c r="P512" i="1"/>
  <c r="J512" i="1"/>
  <c r="G512" i="1"/>
  <c r="S512" i="1" s="1"/>
  <c r="F512" i="1"/>
  <c r="E512" i="1"/>
  <c r="D512" i="1"/>
  <c r="C512" i="1"/>
  <c r="B512" i="1"/>
  <c r="AC512" i="1" s="1"/>
  <c r="AB511" i="1"/>
  <c r="O511" i="1" s="1"/>
  <c r="AA511" i="1"/>
  <c r="U511" i="1"/>
  <c r="T511" i="1"/>
  <c r="R511" i="1"/>
  <c r="Q511" i="1"/>
  <c r="P511" i="1"/>
  <c r="J511" i="1"/>
  <c r="G511" i="1"/>
  <c r="S511" i="1" s="1"/>
  <c r="F511" i="1"/>
  <c r="E511" i="1"/>
  <c r="D511" i="1"/>
  <c r="C511" i="1"/>
  <c r="B511" i="1"/>
  <c r="I511" i="1" s="1"/>
  <c r="AA510" i="1"/>
  <c r="AB510" i="1" s="1"/>
  <c r="O510" i="1" s="1"/>
  <c r="T510" i="1"/>
  <c r="R510" i="1"/>
  <c r="Q510" i="1"/>
  <c r="P510" i="1"/>
  <c r="J510" i="1"/>
  <c r="G510" i="1"/>
  <c r="F510" i="1"/>
  <c r="E510" i="1"/>
  <c r="D510" i="1"/>
  <c r="C510" i="1"/>
  <c r="B510" i="1"/>
  <c r="U510" i="1" s="1"/>
  <c r="AA509" i="1"/>
  <c r="AB509" i="1" s="1"/>
  <c r="U509" i="1"/>
  <c r="T509" i="1"/>
  <c r="R509" i="1"/>
  <c r="Q509" i="1"/>
  <c r="P509" i="1"/>
  <c r="J509" i="1"/>
  <c r="G509" i="1"/>
  <c r="S509" i="1" s="1"/>
  <c r="F509" i="1"/>
  <c r="E509" i="1"/>
  <c r="D509" i="1"/>
  <c r="C509" i="1"/>
  <c r="B509" i="1"/>
  <c r="Z509" i="1" s="1"/>
  <c r="AA508" i="1"/>
  <c r="AB508" i="1" s="1"/>
  <c r="Z508" i="1"/>
  <c r="U508" i="1"/>
  <c r="T508" i="1"/>
  <c r="R508" i="1"/>
  <c r="Q508" i="1"/>
  <c r="P508" i="1"/>
  <c r="J508" i="1"/>
  <c r="I508" i="1"/>
  <c r="G508" i="1"/>
  <c r="F508" i="1"/>
  <c r="E508" i="1"/>
  <c r="D508" i="1"/>
  <c r="C508" i="1"/>
  <c r="B508" i="1"/>
  <c r="AC508" i="1" s="1"/>
  <c r="AA507" i="1"/>
  <c r="AB507" i="1" s="1"/>
  <c r="O507" i="1" s="1"/>
  <c r="U507" i="1"/>
  <c r="T507" i="1"/>
  <c r="R507" i="1"/>
  <c r="Q507" i="1"/>
  <c r="P507" i="1"/>
  <c r="K507" i="1"/>
  <c r="G507" i="1"/>
  <c r="F507" i="1"/>
  <c r="E507" i="1"/>
  <c r="D507" i="1"/>
  <c r="C507" i="1"/>
  <c r="B507" i="1"/>
  <c r="I507" i="1" s="1"/>
  <c r="AC506" i="1"/>
  <c r="AA506" i="1"/>
  <c r="AB506" i="1" s="1"/>
  <c r="T506" i="1"/>
  <c r="R506" i="1"/>
  <c r="Q506" i="1"/>
  <c r="P506" i="1"/>
  <c r="O506" i="1"/>
  <c r="K506" i="1"/>
  <c r="G506" i="1"/>
  <c r="S506" i="1" s="1"/>
  <c r="F506" i="1"/>
  <c r="E506" i="1"/>
  <c r="D506" i="1"/>
  <c r="C506" i="1"/>
  <c r="B506" i="1"/>
  <c r="U506" i="1" s="1"/>
  <c r="AA505" i="1"/>
  <c r="AB505" i="1" s="1"/>
  <c r="T505" i="1"/>
  <c r="R505" i="1"/>
  <c r="Q505" i="1"/>
  <c r="P505" i="1"/>
  <c r="J505" i="1"/>
  <c r="G505" i="1"/>
  <c r="S505" i="1" s="1"/>
  <c r="F505" i="1"/>
  <c r="E505" i="1"/>
  <c r="D505" i="1"/>
  <c r="C505" i="1"/>
  <c r="B505" i="1"/>
  <c r="Z505" i="1" s="1"/>
  <c r="AA504" i="1"/>
  <c r="AB504" i="1" s="1"/>
  <c r="Z504" i="1"/>
  <c r="U504" i="1"/>
  <c r="T504" i="1"/>
  <c r="R504" i="1"/>
  <c r="Q504" i="1"/>
  <c r="P504" i="1"/>
  <c r="J504" i="1"/>
  <c r="G504" i="1"/>
  <c r="F504" i="1"/>
  <c r="E504" i="1"/>
  <c r="D504" i="1"/>
  <c r="C504" i="1"/>
  <c r="B504" i="1"/>
  <c r="AC504" i="1" s="1"/>
  <c r="AA503" i="1"/>
  <c r="AB503" i="1" s="1"/>
  <c r="O503" i="1" s="1"/>
  <c r="T503" i="1"/>
  <c r="R503" i="1"/>
  <c r="Q503" i="1"/>
  <c r="P503" i="1"/>
  <c r="K503" i="1"/>
  <c r="G503" i="1"/>
  <c r="S503" i="1" s="1"/>
  <c r="F503" i="1"/>
  <c r="E503" i="1"/>
  <c r="D503" i="1"/>
  <c r="C503" i="1"/>
  <c r="B503" i="1"/>
  <c r="AA502" i="1"/>
  <c r="AB502" i="1" s="1"/>
  <c r="T502" i="1"/>
  <c r="R502" i="1"/>
  <c r="Q502" i="1"/>
  <c r="P502" i="1"/>
  <c r="K502" i="1"/>
  <c r="G502" i="1"/>
  <c r="S502" i="1" s="1"/>
  <c r="F502" i="1"/>
  <c r="E502" i="1"/>
  <c r="D502" i="1"/>
  <c r="C502" i="1"/>
  <c r="B502" i="1"/>
  <c r="U502" i="1" s="1"/>
  <c r="AB501" i="1"/>
  <c r="AA501" i="1"/>
  <c r="T501" i="1"/>
  <c r="R501" i="1"/>
  <c r="Q501" i="1"/>
  <c r="P501" i="1"/>
  <c r="K501" i="1"/>
  <c r="G501" i="1"/>
  <c r="S501" i="1" s="1"/>
  <c r="F501" i="1"/>
  <c r="E501" i="1"/>
  <c r="D501" i="1"/>
  <c r="C501" i="1"/>
  <c r="B501" i="1"/>
  <c r="Z501" i="1" s="1"/>
  <c r="AA500" i="1"/>
  <c r="AB500" i="1" s="1"/>
  <c r="U500" i="1"/>
  <c r="T500" i="1"/>
  <c r="R500" i="1"/>
  <c r="Q500" i="1"/>
  <c r="P500" i="1"/>
  <c r="K500" i="1"/>
  <c r="G500" i="1"/>
  <c r="S500" i="1" s="1"/>
  <c r="F500" i="1"/>
  <c r="E500" i="1"/>
  <c r="D500" i="1"/>
  <c r="C500" i="1"/>
  <c r="B500" i="1"/>
  <c r="AC500" i="1" s="1"/>
  <c r="AA499" i="1"/>
  <c r="AB499" i="1" s="1"/>
  <c r="O499" i="1" s="1"/>
  <c r="U499" i="1"/>
  <c r="T499" i="1"/>
  <c r="R499" i="1"/>
  <c r="Q499" i="1"/>
  <c r="P499" i="1"/>
  <c r="K499" i="1"/>
  <c r="G499" i="1"/>
  <c r="F499" i="1"/>
  <c r="E499" i="1"/>
  <c r="D499" i="1"/>
  <c r="C499" i="1"/>
  <c r="B499" i="1"/>
  <c r="I499" i="1" s="1"/>
  <c r="AA498" i="1"/>
  <c r="AB498" i="1" s="1"/>
  <c r="O498" i="1" s="1"/>
  <c r="T498" i="1"/>
  <c r="S498" i="1"/>
  <c r="R498" i="1"/>
  <c r="Q498" i="1"/>
  <c r="P498" i="1"/>
  <c r="J498" i="1"/>
  <c r="G498" i="1"/>
  <c r="F498" i="1"/>
  <c r="E498" i="1"/>
  <c r="D498" i="1"/>
  <c r="C498" i="1"/>
  <c r="B498" i="1"/>
  <c r="AB497" i="1"/>
  <c r="AA497" i="1"/>
  <c r="T497" i="1"/>
  <c r="R497" i="1"/>
  <c r="Q497" i="1"/>
  <c r="P497" i="1"/>
  <c r="J497" i="1"/>
  <c r="G497" i="1"/>
  <c r="F497" i="1"/>
  <c r="E497" i="1"/>
  <c r="D497" i="1"/>
  <c r="C497" i="1"/>
  <c r="B497" i="1"/>
  <c r="AA496" i="1"/>
  <c r="AB496" i="1" s="1"/>
  <c r="O496" i="1" s="1"/>
  <c r="T496" i="1"/>
  <c r="R496" i="1"/>
  <c r="Q496" i="1"/>
  <c r="P496" i="1"/>
  <c r="K496" i="1"/>
  <c r="G496" i="1"/>
  <c r="F496" i="1"/>
  <c r="E496" i="1"/>
  <c r="D496" i="1"/>
  <c r="C496" i="1"/>
  <c r="B496" i="1"/>
  <c r="AA495" i="1"/>
  <c r="AB495" i="1" s="1"/>
  <c r="O495" i="1" s="1"/>
  <c r="T495" i="1"/>
  <c r="R495" i="1"/>
  <c r="Q495" i="1"/>
  <c r="P495" i="1"/>
  <c r="K495" i="1"/>
  <c r="G495" i="1"/>
  <c r="S495" i="1" s="1"/>
  <c r="F495" i="1"/>
  <c r="E495" i="1"/>
  <c r="D495" i="1"/>
  <c r="C495" i="1"/>
  <c r="B495" i="1"/>
  <c r="I495" i="1" s="1"/>
  <c r="AA494" i="1"/>
  <c r="AB494" i="1" s="1"/>
  <c r="O494" i="1" s="1"/>
  <c r="T494" i="1"/>
  <c r="R494" i="1"/>
  <c r="Q494" i="1"/>
  <c r="P494" i="1"/>
  <c r="J494" i="1"/>
  <c r="G494" i="1"/>
  <c r="S494" i="1" s="1"/>
  <c r="F494" i="1"/>
  <c r="E494" i="1"/>
  <c r="D494" i="1"/>
  <c r="C494" i="1"/>
  <c r="B494" i="1"/>
  <c r="U494" i="1" s="1"/>
  <c r="AA493" i="1"/>
  <c r="AB493" i="1" s="1"/>
  <c r="T493" i="1"/>
  <c r="R493" i="1"/>
  <c r="Q493" i="1"/>
  <c r="P493" i="1"/>
  <c r="J493" i="1"/>
  <c r="G493" i="1"/>
  <c r="F493" i="1"/>
  <c r="E493" i="1"/>
  <c r="D493" i="1"/>
  <c r="C493" i="1"/>
  <c r="B493" i="1"/>
  <c r="Z493" i="1" s="1"/>
  <c r="AA492" i="1"/>
  <c r="AB492" i="1" s="1"/>
  <c r="T492" i="1"/>
  <c r="R492" i="1"/>
  <c r="Q492" i="1"/>
  <c r="P492" i="1"/>
  <c r="J492" i="1"/>
  <c r="G492" i="1"/>
  <c r="F492" i="1"/>
  <c r="E492" i="1"/>
  <c r="D492" i="1"/>
  <c r="C492" i="1"/>
  <c r="B492" i="1"/>
  <c r="AB491" i="1"/>
  <c r="O491" i="1" s="1"/>
  <c r="AA491" i="1"/>
  <c r="T491" i="1"/>
  <c r="R491" i="1"/>
  <c r="Q491" i="1"/>
  <c r="P491" i="1"/>
  <c r="J491" i="1"/>
  <c r="G491" i="1"/>
  <c r="S491" i="1" s="1"/>
  <c r="F491" i="1"/>
  <c r="E491" i="1"/>
  <c r="D491" i="1"/>
  <c r="C491" i="1"/>
  <c r="B491" i="1"/>
  <c r="I491" i="1" s="1"/>
  <c r="AA490" i="1"/>
  <c r="AB490" i="1" s="1"/>
  <c r="O490" i="1" s="1"/>
  <c r="T490" i="1"/>
  <c r="S490" i="1"/>
  <c r="R490" i="1"/>
  <c r="Q490" i="1"/>
  <c r="P490" i="1"/>
  <c r="J490" i="1"/>
  <c r="G490" i="1"/>
  <c r="F490" i="1"/>
  <c r="E490" i="1"/>
  <c r="D490" i="1"/>
  <c r="C490" i="1"/>
  <c r="B490" i="1"/>
  <c r="U490" i="1" s="1"/>
  <c r="AB489" i="1"/>
  <c r="AA489" i="1"/>
  <c r="U489" i="1"/>
  <c r="T489" i="1"/>
  <c r="R489" i="1"/>
  <c r="Q489" i="1"/>
  <c r="P489" i="1"/>
  <c r="O489" i="1"/>
  <c r="J489" i="1"/>
  <c r="G489" i="1"/>
  <c r="F489" i="1"/>
  <c r="E489" i="1"/>
  <c r="D489" i="1"/>
  <c r="C489" i="1"/>
  <c r="B489" i="1"/>
  <c r="Z489" i="1" s="1"/>
  <c r="AA488" i="1"/>
  <c r="AB488" i="1" s="1"/>
  <c r="U488" i="1"/>
  <c r="T488" i="1"/>
  <c r="R488" i="1"/>
  <c r="Q488" i="1"/>
  <c r="P488" i="1"/>
  <c r="J488" i="1"/>
  <c r="G488" i="1"/>
  <c r="F488" i="1"/>
  <c r="E488" i="1"/>
  <c r="D488" i="1"/>
  <c r="C488" i="1"/>
  <c r="B488" i="1"/>
  <c r="AB487" i="1"/>
  <c r="O487" i="1" s="1"/>
  <c r="AA487" i="1"/>
  <c r="U487" i="1"/>
  <c r="T487" i="1"/>
  <c r="R487" i="1"/>
  <c r="Q487" i="1"/>
  <c r="P487" i="1"/>
  <c r="J487" i="1"/>
  <c r="G487" i="1"/>
  <c r="S487" i="1" s="1"/>
  <c r="F487" i="1"/>
  <c r="E487" i="1"/>
  <c r="D487" i="1"/>
  <c r="C487" i="1"/>
  <c r="B487" i="1"/>
  <c r="I487" i="1" s="1"/>
  <c r="AA486" i="1"/>
  <c r="AB486" i="1" s="1"/>
  <c r="T486" i="1"/>
  <c r="R486" i="1"/>
  <c r="Q486" i="1"/>
  <c r="P486" i="1"/>
  <c r="J486" i="1"/>
  <c r="G486" i="1"/>
  <c r="S486" i="1" s="1"/>
  <c r="F486" i="1"/>
  <c r="E486" i="1"/>
  <c r="D486" i="1"/>
  <c r="C486" i="1"/>
  <c r="B486" i="1"/>
  <c r="AC485" i="1"/>
  <c r="M485" i="1" s="1"/>
  <c r="AA485" i="1"/>
  <c r="AB485" i="1" s="1"/>
  <c r="T485" i="1"/>
  <c r="R485" i="1"/>
  <c r="Q485" i="1"/>
  <c r="P485" i="1"/>
  <c r="J485" i="1"/>
  <c r="G485" i="1"/>
  <c r="F485" i="1"/>
  <c r="E485" i="1"/>
  <c r="D485" i="1"/>
  <c r="C485" i="1"/>
  <c r="B485" i="1"/>
  <c r="Z485" i="1" s="1"/>
  <c r="AB484" i="1"/>
  <c r="O484" i="1" s="1"/>
  <c r="AA484" i="1"/>
  <c r="Z484" i="1"/>
  <c r="U484" i="1"/>
  <c r="T484" i="1"/>
  <c r="R484" i="1"/>
  <c r="Q484" i="1"/>
  <c r="P484" i="1"/>
  <c r="J484" i="1"/>
  <c r="I484" i="1"/>
  <c r="G484" i="1"/>
  <c r="S484" i="1" s="1"/>
  <c r="F484" i="1"/>
  <c r="E484" i="1"/>
  <c r="D484" i="1"/>
  <c r="C484" i="1"/>
  <c r="B484" i="1"/>
  <c r="AC484" i="1" s="1"/>
  <c r="AA483" i="1"/>
  <c r="AB483" i="1" s="1"/>
  <c r="O483" i="1" s="1"/>
  <c r="T483" i="1"/>
  <c r="R483" i="1"/>
  <c r="Q483" i="1"/>
  <c r="P483" i="1"/>
  <c r="J483" i="1"/>
  <c r="G483" i="1"/>
  <c r="S483" i="1" s="1"/>
  <c r="F483" i="1"/>
  <c r="E483" i="1"/>
  <c r="D483" i="1"/>
  <c r="C483" i="1"/>
  <c r="B483" i="1"/>
  <c r="I483" i="1" s="1"/>
  <c r="AA482" i="1"/>
  <c r="AB482" i="1" s="1"/>
  <c r="T482" i="1"/>
  <c r="R482" i="1"/>
  <c r="Q482" i="1"/>
  <c r="P482" i="1"/>
  <c r="O482" i="1"/>
  <c r="J482" i="1"/>
  <c r="G482" i="1"/>
  <c r="S482" i="1" s="1"/>
  <c r="F482" i="1"/>
  <c r="E482" i="1"/>
  <c r="D482" i="1"/>
  <c r="C482" i="1"/>
  <c r="B482" i="1"/>
  <c r="U482" i="1" s="1"/>
  <c r="AC481" i="1"/>
  <c r="M481" i="1" s="1"/>
  <c r="AA481" i="1"/>
  <c r="AB481" i="1" s="1"/>
  <c r="O481" i="1" s="1"/>
  <c r="T481" i="1"/>
  <c r="R481" i="1"/>
  <c r="Q481" i="1"/>
  <c r="P481" i="1"/>
  <c r="J481" i="1"/>
  <c r="G481" i="1"/>
  <c r="F481" i="1"/>
  <c r="E481" i="1"/>
  <c r="D481" i="1"/>
  <c r="C481" i="1"/>
  <c r="B481" i="1"/>
  <c r="Z481" i="1" s="1"/>
  <c r="AA480" i="1"/>
  <c r="AB480" i="1" s="1"/>
  <c r="T480" i="1"/>
  <c r="R480" i="1"/>
  <c r="Q480" i="1"/>
  <c r="P480" i="1"/>
  <c r="J480" i="1"/>
  <c r="G480" i="1"/>
  <c r="S480" i="1" s="1"/>
  <c r="F480" i="1"/>
  <c r="E480" i="1"/>
  <c r="D480" i="1"/>
  <c r="C480" i="1"/>
  <c r="B480" i="1"/>
  <c r="AB479" i="1"/>
  <c r="AA479" i="1"/>
  <c r="T479" i="1"/>
  <c r="R479" i="1"/>
  <c r="Q479" i="1"/>
  <c r="P479" i="1"/>
  <c r="J479" i="1"/>
  <c r="G479" i="1"/>
  <c r="S479" i="1" s="1"/>
  <c r="F479" i="1"/>
  <c r="E479" i="1"/>
  <c r="D479" i="1"/>
  <c r="C479" i="1"/>
  <c r="B479" i="1"/>
  <c r="I479" i="1" s="1"/>
  <c r="AA478" i="1"/>
  <c r="AB478" i="1" s="1"/>
  <c r="O478" i="1" s="1"/>
  <c r="T478" i="1"/>
  <c r="R478" i="1"/>
  <c r="Q478" i="1"/>
  <c r="P478" i="1"/>
  <c r="J478" i="1"/>
  <c r="I478" i="1"/>
  <c r="G478" i="1"/>
  <c r="F478" i="1"/>
  <c r="E478" i="1"/>
  <c r="D478" i="1"/>
  <c r="C478" i="1"/>
  <c r="B478" i="1"/>
  <c r="U478" i="1" s="1"/>
  <c r="AA477" i="1"/>
  <c r="AB477" i="1" s="1"/>
  <c r="O477" i="1" s="1"/>
  <c r="T477" i="1"/>
  <c r="R477" i="1"/>
  <c r="Q477" i="1"/>
  <c r="P477" i="1"/>
  <c r="J477" i="1"/>
  <c r="G477" i="1"/>
  <c r="F477" i="1"/>
  <c r="E477" i="1"/>
  <c r="D477" i="1"/>
  <c r="C477" i="1"/>
  <c r="B477" i="1"/>
  <c r="AA476" i="1"/>
  <c r="AB476" i="1" s="1"/>
  <c r="Z476" i="1"/>
  <c r="U476" i="1"/>
  <c r="T476" i="1"/>
  <c r="R476" i="1"/>
  <c r="Q476" i="1"/>
  <c r="P476" i="1"/>
  <c r="J476" i="1"/>
  <c r="I476" i="1"/>
  <c r="G476" i="1"/>
  <c r="F476" i="1"/>
  <c r="E476" i="1"/>
  <c r="D476" i="1"/>
  <c r="C476" i="1"/>
  <c r="B476" i="1"/>
  <c r="AC476" i="1" s="1"/>
  <c r="AA475" i="1"/>
  <c r="AB475" i="1" s="1"/>
  <c r="O475" i="1" s="1"/>
  <c r="T475" i="1"/>
  <c r="R475" i="1"/>
  <c r="Q475" i="1"/>
  <c r="P475" i="1"/>
  <c r="J475" i="1"/>
  <c r="G475" i="1"/>
  <c r="F475" i="1"/>
  <c r="E475" i="1"/>
  <c r="D475" i="1"/>
  <c r="C475" i="1"/>
  <c r="B475" i="1"/>
  <c r="AC475" i="1" s="1"/>
  <c r="AC474" i="1"/>
  <c r="AA474" i="1"/>
  <c r="AB474" i="1" s="1"/>
  <c r="T474" i="1"/>
  <c r="R474" i="1"/>
  <c r="Q474" i="1"/>
  <c r="P474" i="1"/>
  <c r="J474" i="1"/>
  <c r="I474" i="1"/>
  <c r="G474" i="1"/>
  <c r="F474" i="1"/>
  <c r="E474" i="1"/>
  <c r="D474" i="1"/>
  <c r="C474" i="1"/>
  <c r="B474" i="1"/>
  <c r="U474" i="1" s="1"/>
  <c r="AA473" i="1"/>
  <c r="AB473" i="1" s="1"/>
  <c r="T473" i="1"/>
  <c r="R473" i="1"/>
  <c r="Q473" i="1"/>
  <c r="P473" i="1"/>
  <c r="J473" i="1"/>
  <c r="G473" i="1"/>
  <c r="S473" i="1" s="1"/>
  <c r="F473" i="1"/>
  <c r="E473" i="1"/>
  <c r="D473" i="1"/>
  <c r="C473" i="1"/>
  <c r="B473" i="1"/>
  <c r="Z473" i="1" s="1"/>
  <c r="AA472" i="1"/>
  <c r="AB472" i="1" s="1"/>
  <c r="T472" i="1"/>
  <c r="R472" i="1"/>
  <c r="Q472" i="1"/>
  <c r="P472" i="1"/>
  <c r="J472" i="1"/>
  <c r="G472" i="1"/>
  <c r="S472" i="1" s="1"/>
  <c r="F472" i="1"/>
  <c r="E472" i="1"/>
  <c r="D472" i="1"/>
  <c r="C472" i="1"/>
  <c r="B472" i="1"/>
  <c r="AC472" i="1" s="1"/>
  <c r="AC471" i="1"/>
  <c r="AA471" i="1"/>
  <c r="AB471" i="1" s="1"/>
  <c r="O471" i="1" s="1"/>
  <c r="T471" i="1"/>
  <c r="R471" i="1"/>
  <c r="Q471" i="1"/>
  <c r="P471" i="1"/>
  <c r="J471" i="1"/>
  <c r="G471" i="1"/>
  <c r="F471" i="1"/>
  <c r="E471" i="1"/>
  <c r="D471" i="1"/>
  <c r="C471" i="1"/>
  <c r="B471" i="1"/>
  <c r="Z471" i="1" s="1"/>
  <c r="AA470" i="1"/>
  <c r="AB470" i="1" s="1"/>
  <c r="O470" i="1" s="1"/>
  <c r="T470" i="1"/>
  <c r="S470" i="1"/>
  <c r="R470" i="1"/>
  <c r="Q470" i="1"/>
  <c r="P470" i="1"/>
  <c r="J470" i="1"/>
  <c r="G470" i="1"/>
  <c r="F470" i="1"/>
  <c r="E470" i="1"/>
  <c r="D470" i="1"/>
  <c r="C470" i="1"/>
  <c r="B470" i="1"/>
  <c r="AA469" i="1"/>
  <c r="AB469" i="1" s="1"/>
  <c r="T469" i="1"/>
  <c r="R469" i="1"/>
  <c r="Q469" i="1"/>
  <c r="P469" i="1"/>
  <c r="O469" i="1"/>
  <c r="J469" i="1"/>
  <c r="G469" i="1"/>
  <c r="S469" i="1" s="1"/>
  <c r="F469" i="1"/>
  <c r="E469" i="1"/>
  <c r="D469" i="1"/>
  <c r="C469" i="1"/>
  <c r="B469" i="1"/>
  <c r="AA468" i="1"/>
  <c r="AB468" i="1" s="1"/>
  <c r="Z468" i="1"/>
  <c r="N468" i="1" s="1"/>
  <c r="T468" i="1"/>
  <c r="R468" i="1"/>
  <c r="Q468" i="1"/>
  <c r="P468" i="1"/>
  <c r="J468" i="1"/>
  <c r="G468" i="1"/>
  <c r="F468" i="1"/>
  <c r="E468" i="1"/>
  <c r="D468" i="1"/>
  <c r="C468" i="1"/>
  <c r="B468" i="1"/>
  <c r="AC468" i="1" s="1"/>
  <c r="AB467" i="1"/>
  <c r="O467" i="1" s="1"/>
  <c r="AA467" i="1"/>
  <c r="T467" i="1"/>
  <c r="R467" i="1"/>
  <c r="Q467" i="1"/>
  <c r="P467" i="1"/>
  <c r="J467" i="1"/>
  <c r="G467" i="1"/>
  <c r="F467" i="1"/>
  <c r="E467" i="1"/>
  <c r="D467" i="1"/>
  <c r="C467" i="1"/>
  <c r="B467" i="1"/>
  <c r="I467" i="1" s="1"/>
  <c r="AA466" i="1"/>
  <c r="AB466" i="1" s="1"/>
  <c r="O466" i="1" s="1"/>
  <c r="T466" i="1"/>
  <c r="R466" i="1"/>
  <c r="Q466" i="1"/>
  <c r="P466" i="1"/>
  <c r="K466" i="1"/>
  <c r="J466" i="1"/>
  <c r="G466" i="1"/>
  <c r="F466" i="1"/>
  <c r="S466" i="1" s="1"/>
  <c r="E466" i="1"/>
  <c r="D466" i="1"/>
  <c r="C466" i="1"/>
  <c r="B466" i="1"/>
  <c r="U466" i="1" s="1"/>
  <c r="AB465" i="1"/>
  <c r="O465" i="1" s="1"/>
  <c r="AA465" i="1"/>
  <c r="T465" i="1"/>
  <c r="R465" i="1"/>
  <c r="Q465" i="1"/>
  <c r="K465" i="1"/>
  <c r="J465" i="1"/>
  <c r="G465" i="1"/>
  <c r="F465" i="1"/>
  <c r="E465" i="1"/>
  <c r="D465" i="1"/>
  <c r="C465" i="1"/>
  <c r="B465" i="1"/>
  <c r="AA464" i="1"/>
  <c r="AB464" i="1" s="1"/>
  <c r="P464" i="1" s="1"/>
  <c r="T464" i="1"/>
  <c r="R464" i="1"/>
  <c r="Q464" i="1"/>
  <c r="O464" i="1"/>
  <c r="K464" i="1"/>
  <c r="J464" i="1"/>
  <c r="G464" i="1"/>
  <c r="F464" i="1"/>
  <c r="S464" i="1" s="1"/>
  <c r="E464" i="1"/>
  <c r="D464" i="1"/>
  <c r="C464" i="1"/>
  <c r="B464" i="1"/>
  <c r="AC464" i="1" s="1"/>
  <c r="AB463" i="1"/>
  <c r="O463" i="1" s="1"/>
  <c r="AA463" i="1"/>
  <c r="T463" i="1"/>
  <c r="R463" i="1"/>
  <c r="Q463" i="1"/>
  <c r="P463" i="1"/>
  <c r="K463" i="1"/>
  <c r="J463" i="1"/>
  <c r="G463" i="1"/>
  <c r="S463" i="1" s="1"/>
  <c r="F463" i="1"/>
  <c r="E463" i="1"/>
  <c r="D463" i="1"/>
  <c r="C463" i="1"/>
  <c r="B463" i="1"/>
  <c r="U463" i="1" s="1"/>
  <c r="AA462" i="1"/>
  <c r="AB462" i="1" s="1"/>
  <c r="T462" i="1"/>
  <c r="R462" i="1"/>
  <c r="Q462" i="1"/>
  <c r="K462" i="1"/>
  <c r="J462" i="1"/>
  <c r="G462" i="1"/>
  <c r="F462" i="1"/>
  <c r="E462" i="1"/>
  <c r="D462" i="1"/>
  <c r="C462" i="1"/>
  <c r="B462" i="1"/>
  <c r="AC461" i="1"/>
  <c r="AA461" i="1"/>
  <c r="AB461" i="1" s="1"/>
  <c r="P461" i="1" s="1"/>
  <c r="T461" i="1"/>
  <c r="R461" i="1"/>
  <c r="Q461" i="1"/>
  <c r="O461" i="1"/>
  <c r="K461" i="1"/>
  <c r="J461" i="1"/>
  <c r="I461" i="1"/>
  <c r="G461" i="1"/>
  <c r="F461" i="1"/>
  <c r="E461" i="1"/>
  <c r="D461" i="1"/>
  <c r="C461" i="1"/>
  <c r="B461" i="1"/>
  <c r="AA460" i="1"/>
  <c r="AB460" i="1" s="1"/>
  <c r="T460" i="1"/>
  <c r="R460" i="1"/>
  <c r="Q460" i="1"/>
  <c r="K460" i="1"/>
  <c r="J460" i="1"/>
  <c r="I460" i="1"/>
  <c r="G460" i="1"/>
  <c r="F460" i="1"/>
  <c r="E460" i="1"/>
  <c r="D460" i="1"/>
  <c r="C460" i="1"/>
  <c r="B460" i="1"/>
  <c r="AA459" i="1"/>
  <c r="AB459" i="1" s="1"/>
  <c r="T459" i="1"/>
  <c r="R459" i="1"/>
  <c r="Q459" i="1"/>
  <c r="P459" i="1"/>
  <c r="J459" i="1"/>
  <c r="G459" i="1"/>
  <c r="F459" i="1"/>
  <c r="E459" i="1"/>
  <c r="D459" i="1"/>
  <c r="C459" i="1"/>
  <c r="B459" i="1"/>
  <c r="AC459" i="1" s="1"/>
  <c r="AA458" i="1"/>
  <c r="AB458" i="1" s="1"/>
  <c r="T458" i="1"/>
  <c r="R458" i="1"/>
  <c r="Q458" i="1"/>
  <c r="P458" i="1"/>
  <c r="J458" i="1"/>
  <c r="G458" i="1"/>
  <c r="S458" i="1" s="1"/>
  <c r="F458" i="1"/>
  <c r="E458" i="1"/>
  <c r="D458" i="1"/>
  <c r="C458" i="1"/>
  <c r="B458" i="1"/>
  <c r="U458" i="1" s="1"/>
  <c r="AC457" i="1"/>
  <c r="AA457" i="1"/>
  <c r="AB457" i="1" s="1"/>
  <c r="Z457" i="1"/>
  <c r="T457" i="1"/>
  <c r="R457" i="1"/>
  <c r="Q457" i="1"/>
  <c r="P457" i="1"/>
  <c r="J457" i="1"/>
  <c r="I457" i="1"/>
  <c r="G457" i="1"/>
  <c r="F457" i="1"/>
  <c r="E457" i="1"/>
  <c r="D457" i="1"/>
  <c r="C457" i="1"/>
  <c r="B457" i="1"/>
  <c r="U457" i="1" s="1"/>
  <c r="AA456" i="1"/>
  <c r="AB456" i="1" s="1"/>
  <c r="O456" i="1" s="1"/>
  <c r="Z456" i="1"/>
  <c r="T456" i="1"/>
  <c r="R456" i="1"/>
  <c r="Q456" i="1"/>
  <c r="P456" i="1"/>
  <c r="K456" i="1"/>
  <c r="G456" i="1"/>
  <c r="F456" i="1"/>
  <c r="E456" i="1"/>
  <c r="D456" i="1"/>
  <c r="C456" i="1"/>
  <c r="B456" i="1"/>
  <c r="AB455" i="1"/>
  <c r="O455" i="1" s="1"/>
  <c r="AA455" i="1"/>
  <c r="U455" i="1"/>
  <c r="T455" i="1"/>
  <c r="R455" i="1"/>
  <c r="Q455" i="1"/>
  <c r="P455" i="1"/>
  <c r="K455" i="1"/>
  <c r="G455" i="1"/>
  <c r="S455" i="1" s="1"/>
  <c r="F455" i="1"/>
  <c r="E455" i="1"/>
  <c r="D455" i="1"/>
  <c r="C455" i="1"/>
  <c r="B455" i="1"/>
  <c r="I455" i="1" s="1"/>
  <c r="AB454" i="1"/>
  <c r="O454" i="1" s="1"/>
  <c r="AA454" i="1"/>
  <c r="T454" i="1"/>
  <c r="R454" i="1"/>
  <c r="Q454" i="1"/>
  <c r="P454" i="1"/>
  <c r="K454" i="1"/>
  <c r="G454" i="1"/>
  <c r="F454" i="1"/>
  <c r="E454" i="1"/>
  <c r="D454" i="1"/>
  <c r="C454" i="1"/>
  <c r="B454" i="1"/>
  <c r="U454" i="1" s="1"/>
  <c r="AA453" i="1"/>
  <c r="AB453" i="1" s="1"/>
  <c r="T453" i="1"/>
  <c r="R453" i="1"/>
  <c r="Q453" i="1"/>
  <c r="P453" i="1"/>
  <c r="K453" i="1"/>
  <c r="I453" i="1"/>
  <c r="G453" i="1"/>
  <c r="F453" i="1"/>
  <c r="E453" i="1"/>
  <c r="D453" i="1"/>
  <c r="C453" i="1"/>
  <c r="B453" i="1"/>
  <c r="AA452" i="1"/>
  <c r="AB452" i="1" s="1"/>
  <c r="T452" i="1"/>
  <c r="R452" i="1"/>
  <c r="Q452" i="1"/>
  <c r="P452" i="1"/>
  <c r="J452" i="1"/>
  <c r="G452" i="1"/>
  <c r="F452" i="1"/>
  <c r="E452" i="1"/>
  <c r="D452" i="1"/>
  <c r="C452" i="1"/>
  <c r="B452" i="1"/>
  <c r="AB451" i="1"/>
  <c r="O451" i="1" s="1"/>
  <c r="AA451" i="1"/>
  <c r="U451" i="1"/>
  <c r="T451" i="1"/>
  <c r="R451" i="1"/>
  <c r="Q451" i="1"/>
  <c r="P451" i="1"/>
  <c r="J451" i="1"/>
  <c r="G451" i="1"/>
  <c r="S451" i="1" s="1"/>
  <c r="F451" i="1"/>
  <c r="E451" i="1"/>
  <c r="D451" i="1"/>
  <c r="C451" i="1"/>
  <c r="B451" i="1"/>
  <c r="AA450" i="1"/>
  <c r="AB450" i="1" s="1"/>
  <c r="T450" i="1"/>
  <c r="R450" i="1"/>
  <c r="Q450" i="1"/>
  <c r="P450" i="1"/>
  <c r="J450" i="1"/>
  <c r="G450" i="1"/>
  <c r="F450" i="1"/>
  <c r="S450" i="1" s="1"/>
  <c r="E450" i="1"/>
  <c r="D450" i="1"/>
  <c r="C450" i="1"/>
  <c r="B450" i="1"/>
  <c r="AB449" i="1"/>
  <c r="AA449" i="1"/>
  <c r="Z449" i="1"/>
  <c r="T449" i="1"/>
  <c r="R449" i="1"/>
  <c r="Q449" i="1"/>
  <c r="P449" i="1"/>
  <c r="J449" i="1"/>
  <c r="G449" i="1"/>
  <c r="F449" i="1"/>
  <c r="E449" i="1"/>
  <c r="D449" i="1"/>
  <c r="C449" i="1"/>
  <c r="B449" i="1"/>
  <c r="AC449" i="1" s="1"/>
  <c r="M449" i="1" s="1"/>
  <c r="AA448" i="1"/>
  <c r="AB448" i="1" s="1"/>
  <c r="O448" i="1" s="1"/>
  <c r="T448" i="1"/>
  <c r="R448" i="1"/>
  <c r="Q448" i="1"/>
  <c r="P448" i="1"/>
  <c r="J448" i="1"/>
  <c r="I448" i="1"/>
  <c r="G448" i="1"/>
  <c r="F448" i="1"/>
  <c r="E448" i="1"/>
  <c r="D448" i="1"/>
  <c r="C448" i="1"/>
  <c r="B448" i="1"/>
  <c r="AB447" i="1"/>
  <c r="AA447" i="1"/>
  <c r="T447" i="1"/>
  <c r="R447" i="1"/>
  <c r="Q447" i="1"/>
  <c r="P447" i="1"/>
  <c r="J447" i="1"/>
  <c r="G447" i="1"/>
  <c r="S447" i="1" s="1"/>
  <c r="F447" i="1"/>
  <c r="E447" i="1"/>
  <c r="D447" i="1"/>
  <c r="C447" i="1"/>
  <c r="B447" i="1"/>
  <c r="AA446" i="1"/>
  <c r="AB446" i="1" s="1"/>
  <c r="T446" i="1"/>
  <c r="R446" i="1"/>
  <c r="Q446" i="1"/>
  <c r="P446" i="1"/>
  <c r="J446" i="1"/>
  <c r="G446" i="1"/>
  <c r="F446" i="1"/>
  <c r="E446" i="1"/>
  <c r="D446" i="1"/>
  <c r="C446" i="1"/>
  <c r="B446" i="1"/>
  <c r="U446" i="1" s="1"/>
  <c r="AC445" i="1"/>
  <c r="AA445" i="1"/>
  <c r="AB445" i="1" s="1"/>
  <c r="T445" i="1"/>
  <c r="R445" i="1"/>
  <c r="Q445" i="1"/>
  <c r="P445" i="1"/>
  <c r="K445" i="1"/>
  <c r="I445" i="1"/>
  <c r="G445" i="1"/>
  <c r="S445" i="1" s="1"/>
  <c r="F445" i="1"/>
  <c r="E445" i="1"/>
  <c r="D445" i="1"/>
  <c r="C445" i="1"/>
  <c r="B445" i="1"/>
  <c r="Z445" i="1" s="1"/>
  <c r="AA444" i="1"/>
  <c r="AB444" i="1" s="1"/>
  <c r="T444" i="1"/>
  <c r="R444" i="1"/>
  <c r="Q444" i="1"/>
  <c r="P444" i="1"/>
  <c r="K444" i="1"/>
  <c r="G444" i="1"/>
  <c r="F444" i="1"/>
  <c r="E444" i="1"/>
  <c r="D444" i="1"/>
  <c r="C444" i="1"/>
  <c r="B444" i="1"/>
  <c r="Z444" i="1" s="1"/>
  <c r="AA443" i="1"/>
  <c r="AB443" i="1" s="1"/>
  <c r="O443" i="1" s="1"/>
  <c r="T443" i="1"/>
  <c r="R443" i="1"/>
  <c r="Q443" i="1"/>
  <c r="P443" i="1"/>
  <c r="K443" i="1"/>
  <c r="G443" i="1"/>
  <c r="S443" i="1" s="1"/>
  <c r="F443" i="1"/>
  <c r="E443" i="1"/>
  <c r="D443" i="1"/>
  <c r="C443" i="1"/>
  <c r="B443" i="1"/>
  <c r="U443" i="1" s="1"/>
  <c r="AA442" i="1"/>
  <c r="AB442" i="1" s="1"/>
  <c r="T442" i="1"/>
  <c r="R442" i="1"/>
  <c r="Q442" i="1"/>
  <c r="P442" i="1"/>
  <c r="K442" i="1"/>
  <c r="I442" i="1"/>
  <c r="G442" i="1"/>
  <c r="F442" i="1"/>
  <c r="E442" i="1"/>
  <c r="D442" i="1"/>
  <c r="C442" i="1"/>
  <c r="B442" i="1"/>
  <c r="U442" i="1" s="1"/>
  <c r="AA441" i="1"/>
  <c r="AB441" i="1" s="1"/>
  <c r="O441" i="1" s="1"/>
  <c r="T441" i="1"/>
  <c r="R441" i="1"/>
  <c r="Q441" i="1"/>
  <c r="P441" i="1"/>
  <c r="K441" i="1"/>
  <c r="G441" i="1"/>
  <c r="F441" i="1"/>
  <c r="E441" i="1"/>
  <c r="D441" i="1"/>
  <c r="C441" i="1"/>
  <c r="B441" i="1"/>
  <c r="Z441" i="1" s="1"/>
  <c r="AA440" i="1"/>
  <c r="AB440" i="1" s="1"/>
  <c r="T440" i="1"/>
  <c r="R440" i="1"/>
  <c r="Q440" i="1"/>
  <c r="P440" i="1"/>
  <c r="J440" i="1"/>
  <c r="G440" i="1"/>
  <c r="F440" i="1"/>
  <c r="E440" i="1"/>
  <c r="D440" i="1"/>
  <c r="C440" i="1"/>
  <c r="B440" i="1"/>
  <c r="AC440" i="1" s="1"/>
  <c r="AB439" i="1"/>
  <c r="O439" i="1" s="1"/>
  <c r="AA439" i="1"/>
  <c r="T439" i="1"/>
  <c r="R439" i="1"/>
  <c r="Q439" i="1"/>
  <c r="P439" i="1"/>
  <c r="J439" i="1"/>
  <c r="G439" i="1"/>
  <c r="S439" i="1" s="1"/>
  <c r="F439" i="1"/>
  <c r="E439" i="1"/>
  <c r="D439" i="1"/>
  <c r="C439" i="1"/>
  <c r="B439" i="1"/>
  <c r="U439" i="1" s="1"/>
  <c r="AA438" i="1"/>
  <c r="AB438" i="1" s="1"/>
  <c r="T438" i="1"/>
  <c r="R438" i="1"/>
  <c r="Q438" i="1"/>
  <c r="P438" i="1"/>
  <c r="J438" i="1"/>
  <c r="G438" i="1"/>
  <c r="F438" i="1"/>
  <c r="E438" i="1"/>
  <c r="D438" i="1"/>
  <c r="C438" i="1"/>
  <c r="B438" i="1"/>
  <c r="AB437" i="1"/>
  <c r="AA437" i="1"/>
  <c r="T437" i="1"/>
  <c r="R437" i="1"/>
  <c r="Q437" i="1"/>
  <c r="P437" i="1"/>
  <c r="O437" i="1"/>
  <c r="J437" i="1"/>
  <c r="G437" i="1"/>
  <c r="S437" i="1" s="1"/>
  <c r="F437" i="1"/>
  <c r="E437" i="1"/>
  <c r="D437" i="1"/>
  <c r="C437" i="1"/>
  <c r="B437" i="1"/>
  <c r="U437" i="1" s="1"/>
  <c r="AA436" i="1"/>
  <c r="AB436" i="1" s="1"/>
  <c r="O436" i="1" s="1"/>
  <c r="T436" i="1"/>
  <c r="R436" i="1"/>
  <c r="Q436" i="1"/>
  <c r="P436" i="1"/>
  <c r="J436" i="1"/>
  <c r="G436" i="1"/>
  <c r="S436" i="1" s="1"/>
  <c r="F436" i="1"/>
  <c r="E436" i="1"/>
  <c r="D436" i="1"/>
  <c r="C436" i="1"/>
  <c r="B436" i="1"/>
  <c r="AC435" i="1"/>
  <c r="M435" i="1" s="1"/>
  <c r="AA435" i="1"/>
  <c r="AB435" i="1" s="1"/>
  <c r="O435" i="1" s="1"/>
  <c r="T435" i="1"/>
  <c r="R435" i="1"/>
  <c r="Q435" i="1"/>
  <c r="P435" i="1"/>
  <c r="J435" i="1"/>
  <c r="G435" i="1"/>
  <c r="S435" i="1" s="1"/>
  <c r="F435" i="1"/>
  <c r="E435" i="1"/>
  <c r="D435" i="1"/>
  <c r="C435" i="1"/>
  <c r="B435" i="1"/>
  <c r="Z435" i="1" s="1"/>
  <c r="AA434" i="1"/>
  <c r="AB434" i="1" s="1"/>
  <c r="O434" i="1" s="1"/>
  <c r="T434" i="1"/>
  <c r="R434" i="1"/>
  <c r="Q434" i="1"/>
  <c r="P434" i="1"/>
  <c r="J434" i="1"/>
  <c r="G434" i="1"/>
  <c r="S434" i="1" s="1"/>
  <c r="F434" i="1"/>
  <c r="E434" i="1"/>
  <c r="D434" i="1"/>
  <c r="C434" i="1"/>
  <c r="B434" i="1"/>
  <c r="I434" i="1" s="1"/>
  <c r="AB433" i="1"/>
  <c r="AA433" i="1"/>
  <c r="T433" i="1"/>
  <c r="R433" i="1"/>
  <c r="Q433" i="1"/>
  <c r="P433" i="1"/>
  <c r="J433" i="1"/>
  <c r="I433" i="1"/>
  <c r="G433" i="1"/>
  <c r="S433" i="1" s="1"/>
  <c r="F433" i="1"/>
  <c r="E433" i="1"/>
  <c r="D433" i="1"/>
  <c r="C433" i="1"/>
  <c r="B433" i="1"/>
  <c r="AC433" i="1" s="1"/>
  <c r="AA432" i="1"/>
  <c r="AB432" i="1" s="1"/>
  <c r="O432" i="1" s="1"/>
  <c r="T432" i="1"/>
  <c r="R432" i="1"/>
  <c r="Q432" i="1"/>
  <c r="P432" i="1"/>
  <c r="J432" i="1"/>
  <c r="G432" i="1"/>
  <c r="F432" i="1"/>
  <c r="S432" i="1" s="1"/>
  <c r="E432" i="1"/>
  <c r="D432" i="1"/>
  <c r="C432" i="1"/>
  <c r="B432" i="1"/>
  <c r="Z432" i="1" s="1"/>
  <c r="AA431" i="1"/>
  <c r="AB431" i="1" s="1"/>
  <c r="O431" i="1" s="1"/>
  <c r="U431" i="1"/>
  <c r="T431" i="1"/>
  <c r="R431" i="1"/>
  <c r="Q431" i="1"/>
  <c r="P431" i="1"/>
  <c r="J431" i="1"/>
  <c r="G431" i="1"/>
  <c r="F431" i="1"/>
  <c r="E431" i="1"/>
  <c r="D431" i="1"/>
  <c r="C431" i="1"/>
  <c r="B431" i="1"/>
  <c r="AC430" i="1"/>
  <c r="AA430" i="1"/>
  <c r="AB430" i="1" s="1"/>
  <c r="T430" i="1"/>
  <c r="R430" i="1"/>
  <c r="Q430" i="1"/>
  <c r="P430" i="1"/>
  <c r="O430" i="1"/>
  <c r="J430" i="1"/>
  <c r="I430" i="1"/>
  <c r="G430" i="1"/>
  <c r="S430" i="1" s="1"/>
  <c r="F430" i="1"/>
  <c r="E430" i="1"/>
  <c r="D430" i="1"/>
  <c r="C430" i="1"/>
  <c r="B430" i="1"/>
  <c r="Z430" i="1" s="1"/>
  <c r="AA429" i="1"/>
  <c r="AB429" i="1" s="1"/>
  <c r="Z429" i="1"/>
  <c r="U429" i="1"/>
  <c r="T429" i="1"/>
  <c r="R429" i="1"/>
  <c r="Q429" i="1"/>
  <c r="P429" i="1"/>
  <c r="J429" i="1"/>
  <c r="G429" i="1"/>
  <c r="F429" i="1"/>
  <c r="S429" i="1" s="1"/>
  <c r="E429" i="1"/>
  <c r="D429" i="1"/>
  <c r="C429" i="1"/>
  <c r="B429" i="1"/>
  <c r="AA428" i="1"/>
  <c r="AB428" i="1" s="1"/>
  <c r="T428" i="1"/>
  <c r="R428" i="1"/>
  <c r="Q428" i="1"/>
  <c r="P428" i="1"/>
  <c r="J428" i="1"/>
  <c r="G428" i="1"/>
  <c r="S428" i="1" s="1"/>
  <c r="F428" i="1"/>
  <c r="E428" i="1"/>
  <c r="D428" i="1"/>
  <c r="C428" i="1"/>
  <c r="B428" i="1"/>
  <c r="Z428" i="1" s="1"/>
  <c r="AA427" i="1"/>
  <c r="AB427" i="1" s="1"/>
  <c r="O427" i="1" s="1"/>
  <c r="T427" i="1"/>
  <c r="S427" i="1"/>
  <c r="R427" i="1"/>
  <c r="Q427" i="1"/>
  <c r="P427" i="1"/>
  <c r="J427" i="1"/>
  <c r="G427" i="1"/>
  <c r="F427" i="1"/>
  <c r="E427" i="1"/>
  <c r="D427" i="1"/>
  <c r="C427" i="1"/>
  <c r="B427" i="1"/>
  <c r="AA426" i="1"/>
  <c r="AB426" i="1" s="1"/>
  <c r="O426" i="1" s="1"/>
  <c r="T426" i="1"/>
  <c r="R426" i="1"/>
  <c r="Q426" i="1"/>
  <c r="P426" i="1"/>
  <c r="J426" i="1"/>
  <c r="I426" i="1"/>
  <c r="G426" i="1"/>
  <c r="S426" i="1" s="1"/>
  <c r="F426" i="1"/>
  <c r="E426" i="1"/>
  <c r="D426" i="1"/>
  <c r="C426" i="1"/>
  <c r="B426" i="1"/>
  <c r="Z426" i="1" s="1"/>
  <c r="AB425" i="1"/>
  <c r="AA425" i="1"/>
  <c r="T425" i="1"/>
  <c r="R425" i="1"/>
  <c r="Q425" i="1"/>
  <c r="P425" i="1"/>
  <c r="J425" i="1"/>
  <c r="G425" i="1"/>
  <c r="F425" i="1"/>
  <c r="E425" i="1"/>
  <c r="D425" i="1"/>
  <c r="C425" i="1"/>
  <c r="B425" i="1"/>
  <c r="AC425" i="1" s="1"/>
  <c r="AC424" i="1"/>
  <c r="AA424" i="1"/>
  <c r="AB424" i="1" s="1"/>
  <c r="Z424" i="1"/>
  <c r="U424" i="1"/>
  <c r="T424" i="1"/>
  <c r="S424" i="1"/>
  <c r="R424" i="1"/>
  <c r="Q424" i="1"/>
  <c r="P424" i="1"/>
  <c r="M424" i="1"/>
  <c r="J424" i="1"/>
  <c r="G424" i="1"/>
  <c r="F424" i="1"/>
  <c r="E424" i="1"/>
  <c r="D424" i="1"/>
  <c r="C424" i="1"/>
  <c r="B424" i="1"/>
  <c r="I424" i="1" s="1"/>
  <c r="AC423" i="1"/>
  <c r="AA423" i="1"/>
  <c r="AB423" i="1" s="1"/>
  <c r="O423" i="1" s="1"/>
  <c r="T423" i="1"/>
  <c r="R423" i="1"/>
  <c r="Q423" i="1"/>
  <c r="P423" i="1"/>
  <c r="J423" i="1"/>
  <c r="G423" i="1"/>
  <c r="S423" i="1" s="1"/>
  <c r="F423" i="1"/>
  <c r="E423" i="1"/>
  <c r="D423" i="1"/>
  <c r="C423" i="1"/>
  <c r="B423" i="1"/>
  <c r="AC422" i="1"/>
  <c r="AA422" i="1"/>
  <c r="AB422" i="1" s="1"/>
  <c r="T422" i="1"/>
  <c r="R422" i="1"/>
  <c r="Q422" i="1"/>
  <c r="P422" i="1"/>
  <c r="J422" i="1"/>
  <c r="G422" i="1"/>
  <c r="S422" i="1" s="1"/>
  <c r="F422" i="1"/>
  <c r="E422" i="1"/>
  <c r="D422" i="1"/>
  <c r="C422" i="1"/>
  <c r="B422" i="1"/>
  <c r="Z422" i="1" s="1"/>
  <c r="AC421" i="1"/>
  <c r="AA421" i="1"/>
  <c r="AB421" i="1" s="1"/>
  <c r="Z421" i="1"/>
  <c r="T421" i="1"/>
  <c r="R421" i="1"/>
  <c r="Q421" i="1"/>
  <c r="P421" i="1"/>
  <c r="K421" i="1"/>
  <c r="I421" i="1"/>
  <c r="G421" i="1"/>
  <c r="F421" i="1"/>
  <c r="E421" i="1"/>
  <c r="D421" i="1"/>
  <c r="C421" i="1"/>
  <c r="B421" i="1"/>
  <c r="U421" i="1" s="1"/>
  <c r="AB420" i="1"/>
  <c r="Q420" i="1" s="1"/>
  <c r="AA420" i="1"/>
  <c r="U420" i="1"/>
  <c r="T420" i="1"/>
  <c r="R420" i="1"/>
  <c r="P420" i="1"/>
  <c r="K420" i="1"/>
  <c r="J420" i="1"/>
  <c r="G420" i="1"/>
  <c r="S420" i="1" s="1"/>
  <c r="F420" i="1"/>
  <c r="E420" i="1"/>
  <c r="D420" i="1"/>
  <c r="C420" i="1"/>
  <c r="B420" i="1"/>
  <c r="AA419" i="1"/>
  <c r="AB419" i="1" s="1"/>
  <c r="T419" i="1"/>
  <c r="R419" i="1"/>
  <c r="Q419" i="1"/>
  <c r="K419" i="1"/>
  <c r="J419" i="1"/>
  <c r="G419" i="1"/>
  <c r="F419" i="1"/>
  <c r="S419" i="1" s="1"/>
  <c r="E419" i="1"/>
  <c r="D419" i="1"/>
  <c r="C419" i="1"/>
  <c r="B419" i="1"/>
  <c r="AC419" i="1" s="1"/>
  <c r="AC418" i="1"/>
  <c r="M418" i="1" s="1"/>
  <c r="AA418" i="1"/>
  <c r="AB418" i="1" s="1"/>
  <c r="P418" i="1" s="1"/>
  <c r="T418" i="1"/>
  <c r="R418" i="1"/>
  <c r="Q418" i="1"/>
  <c r="K418" i="1"/>
  <c r="J418" i="1"/>
  <c r="I418" i="1"/>
  <c r="G418" i="1"/>
  <c r="S418" i="1" s="1"/>
  <c r="F418" i="1"/>
  <c r="E418" i="1"/>
  <c r="D418" i="1"/>
  <c r="C418" i="1"/>
  <c r="B418" i="1"/>
  <c r="Z418" i="1" s="1"/>
  <c r="AA417" i="1"/>
  <c r="AB417" i="1" s="1"/>
  <c r="T417" i="1"/>
  <c r="R417" i="1"/>
  <c r="Q417" i="1"/>
  <c r="K417" i="1"/>
  <c r="J417" i="1"/>
  <c r="I417" i="1"/>
  <c r="G417" i="1"/>
  <c r="F417" i="1"/>
  <c r="S417" i="1" s="1"/>
  <c r="E417" i="1"/>
  <c r="D417" i="1"/>
  <c r="C417" i="1"/>
  <c r="B417" i="1"/>
  <c r="U417" i="1" s="1"/>
  <c r="AC416" i="1"/>
  <c r="AB416" i="1"/>
  <c r="O416" i="1" s="1"/>
  <c r="AA416" i="1"/>
  <c r="Z416" i="1"/>
  <c r="U416" i="1"/>
  <c r="T416" i="1"/>
  <c r="R416" i="1"/>
  <c r="Q416" i="1"/>
  <c r="P416" i="1"/>
  <c r="K416" i="1"/>
  <c r="J416" i="1"/>
  <c r="G416" i="1"/>
  <c r="F416" i="1"/>
  <c r="S416" i="1" s="1"/>
  <c r="E416" i="1"/>
  <c r="D416" i="1"/>
  <c r="C416" i="1"/>
  <c r="B416" i="1"/>
  <c r="I416" i="1" s="1"/>
  <c r="AA415" i="1"/>
  <c r="AB415" i="1" s="1"/>
  <c r="T415" i="1"/>
  <c r="R415" i="1"/>
  <c r="Q415" i="1"/>
  <c r="K415" i="1"/>
  <c r="J415" i="1"/>
  <c r="G415" i="1"/>
  <c r="S415" i="1" s="1"/>
  <c r="F415" i="1"/>
  <c r="E415" i="1"/>
  <c r="D415" i="1"/>
  <c r="C415" i="1"/>
  <c r="B415" i="1"/>
  <c r="AC415" i="1" s="1"/>
  <c r="AA414" i="1"/>
  <c r="AB414" i="1" s="1"/>
  <c r="P414" i="1" s="1"/>
  <c r="T414" i="1"/>
  <c r="R414" i="1"/>
  <c r="Q414" i="1"/>
  <c r="K414" i="1"/>
  <c r="J414" i="1"/>
  <c r="G414" i="1"/>
  <c r="F414" i="1"/>
  <c r="E414" i="1"/>
  <c r="D414" i="1"/>
  <c r="C414" i="1"/>
  <c r="B414" i="1"/>
  <c r="AC414" i="1" s="1"/>
  <c r="AC413" i="1"/>
  <c r="AA413" i="1"/>
  <c r="AB413" i="1" s="1"/>
  <c r="T413" i="1"/>
  <c r="R413" i="1"/>
  <c r="Q413" i="1"/>
  <c r="P413" i="1"/>
  <c r="K413" i="1"/>
  <c r="G413" i="1"/>
  <c r="F413" i="1"/>
  <c r="S413" i="1" s="1"/>
  <c r="E413" i="1"/>
  <c r="D413" i="1"/>
  <c r="C413" i="1"/>
  <c r="B413" i="1"/>
  <c r="AC412" i="1"/>
  <c r="AA412" i="1"/>
  <c r="AB412" i="1" s="1"/>
  <c r="O412" i="1" s="1"/>
  <c r="T412" i="1"/>
  <c r="R412" i="1"/>
  <c r="Q412" i="1"/>
  <c r="P412" i="1"/>
  <c r="K412" i="1"/>
  <c r="G412" i="1"/>
  <c r="F412" i="1"/>
  <c r="E412" i="1"/>
  <c r="D412" i="1"/>
  <c r="C412" i="1"/>
  <c r="B412" i="1"/>
  <c r="I412" i="1" s="1"/>
  <c r="AA411" i="1"/>
  <c r="AB411" i="1" s="1"/>
  <c r="O411" i="1" s="1"/>
  <c r="T411" i="1"/>
  <c r="R411" i="1"/>
  <c r="Q411" i="1"/>
  <c r="P411" i="1"/>
  <c r="J411" i="1"/>
  <c r="G411" i="1"/>
  <c r="F411" i="1"/>
  <c r="E411" i="1"/>
  <c r="D411" i="1"/>
  <c r="C411" i="1"/>
  <c r="B411" i="1"/>
  <c r="Z411" i="1" s="1"/>
  <c r="AA410" i="1"/>
  <c r="AB410" i="1" s="1"/>
  <c r="T410" i="1"/>
  <c r="R410" i="1"/>
  <c r="Q410" i="1"/>
  <c r="P410" i="1"/>
  <c r="O410" i="1"/>
  <c r="J410" i="1"/>
  <c r="G410" i="1"/>
  <c r="S410" i="1" s="1"/>
  <c r="F410" i="1"/>
  <c r="E410" i="1"/>
  <c r="D410" i="1"/>
  <c r="C410" i="1"/>
  <c r="B410" i="1"/>
  <c r="AA409" i="1"/>
  <c r="AB409" i="1" s="1"/>
  <c r="T409" i="1"/>
  <c r="R409" i="1"/>
  <c r="Q409" i="1"/>
  <c r="P409" i="1"/>
  <c r="J409" i="1"/>
  <c r="G409" i="1"/>
  <c r="F409" i="1"/>
  <c r="S409" i="1" s="1"/>
  <c r="E409" i="1"/>
  <c r="D409" i="1"/>
  <c r="C409" i="1"/>
  <c r="B409" i="1"/>
  <c r="AB408" i="1"/>
  <c r="AA408" i="1"/>
  <c r="T408" i="1"/>
  <c r="R408" i="1"/>
  <c r="Q408" i="1"/>
  <c r="P408" i="1"/>
  <c r="J408" i="1"/>
  <c r="G408" i="1"/>
  <c r="F408" i="1"/>
  <c r="E408" i="1"/>
  <c r="D408" i="1"/>
  <c r="C408" i="1"/>
  <c r="B408" i="1"/>
  <c r="I408" i="1" s="1"/>
  <c r="AA407" i="1"/>
  <c r="AB407" i="1" s="1"/>
  <c r="O407" i="1" s="1"/>
  <c r="T407" i="1"/>
  <c r="R407" i="1"/>
  <c r="Q407" i="1"/>
  <c r="P407" i="1"/>
  <c r="K407" i="1"/>
  <c r="G407" i="1"/>
  <c r="S407" i="1" s="1"/>
  <c r="F407" i="1"/>
  <c r="E407" i="1"/>
  <c r="D407" i="1"/>
  <c r="C407" i="1"/>
  <c r="B407" i="1"/>
  <c r="Z407" i="1" s="1"/>
  <c r="AA406" i="1"/>
  <c r="AB406" i="1" s="1"/>
  <c r="O406" i="1" s="1"/>
  <c r="T406" i="1"/>
  <c r="R406" i="1"/>
  <c r="Q406" i="1"/>
  <c r="P406" i="1"/>
  <c r="J406" i="1"/>
  <c r="I406" i="1"/>
  <c r="G406" i="1"/>
  <c r="F406" i="1"/>
  <c r="E406" i="1"/>
  <c r="D406" i="1"/>
  <c r="C406" i="1"/>
  <c r="B406" i="1"/>
  <c r="AC406" i="1" s="1"/>
  <c r="AA405" i="1"/>
  <c r="AB405" i="1" s="1"/>
  <c r="O405" i="1" s="1"/>
  <c r="Z405" i="1"/>
  <c r="U405" i="1"/>
  <c r="T405" i="1"/>
  <c r="R405" i="1"/>
  <c r="Q405" i="1"/>
  <c r="P405" i="1"/>
  <c r="K405" i="1"/>
  <c r="I405" i="1"/>
  <c r="G405" i="1"/>
  <c r="F405" i="1"/>
  <c r="E405" i="1"/>
  <c r="D405" i="1"/>
  <c r="C405" i="1"/>
  <c r="B405" i="1"/>
  <c r="AC405" i="1" s="1"/>
  <c r="AC404" i="1"/>
  <c r="AA404" i="1"/>
  <c r="AB404" i="1" s="1"/>
  <c r="O404" i="1" s="1"/>
  <c r="U404" i="1"/>
  <c r="T404" i="1"/>
  <c r="R404" i="1"/>
  <c r="Q404" i="1"/>
  <c r="P404" i="1"/>
  <c r="K404" i="1"/>
  <c r="G404" i="1"/>
  <c r="S404" i="1" s="1"/>
  <c r="F404" i="1"/>
  <c r="E404" i="1"/>
  <c r="D404" i="1"/>
  <c r="C404" i="1"/>
  <c r="B404" i="1"/>
  <c r="AA403" i="1"/>
  <c r="AB403" i="1" s="1"/>
  <c r="O403" i="1" s="1"/>
  <c r="T403" i="1"/>
  <c r="R403" i="1"/>
  <c r="Q403" i="1"/>
  <c r="P403" i="1"/>
  <c r="K403" i="1"/>
  <c r="G403" i="1"/>
  <c r="F403" i="1"/>
  <c r="E403" i="1"/>
  <c r="D403" i="1"/>
  <c r="C403" i="1"/>
  <c r="B403" i="1"/>
  <c r="Z403" i="1" s="1"/>
  <c r="AA402" i="1"/>
  <c r="AB402" i="1" s="1"/>
  <c r="O402" i="1" s="1"/>
  <c r="T402" i="1"/>
  <c r="R402" i="1"/>
  <c r="Q402" i="1"/>
  <c r="P402" i="1"/>
  <c r="J402" i="1"/>
  <c r="G402" i="1"/>
  <c r="S402" i="1" s="1"/>
  <c r="F402" i="1"/>
  <c r="E402" i="1"/>
  <c r="D402" i="1"/>
  <c r="C402" i="1"/>
  <c r="B402" i="1"/>
  <c r="Z402" i="1" s="1"/>
  <c r="AB401" i="1"/>
  <c r="O401" i="1" s="1"/>
  <c r="AA401" i="1"/>
  <c r="U401" i="1"/>
  <c r="T401" i="1"/>
  <c r="R401" i="1"/>
  <c r="Q401" i="1"/>
  <c r="P401" i="1"/>
  <c r="K401" i="1"/>
  <c r="I401" i="1"/>
  <c r="G401" i="1"/>
  <c r="F401" i="1"/>
  <c r="S401" i="1" s="1"/>
  <c r="E401" i="1"/>
  <c r="D401" i="1"/>
  <c r="C401" i="1"/>
  <c r="B401" i="1"/>
  <c r="Z401" i="1" s="1"/>
  <c r="AB400" i="1"/>
  <c r="O400" i="1" s="1"/>
  <c r="AA400" i="1"/>
  <c r="Z400" i="1"/>
  <c r="U400" i="1"/>
  <c r="T400" i="1"/>
  <c r="R400" i="1"/>
  <c r="Q400" i="1"/>
  <c r="P400" i="1"/>
  <c r="K400" i="1"/>
  <c r="G400" i="1"/>
  <c r="S400" i="1" s="1"/>
  <c r="F400" i="1"/>
  <c r="E400" i="1"/>
  <c r="D400" i="1"/>
  <c r="C400" i="1"/>
  <c r="B400" i="1"/>
  <c r="I400" i="1" s="1"/>
  <c r="AC399" i="1"/>
  <c r="M399" i="1" s="1"/>
  <c r="AA399" i="1"/>
  <c r="AB399" i="1" s="1"/>
  <c r="Z399" i="1"/>
  <c r="T399" i="1"/>
  <c r="R399" i="1"/>
  <c r="Q399" i="1"/>
  <c r="P399" i="1"/>
  <c r="O399" i="1"/>
  <c r="K399" i="1"/>
  <c r="G399" i="1"/>
  <c r="F399" i="1"/>
  <c r="E399" i="1"/>
  <c r="D399" i="1"/>
  <c r="C399" i="1"/>
  <c r="B399" i="1"/>
  <c r="AA398" i="1"/>
  <c r="AB398" i="1" s="1"/>
  <c r="U398" i="1"/>
  <c r="T398" i="1"/>
  <c r="R398" i="1"/>
  <c r="Q398" i="1"/>
  <c r="P398" i="1"/>
  <c r="K398" i="1"/>
  <c r="I398" i="1"/>
  <c r="G398" i="1"/>
  <c r="F398" i="1"/>
  <c r="E398" i="1"/>
  <c r="D398" i="1"/>
  <c r="C398" i="1"/>
  <c r="B398" i="1"/>
  <c r="Z398" i="1" s="1"/>
  <c r="AB397" i="1"/>
  <c r="AA397" i="1"/>
  <c r="Z397" i="1"/>
  <c r="T397" i="1"/>
  <c r="R397" i="1"/>
  <c r="Q397" i="1"/>
  <c r="P397" i="1"/>
  <c r="K397" i="1"/>
  <c r="I397" i="1"/>
  <c r="G397" i="1"/>
  <c r="F397" i="1"/>
  <c r="S397" i="1" s="1"/>
  <c r="E397" i="1"/>
  <c r="D397" i="1"/>
  <c r="C397" i="1"/>
  <c r="B397" i="1"/>
  <c r="U397" i="1" s="1"/>
  <c r="AC396" i="1"/>
  <c r="M396" i="1" s="1"/>
  <c r="AB396" i="1"/>
  <c r="AA396" i="1"/>
  <c r="Z396" i="1"/>
  <c r="U396" i="1"/>
  <c r="T396" i="1"/>
  <c r="R396" i="1"/>
  <c r="Q396" i="1"/>
  <c r="P396" i="1"/>
  <c r="J396" i="1"/>
  <c r="G396" i="1"/>
  <c r="F396" i="1"/>
  <c r="S396" i="1" s="1"/>
  <c r="E396" i="1"/>
  <c r="D396" i="1"/>
  <c r="C396" i="1"/>
  <c r="B396" i="1"/>
  <c r="I396" i="1" s="1"/>
  <c r="AA395" i="1"/>
  <c r="AB395" i="1" s="1"/>
  <c r="O395" i="1" s="1"/>
  <c r="T395" i="1"/>
  <c r="R395" i="1"/>
  <c r="Q395" i="1"/>
  <c r="P395" i="1"/>
  <c r="J395" i="1"/>
  <c r="G395" i="1"/>
  <c r="S395" i="1" s="1"/>
  <c r="F395" i="1"/>
  <c r="E395" i="1"/>
  <c r="D395" i="1"/>
  <c r="C395" i="1"/>
  <c r="B395" i="1"/>
  <c r="Z395" i="1" s="1"/>
  <c r="AA394" i="1"/>
  <c r="AB394" i="1" s="1"/>
  <c r="U394" i="1"/>
  <c r="T394" i="1"/>
  <c r="R394" i="1"/>
  <c r="Q394" i="1"/>
  <c r="P394" i="1"/>
  <c r="K394" i="1"/>
  <c r="G394" i="1"/>
  <c r="S394" i="1" s="1"/>
  <c r="F394" i="1"/>
  <c r="E394" i="1"/>
  <c r="D394" i="1"/>
  <c r="C394" i="1"/>
  <c r="B394" i="1"/>
  <c r="Z394" i="1" s="1"/>
  <c r="AA393" i="1"/>
  <c r="AB393" i="1" s="1"/>
  <c r="U393" i="1"/>
  <c r="T393" i="1"/>
  <c r="R393" i="1"/>
  <c r="Q393" i="1"/>
  <c r="P393" i="1"/>
  <c r="K393" i="1"/>
  <c r="I393" i="1"/>
  <c r="G393" i="1"/>
  <c r="F393" i="1"/>
  <c r="S393" i="1" s="1"/>
  <c r="E393" i="1"/>
  <c r="D393" i="1"/>
  <c r="C393" i="1"/>
  <c r="B393" i="1"/>
  <c r="AC393" i="1" s="1"/>
  <c r="AA392" i="1"/>
  <c r="AB392" i="1" s="1"/>
  <c r="Z392" i="1"/>
  <c r="U392" i="1"/>
  <c r="T392" i="1"/>
  <c r="R392" i="1"/>
  <c r="Q392" i="1"/>
  <c r="P392" i="1"/>
  <c r="J392" i="1"/>
  <c r="G392" i="1"/>
  <c r="F392" i="1"/>
  <c r="E392" i="1"/>
  <c r="D392" i="1"/>
  <c r="C392" i="1"/>
  <c r="B392" i="1"/>
  <c r="I392" i="1" s="1"/>
  <c r="AC391" i="1"/>
  <c r="AA391" i="1"/>
  <c r="AB391" i="1" s="1"/>
  <c r="O391" i="1" s="1"/>
  <c r="T391" i="1"/>
  <c r="R391" i="1"/>
  <c r="Q391" i="1"/>
  <c r="P391" i="1"/>
  <c r="J391" i="1"/>
  <c r="G391" i="1"/>
  <c r="F391" i="1"/>
  <c r="E391" i="1"/>
  <c r="D391" i="1"/>
  <c r="C391" i="1"/>
  <c r="B391" i="1"/>
  <c r="Z391" i="1" s="1"/>
  <c r="AA390" i="1"/>
  <c r="AB390" i="1" s="1"/>
  <c r="U390" i="1"/>
  <c r="T390" i="1"/>
  <c r="R390" i="1"/>
  <c r="Q390" i="1"/>
  <c r="P390" i="1"/>
  <c r="O390" i="1"/>
  <c r="J390" i="1"/>
  <c r="I390" i="1"/>
  <c r="G390" i="1"/>
  <c r="S390" i="1" s="1"/>
  <c r="F390" i="1"/>
  <c r="E390" i="1"/>
  <c r="D390" i="1"/>
  <c r="C390" i="1"/>
  <c r="B390" i="1"/>
  <c r="Z390" i="1" s="1"/>
  <c r="AA389" i="1"/>
  <c r="AB389" i="1" s="1"/>
  <c r="Z389" i="1"/>
  <c r="U389" i="1"/>
  <c r="T389" i="1"/>
  <c r="R389" i="1"/>
  <c r="Q389" i="1"/>
  <c r="P389" i="1"/>
  <c r="K389" i="1"/>
  <c r="I389" i="1"/>
  <c r="G389" i="1"/>
  <c r="F389" i="1"/>
  <c r="E389" i="1"/>
  <c r="D389" i="1"/>
  <c r="C389" i="1"/>
  <c r="B389" i="1"/>
  <c r="AC389" i="1" s="1"/>
  <c r="AB388" i="1"/>
  <c r="O388" i="1" s="1"/>
  <c r="AA388" i="1"/>
  <c r="Z388" i="1"/>
  <c r="T388" i="1"/>
  <c r="R388" i="1"/>
  <c r="Q388" i="1"/>
  <c r="P388" i="1"/>
  <c r="K388" i="1"/>
  <c r="G388" i="1"/>
  <c r="F388" i="1"/>
  <c r="E388" i="1"/>
  <c r="D388" i="1"/>
  <c r="C388" i="1"/>
  <c r="B388" i="1"/>
  <c r="I388" i="1" s="1"/>
  <c r="AA387" i="1"/>
  <c r="AB387" i="1" s="1"/>
  <c r="O387" i="1" s="1"/>
  <c r="T387" i="1"/>
  <c r="R387" i="1"/>
  <c r="Q387" i="1"/>
  <c r="P387" i="1"/>
  <c r="K387" i="1"/>
  <c r="G387" i="1"/>
  <c r="F387" i="1"/>
  <c r="E387" i="1"/>
  <c r="D387" i="1"/>
  <c r="C387" i="1"/>
  <c r="B387" i="1"/>
  <c r="Z387" i="1" s="1"/>
  <c r="AA386" i="1"/>
  <c r="AB386" i="1" s="1"/>
  <c r="O386" i="1" s="1"/>
  <c r="T386" i="1"/>
  <c r="R386" i="1"/>
  <c r="Q386" i="1"/>
  <c r="P386" i="1"/>
  <c r="J386" i="1"/>
  <c r="G386" i="1"/>
  <c r="F386" i="1"/>
  <c r="E386" i="1"/>
  <c r="D386" i="1"/>
  <c r="C386" i="1"/>
  <c r="B386" i="1"/>
  <c r="Z386" i="1" s="1"/>
  <c r="AB385" i="1"/>
  <c r="O385" i="1" s="1"/>
  <c r="AA385" i="1"/>
  <c r="Z385" i="1"/>
  <c r="U385" i="1"/>
  <c r="T385" i="1"/>
  <c r="R385" i="1"/>
  <c r="Q385" i="1"/>
  <c r="P385" i="1"/>
  <c r="J385" i="1"/>
  <c r="I385" i="1"/>
  <c r="G385" i="1"/>
  <c r="F385" i="1"/>
  <c r="E385" i="1"/>
  <c r="D385" i="1"/>
  <c r="C385" i="1"/>
  <c r="B385" i="1"/>
  <c r="AC385" i="1" s="1"/>
  <c r="AA384" i="1"/>
  <c r="AB384" i="1" s="1"/>
  <c r="U384" i="1"/>
  <c r="T384" i="1"/>
  <c r="R384" i="1"/>
  <c r="Q384" i="1"/>
  <c r="P384" i="1"/>
  <c r="J384" i="1"/>
  <c r="G384" i="1"/>
  <c r="F384" i="1"/>
  <c r="E384" i="1"/>
  <c r="D384" i="1"/>
  <c r="C384" i="1"/>
  <c r="B384" i="1"/>
  <c r="I384" i="1" s="1"/>
  <c r="AC383" i="1"/>
  <c r="AA383" i="1"/>
  <c r="AB383" i="1" s="1"/>
  <c r="O383" i="1" s="1"/>
  <c r="Z383" i="1"/>
  <c r="T383" i="1"/>
  <c r="R383" i="1"/>
  <c r="Q383" i="1"/>
  <c r="P383" i="1"/>
  <c r="J383" i="1"/>
  <c r="G383" i="1"/>
  <c r="S383" i="1" s="1"/>
  <c r="F383" i="1"/>
  <c r="E383" i="1"/>
  <c r="D383" i="1"/>
  <c r="C383" i="1"/>
  <c r="B383" i="1"/>
  <c r="AA382" i="1"/>
  <c r="AB382" i="1" s="1"/>
  <c r="O382" i="1" s="1"/>
  <c r="U382" i="1"/>
  <c r="T382" i="1"/>
  <c r="R382" i="1"/>
  <c r="Q382" i="1"/>
  <c r="P382" i="1"/>
  <c r="J382" i="1"/>
  <c r="I382" i="1"/>
  <c r="G382" i="1"/>
  <c r="F382" i="1"/>
  <c r="E382" i="1"/>
  <c r="D382" i="1"/>
  <c r="C382" i="1"/>
  <c r="B382" i="1"/>
  <c r="Z382" i="1" s="1"/>
  <c r="AA381" i="1"/>
  <c r="AB381" i="1" s="1"/>
  <c r="U381" i="1"/>
  <c r="T381" i="1"/>
  <c r="R381" i="1"/>
  <c r="Q381" i="1"/>
  <c r="P381" i="1"/>
  <c r="J381" i="1"/>
  <c r="G381" i="1"/>
  <c r="S381" i="1" s="1"/>
  <c r="F381" i="1"/>
  <c r="E381" i="1"/>
  <c r="D381" i="1"/>
  <c r="C381" i="1"/>
  <c r="B381" i="1"/>
  <c r="AC381" i="1" s="1"/>
  <c r="AC380" i="1"/>
  <c r="AA380" i="1"/>
  <c r="AB380" i="1" s="1"/>
  <c r="T380" i="1"/>
  <c r="R380" i="1"/>
  <c r="Q380" i="1"/>
  <c r="P380" i="1"/>
  <c r="J380" i="1"/>
  <c r="G380" i="1"/>
  <c r="F380" i="1"/>
  <c r="E380" i="1"/>
  <c r="D380" i="1"/>
  <c r="C380" i="1"/>
  <c r="B380" i="1"/>
  <c r="AA379" i="1"/>
  <c r="AB379" i="1" s="1"/>
  <c r="O379" i="1" s="1"/>
  <c r="Z379" i="1"/>
  <c r="T379" i="1"/>
  <c r="R379" i="1"/>
  <c r="Q379" i="1"/>
  <c r="P379" i="1"/>
  <c r="J379" i="1"/>
  <c r="G379" i="1"/>
  <c r="S379" i="1" s="1"/>
  <c r="F379" i="1"/>
  <c r="E379" i="1"/>
  <c r="D379" i="1"/>
  <c r="C379" i="1"/>
  <c r="B379" i="1"/>
  <c r="AA378" i="1"/>
  <c r="AB378" i="1" s="1"/>
  <c r="O378" i="1" s="1"/>
  <c r="T378" i="1"/>
  <c r="R378" i="1"/>
  <c r="Q378" i="1"/>
  <c r="P378" i="1"/>
  <c r="J378" i="1"/>
  <c r="G378" i="1"/>
  <c r="S378" i="1" s="1"/>
  <c r="F378" i="1"/>
  <c r="E378" i="1"/>
  <c r="D378" i="1"/>
  <c r="C378" i="1"/>
  <c r="B378" i="1"/>
  <c r="AC377" i="1"/>
  <c r="AA377" i="1"/>
  <c r="AB377" i="1" s="1"/>
  <c r="Z377" i="1"/>
  <c r="U377" i="1"/>
  <c r="T377" i="1"/>
  <c r="R377" i="1"/>
  <c r="Q377" i="1"/>
  <c r="P377" i="1"/>
  <c r="J377" i="1"/>
  <c r="G377" i="1"/>
  <c r="F377" i="1"/>
  <c r="E377" i="1"/>
  <c r="D377" i="1"/>
  <c r="C377" i="1"/>
  <c r="B377" i="1"/>
  <c r="I377" i="1" s="1"/>
  <c r="AB376" i="1"/>
  <c r="AA376" i="1"/>
  <c r="Z376" i="1"/>
  <c r="U376" i="1"/>
  <c r="T376" i="1"/>
  <c r="R376" i="1"/>
  <c r="Q376" i="1"/>
  <c r="P376" i="1"/>
  <c r="J376" i="1"/>
  <c r="G376" i="1"/>
  <c r="S376" i="1" s="1"/>
  <c r="F376" i="1"/>
  <c r="E376" i="1"/>
  <c r="D376" i="1"/>
  <c r="C376" i="1"/>
  <c r="B376" i="1"/>
  <c r="I376" i="1" s="1"/>
  <c r="AC375" i="1"/>
  <c r="AA375" i="1"/>
  <c r="AB375" i="1" s="1"/>
  <c r="O375" i="1" s="1"/>
  <c r="Z375" i="1"/>
  <c r="N375" i="1" s="1"/>
  <c r="T375" i="1"/>
  <c r="R375" i="1"/>
  <c r="Q375" i="1"/>
  <c r="P375" i="1"/>
  <c r="K375" i="1"/>
  <c r="G375" i="1"/>
  <c r="S375" i="1" s="1"/>
  <c r="F375" i="1"/>
  <c r="E375" i="1"/>
  <c r="D375" i="1"/>
  <c r="C375" i="1"/>
  <c r="B375" i="1"/>
  <c r="AA374" i="1"/>
  <c r="AB374" i="1" s="1"/>
  <c r="O374" i="1" s="1"/>
  <c r="T374" i="1"/>
  <c r="R374" i="1"/>
  <c r="Q374" i="1"/>
  <c r="P374" i="1"/>
  <c r="K374" i="1"/>
  <c r="G374" i="1"/>
  <c r="S374" i="1" s="1"/>
  <c r="F374" i="1"/>
  <c r="E374" i="1"/>
  <c r="D374" i="1"/>
  <c r="C374" i="1"/>
  <c r="B374" i="1"/>
  <c r="Z374" i="1" s="1"/>
  <c r="AC373" i="1"/>
  <c r="AB373" i="1"/>
  <c r="O373" i="1" s="1"/>
  <c r="AA373" i="1"/>
  <c r="Z373" i="1"/>
  <c r="T373" i="1"/>
  <c r="R373" i="1"/>
  <c r="Q373" i="1"/>
  <c r="P373" i="1"/>
  <c r="J373" i="1"/>
  <c r="I373" i="1"/>
  <c r="G373" i="1"/>
  <c r="F373" i="1"/>
  <c r="E373" i="1"/>
  <c r="D373" i="1"/>
  <c r="C373" i="1"/>
  <c r="B373" i="1"/>
  <c r="U373" i="1" s="1"/>
  <c r="AC372" i="1"/>
  <c r="AB372" i="1"/>
  <c r="AA372" i="1"/>
  <c r="U372" i="1"/>
  <c r="T372" i="1"/>
  <c r="R372" i="1"/>
  <c r="Q372" i="1"/>
  <c r="P372" i="1"/>
  <c r="J372" i="1"/>
  <c r="G372" i="1"/>
  <c r="F372" i="1"/>
  <c r="E372" i="1"/>
  <c r="D372" i="1"/>
  <c r="C372" i="1"/>
  <c r="B372" i="1"/>
  <c r="AC371" i="1"/>
  <c r="AA371" i="1"/>
  <c r="AB371" i="1" s="1"/>
  <c r="T371" i="1"/>
  <c r="R371" i="1"/>
  <c r="Q371" i="1"/>
  <c r="P371" i="1"/>
  <c r="O371" i="1"/>
  <c r="J371" i="1"/>
  <c r="G371" i="1"/>
  <c r="S371" i="1" s="1"/>
  <c r="F371" i="1"/>
  <c r="E371" i="1"/>
  <c r="D371" i="1"/>
  <c r="C371" i="1"/>
  <c r="B371" i="1"/>
  <c r="AA370" i="1"/>
  <c r="AB370" i="1" s="1"/>
  <c r="O370" i="1" s="1"/>
  <c r="T370" i="1"/>
  <c r="S370" i="1"/>
  <c r="R370" i="1"/>
  <c r="Q370" i="1"/>
  <c r="P370" i="1"/>
  <c r="J370" i="1"/>
  <c r="I370" i="1"/>
  <c r="G370" i="1"/>
  <c r="F370" i="1"/>
  <c r="E370" i="1"/>
  <c r="D370" i="1"/>
  <c r="C370" i="1"/>
  <c r="B370" i="1"/>
  <c r="Z370" i="1" s="1"/>
  <c r="AA369" i="1"/>
  <c r="AB369" i="1" s="1"/>
  <c r="U369" i="1"/>
  <c r="T369" i="1"/>
  <c r="R369" i="1"/>
  <c r="Q369" i="1"/>
  <c r="P369" i="1"/>
  <c r="J369" i="1"/>
  <c r="I369" i="1"/>
  <c r="G369" i="1"/>
  <c r="F369" i="1"/>
  <c r="E369" i="1"/>
  <c r="D369" i="1"/>
  <c r="C369" i="1"/>
  <c r="B369" i="1"/>
  <c r="AC369" i="1" s="1"/>
  <c r="AC368" i="1"/>
  <c r="AA368" i="1"/>
  <c r="AB368" i="1" s="1"/>
  <c r="U368" i="1"/>
  <c r="T368" i="1"/>
  <c r="R368" i="1"/>
  <c r="Q368" i="1"/>
  <c r="P368" i="1"/>
  <c r="J368" i="1"/>
  <c r="G368" i="1"/>
  <c r="S368" i="1" s="1"/>
  <c r="F368" i="1"/>
  <c r="E368" i="1"/>
  <c r="D368" i="1"/>
  <c r="C368" i="1"/>
  <c r="B368" i="1"/>
  <c r="I368" i="1" s="1"/>
  <c r="AA367" i="1"/>
  <c r="AB367" i="1" s="1"/>
  <c r="O367" i="1" s="1"/>
  <c r="T367" i="1"/>
  <c r="R367" i="1"/>
  <c r="Q367" i="1"/>
  <c r="P367" i="1"/>
  <c r="J367" i="1"/>
  <c r="G367" i="1"/>
  <c r="S367" i="1" s="1"/>
  <c r="F367" i="1"/>
  <c r="E367" i="1"/>
  <c r="D367" i="1"/>
  <c r="C367" i="1"/>
  <c r="B367" i="1"/>
  <c r="I367" i="1" s="1"/>
  <c r="AA366" i="1"/>
  <c r="AB366" i="1" s="1"/>
  <c r="T366" i="1"/>
  <c r="R366" i="1"/>
  <c r="Q366" i="1"/>
  <c r="P366" i="1"/>
  <c r="O366" i="1"/>
  <c r="J366" i="1"/>
  <c r="G366" i="1"/>
  <c r="S366" i="1" s="1"/>
  <c r="F366" i="1"/>
  <c r="E366" i="1"/>
  <c r="D366" i="1"/>
  <c r="C366" i="1"/>
  <c r="B366" i="1"/>
  <c r="Z366" i="1" s="1"/>
  <c r="AC365" i="1"/>
  <c r="AA365" i="1"/>
  <c r="AB365" i="1" s="1"/>
  <c r="T365" i="1"/>
  <c r="R365" i="1"/>
  <c r="Q365" i="1"/>
  <c r="P365" i="1"/>
  <c r="J365" i="1"/>
  <c r="I365" i="1"/>
  <c r="G365" i="1"/>
  <c r="S365" i="1" s="1"/>
  <c r="F365" i="1"/>
  <c r="E365" i="1"/>
  <c r="D365" i="1"/>
  <c r="C365" i="1"/>
  <c r="B365" i="1"/>
  <c r="U365" i="1" s="1"/>
  <c r="AC364" i="1"/>
  <c r="AA364" i="1"/>
  <c r="AB364" i="1" s="1"/>
  <c r="O364" i="1" s="1"/>
  <c r="T364" i="1"/>
  <c r="R364" i="1"/>
  <c r="Q364" i="1"/>
  <c r="P364" i="1"/>
  <c r="J364" i="1"/>
  <c r="G364" i="1"/>
  <c r="F364" i="1"/>
  <c r="E364" i="1"/>
  <c r="D364" i="1"/>
  <c r="C364" i="1"/>
  <c r="B364" i="1"/>
  <c r="U364" i="1" s="1"/>
  <c r="AC363" i="1"/>
  <c r="AA363" i="1"/>
  <c r="AB363" i="1" s="1"/>
  <c r="O363" i="1" s="1"/>
  <c r="T363" i="1"/>
  <c r="R363" i="1"/>
  <c r="Q363" i="1"/>
  <c r="P363" i="1"/>
  <c r="J363" i="1"/>
  <c r="G363" i="1"/>
  <c r="S363" i="1" s="1"/>
  <c r="F363" i="1"/>
  <c r="E363" i="1"/>
  <c r="D363" i="1"/>
  <c r="C363" i="1"/>
  <c r="B363" i="1"/>
  <c r="AC362" i="1"/>
  <c r="AA362" i="1"/>
  <c r="AB362" i="1" s="1"/>
  <c r="T362" i="1"/>
  <c r="R362" i="1"/>
  <c r="Q362" i="1"/>
  <c r="P362" i="1"/>
  <c r="O362" i="1"/>
  <c r="J362" i="1"/>
  <c r="G362" i="1"/>
  <c r="F362" i="1"/>
  <c r="E362" i="1"/>
  <c r="D362" i="1"/>
  <c r="C362" i="1"/>
  <c r="B362" i="1"/>
  <c r="AC361" i="1"/>
  <c r="AA361" i="1"/>
  <c r="AB361" i="1" s="1"/>
  <c r="O361" i="1" s="1"/>
  <c r="Z361" i="1"/>
  <c r="U361" i="1"/>
  <c r="T361" i="1"/>
  <c r="R361" i="1"/>
  <c r="Q361" i="1"/>
  <c r="P361" i="1"/>
  <c r="J361" i="1"/>
  <c r="I361" i="1"/>
  <c r="G361" i="1"/>
  <c r="F361" i="1"/>
  <c r="E361" i="1"/>
  <c r="D361" i="1"/>
  <c r="C361" i="1"/>
  <c r="B361" i="1"/>
  <c r="AC360" i="1"/>
  <c r="AB360" i="1"/>
  <c r="O360" i="1" s="1"/>
  <c r="AA360" i="1"/>
  <c r="Z360" i="1"/>
  <c r="U360" i="1"/>
  <c r="T360" i="1"/>
  <c r="R360" i="1"/>
  <c r="Q360" i="1"/>
  <c r="P360" i="1"/>
  <c r="J360" i="1"/>
  <c r="G360" i="1"/>
  <c r="F360" i="1"/>
  <c r="E360" i="1"/>
  <c r="D360" i="1"/>
  <c r="C360" i="1"/>
  <c r="B360" i="1"/>
  <c r="I360" i="1" s="1"/>
  <c r="AA359" i="1"/>
  <c r="AB359" i="1" s="1"/>
  <c r="T359" i="1"/>
  <c r="R359" i="1"/>
  <c r="Q359" i="1"/>
  <c r="P359" i="1"/>
  <c r="O359" i="1"/>
  <c r="J359" i="1"/>
  <c r="G359" i="1"/>
  <c r="F359" i="1"/>
  <c r="S359" i="1" s="1"/>
  <c r="E359" i="1"/>
  <c r="D359" i="1"/>
  <c r="C359" i="1"/>
  <c r="B359" i="1"/>
  <c r="U359" i="1" s="1"/>
  <c r="AC358" i="1"/>
  <c r="M358" i="1" s="1"/>
  <c r="AA358" i="1"/>
  <c r="AB358" i="1" s="1"/>
  <c r="O358" i="1" s="1"/>
  <c r="T358" i="1"/>
  <c r="R358" i="1"/>
  <c r="Q358" i="1"/>
  <c r="P358" i="1"/>
  <c r="J358" i="1"/>
  <c r="I358" i="1"/>
  <c r="G358" i="1"/>
  <c r="F358" i="1"/>
  <c r="E358" i="1"/>
  <c r="D358" i="1"/>
  <c r="C358" i="1"/>
  <c r="B358" i="1"/>
  <c r="Z358" i="1" s="1"/>
  <c r="AC357" i="1"/>
  <c r="AA357" i="1"/>
  <c r="AB357" i="1" s="1"/>
  <c r="T357" i="1"/>
  <c r="S357" i="1"/>
  <c r="R357" i="1"/>
  <c r="Q357" i="1"/>
  <c r="K357" i="1"/>
  <c r="J357" i="1"/>
  <c r="G357" i="1"/>
  <c r="F357" i="1"/>
  <c r="E357" i="1"/>
  <c r="D357" i="1"/>
  <c r="C357" i="1"/>
  <c r="B357" i="1"/>
  <c r="AA356" i="1"/>
  <c r="AB356" i="1" s="1"/>
  <c r="O356" i="1" s="1"/>
  <c r="T356" i="1"/>
  <c r="R356" i="1"/>
  <c r="Q356" i="1"/>
  <c r="K356" i="1"/>
  <c r="J356" i="1"/>
  <c r="G356" i="1"/>
  <c r="S356" i="1" s="1"/>
  <c r="F356" i="1"/>
  <c r="E356" i="1"/>
  <c r="D356" i="1"/>
  <c r="C356" i="1"/>
  <c r="B356" i="1"/>
  <c r="AA355" i="1"/>
  <c r="AB355" i="1" s="1"/>
  <c r="P355" i="1" s="1"/>
  <c r="Z355" i="1"/>
  <c r="T355" i="1"/>
  <c r="R355" i="1"/>
  <c r="Q355" i="1"/>
  <c r="O355" i="1"/>
  <c r="K355" i="1"/>
  <c r="J355" i="1"/>
  <c r="G355" i="1"/>
  <c r="F355" i="1"/>
  <c r="E355" i="1"/>
  <c r="D355" i="1"/>
  <c r="C355" i="1"/>
  <c r="B355" i="1"/>
  <c r="AA354" i="1"/>
  <c r="AB354" i="1" s="1"/>
  <c r="P354" i="1" s="1"/>
  <c r="T354" i="1"/>
  <c r="R354" i="1"/>
  <c r="Q354" i="1"/>
  <c r="K354" i="1"/>
  <c r="J354" i="1"/>
  <c r="G354" i="1"/>
  <c r="S354" i="1" s="1"/>
  <c r="F354" i="1"/>
  <c r="E354" i="1"/>
  <c r="D354" i="1"/>
  <c r="C354" i="1"/>
  <c r="B354" i="1"/>
  <c r="Z354" i="1" s="1"/>
  <c r="AA353" i="1"/>
  <c r="AB353" i="1" s="1"/>
  <c r="Z353" i="1"/>
  <c r="U353" i="1"/>
  <c r="T353" i="1"/>
  <c r="R353" i="1"/>
  <c r="Q353" i="1"/>
  <c r="K353" i="1"/>
  <c r="J353" i="1"/>
  <c r="G353" i="1"/>
  <c r="S353" i="1" s="1"/>
  <c r="F353" i="1"/>
  <c r="E353" i="1"/>
  <c r="D353" i="1"/>
  <c r="C353" i="1"/>
  <c r="B353" i="1"/>
  <c r="AC353" i="1" s="1"/>
  <c r="AA352" i="1"/>
  <c r="AB352" i="1" s="1"/>
  <c r="T352" i="1"/>
  <c r="R352" i="1"/>
  <c r="Q352" i="1"/>
  <c r="P352" i="1"/>
  <c r="K352" i="1"/>
  <c r="G352" i="1"/>
  <c r="F352" i="1"/>
  <c r="S352" i="1" s="1"/>
  <c r="E352" i="1"/>
  <c r="D352" i="1"/>
  <c r="C352" i="1"/>
  <c r="B352" i="1"/>
  <c r="AA351" i="1"/>
  <c r="AB351" i="1" s="1"/>
  <c r="U351" i="1"/>
  <c r="T351" i="1"/>
  <c r="S351" i="1"/>
  <c r="R351" i="1"/>
  <c r="Q351" i="1"/>
  <c r="P351" i="1"/>
  <c r="O351" i="1"/>
  <c r="J351" i="1"/>
  <c r="G351" i="1"/>
  <c r="F351" i="1"/>
  <c r="E351" i="1"/>
  <c r="D351" i="1"/>
  <c r="C351" i="1"/>
  <c r="B351" i="1"/>
  <c r="AC350" i="1"/>
  <c r="M350" i="1" s="1"/>
  <c r="AA350" i="1"/>
  <c r="AB350" i="1" s="1"/>
  <c r="O350" i="1" s="1"/>
  <c r="T350" i="1"/>
  <c r="R350" i="1"/>
  <c r="Q350" i="1"/>
  <c r="P350" i="1"/>
  <c r="J350" i="1"/>
  <c r="I350" i="1"/>
  <c r="G350" i="1"/>
  <c r="S350" i="1" s="1"/>
  <c r="F350" i="1"/>
  <c r="E350" i="1"/>
  <c r="D350" i="1"/>
  <c r="C350" i="1"/>
  <c r="B350" i="1"/>
  <c r="Z350" i="1" s="1"/>
  <c r="AA349" i="1"/>
  <c r="AB349" i="1" s="1"/>
  <c r="Z349" i="1"/>
  <c r="U349" i="1"/>
  <c r="T349" i="1"/>
  <c r="R349" i="1"/>
  <c r="Q349" i="1"/>
  <c r="P349" i="1"/>
  <c r="K349" i="1"/>
  <c r="I349" i="1"/>
  <c r="G349" i="1"/>
  <c r="S349" i="1" s="1"/>
  <c r="F349" i="1"/>
  <c r="E349" i="1"/>
  <c r="D349" i="1"/>
  <c r="C349" i="1"/>
  <c r="B349" i="1"/>
  <c r="AC349" i="1" s="1"/>
  <c r="AC348" i="1"/>
  <c r="AB348" i="1"/>
  <c r="O348" i="1" s="1"/>
  <c r="AA348" i="1"/>
  <c r="Z348" i="1"/>
  <c r="U348" i="1"/>
  <c r="T348" i="1"/>
  <c r="R348" i="1"/>
  <c r="Q348" i="1"/>
  <c r="P348" i="1"/>
  <c r="J348" i="1"/>
  <c r="G348" i="1"/>
  <c r="S348" i="1" s="1"/>
  <c r="F348" i="1"/>
  <c r="E348" i="1"/>
  <c r="D348" i="1"/>
  <c r="C348" i="1"/>
  <c r="B348" i="1"/>
  <c r="I348" i="1" s="1"/>
  <c r="AA347" i="1"/>
  <c r="AB347" i="1" s="1"/>
  <c r="R347" i="1" s="1"/>
  <c r="T347" i="1"/>
  <c r="Q347" i="1"/>
  <c r="P347" i="1"/>
  <c r="K347" i="1"/>
  <c r="J347" i="1"/>
  <c r="G347" i="1"/>
  <c r="F347" i="1"/>
  <c r="E347" i="1"/>
  <c r="D347" i="1"/>
  <c r="C347" i="1"/>
  <c r="B347" i="1"/>
  <c r="I347" i="1" s="1"/>
  <c r="AC346" i="1"/>
  <c r="M346" i="1" s="1"/>
  <c r="AA346" i="1"/>
  <c r="AB346" i="1" s="1"/>
  <c r="P346" i="1" s="1"/>
  <c r="T346" i="1"/>
  <c r="R346" i="1"/>
  <c r="Q346" i="1"/>
  <c r="K346" i="1"/>
  <c r="J346" i="1"/>
  <c r="G346" i="1"/>
  <c r="S346" i="1" s="1"/>
  <c r="F346" i="1"/>
  <c r="E346" i="1"/>
  <c r="D346" i="1"/>
  <c r="C346" i="1"/>
  <c r="B346" i="1"/>
  <c r="Z346" i="1" s="1"/>
  <c r="AA345" i="1"/>
  <c r="AB345" i="1" s="1"/>
  <c r="Z345" i="1"/>
  <c r="T345" i="1"/>
  <c r="R345" i="1"/>
  <c r="Q345" i="1"/>
  <c r="K345" i="1"/>
  <c r="J345" i="1"/>
  <c r="G345" i="1"/>
  <c r="F345" i="1"/>
  <c r="E345" i="1"/>
  <c r="D345" i="1"/>
  <c r="C345" i="1"/>
  <c r="B345" i="1"/>
  <c r="AA344" i="1"/>
  <c r="AB344" i="1" s="1"/>
  <c r="Z344" i="1"/>
  <c r="U344" i="1"/>
  <c r="T344" i="1"/>
  <c r="R344" i="1"/>
  <c r="Q344" i="1"/>
  <c r="K344" i="1"/>
  <c r="J344" i="1"/>
  <c r="G344" i="1"/>
  <c r="S344" i="1" s="1"/>
  <c r="F344" i="1"/>
  <c r="E344" i="1"/>
  <c r="D344" i="1"/>
  <c r="C344" i="1"/>
  <c r="B344" i="1"/>
  <c r="I344" i="1" s="1"/>
  <c r="AA343" i="1"/>
  <c r="AB343" i="1" s="1"/>
  <c r="P343" i="1" s="1"/>
  <c r="T343" i="1"/>
  <c r="R343" i="1"/>
  <c r="Q343" i="1"/>
  <c r="K343" i="1"/>
  <c r="J343" i="1"/>
  <c r="G343" i="1"/>
  <c r="S343" i="1" s="1"/>
  <c r="F343" i="1"/>
  <c r="E343" i="1"/>
  <c r="D343" i="1"/>
  <c r="C343" i="1"/>
  <c r="B343" i="1"/>
  <c r="I343" i="1" s="1"/>
  <c r="AA342" i="1"/>
  <c r="AB342" i="1" s="1"/>
  <c r="T342" i="1"/>
  <c r="R342" i="1"/>
  <c r="Q342" i="1"/>
  <c r="K342" i="1"/>
  <c r="J342" i="1"/>
  <c r="G342" i="1"/>
  <c r="S342" i="1" s="1"/>
  <c r="F342" i="1"/>
  <c r="E342" i="1"/>
  <c r="D342" i="1"/>
  <c r="C342" i="1"/>
  <c r="B342" i="1"/>
  <c r="AC341" i="1"/>
  <c r="AA341" i="1"/>
  <c r="AB341" i="1" s="1"/>
  <c r="O341" i="1" s="1"/>
  <c r="Z341" i="1"/>
  <c r="U341" i="1"/>
  <c r="T341" i="1"/>
  <c r="R341" i="1"/>
  <c r="Q341" i="1"/>
  <c r="P341" i="1"/>
  <c r="K341" i="1"/>
  <c r="J341" i="1"/>
  <c r="I341" i="1"/>
  <c r="G341" i="1"/>
  <c r="F341" i="1"/>
  <c r="E341" i="1"/>
  <c r="D341" i="1"/>
  <c r="C341" i="1"/>
  <c r="B341" i="1"/>
  <c r="AC340" i="1"/>
  <c r="AA340" i="1"/>
  <c r="AB340" i="1" s="1"/>
  <c r="O340" i="1" s="1"/>
  <c r="Z340" i="1"/>
  <c r="U340" i="1"/>
  <c r="T340" i="1"/>
  <c r="R340" i="1"/>
  <c r="Q340" i="1"/>
  <c r="P340" i="1"/>
  <c r="K340" i="1"/>
  <c r="G340" i="1"/>
  <c r="F340" i="1"/>
  <c r="E340" i="1"/>
  <c r="D340" i="1"/>
  <c r="C340" i="1"/>
  <c r="B340" i="1"/>
  <c r="I340" i="1" s="1"/>
  <c r="AA339" i="1"/>
  <c r="AB339" i="1" s="1"/>
  <c r="O339" i="1" s="1"/>
  <c r="T339" i="1"/>
  <c r="R339" i="1"/>
  <c r="Q339" i="1"/>
  <c r="P339" i="1"/>
  <c r="K339" i="1"/>
  <c r="G339" i="1"/>
  <c r="F339" i="1"/>
  <c r="S339" i="1" s="1"/>
  <c r="E339" i="1"/>
  <c r="D339" i="1"/>
  <c r="C339" i="1"/>
  <c r="B339" i="1"/>
  <c r="I339" i="1" s="1"/>
  <c r="AA338" i="1"/>
  <c r="AB338" i="1" s="1"/>
  <c r="T338" i="1"/>
  <c r="R338" i="1"/>
  <c r="Q338" i="1"/>
  <c r="P338" i="1"/>
  <c r="J338" i="1"/>
  <c r="G338" i="1"/>
  <c r="S338" i="1" s="1"/>
  <c r="F338" i="1"/>
  <c r="E338" i="1"/>
  <c r="D338" i="1"/>
  <c r="C338" i="1"/>
  <c r="B338" i="1"/>
  <c r="Z338" i="1" s="1"/>
  <c r="AC337" i="1"/>
  <c r="AA337" i="1"/>
  <c r="AB337" i="1" s="1"/>
  <c r="O337" i="1" s="1"/>
  <c r="T337" i="1"/>
  <c r="R337" i="1"/>
  <c r="Q337" i="1"/>
  <c r="P337" i="1"/>
  <c r="J337" i="1"/>
  <c r="G337" i="1"/>
  <c r="S337" i="1" s="1"/>
  <c r="F337" i="1"/>
  <c r="E337" i="1"/>
  <c r="D337" i="1"/>
  <c r="C337" i="1"/>
  <c r="B337" i="1"/>
  <c r="U337" i="1" s="1"/>
  <c r="AC336" i="1"/>
  <c r="AA336" i="1"/>
  <c r="AB336" i="1" s="1"/>
  <c r="Z336" i="1"/>
  <c r="T336" i="1"/>
  <c r="R336" i="1"/>
  <c r="Q336" i="1"/>
  <c r="P336" i="1"/>
  <c r="K336" i="1"/>
  <c r="G336" i="1"/>
  <c r="S336" i="1" s="1"/>
  <c r="F336" i="1"/>
  <c r="E336" i="1"/>
  <c r="D336" i="1"/>
  <c r="C336" i="1"/>
  <c r="B336" i="1"/>
  <c r="AA335" i="1"/>
  <c r="AB335" i="1" s="1"/>
  <c r="O335" i="1" s="1"/>
  <c r="T335" i="1"/>
  <c r="S335" i="1"/>
  <c r="R335" i="1"/>
  <c r="Q335" i="1"/>
  <c r="P335" i="1"/>
  <c r="K335" i="1"/>
  <c r="G335" i="1"/>
  <c r="F335" i="1"/>
  <c r="E335" i="1"/>
  <c r="D335" i="1"/>
  <c r="C335" i="1"/>
  <c r="B335" i="1"/>
  <c r="I335" i="1" s="1"/>
  <c r="AA334" i="1"/>
  <c r="AB334" i="1" s="1"/>
  <c r="T334" i="1"/>
  <c r="S334" i="1"/>
  <c r="R334" i="1"/>
  <c r="Q334" i="1"/>
  <c r="P334" i="1"/>
  <c r="K334" i="1"/>
  <c r="G334" i="1"/>
  <c r="F334" i="1"/>
  <c r="E334" i="1"/>
  <c r="D334" i="1"/>
  <c r="C334" i="1"/>
  <c r="B334" i="1"/>
  <c r="Z334" i="1" s="1"/>
  <c r="AC333" i="1"/>
  <c r="AA333" i="1"/>
  <c r="AB333" i="1" s="1"/>
  <c r="O333" i="1" s="1"/>
  <c r="Z333" i="1"/>
  <c r="U333" i="1"/>
  <c r="T333" i="1"/>
  <c r="S333" i="1"/>
  <c r="R333" i="1"/>
  <c r="Q333" i="1"/>
  <c r="P333" i="1"/>
  <c r="K333" i="1"/>
  <c r="I333" i="1"/>
  <c r="G333" i="1"/>
  <c r="F333" i="1"/>
  <c r="E333" i="1"/>
  <c r="D333" i="1"/>
  <c r="C333" i="1"/>
  <c r="B333" i="1"/>
  <c r="AC332" i="1"/>
  <c r="AB332" i="1"/>
  <c r="AA332" i="1"/>
  <c r="Z332" i="1"/>
  <c r="U332" i="1"/>
  <c r="T332" i="1"/>
  <c r="R332" i="1"/>
  <c r="Q332" i="1"/>
  <c r="P332" i="1"/>
  <c r="K332" i="1"/>
  <c r="G332" i="1"/>
  <c r="F332" i="1"/>
  <c r="E332" i="1"/>
  <c r="D332" i="1"/>
  <c r="C332" i="1"/>
  <c r="B332" i="1"/>
  <c r="I332" i="1" s="1"/>
  <c r="AC331" i="1"/>
  <c r="AA331" i="1"/>
  <c r="AB331" i="1" s="1"/>
  <c r="T331" i="1"/>
  <c r="R331" i="1"/>
  <c r="Q331" i="1"/>
  <c r="P331" i="1"/>
  <c r="O331" i="1"/>
  <c r="J331" i="1"/>
  <c r="G331" i="1"/>
  <c r="S331" i="1" s="1"/>
  <c r="F331" i="1"/>
  <c r="E331" i="1"/>
  <c r="D331" i="1"/>
  <c r="C331" i="1"/>
  <c r="B331" i="1"/>
  <c r="I331" i="1" s="1"/>
  <c r="AC330" i="1"/>
  <c r="AA330" i="1"/>
  <c r="AB330" i="1" s="1"/>
  <c r="T330" i="1"/>
  <c r="R330" i="1"/>
  <c r="Q330" i="1"/>
  <c r="P330" i="1"/>
  <c r="O330" i="1"/>
  <c r="K330" i="1"/>
  <c r="G330" i="1"/>
  <c r="F330" i="1"/>
  <c r="E330" i="1"/>
  <c r="D330" i="1"/>
  <c r="C330" i="1"/>
  <c r="B330" i="1"/>
  <c r="Z330" i="1" s="1"/>
  <c r="AA329" i="1"/>
  <c r="AB329" i="1" s="1"/>
  <c r="T329" i="1"/>
  <c r="R329" i="1"/>
  <c r="Q329" i="1"/>
  <c r="P329" i="1"/>
  <c r="K329" i="1"/>
  <c r="G329" i="1"/>
  <c r="F329" i="1"/>
  <c r="S329" i="1" s="1"/>
  <c r="E329" i="1"/>
  <c r="D329" i="1"/>
  <c r="C329" i="1"/>
  <c r="B329" i="1"/>
  <c r="AC329" i="1" s="1"/>
  <c r="AA328" i="1"/>
  <c r="AB328" i="1" s="1"/>
  <c r="O328" i="1" s="1"/>
  <c r="T328" i="1"/>
  <c r="R328" i="1"/>
  <c r="Q328" i="1"/>
  <c r="P328" i="1"/>
  <c r="K328" i="1"/>
  <c r="G328" i="1"/>
  <c r="F328" i="1"/>
  <c r="S328" i="1" s="1"/>
  <c r="E328" i="1"/>
  <c r="D328" i="1"/>
  <c r="C328" i="1"/>
  <c r="B328" i="1"/>
  <c r="AA327" i="1"/>
  <c r="AB327" i="1" s="1"/>
  <c r="O327" i="1" s="1"/>
  <c r="T327" i="1"/>
  <c r="R327" i="1"/>
  <c r="Q327" i="1"/>
  <c r="P327" i="1"/>
  <c r="J327" i="1"/>
  <c r="G327" i="1"/>
  <c r="S327" i="1" s="1"/>
  <c r="F327" i="1"/>
  <c r="E327" i="1"/>
  <c r="D327" i="1"/>
  <c r="C327" i="1"/>
  <c r="B327" i="1"/>
  <c r="U327" i="1" s="1"/>
  <c r="AA326" i="1"/>
  <c r="AB326" i="1" s="1"/>
  <c r="O326" i="1" s="1"/>
  <c r="T326" i="1"/>
  <c r="R326" i="1"/>
  <c r="Q326" i="1"/>
  <c r="P326" i="1"/>
  <c r="J326" i="1"/>
  <c r="G326" i="1"/>
  <c r="F326" i="1"/>
  <c r="E326" i="1"/>
  <c r="D326" i="1"/>
  <c r="C326" i="1"/>
  <c r="B326" i="1"/>
  <c r="AC325" i="1"/>
  <c r="AA325" i="1"/>
  <c r="AB325" i="1" s="1"/>
  <c r="Z325" i="1"/>
  <c r="U325" i="1"/>
  <c r="T325" i="1"/>
  <c r="R325" i="1"/>
  <c r="Q325" i="1"/>
  <c r="P325" i="1"/>
  <c r="J325" i="1"/>
  <c r="G325" i="1"/>
  <c r="S325" i="1" s="1"/>
  <c r="F325" i="1"/>
  <c r="E325" i="1"/>
  <c r="D325" i="1"/>
  <c r="C325" i="1"/>
  <c r="B325" i="1"/>
  <c r="I325" i="1" s="1"/>
  <c r="AA324" i="1"/>
  <c r="AB324" i="1" s="1"/>
  <c r="O324" i="1" s="1"/>
  <c r="T324" i="1"/>
  <c r="R324" i="1"/>
  <c r="Q324" i="1"/>
  <c r="P324" i="1"/>
  <c r="J324" i="1"/>
  <c r="G324" i="1"/>
  <c r="F324" i="1"/>
  <c r="E324" i="1"/>
  <c r="D324" i="1"/>
  <c r="C324" i="1"/>
  <c r="B324" i="1"/>
  <c r="AA323" i="1"/>
  <c r="AB323" i="1" s="1"/>
  <c r="T323" i="1"/>
  <c r="S323" i="1"/>
  <c r="R323" i="1"/>
  <c r="Q323" i="1"/>
  <c r="P323" i="1"/>
  <c r="O323" i="1"/>
  <c r="J323" i="1"/>
  <c r="G323" i="1"/>
  <c r="F323" i="1"/>
  <c r="E323" i="1"/>
  <c r="D323" i="1"/>
  <c r="C323" i="1"/>
  <c r="B323" i="1"/>
  <c r="AA322" i="1"/>
  <c r="AB322" i="1" s="1"/>
  <c r="T322" i="1"/>
  <c r="R322" i="1"/>
  <c r="Q322" i="1"/>
  <c r="P322" i="1"/>
  <c r="O322" i="1"/>
  <c r="J322" i="1"/>
  <c r="G322" i="1"/>
  <c r="S322" i="1" s="1"/>
  <c r="F322" i="1"/>
  <c r="E322" i="1"/>
  <c r="D322" i="1"/>
  <c r="C322" i="1"/>
  <c r="B322" i="1"/>
  <c r="AA321" i="1"/>
  <c r="AB321" i="1" s="1"/>
  <c r="T321" i="1"/>
  <c r="R321" i="1"/>
  <c r="Q321" i="1"/>
  <c r="P321" i="1"/>
  <c r="J321" i="1"/>
  <c r="I321" i="1"/>
  <c r="G321" i="1"/>
  <c r="S321" i="1" s="1"/>
  <c r="F321" i="1"/>
  <c r="E321" i="1"/>
  <c r="D321" i="1"/>
  <c r="C321" i="1"/>
  <c r="B321" i="1"/>
  <c r="AB320" i="1"/>
  <c r="AA320" i="1"/>
  <c r="T320" i="1"/>
  <c r="R320" i="1"/>
  <c r="Q320" i="1"/>
  <c r="P320" i="1"/>
  <c r="J320" i="1"/>
  <c r="G320" i="1"/>
  <c r="S320" i="1" s="1"/>
  <c r="F320" i="1"/>
  <c r="E320" i="1"/>
  <c r="D320" i="1"/>
  <c r="C320" i="1"/>
  <c r="B320" i="1"/>
  <c r="AA319" i="1"/>
  <c r="AB319" i="1" s="1"/>
  <c r="T319" i="1"/>
  <c r="R319" i="1"/>
  <c r="Q319" i="1"/>
  <c r="P319" i="1"/>
  <c r="O319" i="1"/>
  <c r="J319" i="1"/>
  <c r="G319" i="1"/>
  <c r="F319" i="1"/>
  <c r="S319" i="1" s="1"/>
  <c r="E319" i="1"/>
  <c r="D319" i="1"/>
  <c r="C319" i="1"/>
  <c r="B319" i="1"/>
  <c r="I319" i="1" s="1"/>
  <c r="AA318" i="1"/>
  <c r="AB318" i="1" s="1"/>
  <c r="T318" i="1"/>
  <c r="R318" i="1"/>
  <c r="Q318" i="1"/>
  <c r="P318" i="1"/>
  <c r="J318" i="1"/>
  <c r="G318" i="1"/>
  <c r="F318" i="1"/>
  <c r="E318" i="1"/>
  <c r="D318" i="1"/>
  <c r="C318" i="1"/>
  <c r="B318" i="1"/>
  <c r="Z318" i="1" s="1"/>
  <c r="AA317" i="1"/>
  <c r="AB317" i="1" s="1"/>
  <c r="Z317" i="1"/>
  <c r="U317" i="1"/>
  <c r="T317" i="1"/>
  <c r="S317" i="1"/>
  <c r="R317" i="1"/>
  <c r="Q317" i="1"/>
  <c r="P317" i="1"/>
  <c r="J317" i="1"/>
  <c r="I317" i="1"/>
  <c r="G317" i="1"/>
  <c r="F317" i="1"/>
  <c r="E317" i="1"/>
  <c r="D317" i="1"/>
  <c r="C317" i="1"/>
  <c r="B317" i="1"/>
  <c r="AC317" i="1" s="1"/>
  <c r="M317" i="1" s="1"/>
  <c r="AA316" i="1"/>
  <c r="AB316" i="1" s="1"/>
  <c r="O316" i="1" s="1"/>
  <c r="Z316" i="1"/>
  <c r="U316" i="1"/>
  <c r="T316" i="1"/>
  <c r="R316" i="1"/>
  <c r="Q316" i="1"/>
  <c r="P316" i="1"/>
  <c r="J316" i="1"/>
  <c r="G316" i="1"/>
  <c r="F316" i="1"/>
  <c r="E316" i="1"/>
  <c r="D316" i="1"/>
  <c r="C316" i="1"/>
  <c r="B316" i="1"/>
  <c r="I316" i="1" s="1"/>
  <c r="AA315" i="1"/>
  <c r="AB315" i="1" s="1"/>
  <c r="T315" i="1"/>
  <c r="R315" i="1"/>
  <c r="Q315" i="1"/>
  <c r="P315" i="1"/>
  <c r="O315" i="1"/>
  <c r="J315" i="1"/>
  <c r="G315" i="1"/>
  <c r="F315" i="1"/>
  <c r="E315" i="1"/>
  <c r="D315" i="1"/>
  <c r="C315" i="1"/>
  <c r="B315" i="1"/>
  <c r="I315" i="1" s="1"/>
  <c r="AA314" i="1"/>
  <c r="AB314" i="1" s="1"/>
  <c r="O314" i="1" s="1"/>
  <c r="T314" i="1"/>
  <c r="R314" i="1"/>
  <c r="Q314" i="1"/>
  <c r="P314" i="1"/>
  <c r="J314" i="1"/>
  <c r="G314" i="1"/>
  <c r="S314" i="1" s="1"/>
  <c r="F314" i="1"/>
  <c r="E314" i="1"/>
  <c r="D314" i="1"/>
  <c r="C314" i="1"/>
  <c r="B314" i="1"/>
  <c r="U314" i="1" s="1"/>
  <c r="AC313" i="1"/>
  <c r="AA313" i="1"/>
  <c r="AB313" i="1" s="1"/>
  <c r="O313" i="1" s="1"/>
  <c r="T313" i="1"/>
  <c r="R313" i="1"/>
  <c r="Q313" i="1"/>
  <c r="P313" i="1"/>
  <c r="J313" i="1"/>
  <c r="I313" i="1"/>
  <c r="G313" i="1"/>
  <c r="S313" i="1" s="1"/>
  <c r="F313" i="1"/>
  <c r="E313" i="1"/>
  <c r="D313" i="1"/>
  <c r="C313" i="1"/>
  <c r="B313" i="1"/>
  <c r="AA312" i="1"/>
  <c r="AB312" i="1" s="1"/>
  <c r="O312" i="1" s="1"/>
  <c r="T312" i="1"/>
  <c r="R312" i="1"/>
  <c r="Q312" i="1"/>
  <c r="P312" i="1"/>
  <c r="J312" i="1"/>
  <c r="G312" i="1"/>
  <c r="F312" i="1"/>
  <c r="E312" i="1"/>
  <c r="D312" i="1"/>
  <c r="C312" i="1"/>
  <c r="B312" i="1"/>
  <c r="I312" i="1" s="1"/>
  <c r="AC311" i="1"/>
  <c r="AA311" i="1"/>
  <c r="AB311" i="1" s="1"/>
  <c r="O311" i="1" s="1"/>
  <c r="T311" i="1"/>
  <c r="R311" i="1"/>
  <c r="Q311" i="1"/>
  <c r="P311" i="1"/>
  <c r="K311" i="1"/>
  <c r="I311" i="1"/>
  <c r="G311" i="1"/>
  <c r="S311" i="1" s="1"/>
  <c r="F311" i="1"/>
  <c r="E311" i="1"/>
  <c r="D311" i="1"/>
  <c r="C311" i="1"/>
  <c r="B311" i="1"/>
  <c r="Z311" i="1" s="1"/>
  <c r="AA310" i="1"/>
  <c r="AB310" i="1" s="1"/>
  <c r="T310" i="1"/>
  <c r="R310" i="1"/>
  <c r="Q310" i="1"/>
  <c r="P310" i="1"/>
  <c r="J310" i="1"/>
  <c r="G310" i="1"/>
  <c r="F310" i="1"/>
  <c r="E310" i="1"/>
  <c r="D310" i="1"/>
  <c r="C310" i="1"/>
  <c r="B310" i="1"/>
  <c r="Z310" i="1" s="1"/>
  <c r="AA309" i="1"/>
  <c r="AB309" i="1" s="1"/>
  <c r="Z309" i="1"/>
  <c r="U309" i="1"/>
  <c r="T309" i="1"/>
  <c r="S309" i="1"/>
  <c r="R309" i="1"/>
  <c r="Q309" i="1"/>
  <c r="P309" i="1"/>
  <c r="J309" i="1"/>
  <c r="I309" i="1"/>
  <c r="G309" i="1"/>
  <c r="F309" i="1"/>
  <c r="E309" i="1"/>
  <c r="D309" i="1"/>
  <c r="C309" i="1"/>
  <c r="B309" i="1"/>
  <c r="AC309" i="1" s="1"/>
  <c r="AA308" i="1"/>
  <c r="AB308" i="1" s="1"/>
  <c r="O308" i="1" s="1"/>
  <c r="T308" i="1"/>
  <c r="R308" i="1"/>
  <c r="Q308" i="1"/>
  <c r="P308" i="1"/>
  <c r="J308" i="1"/>
  <c r="G308" i="1"/>
  <c r="F308" i="1"/>
  <c r="S308" i="1" s="1"/>
  <c r="E308" i="1"/>
  <c r="D308" i="1"/>
  <c r="C308" i="1"/>
  <c r="B308" i="1"/>
  <c r="AA307" i="1"/>
  <c r="AB307" i="1" s="1"/>
  <c r="T307" i="1"/>
  <c r="S307" i="1"/>
  <c r="R307" i="1"/>
  <c r="Q307" i="1"/>
  <c r="P307" i="1"/>
  <c r="O307" i="1"/>
  <c r="J307" i="1"/>
  <c r="G307" i="1"/>
  <c r="F307" i="1"/>
  <c r="E307" i="1"/>
  <c r="D307" i="1"/>
  <c r="C307" i="1"/>
  <c r="B307" i="1"/>
  <c r="I307" i="1" s="1"/>
  <c r="AB306" i="1"/>
  <c r="O306" i="1" s="1"/>
  <c r="AA306" i="1"/>
  <c r="T306" i="1"/>
  <c r="R306" i="1"/>
  <c r="Q306" i="1"/>
  <c r="P306" i="1"/>
  <c r="J306" i="1"/>
  <c r="G306" i="1"/>
  <c r="S306" i="1" s="1"/>
  <c r="F306" i="1"/>
  <c r="E306" i="1"/>
  <c r="D306" i="1"/>
  <c r="C306" i="1"/>
  <c r="B306" i="1"/>
  <c r="Z306" i="1" s="1"/>
  <c r="AA305" i="1"/>
  <c r="AB305" i="1" s="1"/>
  <c r="T305" i="1"/>
  <c r="R305" i="1"/>
  <c r="Q305" i="1"/>
  <c r="P305" i="1"/>
  <c r="J305" i="1"/>
  <c r="I305" i="1"/>
  <c r="G305" i="1"/>
  <c r="S305" i="1" s="1"/>
  <c r="F305" i="1"/>
  <c r="E305" i="1"/>
  <c r="D305" i="1"/>
  <c r="C305" i="1"/>
  <c r="B305" i="1"/>
  <c r="AA304" i="1"/>
  <c r="AB304" i="1" s="1"/>
  <c r="T304" i="1"/>
  <c r="R304" i="1"/>
  <c r="Q304" i="1"/>
  <c r="P304" i="1"/>
  <c r="J304" i="1"/>
  <c r="G304" i="1"/>
  <c r="F304" i="1"/>
  <c r="E304" i="1"/>
  <c r="D304" i="1"/>
  <c r="C304" i="1"/>
  <c r="B304" i="1"/>
  <c r="I304" i="1" s="1"/>
  <c r="AA303" i="1"/>
  <c r="AB303" i="1" s="1"/>
  <c r="T303" i="1"/>
  <c r="R303" i="1"/>
  <c r="Q303" i="1"/>
  <c r="P303" i="1"/>
  <c r="O303" i="1"/>
  <c r="J303" i="1"/>
  <c r="G303" i="1"/>
  <c r="S303" i="1" s="1"/>
  <c r="F303" i="1"/>
  <c r="E303" i="1"/>
  <c r="D303" i="1"/>
  <c r="C303" i="1"/>
  <c r="B303" i="1"/>
  <c r="I303" i="1" s="1"/>
  <c r="AA302" i="1"/>
  <c r="AB302" i="1" s="1"/>
  <c r="O302" i="1" s="1"/>
  <c r="T302" i="1"/>
  <c r="S302" i="1"/>
  <c r="R302" i="1"/>
  <c r="Q302" i="1"/>
  <c r="P302" i="1"/>
  <c r="J302" i="1"/>
  <c r="G302" i="1"/>
  <c r="F302" i="1"/>
  <c r="E302" i="1"/>
  <c r="D302" i="1"/>
  <c r="C302" i="1"/>
  <c r="B302" i="1"/>
  <c r="U302" i="1" s="1"/>
  <c r="AB301" i="1"/>
  <c r="O301" i="1" s="1"/>
  <c r="AA301" i="1"/>
  <c r="U301" i="1"/>
  <c r="T301" i="1"/>
  <c r="R301" i="1"/>
  <c r="Q301" i="1"/>
  <c r="P301" i="1"/>
  <c r="J301" i="1"/>
  <c r="I301" i="1"/>
  <c r="G301" i="1"/>
  <c r="F301" i="1"/>
  <c r="E301" i="1"/>
  <c r="D301" i="1"/>
  <c r="C301" i="1"/>
  <c r="B301" i="1"/>
  <c r="Z301" i="1" s="1"/>
  <c r="AA300" i="1"/>
  <c r="AB300" i="1" s="1"/>
  <c r="T300" i="1"/>
  <c r="R300" i="1"/>
  <c r="Q300" i="1"/>
  <c r="P300" i="1"/>
  <c r="J300" i="1"/>
  <c r="G300" i="1"/>
  <c r="S300" i="1" s="1"/>
  <c r="F300" i="1"/>
  <c r="E300" i="1"/>
  <c r="D300" i="1"/>
  <c r="C300" i="1"/>
  <c r="B300" i="1"/>
  <c r="I300" i="1" s="1"/>
  <c r="AC299" i="1"/>
  <c r="M299" i="1" s="1"/>
  <c r="AA299" i="1"/>
  <c r="AB299" i="1" s="1"/>
  <c r="Z299" i="1"/>
  <c r="T299" i="1"/>
  <c r="R299" i="1"/>
  <c r="Q299" i="1"/>
  <c r="P299" i="1"/>
  <c r="O299" i="1"/>
  <c r="N299" i="1"/>
  <c r="J299" i="1"/>
  <c r="I299" i="1"/>
  <c r="G299" i="1"/>
  <c r="F299" i="1"/>
  <c r="S299" i="1" s="1"/>
  <c r="E299" i="1"/>
  <c r="D299" i="1"/>
  <c r="C299" i="1"/>
  <c r="B299" i="1"/>
  <c r="U299" i="1" s="1"/>
  <c r="AA298" i="1"/>
  <c r="AB298" i="1" s="1"/>
  <c r="T298" i="1"/>
  <c r="R298" i="1"/>
  <c r="Q298" i="1"/>
  <c r="P298" i="1"/>
  <c r="K298" i="1"/>
  <c r="G298" i="1"/>
  <c r="S298" i="1" s="1"/>
  <c r="F298" i="1"/>
  <c r="E298" i="1"/>
  <c r="D298" i="1"/>
  <c r="C298" i="1"/>
  <c r="B298" i="1"/>
  <c r="AC297" i="1"/>
  <c r="M297" i="1" s="1"/>
  <c r="AA297" i="1"/>
  <c r="AB297" i="1" s="1"/>
  <c r="Z297" i="1"/>
  <c r="U297" i="1"/>
  <c r="T297" i="1"/>
  <c r="R297" i="1"/>
  <c r="Q297" i="1"/>
  <c r="P297" i="1"/>
  <c r="J297" i="1"/>
  <c r="I297" i="1"/>
  <c r="G297" i="1"/>
  <c r="F297" i="1"/>
  <c r="S297" i="1" s="1"/>
  <c r="E297" i="1"/>
  <c r="D297" i="1"/>
  <c r="C297" i="1"/>
  <c r="B297" i="1"/>
  <c r="AC296" i="1"/>
  <c r="AB296" i="1"/>
  <c r="O296" i="1" s="1"/>
  <c r="AA296" i="1"/>
  <c r="T296" i="1"/>
  <c r="R296" i="1"/>
  <c r="Q296" i="1"/>
  <c r="P296" i="1"/>
  <c r="K296" i="1"/>
  <c r="G296" i="1"/>
  <c r="S296" i="1" s="1"/>
  <c r="F296" i="1"/>
  <c r="E296" i="1"/>
  <c r="D296" i="1"/>
  <c r="C296" i="1"/>
  <c r="B296" i="1"/>
  <c r="I296" i="1" s="1"/>
  <c r="AA295" i="1"/>
  <c r="AB295" i="1" s="1"/>
  <c r="O295" i="1" s="1"/>
  <c r="U295" i="1"/>
  <c r="T295" i="1"/>
  <c r="R295" i="1"/>
  <c r="Q295" i="1"/>
  <c r="P295" i="1"/>
  <c r="K295" i="1"/>
  <c r="G295" i="1"/>
  <c r="F295" i="1"/>
  <c r="E295" i="1"/>
  <c r="D295" i="1"/>
  <c r="C295" i="1"/>
  <c r="B295" i="1"/>
  <c r="AA294" i="1"/>
  <c r="AB294" i="1" s="1"/>
  <c r="T294" i="1"/>
  <c r="R294" i="1"/>
  <c r="Q294" i="1"/>
  <c r="P294" i="1"/>
  <c r="J294" i="1"/>
  <c r="I294" i="1"/>
  <c r="G294" i="1"/>
  <c r="F294" i="1"/>
  <c r="E294" i="1"/>
  <c r="D294" i="1"/>
  <c r="C294" i="1"/>
  <c r="B294" i="1"/>
  <c r="Z294" i="1" s="1"/>
  <c r="AA293" i="1"/>
  <c r="AB293" i="1" s="1"/>
  <c r="Z293" i="1"/>
  <c r="T293" i="1"/>
  <c r="R293" i="1"/>
  <c r="Q293" i="1"/>
  <c r="P293" i="1"/>
  <c r="J293" i="1"/>
  <c r="I293" i="1"/>
  <c r="G293" i="1"/>
  <c r="S293" i="1" s="1"/>
  <c r="F293" i="1"/>
  <c r="E293" i="1"/>
  <c r="D293" i="1"/>
  <c r="C293" i="1"/>
  <c r="B293" i="1"/>
  <c r="AC293" i="1" s="1"/>
  <c r="AA292" i="1"/>
  <c r="AB292" i="1" s="1"/>
  <c r="U292" i="1"/>
  <c r="T292" i="1"/>
  <c r="R292" i="1"/>
  <c r="Q292" i="1"/>
  <c r="P292" i="1"/>
  <c r="K292" i="1"/>
  <c r="G292" i="1"/>
  <c r="F292" i="1"/>
  <c r="E292" i="1"/>
  <c r="D292" i="1"/>
  <c r="C292" i="1"/>
  <c r="B292" i="1"/>
  <c r="AC291" i="1"/>
  <c r="AA291" i="1"/>
  <c r="AB291" i="1" s="1"/>
  <c r="T291" i="1"/>
  <c r="R291" i="1"/>
  <c r="Q291" i="1"/>
  <c r="P291" i="1"/>
  <c r="O291" i="1"/>
  <c r="K291" i="1"/>
  <c r="G291" i="1"/>
  <c r="F291" i="1"/>
  <c r="E291" i="1"/>
  <c r="D291" i="1"/>
  <c r="C291" i="1"/>
  <c r="B291" i="1"/>
  <c r="Z291" i="1" s="1"/>
  <c r="AA290" i="1"/>
  <c r="AB290" i="1" s="1"/>
  <c r="T290" i="1"/>
  <c r="R290" i="1"/>
  <c r="Q290" i="1"/>
  <c r="P290" i="1"/>
  <c r="K290" i="1"/>
  <c r="G290" i="1"/>
  <c r="F290" i="1"/>
  <c r="E290" i="1"/>
  <c r="D290" i="1"/>
  <c r="C290" i="1"/>
  <c r="B290" i="1"/>
  <c r="Z290" i="1" s="1"/>
  <c r="AC289" i="1"/>
  <c r="AB289" i="1"/>
  <c r="O289" i="1" s="1"/>
  <c r="AA289" i="1"/>
  <c r="U289" i="1"/>
  <c r="T289" i="1"/>
  <c r="R289" i="1"/>
  <c r="Q289" i="1"/>
  <c r="P289" i="1"/>
  <c r="J289" i="1"/>
  <c r="G289" i="1"/>
  <c r="S289" i="1" s="1"/>
  <c r="F289" i="1"/>
  <c r="E289" i="1"/>
  <c r="D289" i="1"/>
  <c r="C289" i="1"/>
  <c r="B289" i="1"/>
  <c r="AB288" i="1"/>
  <c r="AA288" i="1"/>
  <c r="Z288" i="1"/>
  <c r="T288" i="1"/>
  <c r="R288" i="1"/>
  <c r="Q288" i="1"/>
  <c r="P288" i="1"/>
  <c r="J288" i="1"/>
  <c r="G288" i="1"/>
  <c r="S288" i="1" s="1"/>
  <c r="F288" i="1"/>
  <c r="E288" i="1"/>
  <c r="D288" i="1"/>
  <c r="C288" i="1"/>
  <c r="B288" i="1"/>
  <c r="I288" i="1" s="1"/>
  <c r="AA287" i="1"/>
  <c r="AB287" i="1" s="1"/>
  <c r="O287" i="1" s="1"/>
  <c r="T287" i="1"/>
  <c r="S287" i="1"/>
  <c r="R287" i="1"/>
  <c r="Q287" i="1"/>
  <c r="P287" i="1"/>
  <c r="K287" i="1"/>
  <c r="G287" i="1"/>
  <c r="F287" i="1"/>
  <c r="E287" i="1"/>
  <c r="D287" i="1"/>
  <c r="C287" i="1"/>
  <c r="B287" i="1"/>
  <c r="AA286" i="1"/>
  <c r="AB286" i="1" s="1"/>
  <c r="O286" i="1" s="1"/>
  <c r="T286" i="1"/>
  <c r="R286" i="1"/>
  <c r="Q286" i="1"/>
  <c r="P286" i="1"/>
  <c r="K286" i="1"/>
  <c r="I286" i="1"/>
  <c r="G286" i="1"/>
  <c r="F286" i="1"/>
  <c r="E286" i="1"/>
  <c r="D286" i="1"/>
  <c r="C286" i="1"/>
  <c r="B286" i="1"/>
  <c r="Z286" i="1" s="1"/>
  <c r="AA285" i="1"/>
  <c r="AB285" i="1" s="1"/>
  <c r="O285" i="1" s="1"/>
  <c r="Z285" i="1"/>
  <c r="U285" i="1"/>
  <c r="T285" i="1"/>
  <c r="R285" i="1"/>
  <c r="Q285" i="1"/>
  <c r="P285" i="1"/>
  <c r="J285" i="1"/>
  <c r="I285" i="1"/>
  <c r="G285" i="1"/>
  <c r="F285" i="1"/>
  <c r="E285" i="1"/>
  <c r="D285" i="1"/>
  <c r="C285" i="1"/>
  <c r="B285" i="1"/>
  <c r="AC285" i="1" s="1"/>
  <c r="AC284" i="1"/>
  <c r="AA284" i="1"/>
  <c r="AB284" i="1" s="1"/>
  <c r="O284" i="1" s="1"/>
  <c r="T284" i="1"/>
  <c r="R284" i="1"/>
  <c r="Q284" i="1"/>
  <c r="P284" i="1"/>
  <c r="J284" i="1"/>
  <c r="G284" i="1"/>
  <c r="F284" i="1"/>
  <c r="S284" i="1" s="1"/>
  <c r="E284" i="1"/>
  <c r="D284" i="1"/>
  <c r="C284" i="1"/>
  <c r="B284" i="1"/>
  <c r="I284" i="1" s="1"/>
  <c r="AA283" i="1"/>
  <c r="AB283" i="1" s="1"/>
  <c r="Z283" i="1"/>
  <c r="U283" i="1"/>
  <c r="T283" i="1"/>
  <c r="R283" i="1"/>
  <c r="Q283" i="1"/>
  <c r="P283" i="1"/>
  <c r="J283" i="1"/>
  <c r="I283" i="1"/>
  <c r="G283" i="1"/>
  <c r="F283" i="1"/>
  <c r="E283" i="1"/>
  <c r="D283" i="1"/>
  <c r="C283" i="1"/>
  <c r="B283" i="1"/>
  <c r="AC283" i="1" s="1"/>
  <c r="AA282" i="1"/>
  <c r="AB282" i="1" s="1"/>
  <c r="T282" i="1"/>
  <c r="R282" i="1"/>
  <c r="Q282" i="1"/>
  <c r="P282" i="1"/>
  <c r="J282" i="1"/>
  <c r="G282" i="1"/>
  <c r="S282" i="1" s="1"/>
  <c r="F282" i="1"/>
  <c r="E282" i="1"/>
  <c r="D282" i="1"/>
  <c r="C282" i="1"/>
  <c r="B282" i="1"/>
  <c r="AA281" i="1"/>
  <c r="AB281" i="1" s="1"/>
  <c r="O281" i="1" s="1"/>
  <c r="Z281" i="1"/>
  <c r="U281" i="1"/>
  <c r="T281" i="1"/>
  <c r="R281" i="1"/>
  <c r="Q281" i="1"/>
  <c r="P281" i="1"/>
  <c r="J281" i="1"/>
  <c r="I281" i="1"/>
  <c r="G281" i="1"/>
  <c r="F281" i="1"/>
  <c r="S281" i="1" s="1"/>
  <c r="E281" i="1"/>
  <c r="D281" i="1"/>
  <c r="C281" i="1"/>
  <c r="B281" i="1"/>
  <c r="AC281" i="1" s="1"/>
  <c r="AA280" i="1"/>
  <c r="AB280" i="1" s="1"/>
  <c r="O280" i="1" s="1"/>
  <c r="Z280" i="1"/>
  <c r="T280" i="1"/>
  <c r="R280" i="1"/>
  <c r="Q280" i="1"/>
  <c r="P280" i="1"/>
  <c r="J280" i="1"/>
  <c r="G280" i="1"/>
  <c r="F280" i="1"/>
  <c r="S280" i="1" s="1"/>
  <c r="E280" i="1"/>
  <c r="D280" i="1"/>
  <c r="C280" i="1"/>
  <c r="B280" i="1"/>
  <c r="I280" i="1" s="1"/>
  <c r="AA279" i="1"/>
  <c r="AB279" i="1" s="1"/>
  <c r="T279" i="1"/>
  <c r="R279" i="1"/>
  <c r="Q279" i="1"/>
  <c r="P279" i="1"/>
  <c r="O279" i="1"/>
  <c r="J279" i="1"/>
  <c r="G279" i="1"/>
  <c r="S279" i="1" s="1"/>
  <c r="F279" i="1"/>
  <c r="E279" i="1"/>
  <c r="D279" i="1"/>
  <c r="C279" i="1"/>
  <c r="B279" i="1"/>
  <c r="Z279" i="1" s="1"/>
  <c r="AA278" i="1"/>
  <c r="AB278" i="1" s="1"/>
  <c r="T278" i="1"/>
  <c r="R278" i="1"/>
  <c r="Q278" i="1"/>
  <c r="P278" i="1"/>
  <c r="J278" i="1"/>
  <c r="G278" i="1"/>
  <c r="S278" i="1" s="1"/>
  <c r="F278" i="1"/>
  <c r="E278" i="1"/>
  <c r="D278" i="1"/>
  <c r="C278" i="1"/>
  <c r="B278" i="1"/>
  <c r="Z278" i="1" s="1"/>
  <c r="AC277" i="1"/>
  <c r="AA277" i="1"/>
  <c r="AB277" i="1" s="1"/>
  <c r="Z277" i="1"/>
  <c r="T277" i="1"/>
  <c r="R277" i="1"/>
  <c r="Q277" i="1"/>
  <c r="P277" i="1"/>
  <c r="J277" i="1"/>
  <c r="I277" i="1"/>
  <c r="G277" i="1"/>
  <c r="S277" i="1" s="1"/>
  <c r="F277" i="1"/>
  <c r="E277" i="1"/>
  <c r="D277" i="1"/>
  <c r="C277" i="1"/>
  <c r="B277" i="1"/>
  <c r="U277" i="1" s="1"/>
  <c r="AC276" i="1"/>
  <c r="AA276" i="1"/>
  <c r="AB276" i="1" s="1"/>
  <c r="Z276" i="1"/>
  <c r="T276" i="1"/>
  <c r="R276" i="1"/>
  <c r="Q276" i="1"/>
  <c r="P276" i="1"/>
  <c r="J276" i="1"/>
  <c r="G276" i="1"/>
  <c r="F276" i="1"/>
  <c r="S276" i="1" s="1"/>
  <c r="E276" i="1"/>
  <c r="D276" i="1"/>
  <c r="C276" i="1"/>
  <c r="B276" i="1"/>
  <c r="I276" i="1" s="1"/>
  <c r="AA275" i="1"/>
  <c r="AB275" i="1" s="1"/>
  <c r="T275" i="1"/>
  <c r="S275" i="1"/>
  <c r="R275" i="1"/>
  <c r="Q275" i="1"/>
  <c r="P275" i="1"/>
  <c r="O275" i="1"/>
  <c r="J275" i="1"/>
  <c r="G275" i="1"/>
  <c r="F275" i="1"/>
  <c r="E275" i="1"/>
  <c r="D275" i="1"/>
  <c r="C275" i="1"/>
  <c r="B275" i="1"/>
  <c r="I275" i="1" s="1"/>
  <c r="AC274" i="1"/>
  <c r="AA274" i="1"/>
  <c r="AB274" i="1" s="1"/>
  <c r="T274" i="1"/>
  <c r="R274" i="1"/>
  <c r="Q274" i="1"/>
  <c r="P274" i="1"/>
  <c r="O274" i="1"/>
  <c r="J274" i="1"/>
  <c r="G274" i="1"/>
  <c r="F274" i="1"/>
  <c r="E274" i="1"/>
  <c r="D274" i="1"/>
  <c r="C274" i="1"/>
  <c r="B274" i="1"/>
  <c r="Z274" i="1" s="1"/>
  <c r="AA273" i="1"/>
  <c r="AB273" i="1" s="1"/>
  <c r="T273" i="1"/>
  <c r="R273" i="1"/>
  <c r="Q273" i="1"/>
  <c r="P273" i="1"/>
  <c r="O273" i="1"/>
  <c r="J273" i="1"/>
  <c r="G273" i="1"/>
  <c r="S273" i="1" s="1"/>
  <c r="F273" i="1"/>
  <c r="E273" i="1"/>
  <c r="D273" i="1"/>
  <c r="C273" i="1"/>
  <c r="B273" i="1"/>
  <c r="AC272" i="1"/>
  <c r="M272" i="1" s="1"/>
  <c r="AA272" i="1"/>
  <c r="AB272" i="1" s="1"/>
  <c r="Z272" i="1"/>
  <c r="T272" i="1"/>
  <c r="R272" i="1"/>
  <c r="Q272" i="1"/>
  <c r="P272" i="1"/>
  <c r="J272" i="1"/>
  <c r="G272" i="1"/>
  <c r="S272" i="1" s="1"/>
  <c r="F272" i="1"/>
  <c r="E272" i="1"/>
  <c r="D272" i="1"/>
  <c r="C272" i="1"/>
  <c r="B272" i="1"/>
  <c r="I272" i="1" s="1"/>
  <c r="AA271" i="1"/>
  <c r="AB271" i="1" s="1"/>
  <c r="O271" i="1" s="1"/>
  <c r="Z271" i="1"/>
  <c r="T271" i="1"/>
  <c r="R271" i="1"/>
  <c r="Q271" i="1"/>
  <c r="P271" i="1"/>
  <c r="J271" i="1"/>
  <c r="I271" i="1"/>
  <c r="G271" i="1"/>
  <c r="F271" i="1"/>
  <c r="S271" i="1" s="1"/>
  <c r="E271" i="1"/>
  <c r="D271" i="1"/>
  <c r="C271" i="1"/>
  <c r="B271" i="1"/>
  <c r="U271" i="1" s="1"/>
  <c r="AB270" i="1"/>
  <c r="O270" i="1" s="1"/>
  <c r="AA270" i="1"/>
  <c r="T270" i="1"/>
  <c r="R270" i="1"/>
  <c r="Q270" i="1"/>
  <c r="P270" i="1"/>
  <c r="J270" i="1"/>
  <c r="G270" i="1"/>
  <c r="F270" i="1"/>
  <c r="S270" i="1" s="1"/>
  <c r="E270" i="1"/>
  <c r="D270" i="1"/>
  <c r="C270" i="1"/>
  <c r="B270" i="1"/>
  <c r="AA269" i="1"/>
  <c r="AB269" i="1" s="1"/>
  <c r="O269" i="1" s="1"/>
  <c r="T269" i="1"/>
  <c r="R269" i="1"/>
  <c r="Q269" i="1"/>
  <c r="P269" i="1"/>
  <c r="J269" i="1"/>
  <c r="G269" i="1"/>
  <c r="S269" i="1" s="1"/>
  <c r="F269" i="1"/>
  <c r="E269" i="1"/>
  <c r="D269" i="1"/>
  <c r="C269" i="1"/>
  <c r="B269" i="1"/>
  <c r="AC268" i="1"/>
  <c r="AA268" i="1"/>
  <c r="AB268" i="1" s="1"/>
  <c r="O268" i="1" s="1"/>
  <c r="T268" i="1"/>
  <c r="R268" i="1"/>
  <c r="Q268" i="1"/>
  <c r="P268" i="1"/>
  <c r="K268" i="1"/>
  <c r="I268" i="1"/>
  <c r="G268" i="1"/>
  <c r="F268" i="1"/>
  <c r="E268" i="1"/>
  <c r="D268" i="1"/>
  <c r="C268" i="1"/>
  <c r="B268" i="1"/>
  <c r="Z268" i="1" s="1"/>
  <c r="AA267" i="1"/>
  <c r="AB267" i="1" s="1"/>
  <c r="Z267" i="1"/>
  <c r="N267" i="1" s="1"/>
  <c r="U267" i="1"/>
  <c r="T267" i="1"/>
  <c r="R267" i="1"/>
  <c r="Q267" i="1"/>
  <c r="P267" i="1"/>
  <c r="K267" i="1"/>
  <c r="I267" i="1"/>
  <c r="G267" i="1"/>
  <c r="F267" i="1"/>
  <c r="E267" i="1"/>
  <c r="D267" i="1"/>
  <c r="C267" i="1"/>
  <c r="B267" i="1"/>
  <c r="AC267" i="1" s="1"/>
  <c r="AA266" i="1"/>
  <c r="AB266" i="1" s="1"/>
  <c r="O266" i="1" s="1"/>
  <c r="Z266" i="1"/>
  <c r="T266" i="1"/>
  <c r="R266" i="1"/>
  <c r="Q266" i="1"/>
  <c r="P266" i="1"/>
  <c r="J266" i="1"/>
  <c r="G266" i="1"/>
  <c r="F266" i="1"/>
  <c r="S266" i="1" s="1"/>
  <c r="E266" i="1"/>
  <c r="D266" i="1"/>
  <c r="C266" i="1"/>
  <c r="B266" i="1"/>
  <c r="AA265" i="1"/>
  <c r="AB265" i="1" s="1"/>
  <c r="O265" i="1" s="1"/>
  <c r="T265" i="1"/>
  <c r="R265" i="1"/>
  <c r="Q265" i="1"/>
  <c r="P265" i="1"/>
  <c r="J265" i="1"/>
  <c r="G265" i="1"/>
  <c r="F265" i="1"/>
  <c r="E265" i="1"/>
  <c r="D265" i="1"/>
  <c r="C265" i="1"/>
  <c r="B265" i="1"/>
  <c r="I265" i="1" s="1"/>
  <c r="AA264" i="1"/>
  <c r="AB264" i="1" s="1"/>
  <c r="T264" i="1"/>
  <c r="R264" i="1"/>
  <c r="Q264" i="1"/>
  <c r="P264" i="1"/>
  <c r="J264" i="1"/>
  <c r="G264" i="1"/>
  <c r="F264" i="1"/>
  <c r="E264" i="1"/>
  <c r="D264" i="1"/>
  <c r="C264" i="1"/>
  <c r="B264" i="1"/>
  <c r="Z264" i="1" s="1"/>
  <c r="AA263" i="1"/>
  <c r="AB263" i="1" s="1"/>
  <c r="T263" i="1"/>
  <c r="R263" i="1"/>
  <c r="Q263" i="1"/>
  <c r="P263" i="1"/>
  <c r="J263" i="1"/>
  <c r="G263" i="1"/>
  <c r="F263" i="1"/>
  <c r="E263" i="1"/>
  <c r="D263" i="1"/>
  <c r="C263" i="1"/>
  <c r="B263" i="1"/>
  <c r="Z263" i="1" s="1"/>
  <c r="AA262" i="1"/>
  <c r="AB262" i="1" s="1"/>
  <c r="Z262" i="1"/>
  <c r="T262" i="1"/>
  <c r="R262" i="1"/>
  <c r="Q262" i="1"/>
  <c r="K262" i="1"/>
  <c r="J262" i="1"/>
  <c r="G262" i="1"/>
  <c r="F262" i="1"/>
  <c r="S262" i="1" s="1"/>
  <c r="E262" i="1"/>
  <c r="D262" i="1"/>
  <c r="C262" i="1"/>
  <c r="B262" i="1"/>
  <c r="U262" i="1" s="1"/>
  <c r="AA261" i="1"/>
  <c r="AB261" i="1" s="1"/>
  <c r="T261" i="1"/>
  <c r="R261" i="1"/>
  <c r="Q261" i="1"/>
  <c r="K261" i="1"/>
  <c r="J261" i="1"/>
  <c r="G261" i="1"/>
  <c r="S261" i="1" s="1"/>
  <c r="F261" i="1"/>
  <c r="E261" i="1"/>
  <c r="D261" i="1"/>
  <c r="C261" i="1"/>
  <c r="B261" i="1"/>
  <c r="I261" i="1" s="1"/>
  <c r="AC260" i="1"/>
  <c r="M260" i="1" s="1"/>
  <c r="AA260" i="1"/>
  <c r="AB260" i="1" s="1"/>
  <c r="O260" i="1" s="1"/>
  <c r="T260" i="1"/>
  <c r="R260" i="1"/>
  <c r="Q260" i="1"/>
  <c r="K260" i="1"/>
  <c r="J260" i="1"/>
  <c r="I260" i="1"/>
  <c r="G260" i="1"/>
  <c r="F260" i="1"/>
  <c r="E260" i="1"/>
  <c r="D260" i="1"/>
  <c r="C260" i="1"/>
  <c r="B260" i="1"/>
  <c r="Z260" i="1" s="1"/>
  <c r="AB259" i="1"/>
  <c r="AA259" i="1"/>
  <c r="T259" i="1"/>
  <c r="R259" i="1"/>
  <c r="Q259" i="1"/>
  <c r="K259" i="1"/>
  <c r="J259" i="1"/>
  <c r="G259" i="1"/>
  <c r="F259" i="1"/>
  <c r="E259" i="1"/>
  <c r="D259" i="1"/>
  <c r="C259" i="1"/>
  <c r="B259" i="1"/>
  <c r="AB258" i="1"/>
  <c r="O258" i="1" s="1"/>
  <c r="AA258" i="1"/>
  <c r="T258" i="1"/>
  <c r="R258" i="1"/>
  <c r="Q258" i="1"/>
  <c r="K258" i="1"/>
  <c r="J258" i="1"/>
  <c r="G258" i="1"/>
  <c r="F258" i="1"/>
  <c r="E258" i="1"/>
  <c r="D258" i="1"/>
  <c r="C258" i="1"/>
  <c r="B258" i="1"/>
  <c r="AA257" i="1"/>
  <c r="AB257" i="1" s="1"/>
  <c r="O257" i="1" s="1"/>
  <c r="T257" i="1"/>
  <c r="S257" i="1"/>
  <c r="R257" i="1"/>
  <c r="Q257" i="1"/>
  <c r="P257" i="1"/>
  <c r="K257" i="1"/>
  <c r="G257" i="1"/>
  <c r="F257" i="1"/>
  <c r="E257" i="1"/>
  <c r="D257" i="1"/>
  <c r="C257" i="1"/>
  <c r="B257" i="1"/>
  <c r="AC256" i="1"/>
  <c r="AB256" i="1"/>
  <c r="AA256" i="1"/>
  <c r="T256" i="1"/>
  <c r="R256" i="1"/>
  <c r="Q256" i="1"/>
  <c r="P256" i="1"/>
  <c r="K256" i="1"/>
  <c r="I256" i="1"/>
  <c r="G256" i="1"/>
  <c r="S256" i="1" s="1"/>
  <c r="F256" i="1"/>
  <c r="E256" i="1"/>
  <c r="D256" i="1"/>
  <c r="C256" i="1"/>
  <c r="B256" i="1"/>
  <c r="Z256" i="1" s="1"/>
  <c r="AA255" i="1"/>
  <c r="AB255" i="1" s="1"/>
  <c r="T255" i="1"/>
  <c r="R255" i="1"/>
  <c r="Q255" i="1"/>
  <c r="P255" i="1"/>
  <c r="J255" i="1"/>
  <c r="G255" i="1"/>
  <c r="F255" i="1"/>
  <c r="S255" i="1" s="1"/>
  <c r="E255" i="1"/>
  <c r="D255" i="1"/>
  <c r="C255" i="1"/>
  <c r="B255" i="1"/>
  <c r="AC255" i="1" s="1"/>
  <c r="AA254" i="1"/>
  <c r="AB254" i="1" s="1"/>
  <c r="T254" i="1"/>
  <c r="R254" i="1"/>
  <c r="Q254" i="1"/>
  <c r="P254" i="1"/>
  <c r="K254" i="1"/>
  <c r="G254" i="1"/>
  <c r="F254" i="1"/>
  <c r="S254" i="1" s="1"/>
  <c r="E254" i="1"/>
  <c r="D254" i="1"/>
  <c r="C254" i="1"/>
  <c r="B254" i="1"/>
  <c r="Z254" i="1" s="1"/>
  <c r="AA253" i="1"/>
  <c r="AB253" i="1" s="1"/>
  <c r="O253" i="1" s="1"/>
  <c r="T253" i="1"/>
  <c r="R253" i="1"/>
  <c r="Q253" i="1"/>
  <c r="P253" i="1"/>
  <c r="K253" i="1"/>
  <c r="G253" i="1"/>
  <c r="S253" i="1" s="1"/>
  <c r="F253" i="1"/>
  <c r="E253" i="1"/>
  <c r="D253" i="1"/>
  <c r="C253" i="1"/>
  <c r="B253" i="1"/>
  <c r="AC252" i="1"/>
  <c r="M252" i="1" s="1"/>
  <c r="AA252" i="1"/>
  <c r="AB252" i="1" s="1"/>
  <c r="T252" i="1"/>
  <c r="R252" i="1"/>
  <c r="Q252" i="1"/>
  <c r="P252" i="1"/>
  <c r="K252" i="1"/>
  <c r="G252" i="1"/>
  <c r="F252" i="1"/>
  <c r="E252" i="1"/>
  <c r="D252" i="1"/>
  <c r="C252" i="1"/>
  <c r="B252" i="1"/>
  <c r="Z252" i="1" s="1"/>
  <c r="AB251" i="1"/>
  <c r="O251" i="1" s="1"/>
  <c r="AA251" i="1"/>
  <c r="U251" i="1"/>
  <c r="T251" i="1"/>
  <c r="R251" i="1"/>
  <c r="Q251" i="1"/>
  <c r="P251" i="1"/>
  <c r="K251" i="1"/>
  <c r="G251" i="1"/>
  <c r="F251" i="1"/>
  <c r="E251" i="1"/>
  <c r="D251" i="1"/>
  <c r="C251" i="1"/>
  <c r="B251" i="1"/>
  <c r="I251" i="1" s="1"/>
  <c r="AB250" i="1"/>
  <c r="O250" i="1" s="1"/>
  <c r="AA250" i="1"/>
  <c r="T250" i="1"/>
  <c r="R250" i="1"/>
  <c r="Q250" i="1"/>
  <c r="P250" i="1"/>
  <c r="J250" i="1"/>
  <c r="G250" i="1"/>
  <c r="F250" i="1"/>
  <c r="S250" i="1" s="1"/>
  <c r="E250" i="1"/>
  <c r="D250" i="1"/>
  <c r="C250" i="1"/>
  <c r="B250" i="1"/>
  <c r="Z250" i="1" s="1"/>
  <c r="AA249" i="1"/>
  <c r="AB249" i="1" s="1"/>
  <c r="O249" i="1" s="1"/>
  <c r="T249" i="1"/>
  <c r="R249" i="1"/>
  <c r="Q249" i="1"/>
  <c r="P249" i="1"/>
  <c r="K249" i="1"/>
  <c r="I249" i="1"/>
  <c r="G249" i="1"/>
  <c r="S249" i="1" s="1"/>
  <c r="F249" i="1"/>
  <c r="E249" i="1"/>
  <c r="D249" i="1"/>
  <c r="C249" i="1"/>
  <c r="B249" i="1"/>
  <c r="AC248" i="1"/>
  <c r="AB248" i="1"/>
  <c r="AA248" i="1"/>
  <c r="T248" i="1"/>
  <c r="R248" i="1"/>
  <c r="Q248" i="1"/>
  <c r="P248" i="1"/>
  <c r="K248" i="1"/>
  <c r="I248" i="1"/>
  <c r="G248" i="1"/>
  <c r="S248" i="1" s="1"/>
  <c r="F248" i="1"/>
  <c r="E248" i="1"/>
  <c r="D248" i="1"/>
  <c r="C248" i="1"/>
  <c r="B248" i="1"/>
  <c r="Z248" i="1" s="1"/>
  <c r="AA247" i="1"/>
  <c r="AB247" i="1" s="1"/>
  <c r="Z247" i="1"/>
  <c r="U247" i="1"/>
  <c r="T247" i="1"/>
  <c r="R247" i="1"/>
  <c r="Q247" i="1"/>
  <c r="P247" i="1"/>
  <c r="J247" i="1"/>
  <c r="G247" i="1"/>
  <c r="F247" i="1"/>
  <c r="S247" i="1" s="1"/>
  <c r="E247" i="1"/>
  <c r="D247" i="1"/>
  <c r="C247" i="1"/>
  <c r="B247" i="1"/>
  <c r="AB246" i="1"/>
  <c r="AA246" i="1"/>
  <c r="Z246" i="1"/>
  <c r="T246" i="1"/>
  <c r="R246" i="1"/>
  <c r="Q246" i="1"/>
  <c r="P246" i="1"/>
  <c r="K246" i="1"/>
  <c r="G246" i="1"/>
  <c r="F246" i="1"/>
  <c r="E246" i="1"/>
  <c r="D246" i="1"/>
  <c r="C246" i="1"/>
  <c r="B246" i="1"/>
  <c r="U246" i="1" s="1"/>
  <c r="AA245" i="1"/>
  <c r="AB245" i="1" s="1"/>
  <c r="O245" i="1" s="1"/>
  <c r="T245" i="1"/>
  <c r="S245" i="1"/>
  <c r="R245" i="1"/>
  <c r="Q245" i="1"/>
  <c r="P245" i="1"/>
  <c r="K245" i="1"/>
  <c r="G245" i="1"/>
  <c r="F245" i="1"/>
  <c r="E245" i="1"/>
  <c r="D245" i="1"/>
  <c r="C245" i="1"/>
  <c r="B245" i="1"/>
  <c r="I245" i="1" s="1"/>
  <c r="AC244" i="1"/>
  <c r="AA244" i="1"/>
  <c r="AB244" i="1" s="1"/>
  <c r="T244" i="1"/>
  <c r="R244" i="1"/>
  <c r="Q244" i="1"/>
  <c r="P244" i="1"/>
  <c r="J244" i="1"/>
  <c r="I244" i="1"/>
  <c r="G244" i="1"/>
  <c r="F244" i="1"/>
  <c r="E244" i="1"/>
  <c r="D244" i="1"/>
  <c r="C244" i="1"/>
  <c r="B244" i="1"/>
  <c r="Z244" i="1" s="1"/>
  <c r="AA243" i="1"/>
  <c r="AB243" i="1" s="1"/>
  <c r="Z243" i="1"/>
  <c r="U243" i="1"/>
  <c r="T243" i="1"/>
  <c r="R243" i="1"/>
  <c r="Q243" i="1"/>
  <c r="P243" i="1"/>
  <c r="J243" i="1"/>
  <c r="I243" i="1"/>
  <c r="G243" i="1"/>
  <c r="F243" i="1"/>
  <c r="E243" i="1"/>
  <c r="D243" i="1"/>
  <c r="C243" i="1"/>
  <c r="B243" i="1"/>
  <c r="AC243" i="1" s="1"/>
  <c r="AA242" i="1"/>
  <c r="AB242" i="1" s="1"/>
  <c r="O242" i="1" s="1"/>
  <c r="T242" i="1"/>
  <c r="R242" i="1"/>
  <c r="Q242" i="1"/>
  <c r="P242" i="1"/>
  <c r="K242" i="1"/>
  <c r="J242" i="1"/>
  <c r="G242" i="1"/>
  <c r="F242" i="1"/>
  <c r="E242" i="1"/>
  <c r="D242" i="1"/>
  <c r="C242" i="1"/>
  <c r="B242" i="1"/>
  <c r="Z242" i="1" s="1"/>
  <c r="AA241" i="1"/>
  <c r="AB241" i="1" s="1"/>
  <c r="O241" i="1" s="1"/>
  <c r="T241" i="1"/>
  <c r="S241" i="1"/>
  <c r="R241" i="1"/>
  <c r="Q241" i="1"/>
  <c r="P241" i="1"/>
  <c r="J241" i="1"/>
  <c r="I241" i="1"/>
  <c r="G241" i="1"/>
  <c r="F241" i="1"/>
  <c r="E241" i="1"/>
  <c r="D241" i="1"/>
  <c r="C241" i="1"/>
  <c r="B241" i="1"/>
  <c r="Z241" i="1" s="1"/>
  <c r="AB240" i="1"/>
  <c r="O240" i="1" s="1"/>
  <c r="AA240" i="1"/>
  <c r="T240" i="1"/>
  <c r="R240" i="1"/>
  <c r="Q240" i="1"/>
  <c r="P240" i="1"/>
  <c r="J240" i="1"/>
  <c r="G240" i="1"/>
  <c r="F240" i="1"/>
  <c r="E240" i="1"/>
  <c r="D240" i="1"/>
  <c r="C240" i="1"/>
  <c r="B240" i="1"/>
  <c r="AC240" i="1" s="1"/>
  <c r="AB239" i="1"/>
  <c r="AA239" i="1"/>
  <c r="Z239" i="1"/>
  <c r="T239" i="1"/>
  <c r="R239" i="1"/>
  <c r="Q239" i="1"/>
  <c r="P239" i="1"/>
  <c r="O239" i="1"/>
  <c r="J239" i="1"/>
  <c r="I239" i="1"/>
  <c r="G239" i="1"/>
  <c r="F239" i="1"/>
  <c r="S239" i="1" s="1"/>
  <c r="E239" i="1"/>
  <c r="D239" i="1"/>
  <c r="C239" i="1"/>
  <c r="B239" i="1"/>
  <c r="AC239" i="1" s="1"/>
  <c r="AA238" i="1"/>
  <c r="AB238" i="1" s="1"/>
  <c r="O238" i="1" s="1"/>
  <c r="U238" i="1"/>
  <c r="T238" i="1"/>
  <c r="R238" i="1"/>
  <c r="Q238" i="1"/>
  <c r="P238" i="1"/>
  <c r="K238" i="1"/>
  <c r="J238" i="1"/>
  <c r="G238" i="1"/>
  <c r="F238" i="1"/>
  <c r="E238" i="1"/>
  <c r="D238" i="1"/>
  <c r="C238" i="1"/>
  <c r="B238" i="1"/>
  <c r="Z238" i="1" s="1"/>
  <c r="AA237" i="1"/>
  <c r="AB237" i="1" s="1"/>
  <c r="O237" i="1" s="1"/>
  <c r="T237" i="1"/>
  <c r="R237" i="1"/>
  <c r="Q237" i="1"/>
  <c r="P237" i="1"/>
  <c r="J237" i="1"/>
  <c r="G237" i="1"/>
  <c r="S237" i="1" s="1"/>
  <c r="F237" i="1"/>
  <c r="E237" i="1"/>
  <c r="D237" i="1"/>
  <c r="C237" i="1"/>
  <c r="B237" i="1"/>
  <c r="Z237" i="1" s="1"/>
  <c r="AA236" i="1"/>
  <c r="AB236" i="1" s="1"/>
  <c r="O236" i="1" s="1"/>
  <c r="T236" i="1"/>
  <c r="R236" i="1"/>
  <c r="Q236" i="1"/>
  <c r="P236" i="1"/>
  <c r="J236" i="1"/>
  <c r="I236" i="1"/>
  <c r="G236" i="1"/>
  <c r="F236" i="1"/>
  <c r="E236" i="1"/>
  <c r="D236" i="1"/>
  <c r="C236" i="1"/>
  <c r="B236" i="1"/>
  <c r="AC236" i="1" s="1"/>
  <c r="AA235" i="1"/>
  <c r="AB235" i="1" s="1"/>
  <c r="Z235" i="1"/>
  <c r="U235" i="1"/>
  <c r="T235" i="1"/>
  <c r="R235" i="1"/>
  <c r="Q235" i="1"/>
  <c r="P235" i="1"/>
  <c r="J235" i="1"/>
  <c r="I235" i="1"/>
  <c r="G235" i="1"/>
  <c r="F235" i="1"/>
  <c r="E235" i="1"/>
  <c r="D235" i="1"/>
  <c r="C235" i="1"/>
  <c r="B235" i="1"/>
  <c r="AC235" i="1" s="1"/>
  <c r="AA234" i="1"/>
  <c r="AB234" i="1" s="1"/>
  <c r="O234" i="1" s="1"/>
  <c r="T234" i="1"/>
  <c r="R234" i="1"/>
  <c r="Q234" i="1"/>
  <c r="P234" i="1"/>
  <c r="J234" i="1"/>
  <c r="G234" i="1"/>
  <c r="F234" i="1"/>
  <c r="E234" i="1"/>
  <c r="D234" i="1"/>
  <c r="C234" i="1"/>
  <c r="B234" i="1"/>
  <c r="AA233" i="1"/>
  <c r="AB233" i="1" s="1"/>
  <c r="O233" i="1" s="1"/>
  <c r="T233" i="1"/>
  <c r="R233" i="1"/>
  <c r="Q233" i="1"/>
  <c r="P233" i="1"/>
  <c r="J233" i="1"/>
  <c r="G233" i="1"/>
  <c r="S233" i="1" s="1"/>
  <c r="F233" i="1"/>
  <c r="E233" i="1"/>
  <c r="D233" i="1"/>
  <c r="C233" i="1"/>
  <c r="B233" i="1"/>
  <c r="Z233" i="1" s="1"/>
  <c r="AB232" i="1"/>
  <c r="O232" i="1" s="1"/>
  <c r="AA232" i="1"/>
  <c r="T232" i="1"/>
  <c r="R232" i="1"/>
  <c r="Q232" i="1"/>
  <c r="P232" i="1"/>
  <c r="J232" i="1"/>
  <c r="G232" i="1"/>
  <c r="F232" i="1"/>
  <c r="E232" i="1"/>
  <c r="D232" i="1"/>
  <c r="C232" i="1"/>
  <c r="B232" i="1"/>
  <c r="AC232" i="1" s="1"/>
  <c r="AA231" i="1"/>
  <c r="AB231" i="1" s="1"/>
  <c r="Z231" i="1"/>
  <c r="N231" i="1" s="1"/>
  <c r="U231" i="1"/>
  <c r="T231" i="1"/>
  <c r="R231" i="1"/>
  <c r="Q231" i="1"/>
  <c r="P231" i="1"/>
  <c r="J231" i="1"/>
  <c r="G231" i="1"/>
  <c r="F231" i="1"/>
  <c r="S231" i="1" s="1"/>
  <c r="E231" i="1"/>
  <c r="D231" i="1"/>
  <c r="C231" i="1"/>
  <c r="B231" i="1"/>
  <c r="AC231" i="1" s="1"/>
  <c r="AB230" i="1"/>
  <c r="O230" i="1" s="1"/>
  <c r="AA230" i="1"/>
  <c r="Z230" i="1"/>
  <c r="T230" i="1"/>
  <c r="R230" i="1"/>
  <c r="Q230" i="1"/>
  <c r="P230" i="1"/>
  <c r="J230" i="1"/>
  <c r="G230" i="1"/>
  <c r="F230" i="1"/>
  <c r="E230" i="1"/>
  <c r="D230" i="1"/>
  <c r="C230" i="1"/>
  <c r="B230" i="1"/>
  <c r="U230" i="1" s="1"/>
  <c r="AA229" i="1"/>
  <c r="AB229" i="1" s="1"/>
  <c r="O229" i="1" s="1"/>
  <c r="T229" i="1"/>
  <c r="S229" i="1"/>
  <c r="R229" i="1"/>
  <c r="Q229" i="1"/>
  <c r="P229" i="1"/>
  <c r="J229" i="1"/>
  <c r="G229" i="1"/>
  <c r="F229" i="1"/>
  <c r="E229" i="1"/>
  <c r="D229" i="1"/>
  <c r="C229" i="1"/>
  <c r="B229" i="1"/>
  <c r="Z229" i="1" s="1"/>
  <c r="AA228" i="1"/>
  <c r="AB228" i="1" s="1"/>
  <c r="O228" i="1" s="1"/>
  <c r="T228" i="1"/>
  <c r="R228" i="1"/>
  <c r="Q228" i="1"/>
  <c r="P228" i="1"/>
  <c r="J228" i="1"/>
  <c r="G228" i="1"/>
  <c r="F228" i="1"/>
  <c r="E228" i="1"/>
  <c r="D228" i="1"/>
  <c r="C228" i="1"/>
  <c r="B228" i="1"/>
  <c r="AC228" i="1" s="1"/>
  <c r="AA227" i="1"/>
  <c r="AB227" i="1" s="1"/>
  <c r="U227" i="1"/>
  <c r="T227" i="1"/>
  <c r="R227" i="1"/>
  <c r="Q227" i="1"/>
  <c r="P227" i="1"/>
  <c r="J227" i="1"/>
  <c r="I227" i="1"/>
  <c r="G227" i="1"/>
  <c r="F227" i="1"/>
  <c r="S227" i="1" s="1"/>
  <c r="E227" i="1"/>
  <c r="D227" i="1"/>
  <c r="C227" i="1"/>
  <c r="B227" i="1"/>
  <c r="AC227" i="1" s="1"/>
  <c r="AA226" i="1"/>
  <c r="AB226" i="1" s="1"/>
  <c r="O226" i="1" s="1"/>
  <c r="U226" i="1"/>
  <c r="T226" i="1"/>
  <c r="R226" i="1"/>
  <c r="Q226" i="1"/>
  <c r="P226" i="1"/>
  <c r="J226" i="1"/>
  <c r="G226" i="1"/>
  <c r="F226" i="1"/>
  <c r="E226" i="1"/>
  <c r="D226" i="1"/>
  <c r="C226" i="1"/>
  <c r="B226" i="1"/>
  <c r="Z226" i="1" s="1"/>
  <c r="AA225" i="1"/>
  <c r="AB225" i="1" s="1"/>
  <c r="O225" i="1" s="1"/>
  <c r="T225" i="1"/>
  <c r="R225" i="1"/>
  <c r="Q225" i="1"/>
  <c r="P225" i="1"/>
  <c r="J225" i="1"/>
  <c r="G225" i="1"/>
  <c r="S225" i="1" s="1"/>
  <c r="F225" i="1"/>
  <c r="E225" i="1"/>
  <c r="D225" i="1"/>
  <c r="C225" i="1"/>
  <c r="B225" i="1"/>
  <c r="I225" i="1" s="1"/>
  <c r="AC224" i="1"/>
  <c r="AA224" i="1"/>
  <c r="AB224" i="1" s="1"/>
  <c r="O224" i="1" s="1"/>
  <c r="T224" i="1"/>
  <c r="R224" i="1"/>
  <c r="Q224" i="1"/>
  <c r="P224" i="1"/>
  <c r="J224" i="1"/>
  <c r="G224" i="1"/>
  <c r="S224" i="1" s="1"/>
  <c r="F224" i="1"/>
  <c r="E224" i="1"/>
  <c r="D224" i="1"/>
  <c r="C224" i="1"/>
  <c r="B224" i="1"/>
  <c r="I224" i="1" s="1"/>
  <c r="AA223" i="1"/>
  <c r="AB223" i="1" s="1"/>
  <c r="O223" i="1" s="1"/>
  <c r="Z223" i="1"/>
  <c r="T223" i="1"/>
  <c r="R223" i="1"/>
  <c r="Q223" i="1"/>
  <c r="P223" i="1"/>
  <c r="J223" i="1"/>
  <c r="I223" i="1"/>
  <c r="G223" i="1"/>
  <c r="F223" i="1"/>
  <c r="S223" i="1" s="1"/>
  <c r="E223" i="1"/>
  <c r="D223" i="1"/>
  <c r="C223" i="1"/>
  <c r="B223" i="1"/>
  <c r="AC223" i="1" s="1"/>
  <c r="AA222" i="1"/>
  <c r="AB222" i="1" s="1"/>
  <c r="O222" i="1" s="1"/>
  <c r="Z222" i="1"/>
  <c r="U222" i="1"/>
  <c r="T222" i="1"/>
  <c r="R222" i="1"/>
  <c r="Q222" i="1"/>
  <c r="P222" i="1"/>
  <c r="J222" i="1"/>
  <c r="G222" i="1"/>
  <c r="F222" i="1"/>
  <c r="E222" i="1"/>
  <c r="D222" i="1"/>
  <c r="C222" i="1"/>
  <c r="B222" i="1"/>
  <c r="AA221" i="1"/>
  <c r="AB221" i="1" s="1"/>
  <c r="O221" i="1" s="1"/>
  <c r="T221" i="1"/>
  <c r="S221" i="1"/>
  <c r="R221" i="1"/>
  <c r="Q221" i="1"/>
  <c r="P221" i="1"/>
  <c r="J221" i="1"/>
  <c r="G221" i="1"/>
  <c r="F221" i="1"/>
  <c r="E221" i="1"/>
  <c r="D221" i="1"/>
  <c r="C221" i="1"/>
  <c r="B221" i="1"/>
  <c r="AA220" i="1"/>
  <c r="AB220" i="1" s="1"/>
  <c r="O220" i="1" s="1"/>
  <c r="T220" i="1"/>
  <c r="R220" i="1"/>
  <c r="Q220" i="1"/>
  <c r="P220" i="1"/>
  <c r="J220" i="1"/>
  <c r="G220" i="1"/>
  <c r="F220" i="1"/>
  <c r="E220" i="1"/>
  <c r="D220" i="1"/>
  <c r="C220" i="1"/>
  <c r="B220" i="1"/>
  <c r="AB219" i="1"/>
  <c r="O219" i="1" s="1"/>
  <c r="AA219" i="1"/>
  <c r="T219" i="1"/>
  <c r="R219" i="1"/>
  <c r="Q219" i="1"/>
  <c r="P219" i="1"/>
  <c r="J219" i="1"/>
  <c r="G219" i="1"/>
  <c r="F219" i="1"/>
  <c r="S219" i="1" s="1"/>
  <c r="E219" i="1"/>
  <c r="D219" i="1"/>
  <c r="C219" i="1"/>
  <c r="B219" i="1"/>
  <c r="AC219" i="1" s="1"/>
  <c r="AA218" i="1"/>
  <c r="AB218" i="1" s="1"/>
  <c r="O218" i="1" s="1"/>
  <c r="T218" i="1"/>
  <c r="R218" i="1"/>
  <c r="Q218" i="1"/>
  <c r="P218" i="1"/>
  <c r="J218" i="1"/>
  <c r="G218" i="1"/>
  <c r="F218" i="1"/>
  <c r="E218" i="1"/>
  <c r="D218" i="1"/>
  <c r="C218" i="1"/>
  <c r="B218" i="1"/>
  <c r="Z218" i="1" s="1"/>
  <c r="AA217" i="1"/>
  <c r="AB217" i="1" s="1"/>
  <c r="O217" i="1" s="1"/>
  <c r="Z217" i="1"/>
  <c r="T217" i="1"/>
  <c r="R217" i="1"/>
  <c r="Q217" i="1"/>
  <c r="P217" i="1"/>
  <c r="J217" i="1"/>
  <c r="G217" i="1"/>
  <c r="S217" i="1" s="1"/>
  <c r="F217" i="1"/>
  <c r="E217" i="1"/>
  <c r="D217" i="1"/>
  <c r="C217" i="1"/>
  <c r="B217" i="1"/>
  <c r="I217" i="1" s="1"/>
  <c r="AA216" i="1"/>
  <c r="AB216" i="1" s="1"/>
  <c r="T216" i="1"/>
  <c r="R216" i="1"/>
  <c r="Q216" i="1"/>
  <c r="K216" i="1"/>
  <c r="J216" i="1"/>
  <c r="G216" i="1"/>
  <c r="F216" i="1"/>
  <c r="E216" i="1"/>
  <c r="D216" i="1"/>
  <c r="C216" i="1"/>
  <c r="B216" i="1"/>
  <c r="I216" i="1" s="1"/>
  <c r="AB215" i="1"/>
  <c r="P215" i="1" s="1"/>
  <c r="AA215" i="1"/>
  <c r="U215" i="1"/>
  <c r="T215" i="1"/>
  <c r="R215" i="1"/>
  <c r="Q215" i="1"/>
  <c r="K215" i="1"/>
  <c r="J215" i="1"/>
  <c r="G215" i="1"/>
  <c r="F215" i="1"/>
  <c r="S215" i="1" s="1"/>
  <c r="E215" i="1"/>
  <c r="D215" i="1"/>
  <c r="C215" i="1"/>
  <c r="B215" i="1"/>
  <c r="AC215" i="1" s="1"/>
  <c r="AA214" i="1"/>
  <c r="AB214" i="1" s="1"/>
  <c r="U214" i="1"/>
  <c r="T214" i="1"/>
  <c r="R214" i="1"/>
  <c r="Q214" i="1"/>
  <c r="K214" i="1"/>
  <c r="J214" i="1"/>
  <c r="G214" i="1"/>
  <c r="F214" i="1"/>
  <c r="E214" i="1"/>
  <c r="D214" i="1"/>
  <c r="C214" i="1"/>
  <c r="B214" i="1"/>
  <c r="Z214" i="1" s="1"/>
  <c r="AA213" i="1"/>
  <c r="AB213" i="1" s="1"/>
  <c r="Z213" i="1"/>
  <c r="T213" i="1"/>
  <c r="S213" i="1"/>
  <c r="R213" i="1"/>
  <c r="Q213" i="1"/>
  <c r="K213" i="1"/>
  <c r="J213" i="1"/>
  <c r="G213" i="1"/>
  <c r="F213" i="1"/>
  <c r="E213" i="1"/>
  <c r="D213" i="1"/>
  <c r="C213" i="1"/>
  <c r="B213" i="1"/>
  <c r="I213" i="1" s="1"/>
  <c r="AC212" i="1"/>
  <c r="AA212" i="1"/>
  <c r="AB212" i="1" s="1"/>
  <c r="O212" i="1" s="1"/>
  <c r="T212" i="1"/>
  <c r="R212" i="1"/>
  <c r="Q212" i="1"/>
  <c r="K212" i="1"/>
  <c r="J212" i="1"/>
  <c r="I212" i="1"/>
  <c r="G212" i="1"/>
  <c r="F212" i="1"/>
  <c r="E212" i="1"/>
  <c r="D212" i="1"/>
  <c r="C212" i="1"/>
  <c r="B212" i="1"/>
  <c r="AA211" i="1"/>
  <c r="AB211" i="1" s="1"/>
  <c r="Z211" i="1"/>
  <c r="T211" i="1"/>
  <c r="R211" i="1"/>
  <c r="Q211" i="1"/>
  <c r="K211" i="1"/>
  <c r="J211" i="1"/>
  <c r="I211" i="1"/>
  <c r="G211" i="1"/>
  <c r="F211" i="1"/>
  <c r="E211" i="1"/>
  <c r="D211" i="1"/>
  <c r="C211" i="1"/>
  <c r="B211" i="1"/>
  <c r="AC211" i="1" s="1"/>
  <c r="AB210" i="1"/>
  <c r="O210" i="1" s="1"/>
  <c r="AA210" i="1"/>
  <c r="T210" i="1"/>
  <c r="R210" i="1"/>
  <c r="Q210" i="1"/>
  <c r="K210" i="1"/>
  <c r="J210" i="1"/>
  <c r="G210" i="1"/>
  <c r="F210" i="1"/>
  <c r="E210" i="1"/>
  <c r="D210" i="1"/>
  <c r="C210" i="1"/>
  <c r="B210" i="1"/>
  <c r="Z210" i="1" s="1"/>
  <c r="AA209" i="1"/>
  <c r="AB209" i="1" s="1"/>
  <c r="O209" i="1" s="1"/>
  <c r="T209" i="1"/>
  <c r="R209" i="1"/>
  <c r="Q209" i="1"/>
  <c r="P209" i="1"/>
  <c r="J209" i="1"/>
  <c r="G209" i="1"/>
  <c r="S209" i="1" s="1"/>
  <c r="F209" i="1"/>
  <c r="E209" i="1"/>
  <c r="D209" i="1"/>
  <c r="C209" i="1"/>
  <c r="B209" i="1"/>
  <c r="AA208" i="1"/>
  <c r="AB208" i="1" s="1"/>
  <c r="T208" i="1"/>
  <c r="R208" i="1"/>
  <c r="Q208" i="1"/>
  <c r="P208" i="1"/>
  <c r="K208" i="1"/>
  <c r="G208" i="1"/>
  <c r="F208" i="1"/>
  <c r="E208" i="1"/>
  <c r="D208" i="1"/>
  <c r="C208" i="1"/>
  <c r="B208" i="1"/>
  <c r="AC208" i="1" s="1"/>
  <c r="AA207" i="1"/>
  <c r="AB207" i="1" s="1"/>
  <c r="Z207" i="1"/>
  <c r="U207" i="1"/>
  <c r="T207" i="1"/>
  <c r="R207" i="1"/>
  <c r="Q207" i="1"/>
  <c r="K207" i="1"/>
  <c r="J207" i="1"/>
  <c r="I207" i="1"/>
  <c r="G207" i="1"/>
  <c r="F207" i="1"/>
  <c r="E207" i="1"/>
  <c r="D207" i="1"/>
  <c r="C207" i="1"/>
  <c r="B207" i="1"/>
  <c r="AC207" i="1" s="1"/>
  <c r="AA206" i="1"/>
  <c r="AB206" i="1" s="1"/>
  <c r="Z206" i="1"/>
  <c r="T206" i="1"/>
  <c r="R206" i="1"/>
  <c r="Q206" i="1"/>
  <c r="P206" i="1"/>
  <c r="K206" i="1"/>
  <c r="G206" i="1"/>
  <c r="F206" i="1"/>
  <c r="E206" i="1"/>
  <c r="D206" i="1"/>
  <c r="C206" i="1"/>
  <c r="B206" i="1"/>
  <c r="U206" i="1" s="1"/>
  <c r="AA205" i="1"/>
  <c r="AB205" i="1" s="1"/>
  <c r="O205" i="1" s="1"/>
  <c r="T205" i="1"/>
  <c r="S205" i="1"/>
  <c r="R205" i="1"/>
  <c r="Q205" i="1"/>
  <c r="P205" i="1"/>
  <c r="K205" i="1"/>
  <c r="I205" i="1"/>
  <c r="G205" i="1"/>
  <c r="F205" i="1"/>
  <c r="E205" i="1"/>
  <c r="D205" i="1"/>
  <c r="C205" i="1"/>
  <c r="B205" i="1"/>
  <c r="Z205" i="1" s="1"/>
  <c r="AC204" i="1"/>
  <c r="AB204" i="1"/>
  <c r="AA204" i="1"/>
  <c r="T204" i="1"/>
  <c r="R204" i="1"/>
  <c r="Q204" i="1"/>
  <c r="P204" i="1"/>
  <c r="K204" i="1"/>
  <c r="I204" i="1"/>
  <c r="G204" i="1"/>
  <c r="S204" i="1" s="1"/>
  <c r="F204" i="1"/>
  <c r="E204" i="1"/>
  <c r="D204" i="1"/>
  <c r="C204" i="1"/>
  <c r="B204" i="1"/>
  <c r="AB203" i="1"/>
  <c r="AA203" i="1"/>
  <c r="Z203" i="1"/>
  <c r="N203" i="1" s="1"/>
  <c r="T203" i="1"/>
  <c r="R203" i="1"/>
  <c r="Q203" i="1"/>
  <c r="P203" i="1"/>
  <c r="O203" i="1"/>
  <c r="K203" i="1"/>
  <c r="I203" i="1"/>
  <c r="G203" i="1"/>
  <c r="F203" i="1"/>
  <c r="S203" i="1" s="1"/>
  <c r="E203" i="1"/>
  <c r="D203" i="1"/>
  <c r="C203" i="1"/>
  <c r="B203" i="1"/>
  <c r="AC203" i="1" s="1"/>
  <c r="AA202" i="1"/>
  <c r="AB202" i="1" s="1"/>
  <c r="T202" i="1"/>
  <c r="R202" i="1"/>
  <c r="Q202" i="1"/>
  <c r="P202" i="1"/>
  <c r="K202" i="1"/>
  <c r="G202" i="1"/>
  <c r="S202" i="1" s="1"/>
  <c r="F202" i="1"/>
  <c r="E202" i="1"/>
  <c r="D202" i="1"/>
  <c r="C202" i="1"/>
  <c r="B202" i="1"/>
  <c r="Z202" i="1" s="1"/>
  <c r="AA201" i="1"/>
  <c r="AB201" i="1" s="1"/>
  <c r="O201" i="1" s="1"/>
  <c r="T201" i="1"/>
  <c r="R201" i="1"/>
  <c r="Q201" i="1"/>
  <c r="P201" i="1"/>
  <c r="K201" i="1"/>
  <c r="I201" i="1"/>
  <c r="G201" i="1"/>
  <c r="F201" i="1"/>
  <c r="S201" i="1" s="1"/>
  <c r="E201" i="1"/>
  <c r="D201" i="1"/>
  <c r="C201" i="1"/>
  <c r="B201" i="1"/>
  <c r="Z201" i="1" s="1"/>
  <c r="AC200" i="1"/>
  <c r="AB200" i="1"/>
  <c r="O200" i="1" s="1"/>
  <c r="AA200" i="1"/>
  <c r="T200" i="1"/>
  <c r="R200" i="1"/>
  <c r="Q200" i="1"/>
  <c r="P200" i="1"/>
  <c r="J200" i="1"/>
  <c r="I200" i="1"/>
  <c r="G200" i="1"/>
  <c r="F200" i="1"/>
  <c r="E200" i="1"/>
  <c r="D200" i="1"/>
  <c r="C200" i="1"/>
  <c r="B200" i="1"/>
  <c r="AA199" i="1"/>
  <c r="AB199" i="1" s="1"/>
  <c r="O199" i="1" s="1"/>
  <c r="Z199" i="1"/>
  <c r="T199" i="1"/>
  <c r="R199" i="1"/>
  <c r="Q199" i="1"/>
  <c r="P199" i="1"/>
  <c r="J199" i="1"/>
  <c r="I199" i="1"/>
  <c r="G199" i="1"/>
  <c r="F199" i="1"/>
  <c r="S199" i="1" s="1"/>
  <c r="E199" i="1"/>
  <c r="D199" i="1"/>
  <c r="C199" i="1"/>
  <c r="B199" i="1"/>
  <c r="AC199" i="1" s="1"/>
  <c r="AA198" i="1"/>
  <c r="AB198" i="1" s="1"/>
  <c r="O198" i="1" s="1"/>
  <c r="Z198" i="1"/>
  <c r="U198" i="1"/>
  <c r="T198" i="1"/>
  <c r="R198" i="1"/>
  <c r="Q198" i="1"/>
  <c r="P198" i="1"/>
  <c r="J198" i="1"/>
  <c r="G198" i="1"/>
  <c r="S198" i="1" s="1"/>
  <c r="F198" i="1"/>
  <c r="E198" i="1"/>
  <c r="D198" i="1"/>
  <c r="C198" i="1"/>
  <c r="B198" i="1"/>
  <c r="AA197" i="1"/>
  <c r="AB197" i="1" s="1"/>
  <c r="O197" i="1" s="1"/>
  <c r="T197" i="1"/>
  <c r="S197" i="1"/>
  <c r="R197" i="1"/>
  <c r="Q197" i="1"/>
  <c r="P197" i="1"/>
  <c r="K197" i="1"/>
  <c r="G197" i="1"/>
  <c r="F197" i="1"/>
  <c r="E197" i="1"/>
  <c r="D197" i="1"/>
  <c r="C197" i="1"/>
  <c r="B197" i="1"/>
  <c r="Z197" i="1" s="1"/>
  <c r="AB196" i="1"/>
  <c r="O196" i="1" s="1"/>
  <c r="AA196" i="1"/>
  <c r="T196" i="1"/>
  <c r="R196" i="1"/>
  <c r="Q196" i="1"/>
  <c r="P196" i="1"/>
  <c r="J196" i="1"/>
  <c r="I196" i="1"/>
  <c r="G196" i="1"/>
  <c r="F196" i="1"/>
  <c r="E196" i="1"/>
  <c r="D196" i="1"/>
  <c r="C196" i="1"/>
  <c r="B196" i="1"/>
  <c r="AC196" i="1" s="1"/>
  <c r="AA195" i="1"/>
  <c r="AB195" i="1" s="1"/>
  <c r="T195" i="1"/>
  <c r="R195" i="1"/>
  <c r="Q195" i="1"/>
  <c r="P195" i="1"/>
  <c r="J195" i="1"/>
  <c r="G195" i="1"/>
  <c r="F195" i="1"/>
  <c r="S195" i="1" s="1"/>
  <c r="E195" i="1"/>
  <c r="D195" i="1"/>
  <c r="C195" i="1"/>
  <c r="B195" i="1"/>
  <c r="AC195" i="1" s="1"/>
  <c r="AA194" i="1"/>
  <c r="AB194" i="1" s="1"/>
  <c r="T194" i="1"/>
  <c r="R194" i="1"/>
  <c r="Q194" i="1"/>
  <c r="P194" i="1"/>
  <c r="K194" i="1"/>
  <c r="G194" i="1"/>
  <c r="F194" i="1"/>
  <c r="E194" i="1"/>
  <c r="D194" i="1"/>
  <c r="C194" i="1"/>
  <c r="B194" i="1"/>
  <c r="Z194" i="1" s="1"/>
  <c r="AA193" i="1"/>
  <c r="AB193" i="1" s="1"/>
  <c r="O193" i="1" s="1"/>
  <c r="T193" i="1"/>
  <c r="R193" i="1"/>
  <c r="Q193" i="1"/>
  <c r="P193" i="1"/>
  <c r="K193" i="1"/>
  <c r="G193" i="1"/>
  <c r="S193" i="1" s="1"/>
  <c r="F193" i="1"/>
  <c r="E193" i="1"/>
  <c r="D193" i="1"/>
  <c r="C193" i="1"/>
  <c r="B193" i="1"/>
  <c r="AB192" i="1"/>
  <c r="O192" i="1" s="1"/>
  <c r="AA192" i="1"/>
  <c r="T192" i="1"/>
  <c r="R192" i="1"/>
  <c r="Q192" i="1"/>
  <c r="P192" i="1"/>
  <c r="J192" i="1"/>
  <c r="G192" i="1"/>
  <c r="F192" i="1"/>
  <c r="E192" i="1"/>
  <c r="D192" i="1"/>
  <c r="C192" i="1"/>
  <c r="B192" i="1"/>
  <c r="AA191" i="1"/>
  <c r="AB191" i="1" s="1"/>
  <c r="O191" i="1" s="1"/>
  <c r="Z191" i="1"/>
  <c r="U191" i="1"/>
  <c r="T191" i="1"/>
  <c r="R191" i="1"/>
  <c r="Q191" i="1"/>
  <c r="P191" i="1"/>
  <c r="J191" i="1"/>
  <c r="I191" i="1"/>
  <c r="G191" i="1"/>
  <c r="F191" i="1"/>
  <c r="E191" i="1"/>
  <c r="D191" i="1"/>
  <c r="C191" i="1"/>
  <c r="B191" i="1"/>
  <c r="AC191" i="1" s="1"/>
  <c r="AB190" i="1"/>
  <c r="O190" i="1" s="1"/>
  <c r="AA190" i="1"/>
  <c r="T190" i="1"/>
  <c r="R190" i="1"/>
  <c r="Q190" i="1"/>
  <c r="P190" i="1"/>
  <c r="J190" i="1"/>
  <c r="G190" i="1"/>
  <c r="F190" i="1"/>
  <c r="E190" i="1"/>
  <c r="D190" i="1"/>
  <c r="C190" i="1"/>
  <c r="B190" i="1"/>
  <c r="Z190" i="1" s="1"/>
  <c r="AA189" i="1"/>
  <c r="AB189" i="1" s="1"/>
  <c r="O189" i="1" s="1"/>
  <c r="Z189" i="1"/>
  <c r="T189" i="1"/>
  <c r="R189" i="1"/>
  <c r="Q189" i="1"/>
  <c r="P189" i="1"/>
  <c r="J189" i="1"/>
  <c r="G189" i="1"/>
  <c r="S189" i="1" s="1"/>
  <c r="F189" i="1"/>
  <c r="E189" i="1"/>
  <c r="D189" i="1"/>
  <c r="C189" i="1"/>
  <c r="B189" i="1"/>
  <c r="I189" i="1" s="1"/>
  <c r="AC188" i="1"/>
  <c r="AA188" i="1"/>
  <c r="AB188" i="1" s="1"/>
  <c r="O188" i="1" s="1"/>
  <c r="T188" i="1"/>
  <c r="R188" i="1"/>
  <c r="Q188" i="1"/>
  <c r="P188" i="1"/>
  <c r="J188" i="1"/>
  <c r="G188" i="1"/>
  <c r="F188" i="1"/>
  <c r="E188" i="1"/>
  <c r="D188" i="1"/>
  <c r="C188" i="1"/>
  <c r="B188" i="1"/>
  <c r="I188" i="1" s="1"/>
  <c r="AB187" i="1"/>
  <c r="AA187" i="1"/>
  <c r="Z187" i="1"/>
  <c r="U187" i="1"/>
  <c r="T187" i="1"/>
  <c r="R187" i="1"/>
  <c r="Q187" i="1"/>
  <c r="P187" i="1"/>
  <c r="O187" i="1"/>
  <c r="J187" i="1"/>
  <c r="I187" i="1"/>
  <c r="G187" i="1"/>
  <c r="F187" i="1"/>
  <c r="S187" i="1" s="1"/>
  <c r="E187" i="1"/>
  <c r="D187" i="1"/>
  <c r="C187" i="1"/>
  <c r="B187" i="1"/>
  <c r="AC187" i="1" s="1"/>
  <c r="AA186" i="1"/>
  <c r="AB186" i="1" s="1"/>
  <c r="O186" i="1" s="1"/>
  <c r="T186" i="1"/>
  <c r="R186" i="1"/>
  <c r="Q186" i="1"/>
  <c r="P186" i="1"/>
  <c r="J186" i="1"/>
  <c r="G186" i="1"/>
  <c r="S186" i="1" s="1"/>
  <c r="F186" i="1"/>
  <c r="E186" i="1"/>
  <c r="D186" i="1"/>
  <c r="C186" i="1"/>
  <c r="B186" i="1"/>
  <c r="Z186" i="1" s="1"/>
  <c r="AA185" i="1"/>
  <c r="AB185" i="1" s="1"/>
  <c r="O185" i="1" s="1"/>
  <c r="T185" i="1"/>
  <c r="R185" i="1"/>
  <c r="Q185" i="1"/>
  <c r="P185" i="1"/>
  <c r="J185" i="1"/>
  <c r="G185" i="1"/>
  <c r="S185" i="1" s="1"/>
  <c r="F185" i="1"/>
  <c r="E185" i="1"/>
  <c r="D185" i="1"/>
  <c r="C185" i="1"/>
  <c r="B185" i="1"/>
  <c r="I185" i="1" s="1"/>
  <c r="AB184" i="1"/>
  <c r="O184" i="1" s="1"/>
  <c r="AA184" i="1"/>
  <c r="T184" i="1"/>
  <c r="R184" i="1"/>
  <c r="Q184" i="1"/>
  <c r="P184" i="1"/>
  <c r="J184" i="1"/>
  <c r="G184" i="1"/>
  <c r="F184" i="1"/>
  <c r="E184" i="1"/>
  <c r="D184" i="1"/>
  <c r="C184" i="1"/>
  <c r="B184" i="1"/>
  <c r="AC184" i="1" s="1"/>
  <c r="AA183" i="1"/>
  <c r="AB183" i="1" s="1"/>
  <c r="T183" i="1"/>
  <c r="R183" i="1"/>
  <c r="Q183" i="1"/>
  <c r="P183" i="1"/>
  <c r="J183" i="1"/>
  <c r="I183" i="1"/>
  <c r="G183" i="1"/>
  <c r="F183" i="1"/>
  <c r="S183" i="1" s="1"/>
  <c r="E183" i="1"/>
  <c r="D183" i="1"/>
  <c r="C183" i="1"/>
  <c r="B183" i="1"/>
  <c r="AC183" i="1" s="1"/>
  <c r="AA182" i="1"/>
  <c r="AB182" i="1" s="1"/>
  <c r="O182" i="1" s="1"/>
  <c r="T182" i="1"/>
  <c r="R182" i="1"/>
  <c r="Q182" i="1"/>
  <c r="P182" i="1"/>
  <c r="J182" i="1"/>
  <c r="G182" i="1"/>
  <c r="S182" i="1" s="1"/>
  <c r="F182" i="1"/>
  <c r="E182" i="1"/>
  <c r="D182" i="1"/>
  <c r="C182" i="1"/>
  <c r="B182" i="1"/>
  <c r="Z182" i="1" s="1"/>
  <c r="AA181" i="1"/>
  <c r="AB181" i="1" s="1"/>
  <c r="O181" i="1" s="1"/>
  <c r="T181" i="1"/>
  <c r="R181" i="1"/>
  <c r="Q181" i="1"/>
  <c r="P181" i="1"/>
  <c r="J181" i="1"/>
  <c r="I181" i="1"/>
  <c r="G181" i="1"/>
  <c r="F181" i="1"/>
  <c r="S181" i="1" s="1"/>
  <c r="E181" i="1"/>
  <c r="D181" i="1"/>
  <c r="C181" i="1"/>
  <c r="B181" i="1"/>
  <c r="Z181" i="1" s="1"/>
  <c r="AC180" i="1"/>
  <c r="AB180" i="1"/>
  <c r="O180" i="1" s="1"/>
  <c r="AA180" i="1"/>
  <c r="T180" i="1"/>
  <c r="R180" i="1"/>
  <c r="Q180" i="1"/>
  <c r="P180" i="1"/>
  <c r="J180" i="1"/>
  <c r="I180" i="1"/>
  <c r="G180" i="1"/>
  <c r="F180" i="1"/>
  <c r="E180" i="1"/>
  <c r="D180" i="1"/>
  <c r="C180" i="1"/>
  <c r="B180" i="1"/>
  <c r="AB179" i="1"/>
  <c r="AA179" i="1"/>
  <c r="Z179" i="1"/>
  <c r="T179" i="1"/>
  <c r="R179" i="1"/>
  <c r="Q179" i="1"/>
  <c r="P179" i="1"/>
  <c r="O179" i="1"/>
  <c r="J179" i="1"/>
  <c r="I179" i="1"/>
  <c r="G179" i="1"/>
  <c r="F179" i="1"/>
  <c r="S179" i="1" s="1"/>
  <c r="E179" i="1"/>
  <c r="D179" i="1"/>
  <c r="C179" i="1"/>
  <c r="B179" i="1"/>
  <c r="AC179" i="1" s="1"/>
  <c r="AA178" i="1"/>
  <c r="AB178" i="1" s="1"/>
  <c r="O178" i="1" s="1"/>
  <c r="U178" i="1"/>
  <c r="T178" i="1"/>
  <c r="R178" i="1"/>
  <c r="Q178" i="1"/>
  <c r="P178" i="1"/>
  <c r="J178" i="1"/>
  <c r="G178" i="1"/>
  <c r="S178" i="1" s="1"/>
  <c r="F178" i="1"/>
  <c r="E178" i="1"/>
  <c r="D178" i="1"/>
  <c r="C178" i="1"/>
  <c r="B178" i="1"/>
  <c r="Z178" i="1" s="1"/>
  <c r="AA177" i="1"/>
  <c r="AB177" i="1" s="1"/>
  <c r="O177" i="1" s="1"/>
  <c r="T177" i="1"/>
  <c r="S177" i="1"/>
  <c r="R177" i="1"/>
  <c r="Q177" i="1"/>
  <c r="P177" i="1"/>
  <c r="J177" i="1"/>
  <c r="G177" i="1"/>
  <c r="F177" i="1"/>
  <c r="E177" i="1"/>
  <c r="D177" i="1"/>
  <c r="C177" i="1"/>
  <c r="B177" i="1"/>
  <c r="Z177" i="1" s="1"/>
  <c r="AB176" i="1"/>
  <c r="O176" i="1" s="1"/>
  <c r="AA176" i="1"/>
  <c r="T176" i="1"/>
  <c r="R176" i="1"/>
  <c r="Q176" i="1"/>
  <c r="P176" i="1"/>
  <c r="J176" i="1"/>
  <c r="I176" i="1"/>
  <c r="G176" i="1"/>
  <c r="F176" i="1"/>
  <c r="E176" i="1"/>
  <c r="D176" i="1"/>
  <c r="C176" i="1"/>
  <c r="B176" i="1"/>
  <c r="AC176" i="1" s="1"/>
  <c r="AA175" i="1"/>
  <c r="AB175" i="1" s="1"/>
  <c r="Z175" i="1"/>
  <c r="U175" i="1"/>
  <c r="T175" i="1"/>
  <c r="R175" i="1"/>
  <c r="Q175" i="1"/>
  <c r="P175" i="1"/>
  <c r="K175" i="1"/>
  <c r="I175" i="1"/>
  <c r="G175" i="1"/>
  <c r="F175" i="1"/>
  <c r="S175" i="1" s="1"/>
  <c r="E175" i="1"/>
  <c r="D175" i="1"/>
  <c r="C175" i="1"/>
  <c r="B175" i="1"/>
  <c r="AC175" i="1" s="1"/>
  <c r="AA174" i="1"/>
  <c r="AB174" i="1" s="1"/>
  <c r="O174" i="1" s="1"/>
  <c r="T174" i="1"/>
  <c r="R174" i="1"/>
  <c r="Q174" i="1"/>
  <c r="P174" i="1"/>
  <c r="J174" i="1"/>
  <c r="G174" i="1"/>
  <c r="F174" i="1"/>
  <c r="E174" i="1"/>
  <c r="D174" i="1"/>
  <c r="C174" i="1"/>
  <c r="B174" i="1"/>
  <c r="AA173" i="1"/>
  <c r="AB173" i="1" s="1"/>
  <c r="O173" i="1" s="1"/>
  <c r="T173" i="1"/>
  <c r="S173" i="1"/>
  <c r="R173" i="1"/>
  <c r="Q173" i="1"/>
  <c r="P173" i="1"/>
  <c r="J173" i="1"/>
  <c r="G173" i="1"/>
  <c r="F173" i="1"/>
  <c r="E173" i="1"/>
  <c r="D173" i="1"/>
  <c r="C173" i="1"/>
  <c r="B173" i="1"/>
  <c r="Z173" i="1" s="1"/>
  <c r="AA172" i="1"/>
  <c r="AB172" i="1" s="1"/>
  <c r="O172" i="1" s="1"/>
  <c r="T172" i="1"/>
  <c r="R172" i="1"/>
  <c r="Q172" i="1"/>
  <c r="P172" i="1"/>
  <c r="J172" i="1"/>
  <c r="G172" i="1"/>
  <c r="S172" i="1" s="1"/>
  <c r="F172" i="1"/>
  <c r="E172" i="1"/>
  <c r="D172" i="1"/>
  <c r="C172" i="1"/>
  <c r="B172" i="1"/>
  <c r="AC172" i="1" s="1"/>
  <c r="AA171" i="1"/>
  <c r="AB171" i="1" s="1"/>
  <c r="U171" i="1"/>
  <c r="T171" i="1"/>
  <c r="R171" i="1"/>
  <c r="Q171" i="1"/>
  <c r="P171" i="1"/>
  <c r="J171" i="1"/>
  <c r="I171" i="1"/>
  <c r="G171" i="1"/>
  <c r="F171" i="1"/>
  <c r="S171" i="1" s="1"/>
  <c r="E171" i="1"/>
  <c r="D171" i="1"/>
  <c r="C171" i="1"/>
  <c r="B171" i="1"/>
  <c r="AC171" i="1" s="1"/>
  <c r="AB170" i="1"/>
  <c r="O170" i="1" s="1"/>
  <c r="AA170" i="1"/>
  <c r="Z170" i="1"/>
  <c r="U170" i="1"/>
  <c r="T170" i="1"/>
  <c r="R170" i="1"/>
  <c r="Q170" i="1"/>
  <c r="P170" i="1"/>
  <c r="J170" i="1"/>
  <c r="G170" i="1"/>
  <c r="F170" i="1"/>
  <c r="E170" i="1"/>
  <c r="D170" i="1"/>
  <c r="C170" i="1"/>
  <c r="B170" i="1"/>
  <c r="I170" i="1" s="1"/>
  <c r="AA169" i="1"/>
  <c r="AB169" i="1" s="1"/>
  <c r="P169" i="1" s="1"/>
  <c r="T169" i="1"/>
  <c r="R169" i="1"/>
  <c r="Q169" i="1"/>
  <c r="K169" i="1"/>
  <c r="J169" i="1"/>
  <c r="G169" i="1"/>
  <c r="S169" i="1" s="1"/>
  <c r="F169" i="1"/>
  <c r="E169" i="1"/>
  <c r="D169" i="1"/>
  <c r="C169" i="1"/>
  <c r="B169" i="1"/>
  <c r="AA168" i="1"/>
  <c r="AB168" i="1" s="1"/>
  <c r="O168" i="1" s="1"/>
  <c r="T168" i="1"/>
  <c r="R168" i="1"/>
  <c r="P168" i="1"/>
  <c r="K168" i="1"/>
  <c r="J168" i="1"/>
  <c r="I168" i="1"/>
  <c r="G168" i="1"/>
  <c r="F168" i="1"/>
  <c r="E168" i="1"/>
  <c r="D168" i="1"/>
  <c r="C168" i="1"/>
  <c r="B168" i="1"/>
  <c r="Z168" i="1" s="1"/>
  <c r="AA167" i="1"/>
  <c r="AB167" i="1" s="1"/>
  <c r="Z167" i="1"/>
  <c r="T167" i="1"/>
  <c r="S167" i="1"/>
  <c r="R167" i="1"/>
  <c r="Q167" i="1"/>
  <c r="K167" i="1"/>
  <c r="J167" i="1"/>
  <c r="I167" i="1"/>
  <c r="G167" i="1"/>
  <c r="F167" i="1"/>
  <c r="E167" i="1"/>
  <c r="D167" i="1"/>
  <c r="C167" i="1"/>
  <c r="B167" i="1"/>
  <c r="AC167" i="1" s="1"/>
  <c r="AA166" i="1"/>
  <c r="AB166" i="1" s="1"/>
  <c r="O166" i="1" s="1"/>
  <c r="T166" i="1"/>
  <c r="R166" i="1"/>
  <c r="Q166" i="1"/>
  <c r="K166" i="1"/>
  <c r="J166" i="1"/>
  <c r="G166" i="1"/>
  <c r="S166" i="1" s="1"/>
  <c r="F166" i="1"/>
  <c r="E166" i="1"/>
  <c r="D166" i="1"/>
  <c r="C166" i="1"/>
  <c r="B166" i="1"/>
  <c r="I166" i="1" s="1"/>
  <c r="AA165" i="1"/>
  <c r="AB165" i="1" s="1"/>
  <c r="P165" i="1" s="1"/>
  <c r="T165" i="1"/>
  <c r="R165" i="1"/>
  <c r="Q165" i="1"/>
  <c r="K165" i="1"/>
  <c r="J165" i="1"/>
  <c r="G165" i="1"/>
  <c r="S165" i="1" s="1"/>
  <c r="F165" i="1"/>
  <c r="E165" i="1"/>
  <c r="D165" i="1"/>
  <c r="C165" i="1"/>
  <c r="B165" i="1"/>
  <c r="Z165" i="1" s="1"/>
  <c r="AB164" i="1"/>
  <c r="O164" i="1" s="1"/>
  <c r="AA164" i="1"/>
  <c r="T164" i="1"/>
  <c r="R164" i="1"/>
  <c r="Q164" i="1"/>
  <c r="K164" i="1"/>
  <c r="J164" i="1"/>
  <c r="I164" i="1"/>
  <c r="G164" i="1"/>
  <c r="F164" i="1"/>
  <c r="E164" i="1"/>
  <c r="D164" i="1"/>
  <c r="C164" i="1"/>
  <c r="B164" i="1"/>
  <c r="Z164" i="1" s="1"/>
  <c r="AA163" i="1"/>
  <c r="AB163" i="1" s="1"/>
  <c r="Z163" i="1"/>
  <c r="U163" i="1"/>
  <c r="T163" i="1"/>
  <c r="R163" i="1"/>
  <c r="Q163" i="1"/>
  <c r="P163" i="1"/>
  <c r="J163" i="1"/>
  <c r="I163" i="1"/>
  <c r="G163" i="1"/>
  <c r="F163" i="1"/>
  <c r="E163" i="1"/>
  <c r="D163" i="1"/>
  <c r="C163" i="1"/>
  <c r="B163" i="1"/>
  <c r="AC163" i="1" s="1"/>
  <c r="AC162" i="1"/>
  <c r="AA162" i="1"/>
  <c r="AB162" i="1" s="1"/>
  <c r="O162" i="1" s="1"/>
  <c r="Z162" i="1"/>
  <c r="U162" i="1"/>
  <c r="T162" i="1"/>
  <c r="R162" i="1"/>
  <c r="Q162" i="1"/>
  <c r="P162" i="1"/>
  <c r="J162" i="1"/>
  <c r="G162" i="1"/>
  <c r="F162" i="1"/>
  <c r="E162" i="1"/>
  <c r="D162" i="1"/>
  <c r="C162" i="1"/>
  <c r="B162" i="1"/>
  <c r="I162" i="1" s="1"/>
  <c r="AA161" i="1"/>
  <c r="AB161" i="1" s="1"/>
  <c r="O161" i="1" s="1"/>
  <c r="T161" i="1"/>
  <c r="S161" i="1"/>
  <c r="R161" i="1"/>
  <c r="Q161" i="1"/>
  <c r="P161" i="1"/>
  <c r="J161" i="1"/>
  <c r="G161" i="1"/>
  <c r="F161" i="1"/>
  <c r="E161" i="1"/>
  <c r="D161" i="1"/>
  <c r="C161" i="1"/>
  <c r="B161" i="1"/>
  <c r="I161" i="1" s="1"/>
  <c r="AB160" i="1"/>
  <c r="O160" i="1" s="1"/>
  <c r="AA160" i="1"/>
  <c r="T160" i="1"/>
  <c r="R160" i="1"/>
  <c r="Q160" i="1"/>
  <c r="P160" i="1"/>
  <c r="K160" i="1"/>
  <c r="J160" i="1"/>
  <c r="G160" i="1"/>
  <c r="S160" i="1" s="1"/>
  <c r="F160" i="1"/>
  <c r="E160" i="1"/>
  <c r="D160" i="1"/>
  <c r="C160" i="1"/>
  <c r="B160" i="1"/>
  <c r="Z160" i="1" s="1"/>
  <c r="AA159" i="1"/>
  <c r="AB159" i="1" s="1"/>
  <c r="T159" i="1"/>
  <c r="R159" i="1"/>
  <c r="Q159" i="1"/>
  <c r="P159" i="1"/>
  <c r="K159" i="1"/>
  <c r="G159" i="1"/>
  <c r="F159" i="1"/>
  <c r="S159" i="1" s="1"/>
  <c r="E159" i="1"/>
  <c r="D159" i="1"/>
  <c r="C159" i="1"/>
  <c r="B159" i="1"/>
  <c r="AC159" i="1" s="1"/>
  <c r="AA158" i="1"/>
  <c r="AB158" i="1" s="1"/>
  <c r="O158" i="1" s="1"/>
  <c r="T158" i="1"/>
  <c r="R158" i="1"/>
  <c r="Q158" i="1"/>
  <c r="P158" i="1"/>
  <c r="J158" i="1"/>
  <c r="G158" i="1"/>
  <c r="F158" i="1"/>
  <c r="E158" i="1"/>
  <c r="D158" i="1"/>
  <c r="C158" i="1"/>
  <c r="B158" i="1"/>
  <c r="I158" i="1" s="1"/>
  <c r="AA157" i="1"/>
  <c r="AB157" i="1" s="1"/>
  <c r="O157" i="1" s="1"/>
  <c r="T157" i="1"/>
  <c r="R157" i="1"/>
  <c r="Q157" i="1"/>
  <c r="P157" i="1"/>
  <c r="J157" i="1"/>
  <c r="I157" i="1"/>
  <c r="G157" i="1"/>
  <c r="S157" i="1" s="1"/>
  <c r="F157" i="1"/>
  <c r="E157" i="1"/>
  <c r="D157" i="1"/>
  <c r="C157" i="1"/>
  <c r="B157" i="1"/>
  <c r="AB156" i="1"/>
  <c r="O156" i="1" s="1"/>
  <c r="AA156" i="1"/>
  <c r="T156" i="1"/>
  <c r="R156" i="1"/>
  <c r="Q156" i="1"/>
  <c r="P156" i="1"/>
  <c r="J156" i="1"/>
  <c r="G156" i="1"/>
  <c r="S156" i="1" s="1"/>
  <c r="F156" i="1"/>
  <c r="E156" i="1"/>
  <c r="D156" i="1"/>
  <c r="C156" i="1"/>
  <c r="B156" i="1"/>
  <c r="Z156" i="1" s="1"/>
  <c r="AA155" i="1"/>
  <c r="AB155" i="1" s="1"/>
  <c r="U155" i="1"/>
  <c r="T155" i="1"/>
  <c r="R155" i="1"/>
  <c r="Q155" i="1"/>
  <c r="P155" i="1"/>
  <c r="K155" i="1"/>
  <c r="I155" i="1"/>
  <c r="G155" i="1"/>
  <c r="F155" i="1"/>
  <c r="S155" i="1" s="1"/>
  <c r="E155" i="1"/>
  <c r="D155" i="1"/>
  <c r="C155" i="1"/>
  <c r="B155" i="1"/>
  <c r="AC155" i="1" s="1"/>
  <c r="AB154" i="1"/>
  <c r="AA154" i="1"/>
  <c r="Z154" i="1"/>
  <c r="U154" i="1"/>
  <c r="T154" i="1"/>
  <c r="R154" i="1"/>
  <c r="Q154" i="1"/>
  <c r="P154" i="1"/>
  <c r="K154" i="1"/>
  <c r="G154" i="1"/>
  <c r="F154" i="1"/>
  <c r="E154" i="1"/>
  <c r="D154" i="1"/>
  <c r="C154" i="1"/>
  <c r="B154" i="1"/>
  <c r="I154" i="1" s="1"/>
  <c r="AA153" i="1"/>
  <c r="AB153" i="1" s="1"/>
  <c r="T153" i="1"/>
  <c r="R153" i="1"/>
  <c r="Q153" i="1"/>
  <c r="P153" i="1"/>
  <c r="K153" i="1"/>
  <c r="G153" i="1"/>
  <c r="S153" i="1" s="1"/>
  <c r="F153" i="1"/>
  <c r="E153" i="1"/>
  <c r="D153" i="1"/>
  <c r="C153" i="1"/>
  <c r="B153" i="1"/>
  <c r="I153" i="1" s="1"/>
  <c r="AB152" i="1"/>
  <c r="AA152" i="1"/>
  <c r="T152" i="1"/>
  <c r="R152" i="1"/>
  <c r="Q152" i="1"/>
  <c r="P152" i="1"/>
  <c r="K152" i="1"/>
  <c r="I152" i="1"/>
  <c r="G152" i="1"/>
  <c r="F152" i="1"/>
  <c r="E152" i="1"/>
  <c r="D152" i="1"/>
  <c r="C152" i="1"/>
  <c r="B152" i="1"/>
  <c r="Z152" i="1" s="1"/>
  <c r="AA151" i="1"/>
  <c r="AB151" i="1" s="1"/>
  <c r="Z151" i="1"/>
  <c r="T151" i="1"/>
  <c r="R151" i="1"/>
  <c r="Q151" i="1"/>
  <c r="P151" i="1"/>
  <c r="J151" i="1"/>
  <c r="I151" i="1"/>
  <c r="G151" i="1"/>
  <c r="F151" i="1"/>
  <c r="S151" i="1" s="1"/>
  <c r="E151" i="1"/>
  <c r="D151" i="1"/>
  <c r="C151" i="1"/>
  <c r="B151" i="1"/>
  <c r="AC151" i="1" s="1"/>
  <c r="AB150" i="1"/>
  <c r="AA150" i="1"/>
  <c r="T150" i="1"/>
  <c r="R150" i="1"/>
  <c r="Q150" i="1"/>
  <c r="P150" i="1"/>
  <c r="K150" i="1"/>
  <c r="G150" i="1"/>
  <c r="F150" i="1"/>
  <c r="E150" i="1"/>
  <c r="D150" i="1"/>
  <c r="C150" i="1"/>
  <c r="B150" i="1"/>
  <c r="I150" i="1" s="1"/>
  <c r="AA149" i="1"/>
  <c r="AB149" i="1" s="1"/>
  <c r="T149" i="1"/>
  <c r="R149" i="1"/>
  <c r="Q149" i="1"/>
  <c r="P149" i="1"/>
  <c r="K149" i="1"/>
  <c r="G149" i="1"/>
  <c r="S149" i="1" s="1"/>
  <c r="F149" i="1"/>
  <c r="E149" i="1"/>
  <c r="D149" i="1"/>
  <c r="C149" i="1"/>
  <c r="B149" i="1"/>
  <c r="I149" i="1" s="1"/>
  <c r="AB148" i="1"/>
  <c r="AA148" i="1"/>
  <c r="U148" i="1"/>
  <c r="T148" i="1"/>
  <c r="R148" i="1"/>
  <c r="Q148" i="1"/>
  <c r="P148" i="1"/>
  <c r="K148" i="1"/>
  <c r="I148" i="1"/>
  <c r="G148" i="1"/>
  <c r="F148" i="1"/>
  <c r="E148" i="1"/>
  <c r="D148" i="1"/>
  <c r="C148" i="1"/>
  <c r="B148" i="1"/>
  <c r="Z148" i="1" s="1"/>
  <c r="AA147" i="1"/>
  <c r="AB147" i="1" s="1"/>
  <c r="T147" i="1"/>
  <c r="R147" i="1"/>
  <c r="Q147" i="1"/>
  <c r="P147" i="1"/>
  <c r="J147" i="1"/>
  <c r="G147" i="1"/>
  <c r="F147" i="1"/>
  <c r="S147" i="1" s="1"/>
  <c r="E147" i="1"/>
  <c r="D147" i="1"/>
  <c r="C147" i="1"/>
  <c r="B147" i="1"/>
  <c r="U147" i="1" s="1"/>
  <c r="AB146" i="1"/>
  <c r="O146" i="1" s="1"/>
  <c r="AA146" i="1"/>
  <c r="Z146" i="1"/>
  <c r="T146" i="1"/>
  <c r="R146" i="1"/>
  <c r="Q146" i="1"/>
  <c r="P146" i="1"/>
  <c r="J146" i="1"/>
  <c r="G146" i="1"/>
  <c r="F146" i="1"/>
  <c r="E146" i="1"/>
  <c r="D146" i="1"/>
  <c r="C146" i="1"/>
  <c r="B146" i="1"/>
  <c r="I146" i="1" s="1"/>
  <c r="AA145" i="1"/>
  <c r="AB145" i="1" s="1"/>
  <c r="T145" i="1"/>
  <c r="S145" i="1"/>
  <c r="R145" i="1"/>
  <c r="Q145" i="1"/>
  <c r="P145" i="1"/>
  <c r="J145" i="1"/>
  <c r="G145" i="1"/>
  <c r="F145" i="1"/>
  <c r="E145" i="1"/>
  <c r="D145" i="1"/>
  <c r="C145" i="1"/>
  <c r="B145" i="1"/>
  <c r="I145" i="1" s="1"/>
  <c r="AA144" i="1"/>
  <c r="AB144" i="1" s="1"/>
  <c r="O144" i="1" s="1"/>
  <c r="U144" i="1"/>
  <c r="T144" i="1"/>
  <c r="R144" i="1"/>
  <c r="Q144" i="1"/>
  <c r="P144" i="1"/>
  <c r="J144" i="1"/>
  <c r="I144" i="1"/>
  <c r="G144" i="1"/>
  <c r="S144" i="1" s="1"/>
  <c r="F144" i="1"/>
  <c r="E144" i="1"/>
  <c r="D144" i="1"/>
  <c r="C144" i="1"/>
  <c r="B144" i="1"/>
  <c r="Z144" i="1" s="1"/>
  <c r="AA143" i="1"/>
  <c r="AB143" i="1" s="1"/>
  <c r="Z143" i="1"/>
  <c r="U143" i="1"/>
  <c r="T143" i="1"/>
  <c r="R143" i="1"/>
  <c r="Q143" i="1"/>
  <c r="P143" i="1"/>
  <c r="J143" i="1"/>
  <c r="I143" i="1"/>
  <c r="G143" i="1"/>
  <c r="S143" i="1" s="1"/>
  <c r="F143" i="1"/>
  <c r="E143" i="1"/>
  <c r="D143" i="1"/>
  <c r="C143" i="1"/>
  <c r="B143" i="1"/>
  <c r="AC143" i="1" s="1"/>
  <c r="AB142" i="1"/>
  <c r="O142" i="1" s="1"/>
  <c r="AA142" i="1"/>
  <c r="T142" i="1"/>
  <c r="R142" i="1"/>
  <c r="Q142" i="1"/>
  <c r="P142" i="1"/>
  <c r="J142" i="1"/>
  <c r="G142" i="1"/>
  <c r="F142" i="1"/>
  <c r="E142" i="1"/>
  <c r="D142" i="1"/>
  <c r="C142" i="1"/>
  <c r="B142" i="1"/>
  <c r="I142" i="1" s="1"/>
  <c r="AA141" i="1"/>
  <c r="AB141" i="1" s="1"/>
  <c r="O141" i="1" s="1"/>
  <c r="T141" i="1"/>
  <c r="R141" i="1"/>
  <c r="Q141" i="1"/>
  <c r="P141" i="1"/>
  <c r="J141" i="1"/>
  <c r="I141" i="1"/>
  <c r="G141" i="1"/>
  <c r="S141" i="1" s="1"/>
  <c r="F141" i="1"/>
  <c r="E141" i="1"/>
  <c r="D141" i="1"/>
  <c r="C141" i="1"/>
  <c r="B141" i="1"/>
  <c r="AB140" i="1"/>
  <c r="O140" i="1" s="1"/>
  <c r="AA140" i="1"/>
  <c r="T140" i="1"/>
  <c r="R140" i="1"/>
  <c r="Q140" i="1"/>
  <c r="P140" i="1"/>
  <c r="J140" i="1"/>
  <c r="G140" i="1"/>
  <c r="F140" i="1"/>
  <c r="E140" i="1"/>
  <c r="D140" i="1"/>
  <c r="C140" i="1"/>
  <c r="B140" i="1"/>
  <c r="Z140" i="1" s="1"/>
  <c r="AA139" i="1"/>
  <c r="AB139" i="1" s="1"/>
  <c r="O139" i="1" s="1"/>
  <c r="T139" i="1"/>
  <c r="R139" i="1"/>
  <c r="Q139" i="1"/>
  <c r="P139" i="1"/>
  <c r="J139" i="1"/>
  <c r="I139" i="1"/>
  <c r="G139" i="1"/>
  <c r="F139" i="1"/>
  <c r="S139" i="1" s="1"/>
  <c r="E139" i="1"/>
  <c r="D139" i="1"/>
  <c r="C139" i="1"/>
  <c r="B139" i="1"/>
  <c r="U139" i="1" s="1"/>
  <c r="AB138" i="1"/>
  <c r="O138" i="1" s="1"/>
  <c r="AA138" i="1"/>
  <c r="T138" i="1"/>
  <c r="R138" i="1"/>
  <c r="Q138" i="1"/>
  <c r="P138" i="1"/>
  <c r="J138" i="1"/>
  <c r="I138" i="1"/>
  <c r="G138" i="1"/>
  <c r="F138" i="1"/>
  <c r="E138" i="1"/>
  <c r="D138" i="1"/>
  <c r="C138" i="1"/>
  <c r="B138" i="1"/>
  <c r="Z138" i="1" s="1"/>
  <c r="AA137" i="1"/>
  <c r="AB137" i="1" s="1"/>
  <c r="T137" i="1"/>
  <c r="R137" i="1"/>
  <c r="Q137" i="1"/>
  <c r="P137" i="1"/>
  <c r="J137" i="1"/>
  <c r="G137" i="1"/>
  <c r="S137" i="1" s="1"/>
  <c r="F137" i="1"/>
  <c r="E137" i="1"/>
  <c r="D137" i="1"/>
  <c r="C137" i="1"/>
  <c r="B137" i="1"/>
  <c r="I137" i="1" s="1"/>
  <c r="AB136" i="1"/>
  <c r="O136" i="1" s="1"/>
  <c r="AA136" i="1"/>
  <c r="T136" i="1"/>
  <c r="R136" i="1"/>
  <c r="Q136" i="1"/>
  <c r="P136" i="1"/>
  <c r="J136" i="1"/>
  <c r="I136" i="1"/>
  <c r="G136" i="1"/>
  <c r="F136" i="1"/>
  <c r="E136" i="1"/>
  <c r="D136" i="1"/>
  <c r="C136" i="1"/>
  <c r="B136" i="1"/>
  <c r="Z136" i="1" s="1"/>
  <c r="AA135" i="1"/>
  <c r="AB135" i="1" s="1"/>
  <c r="Z135" i="1"/>
  <c r="T135" i="1"/>
  <c r="R135" i="1"/>
  <c r="Q135" i="1"/>
  <c r="P135" i="1"/>
  <c r="J135" i="1"/>
  <c r="G135" i="1"/>
  <c r="F135" i="1"/>
  <c r="S135" i="1" s="1"/>
  <c r="E135" i="1"/>
  <c r="D135" i="1"/>
  <c r="C135" i="1"/>
  <c r="B135" i="1"/>
  <c r="AC135" i="1" s="1"/>
  <c r="AB134" i="1"/>
  <c r="O134" i="1" s="1"/>
  <c r="AA134" i="1"/>
  <c r="T134" i="1"/>
  <c r="R134" i="1"/>
  <c r="Q134" i="1"/>
  <c r="P134" i="1"/>
  <c r="J134" i="1"/>
  <c r="G134" i="1"/>
  <c r="F134" i="1"/>
  <c r="E134" i="1"/>
  <c r="D134" i="1"/>
  <c r="C134" i="1"/>
  <c r="B134" i="1"/>
  <c r="AC134" i="1" s="1"/>
  <c r="AA133" i="1"/>
  <c r="AB133" i="1" s="1"/>
  <c r="T133" i="1"/>
  <c r="R133" i="1"/>
  <c r="Q133" i="1"/>
  <c r="P133" i="1"/>
  <c r="J133" i="1"/>
  <c r="G133" i="1"/>
  <c r="S133" i="1" s="1"/>
  <c r="F133" i="1"/>
  <c r="E133" i="1"/>
  <c r="D133" i="1"/>
  <c r="C133" i="1"/>
  <c r="B133" i="1"/>
  <c r="U133" i="1" s="1"/>
  <c r="AA132" i="1"/>
  <c r="AB132" i="1" s="1"/>
  <c r="T132" i="1"/>
  <c r="R132" i="1"/>
  <c r="Q132" i="1"/>
  <c r="P132" i="1"/>
  <c r="J132" i="1"/>
  <c r="G132" i="1"/>
  <c r="S132" i="1" s="1"/>
  <c r="F132" i="1"/>
  <c r="E132" i="1"/>
  <c r="D132" i="1"/>
  <c r="C132" i="1"/>
  <c r="B132" i="1"/>
  <c r="AC132" i="1" s="1"/>
  <c r="AA131" i="1"/>
  <c r="AB131" i="1" s="1"/>
  <c r="T131" i="1"/>
  <c r="R131" i="1"/>
  <c r="Q131" i="1"/>
  <c r="P131" i="1"/>
  <c r="J131" i="1"/>
  <c r="I131" i="1"/>
  <c r="G131" i="1"/>
  <c r="S131" i="1" s="1"/>
  <c r="F131" i="1"/>
  <c r="E131" i="1"/>
  <c r="D131" i="1"/>
  <c r="C131" i="1"/>
  <c r="B131" i="1"/>
  <c r="AC131" i="1" s="1"/>
  <c r="AA130" i="1"/>
  <c r="AB130" i="1" s="1"/>
  <c r="O130" i="1" s="1"/>
  <c r="T130" i="1"/>
  <c r="R130" i="1"/>
  <c r="P130" i="1"/>
  <c r="K130" i="1"/>
  <c r="J130" i="1"/>
  <c r="G130" i="1"/>
  <c r="S130" i="1" s="1"/>
  <c r="F130" i="1"/>
  <c r="E130" i="1"/>
  <c r="D130" i="1"/>
  <c r="C130" i="1"/>
  <c r="B130" i="1"/>
  <c r="I130" i="1" s="1"/>
  <c r="AA129" i="1"/>
  <c r="AB129" i="1" s="1"/>
  <c r="T129" i="1"/>
  <c r="S129" i="1"/>
  <c r="R129" i="1"/>
  <c r="Q129" i="1"/>
  <c r="K129" i="1"/>
  <c r="J129" i="1"/>
  <c r="G129" i="1"/>
  <c r="F129" i="1"/>
  <c r="E129" i="1"/>
  <c r="D129" i="1"/>
  <c r="C129" i="1"/>
  <c r="B129" i="1"/>
  <c r="U129" i="1" s="1"/>
  <c r="AC128" i="1"/>
  <c r="AA128" i="1"/>
  <c r="AB128" i="1" s="1"/>
  <c r="T128" i="1"/>
  <c r="R128" i="1"/>
  <c r="Q128" i="1"/>
  <c r="K128" i="1"/>
  <c r="J128" i="1"/>
  <c r="G128" i="1"/>
  <c r="F128" i="1"/>
  <c r="E128" i="1"/>
  <c r="D128" i="1"/>
  <c r="C128" i="1"/>
  <c r="B128" i="1"/>
  <c r="U128" i="1" s="1"/>
  <c r="AA127" i="1"/>
  <c r="AB127" i="1" s="1"/>
  <c r="T127" i="1"/>
  <c r="R127" i="1"/>
  <c r="Q127" i="1"/>
  <c r="K127" i="1"/>
  <c r="J127" i="1"/>
  <c r="G127" i="1"/>
  <c r="F127" i="1"/>
  <c r="E127" i="1"/>
  <c r="D127" i="1"/>
  <c r="C127" i="1"/>
  <c r="B127" i="1"/>
  <c r="AC127" i="1" s="1"/>
  <c r="AB126" i="1"/>
  <c r="O126" i="1" s="1"/>
  <c r="AA126" i="1"/>
  <c r="T126" i="1"/>
  <c r="R126" i="1"/>
  <c r="Q126" i="1"/>
  <c r="K126" i="1"/>
  <c r="J126" i="1"/>
  <c r="I126" i="1"/>
  <c r="G126" i="1"/>
  <c r="F126" i="1"/>
  <c r="E126" i="1"/>
  <c r="D126" i="1"/>
  <c r="C126" i="1"/>
  <c r="B126" i="1"/>
  <c r="Z126" i="1" s="1"/>
  <c r="AC125" i="1"/>
  <c r="AA125" i="1"/>
  <c r="AB125" i="1" s="1"/>
  <c r="T125" i="1"/>
  <c r="R125" i="1"/>
  <c r="Q125" i="1"/>
  <c r="P125" i="1"/>
  <c r="J125" i="1"/>
  <c r="I125" i="1"/>
  <c r="G125" i="1"/>
  <c r="S125" i="1" s="1"/>
  <c r="F125" i="1"/>
  <c r="E125" i="1"/>
  <c r="D125" i="1"/>
  <c r="C125" i="1"/>
  <c r="B125" i="1"/>
  <c r="U125" i="1" s="1"/>
  <c r="AA124" i="1"/>
  <c r="AB124" i="1" s="1"/>
  <c r="O124" i="1" s="1"/>
  <c r="T124" i="1"/>
  <c r="R124" i="1"/>
  <c r="Q124" i="1"/>
  <c r="P124" i="1"/>
  <c r="K124" i="1"/>
  <c r="J124" i="1"/>
  <c r="I124" i="1"/>
  <c r="G124" i="1"/>
  <c r="F124" i="1"/>
  <c r="E124" i="1"/>
  <c r="D124" i="1"/>
  <c r="C124" i="1"/>
  <c r="B124" i="1"/>
  <c r="Z124" i="1" s="1"/>
  <c r="AA123" i="1"/>
  <c r="AB123" i="1" s="1"/>
  <c r="O123" i="1" s="1"/>
  <c r="U123" i="1"/>
  <c r="T123" i="1"/>
  <c r="R123" i="1"/>
  <c r="Q123" i="1"/>
  <c r="P123" i="1"/>
  <c r="K123" i="1"/>
  <c r="J123" i="1"/>
  <c r="G123" i="1"/>
  <c r="S123" i="1" s="1"/>
  <c r="F123" i="1"/>
  <c r="E123" i="1"/>
  <c r="D123" i="1"/>
  <c r="C123" i="1"/>
  <c r="B123" i="1"/>
  <c r="AC123" i="1" s="1"/>
  <c r="AA122" i="1"/>
  <c r="AB122" i="1" s="1"/>
  <c r="T122" i="1"/>
  <c r="R122" i="1"/>
  <c r="Q122" i="1"/>
  <c r="P122" i="1"/>
  <c r="K122" i="1"/>
  <c r="G122" i="1"/>
  <c r="F122" i="1"/>
  <c r="S122" i="1" s="1"/>
  <c r="E122" i="1"/>
  <c r="D122" i="1"/>
  <c r="C122" i="1"/>
  <c r="B122" i="1"/>
  <c r="I122" i="1" s="1"/>
  <c r="AA121" i="1"/>
  <c r="AB121" i="1" s="1"/>
  <c r="T121" i="1"/>
  <c r="R121" i="1"/>
  <c r="Q121" i="1"/>
  <c r="P121" i="1"/>
  <c r="K121" i="1"/>
  <c r="G121" i="1"/>
  <c r="F121" i="1"/>
  <c r="E121" i="1"/>
  <c r="D121" i="1"/>
  <c r="C121" i="1"/>
  <c r="B121" i="1"/>
  <c r="AC121" i="1" s="1"/>
  <c r="AA120" i="1"/>
  <c r="AB120" i="1" s="1"/>
  <c r="O120" i="1" s="1"/>
  <c r="T120" i="1"/>
  <c r="S120" i="1"/>
  <c r="R120" i="1"/>
  <c r="Q120" i="1"/>
  <c r="P120" i="1"/>
  <c r="J120" i="1"/>
  <c r="G120" i="1"/>
  <c r="F120" i="1"/>
  <c r="E120" i="1"/>
  <c r="D120" i="1"/>
  <c r="C120" i="1"/>
  <c r="B120" i="1"/>
  <c r="Z120" i="1" s="1"/>
  <c r="AA119" i="1"/>
  <c r="AB119" i="1" s="1"/>
  <c r="U119" i="1"/>
  <c r="T119" i="1"/>
  <c r="R119" i="1"/>
  <c r="Q119" i="1"/>
  <c r="P119" i="1"/>
  <c r="K119" i="1"/>
  <c r="G119" i="1"/>
  <c r="F119" i="1"/>
  <c r="E119" i="1"/>
  <c r="D119" i="1"/>
  <c r="C119" i="1"/>
  <c r="B119" i="1"/>
  <c r="AC119" i="1" s="1"/>
  <c r="AA118" i="1"/>
  <c r="AB118" i="1" s="1"/>
  <c r="Z118" i="1"/>
  <c r="T118" i="1"/>
  <c r="R118" i="1"/>
  <c r="Q118" i="1"/>
  <c r="P118" i="1"/>
  <c r="K118" i="1"/>
  <c r="G118" i="1"/>
  <c r="F118" i="1"/>
  <c r="E118" i="1"/>
  <c r="D118" i="1"/>
  <c r="C118" i="1"/>
  <c r="B118" i="1"/>
  <c r="I118" i="1" s="1"/>
  <c r="AA117" i="1"/>
  <c r="AB117" i="1" s="1"/>
  <c r="T117" i="1"/>
  <c r="R117" i="1"/>
  <c r="Q117" i="1"/>
  <c r="P117" i="1"/>
  <c r="K117" i="1"/>
  <c r="G117" i="1"/>
  <c r="S117" i="1" s="1"/>
  <c r="F117" i="1"/>
  <c r="E117" i="1"/>
  <c r="D117" i="1"/>
  <c r="C117" i="1"/>
  <c r="B117" i="1"/>
  <c r="AC117" i="1" s="1"/>
  <c r="AB116" i="1"/>
  <c r="O116" i="1" s="1"/>
  <c r="AA116" i="1"/>
  <c r="T116" i="1"/>
  <c r="R116" i="1"/>
  <c r="Q116" i="1"/>
  <c r="P116" i="1"/>
  <c r="K116" i="1"/>
  <c r="I116" i="1"/>
  <c r="G116" i="1"/>
  <c r="S116" i="1" s="1"/>
  <c r="F116" i="1"/>
  <c r="E116" i="1"/>
  <c r="D116" i="1"/>
  <c r="C116" i="1"/>
  <c r="B116" i="1"/>
  <c r="Z116" i="1" s="1"/>
  <c r="AB115" i="1"/>
  <c r="AA115" i="1"/>
  <c r="Z115" i="1"/>
  <c r="T115" i="1"/>
  <c r="R115" i="1"/>
  <c r="Q115" i="1"/>
  <c r="P115" i="1"/>
  <c r="K115" i="1"/>
  <c r="I115" i="1"/>
  <c r="G115" i="1"/>
  <c r="S115" i="1" s="1"/>
  <c r="F115" i="1"/>
  <c r="E115" i="1"/>
  <c r="D115" i="1"/>
  <c r="C115" i="1"/>
  <c r="B115" i="1"/>
  <c r="U115" i="1" s="1"/>
  <c r="AA114" i="1"/>
  <c r="AB114" i="1" s="1"/>
  <c r="Z114" i="1"/>
  <c r="T114" i="1"/>
  <c r="R114" i="1"/>
  <c r="Q114" i="1"/>
  <c r="P114" i="1"/>
  <c r="K114" i="1"/>
  <c r="G114" i="1"/>
  <c r="F114" i="1"/>
  <c r="S114" i="1" s="1"/>
  <c r="E114" i="1"/>
  <c r="D114" i="1"/>
  <c r="C114" i="1"/>
  <c r="B114" i="1"/>
  <c r="I114" i="1" s="1"/>
  <c r="AA113" i="1"/>
  <c r="AB113" i="1" s="1"/>
  <c r="T113" i="1"/>
  <c r="R113" i="1"/>
  <c r="Q113" i="1"/>
  <c r="P113" i="1"/>
  <c r="K113" i="1"/>
  <c r="G113" i="1"/>
  <c r="F113" i="1"/>
  <c r="E113" i="1"/>
  <c r="D113" i="1"/>
  <c r="C113" i="1"/>
  <c r="B113" i="1"/>
  <c r="AC113" i="1" s="1"/>
  <c r="AA112" i="1"/>
  <c r="AB112" i="1" s="1"/>
  <c r="O112" i="1" s="1"/>
  <c r="T112" i="1"/>
  <c r="R112" i="1"/>
  <c r="Q112" i="1"/>
  <c r="P112" i="1"/>
  <c r="K112" i="1"/>
  <c r="J112" i="1"/>
  <c r="I112" i="1"/>
  <c r="G112" i="1"/>
  <c r="F112" i="1"/>
  <c r="S112" i="1" s="1"/>
  <c r="E112" i="1"/>
  <c r="D112" i="1"/>
  <c r="C112" i="1"/>
  <c r="B112" i="1"/>
  <c r="Z112" i="1" s="1"/>
  <c r="AB111" i="1"/>
  <c r="O111" i="1" s="1"/>
  <c r="AA111" i="1"/>
  <c r="T111" i="1"/>
  <c r="R111" i="1"/>
  <c r="Q111" i="1"/>
  <c r="P111" i="1"/>
  <c r="K111" i="1"/>
  <c r="J111" i="1"/>
  <c r="G111" i="1"/>
  <c r="F111" i="1"/>
  <c r="E111" i="1"/>
  <c r="D111" i="1"/>
  <c r="C111" i="1"/>
  <c r="B111" i="1"/>
  <c r="Z111" i="1" s="1"/>
  <c r="AA110" i="1"/>
  <c r="AB110" i="1" s="1"/>
  <c r="Z110" i="1"/>
  <c r="T110" i="1"/>
  <c r="R110" i="1"/>
  <c r="Q110" i="1"/>
  <c r="P110" i="1"/>
  <c r="J110" i="1"/>
  <c r="G110" i="1"/>
  <c r="F110" i="1"/>
  <c r="E110" i="1"/>
  <c r="D110" i="1"/>
  <c r="C110" i="1"/>
  <c r="B110" i="1"/>
  <c r="I110" i="1" s="1"/>
  <c r="AA109" i="1"/>
  <c r="AB109" i="1" s="1"/>
  <c r="T109" i="1"/>
  <c r="R109" i="1"/>
  <c r="Q109" i="1"/>
  <c r="P109" i="1"/>
  <c r="J109" i="1"/>
  <c r="G109" i="1"/>
  <c r="S109" i="1" s="1"/>
  <c r="F109" i="1"/>
  <c r="E109" i="1"/>
  <c r="D109" i="1"/>
  <c r="C109" i="1"/>
  <c r="B109" i="1"/>
  <c r="AC109" i="1" s="1"/>
  <c r="AA108" i="1"/>
  <c r="AB108" i="1" s="1"/>
  <c r="O108" i="1" s="1"/>
  <c r="T108" i="1"/>
  <c r="R108" i="1"/>
  <c r="Q108" i="1"/>
  <c r="P108" i="1"/>
  <c r="J108" i="1"/>
  <c r="G108" i="1"/>
  <c r="S108" i="1" s="1"/>
  <c r="F108" i="1"/>
  <c r="E108" i="1"/>
  <c r="D108" i="1"/>
  <c r="C108" i="1"/>
  <c r="B108" i="1"/>
  <c r="Z108" i="1" s="1"/>
  <c r="AA107" i="1"/>
  <c r="AB107" i="1" s="1"/>
  <c r="Z107" i="1"/>
  <c r="U107" i="1"/>
  <c r="T107" i="1"/>
  <c r="R107" i="1"/>
  <c r="Q107" i="1"/>
  <c r="P107" i="1"/>
  <c r="J107" i="1"/>
  <c r="I107" i="1"/>
  <c r="G107" i="1"/>
  <c r="S107" i="1" s="1"/>
  <c r="F107" i="1"/>
  <c r="E107" i="1"/>
  <c r="D107" i="1"/>
  <c r="C107" i="1"/>
  <c r="B107" i="1"/>
  <c r="AC107" i="1" s="1"/>
  <c r="AA106" i="1"/>
  <c r="AB106" i="1" s="1"/>
  <c r="T106" i="1"/>
  <c r="R106" i="1"/>
  <c r="Q106" i="1"/>
  <c r="P106" i="1"/>
  <c r="J106" i="1"/>
  <c r="G106" i="1"/>
  <c r="F106" i="1"/>
  <c r="S106" i="1" s="1"/>
  <c r="E106" i="1"/>
  <c r="D106" i="1"/>
  <c r="C106" i="1"/>
  <c r="B106" i="1"/>
  <c r="I106" i="1" s="1"/>
  <c r="AA105" i="1"/>
  <c r="AB105" i="1" s="1"/>
  <c r="T105" i="1"/>
  <c r="R105" i="1"/>
  <c r="Q105" i="1"/>
  <c r="P105" i="1"/>
  <c r="J105" i="1"/>
  <c r="G105" i="1"/>
  <c r="F105" i="1"/>
  <c r="E105" i="1"/>
  <c r="D105" i="1"/>
  <c r="C105" i="1"/>
  <c r="B105" i="1"/>
  <c r="AC105" i="1" s="1"/>
  <c r="AA104" i="1"/>
  <c r="AB104" i="1" s="1"/>
  <c r="O104" i="1" s="1"/>
  <c r="T104" i="1"/>
  <c r="S104" i="1"/>
  <c r="R104" i="1"/>
  <c r="Q104" i="1"/>
  <c r="P104" i="1"/>
  <c r="J104" i="1"/>
  <c r="I104" i="1"/>
  <c r="G104" i="1"/>
  <c r="F104" i="1"/>
  <c r="E104" i="1"/>
  <c r="D104" i="1"/>
  <c r="C104" i="1"/>
  <c r="B104" i="1"/>
  <c r="Z104" i="1" s="1"/>
  <c r="AA103" i="1"/>
  <c r="AB103" i="1" s="1"/>
  <c r="U103" i="1"/>
  <c r="T103" i="1"/>
  <c r="R103" i="1"/>
  <c r="Q103" i="1"/>
  <c r="P103" i="1"/>
  <c r="J103" i="1"/>
  <c r="I103" i="1"/>
  <c r="G103" i="1"/>
  <c r="F103" i="1"/>
  <c r="E103" i="1"/>
  <c r="D103" i="1"/>
  <c r="C103" i="1"/>
  <c r="B103" i="1"/>
  <c r="AC103" i="1" s="1"/>
  <c r="AA102" i="1"/>
  <c r="AB102" i="1" s="1"/>
  <c r="Z102" i="1"/>
  <c r="T102" i="1"/>
  <c r="R102" i="1"/>
  <c r="Q102" i="1"/>
  <c r="P102" i="1"/>
  <c r="J102" i="1"/>
  <c r="G102" i="1"/>
  <c r="F102" i="1"/>
  <c r="S102" i="1" s="1"/>
  <c r="E102" i="1"/>
  <c r="D102" i="1"/>
  <c r="C102" i="1"/>
  <c r="B102" i="1"/>
  <c r="I102" i="1" s="1"/>
  <c r="AB101" i="1"/>
  <c r="O101" i="1" s="1"/>
  <c r="AA101" i="1"/>
  <c r="T101" i="1"/>
  <c r="R101" i="1"/>
  <c r="Q101" i="1"/>
  <c r="P101" i="1"/>
  <c r="J101" i="1"/>
  <c r="G101" i="1"/>
  <c r="F101" i="1"/>
  <c r="E101" i="1"/>
  <c r="D101" i="1"/>
  <c r="C101" i="1"/>
  <c r="B101" i="1"/>
  <c r="AC101" i="1" s="1"/>
  <c r="AA100" i="1"/>
  <c r="AB100" i="1" s="1"/>
  <c r="O100" i="1" s="1"/>
  <c r="T100" i="1"/>
  <c r="S100" i="1"/>
  <c r="R100" i="1"/>
  <c r="Q100" i="1"/>
  <c r="P100" i="1"/>
  <c r="J100" i="1"/>
  <c r="G100" i="1"/>
  <c r="F100" i="1"/>
  <c r="E100" i="1"/>
  <c r="D100" i="1"/>
  <c r="C100" i="1"/>
  <c r="B100" i="1"/>
  <c r="Z100" i="1" s="1"/>
  <c r="AA99" i="1"/>
  <c r="AB99" i="1" s="1"/>
  <c r="U99" i="1"/>
  <c r="T99" i="1"/>
  <c r="R99" i="1"/>
  <c r="Q99" i="1"/>
  <c r="P99" i="1"/>
  <c r="J99" i="1"/>
  <c r="I99" i="1"/>
  <c r="G99" i="1"/>
  <c r="F99" i="1"/>
  <c r="E99" i="1"/>
  <c r="D99" i="1"/>
  <c r="C99" i="1"/>
  <c r="B99" i="1"/>
  <c r="AC99" i="1" s="1"/>
  <c r="AA98" i="1"/>
  <c r="AB98" i="1" s="1"/>
  <c r="Z98" i="1"/>
  <c r="T98" i="1"/>
  <c r="R98" i="1"/>
  <c r="Q98" i="1"/>
  <c r="P98" i="1"/>
  <c r="J98" i="1"/>
  <c r="G98" i="1"/>
  <c r="F98" i="1"/>
  <c r="E98" i="1"/>
  <c r="D98" i="1"/>
  <c r="C98" i="1"/>
  <c r="B98" i="1"/>
  <c r="I98" i="1" s="1"/>
  <c r="AA97" i="1"/>
  <c r="AB97" i="1" s="1"/>
  <c r="O97" i="1" s="1"/>
  <c r="T97" i="1"/>
  <c r="R97" i="1"/>
  <c r="Q97" i="1"/>
  <c r="P97" i="1"/>
  <c r="J97" i="1"/>
  <c r="G97" i="1"/>
  <c r="F97" i="1"/>
  <c r="E97" i="1"/>
  <c r="D97" i="1"/>
  <c r="C97" i="1"/>
  <c r="B97" i="1"/>
  <c r="AC97" i="1" s="1"/>
  <c r="AA96" i="1"/>
  <c r="AB96" i="1" s="1"/>
  <c r="O96" i="1" s="1"/>
  <c r="T96" i="1"/>
  <c r="R96" i="1"/>
  <c r="Q96" i="1"/>
  <c r="P96" i="1"/>
  <c r="J96" i="1"/>
  <c r="I96" i="1"/>
  <c r="G96" i="1"/>
  <c r="S96" i="1" s="1"/>
  <c r="F96" i="1"/>
  <c r="E96" i="1"/>
  <c r="D96" i="1"/>
  <c r="C96" i="1"/>
  <c r="B96" i="1"/>
  <c r="Z96" i="1" s="1"/>
  <c r="AA95" i="1"/>
  <c r="AB95" i="1" s="1"/>
  <c r="T95" i="1"/>
  <c r="R95" i="1"/>
  <c r="Q95" i="1"/>
  <c r="P95" i="1"/>
  <c r="J95" i="1"/>
  <c r="I95" i="1"/>
  <c r="G95" i="1"/>
  <c r="F95" i="1"/>
  <c r="E95" i="1"/>
  <c r="D95" i="1"/>
  <c r="C95" i="1"/>
  <c r="B95" i="1"/>
  <c r="Z95" i="1" s="1"/>
  <c r="AA94" i="1"/>
  <c r="AB94" i="1" s="1"/>
  <c r="Z94" i="1"/>
  <c r="T94" i="1"/>
  <c r="R94" i="1"/>
  <c r="Q94" i="1"/>
  <c r="P94" i="1"/>
  <c r="J94" i="1"/>
  <c r="G94" i="1"/>
  <c r="F94" i="1"/>
  <c r="E94" i="1"/>
  <c r="D94" i="1"/>
  <c r="C94" i="1"/>
  <c r="B94" i="1"/>
  <c r="I94" i="1" s="1"/>
  <c r="AB93" i="1"/>
  <c r="O93" i="1" s="1"/>
  <c r="AA93" i="1"/>
  <c r="T93" i="1"/>
  <c r="R93" i="1"/>
  <c r="Q93" i="1"/>
  <c r="P93" i="1"/>
  <c r="K93" i="1"/>
  <c r="J93" i="1"/>
  <c r="G93" i="1"/>
  <c r="S93" i="1" s="1"/>
  <c r="F93" i="1"/>
  <c r="E93" i="1"/>
  <c r="D93" i="1"/>
  <c r="C93" i="1"/>
  <c r="B93" i="1"/>
  <c r="AC93" i="1" s="1"/>
  <c r="AA92" i="1"/>
  <c r="AB92" i="1" s="1"/>
  <c r="O92" i="1" s="1"/>
  <c r="T92" i="1"/>
  <c r="R92" i="1"/>
  <c r="Q92" i="1"/>
  <c r="P92" i="1"/>
  <c r="K92" i="1"/>
  <c r="G92" i="1"/>
  <c r="S92" i="1" s="1"/>
  <c r="F92" i="1"/>
  <c r="E92" i="1"/>
  <c r="D92" i="1"/>
  <c r="C92" i="1"/>
  <c r="B92" i="1"/>
  <c r="Z92" i="1" s="1"/>
  <c r="AA91" i="1"/>
  <c r="AB91" i="1" s="1"/>
  <c r="Z91" i="1"/>
  <c r="T91" i="1"/>
  <c r="R91" i="1"/>
  <c r="Q91" i="1"/>
  <c r="P91" i="1"/>
  <c r="J91" i="1"/>
  <c r="I91" i="1"/>
  <c r="G91" i="1"/>
  <c r="S91" i="1" s="1"/>
  <c r="F91" i="1"/>
  <c r="E91" i="1"/>
  <c r="D91" i="1"/>
  <c r="C91" i="1"/>
  <c r="B91" i="1"/>
  <c r="AC91" i="1" s="1"/>
  <c r="M91" i="1" s="1"/>
  <c r="AA90" i="1"/>
  <c r="AB90" i="1" s="1"/>
  <c r="T90" i="1"/>
  <c r="R90" i="1"/>
  <c r="Q90" i="1"/>
  <c r="P90" i="1"/>
  <c r="J90" i="1"/>
  <c r="G90" i="1"/>
  <c r="F90" i="1"/>
  <c r="S90" i="1" s="1"/>
  <c r="E90" i="1"/>
  <c r="D90" i="1"/>
  <c r="C90" i="1"/>
  <c r="B90" i="1"/>
  <c r="I90" i="1" s="1"/>
  <c r="AA89" i="1"/>
  <c r="AB89" i="1" s="1"/>
  <c r="O89" i="1" s="1"/>
  <c r="T89" i="1"/>
  <c r="R89" i="1"/>
  <c r="Q89" i="1"/>
  <c r="P89" i="1"/>
  <c r="J89" i="1"/>
  <c r="G89" i="1"/>
  <c r="S89" i="1" s="1"/>
  <c r="F89" i="1"/>
  <c r="E89" i="1"/>
  <c r="D89" i="1"/>
  <c r="C89" i="1"/>
  <c r="B89" i="1"/>
  <c r="AC89" i="1" s="1"/>
  <c r="AB88" i="1"/>
  <c r="O88" i="1" s="1"/>
  <c r="AA88" i="1"/>
  <c r="T88" i="1"/>
  <c r="R88" i="1"/>
  <c r="Q88" i="1"/>
  <c r="P88" i="1"/>
  <c r="J88" i="1"/>
  <c r="I88" i="1"/>
  <c r="G88" i="1"/>
  <c r="F88" i="1"/>
  <c r="S88" i="1" s="1"/>
  <c r="E88" i="1"/>
  <c r="D88" i="1"/>
  <c r="C88" i="1"/>
  <c r="B88" i="1"/>
  <c r="Z88" i="1" s="1"/>
  <c r="AB87" i="1"/>
  <c r="AA87" i="1"/>
  <c r="Z87" i="1"/>
  <c r="T87" i="1"/>
  <c r="R87" i="1"/>
  <c r="Q87" i="1"/>
  <c r="P87" i="1"/>
  <c r="J87" i="1"/>
  <c r="G87" i="1"/>
  <c r="S87" i="1" s="1"/>
  <c r="F87" i="1"/>
  <c r="E87" i="1"/>
  <c r="D87" i="1"/>
  <c r="C87" i="1"/>
  <c r="B87" i="1"/>
  <c r="AC87" i="1" s="1"/>
  <c r="M87" i="1" s="1"/>
  <c r="AA86" i="1"/>
  <c r="AB86" i="1" s="1"/>
  <c r="T86" i="1"/>
  <c r="R86" i="1"/>
  <c r="Q86" i="1"/>
  <c r="P86" i="1"/>
  <c r="J86" i="1"/>
  <c r="G86" i="1"/>
  <c r="F86" i="1"/>
  <c r="E86" i="1"/>
  <c r="D86" i="1"/>
  <c r="C86" i="1"/>
  <c r="B86" i="1"/>
  <c r="I86" i="1" s="1"/>
  <c r="AA85" i="1"/>
  <c r="AB85" i="1" s="1"/>
  <c r="T85" i="1"/>
  <c r="R85" i="1"/>
  <c r="P85" i="1"/>
  <c r="K85" i="1"/>
  <c r="J85" i="1"/>
  <c r="G85" i="1"/>
  <c r="F85" i="1"/>
  <c r="E85" i="1"/>
  <c r="D85" i="1"/>
  <c r="C85" i="1"/>
  <c r="B85" i="1"/>
  <c r="AC85" i="1" s="1"/>
  <c r="AA84" i="1"/>
  <c r="AB84" i="1" s="1"/>
  <c r="T84" i="1"/>
  <c r="R84" i="1"/>
  <c r="Q84" i="1"/>
  <c r="K84" i="1"/>
  <c r="J84" i="1"/>
  <c r="I84" i="1"/>
  <c r="G84" i="1"/>
  <c r="F84" i="1"/>
  <c r="S84" i="1" s="1"/>
  <c r="E84" i="1"/>
  <c r="D84" i="1"/>
  <c r="C84" i="1"/>
  <c r="B84" i="1"/>
  <c r="Z84" i="1" s="1"/>
  <c r="AB83" i="1"/>
  <c r="P83" i="1" s="1"/>
  <c r="AA83" i="1"/>
  <c r="U83" i="1"/>
  <c r="T83" i="1"/>
  <c r="R83" i="1"/>
  <c r="Q83" i="1"/>
  <c r="K83" i="1"/>
  <c r="J83" i="1"/>
  <c r="G83" i="1"/>
  <c r="F83" i="1"/>
  <c r="E83" i="1"/>
  <c r="D83" i="1"/>
  <c r="C83" i="1"/>
  <c r="B83" i="1"/>
  <c r="I83" i="1" s="1"/>
  <c r="AA82" i="1"/>
  <c r="AB82" i="1" s="1"/>
  <c r="T82" i="1"/>
  <c r="R82" i="1"/>
  <c r="Q82" i="1"/>
  <c r="K82" i="1"/>
  <c r="J82" i="1"/>
  <c r="G82" i="1"/>
  <c r="F82" i="1"/>
  <c r="S82" i="1" s="1"/>
  <c r="E82" i="1"/>
  <c r="D82" i="1"/>
  <c r="C82" i="1"/>
  <c r="B82" i="1"/>
  <c r="I82" i="1" s="1"/>
  <c r="AA81" i="1"/>
  <c r="AB81" i="1" s="1"/>
  <c r="O81" i="1" s="1"/>
  <c r="T81" i="1"/>
  <c r="R81" i="1"/>
  <c r="Q81" i="1"/>
  <c r="P81" i="1"/>
  <c r="K81" i="1"/>
  <c r="G81" i="1"/>
  <c r="S81" i="1" s="1"/>
  <c r="F81" i="1"/>
  <c r="E81" i="1"/>
  <c r="D81" i="1"/>
  <c r="C81" i="1"/>
  <c r="B81" i="1"/>
  <c r="AC81" i="1" s="1"/>
  <c r="AA80" i="1"/>
  <c r="AB80" i="1" s="1"/>
  <c r="O80" i="1" s="1"/>
  <c r="T80" i="1"/>
  <c r="R80" i="1"/>
  <c r="Q80" i="1"/>
  <c r="P80" i="1"/>
  <c r="K80" i="1"/>
  <c r="G80" i="1"/>
  <c r="S80" i="1" s="1"/>
  <c r="F80" i="1"/>
  <c r="E80" i="1"/>
  <c r="D80" i="1"/>
  <c r="C80" i="1"/>
  <c r="B80" i="1"/>
  <c r="Z80" i="1" s="1"/>
  <c r="AA79" i="1"/>
  <c r="AB79" i="1" s="1"/>
  <c r="Z79" i="1"/>
  <c r="T79" i="1"/>
  <c r="R79" i="1"/>
  <c r="Q79" i="1"/>
  <c r="P79" i="1"/>
  <c r="J79" i="1"/>
  <c r="I79" i="1"/>
  <c r="G79" i="1"/>
  <c r="S79" i="1" s="1"/>
  <c r="F79" i="1"/>
  <c r="E79" i="1"/>
  <c r="D79" i="1"/>
  <c r="C79" i="1"/>
  <c r="B79" i="1"/>
  <c r="AC79" i="1" s="1"/>
  <c r="M79" i="1" s="1"/>
  <c r="AA78" i="1"/>
  <c r="AB78" i="1" s="1"/>
  <c r="T78" i="1"/>
  <c r="R78" i="1"/>
  <c r="Q78" i="1"/>
  <c r="P78" i="1"/>
  <c r="J78" i="1"/>
  <c r="G78" i="1"/>
  <c r="F78" i="1"/>
  <c r="S78" i="1" s="1"/>
  <c r="E78" i="1"/>
  <c r="D78" i="1"/>
  <c r="C78" i="1"/>
  <c r="B78" i="1"/>
  <c r="I78" i="1" s="1"/>
  <c r="AA77" i="1"/>
  <c r="AB77" i="1" s="1"/>
  <c r="O77" i="1" s="1"/>
  <c r="T77" i="1"/>
  <c r="R77" i="1"/>
  <c r="Q77" i="1"/>
  <c r="P77" i="1"/>
  <c r="K77" i="1"/>
  <c r="G77" i="1"/>
  <c r="S77" i="1" s="1"/>
  <c r="F77" i="1"/>
  <c r="E77" i="1"/>
  <c r="D77" i="1"/>
  <c r="C77" i="1"/>
  <c r="B77" i="1"/>
  <c r="AC77" i="1" s="1"/>
  <c r="AB76" i="1"/>
  <c r="O76" i="1" s="1"/>
  <c r="AA76" i="1"/>
  <c r="T76" i="1"/>
  <c r="R76" i="1"/>
  <c r="Q76" i="1"/>
  <c r="P76" i="1"/>
  <c r="K76" i="1"/>
  <c r="I76" i="1"/>
  <c r="G76" i="1"/>
  <c r="F76" i="1"/>
  <c r="S76" i="1" s="1"/>
  <c r="E76" i="1"/>
  <c r="D76" i="1"/>
  <c r="C76" i="1"/>
  <c r="B76" i="1"/>
  <c r="Z76" i="1" s="1"/>
  <c r="AB75" i="1"/>
  <c r="AA75" i="1"/>
  <c r="T75" i="1"/>
  <c r="R75" i="1"/>
  <c r="Q75" i="1"/>
  <c r="P75" i="1"/>
  <c r="K75" i="1"/>
  <c r="G75" i="1"/>
  <c r="S75" i="1" s="1"/>
  <c r="F75" i="1"/>
  <c r="E75" i="1"/>
  <c r="D75" i="1"/>
  <c r="C75" i="1"/>
  <c r="B75" i="1"/>
  <c r="AC75" i="1" s="1"/>
  <c r="AA74" i="1"/>
  <c r="AB74" i="1" s="1"/>
  <c r="T74" i="1"/>
  <c r="R74" i="1"/>
  <c r="Q74" i="1"/>
  <c r="P74" i="1"/>
  <c r="K74" i="1"/>
  <c r="G74" i="1"/>
  <c r="F74" i="1"/>
  <c r="E74" i="1"/>
  <c r="D74" i="1"/>
  <c r="C74" i="1"/>
  <c r="B74" i="1"/>
  <c r="I74" i="1" s="1"/>
  <c r="AA73" i="1"/>
  <c r="AB73" i="1" s="1"/>
  <c r="O73" i="1" s="1"/>
  <c r="T73" i="1"/>
  <c r="R73" i="1"/>
  <c r="Q73" i="1"/>
  <c r="P73" i="1"/>
  <c r="K73" i="1"/>
  <c r="G73" i="1"/>
  <c r="S73" i="1" s="1"/>
  <c r="F73" i="1"/>
  <c r="E73" i="1"/>
  <c r="D73" i="1"/>
  <c r="C73" i="1"/>
  <c r="B73" i="1"/>
  <c r="AC73" i="1" s="1"/>
  <c r="AB72" i="1"/>
  <c r="O72" i="1" s="1"/>
  <c r="AA72" i="1"/>
  <c r="T72" i="1"/>
  <c r="R72" i="1"/>
  <c r="Q72" i="1"/>
  <c r="P72" i="1"/>
  <c r="K72" i="1"/>
  <c r="I72" i="1"/>
  <c r="G72" i="1"/>
  <c r="S72" i="1" s="1"/>
  <c r="F72" i="1"/>
  <c r="E72" i="1"/>
  <c r="D72" i="1"/>
  <c r="C72" i="1"/>
  <c r="B72" i="1"/>
  <c r="Z72" i="1" s="1"/>
  <c r="AB71" i="1"/>
  <c r="AA71" i="1"/>
  <c r="Z71" i="1"/>
  <c r="U71" i="1"/>
  <c r="T71" i="1"/>
  <c r="R71" i="1"/>
  <c r="Q71" i="1"/>
  <c r="P71" i="1"/>
  <c r="J71" i="1"/>
  <c r="I71" i="1"/>
  <c r="G71" i="1"/>
  <c r="S71" i="1" s="1"/>
  <c r="F71" i="1"/>
  <c r="E71" i="1"/>
  <c r="D71" i="1"/>
  <c r="C71" i="1"/>
  <c r="B71" i="1"/>
  <c r="AC71" i="1" s="1"/>
  <c r="M71" i="1" s="1"/>
  <c r="AA70" i="1"/>
  <c r="AB70" i="1" s="1"/>
  <c r="Z70" i="1"/>
  <c r="T70" i="1"/>
  <c r="R70" i="1"/>
  <c r="Q70" i="1"/>
  <c r="P70" i="1"/>
  <c r="J70" i="1"/>
  <c r="G70" i="1"/>
  <c r="F70" i="1"/>
  <c r="S70" i="1" s="1"/>
  <c r="E70" i="1"/>
  <c r="D70" i="1"/>
  <c r="C70" i="1"/>
  <c r="B70" i="1"/>
  <c r="I70" i="1" s="1"/>
  <c r="AB69" i="1"/>
  <c r="O69" i="1" s="1"/>
  <c r="AA69" i="1"/>
  <c r="T69" i="1"/>
  <c r="R69" i="1"/>
  <c r="Q69" i="1"/>
  <c r="P69" i="1"/>
  <c r="J69" i="1"/>
  <c r="G69" i="1"/>
  <c r="F69" i="1"/>
  <c r="E69" i="1"/>
  <c r="D69" i="1"/>
  <c r="C69" i="1"/>
  <c r="B69" i="1"/>
  <c r="AC69" i="1" s="1"/>
  <c r="AB68" i="1"/>
  <c r="O68" i="1" s="1"/>
  <c r="AA68" i="1"/>
  <c r="T68" i="1"/>
  <c r="S68" i="1"/>
  <c r="R68" i="1"/>
  <c r="Q68" i="1"/>
  <c r="P68" i="1"/>
  <c r="J68" i="1"/>
  <c r="I68" i="1"/>
  <c r="G68" i="1"/>
  <c r="F68" i="1"/>
  <c r="E68" i="1"/>
  <c r="D68" i="1"/>
  <c r="C68" i="1"/>
  <c r="B68" i="1"/>
  <c r="Z68" i="1" s="1"/>
  <c r="AB67" i="1"/>
  <c r="AA67" i="1"/>
  <c r="U67" i="1"/>
  <c r="T67" i="1"/>
  <c r="R67" i="1"/>
  <c r="Q67" i="1"/>
  <c r="P67" i="1"/>
  <c r="J67" i="1"/>
  <c r="G67" i="1"/>
  <c r="F67" i="1"/>
  <c r="E67" i="1"/>
  <c r="D67" i="1"/>
  <c r="C67" i="1"/>
  <c r="B67" i="1"/>
  <c r="I67" i="1" s="1"/>
  <c r="AA66" i="1"/>
  <c r="AB66" i="1" s="1"/>
  <c r="T66" i="1"/>
  <c r="R66" i="1"/>
  <c r="Q66" i="1"/>
  <c r="P66" i="1"/>
  <c r="J66" i="1"/>
  <c r="G66" i="1"/>
  <c r="F66" i="1"/>
  <c r="S66" i="1" s="1"/>
  <c r="E66" i="1"/>
  <c r="D66" i="1"/>
  <c r="C66" i="1"/>
  <c r="B66" i="1"/>
  <c r="I66" i="1" s="1"/>
  <c r="AA65" i="1"/>
  <c r="AB65" i="1" s="1"/>
  <c r="O65" i="1" s="1"/>
  <c r="T65" i="1"/>
  <c r="R65" i="1"/>
  <c r="Q65" i="1"/>
  <c r="P65" i="1"/>
  <c r="J65" i="1"/>
  <c r="G65" i="1"/>
  <c r="S65" i="1" s="1"/>
  <c r="F65" i="1"/>
  <c r="E65" i="1"/>
  <c r="D65" i="1"/>
  <c r="C65" i="1"/>
  <c r="B65" i="1"/>
  <c r="AC65" i="1" s="1"/>
  <c r="AA64" i="1"/>
  <c r="AB64" i="1" s="1"/>
  <c r="O64" i="1" s="1"/>
  <c r="T64" i="1"/>
  <c r="R64" i="1"/>
  <c r="Q64" i="1"/>
  <c r="P64" i="1"/>
  <c r="J64" i="1"/>
  <c r="G64" i="1"/>
  <c r="S64" i="1" s="1"/>
  <c r="F64" i="1"/>
  <c r="E64" i="1"/>
  <c r="D64" i="1"/>
  <c r="C64" i="1"/>
  <c r="B64" i="1"/>
  <c r="Z64" i="1" s="1"/>
  <c r="AA63" i="1"/>
  <c r="AB63" i="1" s="1"/>
  <c r="Z63" i="1"/>
  <c r="T63" i="1"/>
  <c r="R63" i="1"/>
  <c r="Q63" i="1"/>
  <c r="P63" i="1"/>
  <c r="J63" i="1"/>
  <c r="I63" i="1"/>
  <c r="G63" i="1"/>
  <c r="S63" i="1" s="1"/>
  <c r="F63" i="1"/>
  <c r="E63" i="1"/>
  <c r="D63" i="1"/>
  <c r="C63" i="1"/>
  <c r="B63" i="1"/>
  <c r="AC63" i="1" s="1"/>
  <c r="M63" i="1" s="1"/>
  <c r="AA62" i="1"/>
  <c r="AB62" i="1" s="1"/>
  <c r="Z62" i="1"/>
  <c r="T62" i="1"/>
  <c r="R62" i="1"/>
  <c r="Q62" i="1"/>
  <c r="P62" i="1"/>
  <c r="J62" i="1"/>
  <c r="G62" i="1"/>
  <c r="F62" i="1"/>
  <c r="S62" i="1" s="1"/>
  <c r="E62" i="1"/>
  <c r="D62" i="1"/>
  <c r="C62" i="1"/>
  <c r="B62" i="1"/>
  <c r="I62" i="1" s="1"/>
  <c r="AA61" i="1"/>
  <c r="AB61" i="1" s="1"/>
  <c r="O61" i="1" s="1"/>
  <c r="T61" i="1"/>
  <c r="R61" i="1"/>
  <c r="Q61" i="1"/>
  <c r="P61" i="1"/>
  <c r="J61" i="1"/>
  <c r="G61" i="1"/>
  <c r="S61" i="1" s="1"/>
  <c r="F61" i="1"/>
  <c r="E61" i="1"/>
  <c r="D61" i="1"/>
  <c r="C61" i="1"/>
  <c r="B61" i="1"/>
  <c r="AC61" i="1" s="1"/>
  <c r="AB60" i="1"/>
  <c r="O60" i="1" s="1"/>
  <c r="AA60" i="1"/>
  <c r="T60" i="1"/>
  <c r="R60" i="1"/>
  <c r="Q60" i="1"/>
  <c r="P60" i="1"/>
  <c r="J60" i="1"/>
  <c r="I60" i="1"/>
  <c r="G60" i="1"/>
  <c r="F60" i="1"/>
  <c r="S60" i="1" s="1"/>
  <c r="E60" i="1"/>
  <c r="D60" i="1"/>
  <c r="C60" i="1"/>
  <c r="B60" i="1"/>
  <c r="Z60" i="1" s="1"/>
  <c r="AB59" i="1"/>
  <c r="AA59" i="1"/>
  <c r="T59" i="1"/>
  <c r="R59" i="1"/>
  <c r="Q59" i="1"/>
  <c r="P59" i="1"/>
  <c r="J59" i="1"/>
  <c r="G59" i="1"/>
  <c r="S59" i="1" s="1"/>
  <c r="F59" i="1"/>
  <c r="E59" i="1"/>
  <c r="D59" i="1"/>
  <c r="C59" i="1"/>
  <c r="B59" i="1"/>
  <c r="AC59" i="1" s="1"/>
  <c r="AA58" i="1"/>
  <c r="AB58" i="1" s="1"/>
  <c r="T58" i="1"/>
  <c r="R58" i="1"/>
  <c r="Q58" i="1"/>
  <c r="P58" i="1"/>
  <c r="J58" i="1"/>
  <c r="G58" i="1"/>
  <c r="F58" i="1"/>
  <c r="E58" i="1"/>
  <c r="D58" i="1"/>
  <c r="C58" i="1"/>
  <c r="B58" i="1"/>
  <c r="I58" i="1" s="1"/>
  <c r="AA57" i="1"/>
  <c r="AB57" i="1" s="1"/>
  <c r="O57" i="1" s="1"/>
  <c r="T57" i="1"/>
  <c r="R57" i="1"/>
  <c r="Q57" i="1"/>
  <c r="P57" i="1"/>
  <c r="J57" i="1"/>
  <c r="G57" i="1"/>
  <c r="S57" i="1" s="1"/>
  <c r="F57" i="1"/>
  <c r="E57" i="1"/>
  <c r="D57" i="1"/>
  <c r="C57" i="1"/>
  <c r="B57" i="1"/>
  <c r="AC57" i="1" s="1"/>
  <c r="AB56" i="1"/>
  <c r="O56" i="1" s="1"/>
  <c r="AA56" i="1"/>
  <c r="T56" i="1"/>
  <c r="R56" i="1"/>
  <c r="Q56" i="1"/>
  <c r="P56" i="1"/>
  <c r="J56" i="1"/>
  <c r="I56" i="1"/>
  <c r="G56" i="1"/>
  <c r="S56" i="1" s="1"/>
  <c r="F56" i="1"/>
  <c r="E56" i="1"/>
  <c r="D56" i="1"/>
  <c r="C56" i="1"/>
  <c r="B56" i="1"/>
  <c r="Z56" i="1" s="1"/>
  <c r="AB55" i="1"/>
  <c r="AA55" i="1"/>
  <c r="Z55" i="1"/>
  <c r="U55" i="1"/>
  <c r="T55" i="1"/>
  <c r="R55" i="1"/>
  <c r="Q55" i="1"/>
  <c r="P55" i="1"/>
  <c r="J55" i="1"/>
  <c r="I55" i="1"/>
  <c r="G55" i="1"/>
  <c r="S55" i="1" s="1"/>
  <c r="F55" i="1"/>
  <c r="E55" i="1"/>
  <c r="D55" i="1"/>
  <c r="C55" i="1"/>
  <c r="B55" i="1"/>
  <c r="AC55" i="1" s="1"/>
  <c r="M55" i="1" s="1"/>
  <c r="AA54" i="1"/>
  <c r="AB54" i="1" s="1"/>
  <c r="Z54" i="1"/>
  <c r="T54" i="1"/>
  <c r="R54" i="1"/>
  <c r="Q54" i="1"/>
  <c r="P54" i="1"/>
  <c r="J54" i="1"/>
  <c r="G54" i="1"/>
  <c r="F54" i="1"/>
  <c r="S54" i="1" s="1"/>
  <c r="E54" i="1"/>
  <c r="D54" i="1"/>
  <c r="C54" i="1"/>
  <c r="B54" i="1"/>
  <c r="I54" i="1" s="1"/>
  <c r="AB53" i="1"/>
  <c r="O53" i="1" s="1"/>
  <c r="AA53" i="1"/>
  <c r="T53" i="1"/>
  <c r="R53" i="1"/>
  <c r="Q53" i="1"/>
  <c r="P53" i="1"/>
  <c r="J53" i="1"/>
  <c r="G53" i="1"/>
  <c r="F53" i="1"/>
  <c r="E53" i="1"/>
  <c r="D53" i="1"/>
  <c r="C53" i="1"/>
  <c r="B53" i="1"/>
  <c r="AC53" i="1" s="1"/>
  <c r="AB52" i="1"/>
  <c r="O52" i="1" s="1"/>
  <c r="AA52" i="1"/>
  <c r="T52" i="1"/>
  <c r="S52" i="1"/>
  <c r="R52" i="1"/>
  <c r="Q52" i="1"/>
  <c r="P52" i="1"/>
  <c r="J52" i="1"/>
  <c r="I52" i="1"/>
  <c r="G52" i="1"/>
  <c r="F52" i="1"/>
  <c r="E52" i="1"/>
  <c r="D52" i="1"/>
  <c r="C52" i="1"/>
  <c r="B52" i="1"/>
  <c r="Z52" i="1" s="1"/>
  <c r="AB51" i="1"/>
  <c r="AA51" i="1"/>
  <c r="U51" i="1"/>
  <c r="T51" i="1"/>
  <c r="R51" i="1"/>
  <c r="Q51" i="1"/>
  <c r="P51" i="1"/>
  <c r="J51" i="1"/>
  <c r="G51" i="1"/>
  <c r="F51" i="1"/>
  <c r="E51" i="1"/>
  <c r="D51" i="1"/>
  <c r="C51" i="1"/>
  <c r="B51" i="1"/>
  <c r="I51" i="1" s="1"/>
  <c r="AA50" i="1"/>
  <c r="AB50" i="1" s="1"/>
  <c r="T50" i="1"/>
  <c r="R50" i="1"/>
  <c r="Q50" i="1"/>
  <c r="P50" i="1"/>
  <c r="J50" i="1"/>
  <c r="G50" i="1"/>
  <c r="F50" i="1"/>
  <c r="S50" i="1" s="1"/>
  <c r="E50" i="1"/>
  <c r="D50" i="1"/>
  <c r="C50" i="1"/>
  <c r="B50" i="1"/>
  <c r="I50" i="1" s="1"/>
  <c r="AA49" i="1"/>
  <c r="AB49" i="1" s="1"/>
  <c r="O49" i="1" s="1"/>
  <c r="T49" i="1"/>
  <c r="R49" i="1"/>
  <c r="Q49" i="1"/>
  <c r="P49" i="1"/>
  <c r="J49" i="1"/>
  <c r="G49" i="1"/>
  <c r="S49" i="1" s="1"/>
  <c r="F49" i="1"/>
  <c r="E49" i="1"/>
  <c r="D49" i="1"/>
  <c r="C49" i="1"/>
  <c r="B49" i="1"/>
  <c r="AC49" i="1" s="1"/>
  <c r="AA48" i="1"/>
  <c r="AB48" i="1" s="1"/>
  <c r="O48" i="1" s="1"/>
  <c r="T48" i="1"/>
  <c r="R48" i="1"/>
  <c r="P48" i="1"/>
  <c r="K48" i="1"/>
  <c r="J48" i="1"/>
  <c r="G48" i="1"/>
  <c r="S48" i="1" s="1"/>
  <c r="F48" i="1"/>
  <c r="E48" i="1"/>
  <c r="D48" i="1"/>
  <c r="C48" i="1"/>
  <c r="B48" i="1"/>
  <c r="Z48" i="1" s="1"/>
  <c r="AA47" i="1"/>
  <c r="AB47" i="1" s="1"/>
  <c r="Q47" i="1" s="1"/>
  <c r="Z47" i="1"/>
  <c r="T47" i="1"/>
  <c r="R47" i="1"/>
  <c r="P47" i="1"/>
  <c r="K47" i="1"/>
  <c r="J47" i="1"/>
  <c r="I47" i="1"/>
  <c r="G47" i="1"/>
  <c r="S47" i="1" s="1"/>
  <c r="F47" i="1"/>
  <c r="E47" i="1"/>
  <c r="D47" i="1"/>
  <c r="C47" i="1"/>
  <c r="B47" i="1"/>
  <c r="AC47" i="1" s="1"/>
  <c r="AA46" i="1"/>
  <c r="AB46" i="1" s="1"/>
  <c r="T46" i="1"/>
  <c r="R46" i="1"/>
  <c r="Q46" i="1"/>
  <c r="K46" i="1"/>
  <c r="J46" i="1"/>
  <c r="G46" i="1"/>
  <c r="S46" i="1" s="1"/>
  <c r="F46" i="1"/>
  <c r="E46" i="1"/>
  <c r="D46" i="1"/>
  <c r="C46" i="1"/>
  <c r="B46" i="1"/>
  <c r="I46" i="1" s="1"/>
  <c r="AB45" i="1"/>
  <c r="O45" i="1" s="1"/>
  <c r="AA45" i="1"/>
  <c r="T45" i="1"/>
  <c r="R45" i="1"/>
  <c r="Q45" i="1"/>
  <c r="K45" i="1"/>
  <c r="J45" i="1"/>
  <c r="G45" i="1"/>
  <c r="S45" i="1" s="1"/>
  <c r="F45" i="1"/>
  <c r="E45" i="1"/>
  <c r="D45" i="1"/>
  <c r="C45" i="1"/>
  <c r="B45" i="1"/>
  <c r="AC45" i="1" s="1"/>
  <c r="AA44" i="1"/>
  <c r="AB44" i="1" s="1"/>
  <c r="T44" i="1"/>
  <c r="S44" i="1"/>
  <c r="R44" i="1"/>
  <c r="Q44" i="1"/>
  <c r="K44" i="1"/>
  <c r="J44" i="1"/>
  <c r="G44" i="1"/>
  <c r="F44" i="1"/>
  <c r="E44" i="1"/>
  <c r="D44" i="1"/>
  <c r="C44" i="1"/>
  <c r="B44" i="1"/>
  <c r="Z44" i="1" s="1"/>
  <c r="AA43" i="1"/>
  <c r="AB43" i="1" s="1"/>
  <c r="P43" i="1" s="1"/>
  <c r="Z43" i="1"/>
  <c r="U43" i="1"/>
  <c r="T43" i="1"/>
  <c r="R43" i="1"/>
  <c r="Q43" i="1"/>
  <c r="K43" i="1"/>
  <c r="J43" i="1"/>
  <c r="I43" i="1"/>
  <c r="G43" i="1"/>
  <c r="F43" i="1"/>
  <c r="E43" i="1"/>
  <c r="D43" i="1"/>
  <c r="C43" i="1"/>
  <c r="B43" i="1"/>
  <c r="AC43" i="1" s="1"/>
  <c r="M43" i="1" s="1"/>
  <c r="AA42" i="1"/>
  <c r="AB42" i="1" s="1"/>
  <c r="Z42" i="1"/>
  <c r="T42" i="1"/>
  <c r="S42" i="1"/>
  <c r="R42" i="1"/>
  <c r="Q42" i="1"/>
  <c r="K42" i="1"/>
  <c r="J42" i="1"/>
  <c r="G42" i="1"/>
  <c r="F42" i="1"/>
  <c r="E42" i="1"/>
  <c r="D42" i="1"/>
  <c r="C42" i="1"/>
  <c r="B42" i="1"/>
  <c r="I42" i="1" s="1"/>
  <c r="AB41" i="1"/>
  <c r="O41" i="1" s="1"/>
  <c r="AA41" i="1"/>
  <c r="T41" i="1"/>
  <c r="R41" i="1"/>
  <c r="Q41" i="1"/>
  <c r="P41" i="1"/>
  <c r="K41" i="1"/>
  <c r="G41" i="1"/>
  <c r="F41" i="1"/>
  <c r="E41" i="1"/>
  <c r="D41" i="1"/>
  <c r="C41" i="1"/>
  <c r="B41" i="1"/>
  <c r="AC41" i="1" s="1"/>
  <c r="AA40" i="1"/>
  <c r="AB40" i="1" s="1"/>
  <c r="T40" i="1"/>
  <c r="R40" i="1"/>
  <c r="Q40" i="1"/>
  <c r="K40" i="1"/>
  <c r="J40" i="1"/>
  <c r="I40" i="1"/>
  <c r="G40" i="1"/>
  <c r="S40" i="1" s="1"/>
  <c r="F40" i="1"/>
  <c r="E40" i="1"/>
  <c r="D40" i="1"/>
  <c r="C40" i="1"/>
  <c r="B40" i="1"/>
  <c r="Z40" i="1" s="1"/>
  <c r="AA39" i="1"/>
  <c r="AB39" i="1" s="1"/>
  <c r="T39" i="1"/>
  <c r="R39" i="1"/>
  <c r="Q39" i="1"/>
  <c r="P39" i="1"/>
  <c r="K39" i="1"/>
  <c r="I39" i="1"/>
  <c r="G39" i="1"/>
  <c r="F39" i="1"/>
  <c r="E39" i="1"/>
  <c r="D39" i="1"/>
  <c r="C39" i="1"/>
  <c r="B39" i="1"/>
  <c r="Z39" i="1" s="1"/>
  <c r="AA38" i="1"/>
  <c r="AB38" i="1" s="1"/>
  <c r="Z38" i="1"/>
  <c r="T38" i="1"/>
  <c r="R38" i="1"/>
  <c r="Q38" i="1"/>
  <c r="P38" i="1"/>
  <c r="J38" i="1"/>
  <c r="G38" i="1"/>
  <c r="S38" i="1" s="1"/>
  <c r="F38" i="1"/>
  <c r="E38" i="1"/>
  <c r="D38" i="1"/>
  <c r="C38" i="1"/>
  <c r="B38" i="1"/>
  <c r="I38" i="1" s="1"/>
  <c r="AA37" i="1"/>
  <c r="AB37" i="1" s="1"/>
  <c r="O37" i="1" s="1"/>
  <c r="T37" i="1"/>
  <c r="R37" i="1"/>
  <c r="Q37" i="1"/>
  <c r="P37" i="1"/>
  <c r="K37" i="1"/>
  <c r="G37" i="1"/>
  <c r="S37" i="1" s="1"/>
  <c r="F37" i="1"/>
  <c r="E37" i="1"/>
  <c r="D37" i="1"/>
  <c r="C37" i="1"/>
  <c r="B37" i="1"/>
  <c r="AC37" i="1" s="1"/>
  <c r="AA36" i="1"/>
  <c r="AB36" i="1" s="1"/>
  <c r="T36" i="1"/>
  <c r="R36" i="1"/>
  <c r="Q36" i="1"/>
  <c r="P36" i="1"/>
  <c r="K36" i="1"/>
  <c r="G36" i="1"/>
  <c r="F36" i="1"/>
  <c r="S36" i="1" s="1"/>
  <c r="E36" i="1"/>
  <c r="D36" i="1"/>
  <c r="C36" i="1"/>
  <c r="B36" i="1"/>
  <c r="Z36" i="1" s="1"/>
  <c r="AA35" i="1"/>
  <c r="AB35" i="1" s="1"/>
  <c r="T35" i="1"/>
  <c r="R35" i="1"/>
  <c r="Q35" i="1"/>
  <c r="P35" i="1"/>
  <c r="K35" i="1"/>
  <c r="G35" i="1"/>
  <c r="S35" i="1" s="1"/>
  <c r="F35" i="1"/>
  <c r="E35" i="1"/>
  <c r="D35" i="1"/>
  <c r="C35" i="1"/>
  <c r="B35" i="1"/>
  <c r="Z35" i="1" s="1"/>
  <c r="AA34" i="1"/>
  <c r="AB34" i="1" s="1"/>
  <c r="T34" i="1"/>
  <c r="S34" i="1"/>
  <c r="R34" i="1"/>
  <c r="Q34" i="1"/>
  <c r="P34" i="1"/>
  <c r="K34" i="1"/>
  <c r="G34" i="1"/>
  <c r="F34" i="1"/>
  <c r="E34" i="1"/>
  <c r="D34" i="1"/>
  <c r="C34" i="1"/>
  <c r="B34" i="1"/>
  <c r="I34" i="1" s="1"/>
  <c r="AA33" i="1"/>
  <c r="AB33" i="1" s="1"/>
  <c r="O33" i="1" s="1"/>
  <c r="T33" i="1"/>
  <c r="R33" i="1"/>
  <c r="Q33" i="1"/>
  <c r="P33" i="1"/>
  <c r="J33" i="1"/>
  <c r="G33" i="1"/>
  <c r="F33" i="1"/>
  <c r="E33" i="1"/>
  <c r="D33" i="1"/>
  <c r="C33" i="1"/>
  <c r="B33" i="1"/>
  <c r="AC33" i="1" s="1"/>
  <c r="AA32" i="1"/>
  <c r="AB32" i="1" s="1"/>
  <c r="T32" i="1"/>
  <c r="R32" i="1"/>
  <c r="Q32" i="1"/>
  <c r="P32" i="1"/>
  <c r="K32" i="1"/>
  <c r="I32" i="1"/>
  <c r="G32" i="1"/>
  <c r="S32" i="1" s="1"/>
  <c r="F32" i="1"/>
  <c r="E32" i="1"/>
  <c r="D32" i="1"/>
  <c r="C32" i="1"/>
  <c r="B32" i="1"/>
  <c r="Z32" i="1" s="1"/>
  <c r="AA31" i="1"/>
  <c r="AB31" i="1" s="1"/>
  <c r="U31" i="1"/>
  <c r="T31" i="1"/>
  <c r="R31" i="1"/>
  <c r="Q31" i="1"/>
  <c r="P31" i="1"/>
  <c r="K31" i="1"/>
  <c r="I31" i="1"/>
  <c r="G31" i="1"/>
  <c r="F31" i="1"/>
  <c r="E31" i="1"/>
  <c r="D31" i="1"/>
  <c r="C31" i="1"/>
  <c r="B31" i="1"/>
  <c r="AC31" i="1" s="1"/>
  <c r="AA30" i="1"/>
  <c r="AB30" i="1" s="1"/>
  <c r="T30" i="1"/>
  <c r="R30" i="1"/>
  <c r="Q30" i="1"/>
  <c r="P30" i="1"/>
  <c r="J30" i="1"/>
  <c r="G30" i="1"/>
  <c r="S30" i="1" s="1"/>
  <c r="F30" i="1"/>
  <c r="E30" i="1"/>
  <c r="D30" i="1"/>
  <c r="C30" i="1"/>
  <c r="B30" i="1"/>
  <c r="I30" i="1" s="1"/>
  <c r="AA29" i="1"/>
  <c r="AB29" i="1" s="1"/>
  <c r="O29" i="1" s="1"/>
  <c r="T29" i="1"/>
  <c r="R29" i="1"/>
  <c r="Q29" i="1"/>
  <c r="P29" i="1"/>
  <c r="J29" i="1"/>
  <c r="G29" i="1"/>
  <c r="S29" i="1" s="1"/>
  <c r="F29" i="1"/>
  <c r="E29" i="1"/>
  <c r="D29" i="1"/>
  <c r="C29" i="1"/>
  <c r="B29" i="1"/>
  <c r="AC29" i="1" s="1"/>
  <c r="AA28" i="1"/>
  <c r="AB28" i="1" s="1"/>
  <c r="T28" i="1"/>
  <c r="S28" i="1"/>
  <c r="R28" i="1"/>
  <c r="Q28" i="1"/>
  <c r="P28" i="1"/>
  <c r="J28" i="1"/>
  <c r="G28" i="1"/>
  <c r="F28" i="1"/>
  <c r="E28" i="1"/>
  <c r="D28" i="1"/>
  <c r="C28" i="1"/>
  <c r="B28" i="1"/>
  <c r="Z28" i="1" s="1"/>
  <c r="AA27" i="1"/>
  <c r="AB27" i="1" s="1"/>
  <c r="Z27" i="1"/>
  <c r="U27" i="1"/>
  <c r="T27" i="1"/>
  <c r="R27" i="1"/>
  <c r="Q27" i="1"/>
  <c r="P27" i="1"/>
  <c r="J27" i="1"/>
  <c r="G27" i="1"/>
  <c r="F27" i="1"/>
  <c r="E27" i="1"/>
  <c r="D27" i="1"/>
  <c r="C27" i="1"/>
  <c r="B27" i="1"/>
  <c r="AC27" i="1" s="1"/>
  <c r="M27" i="1" s="1"/>
  <c r="AA26" i="1"/>
  <c r="AB26" i="1" s="1"/>
  <c r="Z26" i="1"/>
  <c r="T26" i="1"/>
  <c r="S26" i="1"/>
  <c r="R26" i="1"/>
  <c r="Q26" i="1"/>
  <c r="P26" i="1"/>
  <c r="J26" i="1"/>
  <c r="G26" i="1"/>
  <c r="F26" i="1"/>
  <c r="E26" i="1"/>
  <c r="D26" i="1"/>
  <c r="C26" i="1"/>
  <c r="B26" i="1"/>
  <c r="I26" i="1" s="1"/>
  <c r="AB25" i="1"/>
  <c r="O25" i="1" s="1"/>
  <c r="AA25" i="1"/>
  <c r="T25" i="1"/>
  <c r="R25" i="1"/>
  <c r="Q25" i="1"/>
  <c r="P25" i="1"/>
  <c r="J25" i="1"/>
  <c r="G25" i="1"/>
  <c r="F25" i="1"/>
  <c r="E25" i="1"/>
  <c r="D25" i="1"/>
  <c r="C25" i="1"/>
  <c r="B25" i="1"/>
  <c r="AC25" i="1" s="1"/>
  <c r="AA24" i="1"/>
  <c r="AB24" i="1" s="1"/>
  <c r="T24" i="1"/>
  <c r="R24" i="1"/>
  <c r="Q24" i="1"/>
  <c r="P24" i="1"/>
  <c r="J24" i="1"/>
  <c r="I24" i="1"/>
  <c r="G24" i="1"/>
  <c r="S24" i="1" s="1"/>
  <c r="F24" i="1"/>
  <c r="E24" i="1"/>
  <c r="D24" i="1"/>
  <c r="C24" i="1"/>
  <c r="B24" i="1"/>
  <c r="Z24" i="1" s="1"/>
  <c r="AA23" i="1"/>
  <c r="AB23" i="1" s="1"/>
  <c r="T23" i="1"/>
  <c r="R23" i="1"/>
  <c r="Q23" i="1"/>
  <c r="P23" i="1"/>
  <c r="J23" i="1"/>
  <c r="I23" i="1"/>
  <c r="G23" i="1"/>
  <c r="F23" i="1"/>
  <c r="E23" i="1"/>
  <c r="D23" i="1"/>
  <c r="C23" i="1"/>
  <c r="B23" i="1"/>
  <c r="Z23" i="1" s="1"/>
  <c r="AA22" i="1"/>
  <c r="AB22" i="1" s="1"/>
  <c r="Z22" i="1"/>
  <c r="T22" i="1"/>
  <c r="R22" i="1"/>
  <c r="Q22" i="1"/>
  <c r="P22" i="1"/>
  <c r="J22" i="1"/>
  <c r="G22" i="1"/>
  <c r="S22" i="1" s="1"/>
  <c r="F22" i="1"/>
  <c r="E22" i="1"/>
  <c r="D22" i="1"/>
  <c r="C22" i="1"/>
  <c r="B22" i="1"/>
  <c r="I22" i="1" s="1"/>
  <c r="AA21" i="1"/>
  <c r="AB21" i="1" s="1"/>
  <c r="O21" i="1" s="1"/>
  <c r="T21" i="1"/>
  <c r="R21" i="1"/>
  <c r="Q21" i="1"/>
  <c r="P21" i="1"/>
  <c r="J21" i="1"/>
  <c r="G21" i="1"/>
  <c r="S21" i="1" s="1"/>
  <c r="F21" i="1"/>
  <c r="E21" i="1"/>
  <c r="D21" i="1"/>
  <c r="C21" i="1"/>
  <c r="B21" i="1"/>
  <c r="U21" i="1" s="1"/>
  <c r="AA20" i="1"/>
  <c r="AB20" i="1" s="1"/>
  <c r="T20" i="1"/>
  <c r="S20" i="1"/>
  <c r="R20" i="1"/>
  <c r="Q20" i="1"/>
  <c r="P20" i="1"/>
  <c r="J20" i="1"/>
  <c r="G20" i="1"/>
  <c r="F20" i="1"/>
  <c r="E20" i="1"/>
  <c r="D20" i="1"/>
  <c r="C20" i="1"/>
  <c r="B20" i="1"/>
  <c r="Z20" i="1" s="1"/>
  <c r="AA19" i="1"/>
  <c r="AB19" i="1" s="1"/>
  <c r="T19" i="1"/>
  <c r="R19" i="1"/>
  <c r="Q19" i="1"/>
  <c r="P19" i="1"/>
  <c r="J19" i="1"/>
  <c r="G19" i="1"/>
  <c r="F19" i="1"/>
  <c r="E19" i="1"/>
  <c r="D19" i="1"/>
  <c r="C19" i="1"/>
  <c r="B19" i="1"/>
  <c r="I19" i="1" s="1"/>
  <c r="AA18" i="1"/>
  <c r="AB18" i="1" s="1"/>
  <c r="T18" i="1"/>
  <c r="S18" i="1"/>
  <c r="R18" i="1"/>
  <c r="Q18" i="1"/>
  <c r="P18" i="1"/>
  <c r="J18" i="1"/>
  <c r="G18" i="1"/>
  <c r="F18" i="1"/>
  <c r="E18" i="1"/>
  <c r="D18" i="1"/>
  <c r="C18" i="1"/>
  <c r="B18" i="1"/>
  <c r="I18" i="1" s="1"/>
  <c r="AA17" i="1"/>
  <c r="AB17" i="1" s="1"/>
  <c r="O17" i="1" s="1"/>
  <c r="T17" i="1"/>
  <c r="R17" i="1"/>
  <c r="Q17" i="1"/>
  <c r="P17" i="1"/>
  <c r="J17" i="1"/>
  <c r="G17" i="1"/>
  <c r="F17" i="1"/>
  <c r="E17" i="1"/>
  <c r="D17" i="1"/>
  <c r="C17" i="1"/>
  <c r="B17" i="1"/>
  <c r="U17" i="1" s="1"/>
  <c r="AA16" i="1"/>
  <c r="AB16" i="1" s="1"/>
  <c r="T16" i="1"/>
  <c r="R16" i="1"/>
  <c r="Q16" i="1"/>
  <c r="P16" i="1"/>
  <c r="J16" i="1"/>
  <c r="I16" i="1"/>
  <c r="G16" i="1"/>
  <c r="S16" i="1" s="1"/>
  <c r="F16" i="1"/>
  <c r="E16" i="1"/>
  <c r="D16" i="1"/>
  <c r="C16" i="1"/>
  <c r="B16" i="1"/>
  <c r="Z16" i="1" s="1"/>
  <c r="AA15" i="1"/>
  <c r="AB15" i="1" s="1"/>
  <c r="U15" i="1"/>
  <c r="T15" i="1"/>
  <c r="R15" i="1"/>
  <c r="Q15" i="1"/>
  <c r="P15" i="1"/>
  <c r="J15" i="1"/>
  <c r="I15" i="1"/>
  <c r="G15" i="1"/>
  <c r="F15" i="1"/>
  <c r="E15" i="1"/>
  <c r="D15" i="1"/>
  <c r="C15" i="1"/>
  <c r="B15" i="1"/>
  <c r="AC15" i="1" s="1"/>
  <c r="AA14" i="1"/>
  <c r="AB14" i="1" s="1"/>
  <c r="O14" i="1" s="1"/>
  <c r="Z14" i="1"/>
  <c r="T14" i="1"/>
  <c r="R14" i="1"/>
  <c r="Q14" i="1"/>
  <c r="P14" i="1"/>
  <c r="K14" i="1"/>
  <c r="J14" i="1"/>
  <c r="G14" i="1"/>
  <c r="S14" i="1" s="1"/>
  <c r="F14" i="1"/>
  <c r="E14" i="1"/>
  <c r="D14" i="1"/>
  <c r="C14" i="1"/>
  <c r="B14" i="1"/>
  <c r="I14" i="1" s="1"/>
  <c r="AA13" i="1"/>
  <c r="AB13" i="1" s="1"/>
  <c r="O13" i="1" s="1"/>
  <c r="T13" i="1"/>
  <c r="R13" i="1"/>
  <c r="Q13" i="1"/>
  <c r="P13" i="1"/>
  <c r="J13" i="1"/>
  <c r="G13" i="1"/>
  <c r="F13" i="1"/>
  <c r="E13" i="1"/>
  <c r="D13" i="1"/>
  <c r="C13" i="1"/>
  <c r="B13" i="1"/>
  <c r="Z13" i="1" s="1"/>
  <c r="AA12" i="1"/>
  <c r="AB12" i="1" s="1"/>
  <c r="T12" i="1"/>
  <c r="R12" i="1"/>
  <c r="Q12" i="1"/>
  <c r="P12" i="1"/>
  <c r="J12" i="1"/>
  <c r="G12" i="1"/>
  <c r="S12" i="1" s="1"/>
  <c r="F12" i="1"/>
  <c r="E12" i="1"/>
  <c r="D12" i="1"/>
  <c r="C12" i="1"/>
  <c r="B12" i="1"/>
  <c r="Z12" i="1" s="1"/>
  <c r="AA11" i="1"/>
  <c r="AB11" i="1" s="1"/>
  <c r="Z11" i="1"/>
  <c r="U11" i="1"/>
  <c r="T11" i="1"/>
  <c r="R11" i="1"/>
  <c r="Q11" i="1"/>
  <c r="P11" i="1"/>
  <c r="K11" i="1"/>
  <c r="I11" i="1"/>
  <c r="G11" i="1"/>
  <c r="S11" i="1" s="1"/>
  <c r="F11" i="1"/>
  <c r="E11" i="1"/>
  <c r="D11" i="1"/>
  <c r="C11" i="1"/>
  <c r="B11" i="1"/>
  <c r="AC11" i="1" s="1"/>
  <c r="N11" i="1" s="1"/>
  <c r="AA10" i="1"/>
  <c r="AB10" i="1" s="1"/>
  <c r="Z10" i="1"/>
  <c r="T10" i="1"/>
  <c r="R10" i="1"/>
  <c r="Q10" i="1"/>
  <c r="P10" i="1"/>
  <c r="J10" i="1"/>
  <c r="G10" i="1"/>
  <c r="S10" i="1" s="1"/>
  <c r="F10" i="1"/>
  <c r="E10" i="1"/>
  <c r="D10" i="1"/>
  <c r="C10" i="1"/>
  <c r="B10" i="1"/>
  <c r="I10" i="1" s="1"/>
  <c r="AB9" i="1"/>
  <c r="O9" i="1" s="1"/>
  <c r="AA9" i="1"/>
  <c r="T9" i="1"/>
  <c r="R9" i="1"/>
  <c r="Q9" i="1"/>
  <c r="P9" i="1"/>
  <c r="K9" i="1"/>
  <c r="J9" i="1"/>
  <c r="G9" i="1"/>
  <c r="S9" i="1" s="1"/>
  <c r="F9" i="1"/>
  <c r="E9" i="1"/>
  <c r="D9" i="1"/>
  <c r="C9" i="1"/>
  <c r="B9" i="1"/>
  <c r="Z9" i="1" s="1"/>
  <c r="AA8" i="1"/>
  <c r="AB8" i="1" s="1"/>
  <c r="T8" i="1"/>
  <c r="S8" i="1"/>
  <c r="R8" i="1"/>
  <c r="P8" i="1"/>
  <c r="K8" i="1"/>
  <c r="J8" i="1"/>
  <c r="G8" i="1"/>
  <c r="F8" i="1"/>
  <c r="E8" i="1"/>
  <c r="D8" i="1"/>
  <c r="C8" i="1"/>
  <c r="B8" i="1"/>
  <c r="Z8" i="1" s="1"/>
  <c r="AA7" i="1"/>
  <c r="AB7" i="1" s="1"/>
  <c r="O7" i="1" s="1"/>
  <c r="T7" i="1"/>
  <c r="R7" i="1"/>
  <c r="Q7" i="1"/>
  <c r="K7" i="1"/>
  <c r="J7" i="1"/>
  <c r="G7" i="1"/>
  <c r="F7" i="1"/>
  <c r="E7" i="1"/>
  <c r="D7" i="1"/>
  <c r="C7" i="1"/>
  <c r="B7" i="1"/>
  <c r="Z7" i="1" s="1"/>
  <c r="AA6" i="1"/>
  <c r="AB6" i="1" s="1"/>
  <c r="T6" i="1"/>
  <c r="S6" i="1"/>
  <c r="R6" i="1"/>
  <c r="Q6" i="1"/>
  <c r="K6" i="1"/>
  <c r="J6" i="1"/>
  <c r="G6" i="1"/>
  <c r="F6" i="1"/>
  <c r="E6" i="1"/>
  <c r="D6" i="1"/>
  <c r="C6" i="1"/>
  <c r="B6" i="1"/>
  <c r="I6" i="1" s="1"/>
  <c r="AA5" i="1"/>
  <c r="AB5" i="1" s="1"/>
  <c r="T5" i="1"/>
  <c r="R5" i="1"/>
  <c r="Q5" i="1"/>
  <c r="K5" i="1"/>
  <c r="J5" i="1"/>
  <c r="G5" i="1"/>
  <c r="F5" i="1"/>
  <c r="E5" i="1"/>
  <c r="D5" i="1"/>
  <c r="C5" i="1"/>
  <c r="B5" i="1"/>
  <c r="U5" i="1" s="1"/>
  <c r="AA4" i="1"/>
  <c r="AB4" i="1" s="1"/>
  <c r="T4" i="1"/>
  <c r="S4" i="1"/>
  <c r="R4" i="1"/>
  <c r="Q4" i="1"/>
  <c r="P4" i="1"/>
  <c r="J4" i="1"/>
  <c r="I4" i="1"/>
  <c r="G4" i="1"/>
  <c r="F4" i="1"/>
  <c r="E4" i="1"/>
  <c r="D4" i="1"/>
  <c r="C4" i="1"/>
  <c r="B4" i="1"/>
  <c r="Z4" i="1" s="1"/>
  <c r="D54" i="3"/>
  <c r="D46" i="3"/>
  <c r="D38" i="3"/>
  <c r="D30" i="3"/>
  <c r="D22" i="3"/>
  <c r="D14" i="3"/>
  <c r="D6" i="3"/>
  <c r="D53" i="3"/>
  <c r="D45" i="3"/>
  <c r="D37" i="3"/>
  <c r="D29" i="3"/>
  <c r="D21" i="3"/>
  <c r="D13" i="3"/>
  <c r="D5" i="3"/>
  <c r="D52" i="3"/>
  <c r="D44" i="3"/>
  <c r="D36" i="3"/>
  <c r="D28" i="3"/>
  <c r="D20" i="3"/>
  <c r="D12" i="3"/>
  <c r="D4" i="3"/>
  <c r="D51" i="3"/>
  <c r="D43" i="3"/>
  <c r="D35" i="3"/>
  <c r="D27" i="3"/>
  <c r="D19" i="3"/>
  <c r="D11" i="3"/>
  <c r="D3" i="3"/>
  <c r="D50" i="3"/>
  <c r="D42" i="3"/>
  <c r="D34" i="3"/>
  <c r="D26" i="3"/>
  <c r="D18" i="3"/>
  <c r="D10" i="3"/>
  <c r="D2" i="3"/>
  <c r="D49" i="3"/>
  <c r="D41" i="3"/>
  <c r="D33" i="3"/>
  <c r="D25" i="3"/>
  <c r="D17" i="3"/>
  <c r="D9" i="3"/>
  <c r="D48" i="3"/>
  <c r="D40" i="3"/>
  <c r="D32" i="3"/>
  <c r="D24" i="3"/>
  <c r="D16" i="3"/>
  <c r="D8" i="3"/>
  <c r="D47" i="3"/>
  <c r="D39" i="3"/>
  <c r="D31" i="3"/>
  <c r="D23" i="3"/>
  <c r="D15" i="3"/>
  <c r="D7" i="3"/>
  <c r="M107" i="1" l="1"/>
  <c r="P128" i="1"/>
  <c r="O128" i="1"/>
  <c r="O216" i="1"/>
  <c r="P216" i="1"/>
  <c r="O85" i="1"/>
  <c r="Q85" i="1"/>
  <c r="O214" i="1"/>
  <c r="P214" i="1"/>
  <c r="M47" i="1"/>
  <c r="M123" i="1"/>
  <c r="N23" i="1"/>
  <c r="K23" i="1" s="1"/>
  <c r="O84" i="1"/>
  <c r="P84" i="1"/>
  <c r="N207" i="1"/>
  <c r="O207" i="1"/>
  <c r="O262" i="1"/>
  <c r="P262" i="1"/>
  <c r="M372" i="1"/>
  <c r="K372" i="1" s="1"/>
  <c r="N170" i="1"/>
  <c r="K170" i="1" s="1"/>
  <c r="N7" i="1"/>
  <c r="O5" i="1"/>
  <c r="P5" i="1"/>
  <c r="I352" i="1"/>
  <c r="AC352" i="1"/>
  <c r="Z352" i="1"/>
  <c r="U352" i="1"/>
  <c r="O417" i="1"/>
  <c r="S43" i="1"/>
  <c r="AC51" i="1"/>
  <c r="U59" i="1"/>
  <c r="AC67" i="1"/>
  <c r="U75" i="1"/>
  <c r="AC83" i="1"/>
  <c r="U87" i="1"/>
  <c r="S94" i="1"/>
  <c r="S99" i="1"/>
  <c r="Z99" i="1"/>
  <c r="N99" i="1" s="1"/>
  <c r="S101" i="1"/>
  <c r="AC111" i="1"/>
  <c r="M111" i="1" s="1"/>
  <c r="S119" i="1"/>
  <c r="Z119" i="1"/>
  <c r="M119" i="1" s="1"/>
  <c r="S121" i="1"/>
  <c r="S127" i="1"/>
  <c r="Z131" i="1"/>
  <c r="S134" i="1"/>
  <c r="AC138" i="1"/>
  <c r="AC150" i="1"/>
  <c r="S206" i="1"/>
  <c r="S232" i="1"/>
  <c r="AC259" i="1"/>
  <c r="M259" i="1" s="1"/>
  <c r="Z259" i="1"/>
  <c r="I259" i="1"/>
  <c r="S265" i="1"/>
  <c r="S267" i="1"/>
  <c r="Z273" i="1"/>
  <c r="I273" i="1"/>
  <c r="M277" i="1"/>
  <c r="Z282" i="1"/>
  <c r="AC282" i="1"/>
  <c r="M282" i="1" s="1"/>
  <c r="I282" i="1"/>
  <c r="M285" i="1"/>
  <c r="N285" i="1"/>
  <c r="S292" i="1"/>
  <c r="Z298" i="1"/>
  <c r="I298" i="1"/>
  <c r="Z321" i="1"/>
  <c r="U321" i="1"/>
  <c r="AC321" i="1"/>
  <c r="I324" i="1"/>
  <c r="AC324" i="1"/>
  <c r="Z324" i="1"/>
  <c r="U324" i="1"/>
  <c r="O345" i="1"/>
  <c r="P345" i="1"/>
  <c r="Z357" i="1"/>
  <c r="I357" i="1"/>
  <c r="U357" i="1"/>
  <c r="S389" i="1"/>
  <c r="N55" i="1"/>
  <c r="M244" i="1"/>
  <c r="N371" i="1"/>
  <c r="S17" i="1"/>
  <c r="S33" i="1"/>
  <c r="Z59" i="1"/>
  <c r="N59" i="1" s="1"/>
  <c r="Z75" i="1"/>
  <c r="N75" i="1" s="1"/>
  <c r="AC95" i="1"/>
  <c r="M95" i="1" s="1"/>
  <c r="I119" i="1"/>
  <c r="N138" i="1"/>
  <c r="K138" i="1" s="1"/>
  <c r="N162" i="1"/>
  <c r="O165" i="1"/>
  <c r="N187" i="1"/>
  <c r="S188" i="1"/>
  <c r="I208" i="1"/>
  <c r="I215" i="1"/>
  <c r="Z215" i="1"/>
  <c r="N215" i="1" s="1"/>
  <c r="S216" i="1"/>
  <c r="S228" i="1"/>
  <c r="S242" i="1"/>
  <c r="M268" i="1"/>
  <c r="Z305" i="1"/>
  <c r="U305" i="1"/>
  <c r="AC305" i="1"/>
  <c r="N313" i="1"/>
  <c r="S345" i="1"/>
  <c r="N391" i="1"/>
  <c r="U409" i="1"/>
  <c r="AC409" i="1"/>
  <c r="M409" i="1" s="1"/>
  <c r="I409" i="1"/>
  <c r="Z409" i="1"/>
  <c r="AC35" i="1"/>
  <c r="S5" i="1"/>
  <c r="S27" i="1"/>
  <c r="I12" i="1"/>
  <c r="AC23" i="1"/>
  <c r="M23" i="1" s="1"/>
  <c r="I27" i="1"/>
  <c r="AC39" i="1"/>
  <c r="M39" i="1" s="1"/>
  <c r="K55" i="1"/>
  <c r="N87" i="1"/>
  <c r="K87" i="1" s="1"/>
  <c r="S15" i="1"/>
  <c r="Z15" i="1"/>
  <c r="N15" i="1" s="1"/>
  <c r="I28" i="1"/>
  <c r="S31" i="1"/>
  <c r="Z31" i="1"/>
  <c r="N31" i="1" s="1"/>
  <c r="I44" i="1"/>
  <c r="P45" i="1"/>
  <c r="U47" i="1"/>
  <c r="Z58" i="1"/>
  <c r="I59" i="1"/>
  <c r="U63" i="1"/>
  <c r="Z74" i="1"/>
  <c r="I75" i="1"/>
  <c r="U79" i="1"/>
  <c r="Z86" i="1"/>
  <c r="I87" i="1"/>
  <c r="U91" i="1"/>
  <c r="S98" i="1"/>
  <c r="I100" i="1"/>
  <c r="S103" i="1"/>
  <c r="Z103" i="1"/>
  <c r="M103" i="1" s="1"/>
  <c r="S105" i="1"/>
  <c r="AC115" i="1"/>
  <c r="M115" i="1" s="1"/>
  <c r="S118" i="1"/>
  <c r="I120" i="1"/>
  <c r="Z122" i="1"/>
  <c r="I123" i="1"/>
  <c r="Z123" i="1"/>
  <c r="S126" i="1"/>
  <c r="AC133" i="1"/>
  <c r="S136" i="1"/>
  <c r="U146" i="1"/>
  <c r="Z155" i="1"/>
  <c r="AC156" i="1"/>
  <c r="M156" i="1" s="1"/>
  <c r="M163" i="1"/>
  <c r="U167" i="1"/>
  <c r="U168" i="1"/>
  <c r="Z171" i="1"/>
  <c r="U179" i="1"/>
  <c r="S191" i="1"/>
  <c r="I197" i="1"/>
  <c r="U203" i="1"/>
  <c r="U210" i="1"/>
  <c r="S211" i="1"/>
  <c r="U211" i="1"/>
  <c r="AC216" i="1"/>
  <c r="S226" i="1"/>
  <c r="Z227" i="1"/>
  <c r="S230" i="1"/>
  <c r="I231" i="1"/>
  <c r="S238" i="1"/>
  <c r="U239" i="1"/>
  <c r="U250" i="1"/>
  <c r="S251" i="1"/>
  <c r="P258" i="1"/>
  <c r="AC264" i="1"/>
  <c r="U275" i="1"/>
  <c r="S283" i="1"/>
  <c r="Z289" i="1"/>
  <c r="N289" i="1" s="1"/>
  <c r="K289" i="1" s="1"/>
  <c r="I289" i="1"/>
  <c r="I308" i="1"/>
  <c r="AC308" i="1"/>
  <c r="Z308" i="1"/>
  <c r="I323" i="1"/>
  <c r="AC323" i="1"/>
  <c r="M323" i="1" s="1"/>
  <c r="Z323" i="1"/>
  <c r="M349" i="1"/>
  <c r="U270" i="1"/>
  <c r="Z270" i="1"/>
  <c r="U7" i="1"/>
  <c r="Z30" i="1"/>
  <c r="U35" i="1"/>
  <c r="N47" i="1"/>
  <c r="S58" i="1"/>
  <c r="N63" i="1"/>
  <c r="S74" i="1"/>
  <c r="N79" i="1"/>
  <c r="S86" i="1"/>
  <c r="N91" i="1"/>
  <c r="K91" i="1" s="1"/>
  <c r="M131" i="1"/>
  <c r="K131" i="1" s="1"/>
  <c r="Z147" i="1"/>
  <c r="U159" i="1"/>
  <c r="U190" i="1"/>
  <c r="U195" i="1"/>
  <c r="U255" i="1"/>
  <c r="U259" i="1"/>
  <c r="I264" i="1"/>
  <c r="N268" i="1"/>
  <c r="J268" i="1" s="1"/>
  <c r="I279" i="1"/>
  <c r="AC279" i="1"/>
  <c r="M279" i="1" s="1"/>
  <c r="U303" i="1"/>
  <c r="AC306" i="1"/>
  <c r="M306" i="1" s="1"/>
  <c r="I320" i="1"/>
  <c r="Z320" i="1"/>
  <c r="U320" i="1"/>
  <c r="AC320" i="1"/>
  <c r="I328" i="1"/>
  <c r="AC328" i="1"/>
  <c r="Z328" i="1"/>
  <c r="U328" i="1"/>
  <c r="I356" i="1"/>
  <c r="Z356" i="1"/>
  <c r="U356" i="1"/>
  <c r="AC356" i="1"/>
  <c r="P356" i="1"/>
  <c r="AC19" i="1"/>
  <c r="N223" i="1"/>
  <c r="AC263" i="1"/>
  <c r="U263" i="1"/>
  <c r="N376" i="1"/>
  <c r="K376" i="1" s="1"/>
  <c r="U19" i="1"/>
  <c r="Z78" i="1"/>
  <c r="Z90" i="1"/>
  <c r="Z106" i="1"/>
  <c r="S111" i="1"/>
  <c r="U111" i="1"/>
  <c r="Z128" i="1"/>
  <c r="N128" i="1" s="1"/>
  <c r="U150" i="1"/>
  <c r="AC154" i="1"/>
  <c r="M154" i="1" s="1"/>
  <c r="Z158" i="1"/>
  <c r="Z159" i="1"/>
  <c r="AC170" i="1"/>
  <c r="M170" i="1" s="1"/>
  <c r="Z185" i="1"/>
  <c r="N191" i="1"/>
  <c r="Z195" i="1"/>
  <c r="O215" i="1"/>
  <c r="U218" i="1"/>
  <c r="U219" i="1"/>
  <c r="Z225" i="1"/>
  <c r="I240" i="1"/>
  <c r="AC247" i="1"/>
  <c r="I247" i="1"/>
  <c r="I252" i="1"/>
  <c r="U254" i="1"/>
  <c r="Z255" i="1"/>
  <c r="M255" i="1" s="1"/>
  <c r="S259" i="1"/>
  <c r="U273" i="1"/>
  <c r="M274" i="1"/>
  <c r="M293" i="1"/>
  <c r="S294" i="1"/>
  <c r="I295" i="1"/>
  <c r="Z295" i="1"/>
  <c r="AC298" i="1"/>
  <c r="N298" i="1" s="1"/>
  <c r="K299" i="1"/>
  <c r="Z313" i="1"/>
  <c r="U313" i="1"/>
  <c r="N399" i="1"/>
  <c r="N115" i="1"/>
  <c r="Z329" i="1"/>
  <c r="I329" i="1"/>
  <c r="U329" i="1"/>
  <c r="N27" i="1"/>
  <c r="K27" i="1" s="1"/>
  <c r="S7" i="1"/>
  <c r="S19" i="1"/>
  <c r="Z19" i="1"/>
  <c r="Z6" i="1"/>
  <c r="I7" i="1"/>
  <c r="Z18" i="1"/>
  <c r="S25" i="1"/>
  <c r="Z34" i="1"/>
  <c r="I35" i="1"/>
  <c r="U39" i="1"/>
  <c r="S41" i="1"/>
  <c r="I48" i="1"/>
  <c r="S51" i="1"/>
  <c r="Z51" i="1"/>
  <c r="N51" i="1" s="1"/>
  <c r="S53" i="1"/>
  <c r="I64" i="1"/>
  <c r="S67" i="1"/>
  <c r="Z67" i="1"/>
  <c r="N67" i="1" s="1"/>
  <c r="S69" i="1"/>
  <c r="I80" i="1"/>
  <c r="S83" i="1"/>
  <c r="Z83" i="1"/>
  <c r="N83" i="1" s="1"/>
  <c r="I92" i="1"/>
  <c r="U95" i="1"/>
  <c r="I108" i="1"/>
  <c r="I111" i="1"/>
  <c r="U138" i="1"/>
  <c r="I147" i="1"/>
  <c r="Z150" i="1"/>
  <c r="N150" i="1" s="1"/>
  <c r="U152" i="1"/>
  <c r="I159" i="1"/>
  <c r="U164" i="1"/>
  <c r="AC168" i="1"/>
  <c r="M168" i="1" s="1"/>
  <c r="U183" i="1"/>
  <c r="I195" i="1"/>
  <c r="I219" i="1"/>
  <c r="Z219" i="1"/>
  <c r="I237" i="1"/>
  <c r="I255" i="1"/>
  <c r="P259" i="1"/>
  <c r="O259" i="1"/>
  <c r="I263" i="1"/>
  <c r="Z322" i="1"/>
  <c r="AC322" i="1"/>
  <c r="M322" i="1" s="1"/>
  <c r="M357" i="1"/>
  <c r="AC7" i="1"/>
  <c r="M7" i="1" s="1"/>
  <c r="Z46" i="1"/>
  <c r="U23" i="1"/>
  <c r="I8" i="1"/>
  <c r="S13" i="1"/>
  <c r="I20" i="1"/>
  <c r="S23" i="1"/>
  <c r="I36" i="1"/>
  <c r="S39" i="1"/>
  <c r="Z50" i="1"/>
  <c r="Z66" i="1"/>
  <c r="Z82" i="1"/>
  <c r="S85" i="1"/>
  <c r="S95" i="1"/>
  <c r="S97" i="1"/>
  <c r="S110" i="1"/>
  <c r="S113" i="1"/>
  <c r="P126" i="1"/>
  <c r="I129" i="1"/>
  <c r="S138" i="1"/>
  <c r="Z139" i="1"/>
  <c r="S140" i="1"/>
  <c r="AC146" i="1"/>
  <c r="M146" i="1" s="1"/>
  <c r="U151" i="1"/>
  <c r="S158" i="1"/>
  <c r="S163" i="1"/>
  <c r="I165" i="1"/>
  <c r="O169" i="1"/>
  <c r="I177" i="1"/>
  <c r="Z183" i="1"/>
  <c r="I184" i="1"/>
  <c r="U199" i="1"/>
  <c r="S207" i="1"/>
  <c r="U223" i="1"/>
  <c r="S235" i="1"/>
  <c r="S243" i="1"/>
  <c r="AC251" i="1"/>
  <c r="Z251" i="1"/>
  <c r="AC273" i="1"/>
  <c r="S286" i="1"/>
  <c r="AC303" i="1"/>
  <c r="Z303" i="1"/>
  <c r="S362" i="1"/>
  <c r="J399" i="1"/>
  <c r="I410" i="1"/>
  <c r="AC410" i="1"/>
  <c r="M425" i="1"/>
  <c r="O425" i="1"/>
  <c r="S263" i="1"/>
  <c r="S264" i="1"/>
  <c r="AC271" i="1"/>
  <c r="N271" i="1" s="1"/>
  <c r="S285" i="1"/>
  <c r="S290" i="1"/>
  <c r="N291" i="1"/>
  <c r="U293" i="1"/>
  <c r="S295" i="1"/>
  <c r="AC301" i="1"/>
  <c r="N301" i="1" s="1"/>
  <c r="S304" i="1"/>
  <c r="AC304" i="1"/>
  <c r="N304" i="1" s="1"/>
  <c r="S312" i="1"/>
  <c r="N333" i="1"/>
  <c r="I337" i="1"/>
  <c r="S347" i="1"/>
  <c r="AC347" i="1"/>
  <c r="N348" i="1"/>
  <c r="Z365" i="1"/>
  <c r="Z368" i="1"/>
  <c r="S369" i="1"/>
  <c r="Z369" i="1"/>
  <c r="I372" i="1"/>
  <c r="Z372" i="1"/>
  <c r="N372" i="1" s="1"/>
  <c r="I381" i="1"/>
  <c r="Z381" i="1"/>
  <c r="S382" i="1"/>
  <c r="N383" i="1"/>
  <c r="S384" i="1"/>
  <c r="Z384" i="1"/>
  <c r="S385" i="1"/>
  <c r="U388" i="1"/>
  <c r="S392" i="1"/>
  <c r="Z393" i="1"/>
  <c r="I394" i="1"/>
  <c r="N396" i="1"/>
  <c r="K396" i="1" s="1"/>
  <c r="S406" i="1"/>
  <c r="Z413" i="1"/>
  <c r="M413" i="1" s="1"/>
  <c r="I413" i="1"/>
  <c r="M416" i="1"/>
  <c r="AC469" i="1"/>
  <c r="M469" i="1" s="1"/>
  <c r="Z469" i="1"/>
  <c r="AC480" i="1"/>
  <c r="Z480" i="1"/>
  <c r="N480" i="1" s="1"/>
  <c r="I480" i="1"/>
  <c r="S488" i="1"/>
  <c r="P619" i="1"/>
  <c r="O619" i="1"/>
  <c r="M404" i="1"/>
  <c r="J404" i="1" s="1"/>
  <c r="AC417" i="1"/>
  <c r="M417" i="1" s="1"/>
  <c r="Z425" i="1"/>
  <c r="I425" i="1"/>
  <c r="AC447" i="1"/>
  <c r="I447" i="1"/>
  <c r="U486" i="1"/>
  <c r="AC486" i="1"/>
  <c r="AC492" i="1"/>
  <c r="M492" i="1" s="1"/>
  <c r="I492" i="1"/>
  <c r="U492" i="1"/>
  <c r="M311" i="1"/>
  <c r="S326" i="1"/>
  <c r="S340" i="1"/>
  <c r="S341" i="1"/>
  <c r="M344" i="1"/>
  <c r="S360" i="1"/>
  <c r="S361" i="1"/>
  <c r="I371" i="1"/>
  <c r="Z371" i="1"/>
  <c r="Z378" i="1"/>
  <c r="I378" i="1"/>
  <c r="M383" i="1"/>
  <c r="S386" i="1"/>
  <c r="S388" i="1"/>
  <c r="S391" i="1"/>
  <c r="M391" i="1"/>
  <c r="S398" i="1"/>
  <c r="AC400" i="1"/>
  <c r="AC401" i="1"/>
  <c r="N401" i="1" s="1"/>
  <c r="S408" i="1"/>
  <c r="U408" i="1"/>
  <c r="S411" i="1"/>
  <c r="I422" i="1"/>
  <c r="S452" i="1"/>
  <c r="S481" i="1"/>
  <c r="AC496" i="1"/>
  <c r="I496" i="1"/>
  <c r="Z496" i="1"/>
  <c r="U496" i="1"/>
  <c r="S316" i="1"/>
  <c r="I380" i="1"/>
  <c r="Z380" i="1"/>
  <c r="N380" i="1" s="1"/>
  <c r="AC382" i="1"/>
  <c r="M382" i="1" s="1"/>
  <c r="AC384" i="1"/>
  <c r="M384" i="1" s="1"/>
  <c r="I404" i="1"/>
  <c r="Z404" i="1"/>
  <c r="N404" i="1" s="1"/>
  <c r="Z408" i="1"/>
  <c r="N430" i="1"/>
  <c r="S438" i="1"/>
  <c r="U449" i="1"/>
  <c r="I449" i="1"/>
  <c r="U450" i="1"/>
  <c r="I450" i="1"/>
  <c r="AC456" i="1"/>
  <c r="M456" i="1" s="1"/>
  <c r="U456" i="1"/>
  <c r="I456" i="1"/>
  <c r="U465" i="1"/>
  <c r="I465" i="1"/>
  <c r="P465" i="1"/>
  <c r="S467" i="1"/>
  <c r="U480" i="1"/>
  <c r="AC488" i="1"/>
  <c r="Z488" i="1"/>
  <c r="I488" i="1"/>
  <c r="U498" i="1"/>
  <c r="AC498" i="1"/>
  <c r="M498" i="1" s="1"/>
  <c r="I498" i="1"/>
  <c r="I503" i="1"/>
  <c r="AC503" i="1"/>
  <c r="S310" i="1"/>
  <c r="N311" i="1"/>
  <c r="S318" i="1"/>
  <c r="S324" i="1"/>
  <c r="I336" i="1"/>
  <c r="U336" i="1"/>
  <c r="M340" i="1"/>
  <c r="AC344" i="1"/>
  <c r="I353" i="1"/>
  <c r="N360" i="1"/>
  <c r="M361" i="1"/>
  <c r="I363" i="1"/>
  <c r="Z363" i="1"/>
  <c r="I364" i="1"/>
  <c r="Z364" i="1"/>
  <c r="M364" i="1" s="1"/>
  <c r="AC388" i="1"/>
  <c r="M388" i="1" s="1"/>
  <c r="AC397" i="1"/>
  <c r="M397" i="1" s="1"/>
  <c r="S403" i="1"/>
  <c r="U412" i="1"/>
  <c r="U413" i="1"/>
  <c r="I420" i="1"/>
  <c r="Z420" i="1"/>
  <c r="AC420" i="1"/>
  <c r="M420" i="1" s="1"/>
  <c r="I428" i="1"/>
  <c r="U428" i="1"/>
  <c r="AC428" i="1"/>
  <c r="M428" i="1" s="1"/>
  <c r="U462" i="1"/>
  <c r="I462" i="1"/>
  <c r="Z492" i="1"/>
  <c r="O596" i="1"/>
  <c r="P596" i="1"/>
  <c r="M703" i="1"/>
  <c r="S246" i="1"/>
  <c r="N256" i="1"/>
  <c r="S258" i="1"/>
  <c r="S260" i="1"/>
  <c r="S274" i="1"/>
  <c r="AC286" i="1"/>
  <c r="M286" i="1" s="1"/>
  <c r="S291" i="1"/>
  <c r="S301" i="1"/>
  <c r="U307" i="1"/>
  <c r="S315" i="1"/>
  <c r="AC315" i="1"/>
  <c r="AC316" i="1"/>
  <c r="Z326" i="1"/>
  <c r="AC326" i="1"/>
  <c r="I326" i="1"/>
  <c r="S330" i="1"/>
  <c r="M330" i="1"/>
  <c r="Z331" i="1"/>
  <c r="S332" i="1"/>
  <c r="N341" i="1"/>
  <c r="U345" i="1"/>
  <c r="I345" i="1"/>
  <c r="AC345" i="1"/>
  <c r="N345" i="1" s="1"/>
  <c r="Z362" i="1"/>
  <c r="M362" i="1" s="1"/>
  <c r="I362" i="1"/>
  <c r="S412" i="1"/>
  <c r="Z412" i="1"/>
  <c r="N416" i="1"/>
  <c r="S425" i="1"/>
  <c r="U425" i="1"/>
  <c r="AC429" i="1"/>
  <c r="I429" i="1"/>
  <c r="Z434" i="1"/>
  <c r="S442" i="1"/>
  <c r="N457" i="1"/>
  <c r="U461" i="1"/>
  <c r="Z461" i="1"/>
  <c r="N461" i="1" s="1"/>
  <c r="O547" i="1"/>
  <c r="P547" i="1"/>
  <c r="Z304" i="1"/>
  <c r="Z312" i="1"/>
  <c r="Z337" i="1"/>
  <c r="N337" i="1" s="1"/>
  <c r="U347" i="1"/>
  <c r="O354" i="1"/>
  <c r="S377" i="1"/>
  <c r="U380" i="1"/>
  <c r="AC408" i="1"/>
  <c r="M408" i="1" s="1"/>
  <c r="Z417" i="1"/>
  <c r="N424" i="1"/>
  <c r="K424" i="1" s="1"/>
  <c r="AC426" i="1"/>
  <c r="U438" i="1"/>
  <c r="AC438" i="1"/>
  <c r="I438" i="1"/>
  <c r="AC442" i="1"/>
  <c r="AC452" i="1"/>
  <c r="I452" i="1"/>
  <c r="I469" i="1"/>
  <c r="U475" i="1"/>
  <c r="Z475" i="1"/>
  <c r="N475" i="1" s="1"/>
  <c r="Z497" i="1"/>
  <c r="AC497" i="1"/>
  <c r="U497" i="1"/>
  <c r="S504" i="1"/>
  <c r="U523" i="1"/>
  <c r="N528" i="1"/>
  <c r="U537" i="1"/>
  <c r="U549" i="1"/>
  <c r="N558" i="1"/>
  <c r="S584" i="1"/>
  <c r="U584" i="1"/>
  <c r="I591" i="1"/>
  <c r="AC591" i="1"/>
  <c r="M591" i="1" s="1"/>
  <c r="O605" i="1"/>
  <c r="S611" i="1"/>
  <c r="O623" i="1"/>
  <c r="O628" i="1"/>
  <c r="U660" i="1"/>
  <c r="AC660" i="1"/>
  <c r="I681" i="1"/>
  <c r="U681" i="1"/>
  <c r="U575" i="1"/>
  <c r="Z584" i="1"/>
  <c r="AC611" i="1"/>
  <c r="M611" i="1" s="1"/>
  <c r="O626" i="1"/>
  <c r="P626" i="1"/>
  <c r="S655" i="1"/>
  <c r="P721" i="1"/>
  <c r="O721" i="1"/>
  <c r="S355" i="1"/>
  <c r="S358" i="1"/>
  <c r="S364" i="1"/>
  <c r="S372" i="1"/>
  <c r="S373" i="1"/>
  <c r="AC376" i="1"/>
  <c r="M376" i="1" s="1"/>
  <c r="S380" i="1"/>
  <c r="S387" i="1"/>
  <c r="AC390" i="1"/>
  <c r="M390" i="1" s="1"/>
  <c r="AC392" i="1"/>
  <c r="M392" i="1" s="1"/>
  <c r="S399" i="1"/>
  <c r="S405" i="1"/>
  <c r="S421" i="1"/>
  <c r="AC439" i="1"/>
  <c r="S446" i="1"/>
  <c r="S459" i="1"/>
  <c r="U464" i="1"/>
  <c r="I489" i="1"/>
  <c r="I494" i="1"/>
  <c r="S496" i="1"/>
  <c r="S499" i="1"/>
  <c r="I500" i="1"/>
  <c r="Z500" i="1"/>
  <c r="I504" i="1"/>
  <c r="S507" i="1"/>
  <c r="I512" i="1"/>
  <c r="Z512" i="1"/>
  <c r="AC515" i="1"/>
  <c r="S523" i="1"/>
  <c r="I526" i="1"/>
  <c r="AC526" i="1"/>
  <c r="U532" i="1"/>
  <c r="S533" i="1"/>
  <c r="U535" i="1"/>
  <c r="Z536" i="1"/>
  <c r="I537" i="1"/>
  <c r="AC537" i="1"/>
  <c r="M537" i="1" s="1"/>
  <c r="I548" i="1"/>
  <c r="Z548" i="1"/>
  <c r="I549" i="1"/>
  <c r="Z551" i="1"/>
  <c r="U552" i="1"/>
  <c r="S553" i="1"/>
  <c r="Z559" i="1"/>
  <c r="N564" i="1"/>
  <c r="U567" i="1"/>
  <c r="AC571" i="1"/>
  <c r="M571" i="1" s="1"/>
  <c r="Z575" i="1"/>
  <c r="N575" i="1" s="1"/>
  <c r="S576" i="1"/>
  <c r="U576" i="1"/>
  <c r="U577" i="1"/>
  <c r="I584" i="1"/>
  <c r="I589" i="1"/>
  <c r="I595" i="1"/>
  <c r="U595" i="1"/>
  <c r="S603" i="1"/>
  <c r="O604" i="1"/>
  <c r="I611" i="1"/>
  <c r="S614" i="1"/>
  <c r="S615" i="1"/>
  <c r="I616" i="1"/>
  <c r="U616" i="1"/>
  <c r="AC622" i="1"/>
  <c r="M622" i="1" s="1"/>
  <c r="U622" i="1"/>
  <c r="I622" i="1"/>
  <c r="N626" i="1"/>
  <c r="Z627" i="1"/>
  <c r="AC627" i="1"/>
  <c r="M627" i="1" s="1"/>
  <c r="I627" i="1"/>
  <c r="I634" i="1"/>
  <c r="S635" i="1"/>
  <c r="AC635" i="1"/>
  <c r="U646" i="1"/>
  <c r="Z650" i="1"/>
  <c r="M650" i="1" s="1"/>
  <c r="I650" i="1"/>
  <c r="S661" i="1"/>
  <c r="O661" i="1"/>
  <c r="AC666" i="1"/>
  <c r="M666" i="1" s="1"/>
  <c r="I666" i="1"/>
  <c r="U666" i="1"/>
  <c r="I673" i="1"/>
  <c r="Z673" i="1"/>
  <c r="M673" i="1" s="1"/>
  <c r="AC686" i="1"/>
  <c r="Z686" i="1"/>
  <c r="U686" i="1"/>
  <c r="I686" i="1"/>
  <c r="Z703" i="1"/>
  <c r="U703" i="1"/>
  <c r="I703" i="1"/>
  <c r="S448" i="1"/>
  <c r="I459" i="1"/>
  <c r="I464" i="1"/>
  <c r="I466" i="1"/>
  <c r="AC466" i="1"/>
  <c r="N471" i="1"/>
  <c r="S476" i="1"/>
  <c r="N484" i="1"/>
  <c r="I490" i="1"/>
  <c r="AC490" i="1"/>
  <c r="AC499" i="1"/>
  <c r="M508" i="1"/>
  <c r="I514" i="1"/>
  <c r="AC514" i="1"/>
  <c r="M514" i="1" s="1"/>
  <c r="N516" i="1"/>
  <c r="AC517" i="1"/>
  <c r="M517" i="1" s="1"/>
  <c r="N524" i="1"/>
  <c r="AC525" i="1"/>
  <c r="M525" i="1" s="1"/>
  <c r="I532" i="1"/>
  <c r="Z532" i="1"/>
  <c r="I536" i="1"/>
  <c r="U539" i="1"/>
  <c r="U540" i="1"/>
  <c r="U541" i="1"/>
  <c r="S543" i="1"/>
  <c r="S546" i="1"/>
  <c r="AC547" i="1"/>
  <c r="N547" i="1" s="1"/>
  <c r="Z552" i="1"/>
  <c r="U555" i="1"/>
  <c r="S559" i="1"/>
  <c r="U560" i="1"/>
  <c r="Z567" i="1"/>
  <c r="N567" i="1" s="1"/>
  <c r="S568" i="1"/>
  <c r="U568" i="1"/>
  <c r="AC569" i="1"/>
  <c r="M569" i="1" s="1"/>
  <c r="Z576" i="1"/>
  <c r="U591" i="1"/>
  <c r="AC610" i="1"/>
  <c r="N610" i="1" s="1"/>
  <c r="Z616" i="1"/>
  <c r="N616" i="1" s="1"/>
  <c r="O630" i="1"/>
  <c r="P630" i="1"/>
  <c r="O633" i="1"/>
  <c r="P633" i="1"/>
  <c r="U634" i="1"/>
  <c r="P637" i="1"/>
  <c r="O637" i="1"/>
  <c r="Z646" i="1"/>
  <c r="M646" i="1" s="1"/>
  <c r="I649" i="1"/>
  <c r="AC649" i="1"/>
  <c r="N649" i="1" s="1"/>
  <c r="I654" i="1"/>
  <c r="AC654" i="1"/>
  <c r="M662" i="1"/>
  <c r="S670" i="1"/>
  <c r="S671" i="1"/>
  <c r="S684" i="1"/>
  <c r="I689" i="1"/>
  <c r="Z689" i="1"/>
  <c r="M689" i="1" s="1"/>
  <c r="M738" i="1"/>
  <c r="AC489" i="1"/>
  <c r="M489" i="1" s="1"/>
  <c r="N512" i="1"/>
  <c r="N555" i="1"/>
  <c r="K555" i="1" s="1"/>
  <c r="Z634" i="1"/>
  <c r="N634" i="1" s="1"/>
  <c r="M637" i="1"/>
  <c r="O639" i="1"/>
  <c r="N642" i="1"/>
  <c r="Z655" i="1"/>
  <c r="N655" i="1" s="1"/>
  <c r="AC655" i="1"/>
  <c r="I655" i="1"/>
  <c r="Z672" i="1"/>
  <c r="AC672" i="1"/>
  <c r="Z678" i="1"/>
  <c r="N678" i="1" s="1"/>
  <c r="I678" i="1"/>
  <c r="U678" i="1"/>
  <c r="O678" i="1"/>
  <c r="Z696" i="1"/>
  <c r="AC696" i="1"/>
  <c r="M696" i="1" s="1"/>
  <c r="I718" i="1"/>
  <c r="AC718" i="1"/>
  <c r="Z718" i="1"/>
  <c r="M742" i="1"/>
  <c r="N746" i="1"/>
  <c r="M746" i="1"/>
  <c r="S456" i="1"/>
  <c r="S462" i="1"/>
  <c r="S468" i="1"/>
  <c r="S475" i="1"/>
  <c r="S492" i="1"/>
  <c r="S510" i="1"/>
  <c r="AC510" i="1"/>
  <c r="S522" i="1"/>
  <c r="S531" i="1"/>
  <c r="M532" i="1"/>
  <c r="S539" i="1"/>
  <c r="AC551" i="1"/>
  <c r="M551" i="1" s="1"/>
  <c r="Z554" i="1"/>
  <c r="N554" i="1" s="1"/>
  <c r="S558" i="1"/>
  <c r="AC559" i="1"/>
  <c r="M559" i="1" s="1"/>
  <c r="AC575" i="1"/>
  <c r="U581" i="1"/>
  <c r="AC588" i="1"/>
  <c r="U588" i="1"/>
  <c r="S593" i="1"/>
  <c r="U608" i="1"/>
  <c r="I608" i="1"/>
  <c r="I609" i="1"/>
  <c r="Z609" i="1"/>
  <c r="M628" i="1"/>
  <c r="U630" i="1"/>
  <c r="AC630" i="1"/>
  <c r="M630" i="1" s="1"/>
  <c r="O634" i="1"/>
  <c r="P634" i="1"/>
  <c r="Z643" i="1"/>
  <c r="U643" i="1"/>
  <c r="I643" i="1"/>
  <c r="O643" i="1"/>
  <c r="S645" i="1"/>
  <c r="AC656" i="1"/>
  <c r="I677" i="1"/>
  <c r="Z677" i="1"/>
  <c r="Z681" i="1"/>
  <c r="Z706" i="1"/>
  <c r="I706" i="1"/>
  <c r="U706" i="1"/>
  <c r="Z714" i="1"/>
  <c r="I714" i="1"/>
  <c r="U714" i="1"/>
  <c r="N726" i="1"/>
  <c r="AC519" i="1"/>
  <c r="AC541" i="1"/>
  <c r="M541" i="1" s="1"/>
  <c r="S554" i="1"/>
  <c r="N563" i="1"/>
  <c r="M567" i="1"/>
  <c r="S581" i="1"/>
  <c r="I587" i="1"/>
  <c r="Z587" i="1"/>
  <c r="I599" i="1"/>
  <c r="AC599" i="1"/>
  <c r="N599" i="1" s="1"/>
  <c r="I606" i="1"/>
  <c r="AC606" i="1"/>
  <c r="N606" i="1" s="1"/>
  <c r="I653" i="1"/>
  <c r="AC653" i="1"/>
  <c r="U653" i="1"/>
  <c r="Z671" i="1"/>
  <c r="AC671" i="1"/>
  <c r="M671" i="1" s="1"/>
  <c r="I671" i="1"/>
  <c r="Z684" i="1"/>
  <c r="N684" i="1" s="1"/>
  <c r="AC684" i="1"/>
  <c r="M697" i="1"/>
  <c r="N734" i="1"/>
  <c r="S414" i="1"/>
  <c r="S431" i="1"/>
  <c r="Z439" i="1"/>
  <c r="S440" i="1"/>
  <c r="Z440" i="1"/>
  <c r="N440" i="1" s="1"/>
  <c r="S441" i="1"/>
  <c r="S444" i="1"/>
  <c r="S460" i="1"/>
  <c r="S474" i="1"/>
  <c r="S478" i="1"/>
  <c r="S508" i="1"/>
  <c r="U515" i="1"/>
  <c r="Z520" i="1"/>
  <c r="N520" i="1" s="1"/>
  <c r="AC521" i="1"/>
  <c r="M521" i="1" s="1"/>
  <c r="S534" i="1"/>
  <c r="S544" i="1"/>
  <c r="S545" i="1"/>
  <c r="S547" i="1"/>
  <c r="U547" i="1"/>
  <c r="S550" i="1"/>
  <c r="AC555" i="1"/>
  <c r="M555" i="1" s="1"/>
  <c r="AC557" i="1"/>
  <c r="M557" i="1" s="1"/>
  <c r="N562" i="1"/>
  <c r="J562" i="1" s="1"/>
  <c r="S563" i="1"/>
  <c r="S572" i="1"/>
  <c r="S579" i="1"/>
  <c r="I581" i="1"/>
  <c r="AC605" i="1"/>
  <c r="S619" i="1"/>
  <c r="U620" i="1"/>
  <c r="Z620" i="1"/>
  <c r="O620" i="1"/>
  <c r="Z647" i="1"/>
  <c r="M647" i="1" s="1"/>
  <c r="I647" i="1"/>
  <c r="U647" i="1"/>
  <c r="S650" i="1"/>
  <c r="M651" i="1"/>
  <c r="U655" i="1"/>
  <c r="S663" i="1"/>
  <c r="Z667" i="1"/>
  <c r="AC667" i="1"/>
  <c r="I667" i="1"/>
  <c r="U667" i="1"/>
  <c r="Z676" i="1"/>
  <c r="N676" i="1" s="1"/>
  <c r="U676" i="1"/>
  <c r="P679" i="1"/>
  <c r="O679" i="1"/>
  <c r="M680" i="1"/>
  <c r="AC681" i="1"/>
  <c r="N681" i="1" s="1"/>
  <c r="S686" i="1"/>
  <c r="Z695" i="1"/>
  <c r="I695" i="1"/>
  <c r="U695" i="1"/>
  <c r="AC695" i="1"/>
  <c r="U696" i="1"/>
  <c r="I705" i="1"/>
  <c r="AC705" i="1"/>
  <c r="N705" i="1" s="1"/>
  <c r="Z705" i="1"/>
  <c r="I717" i="1"/>
  <c r="Z717" i="1"/>
  <c r="U717" i="1"/>
  <c r="AC717" i="1"/>
  <c r="N774" i="1"/>
  <c r="AC694" i="1"/>
  <c r="N694" i="1" s="1"/>
  <c r="AC713" i="1"/>
  <c r="U720" i="1"/>
  <c r="Z758" i="1"/>
  <c r="I758" i="1"/>
  <c r="AC785" i="1"/>
  <c r="AC801" i="1"/>
  <c r="U801" i="1"/>
  <c r="U809" i="1"/>
  <c r="AC809" i="1"/>
  <c r="U829" i="1"/>
  <c r="I829" i="1"/>
  <c r="AC841" i="1"/>
  <c r="Q869" i="1"/>
  <c r="O869" i="1"/>
  <c r="Z882" i="1"/>
  <c r="AC882" i="1"/>
  <c r="M882" i="1" s="1"/>
  <c r="I882" i="1"/>
  <c r="M889" i="1"/>
  <c r="O1032" i="1"/>
  <c r="P1032" i="1"/>
  <c r="M1142" i="1"/>
  <c r="Z780" i="1"/>
  <c r="AC780" i="1"/>
  <c r="AC789" i="1"/>
  <c r="U797" i="1"/>
  <c r="I797" i="1"/>
  <c r="AC797" i="1"/>
  <c r="M797" i="1" s="1"/>
  <c r="Z842" i="1"/>
  <c r="AC842" i="1"/>
  <c r="Z870" i="1"/>
  <c r="I870" i="1"/>
  <c r="AC698" i="1"/>
  <c r="M699" i="1"/>
  <c r="S705" i="1"/>
  <c r="S706" i="1"/>
  <c r="S719" i="1"/>
  <c r="U719" i="1"/>
  <c r="S720" i="1"/>
  <c r="AC720" i="1"/>
  <c r="N721" i="1"/>
  <c r="S723" i="1"/>
  <c r="U723" i="1"/>
  <c r="S724" i="1"/>
  <c r="S726" i="1"/>
  <c r="U726" i="1"/>
  <c r="S731" i="1"/>
  <c r="S734" i="1"/>
  <c r="U734" i="1"/>
  <c r="U740" i="1"/>
  <c r="S741" i="1"/>
  <c r="Z741" i="1"/>
  <c r="S742" i="1"/>
  <c r="N754" i="1"/>
  <c r="Z756" i="1"/>
  <c r="AC756" i="1"/>
  <c r="Z764" i="1"/>
  <c r="N764" i="1" s="1"/>
  <c r="AC764" i="1"/>
  <c r="U767" i="1"/>
  <c r="N777" i="1"/>
  <c r="Z779" i="1"/>
  <c r="U779" i="1"/>
  <c r="S782" i="1"/>
  <c r="Z782" i="1"/>
  <c r="N793" i="1"/>
  <c r="N813" i="1"/>
  <c r="S837" i="1"/>
  <c r="Z862" i="1"/>
  <c r="I862" i="1"/>
  <c r="AC862" i="1"/>
  <c r="S887" i="1"/>
  <c r="AC583" i="1"/>
  <c r="M583" i="1" s="1"/>
  <c r="S588" i="1"/>
  <c r="S613" i="1"/>
  <c r="AC617" i="1"/>
  <c r="M617" i="1" s="1"/>
  <c r="U637" i="1"/>
  <c r="U638" i="1"/>
  <c r="AC641" i="1"/>
  <c r="S643" i="1"/>
  <c r="S647" i="1"/>
  <c r="S648" i="1"/>
  <c r="S653" i="1"/>
  <c r="U657" i="1"/>
  <c r="U658" i="1"/>
  <c r="U659" i="1"/>
  <c r="S660" i="1"/>
  <c r="AC661" i="1"/>
  <c r="AC669" i="1"/>
  <c r="N669" i="1" s="1"/>
  <c r="S674" i="1"/>
  <c r="U674" i="1"/>
  <c r="N680" i="1"/>
  <c r="U687" i="1"/>
  <c r="S688" i="1"/>
  <c r="S690" i="1"/>
  <c r="U690" i="1"/>
  <c r="U692" i="1"/>
  <c r="N700" i="1"/>
  <c r="AC701" i="1"/>
  <c r="S704" i="1"/>
  <c r="S707" i="1"/>
  <c r="U707" i="1"/>
  <c r="U708" i="1"/>
  <c r="U709" i="1"/>
  <c r="I719" i="1"/>
  <c r="I723" i="1"/>
  <c r="AC724" i="1"/>
  <c r="M724" i="1" s="1"/>
  <c r="I726" i="1"/>
  <c r="Z726" i="1"/>
  <c r="S727" i="1"/>
  <c r="U727" i="1"/>
  <c r="S728" i="1"/>
  <c r="AC728" i="1"/>
  <c r="AC729" i="1"/>
  <c r="M729" i="1" s="1"/>
  <c r="I731" i="1"/>
  <c r="U731" i="1"/>
  <c r="S732" i="1"/>
  <c r="AC732" i="1"/>
  <c r="M732" i="1" s="1"/>
  <c r="I734" i="1"/>
  <c r="Z734" i="1"/>
  <c r="S735" i="1"/>
  <c r="U735" i="1"/>
  <c r="S736" i="1"/>
  <c r="AC736" i="1"/>
  <c r="AC737" i="1"/>
  <c r="N737" i="1" s="1"/>
  <c r="S739" i="1"/>
  <c r="I742" i="1"/>
  <c r="U742" i="1"/>
  <c r="U743" i="1"/>
  <c r="U744" i="1"/>
  <c r="S745" i="1"/>
  <c r="Z745" i="1"/>
  <c r="S746" i="1"/>
  <c r="U749" i="1"/>
  <c r="AC752" i="1"/>
  <c r="N752" i="1" s="1"/>
  <c r="Z755" i="1"/>
  <c r="N755" i="1" s="1"/>
  <c r="U755" i="1"/>
  <c r="AC761" i="1"/>
  <c r="Z763" i="1"/>
  <c r="U763" i="1"/>
  <c r="U765" i="1"/>
  <c r="S766" i="1"/>
  <c r="Z766" i="1"/>
  <c r="I782" i="1"/>
  <c r="N784" i="1"/>
  <c r="U787" i="1"/>
  <c r="N817" i="1"/>
  <c r="S818" i="1"/>
  <c r="N821" i="1"/>
  <c r="O826" i="1"/>
  <c r="P826" i="1"/>
  <c r="Z829" i="1"/>
  <c r="I837" i="1"/>
  <c r="N845" i="1"/>
  <c r="I854" i="1"/>
  <c r="AC854" i="1"/>
  <c r="N628" i="1"/>
  <c r="Z633" i="1"/>
  <c r="Z637" i="1"/>
  <c r="N637" i="1" s="1"/>
  <c r="AC645" i="1"/>
  <c r="M645" i="1" s="1"/>
  <c r="U651" i="1"/>
  <c r="Z657" i="1"/>
  <c r="N657" i="1" s="1"/>
  <c r="N663" i="1"/>
  <c r="U665" i="1"/>
  <c r="I674" i="1"/>
  <c r="Z674" i="1"/>
  <c r="N674" i="1" s="1"/>
  <c r="AC683" i="1"/>
  <c r="M683" i="1" s="1"/>
  <c r="AC685" i="1"/>
  <c r="M685" i="1" s="1"/>
  <c r="AC688" i="1"/>
  <c r="M688" i="1" s="1"/>
  <c r="I690" i="1"/>
  <c r="Z690" i="1"/>
  <c r="N690" i="1" s="1"/>
  <c r="U693" i="1"/>
  <c r="AC704" i="1"/>
  <c r="M704" i="1" s="1"/>
  <c r="I707" i="1"/>
  <c r="Z709" i="1"/>
  <c r="U710" i="1"/>
  <c r="AC719" i="1"/>
  <c r="N719" i="1" s="1"/>
  <c r="N722" i="1"/>
  <c r="AC723" i="1"/>
  <c r="M723" i="1" s="1"/>
  <c r="AC725" i="1"/>
  <c r="I727" i="1"/>
  <c r="AC733" i="1"/>
  <c r="N733" i="1" s="1"/>
  <c r="I735" i="1"/>
  <c r="I739" i="1"/>
  <c r="AC739" i="1"/>
  <c r="AC740" i="1"/>
  <c r="M740" i="1" s="1"/>
  <c r="AC741" i="1"/>
  <c r="Z742" i="1"/>
  <c r="N742" i="1" s="1"/>
  <c r="I746" i="1"/>
  <c r="U746" i="1"/>
  <c r="U747" i="1"/>
  <c r="U748" i="1"/>
  <c r="Z749" i="1"/>
  <c r="I753" i="1"/>
  <c r="Z753" i="1"/>
  <c r="U757" i="1"/>
  <c r="U758" i="1"/>
  <c r="Z762" i="1"/>
  <c r="M762" i="1" s="1"/>
  <c r="I762" i="1"/>
  <c r="I766" i="1"/>
  <c r="N768" i="1"/>
  <c r="U773" i="1"/>
  <c r="U774" i="1"/>
  <c r="U775" i="1"/>
  <c r="S776" i="1"/>
  <c r="I777" i="1"/>
  <c r="Z777" i="1"/>
  <c r="U780" i="1"/>
  <c r="Z783" i="1"/>
  <c r="AC783" i="1"/>
  <c r="S816" i="1"/>
  <c r="Q816" i="1"/>
  <c r="O816" i="1"/>
  <c r="M817" i="1"/>
  <c r="U835" i="1"/>
  <c r="AC835" i="1"/>
  <c r="M835" i="1" s="1"/>
  <c r="Z835" i="1"/>
  <c r="U852" i="1"/>
  <c r="I861" i="1"/>
  <c r="Z861" i="1"/>
  <c r="Z881" i="1"/>
  <c r="U881" i="1"/>
  <c r="AC881" i="1"/>
  <c r="I881" i="1"/>
  <c r="N1084" i="1"/>
  <c r="N720" i="1"/>
  <c r="AC731" i="1"/>
  <c r="N738" i="1"/>
  <c r="N745" i="1"/>
  <c r="Z767" i="1"/>
  <c r="AC767" i="1"/>
  <c r="Z773" i="1"/>
  <c r="Z774" i="1"/>
  <c r="M774" i="1" s="1"/>
  <c r="U785" i="1"/>
  <c r="U789" i="1"/>
  <c r="Z801" i="1"/>
  <c r="N801" i="1" s="1"/>
  <c r="Z809" i="1"/>
  <c r="N809" i="1" s="1"/>
  <c r="AC829" i="1"/>
  <c r="Z841" i="1"/>
  <c r="N841" i="1" s="1"/>
  <c r="N849" i="1"/>
  <c r="Z852" i="1"/>
  <c r="N854" i="1"/>
  <c r="K854" i="1" s="1"/>
  <c r="N865" i="1"/>
  <c r="N869" i="1"/>
  <c r="AC870" i="1"/>
  <c r="O1084" i="1"/>
  <c r="P1084" i="1"/>
  <c r="O1088" i="1"/>
  <c r="P1088" i="1"/>
  <c r="S677" i="1"/>
  <c r="S678" i="1"/>
  <c r="N688" i="1"/>
  <c r="M691" i="1"/>
  <c r="I694" i="1"/>
  <c r="S695" i="1"/>
  <c r="S696" i="1"/>
  <c r="U697" i="1"/>
  <c r="N708" i="1"/>
  <c r="K708" i="1" s="1"/>
  <c r="AC709" i="1"/>
  <c r="N709" i="1" s="1"/>
  <c r="I711" i="1"/>
  <c r="Z713" i="1"/>
  <c r="S714" i="1"/>
  <c r="U716" i="1"/>
  <c r="S717" i="1"/>
  <c r="N728" i="1"/>
  <c r="N732" i="1"/>
  <c r="N735" i="1"/>
  <c r="N736" i="1"/>
  <c r="N739" i="1"/>
  <c r="N744" i="1"/>
  <c r="I747" i="1"/>
  <c r="AC747" i="1"/>
  <c r="N747" i="1" s="1"/>
  <c r="M748" i="1"/>
  <c r="K748" i="1" s="1"/>
  <c r="N749" i="1"/>
  <c r="N750" i="1"/>
  <c r="AC758" i="1"/>
  <c r="Z760" i="1"/>
  <c r="N760" i="1" s="1"/>
  <c r="AC760" i="1"/>
  <c r="U769" i="1"/>
  <c r="U770" i="1"/>
  <c r="I774" i="1"/>
  <c r="I775" i="1"/>
  <c r="AC775" i="1"/>
  <c r="I781" i="1"/>
  <c r="AC781" i="1"/>
  <c r="Z785" i="1"/>
  <c r="S786" i="1"/>
  <c r="AC786" i="1"/>
  <c r="S789" i="1"/>
  <c r="Z789" i="1"/>
  <c r="S791" i="1"/>
  <c r="Z797" i="1"/>
  <c r="I801" i="1"/>
  <c r="I809" i="1"/>
  <c r="P818" i="1"/>
  <c r="I830" i="1"/>
  <c r="AC830" i="1"/>
  <c r="Z831" i="1"/>
  <c r="N831" i="1" s="1"/>
  <c r="N833" i="1"/>
  <c r="U839" i="1"/>
  <c r="I841" i="1"/>
  <c r="Z843" i="1"/>
  <c r="AC843" i="1"/>
  <c r="M843" i="1" s="1"/>
  <c r="M845" i="1"/>
  <c r="Z847" i="1"/>
  <c r="N847" i="1" s="1"/>
  <c r="U847" i="1"/>
  <c r="AC847" i="1"/>
  <c r="Z850" i="1"/>
  <c r="M850" i="1" s="1"/>
  <c r="I850" i="1"/>
  <c r="I880" i="1"/>
  <c r="U880" i="1"/>
  <c r="Z880" i="1"/>
  <c r="S621" i="1"/>
  <c r="S630" i="1"/>
  <c r="AC633" i="1"/>
  <c r="S636" i="1"/>
  <c r="AC639" i="1"/>
  <c r="M639" i="1" s="1"/>
  <c r="N659" i="1"/>
  <c r="AC665" i="1"/>
  <c r="S679" i="1"/>
  <c r="N687" i="1"/>
  <c r="AC693" i="1"/>
  <c r="Z697" i="1"/>
  <c r="N697" i="1" s="1"/>
  <c r="S698" i="1"/>
  <c r="AC711" i="1"/>
  <c r="M711" i="1" s="1"/>
  <c r="AC712" i="1"/>
  <c r="M712" i="1" s="1"/>
  <c r="S715" i="1"/>
  <c r="U715" i="1"/>
  <c r="S716" i="1"/>
  <c r="M717" i="1"/>
  <c r="K717" i="1" s="1"/>
  <c r="N743" i="1"/>
  <c r="N748" i="1"/>
  <c r="U750" i="1"/>
  <c r="I750" i="1"/>
  <c r="Z751" i="1"/>
  <c r="N751" i="1" s="1"/>
  <c r="U751" i="1"/>
  <c r="AC757" i="1"/>
  <c r="Z759" i="1"/>
  <c r="M759" i="1" s="1"/>
  <c r="U759" i="1"/>
  <c r="I765" i="1"/>
  <c r="AC765" i="1"/>
  <c r="N765" i="1" s="1"/>
  <c r="Z769" i="1"/>
  <c r="S770" i="1"/>
  <c r="U771" i="1"/>
  <c r="S772" i="1"/>
  <c r="AC772" i="1"/>
  <c r="AC773" i="1"/>
  <c r="N773" i="1" s="1"/>
  <c r="Z776" i="1"/>
  <c r="M776" i="1" s="1"/>
  <c r="U776" i="1"/>
  <c r="I786" i="1"/>
  <c r="I792" i="1"/>
  <c r="Z792" i="1"/>
  <c r="S798" i="1"/>
  <c r="Z799" i="1"/>
  <c r="I799" i="1"/>
  <c r="M809" i="1"/>
  <c r="P820" i="1"/>
  <c r="O821" i="1"/>
  <c r="O824" i="1"/>
  <c r="P824" i="1"/>
  <c r="I842" i="1"/>
  <c r="Z846" i="1"/>
  <c r="AC846" i="1"/>
  <c r="AC853" i="1"/>
  <c r="U853" i="1"/>
  <c r="I860" i="1"/>
  <c r="Z860" i="1"/>
  <c r="U860" i="1"/>
  <c r="U861" i="1"/>
  <c r="Z874" i="1"/>
  <c r="N874" i="1" s="1"/>
  <c r="AC874" i="1"/>
  <c r="I874" i="1"/>
  <c r="O980" i="1"/>
  <c r="P980" i="1"/>
  <c r="O1038" i="1"/>
  <c r="R1038" i="1"/>
  <c r="S812" i="1"/>
  <c r="S814" i="1"/>
  <c r="S822" i="1"/>
  <c r="N823" i="1"/>
  <c r="S839" i="1"/>
  <c r="S862" i="1"/>
  <c r="U868" i="1"/>
  <c r="U869" i="1"/>
  <c r="S889" i="1"/>
  <c r="U889" i="1"/>
  <c r="S891" i="1"/>
  <c r="U896" i="1"/>
  <c r="S897" i="1"/>
  <c r="Z897" i="1"/>
  <c r="S898" i="1"/>
  <c r="AC898" i="1"/>
  <c r="M898" i="1" s="1"/>
  <c r="I914" i="1"/>
  <c r="AC914" i="1"/>
  <c r="AC917" i="1"/>
  <c r="M917" i="1" s="1"/>
  <c r="AC933" i="1"/>
  <c r="Z940" i="1"/>
  <c r="I941" i="1"/>
  <c r="Z941" i="1"/>
  <c r="S947" i="1"/>
  <c r="AC947" i="1"/>
  <c r="S952" i="1"/>
  <c r="U961" i="1"/>
  <c r="U977" i="1"/>
  <c r="S978" i="1"/>
  <c r="M985" i="1"/>
  <c r="I989" i="1"/>
  <c r="S996" i="1"/>
  <c r="I1013" i="1"/>
  <c r="U1025" i="1"/>
  <c r="P1028" i="1"/>
  <c r="S1033" i="1"/>
  <c r="U1033" i="1"/>
  <c r="Z1040" i="1"/>
  <c r="N1040" i="1" s="1"/>
  <c r="AC1044" i="1"/>
  <c r="I1046" i="1"/>
  <c r="Z1053" i="1"/>
  <c r="S1054" i="1"/>
  <c r="Z1064" i="1"/>
  <c r="N1064" i="1" s="1"/>
  <c r="I1069" i="1"/>
  <c r="I1070" i="1"/>
  <c r="I1082" i="1"/>
  <c r="I1089" i="1"/>
  <c r="U1097" i="1"/>
  <c r="I1113" i="1"/>
  <c r="U1113" i="1"/>
  <c r="O1134" i="1"/>
  <c r="U1141" i="1"/>
  <c r="S1142" i="1"/>
  <c r="R1196" i="1"/>
  <c r="O1196" i="1"/>
  <c r="Z868" i="1"/>
  <c r="I869" i="1"/>
  <c r="Z869" i="1"/>
  <c r="I889" i="1"/>
  <c r="Z889" i="1"/>
  <c r="O894" i="1"/>
  <c r="Z896" i="1"/>
  <c r="I898" i="1"/>
  <c r="I910" i="1"/>
  <c r="AC910" i="1"/>
  <c r="U929" i="1"/>
  <c r="I961" i="1"/>
  <c r="Z961" i="1"/>
  <c r="I977" i="1"/>
  <c r="Z977" i="1"/>
  <c r="I978" i="1"/>
  <c r="AC978" i="1"/>
  <c r="S981" i="1"/>
  <c r="M997" i="1"/>
  <c r="M1005" i="1"/>
  <c r="I1025" i="1"/>
  <c r="Z1025" i="1"/>
  <c r="N1025" i="1" s="1"/>
  <c r="U1042" i="1"/>
  <c r="I1053" i="1"/>
  <c r="I1054" i="1"/>
  <c r="U1066" i="1"/>
  <c r="AC1068" i="1"/>
  <c r="AC1088" i="1"/>
  <c r="AC1099" i="1"/>
  <c r="Z1109" i="1"/>
  <c r="N1109" i="1" s="1"/>
  <c r="I1109" i="1"/>
  <c r="N1121" i="1"/>
  <c r="AC1122" i="1"/>
  <c r="U1125" i="1"/>
  <c r="O1137" i="1"/>
  <c r="P1137" i="1"/>
  <c r="Z1149" i="1"/>
  <c r="I1149" i="1"/>
  <c r="U1149" i="1"/>
  <c r="AC1149" i="1"/>
  <c r="M1149" i="1" s="1"/>
  <c r="U928" i="1"/>
  <c r="Z929" i="1"/>
  <c r="U936" i="1"/>
  <c r="U937" i="1"/>
  <c r="AC951" i="1"/>
  <c r="Z992" i="1"/>
  <c r="S1073" i="1"/>
  <c r="AC1080" i="1"/>
  <c r="S1085" i="1"/>
  <c r="N1107" i="1"/>
  <c r="N1113" i="1"/>
  <c r="Z1130" i="1"/>
  <c r="N1130" i="1" s="1"/>
  <c r="AC1130" i="1"/>
  <c r="I1130" i="1"/>
  <c r="Z1146" i="1"/>
  <c r="I1146" i="1"/>
  <c r="U1146" i="1"/>
  <c r="O1150" i="1"/>
  <c r="R1150" i="1"/>
  <c r="I1152" i="1"/>
  <c r="U1152" i="1"/>
  <c r="O1232" i="1"/>
  <c r="Q1232" i="1"/>
  <c r="O1233" i="1"/>
  <c r="P1233" i="1"/>
  <c r="S867" i="1"/>
  <c r="U877" i="1"/>
  <c r="U885" i="1"/>
  <c r="I890" i="1"/>
  <c r="Z904" i="1"/>
  <c r="I905" i="1"/>
  <c r="Z905" i="1"/>
  <c r="S906" i="1"/>
  <c r="M921" i="1"/>
  <c r="Z928" i="1"/>
  <c r="I929" i="1"/>
  <c r="I930" i="1"/>
  <c r="AC930" i="1"/>
  <c r="Z936" i="1"/>
  <c r="I937" i="1"/>
  <c r="Z937" i="1"/>
  <c r="M937" i="1" s="1"/>
  <c r="AC941" i="1"/>
  <c r="S946" i="1"/>
  <c r="N961" i="1"/>
  <c r="N965" i="1"/>
  <c r="S966" i="1"/>
  <c r="S972" i="1"/>
  <c r="I973" i="1"/>
  <c r="Z973" i="1"/>
  <c r="M977" i="1"/>
  <c r="I981" i="1"/>
  <c r="Z981" i="1"/>
  <c r="N981" i="1" s="1"/>
  <c r="S982" i="1"/>
  <c r="S987" i="1"/>
  <c r="S999" i="1"/>
  <c r="S1022" i="1"/>
  <c r="S1030" i="1"/>
  <c r="S1060" i="1"/>
  <c r="M1064" i="1"/>
  <c r="N1076" i="1"/>
  <c r="AC1081" i="1"/>
  <c r="Z1081" i="1"/>
  <c r="M1106" i="1"/>
  <c r="AC1113" i="1"/>
  <c r="M1113" i="1" s="1"/>
  <c r="N1125" i="1"/>
  <c r="P1135" i="1"/>
  <c r="O1135" i="1"/>
  <c r="Z1142" i="1"/>
  <c r="I1142" i="1"/>
  <c r="O1147" i="1"/>
  <c r="R1147" i="1"/>
  <c r="AC1150" i="1"/>
  <c r="M1153" i="1"/>
  <c r="J1153" i="1" s="1"/>
  <c r="R1200" i="1"/>
  <c r="O1200" i="1"/>
  <c r="P1228" i="1"/>
  <c r="O1228" i="1"/>
  <c r="S752" i="1"/>
  <c r="S754" i="1"/>
  <c r="S756" i="1"/>
  <c r="S760" i="1"/>
  <c r="S764" i="1"/>
  <c r="S778" i="1"/>
  <c r="S780" i="1"/>
  <c r="S804" i="1"/>
  <c r="S806" i="1"/>
  <c r="I825" i="1"/>
  <c r="S831" i="1"/>
  <c r="I845" i="1"/>
  <c r="U857" i="1"/>
  <c r="Z864" i="1"/>
  <c r="I865" i="1"/>
  <c r="U876" i="1"/>
  <c r="Z877" i="1"/>
  <c r="S878" i="1"/>
  <c r="AC878" i="1"/>
  <c r="M878" i="1" s="1"/>
  <c r="U884" i="1"/>
  <c r="Z885" i="1"/>
  <c r="U893" i="1"/>
  <c r="S895" i="1"/>
  <c r="Z900" i="1"/>
  <c r="I901" i="1"/>
  <c r="I906" i="1"/>
  <c r="AC906" i="1"/>
  <c r="M906" i="1" s="1"/>
  <c r="U916" i="1"/>
  <c r="S917" i="1"/>
  <c r="S919" i="1"/>
  <c r="U925" i="1"/>
  <c r="S938" i="1"/>
  <c r="AC938" i="1"/>
  <c r="M938" i="1" s="1"/>
  <c r="I945" i="1"/>
  <c r="Z949" i="1"/>
  <c r="S950" i="1"/>
  <c r="U954" i="1"/>
  <c r="S956" i="1"/>
  <c r="I957" i="1"/>
  <c r="Z957" i="1"/>
  <c r="I959" i="1"/>
  <c r="I965" i="1"/>
  <c r="I966" i="1"/>
  <c r="S969" i="1"/>
  <c r="U969" i="1"/>
  <c r="I971" i="1"/>
  <c r="AC972" i="1"/>
  <c r="I975" i="1"/>
  <c r="S980" i="1"/>
  <c r="I982" i="1"/>
  <c r="O983" i="1"/>
  <c r="S985" i="1"/>
  <c r="R985" i="1"/>
  <c r="I987" i="1"/>
  <c r="Q988" i="1"/>
  <c r="S992" i="1"/>
  <c r="I993" i="1"/>
  <c r="Z993" i="1"/>
  <c r="N993" i="1" s="1"/>
  <c r="S1001" i="1"/>
  <c r="U1001" i="1"/>
  <c r="U1002" i="1"/>
  <c r="S1003" i="1"/>
  <c r="P1034" i="1"/>
  <c r="S1037" i="1"/>
  <c r="S1038" i="1"/>
  <c r="U1038" i="1"/>
  <c r="Z1049" i="1"/>
  <c r="S1050" i="1"/>
  <c r="Z1056" i="1"/>
  <c r="N1056" i="1" s="1"/>
  <c r="I1061" i="1"/>
  <c r="Z1061" i="1"/>
  <c r="S1062" i="1"/>
  <c r="S1072" i="1"/>
  <c r="Z1077" i="1"/>
  <c r="S1078" i="1"/>
  <c r="AC1093" i="1"/>
  <c r="M1093" i="1" s="1"/>
  <c r="U1093" i="1"/>
  <c r="AC1094" i="1"/>
  <c r="U1094" i="1"/>
  <c r="I1094" i="1"/>
  <c r="AC1102" i="1"/>
  <c r="Z1103" i="1"/>
  <c r="S1104" i="1"/>
  <c r="Z1105" i="1"/>
  <c r="I1105" i="1"/>
  <c r="U1107" i="1"/>
  <c r="I1107" i="1"/>
  <c r="M1121" i="1"/>
  <c r="AC1129" i="1"/>
  <c r="I1129" i="1"/>
  <c r="U1134" i="1"/>
  <c r="M1135" i="1"/>
  <c r="AC1137" i="1"/>
  <c r="Z1137" i="1"/>
  <c r="I1137" i="1"/>
  <c r="P1138" i="1"/>
  <c r="I1145" i="1"/>
  <c r="U1145" i="1"/>
  <c r="N930" i="1"/>
  <c r="N973" i="1"/>
  <c r="Z984" i="1"/>
  <c r="I994" i="1"/>
  <c r="N1001" i="1"/>
  <c r="N1009" i="1"/>
  <c r="Z1044" i="1"/>
  <c r="N1044" i="1" s="1"/>
  <c r="I1049" i="1"/>
  <c r="I1050" i="1"/>
  <c r="M1060" i="1"/>
  <c r="I1062" i="1"/>
  <c r="AC1072" i="1"/>
  <c r="N1072" i="1" s="1"/>
  <c r="I1077" i="1"/>
  <c r="I1078" i="1"/>
  <c r="M1084" i="1"/>
  <c r="I1102" i="1"/>
  <c r="U1109" i="1"/>
  <c r="U1130" i="1"/>
  <c r="I1132" i="1"/>
  <c r="Z1132" i="1"/>
  <c r="AC1141" i="1"/>
  <c r="I1141" i="1"/>
  <c r="R1149" i="1"/>
  <c r="O1149" i="1"/>
  <c r="N1201" i="1"/>
  <c r="S787" i="1"/>
  <c r="S794" i="1"/>
  <c r="S810" i="1"/>
  <c r="I813" i="1"/>
  <c r="I815" i="1"/>
  <c r="I821" i="1"/>
  <c r="I823" i="1"/>
  <c r="S835" i="1"/>
  <c r="S841" i="1"/>
  <c r="S843" i="1"/>
  <c r="S847" i="1"/>
  <c r="I849" i="1"/>
  <c r="Z856" i="1"/>
  <c r="I858" i="1"/>
  <c r="S863" i="1"/>
  <c r="I866" i="1"/>
  <c r="Z872" i="1"/>
  <c r="I873" i="1"/>
  <c r="Z892" i="1"/>
  <c r="I894" i="1"/>
  <c r="AC894" i="1"/>
  <c r="M894" i="1" s="1"/>
  <c r="S899" i="1"/>
  <c r="I902" i="1"/>
  <c r="N906" i="1"/>
  <c r="U908" i="1"/>
  <c r="S909" i="1"/>
  <c r="Z912" i="1"/>
  <c r="I913" i="1"/>
  <c r="S918" i="1"/>
  <c r="AC918" i="1"/>
  <c r="N918" i="1" s="1"/>
  <c r="Z924" i="1"/>
  <c r="I926" i="1"/>
  <c r="U932" i="1"/>
  <c r="S933" i="1"/>
  <c r="Z933" i="1"/>
  <c r="S934" i="1"/>
  <c r="AC934" i="1"/>
  <c r="U948" i="1"/>
  <c r="U952" i="1"/>
  <c r="Z953" i="1"/>
  <c r="S954" i="1"/>
  <c r="AC955" i="1"/>
  <c r="N957" i="1"/>
  <c r="I969" i="1"/>
  <c r="AC979" i="1"/>
  <c r="P981" i="1"/>
  <c r="I985" i="1"/>
  <c r="U985" i="1"/>
  <c r="S989" i="1"/>
  <c r="U989" i="1"/>
  <c r="I991" i="1"/>
  <c r="M993" i="1"/>
  <c r="Z997" i="1"/>
  <c r="S998" i="1"/>
  <c r="I1001" i="1"/>
  <c r="S1013" i="1"/>
  <c r="Z1013" i="1"/>
  <c r="M1013" i="1" s="1"/>
  <c r="K1013" i="1" s="1"/>
  <c r="Z1027" i="1"/>
  <c r="O1031" i="1"/>
  <c r="U1045" i="1"/>
  <c r="S1058" i="1"/>
  <c r="Z1068" i="1"/>
  <c r="N1068" i="1" s="1"/>
  <c r="S1069" i="1"/>
  <c r="U1069" i="1"/>
  <c r="U1070" i="1"/>
  <c r="AC1074" i="1"/>
  <c r="I1074" i="1"/>
  <c r="AC1076" i="1"/>
  <c r="U1082" i="1"/>
  <c r="Z1088" i="1"/>
  <c r="N1088" i="1" s="1"/>
  <c r="S1089" i="1"/>
  <c r="U1089" i="1"/>
  <c r="U1092" i="1"/>
  <c r="AC1092" i="1"/>
  <c r="AC1101" i="1"/>
  <c r="N1101" i="1" s="1"/>
  <c r="AC1103" i="1"/>
  <c r="I1112" i="1"/>
  <c r="Z1112" i="1"/>
  <c r="P1139" i="1"/>
  <c r="O1139" i="1"/>
  <c r="U1142" i="1"/>
  <c r="S1143" i="1"/>
  <c r="AC1146" i="1"/>
  <c r="M1146" i="1" s="1"/>
  <c r="Z1150" i="1"/>
  <c r="U1150" i="1"/>
  <c r="N1153" i="1"/>
  <c r="N886" i="1"/>
  <c r="N901" i="1"/>
  <c r="Z932" i="1"/>
  <c r="I934" i="1"/>
  <c r="U940" i="1"/>
  <c r="Z989" i="1"/>
  <c r="N989" i="1" s="1"/>
  <c r="M1036" i="1"/>
  <c r="N1052" i="1"/>
  <c r="U1053" i="1"/>
  <c r="U1054" i="1"/>
  <c r="M1056" i="1"/>
  <c r="Z1069" i="1"/>
  <c r="Z1080" i="1"/>
  <c r="N1080" i="1" s="1"/>
  <c r="U1081" i="1"/>
  <c r="Z1089" i="1"/>
  <c r="Z1099" i="1"/>
  <c r="N1099" i="1" s="1"/>
  <c r="M1110" i="1"/>
  <c r="U1129" i="1"/>
  <c r="S1130" i="1"/>
  <c r="AC1134" i="1"/>
  <c r="M1134" i="1" s="1"/>
  <c r="O1142" i="1"/>
  <c r="R1142" i="1"/>
  <c r="O1234" i="1"/>
  <c r="R1234" i="1"/>
  <c r="S1080" i="1"/>
  <c r="S1082" i="1"/>
  <c r="S1115" i="1"/>
  <c r="S1120" i="1"/>
  <c r="I1121" i="1"/>
  <c r="I1133" i="1"/>
  <c r="Z1133" i="1"/>
  <c r="N1133" i="1" s="1"/>
  <c r="S1134" i="1"/>
  <c r="S1137" i="1"/>
  <c r="S1152" i="1"/>
  <c r="I1154" i="1"/>
  <c r="AC1156" i="1"/>
  <c r="AC1157" i="1"/>
  <c r="AC1158" i="1"/>
  <c r="N1158" i="1" s="1"/>
  <c r="S1164" i="1"/>
  <c r="I1166" i="1"/>
  <c r="I1173" i="1"/>
  <c r="Z1173" i="1"/>
  <c r="N1173" i="1" s="1"/>
  <c r="S1174" i="1"/>
  <c r="U1178" i="1"/>
  <c r="Z1185" i="1"/>
  <c r="I1186" i="1"/>
  <c r="M1189" i="1"/>
  <c r="AC1190" i="1"/>
  <c r="U1196" i="1"/>
  <c r="S1197" i="1"/>
  <c r="Z1197" i="1"/>
  <c r="S1198" i="1"/>
  <c r="I1201" i="1"/>
  <c r="Z1201" i="1"/>
  <c r="S1202" i="1"/>
  <c r="S1205" i="1"/>
  <c r="U1205" i="1"/>
  <c r="S1207" i="1"/>
  <c r="U1207" i="1"/>
  <c r="S1208" i="1"/>
  <c r="I1209" i="1"/>
  <c r="AC1212" i="1"/>
  <c r="I1214" i="1"/>
  <c r="AC1216" i="1"/>
  <c r="M1216" i="1" s="1"/>
  <c r="AC1217" i="1"/>
  <c r="M1217" i="1" s="1"/>
  <c r="Z1220" i="1"/>
  <c r="S1221" i="1"/>
  <c r="Z1221" i="1"/>
  <c r="U1222" i="1"/>
  <c r="AC1225" i="1"/>
  <c r="P1229" i="1"/>
  <c r="AC1229" i="1"/>
  <c r="I1234" i="1"/>
  <c r="S1237" i="1"/>
  <c r="U1237" i="1"/>
  <c r="U1248" i="1"/>
  <c r="U1256" i="1"/>
  <c r="I1260" i="1"/>
  <c r="AC1260" i="1"/>
  <c r="U1260" i="1"/>
  <c r="Z1271" i="1"/>
  <c r="U1271" i="1"/>
  <c r="O1273" i="1"/>
  <c r="P1273" i="1"/>
  <c r="U1277" i="1"/>
  <c r="U1283" i="1"/>
  <c r="I1290" i="1"/>
  <c r="U1290" i="1"/>
  <c r="U1296" i="1"/>
  <c r="U1303" i="1"/>
  <c r="Z1303" i="1"/>
  <c r="I1174" i="1"/>
  <c r="I1185" i="1"/>
  <c r="I1187" i="1"/>
  <c r="I1197" i="1"/>
  <c r="Z1205" i="1"/>
  <c r="I1207" i="1"/>
  <c r="Z1207" i="1"/>
  <c r="AC1208" i="1"/>
  <c r="AC1213" i="1"/>
  <c r="N1213" i="1" s="1"/>
  <c r="I1221" i="1"/>
  <c r="I1237" i="1"/>
  <c r="Z1237" i="1"/>
  <c r="U1249" i="1"/>
  <c r="AC1252" i="1"/>
  <c r="Z1256" i="1"/>
  <c r="N1256" i="1" s="1"/>
  <c r="I1273" i="1"/>
  <c r="AC1273" i="1"/>
  <c r="N1273" i="1" s="1"/>
  <c r="I1277" i="1"/>
  <c r="Z1277" i="1"/>
  <c r="I1279" i="1"/>
  <c r="Z1279" i="1"/>
  <c r="Z1283" i="1"/>
  <c r="N1293" i="1"/>
  <c r="Z1305" i="1"/>
  <c r="AC1305" i="1"/>
  <c r="AC1309" i="1"/>
  <c r="N1309" i="1" s="1"/>
  <c r="Z1309" i="1"/>
  <c r="U1309" i="1"/>
  <c r="I1312" i="1"/>
  <c r="AC1312" i="1"/>
  <c r="Z1312" i="1"/>
  <c r="S1110" i="1"/>
  <c r="S1114" i="1"/>
  <c r="S1125" i="1"/>
  <c r="S1126" i="1"/>
  <c r="S1135" i="1"/>
  <c r="U1135" i="1"/>
  <c r="S1136" i="1"/>
  <c r="U1160" i="1"/>
  <c r="S1162" i="1"/>
  <c r="S1172" i="1"/>
  <c r="AC1174" i="1"/>
  <c r="N1174" i="1" s="1"/>
  <c r="Z1177" i="1"/>
  <c r="I1178" i="1"/>
  <c r="I1179" i="1"/>
  <c r="S1184" i="1"/>
  <c r="AC1186" i="1"/>
  <c r="O1191" i="1"/>
  <c r="O1195" i="1"/>
  <c r="M1195" i="1"/>
  <c r="AC1197" i="1"/>
  <c r="AC1198" i="1"/>
  <c r="M1198" i="1" s="1"/>
  <c r="I1206" i="1"/>
  <c r="AC1220" i="1"/>
  <c r="AC1222" i="1"/>
  <c r="M1222" i="1" s="1"/>
  <c r="U1228" i="1"/>
  <c r="AC1236" i="1"/>
  <c r="N1236" i="1" s="1"/>
  <c r="S1248" i="1"/>
  <c r="I1249" i="1"/>
  <c r="Z1249" i="1"/>
  <c r="S1266" i="1"/>
  <c r="Z1267" i="1"/>
  <c r="U1267" i="1"/>
  <c r="S1272" i="1"/>
  <c r="I1274" i="1"/>
  <c r="U1274" i="1"/>
  <c r="O1276" i="1"/>
  <c r="Q1276" i="1"/>
  <c r="U1281" i="1"/>
  <c r="AC1289" i="1"/>
  <c r="Z1289" i="1"/>
  <c r="I1289" i="1"/>
  <c r="O1421" i="1"/>
  <c r="P1421" i="1"/>
  <c r="M1178" i="1"/>
  <c r="M1185" i="1"/>
  <c r="AC1221" i="1"/>
  <c r="N1228" i="1"/>
  <c r="N1277" i="1"/>
  <c r="I1284" i="1"/>
  <c r="AC1284" i="1"/>
  <c r="Z1284" i="1"/>
  <c r="AC1297" i="1"/>
  <c r="N1297" i="1" s="1"/>
  <c r="Z1297" i="1"/>
  <c r="I1297" i="1"/>
  <c r="U1301" i="1"/>
  <c r="AC1301" i="1"/>
  <c r="N1301" i="1" s="1"/>
  <c r="AC1311" i="1"/>
  <c r="M1311" i="1" s="1"/>
  <c r="Z1311" i="1"/>
  <c r="U1311" i="1"/>
  <c r="I1311" i="1"/>
  <c r="O1316" i="1"/>
  <c r="P1316" i="1"/>
  <c r="O1425" i="1"/>
  <c r="R1425" i="1"/>
  <c r="S1160" i="1"/>
  <c r="M1162" i="1"/>
  <c r="S1170" i="1"/>
  <c r="S1203" i="1"/>
  <c r="M1210" i="1"/>
  <c r="N1232" i="1"/>
  <c r="AC1256" i="1"/>
  <c r="I1270" i="1"/>
  <c r="U1270" i="1"/>
  <c r="I1288" i="1"/>
  <c r="U1288" i="1"/>
  <c r="M1306" i="1"/>
  <c r="M1313" i="1"/>
  <c r="U1326" i="1"/>
  <c r="AC1326" i="1"/>
  <c r="S1140" i="1"/>
  <c r="S1144" i="1"/>
  <c r="U1156" i="1"/>
  <c r="U1157" i="1"/>
  <c r="U1158" i="1"/>
  <c r="S1168" i="1"/>
  <c r="I1169" i="1"/>
  <c r="I1170" i="1"/>
  <c r="S1176" i="1"/>
  <c r="M1177" i="1"/>
  <c r="I1181" i="1"/>
  <c r="Z1181" i="1"/>
  <c r="N1181" i="1" s="1"/>
  <c r="I1182" i="1"/>
  <c r="I1203" i="1"/>
  <c r="U1213" i="1"/>
  <c r="N1216" i="1"/>
  <c r="U1217" i="1"/>
  <c r="Z1224" i="1"/>
  <c r="S1225" i="1"/>
  <c r="I1229" i="1"/>
  <c r="Z1240" i="1"/>
  <c r="S1241" i="1"/>
  <c r="I1245" i="1"/>
  <c r="AC1266" i="1"/>
  <c r="I1266" i="1"/>
  <c r="AC1269" i="1"/>
  <c r="Z1269" i="1"/>
  <c r="I1269" i="1"/>
  <c r="S1280" i="1"/>
  <c r="N1281" i="1"/>
  <c r="U1286" i="1"/>
  <c r="S1295" i="1"/>
  <c r="I1296" i="1"/>
  <c r="Z1296" i="1"/>
  <c r="I1300" i="1"/>
  <c r="U1300" i="1"/>
  <c r="AC1300" i="1"/>
  <c r="O1318" i="1"/>
  <c r="Q1318" i="1"/>
  <c r="N1337" i="1"/>
  <c r="N1138" i="1"/>
  <c r="U1138" i="1"/>
  <c r="M1140" i="1"/>
  <c r="S1149" i="1"/>
  <c r="I1153" i="1"/>
  <c r="U1154" i="1"/>
  <c r="S1156" i="1"/>
  <c r="Z1156" i="1"/>
  <c r="N1156" i="1" s="1"/>
  <c r="Z1157" i="1"/>
  <c r="S1158" i="1"/>
  <c r="U1166" i="1"/>
  <c r="AC1170" i="1"/>
  <c r="M1170" i="1" s="1"/>
  <c r="S1173" i="1"/>
  <c r="AC1182" i="1"/>
  <c r="N1182" i="1" s="1"/>
  <c r="S1188" i="1"/>
  <c r="U1200" i="1"/>
  <c r="AC1203" i="1"/>
  <c r="Z1208" i="1"/>
  <c r="S1209" i="1"/>
  <c r="S1213" i="1"/>
  <c r="S1217" i="1"/>
  <c r="S1218" i="1"/>
  <c r="AC1228" i="1"/>
  <c r="M1228" i="1" s="1"/>
  <c r="U1236" i="1"/>
  <c r="R1237" i="1"/>
  <c r="AC1244" i="1"/>
  <c r="N1244" i="1" s="1"/>
  <c r="U1252" i="1"/>
  <c r="S1253" i="1"/>
  <c r="Z1253" i="1"/>
  <c r="I1268" i="1"/>
  <c r="U1268" i="1"/>
  <c r="I1276" i="1"/>
  <c r="AC1276" i="1"/>
  <c r="N1276" i="1" s="1"/>
  <c r="U1276" i="1"/>
  <c r="U1279" i="1"/>
  <c r="U1284" i="1"/>
  <c r="U1285" i="1"/>
  <c r="U1294" i="1"/>
  <c r="U1305" i="1"/>
  <c r="I1158" i="1"/>
  <c r="U1174" i="1"/>
  <c r="U1185" i="1"/>
  <c r="I1191" i="1"/>
  <c r="M1232" i="1"/>
  <c r="R1238" i="1"/>
  <c r="AC1240" i="1"/>
  <c r="Z1252" i="1"/>
  <c r="M1252" i="1" s="1"/>
  <c r="U1262" i="1"/>
  <c r="U1273" i="1"/>
  <c r="U1287" i="1"/>
  <c r="Z1287" i="1"/>
  <c r="U1297" i="1"/>
  <c r="Z1301" i="1"/>
  <c r="S1264" i="1"/>
  <c r="Z1264" i="1"/>
  <c r="S1292" i="1"/>
  <c r="Z1295" i="1"/>
  <c r="U1298" i="1"/>
  <c r="U1317" i="1"/>
  <c r="I1321" i="1"/>
  <c r="AC1329" i="1"/>
  <c r="I1332" i="1"/>
  <c r="Z1332" i="1"/>
  <c r="S1333" i="1"/>
  <c r="U1336" i="1"/>
  <c r="I1340" i="1"/>
  <c r="S1346" i="1"/>
  <c r="M1352" i="1"/>
  <c r="J1352" i="1" s="1"/>
  <c r="Z1352" i="1"/>
  <c r="N1352" i="1" s="1"/>
  <c r="I1359" i="1"/>
  <c r="AC1359" i="1"/>
  <c r="M1359" i="1" s="1"/>
  <c r="I1370" i="1"/>
  <c r="S1374" i="1"/>
  <c r="Z1374" i="1"/>
  <c r="N1374" i="1" s="1"/>
  <c r="S1375" i="1"/>
  <c r="Z1395" i="1"/>
  <c r="AC1395" i="1"/>
  <c r="I1395" i="1"/>
  <c r="AC1398" i="1"/>
  <c r="N1402" i="1"/>
  <c r="S1403" i="1"/>
  <c r="AC1403" i="1"/>
  <c r="I1406" i="1"/>
  <c r="Z1406" i="1"/>
  <c r="N1406" i="1" s="1"/>
  <c r="S1407" i="1"/>
  <c r="S1414" i="1"/>
  <c r="N1419" i="1"/>
  <c r="S1425" i="1"/>
  <c r="S1428" i="1"/>
  <c r="N1483" i="1"/>
  <c r="O1511" i="1"/>
  <c r="P1511" i="1"/>
  <c r="N1321" i="1"/>
  <c r="Z1336" i="1"/>
  <c r="AC1339" i="1"/>
  <c r="Z1343" i="1"/>
  <c r="AC1358" i="1"/>
  <c r="U1381" i="1"/>
  <c r="AC1404" i="1"/>
  <c r="I1404" i="1"/>
  <c r="M1418" i="1"/>
  <c r="I1431" i="1"/>
  <c r="U1459" i="1"/>
  <c r="Z1459" i="1"/>
  <c r="O1473" i="1"/>
  <c r="R1473" i="1"/>
  <c r="P1509" i="1"/>
  <c r="S1318" i="1"/>
  <c r="N1319" i="1"/>
  <c r="S1327" i="1"/>
  <c r="S1331" i="1"/>
  <c r="U1344" i="1"/>
  <c r="S1381" i="1"/>
  <c r="S1383" i="1"/>
  <c r="R1387" i="1"/>
  <c r="S1389" i="1"/>
  <c r="U1390" i="1"/>
  <c r="I1390" i="1"/>
  <c r="U1396" i="1"/>
  <c r="Z1415" i="1"/>
  <c r="N1415" i="1" s="1"/>
  <c r="AC1415" i="1"/>
  <c r="I1415" i="1"/>
  <c r="S1421" i="1"/>
  <c r="M1422" i="1"/>
  <c r="M1463" i="1"/>
  <c r="O1592" i="1"/>
  <c r="P1592" i="1"/>
  <c r="U1280" i="1"/>
  <c r="S1313" i="1"/>
  <c r="AC1315" i="1"/>
  <c r="M1315" i="1" s="1"/>
  <c r="I1327" i="1"/>
  <c r="AC1327" i="1"/>
  <c r="N1327" i="1" s="1"/>
  <c r="S1335" i="1"/>
  <c r="AC1337" i="1"/>
  <c r="M1337" i="1" s="1"/>
  <c r="S1342" i="1"/>
  <c r="I1344" i="1"/>
  <c r="Z1344" i="1"/>
  <c r="M1344" i="1" s="1"/>
  <c r="S1345" i="1"/>
  <c r="U1361" i="1"/>
  <c r="U1363" i="1"/>
  <c r="AC1374" i="1"/>
  <c r="U1378" i="1"/>
  <c r="Z1378" i="1"/>
  <c r="U1380" i="1"/>
  <c r="U1386" i="1"/>
  <c r="I1396" i="1"/>
  <c r="Z1407" i="1"/>
  <c r="AC1407" i="1"/>
  <c r="I1407" i="1"/>
  <c r="O1423" i="1"/>
  <c r="P1423" i="1"/>
  <c r="I1424" i="1"/>
  <c r="Z1447" i="1"/>
  <c r="I1447" i="1"/>
  <c r="U1447" i="1"/>
  <c r="M1487" i="1"/>
  <c r="N1652" i="1"/>
  <c r="U1313" i="1"/>
  <c r="AC1319" i="1"/>
  <c r="M1319" i="1" s="1"/>
  <c r="AC1325" i="1"/>
  <c r="M1325" i="1" s="1"/>
  <c r="U1341" i="1"/>
  <c r="AC1343" i="1"/>
  <c r="M1343" i="1" s="1"/>
  <c r="Z1362" i="1"/>
  <c r="S1366" i="1"/>
  <c r="Z1366" i="1"/>
  <c r="N1366" i="1" s="1"/>
  <c r="S1386" i="1"/>
  <c r="Z1386" i="1"/>
  <c r="S1387" i="1"/>
  <c r="O1388" i="1"/>
  <c r="R1388" i="1"/>
  <c r="S1394" i="1"/>
  <c r="U1394" i="1"/>
  <c r="S1416" i="1"/>
  <c r="N1422" i="1"/>
  <c r="Z1426" i="1"/>
  <c r="S1430" i="1"/>
  <c r="O1472" i="1"/>
  <c r="R1472" i="1"/>
  <c r="O1475" i="1"/>
  <c r="R1475" i="1"/>
  <c r="O1652" i="1"/>
  <c r="P1652" i="1"/>
  <c r="U1347" i="1"/>
  <c r="U1349" i="1"/>
  <c r="Z1383" i="1"/>
  <c r="M1383" i="1" s="1"/>
  <c r="I1383" i="1"/>
  <c r="O1389" i="1"/>
  <c r="N1394" i="1"/>
  <c r="U1398" i="1"/>
  <c r="U1463" i="1"/>
  <c r="Z1463" i="1"/>
  <c r="N1463" i="1" s="1"/>
  <c r="O1465" i="1"/>
  <c r="R1465" i="1"/>
  <c r="O1512" i="1"/>
  <c r="P1512" i="1"/>
  <c r="AC1272" i="1"/>
  <c r="AC1280" i="1"/>
  <c r="U1292" i="1"/>
  <c r="S1300" i="1"/>
  <c r="AC1304" i="1"/>
  <c r="S1306" i="1"/>
  <c r="I1307" i="1"/>
  <c r="S1308" i="1"/>
  <c r="AC1314" i="1"/>
  <c r="U1321" i="1"/>
  <c r="S1330" i="1"/>
  <c r="S1334" i="1"/>
  <c r="N1335" i="1"/>
  <c r="Z1339" i="1"/>
  <c r="N1339" i="1" s="1"/>
  <c r="S1340" i="1"/>
  <c r="U1340" i="1"/>
  <c r="N1342" i="1"/>
  <c r="S1347" i="1"/>
  <c r="I1348" i="1"/>
  <c r="U1348" i="1"/>
  <c r="S1349" i="1"/>
  <c r="I1350" i="1"/>
  <c r="I1351" i="1"/>
  <c r="I1352" i="1"/>
  <c r="AC1354" i="1"/>
  <c r="N1354" i="1" s="1"/>
  <c r="S1358" i="1"/>
  <c r="Z1358" i="1"/>
  <c r="AC1361" i="1"/>
  <c r="AC1362" i="1"/>
  <c r="AC1363" i="1"/>
  <c r="U1364" i="1"/>
  <c r="S1365" i="1"/>
  <c r="AC1379" i="1"/>
  <c r="N1379" i="1" s="1"/>
  <c r="S1385" i="1"/>
  <c r="AC1387" i="1"/>
  <c r="S1398" i="1"/>
  <c r="Z1398" i="1"/>
  <c r="S1399" i="1"/>
  <c r="I1400" i="1"/>
  <c r="I1408" i="1"/>
  <c r="U1414" i="1"/>
  <c r="S1418" i="1"/>
  <c r="Z1418" i="1"/>
  <c r="M1419" i="1"/>
  <c r="N1423" i="1"/>
  <c r="AC1459" i="1"/>
  <c r="AC1479" i="1"/>
  <c r="M1479" i="1" s="1"/>
  <c r="Z1479" i="1"/>
  <c r="U1479" i="1"/>
  <c r="I1479" i="1"/>
  <c r="AC1507" i="1"/>
  <c r="Z1507" i="1"/>
  <c r="N1507" i="1" s="1"/>
  <c r="I1507" i="1"/>
  <c r="U1507" i="1"/>
  <c r="O1591" i="1"/>
  <c r="P1591" i="1"/>
  <c r="N1315" i="1"/>
  <c r="U1332" i="1"/>
  <c r="I1339" i="1"/>
  <c r="I1347" i="1"/>
  <c r="M1351" i="1"/>
  <c r="I1358" i="1"/>
  <c r="Z1364" i="1"/>
  <c r="AC1366" i="1"/>
  <c r="Z1370" i="1"/>
  <c r="I1379" i="1"/>
  <c r="R1383" i="1"/>
  <c r="N1387" i="1"/>
  <c r="I1399" i="1"/>
  <c r="AC1399" i="1"/>
  <c r="Z1414" i="1"/>
  <c r="M1414" i="1" s="1"/>
  <c r="I1418" i="1"/>
  <c r="AC1428" i="1"/>
  <c r="U1431" i="1"/>
  <c r="Z1433" i="1"/>
  <c r="U1433" i="1"/>
  <c r="M1624" i="1"/>
  <c r="S1379" i="1"/>
  <c r="S1393" i="1"/>
  <c r="S1417" i="1"/>
  <c r="S1422" i="1"/>
  <c r="I1429" i="1"/>
  <c r="N1439" i="1"/>
  <c r="N1441" i="1"/>
  <c r="N1455" i="1"/>
  <c r="S1460" i="1"/>
  <c r="S1463" i="1"/>
  <c r="S1464" i="1"/>
  <c r="I1465" i="1"/>
  <c r="P1469" i="1"/>
  <c r="AC1475" i="1"/>
  <c r="N1475" i="1" s="1"/>
  <c r="S1479" i="1"/>
  <c r="U1481" i="1"/>
  <c r="S1482" i="1"/>
  <c r="N1485" i="1"/>
  <c r="U1489" i="1"/>
  <c r="S1490" i="1"/>
  <c r="I1495" i="1"/>
  <c r="U1501" i="1"/>
  <c r="S1502" i="1"/>
  <c r="S1507" i="1"/>
  <c r="I1509" i="1"/>
  <c r="Z1509" i="1"/>
  <c r="S1516" i="1"/>
  <c r="M1518" i="1"/>
  <c r="S1521" i="1"/>
  <c r="S1524" i="1"/>
  <c r="AC1526" i="1"/>
  <c r="M1526" i="1" s="1"/>
  <c r="S1531" i="1"/>
  <c r="S1535" i="1"/>
  <c r="I1536" i="1"/>
  <c r="S1547" i="1"/>
  <c r="S1553" i="1"/>
  <c r="I1562" i="1"/>
  <c r="I1566" i="1"/>
  <c r="I1570" i="1"/>
  <c r="I1574" i="1"/>
  <c r="Z1582" i="1"/>
  <c r="Z1586" i="1"/>
  <c r="M1588" i="1"/>
  <c r="Z1590" i="1"/>
  <c r="S1596" i="1"/>
  <c r="S1597" i="1"/>
  <c r="I1604" i="1"/>
  <c r="Z1604" i="1"/>
  <c r="M1604" i="1" s="1"/>
  <c r="S1607" i="1"/>
  <c r="AC1608" i="1"/>
  <c r="Z1616" i="1"/>
  <c r="N1616" i="1" s="1"/>
  <c r="S1620" i="1"/>
  <c r="M1636" i="1"/>
  <c r="S1642" i="1"/>
  <c r="U1652" i="1"/>
  <c r="I1652" i="1"/>
  <c r="AC1652" i="1"/>
  <c r="M1652" i="1" s="1"/>
  <c r="AC1655" i="1"/>
  <c r="M1655" i="1" s="1"/>
  <c r="I1679" i="1"/>
  <c r="Z1679" i="1"/>
  <c r="N1679" i="1" s="1"/>
  <c r="N1700" i="1"/>
  <c r="N1716" i="1"/>
  <c r="M1716" i="1"/>
  <c r="Z1721" i="1"/>
  <c r="N1721" i="1" s="1"/>
  <c r="U1721" i="1"/>
  <c r="I1721" i="1"/>
  <c r="N1804" i="1"/>
  <c r="M1483" i="1"/>
  <c r="N1497" i="1"/>
  <c r="AC1503" i="1"/>
  <c r="M1511" i="1"/>
  <c r="I1516" i="1"/>
  <c r="U1520" i="1"/>
  <c r="I1524" i="1"/>
  <c r="N1526" i="1"/>
  <c r="I1557" i="1"/>
  <c r="I1561" i="1"/>
  <c r="I1565" i="1"/>
  <c r="I1569" i="1"/>
  <c r="I1573" i="1"/>
  <c r="I1596" i="1"/>
  <c r="Z1596" i="1"/>
  <c r="N1596" i="1" s="1"/>
  <c r="N1618" i="1"/>
  <c r="Z1624" i="1"/>
  <c r="N1624" i="1" s="1"/>
  <c r="I1624" i="1"/>
  <c r="Z1625" i="1"/>
  <c r="U1625" i="1"/>
  <c r="Z1637" i="1"/>
  <c r="I1637" i="1"/>
  <c r="Z1644" i="1"/>
  <c r="N1644" i="1" s="1"/>
  <c r="S1645" i="1"/>
  <c r="Z1656" i="1"/>
  <c r="I1656" i="1"/>
  <c r="U1656" i="1"/>
  <c r="S1668" i="1"/>
  <c r="S1432" i="1"/>
  <c r="S1445" i="1"/>
  <c r="S1450" i="1"/>
  <c r="S1453" i="1"/>
  <c r="U1457" i="1"/>
  <c r="S1458" i="1"/>
  <c r="S1462" i="1"/>
  <c r="Z1471" i="1"/>
  <c r="N1471" i="1" s="1"/>
  <c r="S1472" i="1"/>
  <c r="S1478" i="1"/>
  <c r="S1487" i="1"/>
  <c r="Z1487" i="1"/>
  <c r="N1487" i="1" s="1"/>
  <c r="U1493" i="1"/>
  <c r="S1494" i="1"/>
  <c r="AC1495" i="1"/>
  <c r="N1495" i="1" s="1"/>
  <c r="S1499" i="1"/>
  <c r="Z1499" i="1"/>
  <c r="Z1514" i="1"/>
  <c r="S1515" i="1"/>
  <c r="AC1536" i="1"/>
  <c r="M1536" i="1" s="1"/>
  <c r="S1539" i="1"/>
  <c r="S1551" i="1"/>
  <c r="S1577" i="1"/>
  <c r="S1595" i="1"/>
  <c r="N1614" i="1"/>
  <c r="O1658" i="1"/>
  <c r="R1658" i="1"/>
  <c r="N1688" i="1"/>
  <c r="M1694" i="1"/>
  <c r="Z1708" i="1"/>
  <c r="I1708" i="1"/>
  <c r="U1708" i="1"/>
  <c r="U1711" i="1"/>
  <c r="AC1711" i="1"/>
  <c r="M1768" i="1"/>
  <c r="M1596" i="1"/>
  <c r="Z1620" i="1"/>
  <c r="N1620" i="1" s="1"/>
  <c r="I1620" i="1"/>
  <c r="S1626" i="1"/>
  <c r="S1630" i="1"/>
  <c r="N1821" i="1"/>
  <c r="S1409" i="1"/>
  <c r="N1411" i="1"/>
  <c r="S1423" i="1"/>
  <c r="S1431" i="1"/>
  <c r="I1457" i="1"/>
  <c r="S1469" i="1"/>
  <c r="U1469" i="1"/>
  <c r="S1475" i="1"/>
  <c r="I1477" i="1"/>
  <c r="N1481" i="1"/>
  <c r="S1486" i="1"/>
  <c r="N1489" i="1"/>
  <c r="I1493" i="1"/>
  <c r="N1501" i="1"/>
  <c r="S1505" i="1"/>
  <c r="Z1505" i="1"/>
  <c r="S1511" i="1"/>
  <c r="Z1513" i="1"/>
  <c r="S1519" i="1"/>
  <c r="I1529" i="1"/>
  <c r="S1534" i="1"/>
  <c r="S1549" i="1"/>
  <c r="S1550" i="1"/>
  <c r="I1551" i="1"/>
  <c r="S1576" i="1"/>
  <c r="N1580" i="1"/>
  <c r="N1584" i="1"/>
  <c r="I1594" i="1"/>
  <c r="O1597" i="1"/>
  <c r="O1603" i="1"/>
  <c r="AC1614" i="1"/>
  <c r="M1614" i="1" s="1"/>
  <c r="I1630" i="1"/>
  <c r="U1633" i="1"/>
  <c r="S1634" i="1"/>
  <c r="U1637" i="1"/>
  <c r="I1640" i="1"/>
  <c r="AC1640" i="1"/>
  <c r="M1640" i="1" s="1"/>
  <c r="AC1644" i="1"/>
  <c r="S1653" i="1"/>
  <c r="S1675" i="1"/>
  <c r="Z1676" i="1"/>
  <c r="N1676" i="1" s="1"/>
  <c r="U1676" i="1"/>
  <c r="M1688" i="1"/>
  <c r="Z1702" i="1"/>
  <c r="AC1702" i="1"/>
  <c r="U1702" i="1"/>
  <c r="S1452" i="1"/>
  <c r="S1468" i="1"/>
  <c r="S1476" i="1"/>
  <c r="N1491" i="1"/>
  <c r="S1492" i="1"/>
  <c r="U1497" i="1"/>
  <c r="S1498" i="1"/>
  <c r="U1503" i="1"/>
  <c r="AC1514" i="1"/>
  <c r="M1514" i="1" s="1"/>
  <c r="S1543" i="1"/>
  <c r="P1552" i="1"/>
  <c r="S1563" i="1"/>
  <c r="S1567" i="1"/>
  <c r="S1571" i="1"/>
  <c r="S1575" i="1"/>
  <c r="S1593" i="1"/>
  <c r="U1599" i="1"/>
  <c r="AC1601" i="1"/>
  <c r="S1608" i="1"/>
  <c r="U1608" i="1"/>
  <c r="N1612" i="1"/>
  <c r="U1624" i="1"/>
  <c r="M1628" i="1"/>
  <c r="N1635" i="1"/>
  <c r="Z1641" i="1"/>
  <c r="I1641" i="1"/>
  <c r="O1656" i="1"/>
  <c r="Q1656" i="1"/>
  <c r="M1664" i="1"/>
  <c r="M1668" i="1"/>
  <c r="Z1673" i="1"/>
  <c r="I1673" i="1"/>
  <c r="AC1684" i="1"/>
  <c r="M1684" i="1" s="1"/>
  <c r="Z1684" i="1"/>
  <c r="M1705" i="1"/>
  <c r="P1793" i="1"/>
  <c r="O1793" i="1"/>
  <c r="N1493" i="1"/>
  <c r="Z1503" i="1"/>
  <c r="P1546" i="1"/>
  <c r="Z1592" i="1"/>
  <c r="N1592" i="1" s="1"/>
  <c r="O1602" i="1"/>
  <c r="Z1607" i="1"/>
  <c r="Z1608" i="1"/>
  <c r="AC1609" i="1"/>
  <c r="M1609" i="1" s="1"/>
  <c r="S1622" i="1"/>
  <c r="S1624" i="1"/>
  <c r="Z1626" i="1"/>
  <c r="I1626" i="1"/>
  <c r="M1648" i="1"/>
  <c r="AC1656" i="1"/>
  <c r="M1656" i="1" s="1"/>
  <c r="I1680" i="1"/>
  <c r="Z1680" i="1"/>
  <c r="U1680" i="1"/>
  <c r="U1692" i="1"/>
  <c r="I1692" i="1"/>
  <c r="Z1697" i="1"/>
  <c r="AC1697" i="1"/>
  <c r="U1697" i="1"/>
  <c r="N1704" i="1"/>
  <c r="Z1718" i="1"/>
  <c r="AC1718" i="1"/>
  <c r="I1718" i="1"/>
  <c r="U1718" i="1"/>
  <c r="M1844" i="1"/>
  <c r="S1465" i="1"/>
  <c r="U1465" i="1"/>
  <c r="S1495" i="1"/>
  <c r="I1497" i="1"/>
  <c r="S1509" i="1"/>
  <c r="U1509" i="1"/>
  <c r="Z1516" i="1"/>
  <c r="I1517" i="1"/>
  <c r="S1522" i="1"/>
  <c r="I1526" i="1"/>
  <c r="S1536" i="1"/>
  <c r="Z1536" i="1"/>
  <c r="S1554" i="1"/>
  <c r="S1562" i="1"/>
  <c r="S1566" i="1"/>
  <c r="S1570" i="1"/>
  <c r="S1574" i="1"/>
  <c r="I1592" i="1"/>
  <c r="R1596" i="1"/>
  <c r="S1599" i="1"/>
  <c r="AC1599" i="1"/>
  <c r="I1609" i="1"/>
  <c r="U1620" i="1"/>
  <c r="I1625" i="1"/>
  <c r="Z1634" i="1"/>
  <c r="AC1634" i="1"/>
  <c r="M1634" i="1" s="1"/>
  <c r="S1639" i="1"/>
  <c r="AC1651" i="1"/>
  <c r="N1651" i="1" s="1"/>
  <c r="M1660" i="1"/>
  <c r="Z1664" i="1"/>
  <c r="U1664" i="1"/>
  <c r="P1665" i="1"/>
  <c r="M1672" i="1"/>
  <c r="S1691" i="1"/>
  <c r="Z1701" i="1"/>
  <c r="AC1701" i="1"/>
  <c r="U1701" i="1"/>
  <c r="Z1705" i="1"/>
  <c r="U1705" i="1"/>
  <c r="AC1708" i="1"/>
  <c r="N1708" i="1" s="1"/>
  <c r="N1766" i="1"/>
  <c r="M1766" i="1"/>
  <c r="S1627" i="1"/>
  <c r="Z1632" i="1"/>
  <c r="N1632" i="1" s="1"/>
  <c r="S1636" i="1"/>
  <c r="S1640" i="1"/>
  <c r="U1649" i="1"/>
  <c r="S1650" i="1"/>
  <c r="I1660" i="1"/>
  <c r="U1661" i="1"/>
  <c r="S1662" i="1"/>
  <c r="S1663" i="1"/>
  <c r="I1668" i="1"/>
  <c r="Z1668" i="1"/>
  <c r="N1668" i="1" s="1"/>
  <c r="S1669" i="1"/>
  <c r="U1669" i="1"/>
  <c r="S1670" i="1"/>
  <c r="U1672" i="1"/>
  <c r="I1689" i="1"/>
  <c r="S1712" i="1"/>
  <c r="U1712" i="1"/>
  <c r="U1713" i="1"/>
  <c r="S1714" i="1"/>
  <c r="U1714" i="1"/>
  <c r="S1715" i="1"/>
  <c r="I1717" i="1"/>
  <c r="AC1717" i="1"/>
  <c r="N1719" i="1"/>
  <c r="I1722" i="1"/>
  <c r="N1725" i="1"/>
  <c r="O1732" i="1"/>
  <c r="O1734" i="1"/>
  <c r="S1738" i="1"/>
  <c r="I1749" i="1"/>
  <c r="I1750" i="1"/>
  <c r="S1761" i="1"/>
  <c r="S1766" i="1"/>
  <c r="Z1770" i="1"/>
  <c r="N1770" i="1" s="1"/>
  <c r="I1776" i="1"/>
  <c r="AC1776" i="1"/>
  <c r="AC1779" i="1"/>
  <c r="AC1780" i="1"/>
  <c r="M1780" i="1" s="1"/>
  <c r="U1790" i="1"/>
  <c r="P1792" i="1"/>
  <c r="AC1793" i="1"/>
  <c r="U1793" i="1"/>
  <c r="I1793" i="1"/>
  <c r="O1806" i="1"/>
  <c r="AC1808" i="1"/>
  <c r="AC1821" i="1"/>
  <c r="M1821" i="1" s="1"/>
  <c r="J1821" i="1" s="1"/>
  <c r="U1821" i="1"/>
  <c r="N1834" i="1"/>
  <c r="O1834" i="1"/>
  <c r="AC1809" i="1"/>
  <c r="I1809" i="1"/>
  <c r="U1809" i="1"/>
  <c r="M1816" i="1"/>
  <c r="N1816" i="1"/>
  <c r="AC1842" i="1"/>
  <c r="I1842" i="1"/>
  <c r="Z1842" i="1"/>
  <c r="U1842" i="1"/>
  <c r="S1667" i="1"/>
  <c r="M1675" i="1"/>
  <c r="I1685" i="1"/>
  <c r="I1686" i="1"/>
  <c r="I1696" i="1"/>
  <c r="I1700" i="1"/>
  <c r="S1708" i="1"/>
  <c r="U1709" i="1"/>
  <c r="U1710" i="1"/>
  <c r="S1711" i="1"/>
  <c r="M1712" i="1"/>
  <c r="I1713" i="1"/>
  <c r="AC1713" i="1"/>
  <c r="AC1714" i="1"/>
  <c r="M1714" i="1" s="1"/>
  <c r="N1717" i="1"/>
  <c r="N1723" i="1"/>
  <c r="S1728" i="1"/>
  <c r="Z1728" i="1"/>
  <c r="Z1729" i="1"/>
  <c r="I1736" i="1"/>
  <c r="U1736" i="1"/>
  <c r="I1737" i="1"/>
  <c r="AC1737" i="1"/>
  <c r="Z1741" i="1"/>
  <c r="U1744" i="1"/>
  <c r="I1763" i="1"/>
  <c r="U1763" i="1"/>
  <c r="I1765" i="1"/>
  <c r="Z1767" i="1"/>
  <c r="S1768" i="1"/>
  <c r="S1778" i="1"/>
  <c r="Z1788" i="1"/>
  <c r="O1791" i="1"/>
  <c r="S1795" i="1"/>
  <c r="Z1795" i="1"/>
  <c r="N1795" i="1" s="1"/>
  <c r="I1796" i="1"/>
  <c r="S1798" i="1"/>
  <c r="Z1844" i="1"/>
  <c r="I1844" i="1"/>
  <c r="U1844" i="1"/>
  <c r="Z1847" i="1"/>
  <c r="N1847" i="1" s="1"/>
  <c r="AC1847" i="1"/>
  <c r="I1847" i="1"/>
  <c r="O1852" i="1"/>
  <c r="P1852" i="1"/>
  <c r="K1618" i="1"/>
  <c r="S1621" i="1"/>
  <c r="S1625" i="1"/>
  <c r="S1647" i="1"/>
  <c r="S1652" i="1"/>
  <c r="S1656" i="1"/>
  <c r="S1659" i="1"/>
  <c r="S1676" i="1"/>
  <c r="S1681" i="1"/>
  <c r="S1682" i="1"/>
  <c r="U1696" i="1"/>
  <c r="U1700" i="1"/>
  <c r="M1704" i="1"/>
  <c r="I1728" i="1"/>
  <c r="I1729" i="1"/>
  <c r="R1739" i="1"/>
  <c r="I1741" i="1"/>
  <c r="I1744" i="1"/>
  <c r="I1748" i="1"/>
  <c r="S1759" i="1"/>
  <c r="Z1763" i="1"/>
  <c r="N1763" i="1" s="1"/>
  <c r="S1764" i="1"/>
  <c r="U1766" i="1"/>
  <c r="I1768" i="1"/>
  <c r="U1768" i="1"/>
  <c r="I1774" i="1"/>
  <c r="AC1774" i="1"/>
  <c r="N1774" i="1" s="1"/>
  <c r="S1782" i="1"/>
  <c r="U1794" i="1"/>
  <c r="U1797" i="1"/>
  <c r="S1801" i="1"/>
  <c r="U1801" i="1"/>
  <c r="R1809" i="1"/>
  <c r="U1824" i="1"/>
  <c r="I1824" i="1"/>
  <c r="Z1824" i="1"/>
  <c r="N1824" i="1" s="1"/>
  <c r="AC1824" i="1"/>
  <c r="S1833" i="1"/>
  <c r="O1923" i="1"/>
  <c r="N1923" i="1"/>
  <c r="S1677" i="1"/>
  <c r="S1688" i="1"/>
  <c r="M1696" i="1"/>
  <c r="I1709" i="1"/>
  <c r="I1710" i="1"/>
  <c r="AC1710" i="1"/>
  <c r="U1724" i="1"/>
  <c r="AC1727" i="1"/>
  <c r="S1740" i="1"/>
  <c r="AC1767" i="1"/>
  <c r="Z1768" i="1"/>
  <c r="N1768" i="1" s="1"/>
  <c r="I1775" i="1"/>
  <c r="Z1775" i="1"/>
  <c r="O1790" i="1"/>
  <c r="N1800" i="1"/>
  <c r="U1808" i="1"/>
  <c r="U1826" i="1"/>
  <c r="Z1826" i="1"/>
  <c r="M1826" i="1" s="1"/>
  <c r="N1898" i="1"/>
  <c r="AC1729" i="1"/>
  <c r="AC1741" i="1"/>
  <c r="AC1788" i="1"/>
  <c r="M1788" i="1" s="1"/>
  <c r="U1788" i="1"/>
  <c r="M1796" i="1"/>
  <c r="O1802" i="1"/>
  <c r="M1804" i="1"/>
  <c r="U1805" i="1"/>
  <c r="Z1808" i="1"/>
  <c r="N1808" i="1" s="1"/>
  <c r="M1812" i="1"/>
  <c r="U1813" i="1"/>
  <c r="N1820" i="1"/>
  <c r="K1820" i="1" s="1"/>
  <c r="U1823" i="1"/>
  <c r="AC1823" i="1"/>
  <c r="Z1843" i="1"/>
  <c r="AC1843" i="1"/>
  <c r="I1843" i="1"/>
  <c r="O1898" i="1"/>
  <c r="P1898" i="1"/>
  <c r="O1958" i="1"/>
  <c r="P1958" i="1"/>
  <c r="N1710" i="1"/>
  <c r="U1716" i="1"/>
  <c r="S1718" i="1"/>
  <c r="O1741" i="1"/>
  <c r="S1746" i="1"/>
  <c r="AC1746" i="1"/>
  <c r="S1750" i="1"/>
  <c r="S1753" i="1"/>
  <c r="S1757" i="1"/>
  <c r="AC1769" i="1"/>
  <c r="M1769" i="1" s="1"/>
  <c r="Z1780" i="1"/>
  <c r="Z1784" i="1"/>
  <c r="I1784" i="1"/>
  <c r="S1799" i="1"/>
  <c r="AC1846" i="1"/>
  <c r="I1846" i="1"/>
  <c r="Z1846" i="1"/>
  <c r="U1846" i="1"/>
  <c r="Z1869" i="1"/>
  <c r="AC1869" i="1"/>
  <c r="M1869" i="1" s="1"/>
  <c r="I1869" i="1"/>
  <c r="Z1875" i="1"/>
  <c r="I1875" i="1"/>
  <c r="U1875" i="1"/>
  <c r="M1898" i="1"/>
  <c r="O1730" i="1"/>
  <c r="P1731" i="1"/>
  <c r="M1732" i="1"/>
  <c r="R1737" i="1"/>
  <c r="O1742" i="1"/>
  <c r="I1746" i="1"/>
  <c r="I1753" i="1"/>
  <c r="U1770" i="1"/>
  <c r="M1771" i="1"/>
  <c r="I1780" i="1"/>
  <c r="I1781" i="1"/>
  <c r="M1792" i="1"/>
  <c r="P1797" i="1"/>
  <c r="U1800" i="1"/>
  <c r="AC1800" i="1"/>
  <c r="M1800" i="1" s="1"/>
  <c r="I1805" i="1"/>
  <c r="I1813" i="1"/>
  <c r="AC1825" i="1"/>
  <c r="U1825" i="1"/>
  <c r="I1825" i="1"/>
  <c r="Z1825" i="1"/>
  <c r="M1838" i="1"/>
  <c r="O1856" i="1"/>
  <c r="Q1856" i="1"/>
  <c r="S1777" i="1"/>
  <c r="S1785" i="1"/>
  <c r="S1788" i="1"/>
  <c r="S1791" i="1"/>
  <c r="S1794" i="1"/>
  <c r="I1814" i="1"/>
  <c r="I1820" i="1"/>
  <c r="S1826" i="1"/>
  <c r="I1835" i="1"/>
  <c r="AC1836" i="1"/>
  <c r="M1836" i="1" s="1"/>
  <c r="S1851" i="1"/>
  <c r="S1852" i="1"/>
  <c r="U1852" i="1"/>
  <c r="I1855" i="1"/>
  <c r="AC1855" i="1"/>
  <c r="S1860" i="1"/>
  <c r="AC1866" i="1"/>
  <c r="M1866" i="1" s="1"/>
  <c r="AC1867" i="1"/>
  <c r="U1882" i="1"/>
  <c r="Z1883" i="1"/>
  <c r="S1884" i="1"/>
  <c r="U1890" i="1"/>
  <c r="Z1895" i="1"/>
  <c r="S1896" i="1"/>
  <c r="I1899" i="1"/>
  <c r="U1899" i="1"/>
  <c r="U1900" i="1"/>
  <c r="U1903" i="1"/>
  <c r="U1904" i="1"/>
  <c r="AC1906" i="1"/>
  <c r="M1906" i="1" s="1"/>
  <c r="Z1910" i="1"/>
  <c r="S1919" i="1"/>
  <c r="Z1919" i="1"/>
  <c r="I1934" i="1"/>
  <c r="I1938" i="1"/>
  <c r="Z1942" i="1"/>
  <c r="P1951" i="1"/>
  <c r="Z1954" i="1"/>
  <c r="AC1961" i="1"/>
  <c r="S1965" i="1"/>
  <c r="I1966" i="1"/>
  <c r="Z1969" i="1"/>
  <c r="I1976" i="1"/>
  <c r="M1834" i="1"/>
  <c r="I1851" i="1"/>
  <c r="I1852" i="1"/>
  <c r="M1854" i="1"/>
  <c r="U1858" i="1"/>
  <c r="I1883" i="1"/>
  <c r="I1895" i="1"/>
  <c r="I1896" i="1"/>
  <c r="AC1896" i="1"/>
  <c r="I1903" i="1"/>
  <c r="Z1903" i="1"/>
  <c r="U1911" i="1"/>
  <c r="U1928" i="1"/>
  <c r="AC1933" i="1"/>
  <c r="N1933" i="1" s="1"/>
  <c r="I1942" i="1"/>
  <c r="U1959" i="1"/>
  <c r="Z1964" i="1"/>
  <c r="AC1820" i="1"/>
  <c r="M1820" i="1" s="1"/>
  <c r="S1832" i="1"/>
  <c r="S1848" i="1"/>
  <c r="O1849" i="1"/>
  <c r="O1850" i="1"/>
  <c r="AC1851" i="1"/>
  <c r="M1851" i="1" s="1"/>
  <c r="N1855" i="1"/>
  <c r="S1858" i="1"/>
  <c r="Z1858" i="1"/>
  <c r="S1859" i="1"/>
  <c r="AC1859" i="1"/>
  <c r="S1862" i="1"/>
  <c r="S1864" i="1"/>
  <c r="Z1878" i="1"/>
  <c r="S1879" i="1"/>
  <c r="Z1879" i="1"/>
  <c r="N1879" i="1" s="1"/>
  <c r="S1881" i="1"/>
  <c r="Z1881" i="1"/>
  <c r="S1882" i="1"/>
  <c r="AC1883" i="1"/>
  <c r="I1887" i="1"/>
  <c r="Z1887" i="1"/>
  <c r="S1890" i="1"/>
  <c r="U1891" i="1"/>
  <c r="U1892" i="1"/>
  <c r="AC1894" i="1"/>
  <c r="I1900" i="1"/>
  <c r="AC1900" i="1"/>
  <c r="M1900" i="1" s="1"/>
  <c r="P1902" i="1"/>
  <c r="AC1902" i="1"/>
  <c r="I1904" i="1"/>
  <c r="AC1904" i="1"/>
  <c r="M1904" i="1" s="1"/>
  <c r="I1911" i="1"/>
  <c r="Z1911" i="1"/>
  <c r="S1912" i="1"/>
  <c r="U1917" i="1"/>
  <c r="S1918" i="1"/>
  <c r="I1919" i="1"/>
  <c r="S1924" i="1"/>
  <c r="S1928" i="1"/>
  <c r="S1932" i="1"/>
  <c r="Z1932" i="1"/>
  <c r="N1932" i="1" s="1"/>
  <c r="AC1934" i="1"/>
  <c r="M1938" i="1"/>
  <c r="S1941" i="1"/>
  <c r="AC1941" i="1"/>
  <c r="M1941" i="1" s="1"/>
  <c r="Q1949" i="1"/>
  <c r="AC1953" i="1"/>
  <c r="N1953" i="1" s="1"/>
  <c r="Z1968" i="1"/>
  <c r="I1969" i="1"/>
  <c r="AC1852" i="1"/>
  <c r="M1852" i="1" s="1"/>
  <c r="AC1910" i="1"/>
  <c r="S1916" i="1"/>
  <c r="AC1918" i="1"/>
  <c r="AC1919" i="1"/>
  <c r="M1919" i="1" s="1"/>
  <c r="M1920" i="1"/>
  <c r="N1925" i="1"/>
  <c r="N1926" i="1"/>
  <c r="N1930" i="1"/>
  <c r="P1955" i="1"/>
  <c r="S1964" i="1"/>
  <c r="N1965" i="1"/>
  <c r="AC1969" i="1"/>
  <c r="N1969" i="1" s="1"/>
  <c r="S1973" i="1"/>
  <c r="N1787" i="1"/>
  <c r="S1800" i="1"/>
  <c r="S1802" i="1"/>
  <c r="S1810" i="1"/>
  <c r="S1818" i="1"/>
  <c r="S1828" i="1"/>
  <c r="N1828" i="1"/>
  <c r="S1831" i="1"/>
  <c r="AC1831" i="1"/>
  <c r="S1838" i="1"/>
  <c r="O1851" i="1"/>
  <c r="AC1863" i="1"/>
  <c r="S1876" i="1"/>
  <c r="S1878" i="1"/>
  <c r="AC1878" i="1"/>
  <c r="N1878" i="1" s="1"/>
  <c r="AC1881" i="1"/>
  <c r="N1881" i="1" s="1"/>
  <c r="S1886" i="1"/>
  <c r="N1887" i="1"/>
  <c r="AC1890" i="1"/>
  <c r="N1890" i="1" s="1"/>
  <c r="I1892" i="1"/>
  <c r="S1898" i="1"/>
  <c r="O1903" i="1"/>
  <c r="I1917" i="1"/>
  <c r="AC1917" i="1"/>
  <c r="N1920" i="1"/>
  <c r="I1924" i="1"/>
  <c r="Z1924" i="1"/>
  <c r="N1924" i="1" s="1"/>
  <c r="S1925" i="1"/>
  <c r="S1926" i="1"/>
  <c r="S1930" i="1"/>
  <c r="AC1945" i="1"/>
  <c r="M1945" i="1" s="1"/>
  <c r="I1958" i="1"/>
  <c r="Z1972" i="1"/>
  <c r="I1973" i="1"/>
  <c r="I1974" i="1"/>
  <c r="I1818" i="1"/>
  <c r="S1824" i="1"/>
  <c r="N1836" i="1"/>
  <c r="S1837" i="1"/>
  <c r="I1838" i="1"/>
  <c r="I1863" i="1"/>
  <c r="N1864" i="1"/>
  <c r="AC1868" i="1"/>
  <c r="I1876" i="1"/>
  <c r="U1898" i="1"/>
  <c r="Z1906" i="1"/>
  <c r="S1907" i="1"/>
  <c r="U1907" i="1"/>
  <c r="S1908" i="1"/>
  <c r="N1912" i="1"/>
  <c r="S1939" i="1"/>
  <c r="Z1956" i="1"/>
  <c r="Z1961" i="1"/>
  <c r="S1967" i="1"/>
  <c r="AC1973" i="1"/>
  <c r="N1973" i="1" s="1"/>
  <c r="M1926" i="1"/>
  <c r="M1930" i="1"/>
  <c r="U1976" i="1"/>
  <c r="S1827" i="1"/>
  <c r="M1828" i="1"/>
  <c r="S1835" i="1"/>
  <c r="S1839" i="1"/>
  <c r="S1855" i="1"/>
  <c r="S1866" i="1"/>
  <c r="N1873" i="1"/>
  <c r="U1895" i="1"/>
  <c r="U1896" i="1"/>
  <c r="Z1902" i="1"/>
  <c r="N1902" i="1" s="1"/>
  <c r="U1910" i="1"/>
  <c r="M1915" i="1"/>
  <c r="S1922" i="1"/>
  <c r="M1923" i="1"/>
  <c r="K1923" i="1" s="1"/>
  <c r="O1924" i="1"/>
  <c r="Z1934" i="1"/>
  <c r="N1934" i="1" s="1"/>
  <c r="S1935" i="1"/>
  <c r="S1943" i="1"/>
  <c r="Z1948" i="1"/>
  <c r="AC1949" i="1"/>
  <c r="M1949" i="1" s="1"/>
  <c r="U1955" i="1"/>
  <c r="S1956" i="1"/>
  <c r="Z1960" i="1"/>
  <c r="I1961" i="1"/>
  <c r="I1962" i="1"/>
  <c r="S1976" i="1"/>
  <c r="O54" i="1"/>
  <c r="O70" i="1"/>
  <c r="K71" i="1"/>
  <c r="O109" i="1"/>
  <c r="O114" i="1"/>
  <c r="J115" i="1"/>
  <c r="N131" i="1"/>
  <c r="O131" i="1"/>
  <c r="O133" i="1"/>
  <c r="O143" i="1"/>
  <c r="O175" i="1"/>
  <c r="N229" i="1"/>
  <c r="N247" i="1"/>
  <c r="K247" i="1" s="1"/>
  <c r="O255" i="1"/>
  <c r="O4" i="1"/>
  <c r="P42" i="1"/>
  <c r="O42" i="1"/>
  <c r="O98" i="1"/>
  <c r="O118" i="1"/>
  <c r="O231" i="1"/>
  <c r="O247" i="1"/>
  <c r="O16" i="1"/>
  <c r="O32" i="1"/>
  <c r="O58" i="1"/>
  <c r="O74" i="1"/>
  <c r="O86" i="1"/>
  <c r="O122" i="1"/>
  <c r="O125" i="1"/>
  <c r="O155" i="1"/>
  <c r="N155" i="1"/>
  <c r="O171" i="1"/>
  <c r="O227" i="1"/>
  <c r="O102" i="1"/>
  <c r="O113" i="1"/>
  <c r="O135" i="1"/>
  <c r="N135" i="1"/>
  <c r="O147" i="1"/>
  <c r="P167" i="1"/>
  <c r="O167" i="1"/>
  <c r="P211" i="1"/>
  <c r="O211" i="1"/>
  <c r="N211" i="1"/>
  <c r="M228" i="1"/>
  <c r="K228" i="1" s="1"/>
  <c r="O28" i="1"/>
  <c r="Q8" i="1"/>
  <c r="O8" i="1"/>
  <c r="O20" i="1"/>
  <c r="O36" i="1"/>
  <c r="P46" i="1"/>
  <c r="O46" i="1"/>
  <c r="O62" i="1"/>
  <c r="K63" i="1"/>
  <c r="O78" i="1"/>
  <c r="K79" i="1"/>
  <c r="O90" i="1"/>
  <c r="M105" i="1"/>
  <c r="K105" i="1" s="1"/>
  <c r="O106" i="1"/>
  <c r="O117" i="1"/>
  <c r="P129" i="1"/>
  <c r="O129" i="1"/>
  <c r="O132" i="1"/>
  <c r="N159" i="1"/>
  <c r="O159" i="1"/>
  <c r="O195" i="1"/>
  <c r="O110" i="1"/>
  <c r="O121" i="1"/>
  <c r="N263" i="1"/>
  <c r="O10" i="1"/>
  <c r="O44" i="1"/>
  <c r="P44" i="1"/>
  <c r="O26" i="1"/>
  <c r="P6" i="1"/>
  <c r="O6" i="1"/>
  <c r="O18" i="1"/>
  <c r="N32" i="1"/>
  <c r="J32" i="1" s="1"/>
  <c r="O34" i="1"/>
  <c r="O24" i="1"/>
  <c r="O40" i="1"/>
  <c r="P40" i="1"/>
  <c r="O50" i="1"/>
  <c r="O66" i="1"/>
  <c r="O82" i="1"/>
  <c r="P82" i="1"/>
  <c r="P127" i="1"/>
  <c r="O127" i="1"/>
  <c r="O183" i="1"/>
  <c r="O263" i="1"/>
  <c r="O30" i="1"/>
  <c r="O12" i="1"/>
  <c r="O22" i="1"/>
  <c r="O38" i="1"/>
  <c r="O94" i="1"/>
  <c r="O105" i="1"/>
  <c r="M135" i="1"/>
  <c r="O137" i="1"/>
  <c r="M138" i="1"/>
  <c r="O151" i="1"/>
  <c r="O163" i="1"/>
  <c r="O235" i="1"/>
  <c r="O243" i="1"/>
  <c r="P7" i="1"/>
  <c r="U13" i="1"/>
  <c r="U33" i="1"/>
  <c r="U37" i="1"/>
  <c r="U41" i="1"/>
  <c r="AC9" i="1"/>
  <c r="M9" i="1" s="1"/>
  <c r="M11" i="1"/>
  <c r="J11" i="1" s="1"/>
  <c r="AC13" i="1"/>
  <c r="M13" i="1" s="1"/>
  <c r="AC17" i="1"/>
  <c r="M19" i="1"/>
  <c r="AC21" i="1"/>
  <c r="I9" i="1"/>
  <c r="I33" i="1"/>
  <c r="N43" i="1"/>
  <c r="I45" i="1"/>
  <c r="I57" i="1"/>
  <c r="I65" i="1"/>
  <c r="I81" i="1"/>
  <c r="I97" i="1"/>
  <c r="I101" i="1"/>
  <c r="N111" i="1"/>
  <c r="N119" i="1"/>
  <c r="J119" i="1" s="1"/>
  <c r="I121" i="1"/>
  <c r="N123" i="1"/>
  <c r="AC124" i="1"/>
  <c r="M124" i="1" s="1"/>
  <c r="I127" i="1"/>
  <c r="M128" i="1"/>
  <c r="U130" i="1"/>
  <c r="I132" i="1"/>
  <c r="I160" i="1"/>
  <c r="U160" i="1"/>
  <c r="AC169" i="1"/>
  <c r="U169" i="1"/>
  <c r="I174" i="1"/>
  <c r="AC174" i="1"/>
  <c r="U182" i="1"/>
  <c r="Z192" i="1"/>
  <c r="U192" i="1"/>
  <c r="AC193" i="1"/>
  <c r="U193" i="1"/>
  <c r="AC209" i="1"/>
  <c r="U209" i="1"/>
  <c r="M215" i="1"/>
  <c r="Z220" i="1"/>
  <c r="U220" i="1"/>
  <c r="AC221" i="1"/>
  <c r="U221" i="1"/>
  <c r="I228" i="1"/>
  <c r="I229" i="1"/>
  <c r="I234" i="1"/>
  <c r="AC234" i="1"/>
  <c r="U242" i="1"/>
  <c r="AC253" i="1"/>
  <c r="Z253" i="1"/>
  <c r="U253" i="1"/>
  <c r="M256" i="1"/>
  <c r="J256" i="1" s="1"/>
  <c r="I258" i="1"/>
  <c r="AC258" i="1"/>
  <c r="O272" i="1"/>
  <c r="N272" i="1"/>
  <c r="K272" i="1" s="1"/>
  <c r="O288" i="1"/>
  <c r="O298" i="1"/>
  <c r="M316" i="1"/>
  <c r="O317" i="1"/>
  <c r="O389" i="1"/>
  <c r="M389" i="1"/>
  <c r="N413" i="1"/>
  <c r="J413" i="1" s="1"/>
  <c r="O413" i="1"/>
  <c r="U9" i="1"/>
  <c r="U29" i="1"/>
  <c r="U57" i="1"/>
  <c r="U81" i="1"/>
  <c r="AC5" i="1"/>
  <c r="I5" i="1"/>
  <c r="I13" i="1"/>
  <c r="I17" i="1"/>
  <c r="I21" i="1"/>
  <c r="I25" i="1"/>
  <c r="I29" i="1"/>
  <c r="I37" i="1"/>
  <c r="I41" i="1"/>
  <c r="I49" i="1"/>
  <c r="I53" i="1"/>
  <c r="I61" i="1"/>
  <c r="I69" i="1"/>
  <c r="N71" i="1"/>
  <c r="I73" i="1"/>
  <c r="I77" i="1"/>
  <c r="I85" i="1"/>
  <c r="I89" i="1"/>
  <c r="I93" i="1"/>
  <c r="N103" i="1"/>
  <c r="I105" i="1"/>
  <c r="N107" i="1"/>
  <c r="K107" i="1" s="1"/>
  <c r="I109" i="1"/>
  <c r="I113" i="1"/>
  <c r="I117" i="1"/>
  <c r="AC4" i="1"/>
  <c r="M4" i="1" s="1"/>
  <c r="U6" i="1"/>
  <c r="AC8" i="1"/>
  <c r="M8" i="1" s="1"/>
  <c r="U10" i="1"/>
  <c r="O11" i="1"/>
  <c r="AC12" i="1"/>
  <c r="M12" i="1" s="1"/>
  <c r="U14" i="1"/>
  <c r="O15" i="1"/>
  <c r="AC16" i="1"/>
  <c r="M16" i="1" s="1"/>
  <c r="U18" i="1"/>
  <c r="O19" i="1"/>
  <c r="AC20" i="1"/>
  <c r="M20" i="1" s="1"/>
  <c r="U22" i="1"/>
  <c r="O23" i="1"/>
  <c r="AC24" i="1"/>
  <c r="M24" i="1" s="1"/>
  <c r="U26" i="1"/>
  <c r="O27" i="1"/>
  <c r="AC28" i="1"/>
  <c r="M28" i="1" s="1"/>
  <c r="U30" i="1"/>
  <c r="O31" i="1"/>
  <c r="AC32" i="1"/>
  <c r="M32" i="1" s="1"/>
  <c r="U34" i="1"/>
  <c r="O35" i="1"/>
  <c r="AC36" i="1"/>
  <c r="M36" i="1" s="1"/>
  <c r="U38" i="1"/>
  <c r="O39" i="1"/>
  <c r="AC40" i="1"/>
  <c r="M40" i="1" s="1"/>
  <c r="U42" i="1"/>
  <c r="O43" i="1"/>
  <c r="AC44" i="1"/>
  <c r="M44" i="1" s="1"/>
  <c r="U46" i="1"/>
  <c r="O47" i="1"/>
  <c r="Q48" i="1"/>
  <c r="AC48" i="1"/>
  <c r="M48" i="1" s="1"/>
  <c r="U50" i="1"/>
  <c r="O51" i="1"/>
  <c r="AC52" i="1"/>
  <c r="M52" i="1" s="1"/>
  <c r="U54" i="1"/>
  <c r="O55" i="1"/>
  <c r="AC56" i="1"/>
  <c r="M56" i="1" s="1"/>
  <c r="U58" i="1"/>
  <c r="O59" i="1"/>
  <c r="AC60" i="1"/>
  <c r="M60" i="1" s="1"/>
  <c r="U62" i="1"/>
  <c r="O63" i="1"/>
  <c r="AC64" i="1"/>
  <c r="M64" i="1" s="1"/>
  <c r="U66" i="1"/>
  <c r="O67" i="1"/>
  <c r="AC68" i="1"/>
  <c r="M68" i="1" s="1"/>
  <c r="U70" i="1"/>
  <c r="O71" i="1"/>
  <c r="AC72" i="1"/>
  <c r="M72" i="1" s="1"/>
  <c r="U74" i="1"/>
  <c r="O75" i="1"/>
  <c r="AC76" i="1"/>
  <c r="U78" i="1"/>
  <c r="O79" i="1"/>
  <c r="AC80" i="1"/>
  <c r="M80" i="1" s="1"/>
  <c r="U82" i="1"/>
  <c r="O83" i="1"/>
  <c r="AC84" i="1"/>
  <c r="M84" i="1" s="1"/>
  <c r="U86" i="1"/>
  <c r="O87" i="1"/>
  <c r="AC88" i="1"/>
  <c r="M88" i="1" s="1"/>
  <c r="U90" i="1"/>
  <c r="O91" i="1"/>
  <c r="AC92" i="1"/>
  <c r="M92" i="1" s="1"/>
  <c r="U94" i="1"/>
  <c r="O95" i="1"/>
  <c r="AC96" i="1"/>
  <c r="M96" i="1" s="1"/>
  <c r="U98" i="1"/>
  <c r="O99" i="1"/>
  <c r="AC100" i="1"/>
  <c r="M100" i="1" s="1"/>
  <c r="U102" i="1"/>
  <c r="O103" i="1"/>
  <c r="AC104" i="1"/>
  <c r="M104" i="1" s="1"/>
  <c r="U106" i="1"/>
  <c r="O107" i="1"/>
  <c r="AC108" i="1"/>
  <c r="M108" i="1" s="1"/>
  <c r="U110" i="1"/>
  <c r="AC112" i="1"/>
  <c r="M112" i="1" s="1"/>
  <c r="U114" i="1"/>
  <c r="O115" i="1"/>
  <c r="AC116" i="1"/>
  <c r="M116" i="1" s="1"/>
  <c r="U118" i="1"/>
  <c r="O119" i="1"/>
  <c r="AC120" i="1"/>
  <c r="M120" i="1" s="1"/>
  <c r="U122" i="1"/>
  <c r="S124" i="1"/>
  <c r="Z125" i="1"/>
  <c r="N125" i="1" s="1"/>
  <c r="AC126" i="1"/>
  <c r="M126" i="1" s="1"/>
  <c r="Z130" i="1"/>
  <c r="I134" i="1"/>
  <c r="U135" i="1"/>
  <c r="AC136" i="1"/>
  <c r="M136" i="1" s="1"/>
  <c r="I140" i="1"/>
  <c r="U140" i="1"/>
  <c r="AC142" i="1"/>
  <c r="O145" i="1"/>
  <c r="O149" i="1"/>
  <c r="O150" i="1"/>
  <c r="O153" i="1"/>
  <c r="O154" i="1"/>
  <c r="AC157" i="1"/>
  <c r="M157" i="1" s="1"/>
  <c r="U157" i="1"/>
  <c r="Z157" i="1"/>
  <c r="U158" i="1"/>
  <c r="N163" i="1"/>
  <c r="K163" i="1" s="1"/>
  <c r="S164" i="1"/>
  <c r="P166" i="1"/>
  <c r="AC166" i="1"/>
  <c r="Q168" i="1"/>
  <c r="S176" i="1"/>
  <c r="Z180" i="1"/>
  <c r="N180" i="1" s="1"/>
  <c r="U180" i="1"/>
  <c r="AC181" i="1"/>
  <c r="U181" i="1"/>
  <c r="M187" i="1"/>
  <c r="S190" i="1"/>
  <c r="I194" i="1"/>
  <c r="AC194" i="1"/>
  <c r="M194" i="1" s="1"/>
  <c r="O194" i="1"/>
  <c r="S196" i="1"/>
  <c r="Z200" i="1"/>
  <c r="N200" i="1" s="1"/>
  <c r="U200" i="1"/>
  <c r="AC201" i="1"/>
  <c r="U201" i="1"/>
  <c r="P207" i="1"/>
  <c r="Z208" i="1"/>
  <c r="N208" i="1" s="1"/>
  <c r="U208" i="1"/>
  <c r="I210" i="1"/>
  <c r="AC210" i="1"/>
  <c r="S218" i="1"/>
  <c r="I222" i="1"/>
  <c r="AC222" i="1"/>
  <c r="S236" i="1"/>
  <c r="Z240" i="1"/>
  <c r="N240" i="1" s="1"/>
  <c r="U240" i="1"/>
  <c r="AC241" i="1"/>
  <c r="U241" i="1"/>
  <c r="N252" i="1"/>
  <c r="AC257" i="1"/>
  <c r="Z257" i="1"/>
  <c r="N257" i="1" s="1"/>
  <c r="U257" i="1"/>
  <c r="N273" i="1"/>
  <c r="K273" i="1" s="1"/>
  <c r="M273" i="1"/>
  <c r="J311" i="1"/>
  <c r="P342" i="1"/>
  <c r="O342" i="1"/>
  <c r="P357" i="1"/>
  <c r="O357" i="1"/>
  <c r="K391" i="1"/>
  <c r="O393" i="1"/>
  <c r="M393" i="1"/>
  <c r="J393" i="1" s="1"/>
  <c r="U132" i="1"/>
  <c r="AC137" i="1"/>
  <c r="M137" i="1" s="1"/>
  <c r="U137" i="1"/>
  <c r="Z137" i="1"/>
  <c r="M143" i="1"/>
  <c r="N143" i="1"/>
  <c r="M167" i="1"/>
  <c r="M175" i="1"/>
  <c r="N175" i="1"/>
  <c r="I182" i="1"/>
  <c r="AC182" i="1"/>
  <c r="M182" i="1" s="1"/>
  <c r="K187" i="1"/>
  <c r="M195" i="1"/>
  <c r="N195" i="1"/>
  <c r="K195" i="1" s="1"/>
  <c r="I202" i="1"/>
  <c r="AC202" i="1"/>
  <c r="M202" i="1" s="1"/>
  <c r="O202" i="1"/>
  <c r="O204" i="1"/>
  <c r="Z228" i="1"/>
  <c r="N228" i="1" s="1"/>
  <c r="U228" i="1"/>
  <c r="AC229" i="1"/>
  <c r="M229" i="1" s="1"/>
  <c r="U229" i="1"/>
  <c r="M235" i="1"/>
  <c r="K235" i="1" s="1"/>
  <c r="N235" i="1"/>
  <c r="I242" i="1"/>
  <c r="AC242" i="1"/>
  <c r="M242" i="1" s="1"/>
  <c r="P261" i="1"/>
  <c r="O261" i="1"/>
  <c r="M271" i="1"/>
  <c r="K271" i="1" s="1"/>
  <c r="O282" i="1"/>
  <c r="K297" i="1"/>
  <c r="O297" i="1"/>
  <c r="M332" i="1"/>
  <c r="N340" i="1"/>
  <c r="J340" i="1"/>
  <c r="I355" i="1"/>
  <c r="U355" i="1"/>
  <c r="AC355" i="1"/>
  <c r="M355" i="1" s="1"/>
  <c r="I359" i="1"/>
  <c r="AC359" i="1"/>
  <c r="Z359" i="1"/>
  <c r="O429" i="1"/>
  <c r="U45" i="1"/>
  <c r="U49" i="1"/>
  <c r="U77" i="1"/>
  <c r="U89" i="1"/>
  <c r="U93" i="1"/>
  <c r="U105" i="1"/>
  <c r="U109" i="1"/>
  <c r="U113" i="1"/>
  <c r="U117" i="1"/>
  <c r="U121" i="1"/>
  <c r="U127" i="1"/>
  <c r="Z132" i="1"/>
  <c r="N132" i="1" s="1"/>
  <c r="U134" i="1"/>
  <c r="S148" i="1"/>
  <c r="M151" i="1"/>
  <c r="K151" i="1" s="1"/>
  <c r="N151" i="1"/>
  <c r="S152" i="1"/>
  <c r="M155" i="1"/>
  <c r="J155" i="1" s="1"/>
  <c r="AC160" i="1"/>
  <c r="M160" i="1" s="1"/>
  <c r="S162" i="1"/>
  <c r="N167" i="1"/>
  <c r="S168" i="1"/>
  <c r="S184" i="1"/>
  <c r="Z188" i="1"/>
  <c r="N188" i="1" s="1"/>
  <c r="U188" i="1"/>
  <c r="AC189" i="1"/>
  <c r="M189" i="1" s="1"/>
  <c r="U189" i="1"/>
  <c r="M203" i="1"/>
  <c r="P210" i="1"/>
  <c r="M211" i="1"/>
  <c r="S212" i="1"/>
  <c r="S214" i="1"/>
  <c r="Z216" i="1"/>
  <c r="N216" i="1" s="1"/>
  <c r="U216" i="1"/>
  <c r="AC217" i="1"/>
  <c r="M217" i="1" s="1"/>
  <c r="U217" i="1"/>
  <c r="M223" i="1"/>
  <c r="I230" i="1"/>
  <c r="AC230" i="1"/>
  <c r="M230" i="1" s="1"/>
  <c r="S244" i="1"/>
  <c r="O244" i="1"/>
  <c r="I262" i="1"/>
  <c r="AC262" i="1"/>
  <c r="M262" i="1" s="1"/>
  <c r="S268" i="1"/>
  <c r="O294" i="1"/>
  <c r="N297" i="1"/>
  <c r="Z314" i="1"/>
  <c r="I314" i="1"/>
  <c r="AC314" i="1"/>
  <c r="O320" i="1"/>
  <c r="O321" i="1"/>
  <c r="O325" i="1"/>
  <c r="N328" i="1"/>
  <c r="M328" i="1"/>
  <c r="N336" i="1"/>
  <c r="O352" i="1"/>
  <c r="P353" i="1"/>
  <c r="O353" i="1"/>
  <c r="M353" i="1"/>
  <c r="U65" i="1"/>
  <c r="U85" i="1"/>
  <c r="U97" i="1"/>
  <c r="U101" i="1"/>
  <c r="Z21" i="1"/>
  <c r="N21" i="1" s="1"/>
  <c r="Z29" i="1"/>
  <c r="N29" i="1" s="1"/>
  <c r="Z41" i="1"/>
  <c r="N41" i="1" s="1"/>
  <c r="Z45" i="1"/>
  <c r="N45" i="1" s="1"/>
  <c r="Z53" i="1"/>
  <c r="N53" i="1" s="1"/>
  <c r="Z57" i="1"/>
  <c r="N57" i="1" s="1"/>
  <c r="Z69" i="1"/>
  <c r="N69" i="1" s="1"/>
  <c r="Z97" i="1"/>
  <c r="N97" i="1" s="1"/>
  <c r="Z101" i="1"/>
  <c r="N101" i="1" s="1"/>
  <c r="Z105" i="1"/>
  <c r="N105" i="1" s="1"/>
  <c r="Z109" i="1"/>
  <c r="N109" i="1" s="1"/>
  <c r="Z113" i="1"/>
  <c r="N113" i="1" s="1"/>
  <c r="Z117" i="1"/>
  <c r="N117" i="1" s="1"/>
  <c r="Z121" i="1"/>
  <c r="N121" i="1" s="1"/>
  <c r="U124" i="1"/>
  <c r="Z127" i="1"/>
  <c r="N127" i="1" s="1"/>
  <c r="S128" i="1"/>
  <c r="Z129" i="1"/>
  <c r="Q130" i="1"/>
  <c r="AC130" i="1"/>
  <c r="M130" i="1" s="1"/>
  <c r="Z134" i="1"/>
  <c r="N134" i="1" s="1"/>
  <c r="AC140" i="1"/>
  <c r="M140" i="1" s="1"/>
  <c r="S142" i="1"/>
  <c r="AC161" i="1"/>
  <c r="U161" i="1"/>
  <c r="Z161" i="1"/>
  <c r="M171" i="1"/>
  <c r="N171" i="1"/>
  <c r="Z176" i="1"/>
  <c r="N176" i="1" s="1"/>
  <c r="U176" i="1"/>
  <c r="AC177" i="1"/>
  <c r="M177" i="1" s="1"/>
  <c r="U177" i="1"/>
  <c r="I190" i="1"/>
  <c r="AC190" i="1"/>
  <c r="M190" i="1" s="1"/>
  <c r="Z196" i="1"/>
  <c r="N196" i="1" s="1"/>
  <c r="U196" i="1"/>
  <c r="AC197" i="1"/>
  <c r="M197" i="1" s="1"/>
  <c r="U197" i="1"/>
  <c r="J203" i="1"/>
  <c r="AC205" i="1"/>
  <c r="M205" i="1" s="1"/>
  <c r="U205" i="1"/>
  <c r="I218" i="1"/>
  <c r="AC218" i="1"/>
  <c r="M218" i="1" s="1"/>
  <c r="K223" i="1"/>
  <c r="Z236" i="1"/>
  <c r="N236" i="1" s="1"/>
  <c r="U236" i="1"/>
  <c r="AC237" i="1"/>
  <c r="M237" i="1" s="1"/>
  <c r="U237" i="1"/>
  <c r="M243" i="1"/>
  <c r="N243" i="1"/>
  <c r="I246" i="1"/>
  <c r="AC246" i="1"/>
  <c r="M246" i="1" s="1"/>
  <c r="O248" i="1"/>
  <c r="O264" i="1"/>
  <c r="N281" i="1"/>
  <c r="K281" i="1" s="1"/>
  <c r="M281" i="1"/>
  <c r="N283" i="1"/>
  <c r="M283" i="1"/>
  <c r="K283" i="1" s="1"/>
  <c r="O283" i="1"/>
  <c r="O292" i="1"/>
  <c r="O293" i="1"/>
  <c r="N293" i="1"/>
  <c r="K293" i="1" s="1"/>
  <c r="Z302" i="1"/>
  <c r="N302" i="1" s="1"/>
  <c r="I302" i="1"/>
  <c r="AC302" i="1"/>
  <c r="O304" i="1"/>
  <c r="N308" i="1"/>
  <c r="M308" i="1"/>
  <c r="O309" i="1"/>
  <c r="N309" i="1"/>
  <c r="N324" i="1"/>
  <c r="M324" i="1"/>
  <c r="M325" i="1"/>
  <c r="I327" i="1"/>
  <c r="AC327" i="1"/>
  <c r="M327" i="1" s="1"/>
  <c r="Z327" i="1"/>
  <c r="O329" i="1"/>
  <c r="M329" i="1"/>
  <c r="O332" i="1"/>
  <c r="N332" i="1"/>
  <c r="J332" i="1" s="1"/>
  <c r="O336" i="1"/>
  <c r="M336" i="1"/>
  <c r="J336" i="1" s="1"/>
  <c r="O338" i="1"/>
  <c r="N352" i="1"/>
  <c r="M352" i="1"/>
  <c r="J352" i="1" s="1"/>
  <c r="O365" i="1"/>
  <c r="O409" i="1"/>
  <c r="N421" i="1"/>
  <c r="J421" i="1"/>
  <c r="O421" i="1"/>
  <c r="M421" i="1"/>
  <c r="U53" i="1"/>
  <c r="U69" i="1"/>
  <c r="Z5" i="1"/>
  <c r="N5" i="1" s="1"/>
  <c r="Z17" i="1"/>
  <c r="N17" i="1" s="1"/>
  <c r="Z25" i="1"/>
  <c r="N25" i="1" s="1"/>
  <c r="Z33" i="1"/>
  <c r="N33" i="1" s="1"/>
  <c r="Z37" i="1"/>
  <c r="N37" i="1" s="1"/>
  <c r="Z49" i="1"/>
  <c r="N49" i="1" s="1"/>
  <c r="Z61" i="1"/>
  <c r="N61" i="1" s="1"/>
  <c r="Z65" i="1"/>
  <c r="N65" i="1" s="1"/>
  <c r="Z73" i="1"/>
  <c r="N73" i="1" s="1"/>
  <c r="Z77" i="1"/>
  <c r="N77" i="1" s="1"/>
  <c r="Z81" i="1"/>
  <c r="N81" i="1" s="1"/>
  <c r="Z85" i="1"/>
  <c r="N85" i="1" s="1"/>
  <c r="Z89" i="1"/>
  <c r="N89" i="1" s="1"/>
  <c r="Z93" i="1"/>
  <c r="N93" i="1" s="1"/>
  <c r="U4" i="1"/>
  <c r="AC6" i="1"/>
  <c r="M6" i="1" s="1"/>
  <c r="U8" i="1"/>
  <c r="AC10" i="1"/>
  <c r="M10" i="1" s="1"/>
  <c r="U12" i="1"/>
  <c r="AC14" i="1"/>
  <c r="M14" i="1" s="1"/>
  <c r="U16" i="1"/>
  <c r="AC18" i="1"/>
  <c r="U20" i="1"/>
  <c r="AC22" i="1"/>
  <c r="M22" i="1" s="1"/>
  <c r="U24" i="1"/>
  <c r="AC26" i="1"/>
  <c r="M26" i="1" s="1"/>
  <c r="U28" i="1"/>
  <c r="AC30" i="1"/>
  <c r="U32" i="1"/>
  <c r="AC34" i="1"/>
  <c r="M34" i="1" s="1"/>
  <c r="U36" i="1"/>
  <c r="AC38" i="1"/>
  <c r="M38" i="1" s="1"/>
  <c r="U40" i="1"/>
  <c r="AC42" i="1"/>
  <c r="M42" i="1" s="1"/>
  <c r="U44" i="1"/>
  <c r="AC46" i="1"/>
  <c r="M46" i="1" s="1"/>
  <c r="U48" i="1"/>
  <c r="AC50" i="1"/>
  <c r="M50" i="1" s="1"/>
  <c r="U52" i="1"/>
  <c r="AC54" i="1"/>
  <c r="M54" i="1" s="1"/>
  <c r="U56" i="1"/>
  <c r="AC58" i="1"/>
  <c r="U60" i="1"/>
  <c r="AC62" i="1"/>
  <c r="M62" i="1" s="1"/>
  <c r="U64" i="1"/>
  <c r="AC66" i="1"/>
  <c r="M66" i="1" s="1"/>
  <c r="U68" i="1"/>
  <c r="AC70" i="1"/>
  <c r="M70" i="1" s="1"/>
  <c r="U72" i="1"/>
  <c r="AC74" i="1"/>
  <c r="M74" i="1" s="1"/>
  <c r="U76" i="1"/>
  <c r="AC78" i="1"/>
  <c r="M78" i="1" s="1"/>
  <c r="U80" i="1"/>
  <c r="AC82" i="1"/>
  <c r="M82" i="1" s="1"/>
  <c r="U84" i="1"/>
  <c r="AC86" i="1"/>
  <c r="M86" i="1" s="1"/>
  <c r="U88" i="1"/>
  <c r="AC90" i="1"/>
  <c r="M90" i="1" s="1"/>
  <c r="U92" i="1"/>
  <c r="AC94" i="1"/>
  <c r="M94" i="1" s="1"/>
  <c r="U96" i="1"/>
  <c r="AC98" i="1"/>
  <c r="M98" i="1" s="1"/>
  <c r="U100" i="1"/>
  <c r="AC102" i="1"/>
  <c r="M102" i="1" s="1"/>
  <c r="U104" i="1"/>
  <c r="AC106" i="1"/>
  <c r="M106" i="1" s="1"/>
  <c r="U108" i="1"/>
  <c r="AC110" i="1"/>
  <c r="U112" i="1"/>
  <c r="AC114" i="1"/>
  <c r="U116" i="1"/>
  <c r="AC118" i="1"/>
  <c r="U120" i="1"/>
  <c r="AC122" i="1"/>
  <c r="U126" i="1"/>
  <c r="I128" i="1"/>
  <c r="I133" i="1"/>
  <c r="U136" i="1"/>
  <c r="AC141" i="1"/>
  <c r="M141" i="1" s="1"/>
  <c r="U141" i="1"/>
  <c r="Z141" i="1"/>
  <c r="U142" i="1"/>
  <c r="O148" i="1"/>
  <c r="O152" i="1"/>
  <c r="I156" i="1"/>
  <c r="U156" i="1"/>
  <c r="AC158" i="1"/>
  <c r="M158" i="1" s="1"/>
  <c r="AC164" i="1"/>
  <c r="M164" i="1" s="1"/>
  <c r="U166" i="1"/>
  <c r="I172" i="1"/>
  <c r="I173" i="1"/>
  <c r="S174" i="1"/>
  <c r="I178" i="1"/>
  <c r="AC178" i="1"/>
  <c r="M178" i="1" s="1"/>
  <c r="U186" i="1"/>
  <c r="S192" i="1"/>
  <c r="I198" i="1"/>
  <c r="AC198" i="1"/>
  <c r="Z204" i="1"/>
  <c r="U204" i="1"/>
  <c r="I206" i="1"/>
  <c r="AC206" i="1"/>
  <c r="M206" i="1" s="1"/>
  <c r="O206" i="1"/>
  <c r="M212" i="1"/>
  <c r="P213" i="1"/>
  <c r="O213" i="1"/>
  <c r="S220" i="1"/>
  <c r="Z224" i="1"/>
  <c r="N224" i="1" s="1"/>
  <c r="U224" i="1"/>
  <c r="AC225" i="1"/>
  <c r="M225" i="1" s="1"/>
  <c r="U225" i="1"/>
  <c r="M231" i="1"/>
  <c r="K231" i="1" s="1"/>
  <c r="I232" i="1"/>
  <c r="I233" i="1"/>
  <c r="S234" i="1"/>
  <c r="I238" i="1"/>
  <c r="AC238" i="1"/>
  <c r="M238" i="1" s="1"/>
  <c r="AC245" i="1"/>
  <c r="Z245" i="1"/>
  <c r="U245" i="1"/>
  <c r="M247" i="1"/>
  <c r="M248" i="1"/>
  <c r="J248" i="1" s="1"/>
  <c r="I250" i="1"/>
  <c r="AC250" i="1"/>
  <c r="M250" i="1" s="1"/>
  <c r="N260" i="1"/>
  <c r="AC261" i="1"/>
  <c r="M261" i="1" s="1"/>
  <c r="Z261" i="1"/>
  <c r="U261" i="1"/>
  <c r="M263" i="1"/>
  <c r="M264" i="1"/>
  <c r="U266" i="1"/>
  <c r="I266" i="1"/>
  <c r="AC266" i="1"/>
  <c r="M266" i="1" s="1"/>
  <c r="M267" i="1"/>
  <c r="J267" i="1" s="1"/>
  <c r="O267" i="1"/>
  <c r="I269" i="1"/>
  <c r="AC269" i="1"/>
  <c r="Z269" i="1"/>
  <c r="N269" i="1" s="1"/>
  <c r="U269" i="1"/>
  <c r="I287" i="1"/>
  <c r="AC287" i="1"/>
  <c r="M287" i="1" s="1"/>
  <c r="Z287" i="1"/>
  <c r="U287" i="1"/>
  <c r="M291" i="1"/>
  <c r="J291" i="1" s="1"/>
  <c r="O300" i="1"/>
  <c r="M304" i="1"/>
  <c r="K305" i="1"/>
  <c r="N305" i="1"/>
  <c r="M305" i="1"/>
  <c r="M309" i="1"/>
  <c r="K309" i="1" s="1"/>
  <c r="O310" i="1"/>
  <c r="O334" i="1"/>
  <c r="O344" i="1"/>
  <c r="N344" i="1"/>
  <c r="O349" i="1"/>
  <c r="O368" i="1"/>
  <c r="O381" i="1"/>
  <c r="M381" i="1"/>
  <c r="J397" i="1"/>
  <c r="U25" i="1"/>
  <c r="U61" i="1"/>
  <c r="U131" i="1"/>
  <c r="I135" i="1"/>
  <c r="Z142" i="1"/>
  <c r="AC144" i="1"/>
  <c r="M144" i="1" s="1"/>
  <c r="S146" i="1"/>
  <c r="AC148" i="1"/>
  <c r="M148" i="1" s="1"/>
  <c r="S150" i="1"/>
  <c r="AC152" i="1"/>
  <c r="M152" i="1" s="1"/>
  <c r="S154" i="1"/>
  <c r="M159" i="1"/>
  <c r="J159" i="1" s="1"/>
  <c r="M162" i="1"/>
  <c r="K162" i="1" s="1"/>
  <c r="P164" i="1"/>
  <c r="AC165" i="1"/>
  <c r="U165" i="1"/>
  <c r="Z166" i="1"/>
  <c r="N168" i="1"/>
  <c r="I169" i="1"/>
  <c r="S170" i="1"/>
  <c r="U174" i="1"/>
  <c r="S180" i="1"/>
  <c r="Z184" i="1"/>
  <c r="N184" i="1" s="1"/>
  <c r="U184" i="1"/>
  <c r="AC185" i="1"/>
  <c r="U185" i="1"/>
  <c r="M191" i="1"/>
  <c r="I192" i="1"/>
  <c r="I193" i="1"/>
  <c r="S194" i="1"/>
  <c r="U194" i="1"/>
  <c r="S200" i="1"/>
  <c r="M207" i="1"/>
  <c r="S208" i="1"/>
  <c r="O208" i="1"/>
  <c r="I209" i="1"/>
  <c r="S210" i="1"/>
  <c r="Z212" i="1"/>
  <c r="N212" i="1" s="1"/>
  <c r="U212" i="1"/>
  <c r="AC213" i="1"/>
  <c r="M213" i="1" s="1"/>
  <c r="U213" i="1"/>
  <c r="I214" i="1"/>
  <c r="AC214" i="1"/>
  <c r="I220" i="1"/>
  <c r="I221" i="1"/>
  <c r="S222" i="1"/>
  <c r="I226" i="1"/>
  <c r="AC226" i="1"/>
  <c r="U234" i="1"/>
  <c r="S240" i="1"/>
  <c r="N244" i="1"/>
  <c r="AC249" i="1"/>
  <c r="M249" i="1" s="1"/>
  <c r="Z249" i="1"/>
  <c r="U249" i="1"/>
  <c r="S252" i="1"/>
  <c r="O252" i="1"/>
  <c r="J252" i="1"/>
  <c r="I253" i="1"/>
  <c r="U258" i="1"/>
  <c r="P260" i="1"/>
  <c r="AC265" i="1"/>
  <c r="Z265" i="1"/>
  <c r="N265" i="1" s="1"/>
  <c r="U265" i="1"/>
  <c r="O276" i="1"/>
  <c r="K277" i="1"/>
  <c r="O277" i="1"/>
  <c r="N277" i="1"/>
  <c r="I292" i="1"/>
  <c r="AC292" i="1"/>
  <c r="Z292" i="1"/>
  <c r="N303" i="1"/>
  <c r="M303" i="1"/>
  <c r="K303" i="1" s="1"/>
  <c r="K304" i="1"/>
  <c r="O305" i="1"/>
  <c r="O318" i="1"/>
  <c r="Z342" i="1"/>
  <c r="N342" i="1" s="1"/>
  <c r="U342" i="1"/>
  <c r="I342" i="1"/>
  <c r="AC342" i="1"/>
  <c r="P344" i="1"/>
  <c r="I351" i="1"/>
  <c r="AC351" i="1"/>
  <c r="Z351" i="1"/>
  <c r="N351" i="1" s="1"/>
  <c r="J405" i="1"/>
  <c r="U73" i="1"/>
  <c r="AC129" i="1"/>
  <c r="M129" i="1" s="1"/>
  <c r="Z133" i="1"/>
  <c r="N133" i="1" s="1"/>
  <c r="AC145" i="1"/>
  <c r="U145" i="1"/>
  <c r="Z145" i="1"/>
  <c r="AC149" i="1"/>
  <c r="M149" i="1" s="1"/>
  <c r="U149" i="1"/>
  <c r="Z149" i="1"/>
  <c r="AC153" i="1"/>
  <c r="U153" i="1"/>
  <c r="Z153" i="1"/>
  <c r="N156" i="1"/>
  <c r="K156" i="1" s="1"/>
  <c r="Z169" i="1"/>
  <c r="Z172" i="1"/>
  <c r="N172" i="1" s="1"/>
  <c r="U172" i="1"/>
  <c r="AC173" i="1"/>
  <c r="M173" i="1" s="1"/>
  <c r="U173" i="1"/>
  <c r="Z174" i="1"/>
  <c r="M179" i="1"/>
  <c r="N179" i="1"/>
  <c r="I186" i="1"/>
  <c r="AC186" i="1"/>
  <c r="M186" i="1" s="1"/>
  <c r="K191" i="1"/>
  <c r="AC192" i="1"/>
  <c r="Z193" i="1"/>
  <c r="M199" i="1"/>
  <c r="K199" i="1" s="1"/>
  <c r="N199" i="1"/>
  <c r="U202" i="1"/>
  <c r="M208" i="1"/>
  <c r="J208" i="1" s="1"/>
  <c r="Z209" i="1"/>
  <c r="N209" i="1" s="1"/>
  <c r="P212" i="1"/>
  <c r="AC220" i="1"/>
  <c r="Z221" i="1"/>
  <c r="Z232" i="1"/>
  <c r="N232" i="1" s="1"/>
  <c r="U232" i="1"/>
  <c r="AC233" i="1"/>
  <c r="M233" i="1" s="1"/>
  <c r="U233" i="1"/>
  <c r="Z234" i="1"/>
  <c r="N234" i="1" s="1"/>
  <c r="M239" i="1"/>
  <c r="N239" i="1"/>
  <c r="N248" i="1"/>
  <c r="M251" i="1"/>
  <c r="J251" i="1" s="1"/>
  <c r="N251" i="1"/>
  <c r="I254" i="1"/>
  <c r="AC254" i="1"/>
  <c r="M254" i="1" s="1"/>
  <c r="O256" i="1"/>
  <c r="I257" i="1"/>
  <c r="Z258" i="1"/>
  <c r="N264" i="1"/>
  <c r="N276" i="1"/>
  <c r="K276" i="1" s="1"/>
  <c r="M276" i="1"/>
  <c r="O278" i="1"/>
  <c r="O290" i="1"/>
  <c r="N316" i="1"/>
  <c r="AC374" i="1"/>
  <c r="M374" i="1" s="1"/>
  <c r="N393" i="1"/>
  <c r="P415" i="1"/>
  <c r="O415" i="1"/>
  <c r="I427" i="1"/>
  <c r="Z427" i="1"/>
  <c r="U427" i="1"/>
  <c r="O445" i="1"/>
  <c r="O459" i="1"/>
  <c r="U470" i="1"/>
  <c r="I470" i="1"/>
  <c r="AC470" i="1"/>
  <c r="O533" i="1"/>
  <c r="O580" i="1"/>
  <c r="AC139" i="1"/>
  <c r="M139" i="1" s="1"/>
  <c r="AC147" i="1"/>
  <c r="O246" i="1"/>
  <c r="O254" i="1"/>
  <c r="U272" i="1"/>
  <c r="I274" i="1"/>
  <c r="Z275" i="1"/>
  <c r="AC278" i="1"/>
  <c r="M278" i="1" s="1"/>
  <c r="N282" i="1"/>
  <c r="U282" i="1"/>
  <c r="AC288" i="1"/>
  <c r="I291" i="1"/>
  <c r="U304" i="1"/>
  <c r="I306" i="1"/>
  <c r="Z307" i="1"/>
  <c r="AC310" i="1"/>
  <c r="AC318" i="1"/>
  <c r="M318" i="1" s="1"/>
  <c r="U323" i="1"/>
  <c r="U331" i="1"/>
  <c r="J333" i="1"/>
  <c r="AC334" i="1"/>
  <c r="M334" i="1" s="1"/>
  <c r="AC338" i="1"/>
  <c r="M338" i="1" s="1"/>
  <c r="U343" i="1"/>
  <c r="O346" i="1"/>
  <c r="Z347" i="1"/>
  <c r="N347" i="1" s="1"/>
  <c r="I366" i="1"/>
  <c r="AC367" i="1"/>
  <c r="N369" i="1"/>
  <c r="I375" i="1"/>
  <c r="U375" i="1"/>
  <c r="N377" i="1"/>
  <c r="U378" i="1"/>
  <c r="AC386" i="1"/>
  <c r="M386" i="1" s="1"/>
  <c r="AC394" i="1"/>
  <c r="M394" i="1" s="1"/>
  <c r="O397" i="1"/>
  <c r="AC402" i="1"/>
  <c r="M402" i="1" s="1"/>
  <c r="M405" i="1"/>
  <c r="I414" i="1"/>
  <c r="P417" i="1"/>
  <c r="I419" i="1"/>
  <c r="Z419" i="1"/>
  <c r="N419" i="1" s="1"/>
  <c r="U419" i="1"/>
  <c r="U434" i="1"/>
  <c r="AC434" i="1"/>
  <c r="M434" i="1" s="1"/>
  <c r="N435" i="1"/>
  <c r="K435" i="1" s="1"/>
  <c r="AC436" i="1"/>
  <c r="I436" i="1"/>
  <c r="Z436" i="1"/>
  <c r="N436" i="1" s="1"/>
  <c r="U436" i="1"/>
  <c r="M445" i="1"/>
  <c r="N449" i="1"/>
  <c r="K449" i="1" s="1"/>
  <c r="U453" i="1"/>
  <c r="AC453" i="1"/>
  <c r="AC460" i="1"/>
  <c r="Z460" i="1"/>
  <c r="N460" i="1" s="1"/>
  <c r="U460" i="1"/>
  <c r="O472" i="1"/>
  <c r="M533" i="1"/>
  <c r="K533" i="1" s="1"/>
  <c r="O537" i="1"/>
  <c r="P544" i="1"/>
  <c r="O544" i="1"/>
  <c r="U284" i="1"/>
  <c r="K285" i="1"/>
  <c r="M289" i="1"/>
  <c r="AC290" i="1"/>
  <c r="M290" i="1" s="1"/>
  <c r="J290" i="1" s="1"/>
  <c r="U294" i="1"/>
  <c r="AC295" i="1"/>
  <c r="AC300" i="1"/>
  <c r="U319" i="1"/>
  <c r="J328" i="1"/>
  <c r="U335" i="1"/>
  <c r="U339" i="1"/>
  <c r="Z343" i="1"/>
  <c r="N365" i="1"/>
  <c r="U370" i="1"/>
  <c r="O372" i="1"/>
  <c r="M375" i="1"/>
  <c r="J375" i="1" s="1"/>
  <c r="O384" i="1"/>
  <c r="I387" i="1"/>
  <c r="U387" i="1"/>
  <c r="O392" i="1"/>
  <c r="O394" i="1"/>
  <c r="I395" i="1"/>
  <c r="U395" i="1"/>
  <c r="I403" i="1"/>
  <c r="U403" i="1"/>
  <c r="N409" i="1"/>
  <c r="K409" i="1" s="1"/>
  <c r="I415" i="1"/>
  <c r="U415" i="1"/>
  <c r="N418" i="1"/>
  <c r="N429" i="1"/>
  <c r="M429" i="1"/>
  <c r="K429" i="1" s="1"/>
  <c r="M430" i="1"/>
  <c r="K430" i="1" s="1"/>
  <c r="AC432" i="1"/>
  <c r="M432" i="1" s="1"/>
  <c r="U432" i="1"/>
  <c r="I432" i="1"/>
  <c r="O433" i="1"/>
  <c r="O450" i="1"/>
  <c r="O458" i="1"/>
  <c r="M468" i="1"/>
  <c r="K468" i="1" s="1"/>
  <c r="O479" i="1"/>
  <c r="O480" i="1"/>
  <c r="O504" i="1"/>
  <c r="N504" i="1"/>
  <c r="M515" i="1"/>
  <c r="K516" i="1"/>
  <c r="O516" i="1"/>
  <c r="O524" i="1"/>
  <c r="O529" i="1"/>
  <c r="N550" i="1"/>
  <c r="U244" i="1"/>
  <c r="U248" i="1"/>
  <c r="U252" i="1"/>
  <c r="U256" i="1"/>
  <c r="U260" i="1"/>
  <c r="U264" i="1"/>
  <c r="U268" i="1"/>
  <c r="AC270" i="1"/>
  <c r="N274" i="1"/>
  <c r="K274" i="1" s="1"/>
  <c r="U274" i="1"/>
  <c r="AC275" i="1"/>
  <c r="U279" i="1"/>
  <c r="AC280" i="1"/>
  <c r="Z284" i="1"/>
  <c r="N284" i="1" s="1"/>
  <c r="U296" i="1"/>
  <c r="M301" i="1"/>
  <c r="N306" i="1"/>
  <c r="K306" i="1" s="1"/>
  <c r="U306" i="1"/>
  <c r="AC307" i="1"/>
  <c r="M307" i="1" s="1"/>
  <c r="U311" i="1"/>
  <c r="AC312" i="1"/>
  <c r="U315" i="1"/>
  <c r="Z319" i="1"/>
  <c r="M333" i="1"/>
  <c r="Z335" i="1"/>
  <c r="N335" i="1" s="1"/>
  <c r="M337" i="1"/>
  <c r="Z339" i="1"/>
  <c r="M345" i="1"/>
  <c r="O347" i="1"/>
  <c r="M348" i="1"/>
  <c r="M360" i="1"/>
  <c r="K360" i="1" s="1"/>
  <c r="N361" i="1"/>
  <c r="K361" i="1" s="1"/>
  <c r="U366" i="1"/>
  <c r="AC378" i="1"/>
  <c r="M378" i="1" s="1"/>
  <c r="AC387" i="1"/>
  <c r="M387" i="1" s="1"/>
  <c r="AC395" i="1"/>
  <c r="M395" i="1" s="1"/>
  <c r="N397" i="1"/>
  <c r="AC403" i="1"/>
  <c r="M403" i="1" s="1"/>
  <c r="N405" i="1"/>
  <c r="Z410" i="1"/>
  <c r="N410" i="1" s="1"/>
  <c r="U410" i="1"/>
  <c r="I411" i="1"/>
  <c r="U411" i="1"/>
  <c r="AC411" i="1"/>
  <c r="M411" i="1" s="1"/>
  <c r="Z414" i="1"/>
  <c r="N414" i="1" s="1"/>
  <c r="U414" i="1"/>
  <c r="O418" i="1"/>
  <c r="M422" i="1"/>
  <c r="K422" i="1" s="1"/>
  <c r="I431" i="1"/>
  <c r="AC431" i="1"/>
  <c r="Z431" i="1"/>
  <c r="O444" i="1"/>
  <c r="Z451" i="1"/>
  <c r="I451" i="1"/>
  <c r="AC451" i="1"/>
  <c r="M451" i="1" s="1"/>
  <c r="O452" i="1"/>
  <c r="O474" i="1"/>
  <c r="O476" i="1"/>
  <c r="O488" i="1"/>
  <c r="O493" i="1"/>
  <c r="O500" i="1"/>
  <c r="O536" i="1"/>
  <c r="R548" i="1"/>
  <c r="O548" i="1"/>
  <c r="I270" i="1"/>
  <c r="U276" i="1"/>
  <c r="I278" i="1"/>
  <c r="N286" i="1"/>
  <c r="J286" i="1" s="1"/>
  <c r="U286" i="1"/>
  <c r="U291" i="1"/>
  <c r="Z296" i="1"/>
  <c r="N296" i="1" s="1"/>
  <c r="U308" i="1"/>
  <c r="I310" i="1"/>
  <c r="M313" i="1"/>
  <c r="K313" i="1" s="1"/>
  <c r="Z315" i="1"/>
  <c r="I322" i="1"/>
  <c r="N325" i="1"/>
  <c r="I330" i="1"/>
  <c r="M341" i="1"/>
  <c r="O343" i="1"/>
  <c r="AC343" i="1"/>
  <c r="N349" i="1"/>
  <c r="J349" i="1" s="1"/>
  <c r="I354" i="1"/>
  <c r="N357" i="1"/>
  <c r="N362" i="1"/>
  <c r="U362" i="1"/>
  <c r="AC370" i="1"/>
  <c r="M370" i="1" s="1"/>
  <c r="M373" i="1"/>
  <c r="O376" i="1"/>
  <c r="I379" i="1"/>
  <c r="U379" i="1"/>
  <c r="N381" i="1"/>
  <c r="K381" i="1" s="1"/>
  <c r="M385" i="1"/>
  <c r="N389" i="1"/>
  <c r="J389" i="1" s="1"/>
  <c r="AC398" i="1"/>
  <c r="M398" i="1" s="1"/>
  <c r="M401" i="1"/>
  <c r="J401" i="1" s="1"/>
  <c r="Z406" i="1"/>
  <c r="N406" i="1" s="1"/>
  <c r="U406" i="1"/>
  <c r="I407" i="1"/>
  <c r="U407" i="1"/>
  <c r="AC407" i="1"/>
  <c r="M407" i="1" s="1"/>
  <c r="O414" i="1"/>
  <c r="I423" i="1"/>
  <c r="Z423" i="1"/>
  <c r="N423" i="1" s="1"/>
  <c r="U423" i="1"/>
  <c r="U441" i="1"/>
  <c r="N445" i="1"/>
  <c r="O447" i="1"/>
  <c r="O449" i="1"/>
  <c r="O457" i="1"/>
  <c r="S471" i="1"/>
  <c r="M471" i="1"/>
  <c r="M475" i="1"/>
  <c r="K475" i="1" s="1"/>
  <c r="Z477" i="1"/>
  <c r="U477" i="1"/>
  <c r="I477" i="1"/>
  <c r="AC477" i="1"/>
  <c r="N488" i="1"/>
  <c r="N500" i="1"/>
  <c r="M504" i="1"/>
  <c r="K504" i="1" s="1"/>
  <c r="O532" i="1"/>
  <c r="N532" i="1"/>
  <c r="K532" i="1" s="1"/>
  <c r="O552" i="1"/>
  <c r="U288" i="1"/>
  <c r="I290" i="1"/>
  <c r="AC294" i="1"/>
  <c r="M294" i="1" s="1"/>
  <c r="U298" i="1"/>
  <c r="I318" i="1"/>
  <c r="AC319" i="1"/>
  <c r="M319" i="1" s="1"/>
  <c r="N326" i="1"/>
  <c r="U326" i="1"/>
  <c r="N329" i="1"/>
  <c r="I334" i="1"/>
  <c r="AC335" i="1"/>
  <c r="I338" i="1"/>
  <c r="AC339" i="1"/>
  <c r="M339" i="1" s="1"/>
  <c r="I346" i="1"/>
  <c r="N350" i="1"/>
  <c r="K350" i="1" s="1"/>
  <c r="U350" i="1"/>
  <c r="N353" i="1"/>
  <c r="U354" i="1"/>
  <c r="N358" i="1"/>
  <c r="K358" i="1" s="1"/>
  <c r="U358" i="1"/>
  <c r="AC366" i="1"/>
  <c r="M366" i="1" s="1"/>
  <c r="M371" i="1"/>
  <c r="U371" i="1"/>
  <c r="AC379" i="1"/>
  <c r="M379" i="1" s="1"/>
  <c r="M380" i="1"/>
  <c r="N382" i="1"/>
  <c r="K382" i="1" s="1"/>
  <c r="N390" i="1"/>
  <c r="K390" i="1" s="1"/>
  <c r="O396" i="1"/>
  <c r="O398" i="1"/>
  <c r="I399" i="1"/>
  <c r="U399" i="1"/>
  <c r="P419" i="1"/>
  <c r="O419" i="1"/>
  <c r="N422" i="1"/>
  <c r="O422" i="1"/>
  <c r="O438" i="1"/>
  <c r="O442" i="1"/>
  <c r="AC448" i="1"/>
  <c r="Z448" i="1"/>
  <c r="U448" i="1"/>
  <c r="S454" i="1"/>
  <c r="M457" i="1"/>
  <c r="P460" i="1"/>
  <c r="O460" i="1"/>
  <c r="P462" i="1"/>
  <c r="O462" i="1"/>
  <c r="AC465" i="1"/>
  <c r="Z465" i="1"/>
  <c r="N465" i="1" s="1"/>
  <c r="N469" i="1"/>
  <c r="K469" i="1" s="1"/>
  <c r="Z470" i="1"/>
  <c r="N470" i="1" s="1"/>
  <c r="N476" i="1"/>
  <c r="N536" i="1"/>
  <c r="O540" i="1"/>
  <c r="O568" i="1"/>
  <c r="N278" i="1"/>
  <c r="K278" i="1" s="1"/>
  <c r="U278" i="1"/>
  <c r="U300" i="1"/>
  <c r="K301" i="1"/>
  <c r="U310" i="1"/>
  <c r="N317" i="1"/>
  <c r="K317" i="1" s="1"/>
  <c r="N322" i="1"/>
  <c r="K322" i="1" s="1"/>
  <c r="U322" i="1"/>
  <c r="N330" i="1"/>
  <c r="J330" i="1" s="1"/>
  <c r="U330" i="1"/>
  <c r="U346" i="1"/>
  <c r="K348" i="1"/>
  <c r="U367" i="1"/>
  <c r="M369" i="1"/>
  <c r="K369" i="1" s="1"/>
  <c r="I374" i="1"/>
  <c r="U374" i="1"/>
  <c r="M377" i="1"/>
  <c r="K377" i="1" s="1"/>
  <c r="I386" i="1"/>
  <c r="I402" i="1"/>
  <c r="O408" i="1"/>
  <c r="M419" i="1"/>
  <c r="AC427" i="1"/>
  <c r="M427" i="1" s="1"/>
  <c r="O440" i="1"/>
  <c r="AC444" i="1"/>
  <c r="M444" i="1" s="1"/>
  <c r="U444" i="1"/>
  <c r="I444" i="1"/>
  <c r="O446" i="1"/>
  <c r="Z453" i="1"/>
  <c r="AC455" i="1"/>
  <c r="Z455" i="1"/>
  <c r="N456" i="1"/>
  <c r="J456" i="1" s="1"/>
  <c r="Z463" i="1"/>
  <c r="I463" i="1"/>
  <c r="AC463" i="1"/>
  <c r="O473" i="1"/>
  <c r="O505" i="1"/>
  <c r="O521" i="1"/>
  <c r="O528" i="1"/>
  <c r="N540" i="1"/>
  <c r="O556" i="1"/>
  <c r="U280" i="1"/>
  <c r="N290" i="1"/>
  <c r="U290" i="1"/>
  <c r="Z300" i="1"/>
  <c r="U312" i="1"/>
  <c r="U318" i="1"/>
  <c r="K324" i="1"/>
  <c r="N334" i="1"/>
  <c r="U334" i="1"/>
  <c r="N338" i="1"/>
  <c r="U338" i="1"/>
  <c r="N346" i="1"/>
  <c r="AC354" i="1"/>
  <c r="M354" i="1" s="1"/>
  <c r="U363" i="1"/>
  <c r="M365" i="1"/>
  <c r="K365" i="1" s="1"/>
  <c r="Z367" i="1"/>
  <c r="N367" i="1" s="1"/>
  <c r="O369" i="1"/>
  <c r="N373" i="1"/>
  <c r="O377" i="1"/>
  <c r="O380" i="1"/>
  <c r="I383" i="1"/>
  <c r="U383" i="1"/>
  <c r="N385" i="1"/>
  <c r="U386" i="1"/>
  <c r="I391" i="1"/>
  <c r="U391" i="1"/>
  <c r="U402" i="1"/>
  <c r="Z415" i="1"/>
  <c r="N415" i="1" s="1"/>
  <c r="N425" i="1"/>
  <c r="K425" i="1" s="1"/>
  <c r="Z437" i="1"/>
  <c r="N437" i="1" s="1"/>
  <c r="I437" i="1"/>
  <c r="AC437" i="1"/>
  <c r="I441" i="1"/>
  <c r="AC441" i="1"/>
  <c r="M441" i="1" s="1"/>
  <c r="I443" i="1"/>
  <c r="AC443" i="1"/>
  <c r="M443" i="1" s="1"/>
  <c r="Z443" i="1"/>
  <c r="O453" i="1"/>
  <c r="M461" i="1"/>
  <c r="O468" i="1"/>
  <c r="O485" i="1"/>
  <c r="O492" i="1"/>
  <c r="O509" i="1"/>
  <c r="M484" i="1"/>
  <c r="K484" i="1" s="1"/>
  <c r="Z491" i="1"/>
  <c r="Z502" i="1"/>
  <c r="N502" i="1" s="1"/>
  <c r="Z518" i="1"/>
  <c r="Z527" i="1"/>
  <c r="Z543" i="1"/>
  <c r="AC545" i="1"/>
  <c r="M545" i="1" s="1"/>
  <c r="N552" i="1"/>
  <c r="M552" i="1"/>
  <c r="K552" i="1" s="1"/>
  <c r="O555" i="1"/>
  <c r="M558" i="1"/>
  <c r="K558" i="1" s="1"/>
  <c r="O569" i="1"/>
  <c r="U574" i="1"/>
  <c r="I574" i="1"/>
  <c r="AC574" i="1"/>
  <c r="AC593" i="1"/>
  <c r="M593" i="1" s="1"/>
  <c r="Z593" i="1"/>
  <c r="N605" i="1"/>
  <c r="M605" i="1"/>
  <c r="U467" i="1"/>
  <c r="AC479" i="1"/>
  <c r="Z482" i="1"/>
  <c r="S485" i="1"/>
  <c r="O486" i="1"/>
  <c r="AC495" i="1"/>
  <c r="O497" i="1"/>
  <c r="I505" i="1"/>
  <c r="Z507" i="1"/>
  <c r="O513" i="1"/>
  <c r="M516" i="1"/>
  <c r="S521" i="1"/>
  <c r="O522" i="1"/>
  <c r="AC531" i="1"/>
  <c r="Z534" i="1"/>
  <c r="N534" i="1" s="1"/>
  <c r="M536" i="1"/>
  <c r="J536" i="1" s="1"/>
  <c r="O538" i="1"/>
  <c r="U546" i="1"/>
  <c r="I546" i="1"/>
  <c r="AC546" i="1"/>
  <c r="I553" i="1"/>
  <c r="N561" i="1"/>
  <c r="J561" i="1" s="1"/>
  <c r="AC561" i="1"/>
  <c r="M561" i="1" s="1"/>
  <c r="M564" i="1"/>
  <c r="O574" i="1"/>
  <c r="O575" i="1"/>
  <c r="N580" i="1"/>
  <c r="K580" i="1" s="1"/>
  <c r="M580" i="1"/>
  <c r="AC585" i="1"/>
  <c r="M585" i="1" s="1"/>
  <c r="N596" i="1"/>
  <c r="M596" i="1"/>
  <c r="AC604" i="1"/>
  <c r="Z604" i="1"/>
  <c r="Z607" i="1"/>
  <c r="I607" i="1"/>
  <c r="AC607" i="1"/>
  <c r="O614" i="1"/>
  <c r="P625" i="1"/>
  <c r="O625" i="1"/>
  <c r="N629" i="1"/>
  <c r="P629" i="1"/>
  <c r="O629" i="1"/>
  <c r="P635" i="1"/>
  <c r="O635" i="1"/>
  <c r="O420" i="1"/>
  <c r="O424" i="1"/>
  <c r="O428" i="1"/>
  <c r="I435" i="1"/>
  <c r="I440" i="1"/>
  <c r="U445" i="1"/>
  <c r="AC446" i="1"/>
  <c r="M446" i="1" s="1"/>
  <c r="S449" i="1"/>
  <c r="Z450" i="1"/>
  <c r="I454" i="1"/>
  <c r="AC458" i="1"/>
  <c r="M458" i="1" s="1"/>
  <c r="S461" i="1"/>
  <c r="Z462" i="1"/>
  <c r="Z467" i="1"/>
  <c r="N467" i="1" s="1"/>
  <c r="I471" i="1"/>
  <c r="U472" i="1"/>
  <c r="AC473" i="1"/>
  <c r="M473" i="1" s="1"/>
  <c r="I485" i="1"/>
  <c r="Z487" i="1"/>
  <c r="N489" i="1"/>
  <c r="K489" i="1" s="1"/>
  <c r="AC493" i="1"/>
  <c r="M493" i="1" s="1"/>
  <c r="Z498" i="1"/>
  <c r="M500" i="1"/>
  <c r="J500" i="1" s="1"/>
  <c r="O502" i="1"/>
  <c r="AC502" i="1"/>
  <c r="U503" i="1"/>
  <c r="U505" i="1"/>
  <c r="I510" i="1"/>
  <c r="AC511" i="1"/>
  <c r="Z514" i="1"/>
  <c r="S517" i="1"/>
  <c r="AC518" i="1"/>
  <c r="U519" i="1"/>
  <c r="I521" i="1"/>
  <c r="Z523" i="1"/>
  <c r="N525" i="1"/>
  <c r="K525" i="1" s="1"/>
  <c r="AC529" i="1"/>
  <c r="S537" i="1"/>
  <c r="Z539" i="1"/>
  <c r="N541" i="1"/>
  <c r="K541" i="1" s="1"/>
  <c r="O545" i="1"/>
  <c r="O546" i="1"/>
  <c r="M547" i="1"/>
  <c r="AC549" i="1"/>
  <c r="M549" i="1" s="1"/>
  <c r="U553" i="1"/>
  <c r="N556" i="1"/>
  <c r="M556" i="1"/>
  <c r="K556" i="1" s="1"/>
  <c r="O561" i="1"/>
  <c r="U562" i="1"/>
  <c r="I562" i="1"/>
  <c r="J563" i="1"/>
  <c r="O564" i="1"/>
  <c r="J565" i="1"/>
  <c r="O565" i="1"/>
  <c r="S567" i="1"/>
  <c r="N569" i="1"/>
  <c r="J569" i="1" s="1"/>
  <c r="U570" i="1"/>
  <c r="I570" i="1"/>
  <c r="AC570" i="1"/>
  <c r="M570" i="1" s="1"/>
  <c r="S583" i="1"/>
  <c r="U586" i="1"/>
  <c r="I586" i="1"/>
  <c r="AC586" i="1"/>
  <c r="M586" i="1" s="1"/>
  <c r="O587" i="1"/>
  <c r="AC597" i="1"/>
  <c r="Z597" i="1"/>
  <c r="U597" i="1"/>
  <c r="O602" i="1"/>
  <c r="N608" i="1"/>
  <c r="M608" i="1"/>
  <c r="K608" i="1" s="1"/>
  <c r="O613" i="1"/>
  <c r="N625" i="1"/>
  <c r="M629" i="1"/>
  <c r="P631" i="1"/>
  <c r="O631" i="1"/>
  <c r="M635" i="1"/>
  <c r="U433" i="1"/>
  <c r="Z438" i="1"/>
  <c r="N438" i="1" s="1"/>
  <c r="U447" i="1"/>
  <c r="U459" i="1"/>
  <c r="U469" i="1"/>
  <c r="Z472" i="1"/>
  <c r="N472" i="1" s="1"/>
  <c r="Z474" i="1"/>
  <c r="N474" i="1" s="1"/>
  <c r="Z478" i="1"/>
  <c r="AC482" i="1"/>
  <c r="U483" i="1"/>
  <c r="U485" i="1"/>
  <c r="AC491" i="1"/>
  <c r="Z494" i="1"/>
  <c r="Z503" i="1"/>
  <c r="N503" i="1" s="1"/>
  <c r="AC509" i="1"/>
  <c r="M509" i="1" s="1"/>
  <c r="M512" i="1"/>
  <c r="Z519" i="1"/>
  <c r="N519" i="1" s="1"/>
  <c r="AC527" i="1"/>
  <c r="M527" i="1" s="1"/>
  <c r="Z530" i="1"/>
  <c r="AC534" i="1"/>
  <c r="AC543" i="1"/>
  <c r="U550" i="1"/>
  <c r="I550" i="1"/>
  <c r="O571" i="1"/>
  <c r="N576" i="1"/>
  <c r="M576" i="1"/>
  <c r="AC581" i="1"/>
  <c r="M581" i="1" s="1"/>
  <c r="S591" i="1"/>
  <c r="S599" i="1"/>
  <c r="P601" i="1"/>
  <c r="O601" i="1"/>
  <c r="O603" i="1"/>
  <c r="N609" i="1"/>
  <c r="M609" i="1"/>
  <c r="O611" i="1"/>
  <c r="J611" i="1"/>
  <c r="Z615" i="1"/>
  <c r="N615" i="1" s="1"/>
  <c r="I615" i="1"/>
  <c r="AC615" i="1"/>
  <c r="O617" i="1"/>
  <c r="O618" i="1"/>
  <c r="P627" i="1"/>
  <c r="O627" i="1"/>
  <c r="O662" i="1"/>
  <c r="U418" i="1"/>
  <c r="U422" i="1"/>
  <c r="U426" i="1"/>
  <c r="U430" i="1"/>
  <c r="Z433" i="1"/>
  <c r="N433" i="1" s="1"/>
  <c r="U435" i="1"/>
  <c r="Z447" i="1"/>
  <c r="N447" i="1" s="1"/>
  <c r="U452" i="1"/>
  <c r="Z454" i="1"/>
  <c r="Z459" i="1"/>
  <c r="N459" i="1" s="1"/>
  <c r="I468" i="1"/>
  <c r="U471" i="1"/>
  <c r="I473" i="1"/>
  <c r="M476" i="1"/>
  <c r="K476" i="1" s="1"/>
  <c r="I481" i="1"/>
  <c r="Z483" i="1"/>
  <c r="N485" i="1"/>
  <c r="K485" i="1" s="1"/>
  <c r="S497" i="1"/>
  <c r="I501" i="1"/>
  <c r="U501" i="1"/>
  <c r="I506" i="1"/>
  <c r="AC507" i="1"/>
  <c r="M507" i="1" s="1"/>
  <c r="Z510" i="1"/>
  <c r="S513" i="1"/>
  <c r="N521" i="1"/>
  <c r="K521" i="1" s="1"/>
  <c r="M528" i="1"/>
  <c r="K528" i="1" s="1"/>
  <c r="I533" i="1"/>
  <c r="Z535" i="1"/>
  <c r="N544" i="1"/>
  <c r="O549" i="1"/>
  <c r="AC550" i="1"/>
  <c r="M550" i="1" s="1"/>
  <c r="AC553" i="1"/>
  <c r="M553" i="1" s="1"/>
  <c r="N565" i="1"/>
  <c r="U566" i="1"/>
  <c r="I566" i="1"/>
  <c r="AC566" i="1"/>
  <c r="M566" i="1" s="1"/>
  <c r="U582" i="1"/>
  <c r="I582" i="1"/>
  <c r="AC582" i="1"/>
  <c r="M582" i="1" s="1"/>
  <c r="N588" i="1"/>
  <c r="M588" i="1"/>
  <c r="O588" i="1"/>
  <c r="U602" i="1"/>
  <c r="I602" i="1"/>
  <c r="AC602" i="1"/>
  <c r="M602" i="1" s="1"/>
  <c r="O610" i="1"/>
  <c r="N618" i="1"/>
  <c r="M618" i="1"/>
  <c r="K618" i="1" s="1"/>
  <c r="J705" i="1"/>
  <c r="J729" i="1"/>
  <c r="I439" i="1"/>
  <c r="U440" i="1"/>
  <c r="Z442" i="1"/>
  <c r="N442" i="1" s="1"/>
  <c r="I446" i="1"/>
  <c r="AC450" i="1"/>
  <c r="M450" i="1" s="1"/>
  <c r="Z452" i="1"/>
  <c r="N452" i="1" s="1"/>
  <c r="S453" i="1"/>
  <c r="I458" i="1"/>
  <c r="AC462" i="1"/>
  <c r="Z464" i="1"/>
  <c r="N464" i="1" s="1"/>
  <c r="S465" i="1"/>
  <c r="Z466" i="1"/>
  <c r="N466" i="1" s="1"/>
  <c r="AC467" i="1"/>
  <c r="I475" i="1"/>
  <c r="S477" i="1"/>
  <c r="AC478" i="1"/>
  <c r="M478" i="1" s="1"/>
  <c r="U479" i="1"/>
  <c r="U481" i="1"/>
  <c r="I486" i="1"/>
  <c r="AC487" i="1"/>
  <c r="Z490" i="1"/>
  <c r="N490" i="1" s="1"/>
  <c r="S493" i="1"/>
  <c r="AC494" i="1"/>
  <c r="M494" i="1" s="1"/>
  <c r="U495" i="1"/>
  <c r="I497" i="1"/>
  <c r="Z499" i="1"/>
  <c r="N499" i="1" s="1"/>
  <c r="AC505" i="1"/>
  <c r="M505" i="1" s="1"/>
  <c r="I513" i="1"/>
  <c r="Z515" i="1"/>
  <c r="N517" i="1"/>
  <c r="K517" i="1" s="1"/>
  <c r="I522" i="1"/>
  <c r="AC523" i="1"/>
  <c r="M523" i="1" s="1"/>
  <c r="Z526" i="1"/>
  <c r="N526" i="1" s="1"/>
  <c r="S529" i="1"/>
  <c r="AC530" i="1"/>
  <c r="U531" i="1"/>
  <c r="U533" i="1"/>
  <c r="N537" i="1"/>
  <c r="J537" i="1" s="1"/>
  <c r="I538" i="1"/>
  <c r="AC539" i="1"/>
  <c r="Z542" i="1"/>
  <c r="N542" i="1" s="1"/>
  <c r="M544" i="1"/>
  <c r="U554" i="1"/>
  <c r="I554" i="1"/>
  <c r="N557" i="1"/>
  <c r="K557" i="1" s="1"/>
  <c r="N560" i="1"/>
  <c r="O567" i="1"/>
  <c r="J567" i="1"/>
  <c r="N572" i="1"/>
  <c r="K572" i="1" s="1"/>
  <c r="M572" i="1"/>
  <c r="I573" i="1"/>
  <c r="U573" i="1"/>
  <c r="N577" i="1"/>
  <c r="K577" i="1" s="1"/>
  <c r="AC577" i="1"/>
  <c r="M577" i="1" s="1"/>
  <c r="O583" i="1"/>
  <c r="AC589" i="1"/>
  <c r="M589" i="1" s="1"/>
  <c r="Z589" i="1"/>
  <c r="U590" i="1"/>
  <c r="I590" i="1"/>
  <c r="AC590" i="1"/>
  <c r="M590" i="1" s="1"/>
  <c r="O591" i="1"/>
  <c r="U593" i="1"/>
  <c r="S595" i="1"/>
  <c r="O598" i="1"/>
  <c r="O599" i="1"/>
  <c r="M610" i="1"/>
  <c r="J610" i="1" s="1"/>
  <c r="U612" i="1"/>
  <c r="I612" i="1"/>
  <c r="AC612" i="1"/>
  <c r="M612" i="1" s="1"/>
  <c r="M648" i="1"/>
  <c r="K648" i="1" s="1"/>
  <c r="U473" i="1"/>
  <c r="Z479" i="1"/>
  <c r="N481" i="1"/>
  <c r="K481" i="1" s="1"/>
  <c r="M488" i="1"/>
  <c r="K488" i="1" s="1"/>
  <c r="I493" i="1"/>
  <c r="Z495" i="1"/>
  <c r="N501" i="1"/>
  <c r="I502" i="1"/>
  <c r="Z506" i="1"/>
  <c r="N506" i="1" s="1"/>
  <c r="N508" i="1"/>
  <c r="K508" i="1" s="1"/>
  <c r="K512" i="1"/>
  <c r="I518" i="1"/>
  <c r="M524" i="1"/>
  <c r="K524" i="1" s="1"/>
  <c r="I529" i="1"/>
  <c r="Z531" i="1"/>
  <c r="N531" i="1" s="1"/>
  <c r="N533" i="1"/>
  <c r="M540" i="1"/>
  <c r="K540" i="1" s="1"/>
  <c r="I545" i="1"/>
  <c r="U545" i="1"/>
  <c r="N548" i="1"/>
  <c r="O551" i="1"/>
  <c r="M560" i="1"/>
  <c r="U578" i="1"/>
  <c r="I578" i="1"/>
  <c r="AC578" i="1"/>
  <c r="M578" i="1" s="1"/>
  <c r="M579" i="1"/>
  <c r="K579" i="1" s="1"/>
  <c r="I593" i="1"/>
  <c r="O593" i="1"/>
  <c r="P597" i="1"/>
  <c r="O597" i="1"/>
  <c r="M599" i="1"/>
  <c r="J599" i="1" s="1"/>
  <c r="O600" i="1"/>
  <c r="U607" i="1"/>
  <c r="P621" i="1"/>
  <c r="O621" i="1"/>
  <c r="O638" i="1"/>
  <c r="P638" i="1"/>
  <c r="O658" i="1"/>
  <c r="Z446" i="1"/>
  <c r="AC454" i="1"/>
  <c r="S457" i="1"/>
  <c r="Z458" i="1"/>
  <c r="U468" i="1"/>
  <c r="I472" i="1"/>
  <c r="I482" i="1"/>
  <c r="AC483" i="1"/>
  <c r="M483" i="1" s="1"/>
  <c r="Z486" i="1"/>
  <c r="N486" i="1" s="1"/>
  <c r="S489" i="1"/>
  <c r="M490" i="1"/>
  <c r="K490" i="1" s="1"/>
  <c r="U491" i="1"/>
  <c r="U493" i="1"/>
  <c r="N497" i="1"/>
  <c r="O501" i="1"/>
  <c r="AC501" i="1"/>
  <c r="M501" i="1" s="1"/>
  <c r="O508" i="1"/>
  <c r="I509" i="1"/>
  <c r="Z511" i="1"/>
  <c r="N513" i="1"/>
  <c r="K513" i="1" s="1"/>
  <c r="Z522" i="1"/>
  <c r="N522" i="1" s="1"/>
  <c r="S525" i="1"/>
  <c r="U527" i="1"/>
  <c r="U529" i="1"/>
  <c r="I534" i="1"/>
  <c r="AC535" i="1"/>
  <c r="Z538" i="1"/>
  <c r="N538" i="1" s="1"/>
  <c r="S541" i="1"/>
  <c r="U543" i="1"/>
  <c r="Z546" i="1"/>
  <c r="M548" i="1"/>
  <c r="U558" i="1"/>
  <c r="I558" i="1"/>
  <c r="I561" i="1"/>
  <c r="U561" i="1"/>
  <c r="N568" i="1"/>
  <c r="M568" i="1"/>
  <c r="U569" i="1"/>
  <c r="AC573" i="1"/>
  <c r="M573" i="1" s="1"/>
  <c r="Z574" i="1"/>
  <c r="O579" i="1"/>
  <c r="N584" i="1"/>
  <c r="M584" i="1"/>
  <c r="O584" i="1"/>
  <c r="N592" i="1"/>
  <c r="M592" i="1"/>
  <c r="O592" i="1"/>
  <c r="U594" i="1"/>
  <c r="I594" i="1"/>
  <c r="AC594" i="1"/>
  <c r="M594" i="1" s="1"/>
  <c r="O595" i="1"/>
  <c r="K595" i="1"/>
  <c r="U598" i="1"/>
  <c r="I598" i="1"/>
  <c r="AC598" i="1"/>
  <c r="M598" i="1" s="1"/>
  <c r="N600" i="1"/>
  <c r="M600" i="1"/>
  <c r="J600" i="1" s="1"/>
  <c r="AC601" i="1"/>
  <c r="M601" i="1" s="1"/>
  <c r="Z601" i="1"/>
  <c r="U601" i="1"/>
  <c r="I604" i="1"/>
  <c r="U604" i="1"/>
  <c r="O606" i="1"/>
  <c r="P622" i="1"/>
  <c r="O622" i="1"/>
  <c r="U624" i="1"/>
  <c r="I624" i="1"/>
  <c r="AC624" i="1"/>
  <c r="M624" i="1" s="1"/>
  <c r="Z624" i="1"/>
  <c r="O666" i="1"/>
  <c r="M606" i="1"/>
  <c r="K606" i="1" s="1"/>
  <c r="M614" i="1"/>
  <c r="J614" i="1" s="1"/>
  <c r="N619" i="1"/>
  <c r="U619" i="1"/>
  <c r="U621" i="1"/>
  <c r="O632" i="1"/>
  <c r="AC632" i="1"/>
  <c r="M632" i="1" s="1"/>
  <c r="O641" i="1"/>
  <c r="Z644" i="1"/>
  <c r="I644" i="1"/>
  <c r="N646" i="1"/>
  <c r="O664" i="1"/>
  <c r="AC664" i="1"/>
  <c r="M667" i="1"/>
  <c r="N670" i="1"/>
  <c r="O674" i="1"/>
  <c r="K685" i="1"/>
  <c r="N692" i="1"/>
  <c r="K692" i="1" s="1"/>
  <c r="N696" i="1"/>
  <c r="K696" i="1" s="1"/>
  <c r="O703" i="1"/>
  <c r="N706" i="1"/>
  <c r="N710" i="1"/>
  <c r="N714" i="1"/>
  <c r="M728" i="1"/>
  <c r="M755" i="1"/>
  <c r="K755" i="1" s="1"/>
  <c r="O808" i="1"/>
  <c r="O857" i="1"/>
  <c r="O893" i="1"/>
  <c r="M893" i="1"/>
  <c r="K893" i="1" s="1"/>
  <c r="O925" i="1"/>
  <c r="I603" i="1"/>
  <c r="N611" i="1"/>
  <c r="U611" i="1"/>
  <c r="Z621" i="1"/>
  <c r="I623" i="1"/>
  <c r="M626" i="1"/>
  <c r="N631" i="1"/>
  <c r="U631" i="1"/>
  <c r="M633" i="1"/>
  <c r="U633" i="1"/>
  <c r="AC636" i="1"/>
  <c r="M636" i="1" s="1"/>
  <c r="N638" i="1"/>
  <c r="O644" i="1"/>
  <c r="AC644" i="1"/>
  <c r="M644" i="1" s="1"/>
  <c r="N647" i="1"/>
  <c r="Z656" i="1"/>
  <c r="N656" i="1" s="1"/>
  <c r="I656" i="1"/>
  <c r="N658" i="1"/>
  <c r="O667" i="1"/>
  <c r="N671" i="1"/>
  <c r="K671" i="1"/>
  <c r="N675" i="1"/>
  <c r="M678" i="1"/>
  <c r="N685" i="1"/>
  <c r="N689" i="1"/>
  <c r="N704" i="1"/>
  <c r="J704" i="1" s="1"/>
  <c r="N707" i="1"/>
  <c r="K707" i="1" s="1"/>
  <c r="N711" i="1"/>
  <c r="K711" i="1" s="1"/>
  <c r="N715" i="1"/>
  <c r="K715" i="1" s="1"/>
  <c r="K722" i="1"/>
  <c r="O728" i="1"/>
  <c r="M734" i="1"/>
  <c r="K738" i="1"/>
  <c r="K746" i="1"/>
  <c r="K750" i="1"/>
  <c r="O755" i="1"/>
  <c r="M756" i="1"/>
  <c r="O772" i="1"/>
  <c r="O773" i="1"/>
  <c r="O774" i="1"/>
  <c r="O775" i="1"/>
  <c r="N779" i="1"/>
  <c r="M779" i="1"/>
  <c r="K779" i="1" s="1"/>
  <c r="N780" i="1"/>
  <c r="K780" i="1" s="1"/>
  <c r="O786" i="1"/>
  <c r="M786" i="1"/>
  <c r="K793" i="1"/>
  <c r="O793" i="1"/>
  <c r="M793" i="1"/>
  <c r="O796" i="1"/>
  <c r="O812" i="1"/>
  <c r="O834" i="1"/>
  <c r="O842" i="1"/>
  <c r="M925" i="1"/>
  <c r="Q933" i="1"/>
  <c r="O933" i="1"/>
  <c r="M933" i="1"/>
  <c r="U613" i="1"/>
  <c r="M616" i="1"/>
  <c r="K616" i="1" s="1"/>
  <c r="I620" i="1"/>
  <c r="U628" i="1"/>
  <c r="I635" i="1"/>
  <c r="O636" i="1"/>
  <c r="N639" i="1"/>
  <c r="M642" i="1"/>
  <c r="J642" i="1" s="1"/>
  <c r="K650" i="1"/>
  <c r="M657" i="1"/>
  <c r="M659" i="1"/>
  <c r="K659" i="1" s="1"/>
  <c r="Z668" i="1"/>
  <c r="N668" i="1" s="1"/>
  <c r="I668" i="1"/>
  <c r="N756" i="1"/>
  <c r="O756" i="1"/>
  <c r="O758" i="1"/>
  <c r="O760" i="1"/>
  <c r="O829" i="1"/>
  <c r="N829" i="1"/>
  <c r="O881" i="1"/>
  <c r="M1028" i="1"/>
  <c r="U603" i="1"/>
  <c r="U605" i="1"/>
  <c r="Z613" i="1"/>
  <c r="N613" i="1" s="1"/>
  <c r="AC619" i="1"/>
  <c r="M619" i="1" s="1"/>
  <c r="U623" i="1"/>
  <c r="M625" i="1"/>
  <c r="U625" i="1"/>
  <c r="I632" i="1"/>
  <c r="Z648" i="1"/>
  <c r="N648" i="1" s="1"/>
  <c r="I648" i="1"/>
  <c r="N650" i="1"/>
  <c r="M654" i="1"/>
  <c r="O659" i="1"/>
  <c r="AC668" i="1"/>
  <c r="M669" i="1"/>
  <c r="K669" i="1" s="1"/>
  <c r="N672" i="1"/>
  <c r="O672" i="1"/>
  <c r="N679" i="1"/>
  <c r="N682" i="1"/>
  <c r="J682" i="1" s="1"/>
  <c r="J683" i="1"/>
  <c r="M690" i="1"/>
  <c r="J690" i="1" s="1"/>
  <c r="M694" i="1"/>
  <c r="M702" i="1"/>
  <c r="K702" i="1" s="1"/>
  <c r="M705" i="1"/>
  <c r="M709" i="1"/>
  <c r="K709" i="1" s="1"/>
  <c r="M713" i="1"/>
  <c r="N716" i="1"/>
  <c r="J716" i="1" s="1"/>
  <c r="N723" i="1"/>
  <c r="J723" i="1" s="1"/>
  <c r="M726" i="1"/>
  <c r="M739" i="1"/>
  <c r="K739" i="1" s="1"/>
  <c r="M743" i="1"/>
  <c r="K743" i="1"/>
  <c r="M747" i="1"/>
  <c r="K747" i="1" s="1"/>
  <c r="M751" i="1"/>
  <c r="K751" i="1"/>
  <c r="O764" i="1"/>
  <c r="P768" i="1"/>
  <c r="O768" i="1"/>
  <c r="O769" i="1"/>
  <c r="O770" i="1"/>
  <c r="M770" i="1"/>
  <c r="J770" i="1" s="1"/>
  <c r="O771" i="1"/>
  <c r="N775" i="1"/>
  <c r="M775" i="1"/>
  <c r="K775" i="1" s="1"/>
  <c r="N776" i="1"/>
  <c r="O784" i="1"/>
  <c r="O785" i="1"/>
  <c r="M829" i="1"/>
  <c r="O838" i="1"/>
  <c r="O861" i="1"/>
  <c r="O897" i="1"/>
  <c r="AC621" i="1"/>
  <c r="N635" i="1"/>
  <c r="U635" i="1"/>
  <c r="M649" i="1"/>
  <c r="N651" i="1"/>
  <c r="K651" i="1" s="1"/>
  <c r="Z660" i="1"/>
  <c r="N660" i="1" s="1"/>
  <c r="I660" i="1"/>
  <c r="N662" i="1"/>
  <c r="K662" i="1" s="1"/>
  <c r="K680" i="1"/>
  <c r="N683" i="1"/>
  <c r="K694" i="1"/>
  <c r="M719" i="1"/>
  <c r="N729" i="1"/>
  <c r="O732" i="1"/>
  <c r="M735" i="1"/>
  <c r="O739" i="1"/>
  <c r="O743" i="1"/>
  <c r="K744" i="1"/>
  <c r="O747" i="1"/>
  <c r="O751" i="1"/>
  <c r="M752" i="1"/>
  <c r="K752" i="1" s="1"/>
  <c r="O759" i="1"/>
  <c r="N761" i="1"/>
  <c r="O762" i="1"/>
  <c r="M768" i="1"/>
  <c r="N769" i="1"/>
  <c r="N770" i="1"/>
  <c r="M784" i="1"/>
  <c r="J784" i="1" s="1"/>
  <c r="N785" i="1"/>
  <c r="O788" i="1"/>
  <c r="O800" i="1"/>
  <c r="K833" i="1"/>
  <c r="O833" i="1"/>
  <c r="M861" i="1"/>
  <c r="K861" i="1" s="1"/>
  <c r="O921" i="1"/>
  <c r="N630" i="1"/>
  <c r="U632" i="1"/>
  <c r="Z640" i="1"/>
  <c r="I640" i="1"/>
  <c r="AC640" i="1"/>
  <c r="M663" i="1"/>
  <c r="K663" i="1" s="1"/>
  <c r="M681" i="1"/>
  <c r="K681" i="1" s="1"/>
  <c r="M687" i="1"/>
  <c r="K687" i="1" s="1"/>
  <c r="M720" i="1"/>
  <c r="M730" i="1"/>
  <c r="M733" i="1"/>
  <c r="M736" i="1"/>
  <c r="M737" i="1"/>
  <c r="K737" i="1" s="1"/>
  <c r="M741" i="1"/>
  <c r="M745" i="1"/>
  <c r="M749" i="1"/>
  <c r="N753" i="1"/>
  <c r="M753" i="1"/>
  <c r="K753" i="1" s="1"/>
  <c r="O766" i="1"/>
  <c r="O767" i="1"/>
  <c r="N771" i="1"/>
  <c r="M771" i="1"/>
  <c r="J771" i="1" s="1"/>
  <c r="O780" i="1"/>
  <c r="O781" i="1"/>
  <c r="O782" i="1"/>
  <c r="O783" i="1"/>
  <c r="O804" i="1"/>
  <c r="O837" i="1"/>
  <c r="O853" i="1"/>
  <c r="M853" i="1"/>
  <c r="O929" i="1"/>
  <c r="M929" i="1"/>
  <c r="AC603" i="1"/>
  <c r="M603" i="1" s="1"/>
  <c r="U609" i="1"/>
  <c r="AC613" i="1"/>
  <c r="U617" i="1"/>
  <c r="I619" i="1"/>
  <c r="AC623" i="1"/>
  <c r="M623" i="1" s="1"/>
  <c r="N627" i="1"/>
  <c r="U627" i="1"/>
  <c r="U629" i="1"/>
  <c r="I636" i="1"/>
  <c r="M638" i="1"/>
  <c r="O640" i="1"/>
  <c r="K649" i="1"/>
  <c r="Z652" i="1"/>
  <c r="N652" i="1" s="1"/>
  <c r="I652" i="1"/>
  <c r="N654" i="1"/>
  <c r="K654" i="1" s="1"/>
  <c r="M658" i="1"/>
  <c r="K658" i="1" s="1"/>
  <c r="O663" i="1"/>
  <c r="M670" i="1"/>
  <c r="O687" i="1"/>
  <c r="K688" i="1"/>
  <c r="N691" i="1"/>
  <c r="K691" i="1" s="1"/>
  <c r="N699" i="1"/>
  <c r="N703" i="1"/>
  <c r="J703" i="1" s="1"/>
  <c r="M706" i="1"/>
  <c r="K706" i="1" s="1"/>
  <c r="M710" i="1"/>
  <c r="M714" i="1"/>
  <c r="N717" i="1"/>
  <c r="O720" i="1"/>
  <c r="M721" i="1"/>
  <c r="N724" i="1"/>
  <c r="J724" i="1" s="1"/>
  <c r="N727" i="1"/>
  <c r="K727" i="1"/>
  <c r="K730" i="1"/>
  <c r="O736" i="1"/>
  <c r="K745" i="1"/>
  <c r="M754" i="1"/>
  <c r="K754" i="1"/>
  <c r="O754" i="1"/>
  <c r="N763" i="1"/>
  <c r="M763" i="1"/>
  <c r="O763" i="1"/>
  <c r="M766" i="1"/>
  <c r="K766" i="1" s="1"/>
  <c r="N766" i="1"/>
  <c r="M780" i="1"/>
  <c r="N781" i="1"/>
  <c r="N837" i="1"/>
  <c r="O905" i="1"/>
  <c r="M905" i="1"/>
  <c r="Z664" i="1"/>
  <c r="N664" i="1" s="1"/>
  <c r="I664" i="1"/>
  <c r="N666" i="1"/>
  <c r="K666" i="1" s="1"/>
  <c r="K670" i="1"/>
  <c r="M700" i="1"/>
  <c r="K700" i="1" s="1"/>
  <c r="N767" i="1"/>
  <c r="M767" i="1"/>
  <c r="J767" i="1" s="1"/>
  <c r="O776" i="1"/>
  <c r="O777" i="1"/>
  <c r="O778" i="1"/>
  <c r="M778" i="1"/>
  <c r="K778" i="1" s="1"/>
  <c r="O779" i="1"/>
  <c r="N783" i="1"/>
  <c r="M783" i="1"/>
  <c r="O830" i="1"/>
  <c r="K877" i="1"/>
  <c r="O877" i="1"/>
  <c r="P885" i="1"/>
  <c r="O885" i="1"/>
  <c r="M885" i="1"/>
  <c r="U788" i="1"/>
  <c r="U795" i="1"/>
  <c r="K801" i="1"/>
  <c r="I804" i="1"/>
  <c r="AC804" i="1"/>
  <c r="M804" i="1" s="1"/>
  <c r="U804" i="1"/>
  <c r="Z806" i="1"/>
  <c r="U806" i="1"/>
  <c r="U811" i="1"/>
  <c r="Z822" i="1"/>
  <c r="U822" i="1"/>
  <c r="Z827" i="1"/>
  <c r="N857" i="1"/>
  <c r="N877" i="1"/>
  <c r="N897" i="1"/>
  <c r="M918" i="1"/>
  <c r="I923" i="1"/>
  <c r="Z923" i="1"/>
  <c r="N923" i="1" s="1"/>
  <c r="AC923" i="1"/>
  <c r="N937" i="1"/>
  <c r="I939" i="1"/>
  <c r="AC939" i="1"/>
  <c r="M939" i="1" s="1"/>
  <c r="Z939" i="1"/>
  <c r="O950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784" i="1"/>
  <c r="I787" i="1"/>
  <c r="Z788" i="1"/>
  <c r="Z795" i="1"/>
  <c r="N795" i="1" s="1"/>
  <c r="AC799" i="1"/>
  <c r="Z804" i="1"/>
  <c r="S805" i="1"/>
  <c r="AC806" i="1"/>
  <c r="Z811" i="1"/>
  <c r="N811" i="1" s="1"/>
  <c r="AC815" i="1"/>
  <c r="O822" i="1"/>
  <c r="AC822" i="1"/>
  <c r="M822" i="1" s="1"/>
  <c r="U823" i="1"/>
  <c r="P827" i="1"/>
  <c r="O827" i="1"/>
  <c r="I832" i="1"/>
  <c r="AC832" i="1"/>
  <c r="U832" i="1"/>
  <c r="Z834" i="1"/>
  <c r="N834" i="1" s="1"/>
  <c r="U834" i="1"/>
  <c r="I835" i="1"/>
  <c r="O836" i="1"/>
  <c r="N839" i="1"/>
  <c r="K839" i="1" s="1"/>
  <c r="I843" i="1"/>
  <c r="N858" i="1"/>
  <c r="K858" i="1" s="1"/>
  <c r="I859" i="1"/>
  <c r="Z859" i="1"/>
  <c r="N859" i="1" s="1"/>
  <c r="AC859" i="1"/>
  <c r="S861" i="1"/>
  <c r="M869" i="1"/>
  <c r="N873" i="1"/>
  <c r="N878" i="1"/>
  <c r="I879" i="1"/>
  <c r="Z879" i="1"/>
  <c r="N879" i="1" s="1"/>
  <c r="AC879" i="1"/>
  <c r="S881" i="1"/>
  <c r="O888" i="1"/>
  <c r="N898" i="1"/>
  <c r="K898" i="1" s="1"/>
  <c r="I899" i="1"/>
  <c r="Z899" i="1"/>
  <c r="AC899" i="1"/>
  <c r="S901" i="1"/>
  <c r="M909" i="1"/>
  <c r="K909" i="1" s="1"/>
  <c r="N913" i="1"/>
  <c r="I919" i="1"/>
  <c r="Z919" i="1"/>
  <c r="AC919" i="1"/>
  <c r="M919" i="1" s="1"/>
  <c r="S921" i="1"/>
  <c r="S925" i="1"/>
  <c r="O932" i="1"/>
  <c r="N938" i="1"/>
  <c r="O942" i="1"/>
  <c r="M965" i="1"/>
  <c r="O974" i="1"/>
  <c r="AC986" i="1"/>
  <c r="M986" i="1" s="1"/>
  <c r="Z986" i="1"/>
  <c r="U986" i="1"/>
  <c r="I986" i="1"/>
  <c r="O989" i="1"/>
  <c r="AC998" i="1"/>
  <c r="Z998" i="1"/>
  <c r="N998" i="1" s="1"/>
  <c r="U998" i="1"/>
  <c r="I998" i="1"/>
  <c r="O1005" i="1"/>
  <c r="M761" i="1"/>
  <c r="M765" i="1"/>
  <c r="J765" i="1" s="1"/>
  <c r="M769" i="1"/>
  <c r="M773" i="1"/>
  <c r="K773" i="1" s="1"/>
  <c r="M777" i="1"/>
  <c r="K777" i="1" s="1"/>
  <c r="M781" i="1"/>
  <c r="M785" i="1"/>
  <c r="U790" i="1"/>
  <c r="AC791" i="1"/>
  <c r="I800" i="1"/>
  <c r="AC800" i="1"/>
  <c r="U800" i="1"/>
  <c r="Z802" i="1"/>
  <c r="U802" i="1"/>
  <c r="I803" i="1"/>
  <c r="U807" i="1"/>
  <c r="K813" i="1"/>
  <c r="Q815" i="1"/>
  <c r="I816" i="1"/>
  <c r="AC816" i="1"/>
  <c r="M816" i="1" s="1"/>
  <c r="Z816" i="1"/>
  <c r="Q817" i="1"/>
  <c r="Z818" i="1"/>
  <c r="U818" i="1"/>
  <c r="I819" i="1"/>
  <c r="M825" i="1"/>
  <c r="AC827" i="1"/>
  <c r="M827" i="1" s="1"/>
  <c r="M834" i="1"/>
  <c r="J834" i="1" s="1"/>
  <c r="N842" i="1"/>
  <c r="M842" i="1"/>
  <c r="U843" i="1"/>
  <c r="J845" i="1"/>
  <c r="M849" i="1"/>
  <c r="N853" i="1"/>
  <c r="M854" i="1"/>
  <c r="M865" i="1"/>
  <c r="K865" i="1" s="1"/>
  <c r="O874" i="1"/>
  <c r="I875" i="1"/>
  <c r="Z875" i="1"/>
  <c r="N875" i="1" s="1"/>
  <c r="AC875" i="1"/>
  <c r="K889" i="1"/>
  <c r="N893" i="1"/>
  <c r="O914" i="1"/>
  <c r="I915" i="1"/>
  <c r="Z915" i="1"/>
  <c r="AC915" i="1"/>
  <c r="O944" i="1"/>
  <c r="O945" i="1"/>
  <c r="N945" i="1"/>
  <c r="O947" i="1"/>
  <c r="AC948" i="1"/>
  <c r="Z948" i="1"/>
  <c r="U963" i="1"/>
  <c r="I963" i="1"/>
  <c r="AC963" i="1"/>
  <c r="M963" i="1" s="1"/>
  <c r="P982" i="1"/>
  <c r="O982" i="1"/>
  <c r="N999" i="1"/>
  <c r="N1005" i="1"/>
  <c r="K1005" i="1" s="1"/>
  <c r="U792" i="1"/>
  <c r="AC795" i="1"/>
  <c r="Z800" i="1"/>
  <c r="S801" i="1"/>
  <c r="AC802" i="1"/>
  <c r="Z807" i="1"/>
  <c r="N807" i="1" s="1"/>
  <c r="AC811" i="1"/>
  <c r="AC818" i="1"/>
  <c r="U819" i="1"/>
  <c r="P823" i="1"/>
  <c r="O823" i="1"/>
  <c r="I828" i="1"/>
  <c r="AC828" i="1"/>
  <c r="U828" i="1"/>
  <c r="Z830" i="1"/>
  <c r="U830" i="1"/>
  <c r="M837" i="1"/>
  <c r="J837" i="1" s="1"/>
  <c r="I840" i="1"/>
  <c r="AC840" i="1"/>
  <c r="U840" i="1"/>
  <c r="N843" i="1"/>
  <c r="J843" i="1" s="1"/>
  <c r="J849" i="1"/>
  <c r="I855" i="1"/>
  <c r="Z855" i="1"/>
  <c r="AC855" i="1"/>
  <c r="M855" i="1" s="1"/>
  <c r="P871" i="1"/>
  <c r="O871" i="1"/>
  <c r="S877" i="1"/>
  <c r="N889" i="1"/>
  <c r="N894" i="1"/>
  <c r="I895" i="1"/>
  <c r="Z895" i="1"/>
  <c r="N895" i="1" s="1"/>
  <c r="AC895" i="1"/>
  <c r="M910" i="1"/>
  <c r="I943" i="1"/>
  <c r="AC943" i="1"/>
  <c r="Z943" i="1"/>
  <c r="M945" i="1"/>
  <c r="K945" i="1" s="1"/>
  <c r="I946" i="1"/>
  <c r="AC946" i="1"/>
  <c r="O949" i="1"/>
  <c r="O969" i="1"/>
  <c r="N969" i="1"/>
  <c r="O979" i="1"/>
  <c r="M981" i="1"/>
  <c r="O994" i="1"/>
  <c r="N1033" i="1"/>
  <c r="AC788" i="1"/>
  <c r="I796" i="1"/>
  <c r="AC796" i="1"/>
  <c r="U796" i="1"/>
  <c r="Z798" i="1"/>
  <c r="U798" i="1"/>
  <c r="U803" i="1"/>
  <c r="K809" i="1"/>
  <c r="I812" i="1"/>
  <c r="AC812" i="1"/>
  <c r="M812" i="1" s="1"/>
  <c r="U812" i="1"/>
  <c r="Z814" i="1"/>
  <c r="U814" i="1"/>
  <c r="Z819" i="1"/>
  <c r="N819" i="1" s="1"/>
  <c r="M830" i="1"/>
  <c r="M870" i="1"/>
  <c r="S873" i="1"/>
  <c r="N890" i="1"/>
  <c r="M890" i="1"/>
  <c r="M901" i="1"/>
  <c r="N910" i="1"/>
  <c r="O910" i="1"/>
  <c r="I911" i="1"/>
  <c r="Z911" i="1"/>
  <c r="AC911" i="1"/>
  <c r="S913" i="1"/>
  <c r="N933" i="1"/>
  <c r="M934" i="1"/>
  <c r="S937" i="1"/>
  <c r="N942" i="1"/>
  <c r="K942" i="1" s="1"/>
  <c r="O961" i="1"/>
  <c r="M961" i="1"/>
  <c r="J961" i="1" s="1"/>
  <c r="M969" i="1"/>
  <c r="K969" i="1" s="1"/>
  <c r="N984" i="1"/>
  <c r="R986" i="1"/>
  <c r="O986" i="1"/>
  <c r="O1019" i="1"/>
  <c r="Z787" i="1"/>
  <c r="N787" i="1" s="1"/>
  <c r="AC790" i="1"/>
  <c r="Z794" i="1"/>
  <c r="U794" i="1"/>
  <c r="Z796" i="1"/>
  <c r="S797" i="1"/>
  <c r="AC798" i="1"/>
  <c r="Z803" i="1"/>
  <c r="N803" i="1" s="1"/>
  <c r="Z812" i="1"/>
  <c r="S813" i="1"/>
  <c r="AC814" i="1"/>
  <c r="P819" i="1"/>
  <c r="O819" i="1"/>
  <c r="I824" i="1"/>
  <c r="AC824" i="1"/>
  <c r="U824" i="1"/>
  <c r="M833" i="1"/>
  <c r="I844" i="1"/>
  <c r="AC844" i="1"/>
  <c r="U844" i="1"/>
  <c r="S845" i="1"/>
  <c r="N850" i="1"/>
  <c r="O850" i="1"/>
  <c r="I851" i="1"/>
  <c r="Z851" i="1"/>
  <c r="AC851" i="1"/>
  <c r="M851" i="1" s="1"/>
  <c r="S853" i="1"/>
  <c r="N866" i="1"/>
  <c r="K866" i="1" s="1"/>
  <c r="O866" i="1"/>
  <c r="I867" i="1"/>
  <c r="Z867" i="1"/>
  <c r="AC867" i="1"/>
  <c r="M867" i="1" s="1"/>
  <c r="S869" i="1"/>
  <c r="O870" i="1"/>
  <c r="I871" i="1"/>
  <c r="Z871" i="1"/>
  <c r="N871" i="1" s="1"/>
  <c r="N885" i="1"/>
  <c r="M886" i="1"/>
  <c r="I891" i="1"/>
  <c r="Z891" i="1"/>
  <c r="AC891" i="1"/>
  <c r="M891" i="1" s="1"/>
  <c r="S893" i="1"/>
  <c r="K901" i="1"/>
  <c r="N905" i="1"/>
  <c r="N929" i="1"/>
  <c r="J929" i="1" s="1"/>
  <c r="P931" i="1"/>
  <c r="O931" i="1"/>
  <c r="N934" i="1"/>
  <c r="I935" i="1"/>
  <c r="AC935" i="1"/>
  <c r="M935" i="1" s="1"/>
  <c r="Z935" i="1"/>
  <c r="O954" i="1"/>
  <c r="O958" i="1"/>
  <c r="O978" i="1"/>
  <c r="U799" i="1"/>
  <c r="M801" i="1"/>
  <c r="K805" i="1"/>
  <c r="I806" i="1"/>
  <c r="I808" i="1"/>
  <c r="AC808" i="1"/>
  <c r="U808" i="1"/>
  <c r="Z810" i="1"/>
  <c r="U810" i="1"/>
  <c r="U815" i="1"/>
  <c r="I822" i="1"/>
  <c r="Z826" i="1"/>
  <c r="U826" i="1"/>
  <c r="I827" i="1"/>
  <c r="M841" i="1"/>
  <c r="K841" i="1" s="1"/>
  <c r="M857" i="1"/>
  <c r="N861" i="1"/>
  <c r="M877" i="1"/>
  <c r="I887" i="1"/>
  <c r="Z887" i="1"/>
  <c r="N887" i="1" s="1"/>
  <c r="AC887" i="1"/>
  <c r="M897" i="1"/>
  <c r="K897" i="1" s="1"/>
  <c r="I907" i="1"/>
  <c r="Z907" i="1"/>
  <c r="AC907" i="1"/>
  <c r="M907" i="1" s="1"/>
  <c r="N921" i="1"/>
  <c r="U923" i="1"/>
  <c r="N925" i="1"/>
  <c r="M930" i="1"/>
  <c r="O938" i="1"/>
  <c r="K938" i="1"/>
  <c r="U939" i="1"/>
  <c r="O953" i="1"/>
  <c r="M958" i="1"/>
  <c r="M978" i="1"/>
  <c r="J978" i="1" s="1"/>
  <c r="O1006" i="1"/>
  <c r="P1033" i="1"/>
  <c r="N786" i="1"/>
  <c r="U786" i="1"/>
  <c r="O789" i="1"/>
  <c r="AC792" i="1"/>
  <c r="AC794" i="1"/>
  <c r="Z808" i="1"/>
  <c r="N808" i="1" s="1"/>
  <c r="S809" i="1"/>
  <c r="AC810" i="1"/>
  <c r="I820" i="1"/>
  <c r="AC820" i="1"/>
  <c r="U820" i="1"/>
  <c r="AC826" i="1"/>
  <c r="M826" i="1" s="1"/>
  <c r="I834" i="1"/>
  <c r="I836" i="1"/>
  <c r="AC836" i="1"/>
  <c r="U836" i="1"/>
  <c r="Z838" i="1"/>
  <c r="N838" i="1" s="1"/>
  <c r="U838" i="1"/>
  <c r="I839" i="1"/>
  <c r="I848" i="1"/>
  <c r="AC848" i="1"/>
  <c r="U848" i="1"/>
  <c r="S849" i="1"/>
  <c r="O862" i="1"/>
  <c r="I863" i="1"/>
  <c r="Z863" i="1"/>
  <c r="AC863" i="1"/>
  <c r="S865" i="1"/>
  <c r="O872" i="1"/>
  <c r="M873" i="1"/>
  <c r="K873" i="1" s="1"/>
  <c r="N882" i="1"/>
  <c r="K882" i="1" s="1"/>
  <c r="O882" i="1"/>
  <c r="I883" i="1"/>
  <c r="Z883" i="1"/>
  <c r="AC883" i="1"/>
  <c r="S885" i="1"/>
  <c r="O886" i="1"/>
  <c r="N902" i="1"/>
  <c r="K902" i="1" s="1"/>
  <c r="I903" i="1"/>
  <c r="Z903" i="1"/>
  <c r="AC903" i="1"/>
  <c r="M903" i="1" s="1"/>
  <c r="S905" i="1"/>
  <c r="M913" i="1"/>
  <c r="N917" i="1"/>
  <c r="J917" i="1" s="1"/>
  <c r="N922" i="1"/>
  <c r="M922" i="1"/>
  <c r="N926" i="1"/>
  <c r="K926" i="1" s="1"/>
  <c r="I927" i="1"/>
  <c r="Z927" i="1"/>
  <c r="AC927" i="1"/>
  <c r="M927" i="1" s="1"/>
  <c r="I931" i="1"/>
  <c r="Z931" i="1"/>
  <c r="N931" i="1" s="1"/>
  <c r="Z963" i="1"/>
  <c r="O966" i="1"/>
  <c r="O977" i="1"/>
  <c r="N977" i="1"/>
  <c r="U1012" i="1"/>
  <c r="I1012" i="1"/>
  <c r="Z1012" i="1"/>
  <c r="N1012" i="1" s="1"/>
  <c r="U1028" i="1"/>
  <c r="I1028" i="1"/>
  <c r="Z1028" i="1"/>
  <c r="N1028" i="1" s="1"/>
  <c r="Z1055" i="1"/>
  <c r="U1055" i="1"/>
  <c r="I1055" i="1"/>
  <c r="AC1055" i="1"/>
  <c r="M1055" i="1" s="1"/>
  <c r="Z1059" i="1"/>
  <c r="U1059" i="1"/>
  <c r="I1059" i="1"/>
  <c r="AC1059" i="1"/>
  <c r="Z1063" i="1"/>
  <c r="U1063" i="1"/>
  <c r="I1063" i="1"/>
  <c r="AC1063" i="1"/>
  <c r="M1063" i="1" s="1"/>
  <c r="Z1067" i="1"/>
  <c r="U1067" i="1"/>
  <c r="I1067" i="1"/>
  <c r="AC1067" i="1"/>
  <c r="N1081" i="1"/>
  <c r="M1081" i="1"/>
  <c r="J1081" i="1" s="1"/>
  <c r="N1097" i="1"/>
  <c r="M1097" i="1"/>
  <c r="I1100" i="1"/>
  <c r="AC1100" i="1"/>
  <c r="Z1100" i="1"/>
  <c r="N1100" i="1" s="1"/>
  <c r="N1108" i="1"/>
  <c r="O1108" i="1"/>
  <c r="R1145" i="1"/>
  <c r="O1145" i="1"/>
  <c r="Z952" i="1"/>
  <c r="N952" i="1" s="1"/>
  <c r="Z968" i="1"/>
  <c r="U980" i="1"/>
  <c r="Z987" i="1"/>
  <c r="AC990" i="1"/>
  <c r="M990" i="1" s="1"/>
  <c r="Z990" i="1"/>
  <c r="O993" i="1"/>
  <c r="K993" i="1"/>
  <c r="U999" i="1"/>
  <c r="AC999" i="1"/>
  <c r="M999" i="1" s="1"/>
  <c r="AC1006" i="1"/>
  <c r="Z1006" i="1"/>
  <c r="U1007" i="1"/>
  <c r="AC1007" i="1"/>
  <c r="Z1007" i="1"/>
  <c r="N1013" i="1"/>
  <c r="O1013" i="1"/>
  <c r="S1016" i="1"/>
  <c r="U1020" i="1"/>
  <c r="I1020" i="1"/>
  <c r="M1021" i="1"/>
  <c r="J1021" i="1" s="1"/>
  <c r="S1024" i="1"/>
  <c r="M1029" i="1"/>
  <c r="AC1034" i="1"/>
  <c r="Z1034" i="1"/>
  <c r="Z1071" i="1"/>
  <c r="U1071" i="1"/>
  <c r="I1071" i="1"/>
  <c r="AC1071" i="1"/>
  <c r="M1071" i="1" s="1"/>
  <c r="Z1075" i="1"/>
  <c r="U1075" i="1"/>
  <c r="I1075" i="1"/>
  <c r="AC1075" i="1"/>
  <c r="Z1079" i="1"/>
  <c r="U1079" i="1"/>
  <c r="I1079" i="1"/>
  <c r="AC1079" i="1"/>
  <c r="M1079" i="1" s="1"/>
  <c r="N1092" i="1"/>
  <c r="M1092" i="1"/>
  <c r="M1108" i="1"/>
  <c r="O1125" i="1"/>
  <c r="M1125" i="1"/>
  <c r="J1125" i="1" s="1"/>
  <c r="N1145" i="1"/>
  <c r="O1161" i="1"/>
  <c r="N1161" i="1"/>
  <c r="Z959" i="1"/>
  <c r="K965" i="1"/>
  <c r="Z975" i="1"/>
  <c r="Z980" i="1"/>
  <c r="O984" i="1"/>
  <c r="R984" i="1"/>
  <c r="AC994" i="1"/>
  <c r="Z994" i="1"/>
  <c r="U1000" i="1"/>
  <c r="I1000" i="1"/>
  <c r="AC1000" i="1"/>
  <c r="AC1014" i="1"/>
  <c r="Z1014" i="1"/>
  <c r="N1014" i="1" s="1"/>
  <c r="O1022" i="1"/>
  <c r="O1024" i="1"/>
  <c r="O1029" i="1"/>
  <c r="K1029" i="1"/>
  <c r="U1035" i="1"/>
  <c r="I1035" i="1"/>
  <c r="AC1035" i="1"/>
  <c r="M1035" i="1" s="1"/>
  <c r="Z1083" i="1"/>
  <c r="U1083" i="1"/>
  <c r="I1083" i="1"/>
  <c r="AC1083" i="1"/>
  <c r="N1085" i="1"/>
  <c r="M1085" i="1"/>
  <c r="N1093" i="1"/>
  <c r="O1095" i="1"/>
  <c r="K1110" i="1"/>
  <c r="O1117" i="1"/>
  <c r="N1119" i="1"/>
  <c r="M1119" i="1"/>
  <c r="O1130" i="1"/>
  <c r="AC944" i="1"/>
  <c r="M944" i="1" s="1"/>
  <c r="AC954" i="1"/>
  <c r="M954" i="1" s="1"/>
  <c r="M957" i="1"/>
  <c r="K957" i="1" s="1"/>
  <c r="S962" i="1"/>
  <c r="Z964" i="1"/>
  <c r="N964" i="1" s="1"/>
  <c r="AC970" i="1"/>
  <c r="M973" i="1"/>
  <c r="K973" i="1" s="1"/>
  <c r="AC984" i="1"/>
  <c r="M984" i="1" s="1"/>
  <c r="AC987" i="1"/>
  <c r="M987" i="1" s="1"/>
  <c r="M1001" i="1"/>
  <c r="K1001" i="1" s="1"/>
  <c r="U1008" i="1"/>
  <c r="I1008" i="1"/>
  <c r="AC1008" i="1"/>
  <c r="M1008" i="1" s="1"/>
  <c r="U1015" i="1"/>
  <c r="AC1015" i="1"/>
  <c r="AC1022" i="1"/>
  <c r="M1022" i="1" s="1"/>
  <c r="Z1022" i="1"/>
  <c r="U1023" i="1"/>
  <c r="AC1023" i="1"/>
  <c r="M1023" i="1" s="1"/>
  <c r="M1024" i="1"/>
  <c r="J1024" i="1" s="1"/>
  <c r="S1026" i="1"/>
  <c r="AC1030" i="1"/>
  <c r="Z1030" i="1"/>
  <c r="O1035" i="1"/>
  <c r="N1037" i="1"/>
  <c r="M1037" i="1"/>
  <c r="M1088" i="1"/>
  <c r="N1117" i="1"/>
  <c r="O1129" i="1"/>
  <c r="M1129" i="1"/>
  <c r="K1129" i="1" s="1"/>
  <c r="N1141" i="1"/>
  <c r="P1141" i="1"/>
  <c r="O1141" i="1"/>
  <c r="O1169" i="1"/>
  <c r="N1169" i="1"/>
  <c r="U842" i="1"/>
  <c r="U846" i="1"/>
  <c r="U850" i="1"/>
  <c r="AC852" i="1"/>
  <c r="U854" i="1"/>
  <c r="AC856" i="1"/>
  <c r="U858" i="1"/>
  <c r="AC860" i="1"/>
  <c r="U862" i="1"/>
  <c r="AC864" i="1"/>
  <c r="U866" i="1"/>
  <c r="AC868" i="1"/>
  <c r="U870" i="1"/>
  <c r="AC872" i="1"/>
  <c r="U874" i="1"/>
  <c r="AC876" i="1"/>
  <c r="U878" i="1"/>
  <c r="AC880" i="1"/>
  <c r="U882" i="1"/>
  <c r="AC884" i="1"/>
  <c r="M884" i="1" s="1"/>
  <c r="U886" i="1"/>
  <c r="AC888" i="1"/>
  <c r="U890" i="1"/>
  <c r="AC892" i="1"/>
  <c r="U894" i="1"/>
  <c r="AC896" i="1"/>
  <c r="U898" i="1"/>
  <c r="AC900" i="1"/>
  <c r="U902" i="1"/>
  <c r="AC904" i="1"/>
  <c r="U906" i="1"/>
  <c r="AC908" i="1"/>
  <c r="U910" i="1"/>
  <c r="AC912" i="1"/>
  <c r="U914" i="1"/>
  <c r="AC916" i="1"/>
  <c r="U918" i="1"/>
  <c r="AC920" i="1"/>
  <c r="U922" i="1"/>
  <c r="AC924" i="1"/>
  <c r="U926" i="1"/>
  <c r="AC928" i="1"/>
  <c r="U930" i="1"/>
  <c r="AC932" i="1"/>
  <c r="U934" i="1"/>
  <c r="AC936" i="1"/>
  <c r="U938" i="1"/>
  <c r="AC940" i="1"/>
  <c r="U942" i="1"/>
  <c r="I947" i="1"/>
  <c r="I951" i="1"/>
  <c r="AC952" i="1"/>
  <c r="Z955" i="1"/>
  <c r="N955" i="1" s="1"/>
  <c r="S958" i="1"/>
  <c r="AC959" i="1"/>
  <c r="M959" i="1" s="1"/>
  <c r="I962" i="1"/>
  <c r="U962" i="1"/>
  <c r="I967" i="1"/>
  <c r="AC968" i="1"/>
  <c r="Z971" i="1"/>
  <c r="S974" i="1"/>
  <c r="AC975" i="1"/>
  <c r="I983" i="1"/>
  <c r="O987" i="1"/>
  <c r="U988" i="1"/>
  <c r="I988" i="1"/>
  <c r="AC991" i="1"/>
  <c r="M991" i="1" s="1"/>
  <c r="U995" i="1"/>
  <c r="AC995" i="1"/>
  <c r="M995" i="1" s="1"/>
  <c r="O1001" i="1"/>
  <c r="I1003" i="1"/>
  <c r="S1004" i="1"/>
  <c r="M1009" i="1"/>
  <c r="K1009" i="1" s="1"/>
  <c r="O1009" i="1"/>
  <c r="O1015" i="1"/>
  <c r="U1016" i="1"/>
  <c r="I1016" i="1"/>
  <c r="AC1016" i="1"/>
  <c r="M1016" i="1" s="1"/>
  <c r="J1017" i="1"/>
  <c r="S1018" i="1"/>
  <c r="U1018" i="1"/>
  <c r="O1023" i="1"/>
  <c r="U1024" i="1"/>
  <c r="I1024" i="1"/>
  <c r="M1025" i="1"/>
  <c r="K1025" i="1" s="1"/>
  <c r="I1026" i="1"/>
  <c r="U1031" i="1"/>
  <c r="AC1031" i="1"/>
  <c r="M1031" i="1" s="1"/>
  <c r="Q1036" i="1"/>
  <c r="P1037" i="1"/>
  <c r="AC1038" i="1"/>
  <c r="M1038" i="1" s="1"/>
  <c r="Z1038" i="1"/>
  <c r="M1040" i="1"/>
  <c r="M1044" i="1"/>
  <c r="K1044" i="1" s="1"/>
  <c r="N1089" i="1"/>
  <c r="M1089" i="1"/>
  <c r="O1091" i="1"/>
  <c r="U1100" i="1"/>
  <c r="N1111" i="1"/>
  <c r="N1129" i="1"/>
  <c r="I944" i="1"/>
  <c r="I949" i="1"/>
  <c r="AC950" i="1"/>
  <c r="M950" i="1" s="1"/>
  <c r="I958" i="1"/>
  <c r="Z960" i="1"/>
  <c r="N960" i="1" s="1"/>
  <c r="AC966" i="1"/>
  <c r="M966" i="1" s="1"/>
  <c r="I974" i="1"/>
  <c r="Z976" i="1"/>
  <c r="N976" i="1" s="1"/>
  <c r="N978" i="1"/>
  <c r="I979" i="1"/>
  <c r="AC980" i="1"/>
  <c r="M980" i="1" s="1"/>
  <c r="AC982" i="1"/>
  <c r="M982" i="1" s="1"/>
  <c r="S986" i="1"/>
  <c r="AC988" i="1"/>
  <c r="M988" i="1" s="1"/>
  <c r="U992" i="1"/>
  <c r="I992" i="1"/>
  <c r="U996" i="1"/>
  <c r="I996" i="1"/>
  <c r="AC996" i="1"/>
  <c r="M996" i="1" s="1"/>
  <c r="AC1002" i="1"/>
  <c r="M1002" i="1" s="1"/>
  <c r="Z1002" i="1"/>
  <c r="AC1010" i="1"/>
  <c r="Z1010" i="1"/>
  <c r="N1010" i="1" s="1"/>
  <c r="M1017" i="1"/>
  <c r="Z1020" i="1"/>
  <c r="N1020" i="1" s="1"/>
  <c r="O1025" i="1"/>
  <c r="P1030" i="1"/>
  <c r="U1032" i="1"/>
  <c r="I1032" i="1"/>
  <c r="AC1032" i="1"/>
  <c r="M1032" i="1" s="1"/>
  <c r="U1039" i="1"/>
  <c r="I1039" i="1"/>
  <c r="AC1039" i="1"/>
  <c r="N1041" i="1"/>
  <c r="M1041" i="1"/>
  <c r="R1041" i="1"/>
  <c r="O1041" i="1"/>
  <c r="N1045" i="1"/>
  <c r="M1045" i="1"/>
  <c r="O1045" i="1"/>
  <c r="M1048" i="1"/>
  <c r="K1048" i="1" s="1"/>
  <c r="M1052" i="1"/>
  <c r="Z1087" i="1"/>
  <c r="U1087" i="1"/>
  <c r="I1087" i="1"/>
  <c r="AC1087" i="1"/>
  <c r="M1087" i="1" s="1"/>
  <c r="O1087" i="1"/>
  <c r="O1157" i="1"/>
  <c r="N1157" i="1"/>
  <c r="Z947" i="1"/>
  <c r="N947" i="1" s="1"/>
  <c r="Z951" i="1"/>
  <c r="N951" i="1" s="1"/>
  <c r="Z967" i="1"/>
  <c r="Z983" i="1"/>
  <c r="N983" i="1" s="1"/>
  <c r="N997" i="1"/>
  <c r="K997" i="1" s="1"/>
  <c r="U1003" i="1"/>
  <c r="AC1003" i="1"/>
  <c r="U1006" i="1"/>
  <c r="U1011" i="1"/>
  <c r="AC1011" i="1"/>
  <c r="M1011" i="1" s="1"/>
  <c r="Z1011" i="1"/>
  <c r="O1018" i="1"/>
  <c r="AC1026" i="1"/>
  <c r="M1026" i="1" s="1"/>
  <c r="Z1026" i="1"/>
  <c r="M1033" i="1"/>
  <c r="Z1043" i="1"/>
  <c r="N1043" i="1" s="1"/>
  <c r="U1043" i="1"/>
  <c r="I1043" i="1"/>
  <c r="AC1043" i="1"/>
  <c r="N1049" i="1"/>
  <c r="M1049" i="1"/>
  <c r="O1049" i="1"/>
  <c r="N1053" i="1"/>
  <c r="M1053" i="1"/>
  <c r="M1072" i="1"/>
  <c r="M1076" i="1"/>
  <c r="O1102" i="1"/>
  <c r="O1104" i="1"/>
  <c r="O1120" i="1"/>
  <c r="O1122" i="1"/>
  <c r="M1122" i="1"/>
  <c r="U949" i="1"/>
  <c r="I954" i="1"/>
  <c r="Z956" i="1"/>
  <c r="N956" i="1" s="1"/>
  <c r="N958" i="1"/>
  <c r="K958" i="1" s="1"/>
  <c r="O962" i="1"/>
  <c r="AC962" i="1"/>
  <c r="M962" i="1" s="1"/>
  <c r="I970" i="1"/>
  <c r="Z972" i="1"/>
  <c r="N972" i="1" s="1"/>
  <c r="N974" i="1"/>
  <c r="K974" i="1" s="1"/>
  <c r="Z979" i="1"/>
  <c r="N979" i="1" s="1"/>
  <c r="U984" i="1"/>
  <c r="I990" i="1"/>
  <c r="S994" i="1"/>
  <c r="O997" i="1"/>
  <c r="I999" i="1"/>
  <c r="S1000" i="1"/>
  <c r="Z1000" i="1"/>
  <c r="U1004" i="1"/>
  <c r="I1004" i="1"/>
  <c r="AC1004" i="1"/>
  <c r="I1006" i="1"/>
  <c r="I1007" i="1"/>
  <c r="S1014" i="1"/>
  <c r="AC1018" i="1"/>
  <c r="Z1018" i="1"/>
  <c r="U1019" i="1"/>
  <c r="AC1019" i="1"/>
  <c r="Z1019" i="1"/>
  <c r="N1019" i="1" s="1"/>
  <c r="O1020" i="1"/>
  <c r="U1027" i="1"/>
  <c r="AC1027" i="1"/>
  <c r="M1027" i="1" s="1"/>
  <c r="I1034" i="1"/>
  <c r="U1034" i="1"/>
  <c r="S1036" i="1"/>
  <c r="Z1047" i="1"/>
  <c r="N1047" i="1" s="1"/>
  <c r="U1047" i="1"/>
  <c r="I1047" i="1"/>
  <c r="AC1047" i="1"/>
  <c r="Z1051" i="1"/>
  <c r="N1051" i="1" s="1"/>
  <c r="U1051" i="1"/>
  <c r="I1051" i="1"/>
  <c r="AC1051" i="1"/>
  <c r="N1057" i="1"/>
  <c r="K1057" i="1" s="1"/>
  <c r="M1057" i="1"/>
  <c r="O1057" i="1"/>
  <c r="N1061" i="1"/>
  <c r="K1061" i="1" s="1"/>
  <c r="M1061" i="1"/>
  <c r="O1061" i="1"/>
  <c r="N1065" i="1"/>
  <c r="M1065" i="1"/>
  <c r="K1065" i="1" s="1"/>
  <c r="O1065" i="1"/>
  <c r="N1069" i="1"/>
  <c r="J1069" i="1" s="1"/>
  <c r="M1069" i="1"/>
  <c r="N1073" i="1"/>
  <c r="M1073" i="1"/>
  <c r="N1077" i="1"/>
  <c r="M1077" i="1"/>
  <c r="J1077" i="1" s="1"/>
  <c r="N1096" i="1"/>
  <c r="M1096" i="1"/>
  <c r="K1096" i="1" s="1"/>
  <c r="O1098" i="1"/>
  <c r="O1101" i="1"/>
  <c r="M1101" i="1"/>
  <c r="K1101" i="1" s="1"/>
  <c r="M1102" i="1"/>
  <c r="O1114" i="1"/>
  <c r="M1114" i="1"/>
  <c r="N1120" i="1"/>
  <c r="J1120" i="1" s="1"/>
  <c r="O1133" i="1"/>
  <c r="U1118" i="1"/>
  <c r="N1126" i="1"/>
  <c r="U1126" i="1"/>
  <c r="M1130" i="1"/>
  <c r="K1130" i="1" s="1"/>
  <c r="O1154" i="1"/>
  <c r="M1158" i="1"/>
  <c r="K1158" i="1" s="1"/>
  <c r="O1166" i="1"/>
  <c r="AC1175" i="1"/>
  <c r="Z1175" i="1"/>
  <c r="U1175" i="1"/>
  <c r="O1205" i="1"/>
  <c r="K1207" i="1"/>
  <c r="O1248" i="1"/>
  <c r="N1248" i="1"/>
  <c r="I1036" i="1"/>
  <c r="I1040" i="1"/>
  <c r="R1040" i="1"/>
  <c r="Z1042" i="1"/>
  <c r="N1042" i="1" s="1"/>
  <c r="I1044" i="1"/>
  <c r="Z1046" i="1"/>
  <c r="N1046" i="1" s="1"/>
  <c r="I1048" i="1"/>
  <c r="Z1050" i="1"/>
  <c r="N1050" i="1" s="1"/>
  <c r="I1052" i="1"/>
  <c r="Z1054" i="1"/>
  <c r="N1054" i="1" s="1"/>
  <c r="I1056" i="1"/>
  <c r="Z1058" i="1"/>
  <c r="N1058" i="1" s="1"/>
  <c r="I1060" i="1"/>
  <c r="Z1062" i="1"/>
  <c r="N1062" i="1" s="1"/>
  <c r="I1064" i="1"/>
  <c r="Z1066" i="1"/>
  <c r="N1066" i="1" s="1"/>
  <c r="I1068" i="1"/>
  <c r="Z1070" i="1"/>
  <c r="I1072" i="1"/>
  <c r="Z1074" i="1"/>
  <c r="N1074" i="1" s="1"/>
  <c r="I1076" i="1"/>
  <c r="Z1078" i="1"/>
  <c r="I1080" i="1"/>
  <c r="Z1082" i="1"/>
  <c r="N1082" i="1" s="1"/>
  <c r="I1084" i="1"/>
  <c r="Z1086" i="1"/>
  <c r="I1088" i="1"/>
  <c r="Z1090" i="1"/>
  <c r="I1092" i="1"/>
  <c r="Z1094" i="1"/>
  <c r="N1094" i="1" s="1"/>
  <c r="I1096" i="1"/>
  <c r="K1097" i="1"/>
  <c r="I1099" i="1"/>
  <c r="N1110" i="1"/>
  <c r="U1110" i="1"/>
  <c r="AC1111" i="1"/>
  <c r="M1111" i="1" s="1"/>
  <c r="U1115" i="1"/>
  <c r="AC1116" i="1"/>
  <c r="M1116" i="1" s="1"/>
  <c r="M1120" i="1"/>
  <c r="U1120" i="1"/>
  <c r="U1123" i="1"/>
  <c r="AC1124" i="1"/>
  <c r="M1124" i="1" s="1"/>
  <c r="I1131" i="1"/>
  <c r="AC1132" i="1"/>
  <c r="I1139" i="1"/>
  <c r="AC1144" i="1"/>
  <c r="AC1147" i="1"/>
  <c r="Z1147" i="1"/>
  <c r="U1147" i="1"/>
  <c r="U1148" i="1"/>
  <c r="Z1152" i="1"/>
  <c r="N1154" i="1"/>
  <c r="M1154" i="1"/>
  <c r="J1154" i="1" s="1"/>
  <c r="AC1159" i="1"/>
  <c r="M1159" i="1" s="1"/>
  <c r="Z1159" i="1"/>
  <c r="U1159" i="1"/>
  <c r="M1165" i="1"/>
  <c r="M1166" i="1"/>
  <c r="K1166" i="1" s="1"/>
  <c r="I1168" i="1"/>
  <c r="AC1168" i="1"/>
  <c r="M1168" i="1" s="1"/>
  <c r="S1186" i="1"/>
  <c r="S1190" i="1"/>
  <c r="N1205" i="1"/>
  <c r="M1207" i="1"/>
  <c r="N1207" i="1"/>
  <c r="O1260" i="1"/>
  <c r="N1260" i="1"/>
  <c r="U1005" i="1"/>
  <c r="U1009" i="1"/>
  <c r="U1013" i="1"/>
  <c r="U1017" i="1"/>
  <c r="U1021" i="1"/>
  <c r="U1037" i="1"/>
  <c r="J1052" i="1"/>
  <c r="O1054" i="1"/>
  <c r="O1074" i="1"/>
  <c r="J1076" i="1"/>
  <c r="O1078" i="1"/>
  <c r="O1090" i="1"/>
  <c r="AC1091" i="1"/>
  <c r="M1091" i="1" s="1"/>
  <c r="AC1095" i="1"/>
  <c r="M1095" i="1" s="1"/>
  <c r="AC1098" i="1"/>
  <c r="N1102" i="1"/>
  <c r="U1102" i="1"/>
  <c r="M1107" i="1"/>
  <c r="K1107" i="1" s="1"/>
  <c r="U1112" i="1"/>
  <c r="I1114" i="1"/>
  <c r="Z1115" i="1"/>
  <c r="I1119" i="1"/>
  <c r="I1122" i="1"/>
  <c r="Z1123" i="1"/>
  <c r="I1127" i="1"/>
  <c r="AC1128" i="1"/>
  <c r="I1135" i="1"/>
  <c r="U1140" i="1"/>
  <c r="M1141" i="1"/>
  <c r="O1144" i="1"/>
  <c r="R1146" i="1"/>
  <c r="Z1148" i="1"/>
  <c r="M1150" i="1"/>
  <c r="R1152" i="1"/>
  <c r="O1152" i="1"/>
  <c r="AC1155" i="1"/>
  <c r="Z1155" i="1"/>
  <c r="U1155" i="1"/>
  <c r="AC1160" i="1"/>
  <c r="M1160" i="1" s="1"/>
  <c r="N1166" i="1"/>
  <c r="AC1167" i="1"/>
  <c r="Z1167" i="1"/>
  <c r="U1167" i="1"/>
  <c r="M1169" i="1"/>
  <c r="K1169" i="1" s="1"/>
  <c r="U1172" i="1"/>
  <c r="S1182" i="1"/>
  <c r="O1183" i="1"/>
  <c r="P1187" i="1"/>
  <c r="O1187" i="1"/>
  <c r="P1192" i="1"/>
  <c r="O1192" i="1"/>
  <c r="K1056" i="1"/>
  <c r="K1060" i="1"/>
  <c r="K1064" i="1"/>
  <c r="I1091" i="1"/>
  <c r="K1092" i="1"/>
  <c r="I1095" i="1"/>
  <c r="U1104" i="1"/>
  <c r="I1106" i="1"/>
  <c r="I1111" i="1"/>
  <c r="M1117" i="1"/>
  <c r="J1117" i="1" s="1"/>
  <c r="AC1118" i="1"/>
  <c r="M1118" i="1" s="1"/>
  <c r="AC1126" i="1"/>
  <c r="M1126" i="1" s="1"/>
  <c r="N1131" i="1"/>
  <c r="K1131" i="1" s="1"/>
  <c r="U1131" i="1"/>
  <c r="N1137" i="1"/>
  <c r="AC1139" i="1"/>
  <c r="Z1139" i="1"/>
  <c r="N1142" i="1"/>
  <c r="AC1151" i="1"/>
  <c r="Z1151" i="1"/>
  <c r="N1151" i="1" s="1"/>
  <c r="U1151" i="1"/>
  <c r="AC1152" i="1"/>
  <c r="U1164" i="1"/>
  <c r="O1179" i="1"/>
  <c r="O1182" i="1"/>
  <c r="I1184" i="1"/>
  <c r="AC1184" i="1"/>
  <c r="Z1184" i="1"/>
  <c r="I1188" i="1"/>
  <c r="AC1188" i="1"/>
  <c r="Z1188" i="1"/>
  <c r="O1089" i="1"/>
  <c r="Z1104" i="1"/>
  <c r="N1104" i="1" s="1"/>
  <c r="M1109" i="1"/>
  <c r="N1114" i="1"/>
  <c r="K1114" i="1" s="1"/>
  <c r="U1114" i="1"/>
  <c r="AC1115" i="1"/>
  <c r="N1122" i="1"/>
  <c r="U1122" i="1"/>
  <c r="AC1123" i="1"/>
  <c r="M1123" i="1" s="1"/>
  <c r="U1127" i="1"/>
  <c r="N1135" i="1"/>
  <c r="AC1148" i="1"/>
  <c r="M1148" i="1" s="1"/>
  <c r="O1162" i="1"/>
  <c r="O1170" i="1"/>
  <c r="J1170" i="1"/>
  <c r="O1178" i="1"/>
  <c r="I1180" i="1"/>
  <c r="AC1180" i="1"/>
  <c r="Z1180" i="1"/>
  <c r="M1181" i="1"/>
  <c r="J1181" i="1"/>
  <c r="M1182" i="1"/>
  <c r="K1182" i="1" s="1"/>
  <c r="N1185" i="1"/>
  <c r="N1186" i="1"/>
  <c r="M1186" i="1"/>
  <c r="N1189" i="1"/>
  <c r="N1190" i="1"/>
  <c r="M1190" i="1"/>
  <c r="P1193" i="1"/>
  <c r="N1193" i="1"/>
  <c r="R1202" i="1"/>
  <c r="O1202" i="1"/>
  <c r="O1224" i="1"/>
  <c r="N1224" i="1"/>
  <c r="R1240" i="1"/>
  <c r="O1240" i="1"/>
  <c r="N1106" i="1"/>
  <c r="K1106" i="1" s="1"/>
  <c r="U1106" i="1"/>
  <c r="U1116" i="1"/>
  <c r="U1124" i="1"/>
  <c r="M1145" i="1"/>
  <c r="M1161" i="1"/>
  <c r="I1164" i="1"/>
  <c r="AC1164" i="1"/>
  <c r="M1164" i="1" s="1"/>
  <c r="I1172" i="1"/>
  <c r="AC1172" i="1"/>
  <c r="O1175" i="1"/>
  <c r="N1177" i="1"/>
  <c r="K1177" i="1"/>
  <c r="O1185" i="1"/>
  <c r="M1191" i="1"/>
  <c r="O1212" i="1"/>
  <c r="O1217" i="1"/>
  <c r="U1091" i="1"/>
  <c r="U1095" i="1"/>
  <c r="U1108" i="1"/>
  <c r="U1111" i="1"/>
  <c r="AC1112" i="1"/>
  <c r="Z1116" i="1"/>
  <c r="I1118" i="1"/>
  <c r="Z1124" i="1"/>
  <c r="I1126" i="1"/>
  <c r="AC1127" i="1"/>
  <c r="M1127" i="1" s="1"/>
  <c r="U1132" i="1"/>
  <c r="Z1136" i="1"/>
  <c r="N1136" i="1" s="1"/>
  <c r="O1140" i="1"/>
  <c r="AC1143" i="1"/>
  <c r="Z1143" i="1"/>
  <c r="U1143" i="1"/>
  <c r="U1144" i="1"/>
  <c r="N1146" i="1"/>
  <c r="S1150" i="1"/>
  <c r="S1154" i="1"/>
  <c r="N1162" i="1"/>
  <c r="K1162" i="1" s="1"/>
  <c r="AC1163" i="1"/>
  <c r="Z1163" i="1"/>
  <c r="U1163" i="1"/>
  <c r="N1170" i="1"/>
  <c r="AC1171" i="1"/>
  <c r="Z1171" i="1"/>
  <c r="U1171" i="1"/>
  <c r="M1173" i="1"/>
  <c r="J1173" i="1" s="1"/>
  <c r="O1174" i="1"/>
  <c r="I1175" i="1"/>
  <c r="I1176" i="1"/>
  <c r="AC1176" i="1"/>
  <c r="Z1176" i="1"/>
  <c r="O1177" i="1"/>
  <c r="N1178" i="1"/>
  <c r="J1178" i="1" s="1"/>
  <c r="N1252" i="1"/>
  <c r="U1098" i="1"/>
  <c r="U1128" i="1"/>
  <c r="Z1144" i="1"/>
  <c r="M1157" i="1"/>
  <c r="K1157" i="1" s="1"/>
  <c r="O1158" i="1"/>
  <c r="N1165" i="1"/>
  <c r="M1174" i="1"/>
  <c r="J1174" i="1" s="1"/>
  <c r="M1197" i="1"/>
  <c r="R1197" i="1"/>
  <c r="O1197" i="1"/>
  <c r="N1197" i="1"/>
  <c r="R1201" i="1"/>
  <c r="O1201" i="1"/>
  <c r="O1220" i="1"/>
  <c r="N1220" i="1"/>
  <c r="M1220" i="1"/>
  <c r="K1220" i="1" s="1"/>
  <c r="O1252" i="1"/>
  <c r="U1204" i="1"/>
  <c r="O1214" i="1"/>
  <c r="N1222" i="1"/>
  <c r="J1222" i="1" s="1"/>
  <c r="N1225" i="1"/>
  <c r="M1225" i="1"/>
  <c r="O1236" i="1"/>
  <c r="M1236" i="1"/>
  <c r="O1239" i="1"/>
  <c r="I1251" i="1"/>
  <c r="AC1251" i="1"/>
  <c r="U1251" i="1"/>
  <c r="S1252" i="1"/>
  <c r="N1257" i="1"/>
  <c r="M1257" i="1"/>
  <c r="O1286" i="1"/>
  <c r="O1290" i="1"/>
  <c r="O1294" i="1"/>
  <c r="O1298" i="1"/>
  <c r="O1302" i="1"/>
  <c r="O1305" i="1"/>
  <c r="O1321" i="1"/>
  <c r="I1331" i="1"/>
  <c r="Z1331" i="1"/>
  <c r="U1331" i="1"/>
  <c r="AC1331" i="1"/>
  <c r="U1194" i="1"/>
  <c r="U1199" i="1"/>
  <c r="Z1204" i="1"/>
  <c r="N1204" i="1" s="1"/>
  <c r="U1215" i="1"/>
  <c r="AC1226" i="1"/>
  <c r="Z1226" i="1"/>
  <c r="N1226" i="1" s="1"/>
  <c r="K1244" i="1"/>
  <c r="I1255" i="1"/>
  <c r="AC1255" i="1"/>
  <c r="M1255" i="1" s="1"/>
  <c r="U1255" i="1"/>
  <c r="AC1258" i="1"/>
  <c r="Z1258" i="1"/>
  <c r="N1258" i="1" s="1"/>
  <c r="N1261" i="1"/>
  <c r="J1261" i="1" s="1"/>
  <c r="M1261" i="1"/>
  <c r="Z1310" i="1"/>
  <c r="I1310" i="1"/>
  <c r="AC1310" i="1"/>
  <c r="M1310" i="1" s="1"/>
  <c r="N1311" i="1"/>
  <c r="K1311" i="1" s="1"/>
  <c r="N1317" i="1"/>
  <c r="M1317" i="1"/>
  <c r="P1317" i="1"/>
  <c r="O1320" i="1"/>
  <c r="O1172" i="1"/>
  <c r="O1176" i="1"/>
  <c r="U1179" i="1"/>
  <c r="U1183" i="1"/>
  <c r="U1187" i="1"/>
  <c r="U1191" i="1"/>
  <c r="AC1192" i="1"/>
  <c r="M1192" i="1" s="1"/>
  <c r="Z1196" i="1"/>
  <c r="I1198" i="1"/>
  <c r="Z1199" i="1"/>
  <c r="M1201" i="1"/>
  <c r="AC1202" i="1"/>
  <c r="M1202" i="1" s="1"/>
  <c r="U1206" i="1"/>
  <c r="U1211" i="1"/>
  <c r="Z1215" i="1"/>
  <c r="S1216" i="1"/>
  <c r="I1218" i="1"/>
  <c r="I1223" i="1"/>
  <c r="AC1223" i="1"/>
  <c r="M1223" i="1" s="1"/>
  <c r="U1223" i="1"/>
  <c r="S1224" i="1"/>
  <c r="I1227" i="1"/>
  <c r="AC1227" i="1"/>
  <c r="U1227" i="1"/>
  <c r="S1228" i="1"/>
  <c r="N1229" i="1"/>
  <c r="M1229" i="1"/>
  <c r="P1230" i="1"/>
  <c r="O1230" i="1"/>
  <c r="S1232" i="1"/>
  <c r="N1233" i="1"/>
  <c r="M1233" i="1"/>
  <c r="I1238" i="1"/>
  <c r="O1241" i="1"/>
  <c r="K1241" i="1"/>
  <c r="I1242" i="1"/>
  <c r="M1244" i="1"/>
  <c r="Z1255" i="1"/>
  <c r="I1259" i="1"/>
  <c r="AC1259" i="1"/>
  <c r="U1259" i="1"/>
  <c r="S1260" i="1"/>
  <c r="AC1262" i="1"/>
  <c r="Z1262" i="1"/>
  <c r="N1269" i="1"/>
  <c r="M1269" i="1"/>
  <c r="J1269" i="1" s="1"/>
  <c r="N1272" i="1"/>
  <c r="M1272" i="1"/>
  <c r="O1308" i="1"/>
  <c r="N1313" i="1"/>
  <c r="K1313" i="1" s="1"/>
  <c r="O1317" i="1"/>
  <c r="Z1322" i="1"/>
  <c r="N1322" i="1" s="1"/>
  <c r="U1322" i="1"/>
  <c r="I1322" i="1"/>
  <c r="AC1322" i="1"/>
  <c r="M1335" i="1"/>
  <c r="K1335" i="1" s="1"/>
  <c r="Z1179" i="1"/>
  <c r="N1179" i="1" s="1"/>
  <c r="Z1183" i="1"/>
  <c r="N1183" i="1" s="1"/>
  <c r="Z1187" i="1"/>
  <c r="N1187" i="1" s="1"/>
  <c r="Z1191" i="1"/>
  <c r="N1191" i="1" s="1"/>
  <c r="M1208" i="1"/>
  <c r="U1208" i="1"/>
  <c r="K1209" i="1"/>
  <c r="Z1211" i="1"/>
  <c r="N1211" i="1" s="1"/>
  <c r="N1217" i="1"/>
  <c r="U1218" i="1"/>
  <c r="Z1223" i="1"/>
  <c r="Z1227" i="1"/>
  <c r="AC1230" i="1"/>
  <c r="M1230" i="1" s="1"/>
  <c r="Z1230" i="1"/>
  <c r="I1231" i="1"/>
  <c r="AC1231" i="1"/>
  <c r="M1231" i="1" s="1"/>
  <c r="Z1231" i="1"/>
  <c r="AC1234" i="1"/>
  <c r="Z1234" i="1"/>
  <c r="N1237" i="1"/>
  <c r="M1237" i="1"/>
  <c r="N1241" i="1"/>
  <c r="M1241" i="1"/>
  <c r="O1245" i="1"/>
  <c r="M1248" i="1"/>
  <c r="K1248" i="1" s="1"/>
  <c r="Z1259" i="1"/>
  <c r="Z1263" i="1"/>
  <c r="I1263" i="1"/>
  <c r="AC1263" i="1"/>
  <c r="N1271" i="1"/>
  <c r="O1271" i="1"/>
  <c r="O1272" i="1"/>
  <c r="I1320" i="1"/>
  <c r="AC1320" i="1"/>
  <c r="Z1320" i="1"/>
  <c r="N1320" i="1" s="1"/>
  <c r="O1334" i="1"/>
  <c r="M1193" i="1"/>
  <c r="AC1194" i="1"/>
  <c r="M1194" i="1" s="1"/>
  <c r="N1198" i="1"/>
  <c r="U1198" i="1"/>
  <c r="AC1199" i="1"/>
  <c r="AC1204" i="1"/>
  <c r="AC1215" i="1"/>
  <c r="M1215" i="1" s="1"/>
  <c r="AC1238" i="1"/>
  <c r="M1238" i="1" s="1"/>
  <c r="Z1238" i="1"/>
  <c r="AC1242" i="1"/>
  <c r="Z1242" i="1"/>
  <c r="N1242" i="1" s="1"/>
  <c r="N1245" i="1"/>
  <c r="K1245" i="1" s="1"/>
  <c r="M1245" i="1"/>
  <c r="O1249" i="1"/>
  <c r="P1274" i="1"/>
  <c r="O1274" i="1"/>
  <c r="M1276" i="1"/>
  <c r="O1280" i="1"/>
  <c r="M1367" i="1"/>
  <c r="K1367" i="1" s="1"/>
  <c r="AC1196" i="1"/>
  <c r="Z1200" i="1"/>
  <c r="N1200" i="1" s="1"/>
  <c r="I1202" i="1"/>
  <c r="M1205" i="1"/>
  <c r="K1205" i="1" s="1"/>
  <c r="AC1206" i="1"/>
  <c r="M1206" i="1" s="1"/>
  <c r="N1210" i="1"/>
  <c r="K1210" i="1" s="1"/>
  <c r="U1210" i="1"/>
  <c r="U1212" i="1"/>
  <c r="AC1218" i="1"/>
  <c r="M1218" i="1" s="1"/>
  <c r="O1231" i="1"/>
  <c r="I1235" i="1"/>
  <c r="AC1235" i="1"/>
  <c r="Z1235" i="1"/>
  <c r="N1235" i="1" s="1"/>
  <c r="S1240" i="1"/>
  <c r="AC1246" i="1"/>
  <c r="M1246" i="1" s="1"/>
  <c r="Z1246" i="1"/>
  <c r="N1249" i="1"/>
  <c r="M1249" i="1"/>
  <c r="K1249" i="1" s="1"/>
  <c r="O1253" i="1"/>
  <c r="I1254" i="1"/>
  <c r="M1256" i="1"/>
  <c r="J1256" i="1" s="1"/>
  <c r="O1275" i="1"/>
  <c r="O1278" i="1"/>
  <c r="N1280" i="1"/>
  <c r="M1280" i="1"/>
  <c r="K1280" i="1" s="1"/>
  <c r="U1310" i="1"/>
  <c r="U1192" i="1"/>
  <c r="Z1212" i="1"/>
  <c r="N1212" i="1" s="1"/>
  <c r="N1214" i="1"/>
  <c r="J1214" i="1" s="1"/>
  <c r="U1214" i="1"/>
  <c r="K1216" i="1"/>
  <c r="I1219" i="1"/>
  <c r="AC1219" i="1"/>
  <c r="U1219" i="1"/>
  <c r="I1222" i="1"/>
  <c r="M1224" i="1"/>
  <c r="I1239" i="1"/>
  <c r="AC1239" i="1"/>
  <c r="Z1239" i="1"/>
  <c r="N1239" i="1" s="1"/>
  <c r="I1243" i="1"/>
  <c r="AC1243" i="1"/>
  <c r="U1243" i="1"/>
  <c r="AC1250" i="1"/>
  <c r="Z1250" i="1"/>
  <c r="N1250" i="1" s="1"/>
  <c r="N1253" i="1"/>
  <c r="M1253" i="1"/>
  <c r="M1260" i="1"/>
  <c r="J1260" i="1" s="1"/>
  <c r="N1265" i="1"/>
  <c r="M1265" i="1"/>
  <c r="K1265" i="1" s="1"/>
  <c r="O1282" i="1"/>
  <c r="N1284" i="1"/>
  <c r="M1284" i="1"/>
  <c r="O1324" i="1"/>
  <c r="AC1328" i="1"/>
  <c r="M1328" i="1" s="1"/>
  <c r="I1328" i="1"/>
  <c r="Z1328" i="1"/>
  <c r="U1334" i="1"/>
  <c r="I1334" i="1"/>
  <c r="Z1334" i="1"/>
  <c r="AC1334" i="1"/>
  <c r="N1202" i="1"/>
  <c r="U1202" i="1"/>
  <c r="N1221" i="1"/>
  <c r="M1221" i="1"/>
  <c r="J1221" i="1" s="1"/>
  <c r="O1225" i="1"/>
  <c r="I1247" i="1"/>
  <c r="AC1247" i="1"/>
  <c r="M1247" i="1" s="1"/>
  <c r="U1247" i="1"/>
  <c r="AC1254" i="1"/>
  <c r="Z1254" i="1"/>
  <c r="N1268" i="1"/>
  <c r="M1268" i="1"/>
  <c r="J1268" i="1" s="1"/>
  <c r="N1288" i="1"/>
  <c r="M1288" i="1"/>
  <c r="N1292" i="1"/>
  <c r="M1292" i="1"/>
  <c r="N1296" i="1"/>
  <c r="K1296" i="1" s="1"/>
  <c r="M1296" i="1"/>
  <c r="N1300" i="1"/>
  <c r="M1300" i="1"/>
  <c r="M1304" i="1"/>
  <c r="J1304" i="1" s="1"/>
  <c r="O1309" i="1"/>
  <c r="O1410" i="1"/>
  <c r="N1410" i="1"/>
  <c r="O1416" i="1"/>
  <c r="O1458" i="1"/>
  <c r="O1462" i="1"/>
  <c r="Z1266" i="1"/>
  <c r="N1266" i="1" s="1"/>
  <c r="Z1270" i="1"/>
  <c r="Z1274" i="1"/>
  <c r="Z1278" i="1"/>
  <c r="K1281" i="1"/>
  <c r="Z1282" i="1"/>
  <c r="Z1286" i="1"/>
  <c r="N1286" i="1" s="1"/>
  <c r="Z1290" i="1"/>
  <c r="Z1294" i="1"/>
  <c r="Z1298" i="1"/>
  <c r="N1298" i="1" s="1"/>
  <c r="Z1302" i="1"/>
  <c r="AC1303" i="1"/>
  <c r="M1312" i="1"/>
  <c r="U1312" i="1"/>
  <c r="I1316" i="1"/>
  <c r="AC1316" i="1"/>
  <c r="U1316" i="1"/>
  <c r="S1321" i="1"/>
  <c r="N1325" i="1"/>
  <c r="K1325" i="1" s="1"/>
  <c r="I1326" i="1"/>
  <c r="U1335" i="1"/>
  <c r="O1371" i="1"/>
  <c r="Z1389" i="1"/>
  <c r="I1389" i="1"/>
  <c r="AC1389" i="1"/>
  <c r="M1389" i="1" s="1"/>
  <c r="U1389" i="1"/>
  <c r="O1397" i="1"/>
  <c r="AC1267" i="1"/>
  <c r="M1267" i="1" s="1"/>
  <c r="AC1271" i="1"/>
  <c r="AC1275" i="1"/>
  <c r="M1277" i="1"/>
  <c r="K1277" i="1" s="1"/>
  <c r="AC1279" i="1"/>
  <c r="M1281" i="1"/>
  <c r="AC1283" i="1"/>
  <c r="M1285" i="1"/>
  <c r="J1285" i="1" s="1"/>
  <c r="AC1287" i="1"/>
  <c r="M1289" i="1"/>
  <c r="AC1291" i="1"/>
  <c r="M1293" i="1"/>
  <c r="K1293" i="1" s="1"/>
  <c r="AC1295" i="1"/>
  <c r="M1297" i="1"/>
  <c r="K1297" i="1" s="1"/>
  <c r="AC1299" i="1"/>
  <c r="M1301" i="1"/>
  <c r="K1301" i="1" s="1"/>
  <c r="U1304" i="1"/>
  <c r="M1307" i="1"/>
  <c r="K1307" i="1" s="1"/>
  <c r="AC1308" i="1"/>
  <c r="Z1318" i="1"/>
  <c r="U1318" i="1"/>
  <c r="U1323" i="1"/>
  <c r="U1329" i="1"/>
  <c r="O1347" i="1"/>
  <c r="O1350" i="1"/>
  <c r="S1354" i="1"/>
  <c r="AC1360" i="1"/>
  <c r="M1360" i="1" s="1"/>
  <c r="I1360" i="1"/>
  <c r="Z1360" i="1"/>
  <c r="U1360" i="1"/>
  <c r="Z1367" i="1"/>
  <c r="N1367" i="1" s="1"/>
  <c r="U1367" i="1"/>
  <c r="I1367" i="1"/>
  <c r="K1372" i="1"/>
  <c r="P1377" i="1"/>
  <c r="I1267" i="1"/>
  <c r="I1271" i="1"/>
  <c r="K1284" i="1"/>
  <c r="I1287" i="1"/>
  <c r="I1291" i="1"/>
  <c r="I1295" i="1"/>
  <c r="I1299" i="1"/>
  <c r="I1303" i="1"/>
  <c r="Z1304" i="1"/>
  <c r="N1304" i="1" s="1"/>
  <c r="I1306" i="1"/>
  <c r="M1309" i="1"/>
  <c r="K1309" i="1" s="1"/>
  <c r="Z1314" i="1"/>
  <c r="N1314" i="1" s="1"/>
  <c r="U1314" i="1"/>
  <c r="AC1318" i="1"/>
  <c r="Z1323" i="1"/>
  <c r="N1323" i="1" s="1"/>
  <c r="Z1326" i="1"/>
  <c r="N1326" i="1" s="1"/>
  <c r="Z1329" i="1"/>
  <c r="N1329" i="1" s="1"/>
  <c r="M1332" i="1"/>
  <c r="N1332" i="1"/>
  <c r="K1332" i="1" s="1"/>
  <c r="N1348" i="1"/>
  <c r="M1348" i="1"/>
  <c r="K1348" i="1" s="1"/>
  <c r="M1350" i="1"/>
  <c r="N1350" i="1"/>
  <c r="O1355" i="1"/>
  <c r="O1357" i="1"/>
  <c r="AC1270" i="1"/>
  <c r="AC1274" i="1"/>
  <c r="AC1278" i="1"/>
  <c r="AC1282" i="1"/>
  <c r="M1282" i="1" s="1"/>
  <c r="AC1286" i="1"/>
  <c r="AC1290" i="1"/>
  <c r="AC1294" i="1"/>
  <c r="M1294" i="1" s="1"/>
  <c r="AC1298" i="1"/>
  <c r="AC1302" i="1"/>
  <c r="M1302" i="1" s="1"/>
  <c r="I1315" i="1"/>
  <c r="M1321" i="1"/>
  <c r="K1321" i="1" s="1"/>
  <c r="O1345" i="1"/>
  <c r="O1353" i="1"/>
  <c r="M1370" i="1"/>
  <c r="N1370" i="1"/>
  <c r="P1378" i="1"/>
  <c r="O1378" i="1"/>
  <c r="N1378" i="1"/>
  <c r="N1306" i="1"/>
  <c r="K1306" i="1" s="1"/>
  <c r="U1306" i="1"/>
  <c r="U1315" i="1"/>
  <c r="I1330" i="1"/>
  <c r="Z1330" i="1"/>
  <c r="S1337" i="1"/>
  <c r="O1341" i="1"/>
  <c r="M1342" i="1"/>
  <c r="J1342" i="1" s="1"/>
  <c r="O1373" i="1"/>
  <c r="O1374" i="1"/>
  <c r="M1376" i="1"/>
  <c r="N1383" i="1"/>
  <c r="U1308" i="1"/>
  <c r="AC1324" i="1"/>
  <c r="I1324" i="1"/>
  <c r="Z1324" i="1"/>
  <c r="N1324" i="1" s="1"/>
  <c r="S1325" i="1"/>
  <c r="O1327" i="1"/>
  <c r="K1327" i="1"/>
  <c r="Z1333" i="1"/>
  <c r="O1337" i="1"/>
  <c r="K1337" i="1"/>
  <c r="O1339" i="1"/>
  <c r="U1342" i="1"/>
  <c r="I1342" i="1"/>
  <c r="O1344" i="1"/>
  <c r="N1344" i="1"/>
  <c r="R1344" i="1"/>
  <c r="N1362" i="1"/>
  <c r="J1362" i="1" s="1"/>
  <c r="S1363" i="1"/>
  <c r="N1386" i="1"/>
  <c r="P1315" i="1"/>
  <c r="O1315" i="1"/>
  <c r="M1327" i="1"/>
  <c r="AC1330" i="1"/>
  <c r="O1336" i="1"/>
  <c r="O1338" i="1"/>
  <c r="O1340" i="1"/>
  <c r="I1353" i="1"/>
  <c r="U1353" i="1"/>
  <c r="AC1353" i="1"/>
  <c r="M1353" i="1" s="1"/>
  <c r="O1362" i="1"/>
  <c r="R1386" i="1"/>
  <c r="O1386" i="1"/>
  <c r="O1399" i="1"/>
  <c r="Z1401" i="1"/>
  <c r="I1401" i="1"/>
  <c r="AC1401" i="1"/>
  <c r="U1401" i="1"/>
  <c r="Z1338" i="1"/>
  <c r="N1338" i="1" s="1"/>
  <c r="U1345" i="1"/>
  <c r="AC1346" i="1"/>
  <c r="Z1349" i="1"/>
  <c r="N1351" i="1"/>
  <c r="J1351" i="1" s="1"/>
  <c r="AC1355" i="1"/>
  <c r="M1355" i="1" s="1"/>
  <c r="AC1357" i="1"/>
  <c r="S1361" i="1"/>
  <c r="U1368" i="1"/>
  <c r="S1369" i="1"/>
  <c r="Z1371" i="1"/>
  <c r="U1371" i="1"/>
  <c r="AC1371" i="1"/>
  <c r="M1371" i="1" s="1"/>
  <c r="I1376" i="1"/>
  <c r="AC1384" i="1"/>
  <c r="Z1384" i="1"/>
  <c r="N1384" i="1" s="1"/>
  <c r="N1391" i="1"/>
  <c r="M1391" i="1"/>
  <c r="O1392" i="1"/>
  <c r="S1395" i="1"/>
  <c r="O1395" i="1"/>
  <c r="O1396" i="1"/>
  <c r="M1399" i="1"/>
  <c r="K1399" i="1" s="1"/>
  <c r="N1403" i="1"/>
  <c r="M1410" i="1"/>
  <c r="N1426" i="1"/>
  <c r="O1436" i="1"/>
  <c r="O1442" i="1"/>
  <c r="AC1341" i="1"/>
  <c r="M1341" i="1" s="1"/>
  <c r="Z1345" i="1"/>
  <c r="N1347" i="1"/>
  <c r="J1347" i="1" s="1"/>
  <c r="Z1368" i="1"/>
  <c r="N1368" i="1" s="1"/>
  <c r="U1372" i="1"/>
  <c r="S1373" i="1"/>
  <c r="Z1375" i="1"/>
  <c r="U1375" i="1"/>
  <c r="AC1375" i="1"/>
  <c r="U1376" i="1"/>
  <c r="S1377" i="1"/>
  <c r="M1378" i="1"/>
  <c r="S1382" i="1"/>
  <c r="I1385" i="1"/>
  <c r="AC1385" i="1"/>
  <c r="Z1393" i="1"/>
  <c r="I1393" i="1"/>
  <c r="AC1393" i="1"/>
  <c r="K1394" i="1"/>
  <c r="M1395" i="1"/>
  <c r="Z1397" i="1"/>
  <c r="I1397" i="1"/>
  <c r="AC1397" i="1"/>
  <c r="M1397" i="1" s="1"/>
  <c r="O1398" i="1"/>
  <c r="M1398" i="1"/>
  <c r="M1400" i="1"/>
  <c r="K1400" i="1" s="1"/>
  <c r="O1414" i="1"/>
  <c r="M1415" i="1"/>
  <c r="K1415" i="1" s="1"/>
  <c r="Q1424" i="1"/>
  <c r="O1424" i="1"/>
  <c r="R1427" i="1"/>
  <c r="O1427" i="1"/>
  <c r="N1437" i="1"/>
  <c r="M1437" i="1"/>
  <c r="K1437" i="1" s="1"/>
  <c r="O1444" i="1"/>
  <c r="O1452" i="1"/>
  <c r="M1362" i="1"/>
  <c r="I1365" i="1"/>
  <c r="AC1365" i="1"/>
  <c r="Z1365" i="1"/>
  <c r="Z1376" i="1"/>
  <c r="N1376" i="1" s="1"/>
  <c r="M1379" i="1"/>
  <c r="P1380" i="1"/>
  <c r="O1380" i="1"/>
  <c r="N1399" i="1"/>
  <c r="O1420" i="1"/>
  <c r="M1453" i="1"/>
  <c r="K1453" i="1" s="1"/>
  <c r="O1456" i="1"/>
  <c r="U1327" i="1"/>
  <c r="AC1338" i="1"/>
  <c r="Z1340" i="1"/>
  <c r="S1341" i="1"/>
  <c r="I1346" i="1"/>
  <c r="AC1347" i="1"/>
  <c r="M1347" i="1" s="1"/>
  <c r="AC1349" i="1"/>
  <c r="Z1356" i="1"/>
  <c r="M1358" i="1"/>
  <c r="U1359" i="1"/>
  <c r="Z1361" i="1"/>
  <c r="N1361" i="1" s="1"/>
  <c r="I1369" i="1"/>
  <c r="AC1369" i="1"/>
  <c r="Z1369" i="1"/>
  <c r="N1369" i="1" s="1"/>
  <c r="S1370" i="1"/>
  <c r="P1376" i="1"/>
  <c r="O1376" i="1"/>
  <c r="P1379" i="1"/>
  <c r="AC1380" i="1"/>
  <c r="Z1380" i="1"/>
  <c r="I1381" i="1"/>
  <c r="AC1381" i="1"/>
  <c r="M1381" i="1" s="1"/>
  <c r="O1385" i="1"/>
  <c r="N1395" i="1"/>
  <c r="O1408" i="1"/>
  <c r="M1423" i="1"/>
  <c r="O1430" i="1"/>
  <c r="R1430" i="1"/>
  <c r="N1457" i="1"/>
  <c r="M1457" i="1"/>
  <c r="I1336" i="1"/>
  <c r="I1341" i="1"/>
  <c r="I1343" i="1"/>
  <c r="I1355" i="1"/>
  <c r="U1357" i="1"/>
  <c r="N1359" i="1"/>
  <c r="K1359" i="1" s="1"/>
  <c r="I1364" i="1"/>
  <c r="I1373" i="1"/>
  <c r="AC1373" i="1"/>
  <c r="M1373" i="1" s="1"/>
  <c r="Z1373" i="1"/>
  <c r="I1377" i="1"/>
  <c r="AC1377" i="1"/>
  <c r="Z1377" i="1"/>
  <c r="R1384" i="1"/>
  <c r="M1386" i="1"/>
  <c r="O1404" i="1"/>
  <c r="O1407" i="1"/>
  <c r="Z1409" i="1"/>
  <c r="N1409" i="1" s="1"/>
  <c r="U1409" i="1"/>
  <c r="I1409" i="1"/>
  <c r="AC1409" i="1"/>
  <c r="O1418" i="1"/>
  <c r="N1418" i="1"/>
  <c r="K1418" i="1" s="1"/>
  <c r="O1426" i="1"/>
  <c r="R1426" i="1"/>
  <c r="O1438" i="1"/>
  <c r="M1439" i="1"/>
  <c r="K1439" i="1" s="1"/>
  <c r="O1454" i="1"/>
  <c r="M1455" i="1"/>
  <c r="Z1346" i="1"/>
  <c r="N1346" i="1" s="1"/>
  <c r="M1354" i="1"/>
  <c r="K1354" i="1" s="1"/>
  <c r="U1355" i="1"/>
  <c r="Z1357" i="1"/>
  <c r="M1387" i="1"/>
  <c r="O1403" i="1"/>
  <c r="Z1405" i="1"/>
  <c r="N1405" i="1" s="1"/>
  <c r="I1405" i="1"/>
  <c r="AC1405" i="1"/>
  <c r="M1407" i="1"/>
  <c r="O1412" i="1"/>
  <c r="O1428" i="1"/>
  <c r="R1428" i="1"/>
  <c r="O1446" i="1"/>
  <c r="I1338" i="1"/>
  <c r="O1366" i="1"/>
  <c r="I1368" i="1"/>
  <c r="I1371" i="1"/>
  <c r="O1382" i="1"/>
  <c r="M1382" i="1"/>
  <c r="I1384" i="1"/>
  <c r="AC1388" i="1"/>
  <c r="M1388" i="1" s="1"/>
  <c r="Z1388" i="1"/>
  <c r="O1400" i="1"/>
  <c r="K1402" i="1"/>
  <c r="M1403" i="1"/>
  <c r="K1403" i="1" s="1"/>
  <c r="O1406" i="1"/>
  <c r="M1406" i="1"/>
  <c r="K1406" i="1" s="1"/>
  <c r="M1461" i="1"/>
  <c r="K1461" i="1" s="1"/>
  <c r="U1400" i="1"/>
  <c r="U1404" i="1"/>
  <c r="U1408" i="1"/>
  <c r="O1409" i="1"/>
  <c r="U1412" i="1"/>
  <c r="U1416" i="1"/>
  <c r="J1419" i="1"/>
  <c r="U1420" i="1"/>
  <c r="U1424" i="1"/>
  <c r="I1426" i="1"/>
  <c r="Z1427" i="1"/>
  <c r="Z1429" i="1"/>
  <c r="AC1435" i="1"/>
  <c r="M1435" i="1" s="1"/>
  <c r="AC1438" i="1"/>
  <c r="U1438" i="1"/>
  <c r="Z1438" i="1"/>
  <c r="S1439" i="1"/>
  <c r="I1441" i="1"/>
  <c r="U1443" i="1"/>
  <c r="Z1445" i="1"/>
  <c r="N1445" i="1" s="1"/>
  <c r="AC1451" i="1"/>
  <c r="AC1454" i="1"/>
  <c r="U1454" i="1"/>
  <c r="Z1454" i="1"/>
  <c r="N1454" i="1" s="1"/>
  <c r="S1455" i="1"/>
  <c r="S1459" i="1"/>
  <c r="I1462" i="1"/>
  <c r="AC1462" i="1"/>
  <c r="M1462" i="1" s="1"/>
  <c r="U1462" i="1"/>
  <c r="J1463" i="1"/>
  <c r="O1463" i="1"/>
  <c r="P1468" i="1"/>
  <c r="I1474" i="1"/>
  <c r="AC1474" i="1"/>
  <c r="Z1474" i="1"/>
  <c r="U1474" i="1"/>
  <c r="O1474" i="1"/>
  <c r="M1475" i="1"/>
  <c r="I1478" i="1"/>
  <c r="AC1478" i="1"/>
  <c r="Z1478" i="1"/>
  <c r="U1478" i="1"/>
  <c r="O1506" i="1"/>
  <c r="N1509" i="1"/>
  <c r="M1509" i="1"/>
  <c r="O1523" i="1"/>
  <c r="Z1392" i="1"/>
  <c r="N1392" i="1" s="1"/>
  <c r="Z1396" i="1"/>
  <c r="N1396" i="1" s="1"/>
  <c r="Z1400" i="1"/>
  <c r="N1400" i="1" s="1"/>
  <c r="Z1404" i="1"/>
  <c r="N1404" i="1" s="1"/>
  <c r="Z1408" i="1"/>
  <c r="N1408" i="1" s="1"/>
  <c r="K1411" i="1"/>
  <c r="Z1412" i="1"/>
  <c r="N1412" i="1" s="1"/>
  <c r="Z1416" i="1"/>
  <c r="N1416" i="1" s="1"/>
  <c r="Z1420" i="1"/>
  <c r="N1420" i="1" s="1"/>
  <c r="Z1424" i="1"/>
  <c r="N1424" i="1" s="1"/>
  <c r="AC1425" i="1"/>
  <c r="M1425" i="1" s="1"/>
  <c r="AC1433" i="1"/>
  <c r="M1433" i="1" s="1"/>
  <c r="U1436" i="1"/>
  <c r="AC1436" i="1"/>
  <c r="M1436" i="1" s="1"/>
  <c r="Z1436" i="1"/>
  <c r="Z1443" i="1"/>
  <c r="AC1449" i="1"/>
  <c r="M1449" i="1" s="1"/>
  <c r="U1452" i="1"/>
  <c r="AC1452" i="1"/>
  <c r="Z1452" i="1"/>
  <c r="N1452" i="1" s="1"/>
  <c r="O1496" i="1"/>
  <c r="N1499" i="1"/>
  <c r="M1499" i="1"/>
  <c r="K1499" i="1" s="1"/>
  <c r="M1501" i="1"/>
  <c r="K1501" i="1" s="1"/>
  <c r="N1516" i="1"/>
  <c r="M1516" i="1"/>
  <c r="K1516" i="1" s="1"/>
  <c r="U1379" i="1"/>
  <c r="U1383" i="1"/>
  <c r="U1387" i="1"/>
  <c r="U1391" i="1"/>
  <c r="U1395" i="1"/>
  <c r="U1399" i="1"/>
  <c r="U1403" i="1"/>
  <c r="U1407" i="1"/>
  <c r="U1411" i="1"/>
  <c r="AC1413" i="1"/>
  <c r="M1413" i="1" s="1"/>
  <c r="U1415" i="1"/>
  <c r="AC1417" i="1"/>
  <c r="M1417" i="1" s="1"/>
  <c r="U1419" i="1"/>
  <c r="AC1421" i="1"/>
  <c r="M1421" i="1" s="1"/>
  <c r="U1423" i="1"/>
  <c r="I1428" i="1"/>
  <c r="AC1431" i="1"/>
  <c r="M1431" i="1" s="1"/>
  <c r="AC1434" i="1"/>
  <c r="U1434" i="1"/>
  <c r="Z1434" i="1"/>
  <c r="S1435" i="1"/>
  <c r="I1437" i="1"/>
  <c r="K1441" i="1"/>
  <c r="AC1447" i="1"/>
  <c r="M1447" i="1" s="1"/>
  <c r="AC1450" i="1"/>
  <c r="U1450" i="1"/>
  <c r="Z1450" i="1"/>
  <c r="S1451" i="1"/>
  <c r="I1453" i="1"/>
  <c r="Z1464" i="1"/>
  <c r="N1464" i="1" s="1"/>
  <c r="U1464" i="1"/>
  <c r="AC1464" i="1"/>
  <c r="Z1465" i="1"/>
  <c r="N1465" i="1" s="1"/>
  <c r="S1467" i="1"/>
  <c r="I1470" i="1"/>
  <c r="AC1470" i="1"/>
  <c r="M1470" i="1" s="1"/>
  <c r="U1470" i="1"/>
  <c r="O1492" i="1"/>
  <c r="M1497" i="1"/>
  <c r="K1497" i="1" s="1"/>
  <c r="N1500" i="1"/>
  <c r="I1413" i="1"/>
  <c r="I1417" i="1"/>
  <c r="I1421" i="1"/>
  <c r="I1425" i="1"/>
  <c r="M1426" i="1"/>
  <c r="U1426" i="1"/>
  <c r="AC1427" i="1"/>
  <c r="M1427" i="1" s="1"/>
  <c r="U1432" i="1"/>
  <c r="AC1432" i="1"/>
  <c r="M1432" i="1" s="1"/>
  <c r="Z1432" i="1"/>
  <c r="S1433" i="1"/>
  <c r="R1433" i="1"/>
  <c r="I1435" i="1"/>
  <c r="U1437" i="1"/>
  <c r="U1448" i="1"/>
  <c r="AC1448" i="1"/>
  <c r="Z1448" i="1"/>
  <c r="S1449" i="1"/>
  <c r="I1451" i="1"/>
  <c r="U1453" i="1"/>
  <c r="K1455" i="1"/>
  <c r="I1458" i="1"/>
  <c r="AC1458" i="1"/>
  <c r="M1458" i="1" s="1"/>
  <c r="U1458" i="1"/>
  <c r="O1459" i="1"/>
  <c r="I1461" i="1"/>
  <c r="O1470" i="1"/>
  <c r="I1473" i="1"/>
  <c r="O1488" i="1"/>
  <c r="M1493" i="1"/>
  <c r="K1493" i="1" s="1"/>
  <c r="M1495" i="1"/>
  <c r="K1495" i="1" s="1"/>
  <c r="I1498" i="1"/>
  <c r="AC1498" i="1"/>
  <c r="Z1498" i="1"/>
  <c r="N1498" i="1" s="1"/>
  <c r="U1498" i="1"/>
  <c r="O1513" i="1"/>
  <c r="Q1513" i="1"/>
  <c r="N1518" i="1"/>
  <c r="Z1428" i="1"/>
  <c r="N1428" i="1" s="1"/>
  <c r="AC1430" i="1"/>
  <c r="U1430" i="1"/>
  <c r="Z1430" i="1"/>
  <c r="R1431" i="1"/>
  <c r="I1433" i="1"/>
  <c r="U1435" i="1"/>
  <c r="AC1443" i="1"/>
  <c r="AC1446" i="1"/>
  <c r="U1446" i="1"/>
  <c r="Z1446" i="1"/>
  <c r="I1449" i="1"/>
  <c r="U1451" i="1"/>
  <c r="Z1453" i="1"/>
  <c r="N1453" i="1" s="1"/>
  <c r="M1459" i="1"/>
  <c r="U1461" i="1"/>
  <c r="P1471" i="1"/>
  <c r="M1471" i="1"/>
  <c r="U1473" i="1"/>
  <c r="O1484" i="1"/>
  <c r="K1487" i="1"/>
  <c r="M1489" i="1"/>
  <c r="K1489" i="1" s="1"/>
  <c r="M1491" i="1"/>
  <c r="K1491" i="1" s="1"/>
  <c r="I1494" i="1"/>
  <c r="AC1494" i="1"/>
  <c r="Z1494" i="1"/>
  <c r="U1494" i="1"/>
  <c r="N1496" i="1"/>
  <c r="P1510" i="1"/>
  <c r="O1510" i="1"/>
  <c r="N1570" i="1"/>
  <c r="U1425" i="1"/>
  <c r="U1444" i="1"/>
  <c r="AC1444" i="1"/>
  <c r="Z1444" i="1"/>
  <c r="Z1460" i="1"/>
  <c r="U1460" i="1"/>
  <c r="AC1460" i="1"/>
  <c r="Z1461" i="1"/>
  <c r="N1461" i="1" s="1"/>
  <c r="I1466" i="1"/>
  <c r="AC1466" i="1"/>
  <c r="U1466" i="1"/>
  <c r="N1467" i="1"/>
  <c r="J1467" i="1" s="1"/>
  <c r="O1467" i="1"/>
  <c r="Z1472" i="1"/>
  <c r="U1472" i="1"/>
  <c r="AC1472" i="1"/>
  <c r="M1472" i="1" s="1"/>
  <c r="Z1473" i="1"/>
  <c r="O1480" i="1"/>
  <c r="K1483" i="1"/>
  <c r="M1485" i="1"/>
  <c r="K1485" i="1" s="1"/>
  <c r="I1490" i="1"/>
  <c r="AC1490" i="1"/>
  <c r="Z1490" i="1"/>
  <c r="U1490" i="1"/>
  <c r="N1505" i="1"/>
  <c r="M1505" i="1"/>
  <c r="K1505" i="1" s="1"/>
  <c r="U1413" i="1"/>
  <c r="U1417" i="1"/>
  <c r="U1421" i="1"/>
  <c r="AC1442" i="1"/>
  <c r="M1442" i="1" s="1"/>
  <c r="U1442" i="1"/>
  <c r="Z1442" i="1"/>
  <c r="S1443" i="1"/>
  <c r="R1476" i="1"/>
  <c r="O1476" i="1"/>
  <c r="M1481" i="1"/>
  <c r="K1481" i="1" s="1"/>
  <c r="I1486" i="1"/>
  <c r="AC1486" i="1"/>
  <c r="M1486" i="1" s="1"/>
  <c r="Z1486" i="1"/>
  <c r="U1486" i="1"/>
  <c r="O1516" i="1"/>
  <c r="K1518" i="1"/>
  <c r="N1560" i="1"/>
  <c r="M1428" i="1"/>
  <c r="U1440" i="1"/>
  <c r="AC1440" i="1"/>
  <c r="Z1440" i="1"/>
  <c r="S1441" i="1"/>
  <c r="I1452" i="1"/>
  <c r="Z1456" i="1"/>
  <c r="U1456" i="1"/>
  <c r="AC1456" i="1"/>
  <c r="M1456" i="1" s="1"/>
  <c r="Z1468" i="1"/>
  <c r="U1468" i="1"/>
  <c r="AC1468" i="1"/>
  <c r="Z1469" i="1"/>
  <c r="N1469" i="1" s="1"/>
  <c r="S1471" i="1"/>
  <c r="I1482" i="1"/>
  <c r="AC1482" i="1"/>
  <c r="M1482" i="1" s="1"/>
  <c r="Z1482" i="1"/>
  <c r="U1482" i="1"/>
  <c r="O1535" i="1"/>
  <c r="AC1477" i="1"/>
  <c r="M1477" i="1" s="1"/>
  <c r="M1503" i="1"/>
  <c r="O1504" i="1"/>
  <c r="O1508" i="1"/>
  <c r="U1514" i="1"/>
  <c r="O1515" i="1"/>
  <c r="AC1520" i="1"/>
  <c r="M1520" i="1" s="1"/>
  <c r="U1523" i="1"/>
  <c r="AC1523" i="1"/>
  <c r="Z1523" i="1"/>
  <c r="N1523" i="1" s="1"/>
  <c r="U1531" i="1"/>
  <c r="AC1531" i="1"/>
  <c r="O1532" i="1"/>
  <c r="O1543" i="1"/>
  <c r="U1558" i="1"/>
  <c r="AC1558" i="1"/>
  <c r="U1567" i="1"/>
  <c r="AC1567" i="1"/>
  <c r="M1567" i="1" s="1"/>
  <c r="U1575" i="1"/>
  <c r="I1575" i="1"/>
  <c r="AC1575" i="1"/>
  <c r="M1575" i="1" s="1"/>
  <c r="M1584" i="1"/>
  <c r="J1584" i="1" s="1"/>
  <c r="I1585" i="1"/>
  <c r="AC1585" i="1"/>
  <c r="Z1585" i="1"/>
  <c r="U1585" i="1"/>
  <c r="I1593" i="1"/>
  <c r="AC1593" i="1"/>
  <c r="Z1593" i="1"/>
  <c r="U1593" i="1"/>
  <c r="P1593" i="1"/>
  <c r="R1599" i="1"/>
  <c r="O1599" i="1"/>
  <c r="O1601" i="1"/>
  <c r="M1601" i="1"/>
  <c r="N1671" i="1"/>
  <c r="AC1521" i="1"/>
  <c r="U1521" i="1"/>
  <c r="Z1521" i="1"/>
  <c r="N1521" i="1" s="1"/>
  <c r="AC1532" i="1"/>
  <c r="AC1537" i="1"/>
  <c r="M1537" i="1" s="1"/>
  <c r="U1537" i="1"/>
  <c r="AC1548" i="1"/>
  <c r="U1548" i="1"/>
  <c r="O1549" i="1"/>
  <c r="U1559" i="1"/>
  <c r="AC1559" i="1"/>
  <c r="O1560" i="1"/>
  <c r="AC1568" i="1"/>
  <c r="U1568" i="1"/>
  <c r="Z1591" i="1"/>
  <c r="U1591" i="1"/>
  <c r="I1591" i="1"/>
  <c r="AC1591" i="1"/>
  <c r="M1591" i="1" s="1"/>
  <c r="N1606" i="1"/>
  <c r="M1606" i="1"/>
  <c r="AC1476" i="1"/>
  <c r="M1476" i="1" s="1"/>
  <c r="AC1480" i="1"/>
  <c r="M1480" i="1" s="1"/>
  <c r="O1483" i="1"/>
  <c r="AC1484" i="1"/>
  <c r="M1484" i="1" s="1"/>
  <c r="O1487" i="1"/>
  <c r="AC1488" i="1"/>
  <c r="M1488" i="1" s="1"/>
  <c r="O1491" i="1"/>
  <c r="AC1492" i="1"/>
  <c r="M1492" i="1" s="1"/>
  <c r="O1495" i="1"/>
  <c r="AC1496" i="1"/>
  <c r="M1496" i="1" s="1"/>
  <c r="O1499" i="1"/>
  <c r="AC1500" i="1"/>
  <c r="M1500" i="1" s="1"/>
  <c r="U1502" i="1"/>
  <c r="O1503" i="1"/>
  <c r="AC1504" i="1"/>
  <c r="M1504" i="1" s="1"/>
  <c r="U1506" i="1"/>
  <c r="O1507" i="1"/>
  <c r="AC1508" i="1"/>
  <c r="M1508" i="1" s="1"/>
  <c r="U1510" i="1"/>
  <c r="AC1512" i="1"/>
  <c r="M1512" i="1" s="1"/>
  <c r="U1516" i="1"/>
  <c r="AC1517" i="1"/>
  <c r="Z1519" i="1"/>
  <c r="S1520" i="1"/>
  <c r="I1522" i="1"/>
  <c r="U1524" i="1"/>
  <c r="K1526" i="1"/>
  <c r="AC1528" i="1"/>
  <c r="S1530" i="1"/>
  <c r="AC1533" i="1"/>
  <c r="M1533" i="1" s="1"/>
  <c r="U1533" i="1"/>
  <c r="I1534" i="1"/>
  <c r="U1534" i="1"/>
  <c r="U1538" i="1"/>
  <c r="AC1541" i="1"/>
  <c r="M1541" i="1" s="1"/>
  <c r="U1541" i="1"/>
  <c r="I1542" i="1"/>
  <c r="U1542" i="1"/>
  <c r="AC1545" i="1"/>
  <c r="M1545" i="1" s="1"/>
  <c r="U1545" i="1"/>
  <c r="I1546" i="1"/>
  <c r="AC1549" i="1"/>
  <c r="M1549" i="1" s="1"/>
  <c r="U1549" i="1"/>
  <c r="U1550" i="1"/>
  <c r="AC1550" i="1"/>
  <c r="O1551" i="1"/>
  <c r="I1554" i="1"/>
  <c r="AC1560" i="1"/>
  <c r="M1560" i="1" s="1"/>
  <c r="U1560" i="1"/>
  <c r="AC1561" i="1"/>
  <c r="U1561" i="1"/>
  <c r="I1563" i="1"/>
  <c r="S1564" i="1"/>
  <c r="AC1569" i="1"/>
  <c r="U1569" i="1"/>
  <c r="I1571" i="1"/>
  <c r="S1572" i="1"/>
  <c r="Z1583" i="1"/>
  <c r="U1583" i="1"/>
  <c r="I1583" i="1"/>
  <c r="AC1583" i="1"/>
  <c r="O1587" i="1"/>
  <c r="O1611" i="1"/>
  <c r="O1625" i="1"/>
  <c r="I1476" i="1"/>
  <c r="I1480" i="1"/>
  <c r="I1484" i="1"/>
  <c r="I1488" i="1"/>
  <c r="I1492" i="1"/>
  <c r="I1496" i="1"/>
  <c r="I1500" i="1"/>
  <c r="Z1502" i="1"/>
  <c r="I1504" i="1"/>
  <c r="Z1506" i="1"/>
  <c r="I1508" i="1"/>
  <c r="Z1510" i="1"/>
  <c r="I1512" i="1"/>
  <c r="I1515" i="1"/>
  <c r="U1518" i="1"/>
  <c r="I1520" i="1"/>
  <c r="U1522" i="1"/>
  <c r="Z1524" i="1"/>
  <c r="N1524" i="1" s="1"/>
  <c r="AC1529" i="1"/>
  <c r="M1529" i="1" s="1"/>
  <c r="U1529" i="1"/>
  <c r="Z1534" i="1"/>
  <c r="N1534" i="1" s="1"/>
  <c r="Z1538" i="1"/>
  <c r="Z1542" i="1"/>
  <c r="N1542" i="1" s="1"/>
  <c r="U1546" i="1"/>
  <c r="U1551" i="1"/>
  <c r="AC1551" i="1"/>
  <c r="M1551" i="1" s="1"/>
  <c r="AC1552" i="1"/>
  <c r="M1552" i="1" s="1"/>
  <c r="U1552" i="1"/>
  <c r="Q1553" i="1"/>
  <c r="O1553" i="1"/>
  <c r="I1555" i="1"/>
  <c r="U1562" i="1"/>
  <c r="AC1562" i="1"/>
  <c r="M1562" i="1" s="1"/>
  <c r="I1564" i="1"/>
  <c r="U1570" i="1"/>
  <c r="AC1570" i="1"/>
  <c r="M1570" i="1" s="1"/>
  <c r="I1572" i="1"/>
  <c r="N1588" i="1"/>
  <c r="J1588" i="1" s="1"/>
  <c r="I1589" i="1"/>
  <c r="AC1589" i="1"/>
  <c r="Z1589" i="1"/>
  <c r="U1589" i="1"/>
  <c r="O1595" i="1"/>
  <c r="R1595" i="1"/>
  <c r="O1600" i="1"/>
  <c r="N1600" i="1"/>
  <c r="O1609" i="1"/>
  <c r="N1675" i="1"/>
  <c r="K1675" i="1" s="1"/>
  <c r="Z1522" i="1"/>
  <c r="N1522" i="1" s="1"/>
  <c r="Z1546" i="1"/>
  <c r="N1546" i="1" s="1"/>
  <c r="AC1553" i="1"/>
  <c r="M1553" i="1" s="1"/>
  <c r="U1553" i="1"/>
  <c r="U1554" i="1"/>
  <c r="AC1554" i="1"/>
  <c r="M1554" i="1" s="1"/>
  <c r="U1563" i="1"/>
  <c r="AC1563" i="1"/>
  <c r="M1563" i="1" s="1"/>
  <c r="U1571" i="1"/>
  <c r="AC1571" i="1"/>
  <c r="M1571" i="1" s="1"/>
  <c r="M1580" i="1"/>
  <c r="J1580" i="1" s="1"/>
  <c r="I1581" i="1"/>
  <c r="AC1581" i="1"/>
  <c r="Z1581" i="1"/>
  <c r="U1581" i="1"/>
  <c r="Z1598" i="1"/>
  <c r="N1598" i="1" s="1"/>
  <c r="U1598" i="1"/>
  <c r="I1598" i="1"/>
  <c r="Z1530" i="1"/>
  <c r="N1530" i="1" s="1"/>
  <c r="O1534" i="1"/>
  <c r="S1540" i="1"/>
  <c r="O1542" i="1"/>
  <c r="S1544" i="1"/>
  <c r="U1555" i="1"/>
  <c r="AC1555" i="1"/>
  <c r="M1555" i="1" s="1"/>
  <c r="S1558" i="1"/>
  <c r="AC1564" i="1"/>
  <c r="M1564" i="1" s="1"/>
  <c r="U1564" i="1"/>
  <c r="AC1572" i="1"/>
  <c r="M1572" i="1" s="1"/>
  <c r="U1572" i="1"/>
  <c r="Z1597" i="1"/>
  <c r="I1597" i="1"/>
  <c r="AC1597" i="1"/>
  <c r="M1597" i="1" s="1"/>
  <c r="O1608" i="1"/>
  <c r="N1610" i="1"/>
  <c r="M1610" i="1"/>
  <c r="K1610" i="1" s="1"/>
  <c r="U1476" i="1"/>
  <c r="U1480" i="1"/>
  <c r="U1484" i="1"/>
  <c r="U1488" i="1"/>
  <c r="U1492" i="1"/>
  <c r="U1496" i="1"/>
  <c r="U1500" i="1"/>
  <c r="AC1502" i="1"/>
  <c r="M1502" i="1" s="1"/>
  <c r="U1504" i="1"/>
  <c r="AC1506" i="1"/>
  <c r="U1508" i="1"/>
  <c r="AC1510" i="1"/>
  <c r="U1512" i="1"/>
  <c r="U1515" i="1"/>
  <c r="I1519" i="1"/>
  <c r="I1523" i="1"/>
  <c r="U1527" i="1"/>
  <c r="AC1527" i="1"/>
  <c r="M1527" i="1" s="1"/>
  <c r="Z1527" i="1"/>
  <c r="S1528" i="1"/>
  <c r="I1531" i="1"/>
  <c r="Z1531" i="1"/>
  <c r="S1532" i="1"/>
  <c r="Z1532" i="1"/>
  <c r="N1532" i="1" s="1"/>
  <c r="U1535" i="1"/>
  <c r="AC1535" i="1"/>
  <c r="M1535" i="1" s="1"/>
  <c r="U1539" i="1"/>
  <c r="AC1539" i="1"/>
  <c r="M1539" i="1" s="1"/>
  <c r="I1540" i="1"/>
  <c r="Z1540" i="1"/>
  <c r="N1540" i="1" s="1"/>
  <c r="U1543" i="1"/>
  <c r="AC1543" i="1"/>
  <c r="M1543" i="1" s="1"/>
  <c r="I1544" i="1"/>
  <c r="Z1544" i="1"/>
  <c r="N1544" i="1" s="1"/>
  <c r="S1548" i="1"/>
  <c r="AC1556" i="1"/>
  <c r="M1556" i="1" s="1"/>
  <c r="U1556" i="1"/>
  <c r="I1558" i="1"/>
  <c r="Z1558" i="1"/>
  <c r="AC1565" i="1"/>
  <c r="M1565" i="1" s="1"/>
  <c r="U1565" i="1"/>
  <c r="I1567" i="1"/>
  <c r="Z1567" i="1"/>
  <c r="S1568" i="1"/>
  <c r="AC1573" i="1"/>
  <c r="M1573" i="1" s="1"/>
  <c r="U1573" i="1"/>
  <c r="O1575" i="1"/>
  <c r="O1576" i="1"/>
  <c r="U1578" i="1"/>
  <c r="AC1578" i="1"/>
  <c r="M1578" i="1" s="1"/>
  <c r="Z1579" i="1"/>
  <c r="N1579" i="1" s="1"/>
  <c r="U1579" i="1"/>
  <c r="I1579" i="1"/>
  <c r="AC1579" i="1"/>
  <c r="Z1587" i="1"/>
  <c r="N1587" i="1" s="1"/>
  <c r="U1587" i="1"/>
  <c r="I1587" i="1"/>
  <c r="AC1587" i="1"/>
  <c r="R1601" i="1"/>
  <c r="S1603" i="1"/>
  <c r="N1608" i="1"/>
  <c r="AC1513" i="1"/>
  <c r="M1513" i="1" s="1"/>
  <c r="Z1515" i="1"/>
  <c r="N1515" i="1" s="1"/>
  <c r="Z1517" i="1"/>
  <c r="I1521" i="1"/>
  <c r="AC1525" i="1"/>
  <c r="U1525" i="1"/>
  <c r="Z1525" i="1"/>
  <c r="I1528" i="1"/>
  <c r="Z1528" i="1"/>
  <c r="N1528" i="1" s="1"/>
  <c r="I1532" i="1"/>
  <c r="I1537" i="1"/>
  <c r="U1547" i="1"/>
  <c r="AC1547" i="1"/>
  <c r="M1547" i="1" s="1"/>
  <c r="I1548" i="1"/>
  <c r="Z1548" i="1"/>
  <c r="N1548" i="1" s="1"/>
  <c r="AC1557" i="1"/>
  <c r="M1557" i="1" s="1"/>
  <c r="U1557" i="1"/>
  <c r="I1559" i="1"/>
  <c r="Z1559" i="1"/>
  <c r="U1566" i="1"/>
  <c r="AC1566" i="1"/>
  <c r="M1566" i="1" s="1"/>
  <c r="I1568" i="1"/>
  <c r="Z1568" i="1"/>
  <c r="N1568" i="1" s="1"/>
  <c r="U1574" i="1"/>
  <c r="AC1574" i="1"/>
  <c r="M1574" i="1" s="1"/>
  <c r="M1576" i="1"/>
  <c r="K1576" i="1" s="1"/>
  <c r="AC1577" i="1"/>
  <c r="Z1577" i="1"/>
  <c r="N1577" i="1" s="1"/>
  <c r="U1577" i="1"/>
  <c r="M1592" i="1"/>
  <c r="Z1595" i="1"/>
  <c r="U1595" i="1"/>
  <c r="I1595" i="1"/>
  <c r="AC1595" i="1"/>
  <c r="M1595" i="1" s="1"/>
  <c r="O1586" i="1"/>
  <c r="Z1599" i="1"/>
  <c r="N1599" i="1" s="1"/>
  <c r="I1601" i="1"/>
  <c r="Z1602" i="1"/>
  <c r="AC1605" i="1"/>
  <c r="M1605" i="1" s="1"/>
  <c r="O1607" i="1"/>
  <c r="N1609" i="1"/>
  <c r="K1609" i="1" s="1"/>
  <c r="U1609" i="1"/>
  <c r="I1619" i="1"/>
  <c r="U1619" i="1"/>
  <c r="I1622" i="1"/>
  <c r="O1627" i="1"/>
  <c r="AC1627" i="1"/>
  <c r="M1627" i="1" s="1"/>
  <c r="N1630" i="1"/>
  <c r="AC1630" i="1"/>
  <c r="M1630" i="1" s="1"/>
  <c r="I1634" i="1"/>
  <c r="K1636" i="1"/>
  <c r="O1636" i="1"/>
  <c r="I1642" i="1"/>
  <c r="AC1646" i="1"/>
  <c r="Z1646" i="1"/>
  <c r="O1650" i="1"/>
  <c r="Z1659" i="1"/>
  <c r="N1659" i="1" s="1"/>
  <c r="AC1662" i="1"/>
  <c r="Z1662" i="1"/>
  <c r="K1668" i="1"/>
  <c r="O1668" i="1"/>
  <c r="O1673" i="1"/>
  <c r="Z1690" i="1"/>
  <c r="N1690" i="1" s="1"/>
  <c r="I1690" i="1"/>
  <c r="Z1695" i="1"/>
  <c r="I1695" i="1"/>
  <c r="U1695" i="1"/>
  <c r="AC1695" i="1"/>
  <c r="M1695" i="1" s="1"/>
  <c r="O1701" i="1"/>
  <c r="S1705" i="1"/>
  <c r="N1604" i="1"/>
  <c r="U1611" i="1"/>
  <c r="K1612" i="1"/>
  <c r="Z1617" i="1"/>
  <c r="N1617" i="1" s="1"/>
  <c r="AC1617" i="1"/>
  <c r="U1617" i="1"/>
  <c r="K1624" i="1"/>
  <c r="O1624" i="1"/>
  <c r="I1631" i="1"/>
  <c r="U1631" i="1"/>
  <c r="I1638" i="1"/>
  <c r="I1647" i="1"/>
  <c r="U1647" i="1"/>
  <c r="N1648" i="1"/>
  <c r="I1663" i="1"/>
  <c r="U1663" i="1"/>
  <c r="I1670" i="1"/>
  <c r="AC1674" i="1"/>
  <c r="M1674" i="1" s="1"/>
  <c r="Z1674" i="1"/>
  <c r="N1698" i="1"/>
  <c r="M1698" i="1"/>
  <c r="M1700" i="1"/>
  <c r="K1700" i="1" s="1"/>
  <c r="M1701" i="1"/>
  <c r="U1576" i="1"/>
  <c r="U1580" i="1"/>
  <c r="AC1582" i="1"/>
  <c r="U1584" i="1"/>
  <c r="AC1586" i="1"/>
  <c r="M1586" i="1" s="1"/>
  <c r="U1588" i="1"/>
  <c r="AC1590" i="1"/>
  <c r="U1592" i="1"/>
  <c r="AC1594" i="1"/>
  <c r="M1594" i="1" s="1"/>
  <c r="U1596" i="1"/>
  <c r="N1601" i="1"/>
  <c r="U1601" i="1"/>
  <c r="AC1602" i="1"/>
  <c r="M1602" i="1" s="1"/>
  <c r="U1603" i="1"/>
  <c r="U1606" i="1"/>
  <c r="AC1607" i="1"/>
  <c r="M1607" i="1" s="1"/>
  <c r="Z1611" i="1"/>
  <c r="I1615" i="1"/>
  <c r="U1615" i="1"/>
  <c r="M1619" i="1"/>
  <c r="K1619" i="1" s="1"/>
  <c r="U1622" i="1"/>
  <c r="AC1631" i="1"/>
  <c r="M1631" i="1" s="1"/>
  <c r="J1632" i="1"/>
  <c r="N1634" i="1"/>
  <c r="K1634" i="1" s="1"/>
  <c r="O1637" i="1"/>
  <c r="AC1642" i="1"/>
  <c r="Z1642" i="1"/>
  <c r="I1643" i="1"/>
  <c r="U1643" i="1"/>
  <c r="AC1643" i="1"/>
  <c r="M1643" i="1" s="1"/>
  <c r="K1648" i="1"/>
  <c r="O1648" i="1"/>
  <c r="AC1658" i="1"/>
  <c r="Z1658" i="1"/>
  <c r="R1661" i="1"/>
  <c r="O1663" i="1"/>
  <c r="N1664" i="1"/>
  <c r="R1664" i="1"/>
  <c r="O1664" i="1"/>
  <c r="O1669" i="1"/>
  <c r="I1675" i="1"/>
  <c r="U1675" i="1"/>
  <c r="Z1703" i="1"/>
  <c r="I1703" i="1"/>
  <c r="U1703" i="1"/>
  <c r="AC1703" i="1"/>
  <c r="M1703" i="1" s="1"/>
  <c r="Z1603" i="1"/>
  <c r="M1608" i="1"/>
  <c r="K1608" i="1" s="1"/>
  <c r="Z1613" i="1"/>
  <c r="N1613" i="1" s="1"/>
  <c r="AC1613" i="1"/>
  <c r="U1613" i="1"/>
  <c r="K1628" i="1"/>
  <c r="O1628" i="1"/>
  <c r="AC1638" i="1"/>
  <c r="Z1638" i="1"/>
  <c r="N1638" i="1" s="1"/>
  <c r="I1659" i="1"/>
  <c r="U1659" i="1"/>
  <c r="AC1670" i="1"/>
  <c r="Z1670" i="1"/>
  <c r="N1670" i="1" s="1"/>
  <c r="O1676" i="1"/>
  <c r="O1679" i="1"/>
  <c r="I1683" i="1"/>
  <c r="AC1683" i="1"/>
  <c r="M1683" i="1" s="1"/>
  <c r="Z1683" i="1"/>
  <c r="O1709" i="1"/>
  <c r="M1709" i="1"/>
  <c r="K1709" i="1" s="1"/>
  <c r="I1614" i="1"/>
  <c r="AC1615" i="1"/>
  <c r="M1615" i="1" s="1"/>
  <c r="AC1622" i="1"/>
  <c r="M1622" i="1" s="1"/>
  <c r="U1626" i="1"/>
  <c r="M1632" i="1"/>
  <c r="I1635" i="1"/>
  <c r="U1635" i="1"/>
  <c r="I1639" i="1"/>
  <c r="U1639" i="1"/>
  <c r="AC1639" i="1"/>
  <c r="M1639" i="1" s="1"/>
  <c r="I1650" i="1"/>
  <c r="P1653" i="1"/>
  <c r="AC1654" i="1"/>
  <c r="Z1654" i="1"/>
  <c r="I1655" i="1"/>
  <c r="U1655" i="1"/>
  <c r="R1657" i="1"/>
  <c r="O1659" i="1"/>
  <c r="R1660" i="1"/>
  <c r="O1660" i="1"/>
  <c r="I1666" i="1"/>
  <c r="Z1667" i="1"/>
  <c r="N1667" i="1" s="1"/>
  <c r="I1671" i="1"/>
  <c r="U1671" i="1"/>
  <c r="AC1671" i="1"/>
  <c r="M1671" i="1" s="1"/>
  <c r="M1676" i="1"/>
  <c r="K1676" i="1" s="1"/>
  <c r="O1677" i="1"/>
  <c r="M1679" i="1"/>
  <c r="K1679" i="1" s="1"/>
  <c r="O1681" i="1"/>
  <c r="O1684" i="1"/>
  <c r="O1686" i="1"/>
  <c r="O1695" i="1"/>
  <c r="M1600" i="1"/>
  <c r="N1605" i="1"/>
  <c r="U1605" i="1"/>
  <c r="AC1611" i="1"/>
  <c r="O1620" i="1"/>
  <c r="I1623" i="1"/>
  <c r="U1623" i="1"/>
  <c r="M1635" i="1"/>
  <c r="K1635" i="1" s="1"/>
  <c r="N1640" i="1"/>
  <c r="K1640" i="1" s="1"/>
  <c r="M1651" i="1"/>
  <c r="N1656" i="1"/>
  <c r="N1672" i="1"/>
  <c r="K1672" i="1" s="1"/>
  <c r="AC1678" i="1"/>
  <c r="Z1678" i="1"/>
  <c r="U1678" i="1"/>
  <c r="I1687" i="1"/>
  <c r="AC1687" i="1"/>
  <c r="Z1687" i="1"/>
  <c r="N1687" i="1" s="1"/>
  <c r="N1692" i="1"/>
  <c r="K1692" i="1" s="1"/>
  <c r="AC1603" i="1"/>
  <c r="M1603" i="1" s="1"/>
  <c r="U1607" i="1"/>
  <c r="AC1623" i="1"/>
  <c r="M1623" i="1" s="1"/>
  <c r="AC1626" i="1"/>
  <c r="M1626" i="1" s="1"/>
  <c r="O1640" i="1"/>
  <c r="M1644" i="1"/>
  <c r="J1644" i="1" s="1"/>
  <c r="Z1647" i="1"/>
  <c r="N1647" i="1" s="1"/>
  <c r="P1649" i="1"/>
  <c r="AC1650" i="1"/>
  <c r="M1650" i="1" s="1"/>
  <c r="Z1650" i="1"/>
  <c r="I1651" i="1"/>
  <c r="U1651" i="1"/>
  <c r="O1654" i="1"/>
  <c r="Z1663" i="1"/>
  <c r="N1663" i="1" s="1"/>
  <c r="AC1666" i="1"/>
  <c r="Z1666" i="1"/>
  <c r="N1666" i="1" s="1"/>
  <c r="O1672" i="1"/>
  <c r="N1680" i="1"/>
  <c r="M1680" i="1"/>
  <c r="K1680" i="1" s="1"/>
  <c r="J1688" i="1"/>
  <c r="O1688" i="1"/>
  <c r="O1689" i="1"/>
  <c r="M1689" i="1"/>
  <c r="O1693" i="1"/>
  <c r="O1703" i="1"/>
  <c r="O1616" i="1"/>
  <c r="Z1621" i="1"/>
  <c r="N1621" i="1" s="1"/>
  <c r="AC1621" i="1"/>
  <c r="U1621" i="1"/>
  <c r="I1627" i="1"/>
  <c r="U1627" i="1"/>
  <c r="O1645" i="1"/>
  <c r="I1667" i="1"/>
  <c r="U1667" i="1"/>
  <c r="M1690" i="1"/>
  <c r="K1690" i="1" s="1"/>
  <c r="M1697" i="1"/>
  <c r="O1713" i="1"/>
  <c r="M1717" i="1"/>
  <c r="K1717" i="1" s="1"/>
  <c r="M1723" i="1"/>
  <c r="P1744" i="1"/>
  <c r="O1744" i="1"/>
  <c r="O1760" i="1"/>
  <c r="AC1625" i="1"/>
  <c r="M1625" i="1" s="1"/>
  <c r="AC1629" i="1"/>
  <c r="M1629" i="1" s="1"/>
  <c r="AC1633" i="1"/>
  <c r="M1633" i="1" s="1"/>
  <c r="AC1637" i="1"/>
  <c r="M1637" i="1" s="1"/>
  <c r="AC1641" i="1"/>
  <c r="M1641" i="1" s="1"/>
  <c r="AC1645" i="1"/>
  <c r="M1645" i="1" s="1"/>
  <c r="AC1649" i="1"/>
  <c r="M1649" i="1" s="1"/>
  <c r="AC1653" i="1"/>
  <c r="M1653" i="1" s="1"/>
  <c r="AC1657" i="1"/>
  <c r="M1657" i="1" s="1"/>
  <c r="AC1661" i="1"/>
  <c r="M1661" i="1" s="1"/>
  <c r="AC1665" i="1"/>
  <c r="M1665" i="1" s="1"/>
  <c r="AC1669" i="1"/>
  <c r="M1669" i="1" s="1"/>
  <c r="AC1673" i="1"/>
  <c r="M1673" i="1" s="1"/>
  <c r="AC1677" i="1"/>
  <c r="M1677" i="1" s="1"/>
  <c r="N1681" i="1"/>
  <c r="K1681" i="1" s="1"/>
  <c r="U1681" i="1"/>
  <c r="AC1682" i="1"/>
  <c r="M1682" i="1" s="1"/>
  <c r="AC1686" i="1"/>
  <c r="M1686" i="1" s="1"/>
  <c r="N1706" i="1"/>
  <c r="K1706" i="1"/>
  <c r="N1709" i="1"/>
  <c r="O1714" i="1"/>
  <c r="O1717" i="1"/>
  <c r="N1722" i="1"/>
  <c r="M1722" i="1"/>
  <c r="O1733" i="1"/>
  <c r="R1733" i="1"/>
  <c r="AC1735" i="1"/>
  <c r="M1735" i="1" s="1"/>
  <c r="Z1735" i="1"/>
  <c r="I1735" i="1"/>
  <c r="N1739" i="1"/>
  <c r="M1741" i="1"/>
  <c r="AC1745" i="1"/>
  <c r="Z1745" i="1"/>
  <c r="I1745" i="1"/>
  <c r="M1761" i="1"/>
  <c r="K1761" i="1" s="1"/>
  <c r="O1762" i="1"/>
  <c r="O1764" i="1"/>
  <c r="K1712" i="1"/>
  <c r="Z1715" i="1"/>
  <c r="I1715" i="1"/>
  <c r="M1718" i="1"/>
  <c r="R1738" i="1"/>
  <c r="O1738" i="1"/>
  <c r="M1752" i="1"/>
  <c r="K1752" i="1" s="1"/>
  <c r="O1758" i="1"/>
  <c r="I1682" i="1"/>
  <c r="U1691" i="1"/>
  <c r="N1693" i="1"/>
  <c r="K1693" i="1" s="1"/>
  <c r="N1701" i="1"/>
  <c r="Z1707" i="1"/>
  <c r="I1707" i="1"/>
  <c r="AC1715" i="1"/>
  <c r="M1715" i="1" s="1"/>
  <c r="O1718" i="1"/>
  <c r="K1719" i="1"/>
  <c r="N1724" i="1"/>
  <c r="J1724" i="1" s="1"/>
  <c r="O1746" i="1"/>
  <c r="O1754" i="1"/>
  <c r="N1689" i="1"/>
  <c r="Z1691" i="1"/>
  <c r="K1696" i="1"/>
  <c r="K1704" i="1"/>
  <c r="AC1707" i="1"/>
  <c r="M1710" i="1"/>
  <c r="K1710" i="1"/>
  <c r="N1713" i="1"/>
  <c r="M1713" i="1"/>
  <c r="K1713" i="1" s="1"/>
  <c r="M1725" i="1"/>
  <c r="K1725" i="1" s="1"/>
  <c r="AC1740" i="1"/>
  <c r="Z1740" i="1"/>
  <c r="U1740" i="1"/>
  <c r="I1740" i="1"/>
  <c r="O1750" i="1"/>
  <c r="Z1699" i="1"/>
  <c r="I1699" i="1"/>
  <c r="M1708" i="1"/>
  <c r="K1708" i="1" s="1"/>
  <c r="O1710" i="1"/>
  <c r="O1720" i="1"/>
  <c r="O1725" i="1"/>
  <c r="M1727" i="1"/>
  <c r="K1727" i="1" s="1"/>
  <c r="O1728" i="1"/>
  <c r="M1737" i="1"/>
  <c r="N1762" i="1"/>
  <c r="U1682" i="1"/>
  <c r="AC1685" i="1"/>
  <c r="M1685" i="1" s="1"/>
  <c r="AC1691" i="1"/>
  <c r="N1694" i="1"/>
  <c r="K1694" i="1" s="1"/>
  <c r="N1697" i="1"/>
  <c r="J1697" i="1" s="1"/>
  <c r="AC1699" i="1"/>
  <c r="N1702" i="1"/>
  <c r="N1705" i="1"/>
  <c r="K1705" i="1" s="1"/>
  <c r="Z1711" i="1"/>
  <c r="N1711" i="1" s="1"/>
  <c r="I1711" i="1"/>
  <c r="K1716" i="1"/>
  <c r="N1720" i="1"/>
  <c r="K1720" i="1" s="1"/>
  <c r="N1726" i="1"/>
  <c r="M1726" i="1"/>
  <c r="K1726" i="1" s="1"/>
  <c r="O1727" i="1"/>
  <c r="M1728" i="1"/>
  <c r="N1728" i="1"/>
  <c r="P1729" i="1"/>
  <c r="M1729" i="1"/>
  <c r="N1741" i="1"/>
  <c r="O1752" i="1"/>
  <c r="O1756" i="1"/>
  <c r="U1679" i="1"/>
  <c r="U1686" i="1"/>
  <c r="N1714" i="1"/>
  <c r="J1714" i="1" s="1"/>
  <c r="M1721" i="1"/>
  <c r="K1721" i="1"/>
  <c r="K1723" i="1"/>
  <c r="O1726" i="1"/>
  <c r="N1727" i="1"/>
  <c r="N1737" i="1"/>
  <c r="O1748" i="1"/>
  <c r="N1757" i="1"/>
  <c r="AC1730" i="1"/>
  <c r="R1735" i="1"/>
  <c r="I1738" i="1"/>
  <c r="AC1742" i="1"/>
  <c r="Z1744" i="1"/>
  <c r="S1745" i="1"/>
  <c r="Z1746" i="1"/>
  <c r="N1746" i="1" s="1"/>
  <c r="AC1747" i="1"/>
  <c r="M1747" i="1" s="1"/>
  <c r="Z1751" i="1"/>
  <c r="I1755" i="1"/>
  <c r="U1756" i="1"/>
  <c r="AC1757" i="1"/>
  <c r="M1757" i="1" s="1"/>
  <c r="AC1759" i="1"/>
  <c r="M1759" i="1" s="1"/>
  <c r="K1768" i="1"/>
  <c r="K1769" i="1"/>
  <c r="S1776" i="1"/>
  <c r="O1781" i="1"/>
  <c r="U1731" i="1"/>
  <c r="R1740" i="1"/>
  <c r="U1743" i="1"/>
  <c r="U1753" i="1"/>
  <c r="Z1756" i="1"/>
  <c r="N1756" i="1" s="1"/>
  <c r="Z1758" i="1"/>
  <c r="N1758" i="1" s="1"/>
  <c r="AC1760" i="1"/>
  <c r="Z1760" i="1"/>
  <c r="N1760" i="1" s="1"/>
  <c r="U1760" i="1"/>
  <c r="O1775" i="1"/>
  <c r="K1776" i="1"/>
  <c r="O1776" i="1"/>
  <c r="O1783" i="1"/>
  <c r="I1719" i="1"/>
  <c r="I1723" i="1"/>
  <c r="I1727" i="1"/>
  <c r="Z1731" i="1"/>
  <c r="N1731" i="1" s="1"/>
  <c r="AC1734" i="1"/>
  <c r="Z1736" i="1"/>
  <c r="S1737" i="1"/>
  <c r="Z1738" i="1"/>
  <c r="N1738" i="1" s="1"/>
  <c r="AC1739" i="1"/>
  <c r="M1739" i="1" s="1"/>
  <c r="Z1743" i="1"/>
  <c r="N1743" i="1" s="1"/>
  <c r="I1747" i="1"/>
  <c r="U1748" i="1"/>
  <c r="AC1749" i="1"/>
  <c r="M1749" i="1" s="1"/>
  <c r="I1752" i="1"/>
  <c r="Z1753" i="1"/>
  <c r="N1753" i="1" s="1"/>
  <c r="U1755" i="1"/>
  <c r="I1757" i="1"/>
  <c r="I1761" i="1"/>
  <c r="O1763" i="1"/>
  <c r="S1772" i="1"/>
  <c r="M1774" i="1"/>
  <c r="K1774" i="1" s="1"/>
  <c r="N1775" i="1"/>
  <c r="M1775" i="1"/>
  <c r="N1776" i="1"/>
  <c r="M1779" i="1"/>
  <c r="K1779" i="1" s="1"/>
  <c r="O1780" i="1"/>
  <c r="N1780" i="1"/>
  <c r="K1780" i="1" s="1"/>
  <c r="Z1748" i="1"/>
  <c r="N1748" i="1" s="1"/>
  <c r="Z1750" i="1"/>
  <c r="AC1751" i="1"/>
  <c r="Z1755" i="1"/>
  <c r="N1755" i="1" s="1"/>
  <c r="U1761" i="1"/>
  <c r="Z1765" i="1"/>
  <c r="AC1765" i="1"/>
  <c r="M1765" i="1" s="1"/>
  <c r="O1771" i="1"/>
  <c r="K1771" i="1"/>
  <c r="O1772" i="1"/>
  <c r="U1747" i="1"/>
  <c r="U1757" i="1"/>
  <c r="M1758" i="1"/>
  <c r="K1758" i="1" s="1"/>
  <c r="Z1761" i="1"/>
  <c r="N1761" i="1" s="1"/>
  <c r="M1764" i="1"/>
  <c r="K1764" i="1" s="1"/>
  <c r="N1772" i="1"/>
  <c r="M1772" i="1"/>
  <c r="K1772" i="1" s="1"/>
  <c r="O1773" i="1"/>
  <c r="U1723" i="1"/>
  <c r="U1727" i="1"/>
  <c r="S1729" i="1"/>
  <c r="Z1730" i="1"/>
  <c r="I1734" i="1"/>
  <c r="U1737" i="1"/>
  <c r="M1738" i="1"/>
  <c r="S1741" i="1"/>
  <c r="Z1742" i="1"/>
  <c r="I1751" i="1"/>
  <c r="U1752" i="1"/>
  <c r="I1756" i="1"/>
  <c r="U1732" i="1"/>
  <c r="AC1750" i="1"/>
  <c r="M1750" i="1" s="1"/>
  <c r="Z1752" i="1"/>
  <c r="N1752" i="1" s="1"/>
  <c r="Z1754" i="1"/>
  <c r="N1754" i="1" s="1"/>
  <c r="S1767" i="1"/>
  <c r="O1777" i="1"/>
  <c r="O1801" i="1"/>
  <c r="P1801" i="1"/>
  <c r="Z1734" i="1"/>
  <c r="N1734" i="1" s="1"/>
  <c r="O1759" i="1"/>
  <c r="U1762" i="1"/>
  <c r="I1762" i="1"/>
  <c r="AC1762" i="1"/>
  <c r="M1762" i="1" s="1"/>
  <c r="N1767" i="1"/>
  <c r="M1767" i="1"/>
  <c r="K1767" i="1" s="1"/>
  <c r="O1785" i="1"/>
  <c r="N1803" i="1"/>
  <c r="J1803" i="1" s="1"/>
  <c r="U1786" i="1"/>
  <c r="U1791" i="1"/>
  <c r="I1791" i="1"/>
  <c r="AC1791" i="1"/>
  <c r="AC1802" i="1"/>
  <c r="M1802" i="1" s="1"/>
  <c r="M1806" i="1"/>
  <c r="P1811" i="1"/>
  <c r="O1811" i="1"/>
  <c r="O1826" i="1"/>
  <c r="N1826" i="1"/>
  <c r="K1826" i="1" s="1"/>
  <c r="Q1854" i="1"/>
  <c r="O1854" i="1"/>
  <c r="N1854" i="1"/>
  <c r="U1767" i="1"/>
  <c r="AC1773" i="1"/>
  <c r="M1773" i="1" s="1"/>
  <c r="U1777" i="1"/>
  <c r="AC1778" i="1"/>
  <c r="M1778" i="1" s="1"/>
  <c r="U1782" i="1"/>
  <c r="Z1786" i="1"/>
  <c r="O1788" i="1"/>
  <c r="U1803" i="1"/>
  <c r="I1803" i="1"/>
  <c r="O1805" i="1"/>
  <c r="Z1806" i="1"/>
  <c r="N1806" i="1" s="1"/>
  <c r="U1806" i="1"/>
  <c r="U1807" i="1"/>
  <c r="I1807" i="1"/>
  <c r="O1859" i="1"/>
  <c r="U1779" i="1"/>
  <c r="Z1782" i="1"/>
  <c r="AC1794" i="1"/>
  <c r="M1794" i="1" s="1"/>
  <c r="O1803" i="1"/>
  <c r="AC1803" i="1"/>
  <c r="M1803" i="1" s="1"/>
  <c r="M1808" i="1"/>
  <c r="U1764" i="1"/>
  <c r="N1769" i="1"/>
  <c r="U1769" i="1"/>
  <c r="U1774" i="1"/>
  <c r="I1778" i="1"/>
  <c r="Z1779" i="1"/>
  <c r="N1779" i="1" s="1"/>
  <c r="O1784" i="1"/>
  <c r="AC1786" i="1"/>
  <c r="AC1789" i="1"/>
  <c r="Z1789" i="1"/>
  <c r="N1789" i="1" s="1"/>
  <c r="U1789" i="1"/>
  <c r="U1795" i="1"/>
  <c r="I1795" i="1"/>
  <c r="I1798" i="1"/>
  <c r="O1808" i="1"/>
  <c r="R1808" i="1"/>
  <c r="N1812" i="1"/>
  <c r="J1812" i="1" s="1"/>
  <c r="Z1819" i="1"/>
  <c r="N1819" i="1" s="1"/>
  <c r="U1819" i="1"/>
  <c r="I1819" i="1"/>
  <c r="Z1822" i="1"/>
  <c r="I1822" i="1"/>
  <c r="AC1822" i="1"/>
  <c r="O1831" i="1"/>
  <c r="O1858" i="1"/>
  <c r="O1863" i="1"/>
  <c r="Z1764" i="1"/>
  <c r="N1764" i="1" s="1"/>
  <c r="U1771" i="1"/>
  <c r="I1773" i="1"/>
  <c r="M1776" i="1"/>
  <c r="AC1777" i="1"/>
  <c r="M1777" i="1" s="1"/>
  <c r="U1781" i="1"/>
  <c r="AC1782" i="1"/>
  <c r="M1782" i="1" s="1"/>
  <c r="U1787" i="1"/>
  <c r="I1787" i="1"/>
  <c r="I1790" i="1"/>
  <c r="M1795" i="1"/>
  <c r="U1798" i="1"/>
  <c r="Z1815" i="1"/>
  <c r="N1815" i="1" s="1"/>
  <c r="U1815" i="1"/>
  <c r="I1815" i="1"/>
  <c r="O1817" i="1"/>
  <c r="K1842" i="1"/>
  <c r="N1842" i="1"/>
  <c r="O1842" i="1"/>
  <c r="O1846" i="1"/>
  <c r="N1846" i="1"/>
  <c r="N1858" i="1"/>
  <c r="U1783" i="1"/>
  <c r="I1783" i="1"/>
  <c r="Z1783" i="1"/>
  <c r="N1783" i="1" s="1"/>
  <c r="AC1785" i="1"/>
  <c r="Z1785" i="1"/>
  <c r="U1785" i="1"/>
  <c r="N1798" i="1"/>
  <c r="O1804" i="1"/>
  <c r="R1804" i="1"/>
  <c r="Z1811" i="1"/>
  <c r="N1811" i="1" s="1"/>
  <c r="U1811" i="1"/>
  <c r="I1811" i="1"/>
  <c r="O1813" i="1"/>
  <c r="O1818" i="1"/>
  <c r="O1830" i="1"/>
  <c r="N1830" i="1"/>
  <c r="K1830" i="1" s="1"/>
  <c r="M1842" i="1"/>
  <c r="M1846" i="1"/>
  <c r="U1773" i="1"/>
  <c r="U1778" i="1"/>
  <c r="M1787" i="1"/>
  <c r="J1787" i="1" s="1"/>
  <c r="Z1791" i="1"/>
  <c r="N1791" i="1" s="1"/>
  <c r="AC1798" i="1"/>
  <c r="M1798" i="1" s="1"/>
  <c r="I1802" i="1"/>
  <c r="U1802" i="1"/>
  <c r="Z1807" i="1"/>
  <c r="N1807" i="1" s="1"/>
  <c r="AC1810" i="1"/>
  <c r="Z1810" i="1"/>
  <c r="N1810" i="1" s="1"/>
  <c r="U1810" i="1"/>
  <c r="M1814" i="1"/>
  <c r="J1814" i="1" s="1"/>
  <c r="O1839" i="1"/>
  <c r="K1844" i="1"/>
  <c r="U1775" i="1"/>
  <c r="I1777" i="1"/>
  <c r="AC1781" i="1"/>
  <c r="M1781" i="1" s="1"/>
  <c r="AC1790" i="1"/>
  <c r="I1794" i="1"/>
  <c r="U1799" i="1"/>
  <c r="I1799" i="1"/>
  <c r="AC1799" i="1"/>
  <c r="M1799" i="1" s="1"/>
  <c r="J1800" i="1"/>
  <c r="I1806" i="1"/>
  <c r="R1807" i="1"/>
  <c r="O1807" i="1"/>
  <c r="U1814" i="1"/>
  <c r="U1818" i="1"/>
  <c r="I1823" i="1"/>
  <c r="AC1827" i="1"/>
  <c r="Z1829" i="1"/>
  <c r="S1830" i="1"/>
  <c r="Z1831" i="1"/>
  <c r="N1831" i="1" s="1"/>
  <c r="U1831" i="1"/>
  <c r="I1832" i="1"/>
  <c r="S1834" i="1"/>
  <c r="N1840" i="1"/>
  <c r="K1840" i="1" s="1"/>
  <c r="O1853" i="1"/>
  <c r="Q1855" i="1"/>
  <c r="N1859" i="1"/>
  <c r="I1860" i="1"/>
  <c r="O1871" i="1"/>
  <c r="N1871" i="1"/>
  <c r="K1871" i="1" s="1"/>
  <c r="M1883" i="1"/>
  <c r="K1883" i="1" s="1"/>
  <c r="Z1814" i="1"/>
  <c r="N1814" i="1" s="1"/>
  <c r="Z1818" i="1"/>
  <c r="N1818" i="1" s="1"/>
  <c r="K1828" i="1"/>
  <c r="O1829" i="1"/>
  <c r="O1833" i="1"/>
  <c r="AC1848" i="1"/>
  <c r="M1848" i="1" s="1"/>
  <c r="N1851" i="1"/>
  <c r="AC1856" i="1"/>
  <c r="M1856" i="1" s="1"/>
  <c r="M1859" i="1"/>
  <c r="J1859" i="1" s="1"/>
  <c r="U1860" i="1"/>
  <c r="N1863" i="1"/>
  <c r="M1863" i="1"/>
  <c r="K1863" i="1" s="1"/>
  <c r="O1864" i="1"/>
  <c r="N1866" i="1"/>
  <c r="K1866" i="1"/>
  <c r="K1869" i="1"/>
  <c r="O1883" i="1"/>
  <c r="N1883" i="1"/>
  <c r="Z1823" i="1"/>
  <c r="N1823" i="1" s="1"/>
  <c r="U1832" i="1"/>
  <c r="M1843" i="1"/>
  <c r="I1849" i="1"/>
  <c r="AC1849" i="1"/>
  <c r="Z1849" i="1"/>
  <c r="N1849" i="1" s="1"/>
  <c r="I1857" i="1"/>
  <c r="AC1857" i="1"/>
  <c r="Z1857" i="1"/>
  <c r="N1857" i="1" s="1"/>
  <c r="M1864" i="1"/>
  <c r="K1864" i="1" s="1"/>
  <c r="O1867" i="1"/>
  <c r="M1868" i="1"/>
  <c r="K1868" i="1" s="1"/>
  <c r="Z1872" i="1"/>
  <c r="I1872" i="1"/>
  <c r="AC1872" i="1"/>
  <c r="Z1793" i="1"/>
  <c r="N1793" i="1" s="1"/>
  <c r="Z1797" i="1"/>
  <c r="N1797" i="1" s="1"/>
  <c r="Z1801" i="1"/>
  <c r="N1801" i="1" s="1"/>
  <c r="Z1805" i="1"/>
  <c r="Z1809" i="1"/>
  <c r="N1809" i="1" s="1"/>
  <c r="Z1813" i="1"/>
  <c r="N1813" i="1" s="1"/>
  <c r="K1816" i="1"/>
  <c r="Z1817" i="1"/>
  <c r="N1817" i="1" s="1"/>
  <c r="O1821" i="1"/>
  <c r="I1827" i="1"/>
  <c r="Z1832" i="1"/>
  <c r="N1832" i="1" s="1"/>
  <c r="I1841" i="1"/>
  <c r="AC1841" i="1"/>
  <c r="U1841" i="1"/>
  <c r="S1842" i="1"/>
  <c r="N1844" i="1"/>
  <c r="N1852" i="1"/>
  <c r="Z1865" i="1"/>
  <c r="I1865" i="1"/>
  <c r="AC1865" i="1"/>
  <c r="M1867" i="1"/>
  <c r="K1867" i="1" s="1"/>
  <c r="N1867" i="1"/>
  <c r="N1869" i="1"/>
  <c r="O1878" i="1"/>
  <c r="K1878" i="1"/>
  <c r="O1887" i="1"/>
  <c r="K1838" i="1"/>
  <c r="J1847" i="1"/>
  <c r="M1858" i="1"/>
  <c r="J1858" i="1" s="1"/>
  <c r="AC1860" i="1"/>
  <c r="M1860" i="1" s="1"/>
  <c r="Z1868" i="1"/>
  <c r="N1868" i="1" s="1"/>
  <c r="I1868" i="1"/>
  <c r="Z1827" i="1"/>
  <c r="K1834" i="1"/>
  <c r="I1848" i="1"/>
  <c r="S1854" i="1"/>
  <c r="I1856" i="1"/>
  <c r="Z1861" i="1"/>
  <c r="I1861" i="1"/>
  <c r="AC1861" i="1"/>
  <c r="O1875" i="1"/>
  <c r="N1875" i="1"/>
  <c r="M1875" i="1"/>
  <c r="I1837" i="1"/>
  <c r="AC1837" i="1"/>
  <c r="U1837" i="1"/>
  <c r="Z1839" i="1"/>
  <c r="N1839" i="1" s="1"/>
  <c r="U1839" i="1"/>
  <c r="I1840" i="1"/>
  <c r="I1845" i="1"/>
  <c r="AC1845" i="1"/>
  <c r="U1845" i="1"/>
  <c r="S1846" i="1"/>
  <c r="M1847" i="1"/>
  <c r="U1848" i="1"/>
  <c r="I1853" i="1"/>
  <c r="AC1853" i="1"/>
  <c r="Z1853" i="1"/>
  <c r="M1855" i="1"/>
  <c r="U1856" i="1"/>
  <c r="U1872" i="1"/>
  <c r="I1833" i="1"/>
  <c r="AC1833" i="1"/>
  <c r="M1833" i="1" s="1"/>
  <c r="U1833" i="1"/>
  <c r="Z1835" i="1"/>
  <c r="N1835" i="1" s="1"/>
  <c r="U1835" i="1"/>
  <c r="M1839" i="1"/>
  <c r="K1839" i="1" s="1"/>
  <c r="K1862" i="1"/>
  <c r="O1907" i="1"/>
  <c r="U1874" i="1"/>
  <c r="Z1877" i="1"/>
  <c r="N1877" i="1" s="1"/>
  <c r="M1879" i="1"/>
  <c r="AC1880" i="1"/>
  <c r="M1880" i="1" s="1"/>
  <c r="AC1886" i="1"/>
  <c r="O1889" i="1"/>
  <c r="AC1889" i="1"/>
  <c r="M1889" i="1" s="1"/>
  <c r="S1894" i="1"/>
  <c r="I1897" i="1"/>
  <c r="AC1897" i="1"/>
  <c r="M1897" i="1" s="1"/>
  <c r="Z1897" i="1"/>
  <c r="U1897" i="1"/>
  <c r="O1897" i="1"/>
  <c r="O1908" i="1"/>
  <c r="N1911" i="1"/>
  <c r="M1911" i="1"/>
  <c r="J1911" i="1" s="1"/>
  <c r="O1912" i="1"/>
  <c r="O1933" i="1"/>
  <c r="U1843" i="1"/>
  <c r="U1847" i="1"/>
  <c r="U1851" i="1"/>
  <c r="U1855" i="1"/>
  <c r="U1859" i="1"/>
  <c r="U1863" i="1"/>
  <c r="U1869" i="1"/>
  <c r="AC1870" i="1"/>
  <c r="Z1874" i="1"/>
  <c r="N1874" i="1" s="1"/>
  <c r="AC1882" i="1"/>
  <c r="AC1884" i="1"/>
  <c r="M1884" i="1" s="1"/>
  <c r="M1887" i="1"/>
  <c r="K1887" i="1" s="1"/>
  <c r="M1890" i="1"/>
  <c r="J1890" i="1" s="1"/>
  <c r="AC1892" i="1"/>
  <c r="M1892" i="1" s="1"/>
  <c r="N1899" i="1"/>
  <c r="M1899" i="1"/>
  <c r="O1921" i="1"/>
  <c r="U1866" i="1"/>
  <c r="N1876" i="1"/>
  <c r="K1876" i="1" s="1"/>
  <c r="U1876" i="1"/>
  <c r="M1881" i="1"/>
  <c r="K1881" i="1" s="1"/>
  <c r="Z1885" i="1"/>
  <c r="N1885" i="1" s="1"/>
  <c r="I1893" i="1"/>
  <c r="AC1893" i="1"/>
  <c r="M1893" i="1" s="1"/>
  <c r="U1893" i="1"/>
  <c r="Q1896" i="1"/>
  <c r="P1900" i="1"/>
  <c r="O1900" i="1"/>
  <c r="N1908" i="1"/>
  <c r="M1908" i="1"/>
  <c r="J1908" i="1" s="1"/>
  <c r="I1909" i="1"/>
  <c r="AC1909" i="1"/>
  <c r="Z1909" i="1"/>
  <c r="N1909" i="1" s="1"/>
  <c r="U1909" i="1"/>
  <c r="O1909" i="1"/>
  <c r="M1912" i="1"/>
  <c r="K1912" i="1" s="1"/>
  <c r="M1878" i="1"/>
  <c r="U1878" i="1"/>
  <c r="K1879" i="1"/>
  <c r="I1880" i="1"/>
  <c r="I1888" i="1"/>
  <c r="O1894" i="1"/>
  <c r="O1917" i="1"/>
  <c r="M1873" i="1"/>
  <c r="K1873" i="1" s="1"/>
  <c r="U1886" i="1"/>
  <c r="U1888" i="1"/>
  <c r="N1900" i="1"/>
  <c r="I1901" i="1"/>
  <c r="AC1901" i="1"/>
  <c r="Z1901" i="1"/>
  <c r="N1901" i="1" s="1"/>
  <c r="U1901" i="1"/>
  <c r="N1915" i="1"/>
  <c r="M1917" i="1"/>
  <c r="U1870" i="1"/>
  <c r="U1880" i="1"/>
  <c r="I1884" i="1"/>
  <c r="Z1886" i="1"/>
  <c r="N1886" i="1" s="1"/>
  <c r="N1891" i="1"/>
  <c r="M1891" i="1"/>
  <c r="K1891" i="1" s="1"/>
  <c r="N1895" i="1"/>
  <c r="M1895" i="1"/>
  <c r="K1895" i="1" s="1"/>
  <c r="N1903" i="1"/>
  <c r="M1903" i="1"/>
  <c r="P1904" i="1"/>
  <c r="O1904" i="1"/>
  <c r="O1916" i="1"/>
  <c r="Z1870" i="1"/>
  <c r="N1870" i="1" s="1"/>
  <c r="Z1882" i="1"/>
  <c r="U1884" i="1"/>
  <c r="AC1888" i="1"/>
  <c r="M1888" i="1" s="1"/>
  <c r="N1917" i="1"/>
  <c r="O1929" i="1"/>
  <c r="I1889" i="1"/>
  <c r="U1889" i="1"/>
  <c r="N1904" i="1"/>
  <c r="I1905" i="1"/>
  <c r="AC1905" i="1"/>
  <c r="Z1905" i="1"/>
  <c r="U1905" i="1"/>
  <c r="N1907" i="1"/>
  <c r="M1907" i="1"/>
  <c r="N1910" i="1"/>
  <c r="M1910" i="1"/>
  <c r="O1906" i="1"/>
  <c r="U1913" i="1"/>
  <c r="AC1914" i="1"/>
  <c r="J1915" i="1"/>
  <c r="Z1916" i="1"/>
  <c r="S1917" i="1"/>
  <c r="K1920" i="1"/>
  <c r="I1922" i="1"/>
  <c r="K1926" i="1"/>
  <c r="AC1929" i="1"/>
  <c r="M1929" i="1" s="1"/>
  <c r="O1932" i="1"/>
  <c r="U1933" i="1"/>
  <c r="I1933" i="1"/>
  <c r="S1945" i="1"/>
  <c r="N1950" i="1"/>
  <c r="M1950" i="1"/>
  <c r="O1952" i="1"/>
  <c r="Z1913" i="1"/>
  <c r="U1915" i="1"/>
  <c r="AC1921" i="1"/>
  <c r="M1921" i="1" s="1"/>
  <c r="Z1922" i="1"/>
  <c r="N1922" i="1" s="1"/>
  <c r="U1924" i="1"/>
  <c r="O1930" i="1"/>
  <c r="K1930" i="1"/>
  <c r="M1933" i="1"/>
  <c r="K1933" i="1" s="1"/>
  <c r="N1949" i="1"/>
  <c r="N1957" i="1"/>
  <c r="M1957" i="1"/>
  <c r="M1965" i="1"/>
  <c r="K1965" i="1" s="1"/>
  <c r="O1934" i="1"/>
  <c r="I1935" i="1"/>
  <c r="N1946" i="1"/>
  <c r="M1946" i="1"/>
  <c r="J1946" i="1" s="1"/>
  <c r="I1914" i="1"/>
  <c r="I1921" i="1"/>
  <c r="I1923" i="1"/>
  <c r="I1925" i="1"/>
  <c r="AC1927" i="1"/>
  <c r="Z1927" i="1"/>
  <c r="I1928" i="1"/>
  <c r="AC1931" i="1"/>
  <c r="Z1931" i="1"/>
  <c r="I1932" i="1"/>
  <c r="I1936" i="1"/>
  <c r="O1941" i="1"/>
  <c r="N1945" i="1"/>
  <c r="I1947" i="1"/>
  <c r="AC1947" i="1"/>
  <c r="Z1947" i="1"/>
  <c r="O1968" i="1"/>
  <c r="AC1913" i="1"/>
  <c r="AC1922" i="1"/>
  <c r="AC1935" i="1"/>
  <c r="Z1935" i="1"/>
  <c r="O1944" i="1"/>
  <c r="M1953" i="1"/>
  <c r="O1964" i="1"/>
  <c r="Z1914" i="1"/>
  <c r="I1918" i="1"/>
  <c r="U1921" i="1"/>
  <c r="U1923" i="1"/>
  <c r="Z1928" i="1"/>
  <c r="N1928" i="1" s="1"/>
  <c r="U1932" i="1"/>
  <c r="S1933" i="1"/>
  <c r="U1936" i="1"/>
  <c r="AC1936" i="1"/>
  <c r="M1936" i="1" s="1"/>
  <c r="U1937" i="1"/>
  <c r="I1937" i="1"/>
  <c r="AC1937" i="1"/>
  <c r="M1937" i="1" s="1"/>
  <c r="N1942" i="1"/>
  <c r="M1942" i="1"/>
  <c r="K1942" i="1" s="1"/>
  <c r="I1943" i="1"/>
  <c r="AC1943" i="1"/>
  <c r="M1943" i="1" s="1"/>
  <c r="Z1943" i="1"/>
  <c r="N1954" i="1"/>
  <c r="M1954" i="1"/>
  <c r="O1956" i="1"/>
  <c r="O1972" i="1"/>
  <c r="M1973" i="1"/>
  <c r="O1936" i="1"/>
  <c r="N1961" i="1"/>
  <c r="M1961" i="1"/>
  <c r="Z1918" i="1"/>
  <c r="N1918" i="1" s="1"/>
  <c r="M1925" i="1"/>
  <c r="K1925" i="1" s="1"/>
  <c r="O1928" i="1"/>
  <c r="U1929" i="1"/>
  <c r="I1929" i="1"/>
  <c r="I1939" i="1"/>
  <c r="AC1939" i="1"/>
  <c r="Z1939" i="1"/>
  <c r="N1939" i="1" s="1"/>
  <c r="N1941" i="1"/>
  <c r="K1941" i="1" s="1"/>
  <c r="M1962" i="1"/>
  <c r="K1962" i="1" s="1"/>
  <c r="O1976" i="1"/>
  <c r="U1975" i="1"/>
  <c r="K1938" i="1"/>
  <c r="I1941" i="1"/>
  <c r="I1945" i="1"/>
  <c r="I1949" i="1"/>
  <c r="Z1951" i="1"/>
  <c r="I1953" i="1"/>
  <c r="Z1955" i="1"/>
  <c r="I1957" i="1"/>
  <c r="Z1959" i="1"/>
  <c r="Z1963" i="1"/>
  <c r="Z1967" i="1"/>
  <c r="Z1971" i="1"/>
  <c r="Z1975" i="1"/>
  <c r="U1938" i="1"/>
  <c r="AC1940" i="1"/>
  <c r="U1942" i="1"/>
  <c r="O1943" i="1"/>
  <c r="AC1944" i="1"/>
  <c r="M1944" i="1" s="1"/>
  <c r="U1946" i="1"/>
  <c r="O1947" i="1"/>
  <c r="AC1948" i="1"/>
  <c r="M1948" i="1" s="1"/>
  <c r="U1950" i="1"/>
  <c r="AC1952" i="1"/>
  <c r="U1954" i="1"/>
  <c r="AC1956" i="1"/>
  <c r="U1958" i="1"/>
  <c r="O1959" i="1"/>
  <c r="AC1960" i="1"/>
  <c r="U1962" i="1"/>
  <c r="AC1964" i="1"/>
  <c r="U1966" i="1"/>
  <c r="AC1968" i="1"/>
  <c r="U1970" i="1"/>
  <c r="AC1972" i="1"/>
  <c r="U1974" i="1"/>
  <c r="AC1976" i="1"/>
  <c r="M1976" i="1" s="1"/>
  <c r="I1940" i="1"/>
  <c r="I1944" i="1"/>
  <c r="I1948" i="1"/>
  <c r="I1952" i="1"/>
  <c r="I1956" i="1"/>
  <c r="K1957" i="1"/>
  <c r="Z1958" i="1"/>
  <c r="N1958" i="1" s="1"/>
  <c r="I1960" i="1"/>
  <c r="Z1962" i="1"/>
  <c r="N1962" i="1" s="1"/>
  <c r="I1964" i="1"/>
  <c r="Z1966" i="1"/>
  <c r="N1966" i="1" s="1"/>
  <c r="I1968" i="1"/>
  <c r="Z1970" i="1"/>
  <c r="N1970" i="1" s="1"/>
  <c r="I1972" i="1"/>
  <c r="Z1974" i="1"/>
  <c r="N1974" i="1" s="1"/>
  <c r="U1941" i="1"/>
  <c r="U1945" i="1"/>
  <c r="U1949" i="1"/>
  <c r="O1950" i="1"/>
  <c r="AC1951" i="1"/>
  <c r="M1951" i="1" s="1"/>
  <c r="U1953" i="1"/>
  <c r="O1954" i="1"/>
  <c r="AC1955" i="1"/>
  <c r="AC1959" i="1"/>
  <c r="AC1963" i="1"/>
  <c r="M1963" i="1" s="1"/>
  <c r="U1965" i="1"/>
  <c r="AC1967" i="1"/>
  <c r="M1969" i="1"/>
  <c r="J1969" i="1" s="1"/>
  <c r="AC1971" i="1"/>
  <c r="M1971" i="1" s="1"/>
  <c r="U1973" i="1"/>
  <c r="AC1975" i="1"/>
  <c r="K1645" i="1" l="1"/>
  <c r="N1078" i="1"/>
  <c r="M1078" i="1"/>
  <c r="J1078" i="1" s="1"/>
  <c r="N1364" i="1"/>
  <c r="M1364" i="1"/>
  <c r="K1364" i="1" s="1"/>
  <c r="M914" i="1"/>
  <c r="K914" i="1" s="1"/>
  <c r="N914" i="1"/>
  <c r="N693" i="1"/>
  <c r="M693" i="1"/>
  <c r="M789" i="1"/>
  <c r="N789" i="1"/>
  <c r="M677" i="1"/>
  <c r="N677" i="1"/>
  <c r="N412" i="1"/>
  <c r="J412" i="1" s="1"/>
  <c r="M412" i="1"/>
  <c r="M1959" i="1"/>
  <c r="N1975" i="1"/>
  <c r="M1905" i="1"/>
  <c r="M1882" i="1"/>
  <c r="N1848" i="1"/>
  <c r="N1860" i="1"/>
  <c r="M1835" i="1"/>
  <c r="K1835" i="1" s="1"/>
  <c r="M1793" i="1"/>
  <c r="N1662" i="1"/>
  <c r="N1589" i="1"/>
  <c r="N1506" i="1"/>
  <c r="N1583" i="1"/>
  <c r="K1496" i="1"/>
  <c r="N1490" i="1"/>
  <c r="N1572" i="1"/>
  <c r="N1478" i="1"/>
  <c r="N1414" i="1"/>
  <c r="J1414" i="1" s="1"/>
  <c r="K1395" i="1"/>
  <c r="J1370" i="1"/>
  <c r="N1470" i="1"/>
  <c r="M1234" i="1"/>
  <c r="M1179" i="1"/>
  <c r="K1179" i="1" s="1"/>
  <c r="N1180" i="1"/>
  <c r="N1167" i="1"/>
  <c r="M1104" i="1"/>
  <c r="K1104" i="1" s="1"/>
  <c r="M814" i="1"/>
  <c r="N794" i="1"/>
  <c r="M946" i="1"/>
  <c r="N946" i="1"/>
  <c r="K457" i="1"/>
  <c r="K179" i="1"/>
  <c r="K308" i="1"/>
  <c r="M1363" i="1"/>
  <c r="N1363" i="1"/>
  <c r="M1105" i="1"/>
  <c r="N1105" i="1"/>
  <c r="K1093" i="1"/>
  <c r="J937" i="1"/>
  <c r="N757" i="1"/>
  <c r="M757" i="1"/>
  <c r="J774" i="1"/>
  <c r="M782" i="1"/>
  <c r="N782" i="1"/>
  <c r="N762" i="1"/>
  <c r="N698" i="1"/>
  <c r="M698" i="1"/>
  <c r="K647" i="1"/>
  <c r="K646" i="1"/>
  <c r="M426" i="1"/>
  <c r="N426" i="1"/>
  <c r="N331" i="1"/>
  <c r="M331" i="1"/>
  <c r="K331" i="1" s="1"/>
  <c r="N772" i="1"/>
  <c r="M772" i="1"/>
  <c r="M1913" i="1"/>
  <c r="M1934" i="1"/>
  <c r="K1934" i="1" s="1"/>
  <c r="N1937" i="1"/>
  <c r="K1749" i="1"/>
  <c r="M1691" i="1"/>
  <c r="N1625" i="1"/>
  <c r="K1625" i="1" s="1"/>
  <c r="M1667" i="1"/>
  <c r="J1667" i="1" s="1"/>
  <c r="M1430" i="1"/>
  <c r="M1330" i="1"/>
  <c r="M790" i="1"/>
  <c r="N790" i="1"/>
  <c r="M1020" i="1"/>
  <c r="J1020" i="1" s="1"/>
  <c r="K853" i="1"/>
  <c r="J769" i="1"/>
  <c r="M931" i="1"/>
  <c r="M764" i="1"/>
  <c r="K764" i="1" s="1"/>
  <c r="M76" i="1"/>
  <c r="N76" i="1"/>
  <c r="M1896" i="1"/>
  <c r="N1896" i="1"/>
  <c r="N1203" i="1"/>
  <c r="M1203" i="1"/>
  <c r="M953" i="1"/>
  <c r="N953" i="1"/>
  <c r="N949" i="1"/>
  <c r="M949" i="1"/>
  <c r="K906" i="1"/>
  <c r="K878" i="1"/>
  <c r="K1113" i="1"/>
  <c r="N661" i="1"/>
  <c r="M661" i="1"/>
  <c r="K661" i="1" s="1"/>
  <c r="M653" i="1"/>
  <c r="N653" i="1"/>
  <c r="N591" i="1"/>
  <c r="N496" i="1"/>
  <c r="M496" i="1"/>
  <c r="K383" i="1"/>
  <c r="N219" i="1"/>
  <c r="M219" i="1"/>
  <c r="N1305" i="1"/>
  <c r="M1305" i="1"/>
  <c r="M1974" i="1"/>
  <c r="K1974" i="1" s="1"/>
  <c r="N1822" i="1"/>
  <c r="M1815" i="1"/>
  <c r="K1815" i="1" s="1"/>
  <c r="N1967" i="1"/>
  <c r="K1961" i="1"/>
  <c r="N1936" i="1"/>
  <c r="J1936" i="1" s="1"/>
  <c r="N1853" i="1"/>
  <c r="K1875" i="1"/>
  <c r="M1872" i="1"/>
  <c r="M1785" i="1"/>
  <c r="K1757" i="1"/>
  <c r="K1728" i="1"/>
  <c r="N1740" i="1"/>
  <c r="M1745" i="1"/>
  <c r="K1722" i="1"/>
  <c r="N1682" i="1"/>
  <c r="K1682" i="1" s="1"/>
  <c r="N1661" i="1"/>
  <c r="N1623" i="1"/>
  <c r="N1559" i="1"/>
  <c r="N1517" i="1"/>
  <c r="N1581" i="1"/>
  <c r="J1560" i="1"/>
  <c r="M1663" i="1"/>
  <c r="N1585" i="1"/>
  <c r="N1556" i="1"/>
  <c r="N1562" i="1"/>
  <c r="M1494" i="1"/>
  <c r="M1446" i="1"/>
  <c r="M1448" i="1"/>
  <c r="N1575" i="1"/>
  <c r="N1450" i="1"/>
  <c r="M1522" i="1"/>
  <c r="K1522" i="1" s="1"/>
  <c r="N1447" i="1"/>
  <c r="K1447" i="1" s="1"/>
  <c r="M1393" i="1"/>
  <c r="N1345" i="1"/>
  <c r="M1345" i="1"/>
  <c r="K1345" i="1" s="1"/>
  <c r="M1357" i="1"/>
  <c r="M1401" i="1"/>
  <c r="M1273" i="1"/>
  <c r="N1254" i="1"/>
  <c r="M1259" i="1"/>
  <c r="N1199" i="1"/>
  <c r="N1341" i="1"/>
  <c r="J1341" i="1" s="1"/>
  <c r="N1171" i="1"/>
  <c r="K1102" i="1"/>
  <c r="N1152" i="1"/>
  <c r="N1175" i="1"/>
  <c r="J1053" i="1"/>
  <c r="N1027" i="1"/>
  <c r="J1027" i="1" s="1"/>
  <c r="M1094" i="1"/>
  <c r="K1094" i="1" s="1"/>
  <c r="K763" i="1"/>
  <c r="K710" i="1"/>
  <c r="K756" i="1"/>
  <c r="M529" i="1"/>
  <c r="K529" i="1" s="1"/>
  <c r="N529" i="1"/>
  <c r="M511" i="1"/>
  <c r="K380" i="1"/>
  <c r="K385" i="1"/>
  <c r="N255" i="1"/>
  <c r="K255" i="1" s="1"/>
  <c r="N1784" i="1"/>
  <c r="M1784" i="1"/>
  <c r="K1784" i="1" s="1"/>
  <c r="J1217" i="1"/>
  <c r="M641" i="1"/>
  <c r="N641" i="1"/>
  <c r="M862" i="1"/>
  <c r="K862" i="1" s="1"/>
  <c r="N862" i="1"/>
  <c r="N620" i="1"/>
  <c r="M620" i="1"/>
  <c r="K697" i="1"/>
  <c r="K591" i="1"/>
  <c r="M183" i="1"/>
  <c r="N183" i="1"/>
  <c r="K282" i="1"/>
  <c r="N259" i="1"/>
  <c r="N941" i="1"/>
  <c r="K941" i="1" s="1"/>
  <c r="M941" i="1"/>
  <c r="N587" i="1"/>
  <c r="M587" i="1"/>
  <c r="K587" i="1" s="1"/>
  <c r="N1947" i="1"/>
  <c r="N1931" i="1"/>
  <c r="N1944" i="1"/>
  <c r="K1944" i="1" s="1"/>
  <c r="N1773" i="1"/>
  <c r="K1773" i="1" s="1"/>
  <c r="N1786" i="1"/>
  <c r="K1762" i="1"/>
  <c r="M1742" i="1"/>
  <c r="N1654" i="1"/>
  <c r="N1642" i="1"/>
  <c r="N1657" i="1"/>
  <c r="J1630" i="1"/>
  <c r="N1631" i="1"/>
  <c r="J1631" i="1" s="1"/>
  <c r="J1606" i="1"/>
  <c r="M1558" i="1"/>
  <c r="N1553" i="1"/>
  <c r="N1460" i="1"/>
  <c r="N1520" i="1"/>
  <c r="M1443" i="1"/>
  <c r="N1533" i="1"/>
  <c r="M1434" i="1"/>
  <c r="N1365" i="1"/>
  <c r="N1176" i="1"/>
  <c r="K1127" i="1"/>
  <c r="N1127" i="1"/>
  <c r="M1098" i="1"/>
  <c r="K1098" i="1" s="1"/>
  <c r="N1098" i="1"/>
  <c r="N1086" i="1"/>
  <c r="M1086" i="1"/>
  <c r="N1070" i="1"/>
  <c r="M1070" i="1"/>
  <c r="K1070" i="1" s="1"/>
  <c r="J1122" i="1"/>
  <c r="M1003" i="1"/>
  <c r="N1003" i="1"/>
  <c r="N975" i="1"/>
  <c r="N863" i="1"/>
  <c r="M983" i="1"/>
  <c r="K726" i="1"/>
  <c r="M30" i="1"/>
  <c r="M1339" i="1"/>
  <c r="K1339" i="1" s="1"/>
  <c r="N1264" i="1"/>
  <c r="M1264" i="1"/>
  <c r="K1264" i="1" s="1"/>
  <c r="K1252" i="1"/>
  <c r="K762" i="1"/>
  <c r="M695" i="1"/>
  <c r="N695" i="1"/>
  <c r="M655" i="1"/>
  <c r="K655" i="1" s="1"/>
  <c r="N673" i="1"/>
  <c r="N321" i="1"/>
  <c r="M321" i="1"/>
  <c r="K321" i="1" s="1"/>
  <c r="N417" i="1"/>
  <c r="M1004" i="1"/>
  <c r="K1004" i="1" s="1"/>
  <c r="N1004" i="1"/>
  <c r="K1343" i="1"/>
  <c r="J1917" i="1"/>
  <c r="M1813" i="1"/>
  <c r="J1813" i="1" s="1"/>
  <c r="N1645" i="1"/>
  <c r="K1533" i="1"/>
  <c r="N1541" i="1"/>
  <c r="K1541" i="1" s="1"/>
  <c r="M1515" i="1"/>
  <c r="K1515" i="1" s="1"/>
  <c r="M1451" i="1"/>
  <c r="N1451" i="1"/>
  <c r="N1343" i="1"/>
  <c r="M1213" i="1"/>
  <c r="K1213" i="1" s="1"/>
  <c r="M1172" i="1"/>
  <c r="N1172" i="1"/>
  <c r="M1039" i="1"/>
  <c r="N1039" i="1"/>
  <c r="J934" i="1"/>
  <c r="M815" i="1"/>
  <c r="N815" i="1"/>
  <c r="K657" i="1"/>
  <c r="N374" i="1"/>
  <c r="J374" i="1" s="1"/>
  <c r="N204" i="1"/>
  <c r="M204" i="1"/>
  <c r="N1336" i="1"/>
  <c r="M1336" i="1"/>
  <c r="K1336" i="1" s="1"/>
  <c r="N1240" i="1"/>
  <c r="M1240" i="1"/>
  <c r="N992" i="1"/>
  <c r="M992" i="1"/>
  <c r="M881" i="1"/>
  <c r="J881" i="1" s="1"/>
  <c r="N881" i="1"/>
  <c r="M368" i="1"/>
  <c r="N368" i="1"/>
  <c r="N154" i="1"/>
  <c r="J154" i="1" s="1"/>
  <c r="N967" i="1"/>
  <c r="M967" i="1"/>
  <c r="M970" i="1"/>
  <c r="K970" i="1" s="1"/>
  <c r="N970" i="1"/>
  <c r="N846" i="1"/>
  <c r="M846" i="1"/>
  <c r="K846" i="1" s="1"/>
  <c r="K1846" i="1"/>
  <c r="N1976" i="1"/>
  <c r="K1976" i="1" s="1"/>
  <c r="M1874" i="1"/>
  <c r="K1874" i="1" s="1"/>
  <c r="M1797" i="1"/>
  <c r="N1751" i="1"/>
  <c r="N1749" i="1"/>
  <c r="M1743" i="1"/>
  <c r="J1743" i="1" s="1"/>
  <c r="K1623" i="1"/>
  <c r="M1658" i="1"/>
  <c r="N1611" i="1"/>
  <c r="J1605" i="1"/>
  <c r="N1531" i="1"/>
  <c r="M1468" i="1"/>
  <c r="M1444" i="1"/>
  <c r="N1537" i="1"/>
  <c r="N1429" i="1"/>
  <c r="M1429" i="1"/>
  <c r="K1224" i="1"/>
  <c r="K1091" i="1"/>
  <c r="K1049" i="1"/>
  <c r="N1091" i="1"/>
  <c r="K977" i="1"/>
  <c r="M874" i="1"/>
  <c r="K874" i="1" s="1"/>
  <c r="K749" i="1"/>
  <c r="N759" i="1"/>
  <c r="K759" i="1" s="1"/>
  <c r="K337" i="1"/>
  <c r="K264" i="1"/>
  <c r="M198" i="1"/>
  <c r="K198" i="1" s="1"/>
  <c r="N198" i="1"/>
  <c r="M298" i="1"/>
  <c r="J298" i="1" s="1"/>
  <c r="M831" i="1"/>
  <c r="K831" i="1" s="1"/>
  <c r="N559" i="1"/>
  <c r="J559" i="1" s="1"/>
  <c r="N492" i="1"/>
  <c r="K492" i="1" s="1"/>
  <c r="N363" i="1"/>
  <c r="M363" i="1"/>
  <c r="M480" i="1"/>
  <c r="K480" i="1" s="1"/>
  <c r="N1677" i="1"/>
  <c r="K1677" i="1" s="1"/>
  <c r="J1907" i="1"/>
  <c r="N1827" i="1"/>
  <c r="N1955" i="1"/>
  <c r="N1935" i="1"/>
  <c r="N1927" i="1"/>
  <c r="M1966" i="1"/>
  <c r="K1966" i="1" s="1"/>
  <c r="M1914" i="1"/>
  <c r="M1928" i="1"/>
  <c r="J1928" i="1" s="1"/>
  <c r="N1892" i="1"/>
  <c r="M1861" i="1"/>
  <c r="N1893" i="1"/>
  <c r="K1893" i="1" s="1"/>
  <c r="N1865" i="1"/>
  <c r="M1819" i="1"/>
  <c r="J1819" i="1" s="1"/>
  <c r="K1775" i="1"/>
  <c r="M1801" i="1"/>
  <c r="M1730" i="1"/>
  <c r="N1699" i="1"/>
  <c r="N1685" i="1"/>
  <c r="K1685" i="1" s="1"/>
  <c r="N1707" i="1"/>
  <c r="J1689" i="1"/>
  <c r="M1678" i="1"/>
  <c r="N1629" i="1"/>
  <c r="J1629" i="1" s="1"/>
  <c r="N1669" i="1"/>
  <c r="K1669" i="1" s="1"/>
  <c r="K1701" i="1"/>
  <c r="M1646" i="1"/>
  <c r="N1525" i="1"/>
  <c r="N1510" i="1"/>
  <c r="K1484" i="1"/>
  <c r="N1593" i="1"/>
  <c r="J1575" i="1"/>
  <c r="N1484" i="1"/>
  <c r="M1440" i="1"/>
  <c r="N1492" i="1"/>
  <c r="K1492" i="1" s="1"/>
  <c r="N1473" i="1"/>
  <c r="M1473" i="1"/>
  <c r="M1466" i="1"/>
  <c r="J1466" i="1" s="1"/>
  <c r="N1466" i="1"/>
  <c r="M1524" i="1"/>
  <c r="K1524" i="1" s="1"/>
  <c r="N1474" i="1"/>
  <c r="J1457" i="1"/>
  <c r="N1270" i="1"/>
  <c r="N1262" i="1"/>
  <c r="M1266" i="1"/>
  <c r="J1266" i="1" s="1"/>
  <c r="M1188" i="1"/>
  <c r="N971" i="1"/>
  <c r="M971" i="1"/>
  <c r="K971" i="1" s="1"/>
  <c r="M1015" i="1"/>
  <c r="N1015" i="1"/>
  <c r="J1119" i="1"/>
  <c r="M1083" i="1"/>
  <c r="K910" i="1"/>
  <c r="M447" i="1"/>
  <c r="K447" i="1" s="1"/>
  <c r="M310" i="1"/>
  <c r="N310" i="1"/>
  <c r="N1407" i="1"/>
  <c r="K1407" i="1" s="1"/>
  <c r="M731" i="1"/>
  <c r="N731" i="1"/>
  <c r="M643" i="1"/>
  <c r="N643" i="1"/>
  <c r="K742" i="1"/>
  <c r="M674" i="1"/>
  <c r="N356" i="1"/>
  <c r="M356" i="1"/>
  <c r="M320" i="1"/>
  <c r="K320" i="1" s="1"/>
  <c r="N320" i="1"/>
  <c r="M227" i="1"/>
  <c r="N227" i="1"/>
  <c r="M35" i="1"/>
  <c r="N35" i="1"/>
  <c r="J35" i="1" s="1"/>
  <c r="N1377" i="1"/>
  <c r="M1380" i="1"/>
  <c r="N1375" i="1"/>
  <c r="N1349" i="1"/>
  <c r="J1350" i="1"/>
  <c r="M1318" i="1"/>
  <c r="N1290" i="1"/>
  <c r="K1292" i="1"/>
  <c r="M1196" i="1"/>
  <c r="M1227" i="1"/>
  <c r="J1257" i="1"/>
  <c r="K1225" i="1"/>
  <c r="N1155" i="1"/>
  <c r="N1115" i="1"/>
  <c r="K1165" i="1"/>
  <c r="J1073" i="1"/>
  <c r="K1045" i="1"/>
  <c r="N1006" i="1"/>
  <c r="K1108" i="1"/>
  <c r="M1067" i="1"/>
  <c r="M1059" i="1"/>
  <c r="J921" i="1"/>
  <c r="M911" i="1"/>
  <c r="M796" i="1"/>
  <c r="M943" i="1"/>
  <c r="M948" i="1"/>
  <c r="N818" i="1"/>
  <c r="K761" i="1"/>
  <c r="M806" i="1"/>
  <c r="J918" i="1"/>
  <c r="K783" i="1"/>
  <c r="N640" i="1"/>
  <c r="M621" i="1"/>
  <c r="J776" i="1"/>
  <c r="N636" i="1"/>
  <c r="N574" i="1"/>
  <c r="N479" i="1"/>
  <c r="N515" i="1"/>
  <c r="K515" i="1" s="1"/>
  <c r="K588" i="1"/>
  <c r="M543" i="1"/>
  <c r="K543" i="1" s="1"/>
  <c r="N597" i="1"/>
  <c r="N604" i="1"/>
  <c r="N482" i="1"/>
  <c r="N463" i="1"/>
  <c r="M448" i="1"/>
  <c r="K362" i="1"/>
  <c r="N275" i="1"/>
  <c r="N355" i="1"/>
  <c r="N258" i="1"/>
  <c r="N221" i="1"/>
  <c r="K263" i="1"/>
  <c r="K325" i="1"/>
  <c r="N314" i="1"/>
  <c r="K143" i="1"/>
  <c r="M174" i="1"/>
  <c r="N54" i="1"/>
  <c r="K54" i="1" s="1"/>
  <c r="N206" i="1"/>
  <c r="M113" i="1"/>
  <c r="J113" i="1" s="1"/>
  <c r="M1902" i="1"/>
  <c r="K1836" i="1"/>
  <c r="M1770" i="1"/>
  <c r="K1770" i="1" s="1"/>
  <c r="K1614" i="1"/>
  <c r="N1655" i="1"/>
  <c r="N1503" i="1"/>
  <c r="K1503" i="1" s="1"/>
  <c r="N1398" i="1"/>
  <c r="K1398" i="1" s="1"/>
  <c r="N1208" i="1"/>
  <c r="K1208" i="1" s="1"/>
  <c r="M1103" i="1"/>
  <c r="K1103" i="1" s="1"/>
  <c r="N1103" i="1"/>
  <c r="M989" i="1"/>
  <c r="K989" i="1" s="1"/>
  <c r="N725" i="1"/>
  <c r="M725" i="1"/>
  <c r="N428" i="1"/>
  <c r="K428" i="1" s="1"/>
  <c r="M83" i="1"/>
  <c r="N830" i="1"/>
  <c r="K830" i="1" s="1"/>
  <c r="K781" i="1"/>
  <c r="K699" i="1"/>
  <c r="J501" i="1"/>
  <c r="M442" i="1"/>
  <c r="J442" i="1" s="1"/>
  <c r="N354" i="1"/>
  <c r="K471" i="1"/>
  <c r="M453" i="1"/>
  <c r="K338" i="1"/>
  <c r="K316" i="1"/>
  <c r="M220" i="1"/>
  <c r="N193" i="1"/>
  <c r="M153" i="1"/>
  <c r="J74" i="1"/>
  <c r="M58" i="1"/>
  <c r="N74" i="1"/>
  <c r="N1919" i="1"/>
  <c r="K1919" i="1" s="1"/>
  <c r="K1536" i="1"/>
  <c r="N1149" i="1"/>
  <c r="M1099" i="1"/>
  <c r="J1099" i="1" s="1"/>
  <c r="N665" i="1"/>
  <c r="M665" i="1"/>
  <c r="N741" i="1"/>
  <c r="K741" i="1" s="1"/>
  <c r="M684" i="1"/>
  <c r="K684" i="1" s="1"/>
  <c r="N622" i="1"/>
  <c r="N645" i="1"/>
  <c r="K645" i="1" s="1"/>
  <c r="N364" i="1"/>
  <c r="K364" i="1" s="1"/>
  <c r="M400" i="1"/>
  <c r="N400" i="1"/>
  <c r="M634" i="1"/>
  <c r="N392" i="1"/>
  <c r="K392" i="1" s="1"/>
  <c r="N279" i="1"/>
  <c r="N95" i="1"/>
  <c r="K95" i="1" s="1"/>
  <c r="M1438" i="1"/>
  <c r="K1410" i="1"/>
  <c r="M1278" i="1"/>
  <c r="M1271" i="1"/>
  <c r="K1271" i="1" s="1"/>
  <c r="K1288" i="1"/>
  <c r="N1334" i="1"/>
  <c r="K1253" i="1"/>
  <c r="N1263" i="1"/>
  <c r="M1331" i="1"/>
  <c r="N1163" i="1"/>
  <c r="N1143" i="1"/>
  <c r="M1184" i="1"/>
  <c r="M1147" i="1"/>
  <c r="N1018" i="1"/>
  <c r="N1000" i="1"/>
  <c r="J1072" i="1"/>
  <c r="M968" i="1"/>
  <c r="N1030" i="1"/>
  <c r="M1075" i="1"/>
  <c r="N1034" i="1"/>
  <c r="J786" i="1"/>
  <c r="K850" i="1"/>
  <c r="M798" i="1"/>
  <c r="M788" i="1"/>
  <c r="K842" i="1"/>
  <c r="N802" i="1"/>
  <c r="J785" i="1"/>
  <c r="K913" i="1"/>
  <c r="K689" i="1"/>
  <c r="K592" i="1"/>
  <c r="M487" i="1"/>
  <c r="J550" i="1"/>
  <c r="K576" i="1"/>
  <c r="N530" i="1"/>
  <c r="M491" i="1"/>
  <c r="J564" i="1"/>
  <c r="N300" i="1"/>
  <c r="N455" i="1"/>
  <c r="K371" i="1"/>
  <c r="N315" i="1"/>
  <c r="M295" i="1"/>
  <c r="J334" i="1"/>
  <c r="K239" i="1"/>
  <c r="M192" i="1"/>
  <c r="M292" i="1"/>
  <c r="N245" i="1"/>
  <c r="K243" i="1"/>
  <c r="K171" i="1"/>
  <c r="M359" i="1"/>
  <c r="K103" i="1"/>
  <c r="N253" i="1"/>
  <c r="N1843" i="1"/>
  <c r="K1843" i="1" s="1"/>
  <c r="N1729" i="1"/>
  <c r="N1536" i="1"/>
  <c r="N1718" i="1"/>
  <c r="K1718" i="1" s="1"/>
  <c r="M1702" i="1"/>
  <c r="K1702" i="1" s="1"/>
  <c r="M1507" i="1"/>
  <c r="J1507" i="1" s="1"/>
  <c r="N1358" i="1"/>
  <c r="K1358" i="1" s="1"/>
  <c r="N1289" i="1"/>
  <c r="K1289" i="1" s="1"/>
  <c r="N1312" i="1"/>
  <c r="K1312" i="1" s="1"/>
  <c r="J1121" i="1"/>
  <c r="M1133" i="1"/>
  <c r="J1133" i="1" s="1"/>
  <c r="M760" i="1"/>
  <c r="J760" i="1" s="1"/>
  <c r="N713" i="1"/>
  <c r="K713" i="1" s="1"/>
  <c r="N718" i="1"/>
  <c r="M718" i="1"/>
  <c r="M676" i="1"/>
  <c r="K676" i="1" s="1"/>
  <c r="N551" i="1"/>
  <c r="K551" i="1" s="1"/>
  <c r="N617" i="1"/>
  <c r="K617" i="1" s="1"/>
  <c r="N408" i="1"/>
  <c r="K408" i="1" s="1"/>
  <c r="N388" i="1"/>
  <c r="M150" i="1"/>
  <c r="J150" i="1" s="1"/>
  <c r="M67" i="1"/>
  <c r="K67" i="1" s="1"/>
  <c r="M59" i="1"/>
  <c r="K59" i="1" s="1"/>
  <c r="K857" i="1"/>
  <c r="N810" i="1"/>
  <c r="M799" i="1"/>
  <c r="M803" i="1"/>
  <c r="K803" i="1" s="1"/>
  <c r="K925" i="1"/>
  <c r="J568" i="1"/>
  <c r="N546" i="1"/>
  <c r="K497" i="1"/>
  <c r="J560" i="1"/>
  <c r="N510" i="1"/>
  <c r="M518" i="1"/>
  <c r="M519" i="1"/>
  <c r="J519" i="1" s="1"/>
  <c r="J206" i="1"/>
  <c r="M142" i="1"/>
  <c r="M172" i="1"/>
  <c r="K172" i="1" s="1"/>
  <c r="N42" i="1"/>
  <c r="M1924" i="1"/>
  <c r="K1924" i="1" s="1"/>
  <c r="M1824" i="1"/>
  <c r="K1824" i="1" s="1"/>
  <c r="M1616" i="1"/>
  <c r="K1616" i="1" s="1"/>
  <c r="N1514" i="1"/>
  <c r="K1514" i="1" s="1"/>
  <c r="N1459" i="1"/>
  <c r="K1459" i="1" s="1"/>
  <c r="N1150" i="1"/>
  <c r="M1080" i="1"/>
  <c r="K1080" i="1" s="1"/>
  <c r="M1068" i="1"/>
  <c r="K1068" i="1" s="1"/>
  <c r="N835" i="1"/>
  <c r="N701" i="1"/>
  <c r="M701" i="1"/>
  <c r="K701" i="1" s="1"/>
  <c r="N870" i="1"/>
  <c r="N712" i="1"/>
  <c r="K712" i="1" s="1"/>
  <c r="M439" i="1"/>
  <c r="K439" i="1" s="1"/>
  <c r="N439" i="1"/>
  <c r="M672" i="1"/>
  <c r="K672" i="1" s="1"/>
  <c r="M497" i="1"/>
  <c r="M326" i="1"/>
  <c r="J388" i="1"/>
  <c r="N19" i="1"/>
  <c r="K19" i="1" s="1"/>
  <c r="M15" i="1"/>
  <c r="K15" i="1" s="1"/>
  <c r="N454" i="1"/>
  <c r="N539" i="1"/>
  <c r="K326" i="1"/>
  <c r="M477" i="1"/>
  <c r="N343" i="1"/>
  <c r="J445" i="1"/>
  <c r="K244" i="1"/>
  <c r="M166" i="1"/>
  <c r="K135" i="1"/>
  <c r="M1894" i="1"/>
  <c r="N1894" i="1"/>
  <c r="M1620" i="1"/>
  <c r="K1620" i="1" s="1"/>
  <c r="M1156" i="1"/>
  <c r="K1156" i="1" s="1"/>
  <c r="N797" i="1"/>
  <c r="K797" i="1" s="1"/>
  <c r="N758" i="1"/>
  <c r="M758" i="1"/>
  <c r="J835" i="1"/>
  <c r="K279" i="1"/>
  <c r="M51" i="1"/>
  <c r="K51" i="1" s="1"/>
  <c r="N146" i="1"/>
  <c r="K146" i="1" s="1"/>
  <c r="M99" i="1"/>
  <c r="K99" i="1" s="1"/>
  <c r="N1274" i="1"/>
  <c r="J1300" i="1"/>
  <c r="N1144" i="1"/>
  <c r="M1183" i="1"/>
  <c r="K1183" i="1" s="1"/>
  <c r="K1161" i="1"/>
  <c r="M1139" i="1"/>
  <c r="K1111" i="1"/>
  <c r="M994" i="1"/>
  <c r="N1007" i="1"/>
  <c r="M883" i="1"/>
  <c r="N996" i="1"/>
  <c r="J930" i="1"/>
  <c r="N800" i="1"/>
  <c r="M915" i="1"/>
  <c r="M899" i="1"/>
  <c r="K714" i="1"/>
  <c r="J829" i="1"/>
  <c r="J728" i="1"/>
  <c r="K584" i="1"/>
  <c r="M462" i="1"/>
  <c r="N535" i="1"/>
  <c r="N514" i="1"/>
  <c r="K514" i="1" s="1"/>
  <c r="N498" i="1"/>
  <c r="K498" i="1" s="1"/>
  <c r="M607" i="1"/>
  <c r="M495" i="1"/>
  <c r="N398" i="1"/>
  <c r="J398" i="1" s="1"/>
  <c r="K373" i="1"/>
  <c r="M431" i="1"/>
  <c r="K431" i="1" s="1"/>
  <c r="N169" i="1"/>
  <c r="N145" i="1"/>
  <c r="M18" i="1"/>
  <c r="M161" i="1"/>
  <c r="J175" i="1"/>
  <c r="N22" i="1"/>
  <c r="K22" i="1" s="1"/>
  <c r="N16" i="1"/>
  <c r="K16" i="1" s="1"/>
  <c r="N4" i="1"/>
  <c r="K4" i="1" s="1"/>
  <c r="N1906" i="1"/>
  <c r="K1906" i="1" s="1"/>
  <c r="M1825" i="1"/>
  <c r="N1825" i="1"/>
  <c r="N1788" i="1"/>
  <c r="K1788" i="1" s="1"/>
  <c r="M1932" i="1"/>
  <c r="K1932" i="1" s="1"/>
  <c r="N1684" i="1"/>
  <c r="K1684" i="1" s="1"/>
  <c r="M1763" i="1"/>
  <c r="K1763" i="1" s="1"/>
  <c r="M1366" i="1"/>
  <c r="K1366" i="1" s="1"/>
  <c r="N1479" i="1"/>
  <c r="M1374" i="1"/>
  <c r="K1374" i="1" s="1"/>
  <c r="N1134" i="1"/>
  <c r="M1137" i="1"/>
  <c r="N633" i="1"/>
  <c r="M847" i="1"/>
  <c r="K847" i="1" s="1"/>
  <c r="N740" i="1"/>
  <c r="K740" i="1" s="1"/>
  <c r="N667" i="1"/>
  <c r="K667" i="1" s="1"/>
  <c r="N571" i="1"/>
  <c r="K571" i="1" s="1"/>
  <c r="M575" i="1"/>
  <c r="K575" i="1" s="1"/>
  <c r="M440" i="1"/>
  <c r="K440" i="1" s="1"/>
  <c r="N686" i="1"/>
  <c r="M686" i="1"/>
  <c r="N583" i="1"/>
  <c r="K583" i="1" s="1"/>
  <c r="N420" i="1"/>
  <c r="M554" i="1"/>
  <c r="K554" i="1" s="1"/>
  <c r="N384" i="1"/>
  <c r="K384" i="1" s="1"/>
  <c r="M520" i="1"/>
  <c r="J520" i="1" s="1"/>
  <c r="N323" i="1"/>
  <c r="K323" i="1" s="1"/>
  <c r="M75" i="1"/>
  <c r="J75" i="1" s="1"/>
  <c r="M31" i="1"/>
  <c r="J31" i="1" s="1"/>
  <c r="N39" i="1"/>
  <c r="J39" i="1" s="1"/>
  <c r="J148" i="1"/>
  <c r="K1055" i="1"/>
  <c r="M1561" i="1"/>
  <c r="N1561" i="1"/>
  <c r="N1283" i="1"/>
  <c r="M1283" i="1"/>
  <c r="N1215" i="1"/>
  <c r="K1215" i="1" s="1"/>
  <c r="M1144" i="1"/>
  <c r="M940" i="1"/>
  <c r="N940" i="1"/>
  <c r="N924" i="1"/>
  <c r="M924" i="1"/>
  <c r="N908" i="1"/>
  <c r="M908" i="1"/>
  <c r="N892" i="1"/>
  <c r="M892" i="1"/>
  <c r="N876" i="1"/>
  <c r="M876" i="1"/>
  <c r="N860" i="1"/>
  <c r="M860" i="1"/>
  <c r="N792" i="1"/>
  <c r="M792" i="1"/>
  <c r="M1082" i="1"/>
  <c r="K1082" i="1" s="1"/>
  <c r="M947" i="1"/>
  <c r="K947" i="1" s="1"/>
  <c r="N944" i="1"/>
  <c r="K944" i="1" s="1"/>
  <c r="K366" i="1"/>
  <c r="K378" i="1"/>
  <c r="M280" i="1"/>
  <c r="N280" i="1"/>
  <c r="N378" i="1"/>
  <c r="N294" i="1"/>
  <c r="K294" i="1" s="1"/>
  <c r="M165" i="1"/>
  <c r="N165" i="1"/>
  <c r="N1972" i="1"/>
  <c r="M1972" i="1"/>
  <c r="M1829" i="1"/>
  <c r="N1829" i="1"/>
  <c r="N1551" i="1"/>
  <c r="J1551" i="1" s="1"/>
  <c r="N1299" i="1"/>
  <c r="M1299" i="1"/>
  <c r="M1967" i="1"/>
  <c r="K1967" i="1" s="1"/>
  <c r="N1841" i="1"/>
  <c r="M1841" i="1"/>
  <c r="M1857" i="1"/>
  <c r="M1822" i="1"/>
  <c r="K1822" i="1" s="1"/>
  <c r="M1811" i="1"/>
  <c r="N1794" i="1"/>
  <c r="N1777" i="1"/>
  <c r="K1777" i="1" s="1"/>
  <c r="N1802" i="1"/>
  <c r="N1742" i="1"/>
  <c r="N1736" i="1"/>
  <c r="M1736" i="1"/>
  <c r="M1753" i="1"/>
  <c r="K1753" i="1" s="1"/>
  <c r="M1746" i="1"/>
  <c r="J1746" i="1" s="1"/>
  <c r="N1691" i="1"/>
  <c r="J1691" i="1" s="1"/>
  <c r="M1666" i="1"/>
  <c r="K1666" i="1" s="1"/>
  <c r="N1626" i="1"/>
  <c r="M1638" i="1"/>
  <c r="K1638" i="1" s="1"/>
  <c r="N1603" i="1"/>
  <c r="N1695" i="1"/>
  <c r="K1695" i="1" s="1"/>
  <c r="N1641" i="1"/>
  <c r="N1602" i="1"/>
  <c r="N1615" i="1"/>
  <c r="K1615" i="1" s="1"/>
  <c r="M1579" i="1"/>
  <c r="K1579" i="1" s="1"/>
  <c r="N1597" i="1"/>
  <c r="M1659" i="1"/>
  <c r="M1581" i="1"/>
  <c r="K1581" i="1" s="1"/>
  <c r="M1589" i="1"/>
  <c r="K1589" i="1" s="1"/>
  <c r="K1562" i="1"/>
  <c r="M1528" i="1"/>
  <c r="K1528" i="1" s="1"/>
  <c r="J1500" i="1"/>
  <c r="M1568" i="1"/>
  <c r="K1568" i="1" s="1"/>
  <c r="M1548" i="1"/>
  <c r="K1548" i="1" s="1"/>
  <c r="M1521" i="1"/>
  <c r="K1521" i="1" s="1"/>
  <c r="M1585" i="1"/>
  <c r="K1585" i="1" s="1"/>
  <c r="N1477" i="1"/>
  <c r="N1456" i="1"/>
  <c r="K1456" i="1" s="1"/>
  <c r="N1586" i="1"/>
  <c r="J1586" i="1" s="1"/>
  <c r="M1490" i="1"/>
  <c r="N1607" i="1"/>
  <c r="K1607" i="1" s="1"/>
  <c r="M1546" i="1"/>
  <c r="N1543" i="1"/>
  <c r="K1543" i="1" s="1"/>
  <c r="N1549" i="1"/>
  <c r="J1549" i="1" s="1"/>
  <c r="M1450" i="1"/>
  <c r="K1450" i="1" s="1"/>
  <c r="M1452" i="1"/>
  <c r="K1452" i="1" s="1"/>
  <c r="N1480" i="1"/>
  <c r="K1480" i="1" s="1"/>
  <c r="N1413" i="1"/>
  <c r="K1413" i="1" s="1"/>
  <c r="M1420" i="1"/>
  <c r="J1420" i="1" s="1"/>
  <c r="M1469" i="1"/>
  <c r="M1409" i="1"/>
  <c r="J1409" i="1" s="1"/>
  <c r="N1340" i="1"/>
  <c r="M1340" i="1"/>
  <c r="N1425" i="1"/>
  <c r="M1375" i="1"/>
  <c r="K1375" i="1" s="1"/>
  <c r="N1417" i="1"/>
  <c r="M1290" i="1"/>
  <c r="K1290" i="1" s="1"/>
  <c r="N1316" i="1"/>
  <c r="M1316" i="1"/>
  <c r="N1278" i="1"/>
  <c r="K1278" i="1" s="1"/>
  <c r="M1465" i="1"/>
  <c r="N1328" i="1"/>
  <c r="K1328" i="1" s="1"/>
  <c r="M1239" i="1"/>
  <c r="M1235" i="1"/>
  <c r="N1255" i="1"/>
  <c r="M1226" i="1"/>
  <c r="J1226" i="1" s="1"/>
  <c r="M1163" i="1"/>
  <c r="K1163" i="1" s="1"/>
  <c r="M1143" i="1"/>
  <c r="N1116" i="1"/>
  <c r="J1116" i="1" s="1"/>
  <c r="M1155" i="1"/>
  <c r="K1155" i="1" s="1"/>
  <c r="M1175" i="1"/>
  <c r="K1175" i="1" s="1"/>
  <c r="M1051" i="1"/>
  <c r="K1051" i="1" s="1"/>
  <c r="N1087" i="1"/>
  <c r="M1010" i="1"/>
  <c r="K1010" i="1" s="1"/>
  <c r="M975" i="1"/>
  <c r="J975" i="1" s="1"/>
  <c r="M1030" i="1"/>
  <c r="M1007" i="1"/>
  <c r="K1007" i="1" s="1"/>
  <c r="N968" i="1"/>
  <c r="N991" i="1"/>
  <c r="N796" i="1"/>
  <c r="M1046" i="1"/>
  <c r="N798" i="1"/>
  <c r="M960" i="1"/>
  <c r="K960" i="1" s="1"/>
  <c r="N828" i="1"/>
  <c r="M828" i="1"/>
  <c r="M802" i="1"/>
  <c r="K802" i="1" s="1"/>
  <c r="N915" i="1"/>
  <c r="K915" i="1" s="1"/>
  <c r="M875" i="1"/>
  <c r="J875" i="1" s="1"/>
  <c r="M800" i="1"/>
  <c r="K800" i="1" s="1"/>
  <c r="M1062" i="1"/>
  <c r="K1062" i="1" s="1"/>
  <c r="N919" i="1"/>
  <c r="J919" i="1" s="1"/>
  <c r="N899" i="1"/>
  <c r="N788" i="1"/>
  <c r="K788" i="1" s="1"/>
  <c r="M1074" i="1"/>
  <c r="J1074" i="1" s="1"/>
  <c r="M640" i="1"/>
  <c r="N644" i="1"/>
  <c r="M535" i="1"/>
  <c r="J535" i="1" s="1"/>
  <c r="N511" i="1"/>
  <c r="K511" i="1" s="1"/>
  <c r="N458" i="1"/>
  <c r="K458" i="1" s="1"/>
  <c r="M652" i="1"/>
  <c r="K652" i="1" s="1"/>
  <c r="M510" i="1"/>
  <c r="N589" i="1"/>
  <c r="K589" i="1" s="1"/>
  <c r="N483" i="1"/>
  <c r="K483" i="1" s="1"/>
  <c r="N523" i="1"/>
  <c r="N462" i="1"/>
  <c r="M538" i="1"/>
  <c r="J538" i="1" s="1"/>
  <c r="M486" i="1"/>
  <c r="K486" i="1" s="1"/>
  <c r="N545" i="1"/>
  <c r="N493" i="1"/>
  <c r="K493" i="1" s="1"/>
  <c r="N318" i="1"/>
  <c r="K318" i="1" s="1"/>
  <c r="M465" i="1"/>
  <c r="M499" i="1"/>
  <c r="J499" i="1" s="1"/>
  <c r="N451" i="1"/>
  <c r="M406" i="1"/>
  <c r="K406" i="1" s="1"/>
  <c r="N339" i="1"/>
  <c r="M367" i="1"/>
  <c r="K367" i="1" s="1"/>
  <c r="N149" i="1"/>
  <c r="J149" i="1" s="1"/>
  <c r="M342" i="1"/>
  <c r="N214" i="1"/>
  <c r="M214" i="1"/>
  <c r="N148" i="1"/>
  <c r="M245" i="1"/>
  <c r="J245" i="1" s="1"/>
  <c r="N114" i="1"/>
  <c r="M114" i="1"/>
  <c r="J114" i="1" s="1"/>
  <c r="N432" i="1"/>
  <c r="K432" i="1" s="1"/>
  <c r="N379" i="1"/>
  <c r="K379" i="1" s="1"/>
  <c r="N164" i="1"/>
  <c r="N444" i="1"/>
  <c r="J444" i="1" s="1"/>
  <c r="N140" i="1"/>
  <c r="N137" i="1"/>
  <c r="K137" i="1" s="1"/>
  <c r="M234" i="1"/>
  <c r="K234" i="1" s="1"/>
  <c r="M221" i="1"/>
  <c r="K221" i="1" s="1"/>
  <c r="M53" i="1"/>
  <c r="K53" i="1" s="1"/>
  <c r="N82" i="1"/>
  <c r="M196" i="1"/>
  <c r="K196" i="1" s="1"/>
  <c r="N9" i="1"/>
  <c r="N34" i="1"/>
  <c r="J34" i="1" s="1"/>
  <c r="N62" i="1"/>
  <c r="K62" i="1" s="1"/>
  <c r="N225" i="1"/>
  <c r="N13" i="1"/>
  <c r="M121" i="1"/>
  <c r="J121" i="1" s="1"/>
  <c r="N238" i="1"/>
  <c r="M73" i="1"/>
  <c r="J73" i="1" s="1"/>
  <c r="N218" i="1"/>
  <c r="N112" i="1"/>
  <c r="N1622" i="1"/>
  <c r="K1622" i="1" s="1"/>
  <c r="N1433" i="1"/>
  <c r="N1963" i="1"/>
  <c r="K1963" i="1" s="1"/>
  <c r="M1927" i="1"/>
  <c r="K1927" i="1" s="1"/>
  <c r="M1918" i="1"/>
  <c r="K1918" i="1" s="1"/>
  <c r="N1884" i="1"/>
  <c r="N1888" i="1"/>
  <c r="K1888" i="1" s="1"/>
  <c r="M1865" i="1"/>
  <c r="K1865" i="1" s="1"/>
  <c r="M1827" i="1"/>
  <c r="K1827" i="1" s="1"/>
  <c r="M1789" i="1"/>
  <c r="K1789" i="1" s="1"/>
  <c r="N1956" i="1"/>
  <c r="M1956" i="1"/>
  <c r="N1959" i="1"/>
  <c r="J1959" i="1" s="1"/>
  <c r="M1939" i="1"/>
  <c r="K1939" i="1" s="1"/>
  <c r="K1937" i="1"/>
  <c r="M1947" i="1"/>
  <c r="J1947" i="1" s="1"/>
  <c r="M1958" i="1"/>
  <c r="N1948" i="1"/>
  <c r="J1948" i="1" s="1"/>
  <c r="N1905" i="1"/>
  <c r="N1882" i="1"/>
  <c r="K1882" i="1" s="1"/>
  <c r="M1885" i="1"/>
  <c r="K1885" i="1" s="1"/>
  <c r="M1909" i="1"/>
  <c r="M1853" i="1"/>
  <c r="N1861" i="1"/>
  <c r="J1861" i="1" s="1"/>
  <c r="N1872" i="1"/>
  <c r="K1872" i="1" s="1"/>
  <c r="N1889" i="1"/>
  <c r="J1889" i="1" s="1"/>
  <c r="K1848" i="1"/>
  <c r="M1810" i="1"/>
  <c r="M1786" i="1"/>
  <c r="K1786" i="1" s="1"/>
  <c r="M1823" i="1"/>
  <c r="M1791" i="1"/>
  <c r="N1778" i="1"/>
  <c r="N1765" i="1"/>
  <c r="K1765" i="1" s="1"/>
  <c r="M1734" i="1"/>
  <c r="M1760" i="1"/>
  <c r="K1760" i="1" s="1"/>
  <c r="M1817" i="1"/>
  <c r="K1817" i="1" s="1"/>
  <c r="M1744" i="1"/>
  <c r="N1744" i="1"/>
  <c r="N1735" i="1"/>
  <c r="N1658" i="1"/>
  <c r="M1590" i="1"/>
  <c r="N1590" i="1"/>
  <c r="M1711" i="1"/>
  <c r="K1711" i="1" s="1"/>
  <c r="M1662" i="1"/>
  <c r="K1547" i="1"/>
  <c r="M1525" i="1"/>
  <c r="K1525" i="1" s="1"/>
  <c r="N1558" i="1"/>
  <c r="K1558" i="1" s="1"/>
  <c r="M1647" i="1"/>
  <c r="J1647" i="1" s="1"/>
  <c r="M1544" i="1"/>
  <c r="K1544" i="1" s="1"/>
  <c r="M1523" i="1"/>
  <c r="K1523" i="1" s="1"/>
  <c r="N1578" i="1"/>
  <c r="M1534" i="1"/>
  <c r="J1534" i="1" s="1"/>
  <c r="N1472" i="1"/>
  <c r="M1460" i="1"/>
  <c r="J1460" i="1" s="1"/>
  <c r="N1574" i="1"/>
  <c r="N1529" i="1"/>
  <c r="K1529" i="1" s="1"/>
  <c r="N1494" i="1"/>
  <c r="K1494" i="1" s="1"/>
  <c r="M1498" i="1"/>
  <c r="K1498" i="1" s="1"/>
  <c r="N1547" i="1"/>
  <c r="M1464" i="1"/>
  <c r="K1464" i="1" s="1"/>
  <c r="M1598" i="1"/>
  <c r="N1512" i="1"/>
  <c r="M1474" i="1"/>
  <c r="N1427" i="1"/>
  <c r="M1408" i="1"/>
  <c r="J1408" i="1" s="1"/>
  <c r="N1388" i="1"/>
  <c r="N1355" i="1"/>
  <c r="K1355" i="1" s="1"/>
  <c r="N1431" i="1"/>
  <c r="M1338" i="1"/>
  <c r="K1338" i="1" s="1"/>
  <c r="N1393" i="1"/>
  <c r="K1393" i="1" s="1"/>
  <c r="M1412" i="1"/>
  <c r="J1412" i="1" s="1"/>
  <c r="M1384" i="1"/>
  <c r="M1326" i="1"/>
  <c r="K1326" i="1" s="1"/>
  <c r="M1404" i="1"/>
  <c r="K1404" i="1" s="1"/>
  <c r="M1286" i="1"/>
  <c r="J1286" i="1" s="1"/>
  <c r="N1318" i="1"/>
  <c r="N1295" i="1"/>
  <c r="M1295" i="1"/>
  <c r="N1279" i="1"/>
  <c r="M1279" i="1"/>
  <c r="M1392" i="1"/>
  <c r="K1392" i="1" s="1"/>
  <c r="M1368" i="1"/>
  <c r="K1368" i="1" s="1"/>
  <c r="N1294" i="1"/>
  <c r="K1294" i="1" s="1"/>
  <c r="M1254" i="1"/>
  <c r="J1254" i="1" s="1"/>
  <c r="M1204" i="1"/>
  <c r="K1204" i="1" s="1"/>
  <c r="M1329" i="1"/>
  <c r="K1329" i="1" s="1"/>
  <c r="M1263" i="1"/>
  <c r="K1263" i="1" s="1"/>
  <c r="N1230" i="1"/>
  <c r="M1314" i="1"/>
  <c r="K1314" i="1" s="1"/>
  <c r="N1196" i="1"/>
  <c r="N1353" i="1"/>
  <c r="K1353" i="1" s="1"/>
  <c r="M1258" i="1"/>
  <c r="K1258" i="1" s="1"/>
  <c r="N1331" i="1"/>
  <c r="K1331" i="1" s="1"/>
  <c r="N1251" i="1"/>
  <c r="M1251" i="1"/>
  <c r="N1112" i="1"/>
  <c r="M1112" i="1"/>
  <c r="K1112" i="1" s="1"/>
  <c r="N1184" i="1"/>
  <c r="M1152" i="1"/>
  <c r="N1132" i="1"/>
  <c r="M1132" i="1"/>
  <c r="M1019" i="1"/>
  <c r="K1019" i="1" s="1"/>
  <c r="N1026" i="1"/>
  <c r="K1003" i="1"/>
  <c r="N1002" i="1"/>
  <c r="K1002" i="1" s="1"/>
  <c r="N936" i="1"/>
  <c r="M936" i="1"/>
  <c r="N920" i="1"/>
  <c r="M920" i="1"/>
  <c r="M904" i="1"/>
  <c r="N904" i="1"/>
  <c r="M888" i="1"/>
  <c r="N888" i="1"/>
  <c r="N872" i="1"/>
  <c r="M872" i="1"/>
  <c r="N856" i="1"/>
  <c r="M856" i="1"/>
  <c r="N982" i="1"/>
  <c r="N950" i="1"/>
  <c r="K950" i="1" s="1"/>
  <c r="M1014" i="1"/>
  <c r="K1014" i="1" s="1"/>
  <c r="N980" i="1"/>
  <c r="N1160" i="1"/>
  <c r="N990" i="1"/>
  <c r="K990" i="1" s="1"/>
  <c r="N954" i="1"/>
  <c r="K954" i="1" s="1"/>
  <c r="M1100" i="1"/>
  <c r="K1100" i="1" s="1"/>
  <c r="N1063" i="1"/>
  <c r="K1063" i="1" s="1"/>
  <c r="N1055" i="1"/>
  <c r="M976" i="1"/>
  <c r="K976" i="1" s="1"/>
  <c r="N927" i="1"/>
  <c r="J927" i="1" s="1"/>
  <c r="M820" i="1"/>
  <c r="N820" i="1"/>
  <c r="N907" i="1"/>
  <c r="K907" i="1" s="1"/>
  <c r="N935" i="1"/>
  <c r="J935" i="1" s="1"/>
  <c r="N891" i="1"/>
  <c r="K891" i="1" s="1"/>
  <c r="N1031" i="1"/>
  <c r="J890" i="1"/>
  <c r="N814" i="1"/>
  <c r="K814" i="1" s="1"/>
  <c r="N986" i="1"/>
  <c r="N1035" i="1"/>
  <c r="N939" i="1"/>
  <c r="K939" i="1" s="1"/>
  <c r="N806" i="1"/>
  <c r="M1012" i="1"/>
  <c r="K1012" i="1" s="1"/>
  <c r="N623" i="1"/>
  <c r="N601" i="1"/>
  <c r="N573" i="1"/>
  <c r="K573" i="1" s="1"/>
  <c r="M530" i="1"/>
  <c r="K530" i="1" s="1"/>
  <c r="K609" i="1"/>
  <c r="N553" i="1"/>
  <c r="K553" i="1" s="1"/>
  <c r="N607" i="1"/>
  <c r="K607" i="1" s="1"/>
  <c r="N585" i="1"/>
  <c r="K585" i="1" s="1"/>
  <c r="N593" i="1"/>
  <c r="J593" i="1" s="1"/>
  <c r="N543" i="1"/>
  <c r="N491" i="1"/>
  <c r="K491" i="1" s="1"/>
  <c r="M437" i="1"/>
  <c r="K437" i="1" s="1"/>
  <c r="N448" i="1"/>
  <c r="N477" i="1"/>
  <c r="K477" i="1" s="1"/>
  <c r="M343" i="1"/>
  <c r="N366" i="1"/>
  <c r="M275" i="1"/>
  <c r="K275" i="1" s="1"/>
  <c r="M460" i="1"/>
  <c r="M436" i="1"/>
  <c r="K436" i="1" s="1"/>
  <c r="N394" i="1"/>
  <c r="J394" i="1" s="1"/>
  <c r="N288" i="1"/>
  <c r="M288" i="1"/>
  <c r="N402" i="1"/>
  <c r="N473" i="1"/>
  <c r="K473" i="1" s="1"/>
  <c r="K225" i="1"/>
  <c r="M224" i="1"/>
  <c r="K224" i="1" s="1"/>
  <c r="N161" i="1"/>
  <c r="K161" i="1" s="1"/>
  <c r="N129" i="1"/>
  <c r="M414" i="1"/>
  <c r="K229" i="1"/>
  <c r="M181" i="1"/>
  <c r="N181" i="1"/>
  <c r="M193" i="1"/>
  <c r="J193" i="1" s="1"/>
  <c r="M41" i="1"/>
  <c r="J41" i="1" s="1"/>
  <c r="N28" i="1"/>
  <c r="K28" i="1" s="1"/>
  <c r="N80" i="1"/>
  <c r="J80" i="1" s="1"/>
  <c r="N48" i="1"/>
  <c r="M81" i="1"/>
  <c r="J81" i="1" s="1"/>
  <c r="N189" i="1"/>
  <c r="M109" i="1"/>
  <c r="K109" i="1" s="1"/>
  <c r="N46" i="1"/>
  <c r="N126" i="1"/>
  <c r="M61" i="1"/>
  <c r="K61" i="1" s="1"/>
  <c r="M127" i="1"/>
  <c r="N100" i="1"/>
  <c r="K100" i="1" s="1"/>
  <c r="M232" i="1"/>
  <c r="K232" i="1" s="1"/>
  <c r="N116" i="1"/>
  <c r="N30" i="1"/>
  <c r="K30" i="1" s="1"/>
  <c r="M117" i="1"/>
  <c r="J117" i="1" s="1"/>
  <c r="N58" i="1"/>
  <c r="N213" i="1"/>
  <c r="M1818" i="1"/>
  <c r="J1818" i="1" s="1"/>
  <c r="M1599" i="1"/>
  <c r="M1540" i="1"/>
  <c r="K1540" i="1" s="1"/>
  <c r="M1530" i="1"/>
  <c r="K1530" i="1" s="1"/>
  <c r="M1542" i="1"/>
  <c r="J1542" i="1" s="1"/>
  <c r="N1594" i="1"/>
  <c r="N1385" i="1"/>
  <c r="M1385" i="1"/>
  <c r="N1308" i="1"/>
  <c r="M1308" i="1"/>
  <c r="K1308" i="1" s="1"/>
  <c r="M1199" i="1"/>
  <c r="K1184" i="1"/>
  <c r="M1128" i="1"/>
  <c r="N1128" i="1"/>
  <c r="K1026" i="1"/>
  <c r="N962" i="1"/>
  <c r="J962" i="1" s="1"/>
  <c r="N1095" i="1"/>
  <c r="K1095" i="1" s="1"/>
  <c r="M1000" i="1"/>
  <c r="K1000" i="1" s="1"/>
  <c r="N1079" i="1"/>
  <c r="K1079" i="1" s="1"/>
  <c r="N1071" i="1"/>
  <c r="J1071" i="1" s="1"/>
  <c r="N844" i="1"/>
  <c r="M844" i="1"/>
  <c r="N840" i="1"/>
  <c r="M840" i="1"/>
  <c r="K840" i="1" s="1"/>
  <c r="M1050" i="1"/>
  <c r="K1050" i="1" s="1"/>
  <c r="N832" i="1"/>
  <c r="M832" i="1"/>
  <c r="M819" i="1"/>
  <c r="M467" i="1"/>
  <c r="K467" i="1" s="1"/>
  <c r="N487" i="1"/>
  <c r="K487" i="1" s="1"/>
  <c r="N509" i="1"/>
  <c r="K509" i="1" s="1"/>
  <c r="K448" i="1"/>
  <c r="J339" i="1"/>
  <c r="N598" i="1"/>
  <c r="J598" i="1" s="1"/>
  <c r="M410" i="1"/>
  <c r="K410" i="1" s="1"/>
  <c r="M470" i="1"/>
  <c r="K470" i="1" s="1"/>
  <c r="M415" i="1"/>
  <c r="N292" i="1"/>
  <c r="N226" i="1"/>
  <c r="M226" i="1"/>
  <c r="M184" i="1"/>
  <c r="K184" i="1" s="1"/>
  <c r="N144" i="1"/>
  <c r="K144" i="1" s="1"/>
  <c r="N110" i="1"/>
  <c r="M110" i="1"/>
  <c r="N407" i="1"/>
  <c r="J407" i="1" s="1"/>
  <c r="N220" i="1"/>
  <c r="M21" i="1"/>
  <c r="K21" i="1" s="1"/>
  <c r="N20" i="1"/>
  <c r="K20" i="1" s="1"/>
  <c r="M29" i="1"/>
  <c r="K29" i="1" s="1"/>
  <c r="N50" i="1"/>
  <c r="K50" i="1" s="1"/>
  <c r="N186" i="1"/>
  <c r="K186" i="1" s="1"/>
  <c r="N104" i="1"/>
  <c r="N44" i="1"/>
  <c r="N52" i="1"/>
  <c r="K52" i="1" s="1"/>
  <c r="N158" i="1"/>
  <c r="K158" i="1" s="1"/>
  <c r="N120" i="1"/>
  <c r="K120" i="1" s="1"/>
  <c r="N90" i="1"/>
  <c r="K90" i="1" s="1"/>
  <c r="N102" i="1"/>
  <c r="K102" i="1" s="1"/>
  <c r="N72" i="1"/>
  <c r="J72" i="1" s="1"/>
  <c r="M57" i="1"/>
  <c r="K57" i="1" s="1"/>
  <c r="N68" i="1"/>
  <c r="K68" i="1" s="1"/>
  <c r="M1901" i="1"/>
  <c r="N1929" i="1"/>
  <c r="K1929" i="1" s="1"/>
  <c r="M1877" i="1"/>
  <c r="K1877" i="1" s="1"/>
  <c r="N1805" i="1"/>
  <c r="M1805" i="1"/>
  <c r="N1782" i="1"/>
  <c r="K1782" i="1" s="1"/>
  <c r="M1687" i="1"/>
  <c r="J1687" i="1" s="1"/>
  <c r="M1654" i="1"/>
  <c r="N1653" i="1"/>
  <c r="M1577" i="1"/>
  <c r="K1577" i="1" s="1"/>
  <c r="K1572" i="1"/>
  <c r="M1569" i="1"/>
  <c r="N1569" i="1"/>
  <c r="M1559" i="1"/>
  <c r="K1559" i="1" s="1"/>
  <c r="N1643" i="1"/>
  <c r="K1643" i="1" s="1"/>
  <c r="K1520" i="1"/>
  <c r="N1573" i="1"/>
  <c r="M1478" i="1"/>
  <c r="M1377" i="1"/>
  <c r="M1365" i="1"/>
  <c r="K1365" i="1" s="1"/>
  <c r="N1291" i="1"/>
  <c r="M1291" i="1"/>
  <c r="K1291" i="1" s="1"/>
  <c r="M1250" i="1"/>
  <c r="K1250" i="1" s="1"/>
  <c r="M1242" i="1"/>
  <c r="K1242" i="1" s="1"/>
  <c r="M1320" i="1"/>
  <c r="K1320" i="1" s="1"/>
  <c r="N1227" i="1"/>
  <c r="K1227" i="1" s="1"/>
  <c r="M1262" i="1"/>
  <c r="K1262" i="1" s="1"/>
  <c r="K1255" i="1"/>
  <c r="M1323" i="1"/>
  <c r="K1323" i="1" s="1"/>
  <c r="M1176" i="1"/>
  <c r="J1176" i="1" s="1"/>
  <c r="M1171" i="1"/>
  <c r="J1171" i="1" s="1"/>
  <c r="M1180" i="1"/>
  <c r="K1180" i="1" s="1"/>
  <c r="K1126" i="1"/>
  <c r="M1167" i="1"/>
  <c r="K1167" i="1" s="1"/>
  <c r="N1090" i="1"/>
  <c r="M1090" i="1"/>
  <c r="K996" i="1"/>
  <c r="J968" i="1"/>
  <c r="M952" i="1"/>
  <c r="K952" i="1" s="1"/>
  <c r="M932" i="1"/>
  <c r="N932" i="1"/>
  <c r="N916" i="1"/>
  <c r="M916" i="1"/>
  <c r="N900" i="1"/>
  <c r="M900" i="1"/>
  <c r="N868" i="1"/>
  <c r="M868" i="1"/>
  <c r="N852" i="1"/>
  <c r="M852" i="1"/>
  <c r="N1192" i="1"/>
  <c r="M1136" i="1"/>
  <c r="M1006" i="1"/>
  <c r="J1006" i="1" s="1"/>
  <c r="N987" i="1"/>
  <c r="M1066" i="1"/>
  <c r="K1066" i="1" s="1"/>
  <c r="N903" i="1"/>
  <c r="K903" i="1" s="1"/>
  <c r="N883" i="1"/>
  <c r="K883" i="1" s="1"/>
  <c r="M810" i="1"/>
  <c r="K810" i="1" s="1"/>
  <c r="N867" i="1"/>
  <c r="K867" i="1" s="1"/>
  <c r="N851" i="1"/>
  <c r="K851" i="1" s="1"/>
  <c r="N911" i="1"/>
  <c r="K911" i="1" s="1"/>
  <c r="K946" i="1"/>
  <c r="N855" i="1"/>
  <c r="K855" i="1" s="1"/>
  <c r="M795" i="1"/>
  <c r="K795" i="1" s="1"/>
  <c r="M998" i="1"/>
  <c r="K998" i="1" s="1"/>
  <c r="K806" i="1"/>
  <c r="M838" i="1"/>
  <c r="K838" i="1" s="1"/>
  <c r="M871" i="1"/>
  <c r="N621" i="1"/>
  <c r="M454" i="1"/>
  <c r="J454" i="1" s="1"/>
  <c r="M474" i="1"/>
  <c r="K474" i="1" s="1"/>
  <c r="N505" i="1"/>
  <c r="K505" i="1" s="1"/>
  <c r="M502" i="1"/>
  <c r="J502" i="1" s="1"/>
  <c r="M604" i="1"/>
  <c r="N507" i="1"/>
  <c r="J507" i="1" s="1"/>
  <c r="N527" i="1"/>
  <c r="K527" i="1" s="1"/>
  <c r="M455" i="1"/>
  <c r="J455" i="1" s="1"/>
  <c r="N578" i="1"/>
  <c r="K578" i="1" s="1"/>
  <c r="N590" i="1"/>
  <c r="M459" i="1"/>
  <c r="K459" i="1" s="1"/>
  <c r="N142" i="1"/>
  <c r="K142" i="1" s="1"/>
  <c r="N387" i="1"/>
  <c r="M269" i="1"/>
  <c r="K269" i="1" s="1"/>
  <c r="K178" i="1"/>
  <c r="K218" i="1"/>
  <c r="K189" i="1"/>
  <c r="N403" i="1"/>
  <c r="J403" i="1" s="1"/>
  <c r="M133" i="1"/>
  <c r="K133" i="1" s="1"/>
  <c r="M257" i="1"/>
  <c r="J257" i="1" s="1"/>
  <c r="N222" i="1"/>
  <c r="M222" i="1"/>
  <c r="K222" i="1" s="1"/>
  <c r="M253" i="1"/>
  <c r="J253" i="1" s="1"/>
  <c r="N192" i="1"/>
  <c r="K192" i="1" s="1"/>
  <c r="M169" i="1"/>
  <c r="N233" i="1"/>
  <c r="K233" i="1" s="1"/>
  <c r="M49" i="1"/>
  <c r="K49" i="1" s="1"/>
  <c r="N139" i="1"/>
  <c r="K139" i="1" s="1"/>
  <c r="M93" i="1"/>
  <c r="M33" i="1"/>
  <c r="K33" i="1" s="1"/>
  <c r="N88" i="1"/>
  <c r="K88" i="1" s="1"/>
  <c r="N60" i="1"/>
  <c r="K60" i="1" s="1"/>
  <c r="N18" i="1"/>
  <c r="K18" i="1" s="1"/>
  <c r="M89" i="1"/>
  <c r="K89" i="1" s="1"/>
  <c r="M134" i="1"/>
  <c r="K134" i="1" s="1"/>
  <c r="M101" i="1"/>
  <c r="K101" i="1" s="1"/>
  <c r="N178" i="1"/>
  <c r="M45" i="1"/>
  <c r="N98" i="1"/>
  <c r="K98" i="1" s="1"/>
  <c r="N1845" i="1"/>
  <c r="M1845" i="1"/>
  <c r="N1968" i="1"/>
  <c r="M1968" i="1"/>
  <c r="M1940" i="1"/>
  <c r="N1940" i="1"/>
  <c r="M1849" i="1"/>
  <c r="N1833" i="1"/>
  <c r="K1833" i="1" s="1"/>
  <c r="N1665" i="1"/>
  <c r="M1642" i="1"/>
  <c r="J1642" i="1" s="1"/>
  <c r="K1573" i="1"/>
  <c r="N1538" i="1"/>
  <c r="M1538" i="1"/>
  <c r="N1545" i="1"/>
  <c r="J1545" i="1" s="1"/>
  <c r="N1443" i="1"/>
  <c r="K1443" i="1" s="1"/>
  <c r="N1449" i="1"/>
  <c r="K1449" i="1" s="1"/>
  <c r="N1356" i="1"/>
  <c r="M1356" i="1"/>
  <c r="M1416" i="1"/>
  <c r="J1416" i="1" s="1"/>
  <c r="N1275" i="1"/>
  <c r="M1275" i="1"/>
  <c r="M1975" i="1"/>
  <c r="K1975" i="1" s="1"/>
  <c r="M1955" i="1"/>
  <c r="N1964" i="1"/>
  <c r="M1964" i="1"/>
  <c r="N1943" i="1"/>
  <c r="J1943" i="1" s="1"/>
  <c r="N1914" i="1"/>
  <c r="K1914" i="1" s="1"/>
  <c r="M1922" i="1"/>
  <c r="K1922" i="1" s="1"/>
  <c r="M1931" i="1"/>
  <c r="K1931" i="1" s="1"/>
  <c r="M1916" i="1"/>
  <c r="N1916" i="1"/>
  <c r="J1910" i="1"/>
  <c r="N1921" i="1"/>
  <c r="K1921" i="1" s="1"/>
  <c r="N1880" i="1"/>
  <c r="K1880" i="1" s="1"/>
  <c r="K1892" i="1"/>
  <c r="M1886" i="1"/>
  <c r="K1886" i="1" s="1"/>
  <c r="K1860" i="1"/>
  <c r="M1831" i="1"/>
  <c r="K1831" i="1" s="1"/>
  <c r="N1785" i="1"/>
  <c r="J1785" i="1" s="1"/>
  <c r="N1781" i="1"/>
  <c r="K1781" i="1" s="1"/>
  <c r="M1783" i="1"/>
  <c r="K1783" i="1" s="1"/>
  <c r="N1799" i="1"/>
  <c r="M1751" i="1"/>
  <c r="M1754" i="1"/>
  <c r="J1754" i="1" s="1"/>
  <c r="M1699" i="1"/>
  <c r="K1699" i="1" s="1"/>
  <c r="M1755" i="1"/>
  <c r="J1755" i="1" s="1"/>
  <c r="N1759" i="1"/>
  <c r="K1759" i="1" s="1"/>
  <c r="M1740" i="1"/>
  <c r="M1707" i="1"/>
  <c r="K1707" i="1" s="1"/>
  <c r="M1756" i="1"/>
  <c r="J1756" i="1" s="1"/>
  <c r="N1715" i="1"/>
  <c r="K1715" i="1" s="1"/>
  <c r="N1745" i="1"/>
  <c r="N1683" i="1"/>
  <c r="K1683" i="1" s="1"/>
  <c r="M1670" i="1"/>
  <c r="K1670" i="1" s="1"/>
  <c r="N1674" i="1"/>
  <c r="M1617" i="1"/>
  <c r="K1617" i="1" s="1"/>
  <c r="N1633" i="1"/>
  <c r="K1633" i="1" s="1"/>
  <c r="M1587" i="1"/>
  <c r="J1587" i="1" s="1"/>
  <c r="K1578" i="1"/>
  <c r="K1556" i="1"/>
  <c r="M1510" i="1"/>
  <c r="N1502" i="1"/>
  <c r="J1502" i="1" s="1"/>
  <c r="M1583" i="1"/>
  <c r="K1583" i="1" s="1"/>
  <c r="J1537" i="1"/>
  <c r="M1593" i="1"/>
  <c r="N1571" i="1"/>
  <c r="K1571" i="1" s="1"/>
  <c r="N1440" i="1"/>
  <c r="K1440" i="1" s="1"/>
  <c r="N1535" i="1"/>
  <c r="J1535" i="1" s="1"/>
  <c r="N1488" i="1"/>
  <c r="K1488" i="1" s="1"/>
  <c r="N1565" i="1"/>
  <c r="K1565" i="1" s="1"/>
  <c r="N1444" i="1"/>
  <c r="K1444" i="1" s="1"/>
  <c r="N1566" i="1"/>
  <c r="K1566" i="1" s="1"/>
  <c r="N1446" i="1"/>
  <c r="K1446" i="1" s="1"/>
  <c r="N1430" i="1"/>
  <c r="N1513" i="1"/>
  <c r="N1539" i="1"/>
  <c r="K1539" i="1" s="1"/>
  <c r="N1436" i="1"/>
  <c r="K1436" i="1" s="1"/>
  <c r="N1554" i="1"/>
  <c r="K1554" i="1" s="1"/>
  <c r="N1438" i="1"/>
  <c r="K1438" i="1" s="1"/>
  <c r="N1462" i="1"/>
  <c r="J1462" i="1" s="1"/>
  <c r="N1357" i="1"/>
  <c r="K1357" i="1" s="1"/>
  <c r="M1424" i="1"/>
  <c r="M1369" i="1"/>
  <c r="K1369" i="1" s="1"/>
  <c r="M1349" i="1"/>
  <c r="K1349" i="1" s="1"/>
  <c r="N1397" i="1"/>
  <c r="K1397" i="1" s="1"/>
  <c r="N1401" i="1"/>
  <c r="K1401" i="1" s="1"/>
  <c r="N1330" i="1"/>
  <c r="K1330" i="1" s="1"/>
  <c r="M1274" i="1"/>
  <c r="N1360" i="1"/>
  <c r="N1303" i="1"/>
  <c r="M1303" i="1"/>
  <c r="M1334" i="1"/>
  <c r="K1334" i="1" s="1"/>
  <c r="M1361" i="1"/>
  <c r="K1361" i="1" s="1"/>
  <c r="N1246" i="1"/>
  <c r="N1238" i="1"/>
  <c r="N1259" i="1"/>
  <c r="K1259" i="1" s="1"/>
  <c r="N1234" i="1"/>
  <c r="N1223" i="1"/>
  <c r="J1223" i="1" s="1"/>
  <c r="M1322" i="1"/>
  <c r="K1322" i="1" s="1"/>
  <c r="N1206" i="1"/>
  <c r="K1206" i="1" s="1"/>
  <c r="N1310" i="1"/>
  <c r="J1310" i="1" s="1"/>
  <c r="N1267" i="1"/>
  <c r="J1267" i="1" s="1"/>
  <c r="M1200" i="1"/>
  <c r="M1187" i="1"/>
  <c r="M1211" i="1"/>
  <c r="K1211" i="1" s="1"/>
  <c r="M1151" i="1"/>
  <c r="N1148" i="1"/>
  <c r="N1123" i="1"/>
  <c r="K1123" i="1" s="1"/>
  <c r="N1118" i="1"/>
  <c r="J1118" i="1" s="1"/>
  <c r="M1047" i="1"/>
  <c r="K1047" i="1" s="1"/>
  <c r="M1018" i="1"/>
  <c r="J1018" i="1" s="1"/>
  <c r="M1043" i="1"/>
  <c r="K1043" i="1" s="1"/>
  <c r="N966" i="1"/>
  <c r="K966" i="1" s="1"/>
  <c r="N1168" i="1"/>
  <c r="K1168" i="1" s="1"/>
  <c r="N959" i="1"/>
  <c r="J959" i="1" s="1"/>
  <c r="M1034" i="1"/>
  <c r="K999" i="1"/>
  <c r="N1008" i="1"/>
  <c r="K1008" i="1" s="1"/>
  <c r="N963" i="1"/>
  <c r="J963" i="1" s="1"/>
  <c r="J922" i="1"/>
  <c r="M836" i="1"/>
  <c r="N836" i="1"/>
  <c r="N1016" i="1"/>
  <c r="K1016" i="1" s="1"/>
  <c r="M887" i="1"/>
  <c r="M808" i="1"/>
  <c r="K808" i="1" s="1"/>
  <c r="N812" i="1"/>
  <c r="J812" i="1" s="1"/>
  <c r="M791" i="1"/>
  <c r="N791" i="1"/>
  <c r="N1023" i="1"/>
  <c r="J1023" i="1" s="1"/>
  <c r="N995" i="1"/>
  <c r="K995" i="1" s="1"/>
  <c r="M964" i="1"/>
  <c r="J964" i="1" s="1"/>
  <c r="N827" i="1"/>
  <c r="M613" i="1"/>
  <c r="K613" i="1" s="1"/>
  <c r="M664" i="1"/>
  <c r="K664" i="1" s="1"/>
  <c r="M526" i="1"/>
  <c r="K526" i="1" s="1"/>
  <c r="N446" i="1"/>
  <c r="K446" i="1" s="1"/>
  <c r="K590" i="1"/>
  <c r="M539" i="1"/>
  <c r="K539" i="1" s="1"/>
  <c r="M660" i="1"/>
  <c r="K660" i="1" s="1"/>
  <c r="M615" i="1"/>
  <c r="K615" i="1" s="1"/>
  <c r="N581" i="1"/>
  <c r="K581" i="1" s="1"/>
  <c r="M482" i="1"/>
  <c r="K482" i="1" s="1"/>
  <c r="M597" i="1"/>
  <c r="N549" i="1"/>
  <c r="N450" i="1"/>
  <c r="K450" i="1" s="1"/>
  <c r="M531" i="1"/>
  <c r="J531" i="1" s="1"/>
  <c r="M479" i="1"/>
  <c r="K479" i="1" s="1"/>
  <c r="M574" i="1"/>
  <c r="K574" i="1" s="1"/>
  <c r="N518" i="1"/>
  <c r="K518" i="1" s="1"/>
  <c r="N582" i="1"/>
  <c r="K582" i="1" s="1"/>
  <c r="N443" i="1"/>
  <c r="M464" i="1"/>
  <c r="N453" i="1"/>
  <c r="J453" i="1" s="1"/>
  <c r="N612" i="1"/>
  <c r="K612" i="1" s="1"/>
  <c r="M472" i="1"/>
  <c r="K472" i="1" s="1"/>
  <c r="N586" i="1"/>
  <c r="K586" i="1" s="1"/>
  <c r="N431" i="1"/>
  <c r="N319" i="1"/>
  <c r="K319" i="1" s="1"/>
  <c r="M270" i="1"/>
  <c r="N270" i="1"/>
  <c r="N594" i="1"/>
  <c r="K594" i="1" s="1"/>
  <c r="N370" i="1"/>
  <c r="K370" i="1" s="1"/>
  <c r="M300" i="1"/>
  <c r="N602" i="1"/>
  <c r="J602" i="1" s="1"/>
  <c r="N307" i="1"/>
  <c r="K307" i="1" s="1"/>
  <c r="M147" i="1"/>
  <c r="K147" i="1" s="1"/>
  <c r="N147" i="1"/>
  <c r="N386" i="1"/>
  <c r="K386" i="1" s="1"/>
  <c r="M185" i="1"/>
  <c r="K185" i="1" s="1"/>
  <c r="N185" i="1"/>
  <c r="N141" i="1"/>
  <c r="N122" i="1"/>
  <c r="M122" i="1"/>
  <c r="J329" i="1"/>
  <c r="M302" i="1"/>
  <c r="K302" i="1" s="1"/>
  <c r="M125" i="1"/>
  <c r="K125" i="1" s="1"/>
  <c r="M314" i="1"/>
  <c r="K314" i="1" s="1"/>
  <c r="M284" i="1"/>
  <c r="K284" i="1" s="1"/>
  <c r="M216" i="1"/>
  <c r="N160" i="1"/>
  <c r="M296" i="1"/>
  <c r="J296" i="1" s="1"/>
  <c r="M201" i="1"/>
  <c r="J201" i="1" s="1"/>
  <c r="N201" i="1"/>
  <c r="N157" i="1"/>
  <c r="K157" i="1" s="1"/>
  <c r="J76" i="1"/>
  <c r="M315" i="1"/>
  <c r="K315" i="1" s="1"/>
  <c r="M258" i="1"/>
  <c r="M17" i="1"/>
  <c r="K17" i="1" s="1"/>
  <c r="N202" i="1"/>
  <c r="J202" i="1" s="1"/>
  <c r="N108" i="1"/>
  <c r="K108" i="1" s="1"/>
  <c r="N38" i="1"/>
  <c r="K38" i="1" s="1"/>
  <c r="N124" i="1"/>
  <c r="N66" i="1"/>
  <c r="K66" i="1" s="1"/>
  <c r="N295" i="1"/>
  <c r="N136" i="1"/>
  <c r="K136" i="1" s="1"/>
  <c r="N197" i="1"/>
  <c r="J197" i="1" s="1"/>
  <c r="N78" i="1"/>
  <c r="K78" i="1" s="1"/>
  <c r="N14" i="1"/>
  <c r="M176" i="1"/>
  <c r="K176" i="1" s="1"/>
  <c r="N246" i="1"/>
  <c r="J246" i="1" s="1"/>
  <c r="N173" i="1"/>
  <c r="K173" i="1" s="1"/>
  <c r="M97" i="1"/>
  <c r="K97" i="1" s="1"/>
  <c r="M1870" i="1"/>
  <c r="K1870" i="1" s="1"/>
  <c r="N1952" i="1"/>
  <c r="M1952" i="1"/>
  <c r="M1935" i="1"/>
  <c r="K1935" i="1" s="1"/>
  <c r="N1951" i="1"/>
  <c r="M1970" i="1"/>
  <c r="J1970" i="1" s="1"/>
  <c r="N1913" i="1"/>
  <c r="K1913" i="1" s="1"/>
  <c r="N1897" i="1"/>
  <c r="N1856" i="1"/>
  <c r="N1837" i="1"/>
  <c r="M1837" i="1"/>
  <c r="K1837" i="1" s="1"/>
  <c r="K1798" i="1"/>
  <c r="M1832" i="1"/>
  <c r="K1832" i="1" s="1"/>
  <c r="M1807" i="1"/>
  <c r="M1809" i="1"/>
  <c r="N1730" i="1"/>
  <c r="N1750" i="1"/>
  <c r="K1750" i="1" s="1"/>
  <c r="M1748" i="1"/>
  <c r="K1748" i="1" s="1"/>
  <c r="K1745" i="1"/>
  <c r="J1641" i="1"/>
  <c r="M1621" i="1"/>
  <c r="K1621" i="1" s="1"/>
  <c r="K1626" i="1"/>
  <c r="M1611" i="1"/>
  <c r="K1611" i="1" s="1"/>
  <c r="M1613" i="1"/>
  <c r="K1613" i="1" s="1"/>
  <c r="N1703" i="1"/>
  <c r="K1703" i="1" s="1"/>
  <c r="M1582" i="1"/>
  <c r="N1582" i="1"/>
  <c r="K1674" i="1"/>
  <c r="N1673" i="1"/>
  <c r="K1673" i="1" s="1"/>
  <c r="N1646" i="1"/>
  <c r="K1646" i="1" s="1"/>
  <c r="N1595" i="1"/>
  <c r="K1574" i="1"/>
  <c r="N1567" i="1"/>
  <c r="K1567" i="1" s="1"/>
  <c r="N1527" i="1"/>
  <c r="K1527" i="1" s="1"/>
  <c r="K1570" i="1"/>
  <c r="M1550" i="1"/>
  <c r="K1550" i="1" s="1"/>
  <c r="N1550" i="1"/>
  <c r="N1519" i="1"/>
  <c r="M1519" i="1"/>
  <c r="M1532" i="1"/>
  <c r="J1532" i="1" s="1"/>
  <c r="N1563" i="1"/>
  <c r="K1563" i="1" s="1"/>
  <c r="N1482" i="1"/>
  <c r="N1468" i="1"/>
  <c r="N1442" i="1"/>
  <c r="K1442" i="1" s="1"/>
  <c r="N1557" i="1"/>
  <c r="K1557" i="1" s="1"/>
  <c r="N1564" i="1"/>
  <c r="K1564" i="1" s="1"/>
  <c r="N1448" i="1"/>
  <c r="K1448" i="1" s="1"/>
  <c r="N1432" i="1"/>
  <c r="N1434" i="1"/>
  <c r="M1454" i="1"/>
  <c r="K1454" i="1" s="1"/>
  <c r="M1405" i="1"/>
  <c r="K1405" i="1" s="1"/>
  <c r="N1373" i="1"/>
  <c r="K1373" i="1" s="1"/>
  <c r="N1380" i="1"/>
  <c r="M1396" i="1"/>
  <c r="K1396" i="1" s="1"/>
  <c r="N1371" i="1"/>
  <c r="K1371" i="1" s="1"/>
  <c r="M1333" i="1"/>
  <c r="N1333" i="1"/>
  <c r="M1324" i="1"/>
  <c r="K1324" i="1" s="1"/>
  <c r="M1270" i="1"/>
  <c r="J1270" i="1" s="1"/>
  <c r="N1287" i="1"/>
  <c r="M1287" i="1"/>
  <c r="N1389" i="1"/>
  <c r="N1302" i="1"/>
  <c r="J1302" i="1" s="1"/>
  <c r="N1435" i="1"/>
  <c r="K1435" i="1" s="1"/>
  <c r="N1243" i="1"/>
  <c r="M1243" i="1"/>
  <c r="N1219" i="1"/>
  <c r="M1219" i="1"/>
  <c r="K1246" i="1"/>
  <c r="N1194" i="1"/>
  <c r="M1115" i="1"/>
  <c r="J1115" i="1" s="1"/>
  <c r="K1160" i="1"/>
  <c r="N1147" i="1"/>
  <c r="N1011" i="1"/>
  <c r="M955" i="1"/>
  <c r="J955" i="1" s="1"/>
  <c r="N928" i="1"/>
  <c r="M928" i="1"/>
  <c r="N912" i="1"/>
  <c r="M912" i="1"/>
  <c r="K912" i="1" s="1"/>
  <c r="N896" i="1"/>
  <c r="M896" i="1"/>
  <c r="K896" i="1" s="1"/>
  <c r="N880" i="1"/>
  <c r="M880" i="1"/>
  <c r="K880" i="1" s="1"/>
  <c r="M864" i="1"/>
  <c r="K864" i="1" s="1"/>
  <c r="N864" i="1"/>
  <c r="N994" i="1"/>
  <c r="K994" i="1" s="1"/>
  <c r="N1164" i="1"/>
  <c r="K1164" i="1" s="1"/>
  <c r="M979" i="1"/>
  <c r="K979" i="1" s="1"/>
  <c r="N1067" i="1"/>
  <c r="K1067" i="1" s="1"/>
  <c r="N1059" i="1"/>
  <c r="K1059" i="1" s="1"/>
  <c r="M1042" i="1"/>
  <c r="K1042" i="1" s="1"/>
  <c r="N988" i="1"/>
  <c r="M863" i="1"/>
  <c r="M951" i="1"/>
  <c r="K951" i="1" s="1"/>
  <c r="M1054" i="1"/>
  <c r="J1054" i="1" s="1"/>
  <c r="M1058" i="1"/>
  <c r="K1058" i="1" s="1"/>
  <c r="M818" i="1"/>
  <c r="N1032" i="1"/>
  <c r="N816" i="1"/>
  <c r="M972" i="1"/>
  <c r="K972" i="1" s="1"/>
  <c r="M879" i="1"/>
  <c r="J879" i="1" s="1"/>
  <c r="N804" i="1"/>
  <c r="K804" i="1" s="1"/>
  <c r="N884" i="1"/>
  <c r="M807" i="1"/>
  <c r="K807" i="1" s="1"/>
  <c r="M787" i="1"/>
  <c r="K787" i="1" s="1"/>
  <c r="M656" i="1"/>
  <c r="K656" i="1" s="1"/>
  <c r="M542" i="1"/>
  <c r="K542" i="1" s="1"/>
  <c r="K523" i="1"/>
  <c r="N632" i="1"/>
  <c r="M534" i="1"/>
  <c r="K534" i="1" s="1"/>
  <c r="N478" i="1"/>
  <c r="K478" i="1" s="1"/>
  <c r="M546" i="1"/>
  <c r="M522" i="1"/>
  <c r="K522" i="1" s="1"/>
  <c r="J443" i="1"/>
  <c r="M463" i="1"/>
  <c r="M438" i="1"/>
  <c r="K438" i="1" s="1"/>
  <c r="M335" i="1"/>
  <c r="J335" i="1" s="1"/>
  <c r="M466" i="1"/>
  <c r="M503" i="1"/>
  <c r="J503" i="1" s="1"/>
  <c r="M452" i="1"/>
  <c r="K452" i="1" s="1"/>
  <c r="N566" i="1"/>
  <c r="J566" i="1" s="1"/>
  <c r="M423" i="1"/>
  <c r="K423" i="1" s="1"/>
  <c r="J295" i="1"/>
  <c r="K402" i="1"/>
  <c r="N427" i="1"/>
  <c r="N153" i="1"/>
  <c r="J153" i="1" s="1"/>
  <c r="M145" i="1"/>
  <c r="K145" i="1" s="1"/>
  <c r="M351" i="1"/>
  <c r="K351" i="1" s="1"/>
  <c r="M265" i="1"/>
  <c r="K265" i="1" s="1"/>
  <c r="N249" i="1"/>
  <c r="J249" i="1" s="1"/>
  <c r="N166" i="1"/>
  <c r="N152" i="1"/>
  <c r="J152" i="1" s="1"/>
  <c r="M347" i="1"/>
  <c r="N287" i="1"/>
  <c r="J287" i="1" s="1"/>
  <c r="N411" i="1"/>
  <c r="K411" i="1" s="1"/>
  <c r="K140" i="1"/>
  <c r="M188" i="1"/>
  <c r="K188" i="1" s="1"/>
  <c r="N434" i="1"/>
  <c r="K434" i="1" s="1"/>
  <c r="N130" i="1"/>
  <c r="J116" i="1"/>
  <c r="K104" i="1"/>
  <c r="M209" i="1"/>
  <c r="K209" i="1" s="1"/>
  <c r="M180" i="1"/>
  <c r="K180" i="1" s="1"/>
  <c r="K13" i="1"/>
  <c r="N266" i="1"/>
  <c r="K266" i="1" s="1"/>
  <c r="N190" i="1"/>
  <c r="K190" i="1" s="1"/>
  <c r="N70" i="1"/>
  <c r="K70" i="1" s="1"/>
  <c r="N36" i="1"/>
  <c r="J36" i="1" s="1"/>
  <c r="N10" i="1"/>
  <c r="K10" i="1" s="1"/>
  <c r="N237" i="1"/>
  <c r="K237" i="1" s="1"/>
  <c r="N94" i="1"/>
  <c r="K94" i="1" s="1"/>
  <c r="N64" i="1"/>
  <c r="M65" i="1"/>
  <c r="K65" i="1" s="1"/>
  <c r="N205" i="1"/>
  <c r="J205" i="1" s="1"/>
  <c r="N250" i="1"/>
  <c r="K250" i="1" s="1"/>
  <c r="N194" i="1"/>
  <c r="J194" i="1" s="1"/>
  <c r="N106" i="1"/>
  <c r="K106" i="1" s="1"/>
  <c r="M77" i="1"/>
  <c r="J77" i="1" s="1"/>
  <c r="N12" i="1"/>
  <c r="K12" i="1" s="1"/>
  <c r="M132" i="1"/>
  <c r="K132" i="1" s="1"/>
  <c r="N96" i="1"/>
  <c r="K96" i="1" s="1"/>
  <c r="M236" i="1"/>
  <c r="K236" i="1" s="1"/>
  <c r="M85" i="1"/>
  <c r="N26" i="1"/>
  <c r="K26" i="1" s="1"/>
  <c r="N1960" i="1"/>
  <c r="M1960" i="1"/>
  <c r="N1971" i="1"/>
  <c r="K1971" i="1" s="1"/>
  <c r="M1790" i="1"/>
  <c r="N1790" i="1"/>
  <c r="K1778" i="1"/>
  <c r="N1686" i="1"/>
  <c r="K1686" i="1" s="1"/>
  <c r="N1747" i="1"/>
  <c r="M1731" i="1"/>
  <c r="N1650" i="1"/>
  <c r="N1678" i="1"/>
  <c r="K1678" i="1" s="1"/>
  <c r="K1671" i="1"/>
  <c r="N1649" i="1"/>
  <c r="N1637" i="1"/>
  <c r="K1637" i="1" s="1"/>
  <c r="N1639" i="1"/>
  <c r="K1639" i="1" s="1"/>
  <c r="M1506" i="1"/>
  <c r="J1506" i="1" s="1"/>
  <c r="M1517" i="1"/>
  <c r="K1517" i="1" s="1"/>
  <c r="N1627" i="1"/>
  <c r="K1627" i="1" s="1"/>
  <c r="N1591" i="1"/>
  <c r="M1531" i="1"/>
  <c r="J1531" i="1" s="1"/>
  <c r="N1552" i="1"/>
  <c r="K1482" i="1"/>
  <c r="N1486" i="1"/>
  <c r="K1486" i="1" s="1"/>
  <c r="N1555" i="1"/>
  <c r="K1555" i="1" s="1"/>
  <c r="N1508" i="1"/>
  <c r="K1508" i="1" s="1"/>
  <c r="N1476" i="1"/>
  <c r="N1504" i="1"/>
  <c r="J1504" i="1" s="1"/>
  <c r="K1451" i="1"/>
  <c r="N1458" i="1"/>
  <c r="J1458" i="1" s="1"/>
  <c r="N1421" i="1"/>
  <c r="M1445" i="1"/>
  <c r="K1445" i="1" s="1"/>
  <c r="M1346" i="1"/>
  <c r="J1346" i="1" s="1"/>
  <c r="M1298" i="1"/>
  <c r="J1298" i="1" s="1"/>
  <c r="K1360" i="1"/>
  <c r="N1381" i="1"/>
  <c r="N1282" i="1"/>
  <c r="K1282" i="1" s="1"/>
  <c r="N1218" i="1"/>
  <c r="J1218" i="1" s="1"/>
  <c r="N1231" i="1"/>
  <c r="M1212" i="1"/>
  <c r="K1212" i="1" s="1"/>
  <c r="N1124" i="1"/>
  <c r="K1124" i="1" s="1"/>
  <c r="N1247" i="1"/>
  <c r="K1247" i="1" s="1"/>
  <c r="N1188" i="1"/>
  <c r="N1139" i="1"/>
  <c r="N1159" i="1"/>
  <c r="K1159" i="1" s="1"/>
  <c r="K1011" i="1"/>
  <c r="N1038" i="1"/>
  <c r="N1022" i="1"/>
  <c r="J1022" i="1" s="1"/>
  <c r="N1083" i="1"/>
  <c r="K1083" i="1" s="1"/>
  <c r="N1075" i="1"/>
  <c r="J1075" i="1" s="1"/>
  <c r="M848" i="1"/>
  <c r="J848" i="1" s="1"/>
  <c r="N848" i="1"/>
  <c r="M794" i="1"/>
  <c r="K794" i="1" s="1"/>
  <c r="N826" i="1"/>
  <c r="M956" i="1"/>
  <c r="K956" i="1" s="1"/>
  <c r="N824" i="1"/>
  <c r="M824" i="1"/>
  <c r="K798" i="1"/>
  <c r="N943" i="1"/>
  <c r="K943" i="1" s="1"/>
  <c r="M895" i="1"/>
  <c r="K895" i="1" s="1"/>
  <c r="M811" i="1"/>
  <c r="K811" i="1" s="1"/>
  <c r="N948" i="1"/>
  <c r="K948" i="1" s="1"/>
  <c r="M859" i="1"/>
  <c r="K859" i="1" s="1"/>
  <c r="M923" i="1"/>
  <c r="J923" i="1" s="1"/>
  <c r="N822" i="1"/>
  <c r="M668" i="1"/>
  <c r="K668" i="1" s="1"/>
  <c r="N603" i="1"/>
  <c r="N799" i="1"/>
  <c r="N624" i="1"/>
  <c r="N495" i="1"/>
  <c r="J495" i="1" s="1"/>
  <c r="N494" i="1"/>
  <c r="K494" i="1" s="1"/>
  <c r="M506" i="1"/>
  <c r="J506" i="1" s="1"/>
  <c r="K427" i="1"/>
  <c r="K451" i="1"/>
  <c r="J387" i="1"/>
  <c r="M312" i="1"/>
  <c r="N312" i="1"/>
  <c r="M433" i="1"/>
  <c r="K433" i="1" s="1"/>
  <c r="N570" i="1"/>
  <c r="J570" i="1" s="1"/>
  <c r="K220" i="1"/>
  <c r="N174" i="1"/>
  <c r="K174" i="1" s="1"/>
  <c r="N261" i="1"/>
  <c r="K141" i="1"/>
  <c r="N118" i="1"/>
  <c r="M118" i="1"/>
  <c r="J118" i="1" s="1"/>
  <c r="N327" i="1"/>
  <c r="K327" i="1" s="1"/>
  <c r="N441" i="1"/>
  <c r="J441" i="1" s="1"/>
  <c r="N359" i="1"/>
  <c r="K359" i="1" s="1"/>
  <c r="N395" i="1"/>
  <c r="K395" i="1" s="1"/>
  <c r="M241" i="1"/>
  <c r="N241" i="1"/>
  <c r="N210" i="1"/>
  <c r="M210" i="1"/>
  <c r="K64" i="1"/>
  <c r="M5" i="1"/>
  <c r="M240" i="1"/>
  <c r="K240" i="1" s="1"/>
  <c r="M200" i="1"/>
  <c r="K200" i="1" s="1"/>
  <c r="N254" i="1"/>
  <c r="J254" i="1" s="1"/>
  <c r="N177" i="1"/>
  <c r="K177" i="1" s="1"/>
  <c r="M69" i="1"/>
  <c r="K69" i="1" s="1"/>
  <c r="M25" i="1"/>
  <c r="K25" i="1" s="1"/>
  <c r="N8" i="1"/>
  <c r="N217" i="1"/>
  <c r="K217" i="1" s="1"/>
  <c r="N92" i="1"/>
  <c r="J92" i="1" s="1"/>
  <c r="N262" i="1"/>
  <c r="M37" i="1"/>
  <c r="J37" i="1" s="1"/>
  <c r="N6" i="1"/>
  <c r="N242" i="1"/>
  <c r="N182" i="1"/>
  <c r="K182" i="1" s="1"/>
  <c r="N24" i="1"/>
  <c r="K24" i="1" s="1"/>
  <c r="N56" i="1"/>
  <c r="K56" i="1" s="1"/>
  <c r="N86" i="1"/>
  <c r="K86" i="1" s="1"/>
  <c r="N40" i="1"/>
  <c r="N230" i="1"/>
  <c r="K230" i="1" s="1"/>
  <c r="N84" i="1"/>
  <c r="K1519" i="1" l="1"/>
  <c r="J1972" i="1"/>
  <c r="K368" i="1"/>
  <c r="K183" i="1"/>
  <c r="J496" i="1"/>
  <c r="K426" i="1"/>
  <c r="K1363" i="1"/>
  <c r="J677" i="1"/>
  <c r="K1751" i="1"/>
  <c r="K863" i="1"/>
  <c r="K796" i="1"/>
  <c r="K940" i="1"/>
  <c r="K1825" i="1"/>
  <c r="K772" i="1"/>
  <c r="K757" i="1"/>
  <c r="K789" i="1"/>
  <c r="J1219" i="1"/>
  <c r="K1964" i="1"/>
  <c r="K868" i="1"/>
  <c r="J292" i="1"/>
  <c r="K1490" i="1"/>
  <c r="J1299" i="1"/>
  <c r="K1894" i="1"/>
  <c r="K310" i="1"/>
  <c r="J1015" i="1"/>
  <c r="J204" i="1"/>
  <c r="K695" i="1"/>
  <c r="J1305" i="1"/>
  <c r="K949" i="1"/>
  <c r="K698" i="1"/>
  <c r="K693" i="1"/>
  <c r="K58" i="1"/>
  <c r="K510" i="1"/>
  <c r="K908" i="1"/>
  <c r="K1283" i="1"/>
  <c r="K758" i="1"/>
  <c r="K665" i="1"/>
  <c r="J725" i="1"/>
  <c r="K363" i="1"/>
  <c r="J967" i="1"/>
  <c r="K992" i="1"/>
  <c r="J1172" i="1"/>
  <c r="K219" i="1"/>
  <c r="K653" i="1"/>
  <c r="K953" i="1"/>
  <c r="K790" i="1"/>
  <c r="K799" i="1"/>
  <c r="K300" i="1"/>
  <c r="J1916" i="1"/>
  <c r="K1569" i="1"/>
  <c r="K899" i="1"/>
  <c r="J1128" i="1"/>
  <c r="K904" i="1"/>
  <c r="K280" i="1"/>
  <c r="K860" i="1"/>
  <c r="J924" i="1"/>
  <c r="K686" i="1"/>
  <c r="J400" i="1"/>
  <c r="K227" i="1"/>
  <c r="K1203" i="1"/>
  <c r="K782" i="1"/>
  <c r="K1105" i="1"/>
  <c r="J928" i="1"/>
  <c r="K1287" i="1"/>
  <c r="K856" i="1"/>
  <c r="K920" i="1"/>
  <c r="K1132" i="1"/>
  <c r="J936" i="1"/>
  <c r="K1340" i="1"/>
  <c r="K1960" i="1"/>
  <c r="K1243" i="1"/>
  <c r="K270" i="1"/>
  <c r="J836" i="1"/>
  <c r="K1303" i="1"/>
  <c r="K1538" i="1"/>
  <c r="K900" i="1"/>
  <c r="K226" i="1"/>
  <c r="K1829" i="1"/>
  <c r="J876" i="1"/>
  <c r="K241" i="1"/>
  <c r="K312" i="1"/>
  <c r="K1333" i="1"/>
  <c r="K1582" i="1"/>
  <c r="J122" i="1"/>
  <c r="K791" i="1"/>
  <c r="J1356" i="1"/>
  <c r="K1968" i="1"/>
  <c r="K916" i="1"/>
  <c r="K181" i="1"/>
  <c r="K1590" i="1"/>
  <c r="K892" i="1"/>
  <c r="K110" i="1"/>
  <c r="K832" i="1"/>
  <c r="K844" i="1"/>
  <c r="K1251" i="1"/>
  <c r="K1841" i="1"/>
  <c r="K792" i="1"/>
  <c r="K1845" i="1"/>
  <c r="K852" i="1"/>
  <c r="K288" i="1"/>
  <c r="K1295" i="1"/>
  <c r="K1561" i="1"/>
</calcChain>
</file>

<file path=xl/sharedStrings.xml><?xml version="1.0" encoding="utf-8"?>
<sst xmlns="http://schemas.openxmlformats.org/spreadsheetml/2006/main" count="31894" uniqueCount="597">
  <si>
    <t>CAMBIA
GIORNO</t>
  </si>
  <si>
    <t>GIORNO DA FILTRARE:</t>
  </si>
  <si>
    <t>ISAB SUD</t>
  </si>
  <si>
    <t>DA REG ODC</t>
  </si>
  <si>
    <t>CALCOLI CONVERSIONE PER DATAEASE</t>
  </si>
  <si>
    <t>DATAEASE ISAB SUD</t>
  </si>
  <si>
    <t>STATO</t>
  </si>
  <si>
    <t>DATA</t>
  </si>
  <si>
    <t>COMMESSA</t>
  </si>
  <si>
    <t>MATR.1</t>
  </si>
  <si>
    <t>MATR.2</t>
  </si>
  <si>
    <t>PERS.1</t>
  </si>
  <si>
    <t>PERS.2</t>
  </si>
  <si>
    <t>1</t>
  </si>
  <si>
    <t>Area</t>
  </si>
  <si>
    <t>FORFAIT</t>
  </si>
  <si>
    <t>MISURA</t>
  </si>
  <si>
    <t>ECONOMIA</t>
  </si>
  <si>
    <t>STR 25%</t>
  </si>
  <si>
    <t>STR 50%</t>
  </si>
  <si>
    <t>TOT.ORE</t>
  </si>
  <si>
    <t>FERIE/ROL</t>
  </si>
  <si>
    <t>MALATTIA</t>
  </si>
  <si>
    <t>CIG-SC-PH</t>
  </si>
  <si>
    <t>PERSONE</t>
  </si>
  <si>
    <t>DESCR.ATTIVITA'</t>
  </si>
  <si>
    <t>AREA2</t>
  </si>
  <si>
    <t>GIORNI FESTIVI</t>
  </si>
  <si>
    <t>GIORNO SETTIMANA</t>
  </si>
  <si>
    <t>ORE A PERSONA SC.ORE</t>
  </si>
  <si>
    <t>ORE A PERSONA MAGO</t>
  </si>
  <si>
    <t>RILEVA FESTIVO</t>
  </si>
  <si>
    <t>Data</t>
  </si>
  <si>
    <t>PERS1</t>
  </si>
  <si>
    <t>PERS2</t>
  </si>
  <si>
    <t>ODC</t>
  </si>
  <si>
    <t>POS</t>
  </si>
  <si>
    <t>DALLE</t>
  </si>
  <si>
    <t>ALLE</t>
  </si>
  <si>
    <t>TOTALE ORE</t>
  </si>
  <si>
    <t>Descrizione Attività</t>
  </si>
  <si>
    <t>FINITO</t>
  </si>
  <si>
    <t>SPINALI D</t>
  </si>
  <si>
    <t>GUARINO</t>
  </si>
  <si>
    <t>05P009BCV chiamata extraorario CTG</t>
  </si>
  <si>
    <t>SI</t>
  </si>
  <si>
    <t>23/134MANSMI</t>
  </si>
  <si>
    <t>DI GRANDE F</t>
  </si>
  <si>
    <t>PERMESSO RETRIBUITO</t>
  </si>
  <si>
    <t>NO SAL</t>
  </si>
  <si>
    <t>INTRESSALVI</t>
  </si>
  <si>
    <t>SCARAVELLI</t>
  </si>
  <si>
    <t>SERRA</t>
  </si>
  <si>
    <t>FERIE</t>
  </si>
  <si>
    <t>DI SALVO</t>
  </si>
  <si>
    <t>MOLINO</t>
  </si>
  <si>
    <t>RICCIO</t>
  </si>
  <si>
    <t>TRINGALI</t>
  </si>
  <si>
    <t>CORTESE</t>
  </si>
  <si>
    <t>LA ROCCA</t>
  </si>
  <si>
    <t>Utilities: squ elett correttiva Giugno</t>
  </si>
  <si>
    <t>23/134MANELE</t>
  </si>
  <si>
    <t>ORE CONTO PROPRIO</t>
  </si>
  <si>
    <t>DI MARE</t>
  </si>
  <si>
    <t>DI NICOLA</t>
  </si>
  <si>
    <t>RICCIOLI</t>
  </si>
  <si>
    <t>MIGNOSA F</t>
  </si>
  <si>
    <t>PA1S: squ elettr correttiva Giugno</t>
  </si>
  <si>
    <t>SCALISI</t>
  </si>
  <si>
    <t>SPINALI V</t>
  </si>
  <si>
    <t>ALTRO CANTIERE</t>
  </si>
  <si>
    <t>ARCOM BLE PON: squ ele corrett Giugno</t>
  </si>
  <si>
    <t>OGNISANTI A</t>
  </si>
  <si>
    <t>BELLISTRI</t>
  </si>
  <si>
    <t>4R01-1-GTG001 / STG1: Misura MAG</t>
  </si>
  <si>
    <t>CAVALIERE</t>
  </si>
  <si>
    <t>Rirprist allarm sala compres imp 500</t>
  </si>
  <si>
    <t>RIZZA F</t>
  </si>
  <si>
    <t>RIZZA C</t>
  </si>
  <si>
    <t>ripristini AI  giugno 2025</t>
  </si>
  <si>
    <t>23/134MANAI</t>
  </si>
  <si>
    <t>CAVAGNACCHI</t>
  </si>
  <si>
    <t>MICELI</t>
  </si>
  <si>
    <t>700 D-105: faretti provvisori</t>
  </si>
  <si>
    <t>SCAVULLO</t>
  </si>
  <si>
    <t>ANDRONICO</t>
  </si>
  <si>
    <t>Attività STRUM imp. 400</t>
  </si>
  <si>
    <t>MANSERVIGI</t>
  </si>
  <si>
    <t>NOCERA</t>
  </si>
  <si>
    <t>PUGLIARES</t>
  </si>
  <si>
    <t>ASSISTENZA ELETTRICA ATTIVITA' EDILE IMP 2800 GIUGNO 2025 (PREV 4066)</t>
  </si>
  <si>
    <t>NO</t>
  </si>
  <si>
    <t>MIGNOSA A</t>
  </si>
  <si>
    <t>CDS 001539_rete di terra Gruppo MBR</t>
  </si>
  <si>
    <t>BAUDO</t>
  </si>
  <si>
    <t>PA1S: squ strum correttiva Giugno</t>
  </si>
  <si>
    <t>RICIPUTO</t>
  </si>
  <si>
    <t>GARRO S</t>
  </si>
  <si>
    <t>ARCOM BLE PON: squ stru corrett Giugno</t>
  </si>
  <si>
    <t>GARRO L</t>
  </si>
  <si>
    <t>MILLO</t>
  </si>
  <si>
    <t>700A: MTZ LIVELLOST BLOCCO T201-07L211SH</t>
  </si>
  <si>
    <t>TARASCIO</t>
  </si>
  <si>
    <t>PARTESANO</t>
  </si>
  <si>
    <t>Utilities: squ strum correttiva Giugno</t>
  </si>
  <si>
    <t>DE LUCA</t>
  </si>
  <si>
    <t>1100-MDEA DA 700 A U1100 RIPRISTINO 11F003RC PV CONTROLLO LOOP DI REGOLAZIONE (PREV. 126/25)</t>
  </si>
  <si>
    <t>ALLEGRETTI</t>
  </si>
  <si>
    <t>ARICO'</t>
  </si>
  <si>
    <t>GIGLIUTO M</t>
  </si>
  <si>
    <t>ROSSITTO G</t>
  </si>
  <si>
    <t>Manutenzione Elettrica Isab</t>
  </si>
  <si>
    <t>SIRINGO</t>
  </si>
  <si>
    <t>TRICHINI</t>
  </si>
  <si>
    <t>CAVALLI</t>
  </si>
  <si>
    <t>GARBINI</t>
  </si>
  <si>
    <t>VISITA MEDICA</t>
  </si>
  <si>
    <t>Rip. funz. int. e mis. resist. di cont.</t>
  </si>
  <si>
    <t>PROVE FUNZ RBV SWS MEA (PREV 3992)</t>
  </si>
  <si>
    <t>23/134MANRBV</t>
  </si>
  <si>
    <t>CDS 001539_rete di terra cabina C406</t>
  </si>
  <si>
    <t>coemi illuminaz. 100 E110 C/D</t>
  </si>
  <si>
    <t>DI GRANDE F ing</t>
  </si>
  <si>
    <t>200: ME113B Revisione Motore Elettrico</t>
  </si>
  <si>
    <t>23/134MANMOT</t>
  </si>
  <si>
    <t>1100- MDEA DA 700 RIPR 11F003RC (PREV 126/25)</t>
  </si>
  <si>
    <t>900: mp103 Smtg-rev-mtg me</t>
  </si>
  <si>
    <t>1200/3: Rev. urg. Mot. elettr.</t>
  </si>
  <si>
    <t>1000/ME117L-smotaggio per ripristino</t>
  </si>
  <si>
    <t>1400- F010RC CTRL FUNZ LOOP DI REGOLAZ (PREV 144/25)</t>
  </si>
  <si>
    <t>1100- mdea da 700 a u1100 ripr 11f003rc (PREV 126/25)</t>
  </si>
  <si>
    <t>CIANCHINO T</t>
  </si>
  <si>
    <t>RANDAZZO S</t>
  </si>
  <si>
    <t>PREVITI</t>
  </si>
  <si>
    <t>TANGnDELTA MP 102A IM OFFICINA TESMAN (PREV 4001)</t>
  </si>
  <si>
    <t>Utilities: squ elett correttiva Maggio</t>
  </si>
  <si>
    <t>Attività elettriche varie c/o sito ISAB Energy di Priolo G</t>
  </si>
  <si>
    <t>21/103</t>
  </si>
  <si>
    <t>Lavori elestrum HydroCOM Project compressori Isab Imp 400-100-800</t>
  </si>
  <si>
    <t>23/076</t>
  </si>
  <si>
    <t>ASSEMBLEA SINDACALE</t>
  </si>
  <si>
    <t>500C102 extraorario scoll. strumentazion</t>
  </si>
  <si>
    <t>6200-MP510E smontaggio motore elettrico</t>
  </si>
  <si>
    <t>TORDONATO</t>
  </si>
  <si>
    <t>DI GRANDE D</t>
  </si>
  <si>
    <t>Assistenza ELE attività edili_2025</t>
  </si>
  <si>
    <t>1400: faretti per cambio resine su FC-03</t>
  </si>
  <si>
    <t>COEMI 900-E107A/B ILLUMINAZIONE</t>
  </si>
  <si>
    <t>COEMI 900-E104A/B ILLUMINAZIONE</t>
  </si>
  <si>
    <t>500: pulizia stagionale E115B Illuminaz.</t>
  </si>
  <si>
    <t>500: sost. parziale 6" illuminaz. Provv.</t>
  </si>
  <si>
    <t>SD25_1200/3 LAVORI STRUMENT. COEMI</t>
  </si>
  <si>
    <t>700A RIPR JB TH6 (PREV 107/25)</t>
  </si>
  <si>
    <t>500 T3014 CONTROLLO LIVELLI COLONNA 1-L006RC (PREV 133/25)</t>
  </si>
  <si>
    <t>1200/3 CHIAMATA CTG PER ASSISTENZA STRUM AVVIAMENTO (PREV 134/25)</t>
  </si>
  <si>
    <t>AMARA</t>
  </si>
  <si>
    <t>Manutenzione Strumentale Isab</t>
  </si>
  <si>
    <t>MARINO A</t>
  </si>
  <si>
    <t>500: Illuminazione provvisoria R101</t>
  </si>
  <si>
    <t>500: pulizia stagionale E105C-D Illum.</t>
  </si>
  <si>
    <t>POSA FARETTI ILL PROVV FCV 108 IMP 500 (PREV 4000)</t>
  </si>
  <si>
    <t>900/batteria Luce ripristino funzionalit</t>
  </si>
  <si>
    <t>CAVALLARO</t>
  </si>
  <si>
    <t>PPC2 PPC3 centraline protezione catod.</t>
  </si>
  <si>
    <t>Man.Preventiva e correttiva Prese Campione c/o Isab Sud</t>
  </si>
  <si>
    <t>19/061</t>
  </si>
  <si>
    <t>coemi illuminaz. 200 E107B</t>
  </si>
  <si>
    <t>500 Sost. apparecchiatura T103 Illumina.</t>
  </si>
  <si>
    <t>Ripr. illuminazione SP1 lato monte</t>
  </si>
  <si>
    <t>CORSO DI FORMAZIONE</t>
  </si>
  <si>
    <t>SD25_1200/3 ATTIV. ELETTRICHE - COEMI</t>
  </si>
  <si>
    <t>MNTZ Cancello passo Carraio Pontile sud</t>
  </si>
  <si>
    <t>Attività STRUM imp. 500</t>
  </si>
  <si>
    <t>REVISIONE MOTORI ELETTRICI UTA 1 LAB.</t>
  </si>
  <si>
    <t>PPC2/PPC3-scavo e ripristino cavo</t>
  </si>
  <si>
    <t>500C102 SMTG/RMTG SONDE DI VIBRAZIONE E STRUM A CORREDO COMPRESSORE (PREV 135/25)</t>
  </si>
  <si>
    <t>RBV 619/EM RIPRISTINO FUNZIONALITA'</t>
  </si>
  <si>
    <t>PTF1 MD 1 RIPRISTINO PEDALE</t>
  </si>
  <si>
    <t>ricoll mp-101a imp 1200/3 (PREV 4007)</t>
  </si>
  <si>
    <t>600/batteria Luce ripristino funzionalit</t>
  </si>
  <si>
    <t>Area cantieri SUD - Approntamento alimen</t>
  </si>
  <si>
    <t>500F016ARC 05F018RC SOST TX E GRUPPO BYPASS (PREV 136/25)</t>
  </si>
  <si>
    <t>PERMESSO SINDACALE</t>
  </si>
  <si>
    <t>Area cantieri SUD - Noleggio gruppo elet</t>
  </si>
  <si>
    <t>SAMMITO</t>
  </si>
  <si>
    <t>MISINO</t>
  </si>
  <si>
    <t>RBV 622/V RIPRISTINO FUNZIONALITA'</t>
  </si>
  <si>
    <t>Ripr. Int. In C101 (PREV.4029)</t>
  </si>
  <si>
    <t>Effettuare ricerca guasto cassetto 200 M</t>
  </si>
  <si>
    <t>Area cantieri SUD - Ricerca guasto e rip</t>
  </si>
  <si>
    <t>500 f016arc- 05f018rc sost strumenti (PREV 136/25)</t>
  </si>
  <si>
    <t>CTRL CASSETTO PARTENZA MP102L3 (PREV 4008)</t>
  </si>
  <si>
    <t>500 f016arc 05f018rc rifacimento primari in cantiere ( PREV 136/25)</t>
  </si>
  <si>
    <t>1200/3 chiamata ctg per ripr pressostato aria a b108 (PREV 137/25)</t>
  </si>
  <si>
    <t>TRINGALI A</t>
  </si>
  <si>
    <t>Ripristino RBV207U3</t>
  </si>
  <si>
    <t>RICOLL MP 103/B IMP 1800 (PREV 4012)</t>
  </si>
  <si>
    <t>posa faretti atex p101/b imp 100</t>
  </si>
  <si>
    <t xml:space="preserve"> Assistenza passo e contatto COEMI</t>
  </si>
  <si>
    <t>20/MP105A-ricerca guasto</t>
  </si>
  <si>
    <t>500 F016ARC- 05F018RC SOST STRUM CON GRUPPO BYPASS E RIFAC PRIMARI (PREV 136/25)</t>
  </si>
  <si>
    <t>100- p101a ctrl funz 01pt670 olio lube e termocoppia cuscinetti (PREV 140/25)</t>
  </si>
  <si>
    <t>Ripr. funz. EIV5501 da locale ol.19</t>
  </si>
  <si>
    <t>Hydrocom 800 mont str</t>
  </si>
  <si>
    <t>Hydrocom 800 mont ele</t>
  </si>
  <si>
    <t>ricerca punto guasto mp104a attesa preventino</t>
  </si>
  <si>
    <t>100 P101B ILLUMINAZIONE PROVVISORIA</t>
  </si>
  <si>
    <t>Palazz. VVF: sostit lampade vari locali</t>
  </si>
  <si>
    <t>2500 MP102B - controllo funzionale colon</t>
  </si>
  <si>
    <t>1200/1RIPR PALINA RIPETITORE INDICATORE F306RC (PREV 136/25)</t>
  </si>
  <si>
    <t>SAGGIO</t>
  </si>
  <si>
    <t>Ric. gua. ILLUMINAZIONE SP3</t>
  </si>
  <si>
    <t>CDS 001539_Posa nuovi QMT in CAB.C305</t>
  </si>
  <si>
    <t>Manutenzione Motori Elettrici Isab</t>
  </si>
  <si>
    <t>200/MP102A - MP103C - attività ELE</t>
  </si>
  <si>
    <t>2000A-GTG-201 Illuminazione temporanea</t>
  </si>
  <si>
    <t>Ripr. Funz. MP105A IMP 500 (PREV.4025)</t>
  </si>
  <si>
    <t>Attività ELE imp. 400</t>
  </si>
  <si>
    <t>Scoll/ricoll elettrico P101S</t>
  </si>
  <si>
    <t>389E-A1.1:ripr.funzionalità parti intern</t>
  </si>
  <si>
    <t>S417-illuminazione provvisoria</t>
  </si>
  <si>
    <t>Noleggio faretti ATEX imp. 900</t>
  </si>
  <si>
    <t>1200-Att. strum.per ins.dischi rott.</t>
  </si>
  <si>
    <t>Chiam CTG per Prova fun. RBV204 IMP 2000</t>
  </si>
  <si>
    <t>SCIOPERO</t>
  </si>
  <si>
    <t>Chiam CTG per Assistenza avviam. Bruciatore Caldaia 2 IMP 2000 (PREV.141/25)</t>
  </si>
  <si>
    <t>Sostituzione Inverter UP 22-4 in C405</t>
  </si>
  <si>
    <t>sostituzione della protezione ELIN TG</t>
  </si>
  <si>
    <t>RICERCA GUASTO DIFFERENZIALE CAPPA 233</t>
  </si>
  <si>
    <t>PULIZIA FILTRO VALVOLA FILTRO POST COMB</t>
  </si>
  <si>
    <t>CIANCHINO A</t>
  </si>
  <si>
    <t>Assistenza valvolisti (PREV.144/25)</t>
  </si>
  <si>
    <t>CONTROL rbv sez CARB ATTIVI</t>
  </si>
  <si>
    <t>SCALISI A</t>
  </si>
  <si>
    <t>Attività elettriche varie c/o sito ISAB Energy di Priolo G (GIS150KV)</t>
  </si>
  <si>
    <t>700: ME112B2A riavvogimento motore</t>
  </si>
  <si>
    <t>S620 ILLUMINAZIONE PROVVISORIA</t>
  </si>
  <si>
    <t>200/MP102A-MP103C-scavo e ric guasto</t>
  </si>
  <si>
    <t>200/MP104A-MP105B - ripr guasto cavi</t>
  </si>
  <si>
    <t>Assistenza strum. revamping Ramp1-GPL</t>
  </si>
  <si>
    <t>01F101soffiatura assistenza strumentale</t>
  </si>
  <si>
    <t>700: ME112/A-1B riavvolgimento motore</t>
  </si>
  <si>
    <t>600 E110/D posizionamento faretti</t>
  </si>
  <si>
    <t>Ripr. Strumentazione IMP 500 (PREV.136/25)</t>
  </si>
  <si>
    <t>Ripr. Funz. Loop di reg. FRC035 IMP 100 (PREV.144/25)</t>
  </si>
  <si>
    <t>Chiam CTG per Ripr. Funz. Acc.Pilota F901B IMP 1200L0 (PREV:145/25)</t>
  </si>
  <si>
    <t>Chiam CTG per Ripr. Funz. BR51 CVT (PREV146/25)</t>
  </si>
  <si>
    <t>Chiam CTG per Ripr. Funz. B713SV IMP 1200MS (PREV.147/25)</t>
  </si>
  <si>
    <t>Chiam CTG per Ripr. Funz. Messa a terra Rampa 2 CVT (PREV.4028)</t>
  </si>
  <si>
    <t>Ripr. Funz. Strum su MC102B IMP 1800 (PREV.148/25)</t>
  </si>
  <si>
    <t>Smontagg. e montagg. conv. "A" e Mot. El</t>
  </si>
  <si>
    <t>RBV 23, OL 32: REGOLAZIONE FINE CORSA</t>
  </si>
  <si>
    <t>1200: assistenza KV - HIC</t>
  </si>
  <si>
    <t>ripristini sistemi AI - luglio 2025</t>
  </si>
  <si>
    <t>PA1S: squ elettr correttiva Luglio</t>
  </si>
  <si>
    <t>RECUPERO FARETTI IMP 500 (PREV 4000)</t>
  </si>
  <si>
    <t>Installazione strum. revamping Ramp1-GPL</t>
  </si>
  <si>
    <t>ASSISTENZA ELETTRICA ATTIVITA' EDILE IMP 2800 LUGLIO 2025 (PREV 4066)</t>
  </si>
  <si>
    <t>ARCOM BLE PON: squ ele corrett Luglio</t>
  </si>
  <si>
    <t>CHIAMATA CTG PER POSA FARETTI IMP 2000 (PREV 4030)</t>
  </si>
  <si>
    <t>PA1S: squ strum correttiva Luglio</t>
  </si>
  <si>
    <t>ARCOM BLE PON: squ stru corrett Luglio</t>
  </si>
  <si>
    <t>Utilities: squ strum correttiva Luglio</t>
  </si>
  <si>
    <t>CASSA INTEGRAZIONE</t>
  </si>
  <si>
    <t>INTURRISI</t>
  </si>
  <si>
    <t>Utilities: squ elett correttiva Luglio</t>
  </si>
  <si>
    <t>C404 UPS - sostituzione batterie</t>
  </si>
  <si>
    <t>GALIFFI</t>
  </si>
  <si>
    <t>U500/ILLUMINAZIONE IMPIANTO</t>
  </si>
  <si>
    <t>PTF 5: luce fari + neon scalandrone</t>
  </si>
  <si>
    <t>C305A2: analisi olio+ megeratura</t>
  </si>
  <si>
    <t>2600 MP103A - ricerca guasto su cavo ele</t>
  </si>
  <si>
    <t>2800 MP105S - ricerca guasto su cavo ele</t>
  </si>
  <si>
    <t>1800/MOV024 - ripristino funzionalità</t>
  </si>
  <si>
    <t>2000:posa in opera illum provvisoria</t>
  </si>
  <si>
    <t>CHIAMATA CTG PER RIC GUASTO E RIPR FUNZ CENTRALINA MONITORI ANTINC PTF5/6 PONTILE ( PREV 4033)</t>
  </si>
  <si>
    <t>Scolleg MP101A IMP 2000 e verif. Ele (PREV.4065)</t>
  </si>
  <si>
    <t>PLATANIA M</t>
  </si>
  <si>
    <t>VERIFICA FUNZIONALE RBV080 (PRFEV 4034)</t>
  </si>
  <si>
    <t>C401-C405: smo/rim vent.da sostitituire</t>
  </si>
  <si>
    <t>OGNISANTI</t>
  </si>
  <si>
    <t>COEMI 900-E101A/B ILLUMINAZIONE</t>
  </si>
  <si>
    <t>coemi illuminazione provvisoria 400 E102</t>
  </si>
  <si>
    <t>LAVORI ELESTRUM SOST 500 T-103</t>
  </si>
  <si>
    <t>500/RBV044-guasto motore elettrico</t>
  </si>
  <si>
    <t>SUD_Alim.ele gateway sistema SMART ABB</t>
  </si>
  <si>
    <t>RIPR FUNZ PINZA DI MESSA A TERRA PTF 5 PONTILE (PREV 4037)</t>
  </si>
  <si>
    <t>1400: faretti per attività su FC-01</t>
  </si>
  <si>
    <t>Verifiche elettriche 1000-MC101A</t>
  </si>
  <si>
    <t>DI GRANDE F ING</t>
  </si>
  <si>
    <t>Sostituzione Trasformatore 305/A2</t>
  </si>
  <si>
    <t>200A- COEMI E303A/B lPOSA E REC. LAMP.</t>
  </si>
  <si>
    <t>Imp. 2000:posa in opera illum SG101</t>
  </si>
  <si>
    <t>TAI25 Assist.elettrica per Ripr. Sez.</t>
  </si>
  <si>
    <t>23/134</t>
  </si>
  <si>
    <t>CTRL CAVI AI AT02 AT01 SU POMPE P401 IMP 400(PREV.4073)</t>
  </si>
  <si>
    <t>CTRL CAVI AI AT02 AT01 SU POMPE P401 IMP 400 (PREV.4073)</t>
  </si>
  <si>
    <t>400: manutenzione C401</t>
  </si>
  <si>
    <t>04F101 ripristini strumentali COEMI</t>
  </si>
  <si>
    <t>CIANCHINO</t>
  </si>
  <si>
    <t>RICERCA GUASTO E RIPR LUCI ZONA FORNO IMP 400- POSA FARI PROVVISORI (PREV 4045)</t>
  </si>
  <si>
    <t>CHIAMATA CTG PER RIPR FUNZ 400FCV604 IMP 400</t>
  </si>
  <si>
    <t>04F101 ripristini elettrici COEMI</t>
  </si>
  <si>
    <t>sost. teleruttori Q.C. 2800 MC 102B</t>
  </si>
  <si>
    <t>Test TPO_Illuminazione notturna SP2</t>
  </si>
  <si>
    <t>600: Ricerca guasti impianto luce</t>
  </si>
  <si>
    <t>chiamata ctg per ctrl funz 200-fcv021 (PREV 156/25)</t>
  </si>
  <si>
    <t>coemi illuminazi provvisoria T301/E306</t>
  </si>
  <si>
    <t>COVATO R</t>
  </si>
  <si>
    <t>ROSSITTO D</t>
  </si>
  <si>
    <t>1800: ripristino cavi termosensibile</t>
  </si>
  <si>
    <t>RECUPERO FARETTI IMP 400 (PREV 4045)</t>
  </si>
  <si>
    <t>02L361CV ripristino extraorario</t>
  </si>
  <si>
    <t>1200M E OFF SITE CONTROLLO RIPRISTINO E MOVIMENTAZIONE KV E HIC</t>
  </si>
  <si>
    <t>300 F101 RIPRISTINO PCV 006 FUEL GAS (PREV 159/25)</t>
  </si>
  <si>
    <t>SEZ IMP ILLUMINAZ E SMTG PALINE LUCE SU D-107 (SPECIFICO MDEA CAVALLI)</t>
  </si>
  <si>
    <t>25/059</t>
  </si>
  <si>
    <t>PA2S: spostamento schermi in consolle</t>
  </si>
  <si>
    <t>Aliment.elett.CDZ CDZ piano II DIR sud</t>
  </si>
  <si>
    <t>1400: faretti per attività su FC-02</t>
  </si>
  <si>
    <t>SD25_1200L4 attività strumentali</t>
  </si>
  <si>
    <t>U200A ripr. strumentali per avviamento</t>
  </si>
  <si>
    <t>MILARDO</t>
  </si>
  <si>
    <t>Chiam CTG per Ripr. funz. TR301B101 in C301 (PREV.4058)</t>
  </si>
  <si>
    <t>SOSTITUZIONE VESSEL 4200-0-D107 PER FINE UTILE</t>
  </si>
  <si>
    <t>600: ME108B Riavvolgimento motore</t>
  </si>
  <si>
    <t>RANDAZZO</t>
  </si>
  <si>
    <t>diagnostica trasformatore</t>
  </si>
  <si>
    <t>100_REALIZ LOOP SCI</t>
  </si>
  <si>
    <t>BLEND/TF 37-42-45-47: rip funzionalità</t>
  </si>
  <si>
    <t>Chiam CTG per Ripr. Funz Valvole VRU Pontile, Ripr. Funz. FCV045 IMP 1800 (PREV.161/25)</t>
  </si>
  <si>
    <t>S/Pont-MP105S - revisione priorità 1</t>
  </si>
  <si>
    <t>Chiam CTG per Posa illuminazione provvisoria filtri SRT104A/B IMP 600</t>
  </si>
  <si>
    <t>posizionamento faretti 25/07-26/07</t>
  </si>
  <si>
    <t>coemi- lampade provvisorie E160A/B</t>
  </si>
  <si>
    <t>4100LB03-201B:ripr.funzion.(scarica TA)</t>
  </si>
  <si>
    <t>Chiam CTG per Ripr. Funz. Consolle comando BR 5 PTF1 (PREV.4060)</t>
  </si>
  <si>
    <t>Attività di ricerca perdite SF6 su GIS</t>
  </si>
  <si>
    <t>MARINO V</t>
  </si>
  <si>
    <t>ELE: visita decennale sg 102</t>
  </si>
  <si>
    <t>coemi illuminaz. provvisoria 400 FiL101</t>
  </si>
  <si>
    <t>Ripr. Funz. Alimentazione 1° Piano Top Managment(PREV.4062)</t>
  </si>
  <si>
    <t>Chiam CTG per Ripr. Funz. MP106B IMP 1000 (PREV.4061)</t>
  </si>
  <si>
    <t>1000 MP106/A interviene termico</t>
  </si>
  <si>
    <t>Ricerca fuga SF6 BAIA2 COMP U</t>
  </si>
  <si>
    <t>Ripr. Funz. Manipolatore MP404 IMP 6300 (PREV.4063)</t>
  </si>
  <si>
    <t>GULINO</t>
  </si>
  <si>
    <t>Spinterometrica trasformatori SUD</t>
  </si>
  <si>
    <t>TR305A2: smo/rev/rim ventola N°1</t>
  </si>
  <si>
    <t>Riceca guasto MP101A IMP 2000 (PREV.4065)</t>
  </si>
  <si>
    <t>Ripristino illuminazione sala pompe addi</t>
  </si>
  <si>
    <t>Ricerca guasto MP101A IMP 2000 (PREV.4065)</t>
  </si>
  <si>
    <t>Ricerca guasto , ripr. Cassetta di appoggio , ripr. Terminaz cavo,prove tens. applicata verif. Tarat. RelèMP101A IMP 2000 (PREV.4065)</t>
  </si>
  <si>
    <t>ASSISTENZA PES PER SCAVI IMP TAS AGOSTO 2025 (PREV 4066)</t>
  </si>
  <si>
    <t>ARCOM BLE PON: squ ele corrett Agosto</t>
  </si>
  <si>
    <t>S518_Assistenza elettrica attività edili</t>
  </si>
  <si>
    <t>SPINALI</t>
  </si>
  <si>
    <t>Utilities: squ elett correttiva Agosto</t>
  </si>
  <si>
    <t>Utilities: squ strum correttiva Agosto</t>
  </si>
  <si>
    <t>PA1S: squ strum correttiva Agosto</t>
  </si>
  <si>
    <t>Ripr. Funz. L750G IMP 400 (PREV.162/25)</t>
  </si>
  <si>
    <t>DI GRANDE</t>
  </si>
  <si>
    <t>A.I. chiam del CTG del 02/08/25 imp.4000</t>
  </si>
  <si>
    <t>U800 / MC101a - guasto elettrico</t>
  </si>
  <si>
    <t>Assistenza Strum IMP 1800 (PREV.162/25)</t>
  </si>
  <si>
    <t>Chiam CTG per Smont Strum su MP102C IMP 1800 (PREV.163/25)</t>
  </si>
  <si>
    <t>ARCOM BLE PON: squ stru corrett Agosto</t>
  </si>
  <si>
    <t>MIGNOSA</t>
  </si>
  <si>
    <t>PA1S: squ elettr correttiva Agosto</t>
  </si>
  <si>
    <t>ROSSITTO</t>
  </si>
  <si>
    <t>BLEND / MP 301 - ripristino alimentazion</t>
  </si>
  <si>
    <t>1400: faretti per attività su FC-03</t>
  </si>
  <si>
    <t>Upgrade Offsite Suite &amp; DCS Blending</t>
  </si>
  <si>
    <t>OGNISANTI S</t>
  </si>
  <si>
    <t xml:space="preserve">TRINGALI </t>
  </si>
  <si>
    <t>4000-1: Mov 19/21/28/38 contr.funzion</t>
  </si>
  <si>
    <t>Ripr. Presa pompa CVT (PREV.4085)</t>
  </si>
  <si>
    <t>pes tas giu-set 25</t>
  </si>
  <si>
    <t>LOMBARDO</t>
  </si>
  <si>
    <t>4R01-2-GTG001 / STG2: Apertura vano coll</t>
  </si>
  <si>
    <t>VIZZINI G</t>
  </si>
  <si>
    <t>4B50-1-MOV042: Ispezione dettagliata</t>
  </si>
  <si>
    <t>RIZZA</t>
  </si>
  <si>
    <t>PIZZO</t>
  </si>
  <si>
    <t>PTF6 VERIFICA FUNZ 801-P02-6DP (PREV 173/25)</t>
  </si>
  <si>
    <t>COCO</t>
  </si>
  <si>
    <t>MARINO</t>
  </si>
  <si>
    <t>mp-108A mtz generale cassetto ptz motore</t>
  </si>
  <si>
    <t>Attività STRUM imp. 100</t>
  </si>
  <si>
    <t>RICERCA GUASTO E RIPR FUNZ BRACCIO 71 (PREV 170/25)</t>
  </si>
  <si>
    <t>POSAFARETTI PROVV IMP 500 (PREV 4069)</t>
  </si>
  <si>
    <t>ARICO</t>
  </si>
  <si>
    <t>RECUPERO FARETTI IMP 500 (PREV 4069)</t>
  </si>
  <si>
    <t>CTRL E RIPR PCV001 (PREV 164/25)</t>
  </si>
  <si>
    <t>CHIAMATA CTG PER CTRL E RIPR SONDA DI VIBRAZIONE 1200 B 901/A (PREV 165/25)</t>
  </si>
  <si>
    <t>TORDONATO G</t>
  </si>
  <si>
    <t>CTE-condiz.colonna - fornitura e posa ca</t>
  </si>
  <si>
    <t>SIRINGO C</t>
  </si>
  <si>
    <t>500 Illumnazione provv. P127</t>
  </si>
  <si>
    <t>TOMO G</t>
  </si>
  <si>
    <t>Scollegamento e ricollegamento/camion</t>
  </si>
  <si>
    <t xml:space="preserve">DI NICOLA </t>
  </si>
  <si>
    <t xml:space="preserve">RICIPUTO </t>
  </si>
  <si>
    <t>coemi- lampade provvisorie coibentaz.P83</t>
  </si>
  <si>
    <t>Revis. MP106B</t>
  </si>
  <si>
    <t>2100C301-MCC301 QSA1-2-5:ripr.porta fuse</t>
  </si>
  <si>
    <t>500: ripristino RBV027 e RBV072</t>
  </si>
  <si>
    <t>SMTG LIVELLO LD103A PTF 6 PONTILE (PREV 166/25)</t>
  </si>
  <si>
    <t>05 F171R 10L114R extra or. chiamata CTG</t>
  </si>
  <si>
    <t>4000-2 convert.statico:ripri.interv.prot</t>
  </si>
  <si>
    <t>1000 ASSISTENZA STRUMENTALE IMPIANTO (PREV 168/25)</t>
  </si>
  <si>
    <t>REINTEGRO GAS SF6 150KV ISAB SUD (PREV 4072)</t>
  </si>
  <si>
    <t>ASSISTENZA CAMBIO RX PER TARATURA RBV 030 (PREV 4070)</t>
  </si>
  <si>
    <t>CTRL GENERALE CAMPO CABINA ME 117/C (PREV. 4071)</t>
  </si>
  <si>
    <t>Attività ELE imp. 100</t>
  </si>
  <si>
    <t>RILIEVI E MISURAZIONI SU FORNO (PREV 169/25)</t>
  </si>
  <si>
    <t>BLENDING CVT RAMPA 6 BR65 (PREV 171/25)</t>
  </si>
  <si>
    <t>GIGLIUTO C</t>
  </si>
  <si>
    <t>Ripristino sistema di vib su compressori</t>
  </si>
  <si>
    <t>2800 MP105A - ripristino conduttura elet</t>
  </si>
  <si>
    <t>Ripristini AI Settembre</t>
  </si>
  <si>
    <t>RIPRISTINO ME CAPPE 8117/8118</t>
  </si>
  <si>
    <t>Remotizzazione PCV122 Imp. 800</t>
  </si>
  <si>
    <t>Ripristino funz./misure/ripr. c.stel 102</t>
  </si>
  <si>
    <t xml:space="preserve">TORDONATO </t>
  </si>
  <si>
    <t>1200: ASSISTENZA MOVIM VALVOLE</t>
  </si>
  <si>
    <t>SUD-Assistenza elettrica presso dopolav</t>
  </si>
  <si>
    <t>ROSSIITTO D</t>
  </si>
  <si>
    <t>CHIAMATA CTG PER RIPR TERMOCOPPIA MANDATA 2200MC201 (PREV 177/25)</t>
  </si>
  <si>
    <t>2000- SG102 ASS STRUM- 700-P602RC CTRL FUNZ (PREV 178/25)</t>
  </si>
  <si>
    <t>OK</t>
  </si>
  <si>
    <t>0493</t>
  </si>
  <si>
    <t>02</t>
  </si>
  <si>
    <t>SINGOLO</t>
  </si>
  <si>
    <t>2114</t>
  </si>
  <si>
    <t>0208</t>
  </si>
  <si>
    <t>0278</t>
  </si>
  <si>
    <t>0483</t>
  </si>
  <si>
    <t>2214</t>
  </si>
  <si>
    <t>0266</t>
  </si>
  <si>
    <t>2014</t>
  </si>
  <si>
    <t>1876</t>
  </si>
  <si>
    <t>0475</t>
  </si>
  <si>
    <t>1894</t>
  </si>
  <si>
    <t>1904</t>
  </si>
  <si>
    <t>0552</t>
  </si>
  <si>
    <t>0431</t>
  </si>
  <si>
    <t>2203</t>
  </si>
  <si>
    <t>0315</t>
  </si>
  <si>
    <t>0967</t>
  </si>
  <si>
    <t>0803</t>
  </si>
  <si>
    <t>0242</t>
  </si>
  <si>
    <t>1969</t>
  </si>
  <si>
    <t>0427</t>
  </si>
  <si>
    <t>1976</t>
  </si>
  <si>
    <t>2150</t>
  </si>
  <si>
    <t>0300</t>
  </si>
  <si>
    <t>1833</t>
  </si>
  <si>
    <t>2011</t>
  </si>
  <si>
    <t>1986</t>
  </si>
  <si>
    <t>0304</t>
  </si>
  <si>
    <t>2083</t>
  </si>
  <si>
    <t>0243</t>
  </si>
  <si>
    <t>2012</t>
  </si>
  <si>
    <t>0277</t>
  </si>
  <si>
    <t>0490</t>
  </si>
  <si>
    <t>1996</t>
  </si>
  <si>
    <t>0354</t>
  </si>
  <si>
    <t>1972</t>
  </si>
  <si>
    <t>1442</t>
  </si>
  <si>
    <t>1924</t>
  </si>
  <si>
    <t>2013</t>
  </si>
  <si>
    <t>2132</t>
  </si>
  <si>
    <t>0476</t>
  </si>
  <si>
    <t>1050</t>
  </si>
  <si>
    <t>0263</t>
  </si>
  <si>
    <t>1765</t>
  </si>
  <si>
    <t>0386</t>
  </si>
  <si>
    <t>2109</t>
  </si>
  <si>
    <t>0370</t>
  </si>
  <si>
    <t>0430</t>
  </si>
  <si>
    <t>0497</t>
  </si>
  <si>
    <t>1922</t>
  </si>
  <si>
    <t>0510</t>
  </si>
  <si>
    <t>0511</t>
  </si>
  <si>
    <t>0319</t>
  </si>
  <si>
    <t>0559</t>
  </si>
  <si>
    <t>1667</t>
  </si>
  <si>
    <t>0804</t>
  </si>
  <si>
    <t>2022</t>
  </si>
  <si>
    <t>0551</t>
  </si>
  <si>
    <t>0937</t>
  </si>
  <si>
    <t>2136</t>
  </si>
  <si>
    <t>0285</t>
  </si>
  <si>
    <t>2119</t>
  </si>
  <si>
    <t>1717</t>
  </si>
  <si>
    <t>0564</t>
  </si>
  <si>
    <t>1713</t>
  </si>
  <si>
    <t>1821</t>
  </si>
  <si>
    <t>DATE UNIVOCHE</t>
  </si>
  <si>
    <t>INIZIO RIGA</t>
  </si>
  <si>
    <t>FINE RIGA</t>
  </si>
  <si>
    <t>AVANZAMENTO</t>
  </si>
  <si>
    <t>N°</t>
  </si>
  <si>
    <t>DIPENDENTE</t>
  </si>
  <si>
    <t>ALLEGRETTI GIANCARLO</t>
  </si>
  <si>
    <t>AMARA FRANCESCO</t>
  </si>
  <si>
    <t>ARICO' EMANUELE</t>
  </si>
  <si>
    <t>BELLISTRI LUCA</t>
  </si>
  <si>
    <t>CAVAGNACCHI ROBERTO</t>
  </si>
  <si>
    <t>CAVALIERE VINCENZO</t>
  </si>
  <si>
    <t>CAVALLI GAETANO</t>
  </si>
  <si>
    <t>CORTESE LUCIANO</t>
  </si>
  <si>
    <t>DE LUCA ALESSANDRO</t>
  </si>
  <si>
    <t>DI BLASI MASSIMILIANO</t>
  </si>
  <si>
    <t>DI MARE GIOVANNI</t>
  </si>
  <si>
    <t>DI NICOLA DARIO</t>
  </si>
  <si>
    <t>DI SALVO FRANCESCO</t>
  </si>
  <si>
    <t>FARINA CONCETTO</t>
  </si>
  <si>
    <t>FIMMANO' FRANCESCO</t>
  </si>
  <si>
    <t>GALIFFI GAETANO</t>
  </si>
  <si>
    <t>GARBINI ALFREDO</t>
  </si>
  <si>
    <t>GARRO LUCA</t>
  </si>
  <si>
    <t>GARRO SAMUELE</t>
  </si>
  <si>
    <t>GIGLIUTO MICHELE</t>
  </si>
  <si>
    <t>GUARINO RICCARDO</t>
  </si>
  <si>
    <t>INTRESSALVI ALFIO</t>
  </si>
  <si>
    <t>LA ROCCA GIUSEPPE</t>
  </si>
  <si>
    <t>MANSERVIGI ANTONINO</t>
  </si>
  <si>
    <t>MICELI LUIGI</t>
  </si>
  <si>
    <t>MIGNOSA FRANCESCO</t>
  </si>
  <si>
    <t>MILLO FRANCESCO</t>
  </si>
  <si>
    <t>OGNISANTI ANTONINO</t>
  </si>
  <si>
    <t>PARTESANO VINCENZO</t>
  </si>
  <si>
    <t>PLATANIA MANUEL</t>
  </si>
  <si>
    <t>PUGLIARES SALVATORE</t>
  </si>
  <si>
    <t>RICCIO LUCA</t>
  </si>
  <si>
    <t>RICCIOLI MAURIZIO</t>
  </si>
  <si>
    <t>RICIPUTO ANDREA</t>
  </si>
  <si>
    <t>RIZZA CORRADO</t>
  </si>
  <si>
    <t>RIZZA FABIO</t>
  </si>
  <si>
    <t>ROSSITTO GIUSEPPE</t>
  </si>
  <si>
    <t>SCALISI ARCANGELO</t>
  </si>
  <si>
    <t>SCARAVELLI CIRO</t>
  </si>
  <si>
    <t>SCAVULLO MARCO</t>
  </si>
  <si>
    <t>SIRINGO CONCETTO</t>
  </si>
  <si>
    <t>SPINALI DOMENICO</t>
  </si>
  <si>
    <t>TARASCIO BENITO</t>
  </si>
  <si>
    <t>TRICHINI CLAUDIO</t>
  </si>
  <si>
    <t>TRINGALI ANGELO</t>
  </si>
  <si>
    <t>SERRA GIUSEPPE</t>
  </si>
  <si>
    <t>FICARA GIANMARCO</t>
  </si>
  <si>
    <t>GENTILE SEBASTIANO</t>
  </si>
  <si>
    <t>LO RE  ANDREA</t>
  </si>
  <si>
    <t>PARAFIORITI MATTEO</t>
  </si>
  <si>
    <t>SPINALI VINCENZO</t>
  </si>
  <si>
    <t>AMATO SALVATORE</t>
  </si>
  <si>
    <t>DI MARIA ROSANNA</t>
  </si>
  <si>
    <t>CIANCHINO TONY</t>
  </si>
  <si>
    <t>DI GRANDE DOMENICO</t>
  </si>
  <si>
    <t>MARINO VLADIMIR</t>
  </si>
  <si>
    <t>RANDAZZO SALVATORE</t>
  </si>
  <si>
    <t>NOCERA VINCENZO</t>
  </si>
  <si>
    <t>BASSETTA ANGELO</t>
  </si>
  <si>
    <t>DI GRANDE FRANCESCO</t>
  </si>
  <si>
    <t>RASCONA LUIGI</t>
  </si>
  <si>
    <t>LEDDA GIOVANNI</t>
  </si>
  <si>
    <t>RICCIARDI ANGELO</t>
  </si>
  <si>
    <t>AGATI GAETANO</t>
  </si>
  <si>
    <t>FERRARA FABIO</t>
  </si>
  <si>
    <t>D'AMBROGIO SALVATORE</t>
  </si>
  <si>
    <t>MOLINO ANDREA</t>
  </si>
  <si>
    <t>FALCO SALVATORE</t>
  </si>
  <si>
    <t>BITTOLLO MIRKO</t>
  </si>
  <si>
    <t>GENTILE MARCO</t>
  </si>
  <si>
    <t>D'AMORE LEONARDO</t>
  </si>
  <si>
    <t>INTURRISI FRANCESCO</t>
  </si>
  <si>
    <t>AGUGLIA GIUSEPPE</t>
  </si>
  <si>
    <t>SAMO SEBASTIANO</t>
  </si>
  <si>
    <t>MARINO ANDREA</t>
  </si>
  <si>
    <t>MIGNOSA ANDREA</t>
  </si>
  <si>
    <t>ANDRONICO DAMIANO</t>
  </si>
  <si>
    <t>MILARDO ANDREA</t>
  </si>
  <si>
    <t>CAVALLARO ALESSANDRO</t>
  </si>
  <si>
    <t>SAGGIO GIUSEPPE</t>
  </si>
  <si>
    <t>OGNISANTI SALVATORE</t>
  </si>
  <si>
    <t>GIGLIUTO CESARE</t>
  </si>
  <si>
    <t>TORDONATO GIOVANNI</t>
  </si>
  <si>
    <t>BAUDO ALFREDO</t>
  </si>
  <si>
    <t>PIZZO FELICE</t>
  </si>
  <si>
    <t>LOMBARDO GAETANO</t>
  </si>
  <si>
    <t>CIANCHINO ARMANDO</t>
  </si>
  <si>
    <t>COVATO ROSARIO</t>
  </si>
  <si>
    <t>ROSSITTO DANIELE</t>
  </si>
  <si>
    <t>PREVITI DAVIDE</t>
  </si>
  <si>
    <t>SAMMITO ANTONIO</t>
  </si>
  <si>
    <t>TIPOLOGIA: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</si>
</sst>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)"/>
    <numFmt numFmtId="165" formatCode="[$-410]mmmm\-yyyy;@"/>
    <numFmt numFmtId="166" formatCode="_-&quot;€&quot;\ * #,##0.00_-;\-&quot;€&quot;\ * #,##0.00_-;_-&quot;€&quot;\ * &quot;-&quot;??_-;_-@_-"/>
  </numFmts>
  <fonts count="28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FF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18"/>
      <color rgb="FF000000"/>
      <name val="Calibri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1F497D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auto="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thin">
        <color auto="1"/>
      </left>
      <right/>
      <top style="thin">
        <color theme="4"/>
      </top>
      <bottom/>
      <diagonal/>
    </border>
    <border>
      <left style="thin">
        <color auto="1"/>
      </left>
      <right style="thin">
        <color auto="1"/>
      </right>
      <top style="thin">
        <color theme="4"/>
      </top>
      <bottom/>
      <diagonal/>
    </border>
    <border>
      <left/>
      <right style="thin">
        <color auto="1"/>
      </right>
      <top/>
      <bottom/>
      <diagonal/>
    </border>
  </borders>
  <cellStyleXfs count="7">
    <xf numFmtId="0" fontId="0" fillId="0" borderId="0"/>
    <xf numFmtId="0" fontId="14" fillId="0" borderId="0"/>
    <xf numFmtId="166" fontId="14" fillId="0" borderId="0"/>
    <xf numFmtId="0" fontId="8" fillId="0" borderId="0"/>
    <xf numFmtId="165" fontId="9" fillId="0" borderId="0"/>
    <xf numFmtId="0" fontId="14" fillId="0" borderId="0"/>
    <xf numFmtId="166" fontId="10" fillId="0" borderId="0"/>
  </cellStyleXfs>
  <cellXfs count="116">
    <xf numFmtId="0" fontId="0" fillId="0" borderId="0" xfId="0"/>
    <xf numFmtId="2" fontId="4" fillId="0" borderId="1" xfId="1" applyNumberFormat="1" applyFont="1" applyBorder="1" applyProtection="1">
      <protection locked="0"/>
    </xf>
    <xf numFmtId="0" fontId="11" fillId="0" borderId="6" xfId="4" applyNumberFormat="1" applyFont="1" applyBorder="1" applyAlignment="1" applyProtection="1">
      <alignment horizontal="left" vertical="center" wrapText="1"/>
      <protection locked="0"/>
    </xf>
    <xf numFmtId="0" fontId="11" fillId="0" borderId="8" xfId="4" applyNumberFormat="1" applyFont="1" applyBorder="1" applyAlignment="1" applyProtection="1">
      <alignment horizontal="left" wrapText="1"/>
      <protection locked="0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4" fillId="0" borderId="1" xfId="1" applyFont="1" applyBorder="1" applyProtection="1">
      <protection locked="0"/>
    </xf>
    <xf numFmtId="0" fontId="0" fillId="0" borderId="0" xfId="0" applyAlignment="1">
      <alignment wrapText="1"/>
    </xf>
    <xf numFmtId="0" fontId="4" fillId="0" borderId="4" xfId="1" applyFont="1" applyBorder="1" applyProtection="1">
      <protection locked="0"/>
    </xf>
    <xf numFmtId="0" fontId="4" fillId="0" borderId="1" xfId="1" applyFont="1" applyBorder="1" applyAlignment="1" applyProtection="1">
      <alignment horizontal="left"/>
      <protection locked="0"/>
    </xf>
    <xf numFmtId="14" fontId="3" fillId="0" borderId="1" xfId="1" applyNumberFormat="1" applyFont="1" applyBorder="1" applyAlignment="1">
      <alignment horizontal="left" vertical="top"/>
    </xf>
    <xf numFmtId="2" fontId="3" fillId="0" borderId="1" xfId="1" applyNumberFormat="1" applyFont="1" applyBorder="1"/>
    <xf numFmtId="14" fontId="5" fillId="0" borderId="1" xfId="1" applyNumberFormat="1" applyFont="1" applyBorder="1" applyAlignment="1">
      <alignment horizontal="left" vertical="top"/>
    </xf>
    <xf numFmtId="14" fontId="6" fillId="0" borderId="1" xfId="1" applyNumberFormat="1" applyFont="1" applyBorder="1" applyAlignment="1">
      <alignment horizontal="left" vertical="top"/>
    </xf>
    <xf numFmtId="14" fontId="7" fillId="0" borderId="1" xfId="1" applyNumberFormat="1" applyFont="1" applyBorder="1" applyAlignment="1">
      <alignment horizontal="left" vertical="top"/>
    </xf>
    <xf numFmtId="0" fontId="15" fillId="0" borderId="4" xfId="1" applyFont="1" applyBorder="1" applyProtection="1">
      <protection locked="0"/>
    </xf>
    <xf numFmtId="0" fontId="17" fillId="0" borderId="11" xfId="1" applyFont="1" applyBorder="1" applyProtection="1">
      <protection locked="0"/>
    </xf>
    <xf numFmtId="0" fontId="4" fillId="0" borderId="15" xfId="1" applyFont="1" applyBorder="1" applyAlignment="1">
      <alignment horizontal="left"/>
    </xf>
    <xf numFmtId="0" fontId="4" fillId="0" borderId="5" xfId="1" applyFont="1" applyBorder="1" applyAlignment="1">
      <alignment horizontal="left"/>
    </xf>
    <xf numFmtId="0" fontId="4" fillId="0" borderId="5" xfId="1" applyFont="1" applyBorder="1" applyAlignment="1">
      <alignment horizontal="left" wrapText="1"/>
    </xf>
    <xf numFmtId="0" fontId="4" fillId="0" borderId="15" xfId="1" applyFont="1" applyBorder="1" applyAlignment="1">
      <alignment horizontal="left" wrapText="1"/>
    </xf>
    <xf numFmtId="0" fontId="4" fillId="0" borderId="16" xfId="1" applyFont="1" applyBorder="1" applyAlignment="1">
      <alignment horizontal="left"/>
    </xf>
    <xf numFmtId="0" fontId="2" fillId="0" borderId="5" xfId="1" applyFont="1" applyBorder="1"/>
    <xf numFmtId="2" fontId="2" fillId="0" borderId="5" xfId="1" applyNumberFormat="1" applyFont="1" applyBorder="1" applyAlignment="1">
      <alignment horizontal="left"/>
    </xf>
    <xf numFmtId="0" fontId="2" fillId="0" borderId="15" xfId="1" applyFont="1" applyBorder="1"/>
    <xf numFmtId="14" fontId="2" fillId="0" borderId="14" xfId="1" applyNumberFormat="1" applyFont="1" applyBorder="1"/>
    <xf numFmtId="0" fontId="2" fillId="0" borderId="14" xfId="1" applyFont="1" applyBorder="1"/>
    <xf numFmtId="0" fontId="4" fillId="0" borderId="13" xfId="1" applyFont="1" applyBorder="1"/>
    <xf numFmtId="0" fontId="4" fillId="0" borderId="0" xfId="1" applyFont="1"/>
    <xf numFmtId="0" fontId="2" fillId="0" borderId="10" xfId="1" applyFont="1" applyBorder="1"/>
    <xf numFmtId="0" fontId="4" fillId="0" borderId="11" xfId="1" applyFont="1" applyBorder="1"/>
    <xf numFmtId="14" fontId="4" fillId="0" borderId="11" xfId="1" applyNumberFormat="1" applyFont="1" applyBorder="1"/>
    <xf numFmtId="0" fontId="4" fillId="0" borderId="11" xfId="1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wrapText="1"/>
    </xf>
    <xf numFmtId="0" fontId="3" fillId="0" borderId="17" xfId="1" applyFont="1" applyBorder="1" applyProtection="1">
      <protection locked="0"/>
    </xf>
    <xf numFmtId="0" fontId="14" fillId="0" borderId="0" xfId="1" applyProtection="1">
      <protection locked="0"/>
    </xf>
    <xf numFmtId="0" fontId="4" fillId="0" borderId="0" xfId="1" applyFont="1" applyProtection="1">
      <protection locked="0"/>
    </xf>
    <xf numFmtId="0" fontId="18" fillId="0" borderId="0" xfId="0" applyFont="1"/>
    <xf numFmtId="0" fontId="16" fillId="0" borderId="0" xfId="1" applyFont="1"/>
    <xf numFmtId="0" fontId="3" fillId="0" borderId="1" xfId="1" applyFont="1" applyBorder="1" applyAlignment="1">
      <alignment horizontal="left" vertical="top"/>
    </xf>
    <xf numFmtId="0" fontId="3" fillId="0" borderId="1" xfId="1" applyFont="1" applyBorder="1" applyAlignment="1">
      <alignment horizontal="left"/>
    </xf>
    <xf numFmtId="2" fontId="3" fillId="0" borderId="1" xfId="1" applyNumberFormat="1" applyFont="1" applyBorder="1" applyAlignment="1">
      <alignment wrapText="1"/>
    </xf>
    <xf numFmtId="0" fontId="3" fillId="0" borderId="1" xfId="0" applyFont="1" applyBorder="1"/>
    <xf numFmtId="0" fontId="14" fillId="0" borderId="11" xfId="1" applyBorder="1"/>
    <xf numFmtId="0" fontId="23" fillId="0" borderId="0" xfId="0" applyFont="1"/>
    <xf numFmtId="0" fontId="4" fillId="0" borderId="1" xfId="0" applyFont="1" applyBorder="1" applyProtection="1">
      <protection locked="0"/>
    </xf>
    <xf numFmtId="0" fontId="4" fillId="0" borderId="10" xfId="1" applyFont="1" applyBorder="1"/>
    <xf numFmtId="2" fontId="2" fillId="0" borderId="10" xfId="1" applyNumberFormat="1" applyFont="1" applyBorder="1"/>
    <xf numFmtId="0" fontId="3" fillId="0" borderId="4" xfId="1" applyFont="1" applyBorder="1"/>
    <xf numFmtId="0" fontId="3" fillId="0" borderId="1" xfId="1" applyFont="1" applyBorder="1"/>
    <xf numFmtId="0" fontId="2" fillId="0" borderId="1" xfId="1" applyFont="1" applyBorder="1" applyAlignment="1">
      <alignment horizontal="left" vertical="top"/>
    </xf>
    <xf numFmtId="0" fontId="5" fillId="0" borderId="1" xfId="1" applyFont="1" applyBorder="1" applyAlignment="1">
      <alignment horizontal="left" vertical="top"/>
    </xf>
    <xf numFmtId="1" fontId="3" fillId="0" borderId="1" xfId="1" applyNumberFormat="1" applyFont="1" applyBorder="1" applyAlignment="1">
      <alignment horizontal="left"/>
    </xf>
    <xf numFmtId="0" fontId="6" fillId="0" borderId="1" xfId="1" applyFont="1" applyBorder="1" applyAlignment="1">
      <alignment horizontal="left" vertical="top"/>
    </xf>
    <xf numFmtId="0" fontId="7" fillId="0" borderId="1" xfId="1" applyFont="1" applyBorder="1" applyAlignment="1">
      <alignment horizontal="left" vertical="top"/>
    </xf>
    <xf numFmtId="0" fontId="3" fillId="0" borderId="12" xfId="1" applyFont="1" applyBorder="1"/>
    <xf numFmtId="0" fontId="2" fillId="0" borderId="4" xfId="1" applyFont="1" applyBorder="1"/>
    <xf numFmtId="0" fontId="2" fillId="0" borderId="12" xfId="1" applyFont="1" applyBorder="1"/>
    <xf numFmtId="0" fontId="2" fillId="0" borderId="1" xfId="1" applyFont="1" applyBorder="1"/>
    <xf numFmtId="1" fontId="2" fillId="0" borderId="1" xfId="1" applyNumberFormat="1" applyFont="1" applyBorder="1"/>
    <xf numFmtId="0" fontId="4" fillId="0" borderId="11" xfId="1" applyFont="1" applyBorder="1" applyAlignment="1" applyProtection="1">
      <alignment horizontal="center" vertical="center" wrapText="1"/>
      <protection locked="0"/>
    </xf>
    <xf numFmtId="14" fontId="4" fillId="0" borderId="11" xfId="1" applyNumberFormat="1" applyFont="1" applyBorder="1" applyAlignment="1" applyProtection="1">
      <alignment vertical="top"/>
      <protection locked="0"/>
    </xf>
    <xf numFmtId="0" fontId="0" fillId="0" borderId="0" xfId="0" applyAlignment="1">
      <alignment horizontal="right" wrapText="1"/>
    </xf>
    <xf numFmtId="0" fontId="0" fillId="0" borderId="0" xfId="0" quotePrefix="1"/>
    <xf numFmtId="14" fontId="26" fillId="0" borderId="0" xfId="0" quotePrefix="1" applyNumberFormat="1" applyFont="1" applyAlignment="1">
      <alignment horizontal="left" vertical="top"/>
    </xf>
    <xf numFmtId="0" fontId="27" fillId="0" borderId="1" xfId="1" applyFont="1" applyBorder="1" applyAlignment="1">
      <alignment horizontal="left" vertical="top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4" fillId="0" borderId="4" xfId="1" applyNumberFormat="1" applyFont="1" applyBorder="1" applyProtection="1">
      <protection locked="0"/>
    </xf>
    <xf numFmtId="49" fontId="2" fillId="0" borderId="1" xfId="1" applyNumberFormat="1" applyFont="1" applyBorder="1"/>
    <xf numFmtId="49" fontId="2" fillId="0" borderId="12" xfId="1" applyNumberFormat="1" applyFont="1" applyBorder="1"/>
    <xf numFmtId="49" fontId="0" fillId="0" borderId="0" xfId="0" applyNumberFormat="1"/>
    <xf numFmtId="0" fontId="0" fillId="0" borderId="5" xfId="0" applyBorder="1"/>
    <xf numFmtId="14" fontId="1" fillId="0" borderId="8" xfId="0" applyNumberFormat="1" applyFont="1" applyBorder="1" applyAlignment="1" applyProtection="1">
      <alignment horizontal="left" vertical="top"/>
      <protection locked="0"/>
    </xf>
    <xf numFmtId="0" fontId="0" fillId="0" borderId="1" xfId="0" applyBorder="1" applyProtection="1">
      <protection locked="0"/>
    </xf>
    <xf numFmtId="2" fontId="0" fillId="0" borderId="1" xfId="0" applyNumberFormat="1" applyBorder="1" applyProtection="1">
      <protection locked="0"/>
    </xf>
    <xf numFmtId="0" fontId="0" fillId="0" borderId="1" xfId="0" applyBorder="1"/>
    <xf numFmtId="0" fontId="0" fillId="0" borderId="6" xfId="0" applyBorder="1"/>
    <xf numFmtId="0" fontId="1" fillId="0" borderId="1" xfId="0" applyFont="1" applyBorder="1" applyProtection="1">
      <protection locked="0"/>
    </xf>
    <xf numFmtId="14" fontId="0" fillId="0" borderId="8" xfId="0" applyNumberFormat="1" applyBorder="1" applyAlignment="1" applyProtection="1">
      <alignment horizontal="left" vertical="top"/>
      <protection locked="0"/>
    </xf>
    <xf numFmtId="0" fontId="13" fillId="0" borderId="1" xfId="0" applyFont="1" applyBorder="1" applyProtection="1">
      <protection locked="0"/>
    </xf>
    <xf numFmtId="14" fontId="13" fillId="0" borderId="8" xfId="0" applyNumberFormat="1" applyFont="1" applyBorder="1" applyAlignment="1" applyProtection="1">
      <alignment horizontal="left" vertical="top"/>
      <protection locked="0"/>
    </xf>
    <xf numFmtId="14" fontId="13" fillId="0" borderId="7" xfId="0" applyNumberFormat="1" applyFont="1" applyBorder="1" applyAlignment="1" applyProtection="1">
      <alignment horizontal="left" vertical="top"/>
      <protection locked="0"/>
    </xf>
    <xf numFmtId="0" fontId="0" fillId="0" borderId="12" xfId="0" applyBorder="1" applyProtection="1">
      <protection locked="0"/>
    </xf>
    <xf numFmtId="2" fontId="0" fillId="0" borderId="12" xfId="0" applyNumberFormat="1" applyBorder="1" applyProtection="1">
      <protection locked="0"/>
    </xf>
    <xf numFmtId="0" fontId="0" fillId="0" borderId="12" xfId="0" applyBorder="1"/>
    <xf numFmtId="14" fontId="1" fillId="0" borderId="1" xfId="1" applyNumberFormat="1" applyFont="1" applyBorder="1" applyAlignment="1">
      <alignment horizontal="left" vertical="top"/>
    </xf>
    <xf numFmtId="0" fontId="1" fillId="0" borderId="1" xfId="1" applyFont="1" applyBorder="1" applyAlignment="1">
      <alignment horizontal="left"/>
    </xf>
    <xf numFmtId="2" fontId="1" fillId="0" borderId="1" xfId="1" applyNumberFormat="1" applyFont="1" applyBorder="1" applyAlignment="1">
      <alignment horizontal="left"/>
    </xf>
    <xf numFmtId="1" fontId="1" fillId="0" borderId="1" xfId="1" applyNumberFormat="1" applyFont="1" applyBorder="1" applyAlignment="1">
      <alignment horizontal="left"/>
    </xf>
    <xf numFmtId="0" fontId="13" fillId="0" borderId="1" xfId="1" applyFont="1" applyBorder="1" applyAlignment="1">
      <alignment horizontal="left"/>
    </xf>
    <xf numFmtId="164" fontId="12" fillId="0" borderId="9" xfId="0" applyNumberFormat="1" applyFont="1" applyBorder="1" applyAlignment="1" applyProtection="1">
      <alignment horizontal="left" vertical="center"/>
      <protection locked="0"/>
    </xf>
    <xf numFmtId="164" fontId="12" fillId="0" borderId="2" xfId="0" applyNumberFormat="1" applyFont="1" applyBorder="1" applyAlignment="1" applyProtection="1">
      <alignment horizontal="left" vertical="center"/>
      <protection locked="0"/>
    </xf>
    <xf numFmtId="164" fontId="11" fillId="0" borderId="8" xfId="0" applyNumberFormat="1" applyFont="1" applyBorder="1" applyAlignment="1" applyProtection="1">
      <alignment horizontal="left" vertical="center"/>
      <protection locked="0"/>
    </xf>
    <xf numFmtId="164" fontId="11" fillId="0" borderId="6" xfId="0" applyNumberFormat="1" applyFont="1" applyBorder="1" applyAlignment="1" applyProtection="1">
      <alignment horizontal="left" vertical="center"/>
      <protection locked="0"/>
    </xf>
    <xf numFmtId="165" fontId="11" fillId="0" borderId="6" xfId="4" applyFont="1" applyBorder="1" applyAlignment="1" applyProtection="1">
      <alignment horizontal="left" wrapText="1"/>
      <protection locked="0"/>
    </xf>
    <xf numFmtId="165" fontId="11" fillId="0" borderId="6" xfId="0" applyNumberFormat="1" applyFont="1" applyBorder="1" applyAlignment="1" applyProtection="1">
      <alignment horizontal="left" vertical="center" wrapText="1"/>
      <protection locked="0"/>
    </xf>
    <xf numFmtId="165" fontId="11" fillId="0" borderId="3" xfId="0" applyNumberFormat="1" applyFont="1" applyBorder="1" applyAlignment="1" applyProtection="1">
      <alignment horizontal="left" vertical="center" wrapText="1"/>
      <protection locked="0"/>
    </xf>
    <xf numFmtId="49" fontId="1" fillId="0" borderId="4" xfId="1" applyNumberFormat="1" applyFont="1" applyBorder="1"/>
    <xf numFmtId="0" fontId="0" fillId="2" borderId="0" xfId="0" applyFill="1" applyAlignment="1">
      <alignment horizontal="left"/>
    </xf>
    <xf numFmtId="20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left"/>
    </xf>
    <xf numFmtId="0" fontId="0" fillId="0" borderId="0" xfId="0" applyAlignment="1">
      <alignment horizontal="left"/>
    </xf>
    <xf numFmtId="20" fontId="0" fillId="0" borderId="0" xfId="0" applyNumberFormat="1" applyAlignment="1">
      <alignment horizontal="left"/>
    </xf>
    <xf numFmtId="0" fontId="11" fillId="0" borderId="7" xfId="4" applyNumberFormat="1" applyFont="1" applyBorder="1" applyAlignment="1" applyProtection="1">
      <alignment horizontal="left" vertical="center" wrapText="1"/>
      <protection locked="0"/>
    </xf>
    <xf numFmtId="165" fontId="11" fillId="0" borderId="5" xfId="4" applyFont="1" applyBorder="1" applyAlignment="1" applyProtection="1">
      <alignment horizontal="left" vertical="center" wrapText="1"/>
      <protection locked="0"/>
    </xf>
    <xf numFmtId="14" fontId="1" fillId="3" borderId="1" xfId="1" applyNumberFormat="1" applyFont="1" applyFill="1" applyBorder="1" applyAlignment="1">
      <alignment horizontal="left" vertical="top"/>
    </xf>
    <xf numFmtId="0" fontId="1" fillId="3" borderId="1" xfId="1" applyFont="1" applyFill="1" applyBorder="1" applyAlignment="1">
      <alignment horizontal="left"/>
    </xf>
    <xf numFmtId="2" fontId="1" fillId="3" borderId="1" xfId="1" applyNumberFormat="1" applyFont="1" applyFill="1" applyBorder="1" applyAlignment="1">
      <alignment horizontal="left"/>
    </xf>
    <xf numFmtId="0" fontId="0" fillId="3" borderId="1" xfId="0" applyFill="1" applyBorder="1"/>
    <xf numFmtId="0" fontId="11" fillId="0" borderId="8" xfId="4" applyNumberFormat="1" applyFont="1" applyBorder="1" applyAlignment="1" applyProtection="1">
      <alignment horizontal="left" vertical="center" wrapText="1"/>
      <protection locked="0"/>
    </xf>
    <xf numFmtId="165" fontId="11" fillId="0" borderId="6" xfId="4" applyFont="1" applyBorder="1" applyAlignment="1" applyProtection="1">
      <alignment horizontal="left" vertical="center" wrapText="1"/>
      <protection locked="0"/>
    </xf>
    <xf numFmtId="14" fontId="0" fillId="0" borderId="0" xfId="0" applyNumberFormat="1"/>
    <xf numFmtId="0" fontId="0" fillId="0" borderId="0" xfId="0"/>
    <xf numFmtId="0" fontId="24" fillId="0" borderId="0" xfId="0" applyFont="1" applyAlignment="1">
      <alignment horizontal="center"/>
    </xf>
    <xf numFmtId="0" fontId="0" fillId="0" borderId="0" xfId="0"/>
  </cellXfs>
  <cellStyles count="7">
    <cellStyle name="Normale" xfId="0" builtinId="0"/>
    <cellStyle name="Normale 2" xfId="3" xr:uid="{00000000-0005-0000-0000-000003000000}"/>
    <cellStyle name="Normale 2 2" xfId="4" xr:uid="{00000000-0005-0000-0000-000004000000}"/>
    <cellStyle name="Normale 3" xfId="5" xr:uid="{00000000-0005-0000-0000-000005000000}"/>
    <cellStyle name="Normale 4" xfId="1" xr:uid="{00000000-0005-0000-0000-000001000000}"/>
    <cellStyle name="Valuta 2" xfId="6" xr:uid="{00000000-0005-0000-0000-000006000000}"/>
    <cellStyle name="Valuta 3" xfId="2" xr:uid="{00000000-0005-0000-0000-000002000000}"/>
  </cellStyles>
  <dxfs count="83">
    <dxf>
      <font>
        <b/>
        <strike val="0"/>
        <condense val="0"/>
        <extend val="0"/>
        <outline val="0"/>
        <shadow val="0"/>
        <vertAlign val="baseline"/>
        <sz val="12"/>
        <color auto="1"/>
        <name val="Arial"/>
      </font>
      <alignment horizontal="left" vertical="center" wrapText="1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trike val="0"/>
        <condense val="0"/>
        <extend val="0"/>
        <outline val="0"/>
        <shadow val="0"/>
        <vertAlign val="baseline"/>
        <sz val="12"/>
        <color auto="1"/>
        <name val="Arial"/>
      </font>
      <numFmt numFmtId="0" formatCode="General"/>
      <alignment horizontal="left" vertical="center" wrapText="1"/>
      <border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vertAlign val="baseline"/>
        <sz val="12"/>
        <color theme="0"/>
        <name val="Arial"/>
      </font>
    </dxf>
    <dxf>
      <font>
        <strike val="0"/>
        <outline val="0"/>
        <shadow val="0"/>
        <vertAlign val="baseline"/>
        <sz val="11"/>
        <color theme="1"/>
      </font>
      <fill>
        <patternFill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d/mm/yyyy"/>
      <fill>
        <patternFill>
          <fgColor indexed="64"/>
          <bgColor auto="1"/>
        </patternFill>
      </fill>
      <alignment horizontal="left" vertical="top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alignment horizontal="left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alignment horizontal="general" vertical="bottom"/>
      <border>
        <left/>
        <right/>
        <top style="thin">
          <color theme="4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theme="4"/>
        </top>
        <bottom style="thin">
          <color theme="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>
          <fgColor indexed="64"/>
          <bgColor indexed="65"/>
        </patternFill>
      </fill>
      <alignment horizontal="general" vertical="bottom"/>
      <border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>
          <fgColor indexed="64"/>
          <bgColor auto="1"/>
        </patternFill>
      </fill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>
          <fgColor indexed="64"/>
          <bgColor indexed="65"/>
        </patternFill>
      </fill>
      <alignment horizontal="general" vertical="bottom"/>
      <border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>
          <fgColor indexed="64"/>
          <bgColor auto="1"/>
        </patternFill>
      </fill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fill>
        <patternFill>
          <fgColor indexed="64"/>
          <bgColor indexed="65"/>
        </patternFill>
      </fill>
      <alignment horizontal="general" vertical="bottom"/>
      <border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protection locked="1" hidden="0"/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>
          <fgColor indexed="64"/>
          <bgColor auto="1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2" formatCode="0.00"/>
      <fill>
        <patternFill>
          <fgColor indexed="64"/>
          <bgColor auto="1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2" formatCode="0.00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2" formatCode="0.00"/>
      <fill>
        <patternFill>
          <fgColor indexed="64"/>
          <bgColor auto="1"/>
        </patternFill>
      </fill>
      <alignment horizontal="general" vertical="bottom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30" formatCode="@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vertAlign val="baseline"/>
        <sz val="11"/>
        <name val="Calibri"/>
        <scheme val="minor"/>
      </font>
      <numFmt numFmtId="0" formatCode="General"/>
      <fill>
        <patternFill>
          <fgColor indexed="64"/>
          <bgColor auto="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auto="1"/>
        </patternFill>
      </fill>
      <alignment horizontal="left" vertical="top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auto="1"/>
        </patternFill>
      </fill>
      <alignment horizontal="left" vertical="top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/>
      <border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9" formatCode="dd/mm/yyyy"/>
      <fill>
        <patternFill>
          <fgColor indexed="64"/>
          <bgColor auto="1"/>
        </patternFill>
      </fill>
      <alignment horizontal="left" vertical="top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top"/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9" formatCode="dd/mm/yyyy"/>
      <fill>
        <patternFill>
          <fgColor indexed="64"/>
          <bgColor auto="1"/>
        </patternFill>
      </fill>
      <alignment horizontal="left" vertical="top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>
          <fgColor indexed="64"/>
          <bgColor auto="1"/>
        </patternFill>
      </fill>
      <protection locked="1" hidden="0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border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color rgb="FF9C0006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257175</xdr:rowOff>
        </xdr:from>
        <xdr:to>
          <xdr:col>19</xdr:col>
          <xdr:colOff>0</xdr:colOff>
          <xdr:row>2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F9FBE38A-9AB3-49AE-8BC8-82B275430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DOPPIO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819150</xdr:colOff>
          <xdr:row>1</xdr:row>
          <xdr:rowOff>457200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4DC94D44-9F01-4069-AF9E-9E585BB97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CIG-SC-PH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9525</xdr:rowOff>
        </xdr:from>
        <xdr:to>
          <xdr:col>16</xdr:col>
          <xdr:colOff>819150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A449B255-9233-43D2-AD98-B8F4A4BBB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MALATTIA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819150</xdr:colOff>
          <xdr:row>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4DC044B-038D-4FE3-978A-589FB43EF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FERIE/ROL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9525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C52643B8-FB58-4647-B2F0-F4CCC2DF5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STR.50%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9525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8880E696-FED6-483C-B84F-D4710D6F1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STR.25%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2AE489C0-C5ED-40BB-B121-33646E905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374F8104-66D8-43BA-B08F-9739CB181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FORFAIT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6</xdr:col>
          <xdr:colOff>9525</xdr:colOff>
          <xdr:row>1</xdr:row>
          <xdr:rowOff>457200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F54C0BE1-9F54-4E27-9897-80417C150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FILTRI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9525</xdr:rowOff>
        </xdr:from>
        <xdr:to>
          <xdr:col>0</xdr:col>
          <xdr:colOff>600075</xdr:colOff>
          <xdr:row>1</xdr:row>
          <xdr:rowOff>457200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94A67A2A-0FC7-48EF-97FA-746253564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 STATO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DF9EEFB7-7E4A-42B4-B9CC-F7FC76437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FILTRI TOTALE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0</xdr:rowOff>
        </xdr:from>
        <xdr:to>
          <xdr:col>19</xdr:col>
          <xdr:colOff>0</xdr:colOff>
          <xdr:row>1</xdr:row>
          <xdr:rowOff>219075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70B13CAD-36F2-440B-B160-8602B3930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SINGOLO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209550</xdr:rowOff>
        </xdr:from>
        <xdr:to>
          <xdr:col>2</xdr:col>
          <xdr:colOff>0</xdr:colOff>
          <xdr:row>1</xdr:row>
          <xdr:rowOff>457200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8FE5F494-33B2-4AA5-AD3A-A06F4297F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200025</xdr:rowOff>
        </xdr:from>
        <xdr:to>
          <xdr:col>1</xdr:col>
          <xdr:colOff>371475</xdr:colOff>
          <xdr:row>2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F6B1C801-977F-4456-A3D5-C7ACC8B6B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19050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1DF8202-AA16-447F-B931-0FB00D1D9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AVVIA ELABORAZIONE PYTHON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1" displayName="Tabella1" ref="A3:U1976" headerRowDxfId="66" dataDxfId="64" headerRowBorderDxfId="65" tableBorderDxfId="63" headerRowCellStyle="Normale 4">
  <autoFilter ref="A3:U1976" xr:uid="{00000000-0009-0000-0100-000001000000}"/>
  <tableColumns count="21">
    <tableColumn id="15" xr3:uid="{00000000-0010-0000-0000-00000F000000}" name="STATO" totalsRowLabel="Totale" dataDxfId="62" totalsRowDxfId="61" dataCellStyle="Normale 4"/>
    <tableColumn id="1" xr3:uid="{00000000-0010-0000-0000-000001000000}" name="DATA" dataDxfId="60" totalsRowDxfId="59" dataCellStyle="Normale 4">
      <calculatedColumnFormula>IF(OR(AE4="", AE4=0), "", AE4)</calculatedColumnFormula>
    </tableColumn>
    <tableColumn id="12" xr3:uid="{00000000-0010-0000-0000-00000C000000}" name="COMMESSA" dataDxfId="58" totalsRowDxfId="57" dataCellStyle="Normale 4">
      <calculatedColumnFormula>IF(AH4="","", IF(OR(AH4=4041, AH4=4042, AH4=4043, AH4=4044, AH4=4045, AH4=4046, AH4=4048, AH4=4049, AH4=4051, AH4=4052, AH4=4053, AH4=4054),
    404,
    IF(AH4=4047,
        "ALTRO CANTIERE",
        IF(AH4=4050,
            430,
            IF(LEN(AH4)=5,
                MID(AH4, 1, 2) &amp; "/" &amp; MID(AH4, 3, 3),
                AH4
            )
        )
    )
))</calculatedColumnFormula>
    </tableColumn>
    <tableColumn id="13" xr3:uid="{00000000-0010-0000-0000-00000D000000}" name="MATR.1" dataDxfId="56" totalsRowDxfId="55" dataCellStyle="Normale 4">
      <calculatedColumnFormula>IF(AF4="", "", IFERROR(TEXT(INDEX(Tabella4[N°], MATCH("*"&amp;AF4&amp;"*", Tabella4[DIPENDENTE], 0)), "0000"), "Non trovato"))</calculatedColumnFormula>
    </tableColumn>
    <tableColumn id="14" xr3:uid="{00000000-0010-0000-0000-00000E000000}" name="MATR.2" dataDxfId="54" totalsRowDxfId="53" dataCellStyle="Normale 4">
      <calculatedColumnFormula>IF(AG4="", "", IF(ISERROR(MATCH("*"&amp;AG4&amp;"*", Tabella4[DIPENDENTE], 0)), "Non trovato", TEXT(INDEX(Tabella4[N°], MATCH("*"&amp;AG4&amp;"*", Tabella4[DIPENDENTE], 0)), "0000")))</calculatedColumnFormula>
    </tableColumn>
    <tableColumn id="2" xr3:uid="{00000000-0010-0000-0000-000002000000}" name="PERS.1" dataDxfId="52" totalsRowDxfId="51" dataCellStyle="Normale 4">
      <calculatedColumnFormula>IF(AF4="","",AF4)</calculatedColumnFormula>
    </tableColumn>
    <tableColumn id="3" xr3:uid="{00000000-0010-0000-0000-000003000000}" name="PERS.2" dataDxfId="50" totalsRowDxfId="49" dataCellStyle="Normale 4">
      <calculatedColumnFormula>IF(AG4="","",AG4)</calculatedColumnFormula>
    </tableColumn>
    <tableColumn id="17" xr3:uid="{00000000-0010-0000-0000-000011000000}" name="1" dataDxfId="48" totalsRowDxfId="47" dataCellStyle="Normale 4"/>
    <tableColumn id="22" xr3:uid="{00000000-0010-0000-0000-000016000000}" name="Area" dataDxfId="46" totalsRowDxfId="45" dataCellStyle="Normale 4">
      <calculatedColumnFormula>IF(B4&lt;&gt;"", "02", "")</calculatedColumnFormula>
    </tableColumn>
    <tableColumn id="5" xr3:uid="{00000000-0010-0000-0000-000005000000}" name="FORFAIT" dataDxfId="44" dataCellStyle="Normale 4">
      <calculatedColumnFormula>IF(OR(AH4=4041, AH4=4048, AH4=4049, AH4=4054, AH4=4050,AH4=428),
    IF(TEXT(VALUE(AB4) -
        IF(M4&lt;&gt;"", VALUE(M4), 0) -
        IF(N4&lt;&gt;"", VALUE(N4), 0),
    "[hh]:mm") = "00:00",
    "",
    TEXT(VALUE(AB4) -
        IF(M4&lt;&gt;"", VALUE(M4), 0) -
        IF(N4&lt;&gt;"", VALUE(N4), 0),
    "[hh]:mm")),
    "")</calculatedColumnFormula>
    </tableColumn>
    <tableColumn id="6" xr3:uid="{00000000-0010-0000-0000-000006000000}" name="MISURA" dataDxfId="43" dataCellStyle="Normale 4">
      <calculatedColumnFormula>IF(AND(AH4&lt;&gt;4041, AH4&lt;&gt;428, AH4&lt;&gt;4048, AH4&lt;&gt;4054, AH4&lt;&gt;4049, AH4&lt;&gt;4045, AH4&lt;&gt;4046, AH4&lt;&gt;4052, AH4&lt;&gt;4044, AH4&lt;&gt;4042, AH4&lt;&gt;4043, AH4&lt;&gt;4053, AH4&lt;&gt;4047, AH4&lt;&gt;4050),
    IF(ISERROR(TEXT(VALUE(AB4) -
        IF(M4&lt;&gt;"", VALUE(M4), 0) -
        IF(N4&lt;&gt;"", VALUE(N4), 0),
    "[hh]:mm")), "",
    IF(TEXT(VALUE(AB4) -
        IF(M4&lt;&gt;"", VALUE(M4), 0) -
        IF(N4&lt;&gt;"", VALUE(N4), 0),
    "[hh]:mm") = "00:00",
    "",
    TEXT(VALUE(AB4) -
        IF(M4&lt;&gt;"", VALUE(M4), 0) -
        IF(N4&lt;&gt;"", VALUE(N4), 0),
    "[hh]:mm"))),
    "")</calculatedColumnFormula>
    </tableColumn>
    <tableColumn id="7" xr3:uid="{00000000-0010-0000-0000-000007000000}" name="ECONOMIA" dataDxfId="42" totalsRowDxfId="41" dataCellStyle="Normale 4"/>
    <tableColumn id="8" xr3:uid="{00000000-0010-0000-0000-000008000000}" name="STR 25%" dataDxfId="40" totalsRowDxfId="39" dataCellStyle="Normale 4">
      <calculatedColumnFormula>IF(AND(AC4="NO", OR(Z4="lunedì", Z4="martedì", Z4="mercoledì", Z4="giovedì", Z4="venerdì")),
    IF(Z4="venerdì",
        IF(VALUE(AB4)&gt;VALUE("7:00"),TEXT(VALUE(AB4)-VALUE("7:00"),"[hh]:mm"),""),
        IF(VALUE(AB4)&gt;VALUE("8:15"),TEXT(VALUE(AB4)-VALUE("8:15"),"[hh]:mm"),"")
    ),
"")</calculatedColumnFormula>
    </tableColumn>
    <tableColumn id="18" xr3:uid="{00000000-0010-0000-0000-000012000000}" name="STR 50%" dataDxfId="38" totalsRowDxfId="37" dataCellStyle="Normale 4">
      <calculatedColumnFormula>IF(AND(OR(Z4="sabato", Z4="domenica", AC4="SI"), AB4&lt;&gt;0), AB4, "")</calculatedColumnFormula>
    </tableColumn>
    <tableColumn id="19" xr3:uid="{00000000-0010-0000-0000-000013000000}" name="TOT.ORE" dataDxfId="36" totalsRowDxfId="35" dataCellStyle="Normale 4">
      <calculatedColumnFormula>AB4</calculatedColumnFormula>
    </tableColumn>
    <tableColumn id="9" xr3:uid="{00000000-0010-0000-0000-000009000000}" name="FERIE/ROL" dataDxfId="34" totalsRowDxfId="33" dataCellStyle="Normale 4">
      <calculatedColumnFormula>IF(OR(AH4=4042, AH4=4044),AB4, "")</calculatedColumnFormula>
    </tableColumn>
    <tableColumn id="27" xr3:uid="{00000000-0010-0000-0000-00001B000000}" name="MALATTIA" dataDxfId="32" totalsRowDxfId="31" dataCellStyle="Normale 4">
      <calculatedColumnFormula>IF(OR(AH4=4043, AH4=4053),AB4, "")</calculatedColumnFormula>
    </tableColumn>
    <tableColumn id="4" xr3:uid="{00000000-0010-0000-0000-000004000000}" name="CIG-SC-PH" totalsRowFunction="count" dataDxfId="30" dataCellStyle="Normale 4">
      <calculatedColumnFormula>IF(OR(AH4=4045, AH4=4046,AH4=4052),AB4, "")</calculatedColumnFormula>
    </tableColumn>
    <tableColumn id="10" xr3:uid="{00000000-0010-0000-0000-00000A000000}" name="PERSONE" dataDxfId="29" totalsRowDxfId="28">
      <calculatedColumnFormula>IF(G4="",IF(F4="","","SINGOLO"),IF(F4&lt;&gt;"","DOPPIO",""))</calculatedColumnFormula>
    </tableColumn>
    <tableColumn id="11" xr3:uid="{00000000-0010-0000-0000-00000B000000}" name="DESCR.ATTIVITA'" dataDxfId="27" totalsRowDxfId="26">
      <calculatedColumnFormula>Tabella3[[#This Row],[Descrizione Attività]]</calculatedColumnFormula>
    </tableColumn>
    <tableColumn id="16" xr3:uid="{00000000-0010-0000-0000-000010000000}" name="AREA2" dataDxfId="25" totalsRowDxfId="24">
      <calculatedColumnFormula>IF(Tabella1[[#This Row],[DATA]]="","","02")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2" displayName="Tabella2" ref="Y3:Y65" totalsRowShown="0" headerRowDxfId="23" dataDxfId="22" tableBorderDxfId="21" headerRowCellStyle="Normale 4" dataCellStyle="Normale 4">
  <autoFilter ref="Y3:Y65" xr:uid="{00000000-0009-0000-0100-000002000000}"/>
  <tableColumns count="1">
    <tableColumn id="1" xr3:uid="{00000000-0010-0000-0100-000001000000}" name="GIORNI FESTIVI" dataDxfId="20" dataCellStyle="Normale 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3" displayName="Tabella3" ref="AE3:AO2891" totalsRowShown="0" headerRowDxfId="19" dataDxfId="18" tableBorderDxfId="17" headerRowCellStyle="Normale 4" dataCellStyle="Normale 4">
  <autoFilter ref="AE3:AO2891" xr:uid="{00000000-0009-0000-0100-000003000000}"/>
  <tableColumns count="11">
    <tableColumn id="1" xr3:uid="{00000000-0010-0000-0200-000001000000}" name="Data" dataDxfId="16" dataCellStyle="Normale 4"/>
    <tableColumn id="2" xr3:uid="{00000000-0010-0000-0200-000002000000}" name="PERS1" dataDxfId="15" dataCellStyle="Normale 4"/>
    <tableColumn id="3" xr3:uid="{00000000-0010-0000-0200-000003000000}" name="PERS2" dataDxfId="14" dataCellStyle="Normale 4"/>
    <tableColumn id="4" xr3:uid="{00000000-0010-0000-0200-000004000000}" name="ODC" dataDxfId="13" dataCellStyle="Normale 4"/>
    <tableColumn id="5" xr3:uid="{00000000-0010-0000-0200-000005000000}" name="POS" dataDxfId="12" dataCellStyle="Normale 4"/>
    <tableColumn id="6" xr3:uid="{00000000-0010-0000-0200-000006000000}" name="DALLE" dataDxfId="11" dataCellStyle="Normale 4"/>
    <tableColumn id="7" xr3:uid="{00000000-0010-0000-0200-000007000000}" name="ALLE" dataDxfId="10" dataCellStyle="Normale 4"/>
    <tableColumn id="8" xr3:uid="{00000000-0010-0000-0200-000008000000}" name="TOTALE ORE" dataDxfId="9" dataCellStyle="Normale 4"/>
    <tableColumn id="9" xr3:uid="{00000000-0010-0000-0200-000009000000}" name="Descrizione Attività" dataDxfId="8" dataCellStyle="Normale 4"/>
    <tableColumn id="10" xr3:uid="{00000000-0010-0000-0200-00000A000000}" name="FINITO" dataDxfId="7" dataCellStyle="Normale 4"/>
    <tableColumn id="11" xr3:uid="{00000000-0010-0000-0200-00000B000000}" name="COMMESSA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4" displayName="Tabella4" ref="A1:B96" totalsRowShown="0" headerRowDxfId="5" headerRowBorderDxfId="4" tableBorderDxfId="3" totalsRowBorderDxfId="2">
  <autoFilter ref="A1:B96" xr:uid="{00000000-0009-0000-0100-000004000000}"/>
  <tableColumns count="2">
    <tableColumn id="1" xr3:uid="{00000000-0010-0000-0300-000001000000}" name="N°" dataDxfId="1" dataCellStyle="Normale 2 2"/>
    <tableColumn id="2" xr3:uid="{00000000-0010-0000-0300-000002000000}" name="DIPENDENTE" dataDxfId="0" dataCellStyle="Normale 2 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>
    <pageSetUpPr fitToPage="1"/>
  </sheetPr>
  <dimension ref="A1:AO2891"/>
  <sheetViews>
    <sheetView workbookViewId="0">
      <selection activeCell="D11" sqref="A4:U1976"/>
    </sheetView>
  </sheetViews>
  <sheetFormatPr defaultRowHeight="14.25"/>
  <cols>
    <col min="1" max="1" width="7.875" style="113" customWidth="1"/>
    <col min="2" max="2" width="10.375" style="113" customWidth="1"/>
    <col min="3" max="3" width="13.875" style="113" bestFit="1" customWidth="1"/>
    <col min="4" max="4" width="10.125" style="113" bestFit="1" customWidth="1"/>
    <col min="5" max="5" width="8.875" style="113" bestFit="1" customWidth="1"/>
    <col min="6" max="6" width="13.5" style="113" bestFit="1" customWidth="1"/>
    <col min="7" max="7" width="11.75" style="113" bestFit="1" customWidth="1"/>
    <col min="8" max="8" width="3.75" style="113" bestFit="1" customWidth="1"/>
    <col min="9" max="9" width="6.375" style="70" bestFit="1" customWidth="1"/>
    <col min="10" max="11" width="9.25" style="113" bestFit="1" customWidth="1"/>
    <col min="12" max="12" width="11.75" style="113" bestFit="1" customWidth="1"/>
    <col min="13" max="14" width="9.125" style="113" bestFit="1" customWidth="1"/>
    <col min="15" max="15" width="9.5" style="113" bestFit="1" customWidth="1"/>
    <col min="16" max="16" width="10.75" style="113" bestFit="1" customWidth="1"/>
    <col min="17" max="18" width="10.875" style="113" bestFit="1" customWidth="1"/>
    <col min="19" max="19" width="10" style="113" bestFit="1" customWidth="1"/>
    <col min="20" max="20" width="97.625" style="113" hidden="1" customWidth="1"/>
    <col min="21" max="21" width="7" style="113" hidden="1" customWidth="1"/>
    <col min="22" max="22" width="19.75" style="113" customWidth="1"/>
    <col min="23" max="23" width="10.75" style="113" bestFit="1" customWidth="1"/>
    <col min="24" max="24" width="8.75" style="113" customWidth="1"/>
    <col min="25" max="25" width="14.625" style="113" bestFit="1" customWidth="1"/>
    <col min="26" max="26" width="17.125" style="113" bestFit="1" customWidth="1"/>
    <col min="27" max="27" width="19.375" style="113" bestFit="1" customWidth="1"/>
    <col min="28" max="28" width="19.125" style="113" bestFit="1" customWidth="1"/>
    <col min="29" max="29" width="13.125" style="113" bestFit="1" customWidth="1"/>
    <col min="30" max="30" width="9" style="113" customWidth="1"/>
    <col min="31" max="31" width="10.375" style="113" bestFit="1" customWidth="1"/>
    <col min="32" max="33" width="12.375" style="113" bestFit="1" customWidth="1"/>
    <col min="34" max="34" width="10.75" style="113" bestFit="1" customWidth="1"/>
    <col min="35" max="35" width="6" style="113" bestFit="1" customWidth="1"/>
    <col min="36" max="36" width="7.5" style="113" bestFit="1" customWidth="1"/>
    <col min="37" max="37" width="6.375" style="113" bestFit="1" customWidth="1"/>
    <col min="38" max="38" width="12.125" style="113" bestFit="1" customWidth="1"/>
    <col min="39" max="39" width="97.625" style="113" bestFit="1" customWidth="1"/>
    <col min="40" max="40" width="8.125" style="113" bestFit="1" customWidth="1"/>
    <col min="41" max="41" width="12.125" style="113" bestFit="1" customWidth="1"/>
  </cols>
  <sheetData>
    <row r="1" spans="1:41" ht="30" customHeight="1">
      <c r="A1" s="32" t="s">
        <v>0</v>
      </c>
      <c r="B1" s="59" t="s">
        <v>1</v>
      </c>
      <c r="C1" s="43"/>
      <c r="D1" t="s">
        <v>2</v>
      </c>
      <c r="E1" s="61" t="s">
        <v>3</v>
      </c>
      <c r="F1" s="63"/>
      <c r="G1" s="62"/>
      <c r="I1" s="66"/>
      <c r="K1" s="6"/>
      <c r="R1" s="15"/>
      <c r="X1" s="35"/>
      <c r="Y1" s="36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</row>
    <row r="2" spans="1:41" ht="36" customHeight="1">
      <c r="B2" s="60">
        <v>45712</v>
      </c>
      <c r="I2" s="66"/>
      <c r="K2" s="6"/>
      <c r="S2" s="31"/>
      <c r="Y2" s="114" t="s">
        <v>4</v>
      </c>
      <c r="Z2" s="115"/>
      <c r="AA2" s="115"/>
      <c r="AB2" s="115"/>
      <c r="AC2" s="115"/>
      <c r="AE2" s="114" t="s">
        <v>5</v>
      </c>
      <c r="AF2" s="115"/>
      <c r="AG2" s="115"/>
      <c r="AH2" s="115"/>
      <c r="AI2" s="115"/>
      <c r="AJ2" s="115"/>
      <c r="AK2" s="115"/>
      <c r="AL2" s="115"/>
      <c r="AM2" s="115"/>
      <c r="AN2" s="115"/>
      <c r="AO2" s="115"/>
    </row>
    <row r="3" spans="1:41" ht="15" customHeight="1">
      <c r="A3" s="7" t="s">
        <v>6</v>
      </c>
      <c r="B3" s="5" t="s">
        <v>7</v>
      </c>
      <c r="C3" s="8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7" t="s">
        <v>13</v>
      </c>
      <c r="I3" s="67" t="s">
        <v>14</v>
      </c>
      <c r="J3" s="5" t="s">
        <v>15</v>
      </c>
      <c r="K3" s="7" t="s">
        <v>16</v>
      </c>
      <c r="L3" s="1" t="s">
        <v>17</v>
      </c>
      <c r="M3" s="1" t="s">
        <v>18</v>
      </c>
      <c r="N3" s="1" t="s">
        <v>19</v>
      </c>
      <c r="O3" s="1" t="s">
        <v>20</v>
      </c>
      <c r="P3" s="1" t="s">
        <v>21</v>
      </c>
      <c r="Q3" s="7" t="s">
        <v>22</v>
      </c>
      <c r="R3" s="7" t="s">
        <v>23</v>
      </c>
      <c r="S3" s="14" t="s">
        <v>24</v>
      </c>
      <c r="T3" s="5" t="s">
        <v>25</v>
      </c>
      <c r="U3" s="5" t="s">
        <v>26</v>
      </c>
      <c r="X3" s="33"/>
      <c r="Y3" s="27" t="s">
        <v>27</v>
      </c>
      <c r="Z3" s="26" t="s">
        <v>28</v>
      </c>
      <c r="AA3" s="16" t="s">
        <v>29</v>
      </c>
      <c r="AB3" s="16" t="s">
        <v>30</v>
      </c>
      <c r="AC3" s="17" t="s">
        <v>31</v>
      </c>
      <c r="AD3" s="45"/>
      <c r="AE3" s="26" t="s">
        <v>32</v>
      </c>
      <c r="AF3" s="19" t="s">
        <v>33</v>
      </c>
      <c r="AG3" s="19" t="s">
        <v>34</v>
      </c>
      <c r="AH3" s="16" t="s">
        <v>35</v>
      </c>
      <c r="AI3" s="16" t="s">
        <v>36</v>
      </c>
      <c r="AJ3" s="16" t="s">
        <v>37</v>
      </c>
      <c r="AK3" s="16" t="s">
        <v>38</v>
      </c>
      <c r="AL3" s="20" t="s">
        <v>39</v>
      </c>
      <c r="AM3" s="18" t="s">
        <v>40</v>
      </c>
      <c r="AN3" s="17" t="s">
        <v>41</v>
      </c>
      <c r="AO3" s="44" t="s">
        <v>8</v>
      </c>
    </row>
    <row r="4" spans="1:41" ht="14.45" customHeight="1">
      <c r="A4" s="38"/>
      <c r="B4" s="9">
        <f t="shared" ref="B4:B67" si="0">IF(OR(AE4="", AE4=0), "", AE4)</f>
        <v>45810</v>
      </c>
      <c r="C4" s="39">
        <f>IF(AH4="","", IF(OR(AH4=4041, AH4=4042, AH4=4043, AH4=4044, AH4=4045, AH4=4046, AH4=4048, AH4=4049, AH4=4051, AH4=4052, AH4=4053, AH4=4054),
    404,
    IF(AH4=4047,
        "ALTRO CANTIERE",
        IF(AH4=4050,
            430,
            IF(LEN(AH4)=5,
                MID(AH4, 1, 2) &amp; "/" &amp; MID(AH4, 3, 3),
                AH4
            )
        )
    )
))</f>
        <v>5400255250</v>
      </c>
      <c r="D4" s="38" t="str">
        <f>IF(AF4="", "", IFERROR(TEXT(INDEX(Tabella4[N°], MATCH("*"&amp;AF4&amp;"*", Tabella4[DIPENDENTE], 0)), "0000"), "Non trovato"))</f>
        <v>0493</v>
      </c>
      <c r="E4" s="38" t="str">
        <f>IF(AG4="", "", IF(ISERROR(MATCH("*"&amp;AG4&amp;"*", Tabella4[DIPENDENTE], 0)), "Non trovato", TEXT(INDEX(Tabella4[N°], MATCH("*"&amp;AG4&amp;"*", Tabella4[DIPENDENTE], 0)), "0000")))</f>
        <v>2114</v>
      </c>
      <c r="F4" s="48" t="str">
        <f t="shared" ref="F4:F67" si="1">IF(AF4="","",AF4)</f>
        <v>SPINALI D</v>
      </c>
      <c r="G4" s="48" t="str">
        <f t="shared" ref="G4:G67" si="2">IF(AG4="","",AG4)</f>
        <v>GUARINO</v>
      </c>
      <c r="H4" s="55"/>
      <c r="I4" s="97" t="str">
        <f t="shared" ref="I4:I67" si="3">IF(B4&lt;&gt;"", "02", "")</f>
        <v>02</v>
      </c>
      <c r="J4" s="39" t="str">
        <f>IF(OR(AH4=4041, AH4=4048, AH4=4049, AH4=4054, AH4=4050,AH4=428),
    IF(TEXT(VALUE(AB4) -
        IF(M4&lt;&gt;"", VALUE(M4), 0) -
        IF(N4&lt;&gt;"", VALUE(N4), 0),
    "[hh]:mm") = "00:00",
    "",
    TEXT(VALUE(AB4) -
        IF(M4&lt;&gt;"", VALUE(M4), 0) -
        IF(N4&lt;&gt;"", VALUE(N4), 0),
    "[hh]:mm")),
    "")</f>
        <v/>
      </c>
      <c r="K4" s="40" t="str">
        <f>IF(AND(AH4&lt;&gt;4041, AH4&lt;&gt;428, AH4&lt;&gt;4048, AH4&lt;&gt;4054, AH4&lt;&gt;4049, AH4&lt;&gt;4045, AH4&lt;&gt;4046, AH4&lt;&gt;4052, AH4&lt;&gt;4044, AH4&lt;&gt;4042, AH4&lt;&gt;4043, AH4&lt;&gt;4053, AH4&lt;&gt;4047, AH4&lt;&gt;4050),
    IF(ISERROR(TEXT(VALUE(AB4) -
        IF(M4&lt;&gt;"", VALUE(M4), 0) -
        IF(N4&lt;&gt;"", VALUE(N4), 0),
    "[hh]:mm")), "",
    IF(TEXT(VALUE(AB4) -
        IF(M4&lt;&gt;"", VALUE(M4), 0) -
        IF(N4&lt;&gt;"", VALUE(N4), 0),
    "[hh]:mm") = "00:00",
    "",
    TEXT(VALUE(AB4) -
        IF(M4&lt;&gt;"", VALUE(M4), 0) -
        IF(N4&lt;&gt;"", VALUE(N4), 0),
    "[hh]:mm"))),
    "")</f>
        <v/>
      </c>
      <c r="L4" s="47"/>
      <c r="M4" s="41" t="str">
        <f>IF(AND(AC4="NO", OR(Z4="lunedì", Z4="martedì", Z4="mercoledì", Z4="giovedì", Z4="venerdì")),
    IF(Z4="venerdì",
        IF(VALUE(AB4)&gt;VALUE("7:00"),TEXT(VALUE(AB4)-VALUE("7:00"),"[hh]:mm"),""),
        IF(VALUE(AB4)&gt;VALUE("8:15"),TEXT(VALUE(AB4)-VALUE("8:15"),"[hh]:mm"),"")
    ),
"")</f>
        <v/>
      </c>
      <c r="N4" s="41" t="str">
        <f t="shared" ref="N4:N67" si="4">IF(AND(OR(Z4="sabato", Z4="domenica", AC4="SI"), AB4&lt;&gt;0), AB4, "")</f>
        <v>02:00</v>
      </c>
      <c r="O4" s="10" t="str">
        <f t="shared" ref="O4:O67" si="5">AB4</f>
        <v>02:00</v>
      </c>
      <c r="P4" s="10" t="str">
        <f t="shared" ref="P4:P67" si="6">IF(OR(AH4=4042, AH4=4044),AB4, "")</f>
        <v/>
      </c>
      <c r="Q4" s="48" t="str">
        <f t="shared" ref="Q4:Q67" si="7">IF(OR(AH4=4043, AH4=4053),AB4, "")</f>
        <v/>
      </c>
      <c r="R4" s="48" t="str">
        <f t="shared" ref="R4:R67" si="8">IF(OR(AH4=4045, AH4=4046,AH4=4052),AB4, "")</f>
        <v/>
      </c>
      <c r="S4" s="42" t="str">
        <f t="shared" ref="S4:S67" si="9">IF(G4="",IF(F4="","","SINGOLO"),IF(F4&lt;&gt;"","DOPPIO",""))</f>
        <v>DOPPIO</v>
      </c>
      <c r="T4" s="57" t="str">
        <f>Tabella3[[#This Row],[Descrizione Attività]]</f>
        <v>05P009BCV chiamata extraorario CTG</v>
      </c>
      <c r="U4" s="57" t="str">
        <f>IF(Tabella1[[#This Row],[DATA]]="","","02")</f>
        <v>02</v>
      </c>
      <c r="V4" s="34"/>
      <c r="W4" s="34"/>
      <c r="X4" s="33"/>
      <c r="Y4" s="24">
        <v>45634</v>
      </c>
      <c r="Z4" s="21" t="str">
        <f t="shared" ref="Z4:Z67" si="10">TEXT(B4, "gggg")</f>
        <v>lunedì</v>
      </c>
      <c r="AA4" s="22">
        <f t="shared" ref="AA4:AA67" si="11">IF(AND(AF4="", AG4=""), "", IF(AND(AF4&lt;&gt;"", AG4&lt;&gt;""), AL4/2, AL4))</f>
        <v>2</v>
      </c>
      <c r="AB4" s="22" t="str">
        <f t="shared" ref="AB4:AB67" si="12">IF(AA4="", "", TEXT(AA4/24, "[hh]:mm"))</f>
        <v>02:00</v>
      </c>
      <c r="AC4" s="22" t="str">
        <f t="shared" ref="AC4:AC67" si="13">IF(COUNTIF(Y$1:Y$1976, B4) &gt; 0, "SI", "NO")</f>
        <v>SI</v>
      </c>
      <c r="AD4" s="46"/>
      <c r="AE4" s="72">
        <v>45810</v>
      </c>
      <c r="AF4" s="73" t="s">
        <v>42</v>
      </c>
      <c r="AG4" s="73" t="s">
        <v>43</v>
      </c>
      <c r="AH4" s="73">
        <v>5400255250</v>
      </c>
      <c r="AI4" s="73">
        <v>10</v>
      </c>
      <c r="AJ4" s="74">
        <v>2</v>
      </c>
      <c r="AK4" s="74">
        <v>4</v>
      </c>
      <c r="AL4" s="74">
        <v>4</v>
      </c>
      <c r="AM4" s="73" t="s">
        <v>44</v>
      </c>
      <c r="AN4" s="75" t="s">
        <v>45</v>
      </c>
      <c r="AO4" s="76" t="s">
        <v>46</v>
      </c>
    </row>
    <row r="5" spans="1:41" ht="14.45" customHeight="1">
      <c r="A5" s="38"/>
      <c r="B5" s="9">
        <f t="shared" si="0"/>
        <v>45811</v>
      </c>
      <c r="C5" s="39">
        <f>IF(AH5="","", IF(OR(AH5=4041, AH5=4042, AH5=4043, AH5=4044, AH5=4045, AH5=4046, AH5=4048, AH5=4049, AH5=4051, AH5=4052, AH5=4053, AH5=4054),
404,
IF(AH5=4047,
"ALTRO CANTIERE",
IF(AH5=4050,
430,
IF(LEN(AH5)=5,
MID(AH5, 1, 2) &amp; "/" &amp; MID(AH5, 3, 3),
AH5)
)
)
))</f>
        <v>404</v>
      </c>
      <c r="D5" s="38" t="str">
        <f>IF(AF5="", "", IFERROR(TEXT(INDEX(Tabella4[N°], MATCH("*"&amp;AF5&amp;"*", Tabella4[DIPENDENTE], 0)), "0000"), "Non trovato"))</f>
        <v>0208</v>
      </c>
      <c r="E5" s="38" t="str">
        <f>IF(AG5="", "", IF(ISERROR(MATCH("*"&amp;AG5&amp;"*", Tabella4[DIPENDENTE], 0)), "Non trovato", TEXT(INDEX(Tabella4[N°], MATCH("*"&amp;AG5&amp;"*", Tabella4[DIPENDENTE], 0)), "0000")))</f>
        <v/>
      </c>
      <c r="F5" s="48" t="str">
        <f t="shared" si="1"/>
        <v>DI GRANDE F</v>
      </c>
      <c r="G5" s="48" t="str">
        <f t="shared" si="2"/>
        <v/>
      </c>
      <c r="H5" s="57"/>
      <c r="I5" s="68" t="str">
        <f t="shared" si="3"/>
        <v>02</v>
      </c>
      <c r="J5" s="39" t="str">
        <f t="shared" ref="J5:J36" si="14">IF(OR(AH5=4041, AH5=4048, AH5=4049, AH5=4054, AH5=4050,AH5=428),
IF(TEXT(VALUE(AB5) -
IF(M5&lt;&gt;"", VALUE(M5), 0) -
IF(N5&lt;&gt;"", VALUE(N5), 0),
"[hh]:mm") = "00:00",
"",
TEXT(VALUE(AB5) -
IF(M5&lt;&gt;"", VALUE(M5), 0) -
IF(N5&lt;&gt;"", VALUE(N5), 0),
"[hh]:mm")),
"")</f>
        <v/>
      </c>
      <c r="K5" s="40" t="str">
        <f t="shared" ref="K5:K36" si="15">IF(AND(AH5&lt;&gt;4041, AH5&lt;&gt;428, AH5&lt;&gt;4048, AH5&lt;&gt;4054, AH5&lt;&gt;4049, AH5&lt;&gt;4045, AH5&lt;&gt;4046, AH5&lt;&gt;4052, AH5&lt;&gt;4044, AH5&lt;&gt;4042, AH5&lt;&gt;4043, AH5&lt;&gt;4053, AH5&lt;&gt;4047, AH5&lt;&gt;4050),
IF(ISERROR(TEXT(VALUE(AB5) -
IF(M5&lt;&gt;"", VALUE(M5), 0) -
IF(N5&lt;&gt;"", VALUE(N5), 0),
"[hh]:mm")), "",
IF(TEXT(VALUE(AB5) -
IF(M5&lt;&gt;"", VALUE(M5), 0) -
IF(N5&lt;&gt;"", VALUE(N5), 0),
"[hh]:mm") = "00:00",
"",
TEXT(VALUE(AB5) -
IF(M5&lt;&gt;"", VALUE(M5), 0) -
IF(N5&lt;&gt;"", VALUE(N5), 0),
"[hh]:mm"))),
"")</f>
        <v/>
      </c>
      <c r="L5" s="48"/>
      <c r="M5" s="41" t="str">
        <f t="shared" ref="M5:M36" si="16">IF(AND(AC5="NO", OR(Z5="lunedì", Z5="martedì", Z5="mercoledì", Z5="giovedì", Z5="venerdì")),
IF(Z5="venerdì",
IF(VALUE(AB5)&gt;VALUE("7:00"),TEXT(VALUE(AB5)-VALUE("7:00"),"[hh]:mm"),""),
IF(VALUE(AB5)&gt;VALUE("8:15"),TEXT(VALUE(AB5)-VALUE("8:15"),"[hh]:mm"),"")
),
"")</f>
        <v/>
      </c>
      <c r="N5" s="41" t="str">
        <f t="shared" si="4"/>
        <v/>
      </c>
      <c r="O5" s="10" t="str">
        <f t="shared" si="5"/>
        <v>04:00</v>
      </c>
      <c r="P5" s="10" t="str">
        <f t="shared" si="6"/>
        <v>04:00</v>
      </c>
      <c r="Q5" s="48" t="str">
        <f t="shared" si="7"/>
        <v/>
      </c>
      <c r="R5" s="48" t="str">
        <f t="shared" si="8"/>
        <v/>
      </c>
      <c r="S5" s="42" t="str">
        <f t="shared" si="9"/>
        <v>SINGOLO</v>
      </c>
      <c r="T5" s="57" t="str">
        <f>Tabella3[[#This Row],[Descrizione Attività]]</f>
        <v>PERMESSO RETRIBUITO</v>
      </c>
      <c r="U5" s="57" t="str">
        <f>IF(Tabella1[[#This Row],[DATA]]="","","02")</f>
        <v>02</v>
      </c>
      <c r="V5" s="34"/>
      <c r="W5" s="34"/>
      <c r="X5" s="33"/>
      <c r="Y5" s="24">
        <v>45639</v>
      </c>
      <c r="Z5" s="21" t="str">
        <f t="shared" si="10"/>
        <v>martedì</v>
      </c>
      <c r="AA5" s="22">
        <f t="shared" si="11"/>
        <v>4</v>
      </c>
      <c r="AB5" s="22" t="str">
        <f t="shared" si="12"/>
        <v>04:00</v>
      </c>
      <c r="AC5" s="22" t="str">
        <f t="shared" si="13"/>
        <v>NO</v>
      </c>
      <c r="AD5" s="46"/>
      <c r="AE5" s="72">
        <v>45811</v>
      </c>
      <c r="AF5" s="73" t="s">
        <v>47</v>
      </c>
      <c r="AG5" s="73"/>
      <c r="AH5" s="73">
        <v>4044</v>
      </c>
      <c r="AI5" s="73">
        <v>10</v>
      </c>
      <c r="AJ5" s="74">
        <v>12.45</v>
      </c>
      <c r="AK5" s="74">
        <v>16.45</v>
      </c>
      <c r="AL5" s="74">
        <v>4</v>
      </c>
      <c r="AM5" s="73" t="s">
        <v>48</v>
      </c>
      <c r="AN5" s="75" t="s">
        <v>49</v>
      </c>
      <c r="AO5" s="76">
        <v>404</v>
      </c>
    </row>
    <row r="6" spans="1:41" ht="14.45" customHeight="1">
      <c r="A6" s="38"/>
      <c r="B6" s="9">
        <f t="shared" si="0"/>
        <v>45811</v>
      </c>
      <c r="C6" s="39">
        <f t="shared" ref="C6:C36" si="17">IF(AH6="","", IF(OR(AH6=4041, AH6=4042, AH6=4043, AH6=4044, AH6=4045, AH6=4046, AH6=4048, AH6=4049, AH6=4051, AH6=4052, AH6=4053, AH6=4054),
404,
IF(AH6=4047,
"ALTRO CANTIERE",
IF(AH6=4050,
430,
IF(LEN(AH6)=5,
MID(AH6, 1, 2) &amp; "/" &amp; MID(AH6, 3, 3),
AH6)
)
)
))</f>
        <v>404</v>
      </c>
      <c r="D6" s="38" t="str">
        <f>IF(AF6="", "", IFERROR(TEXT(INDEX(Tabella4[N°], MATCH("*"&amp;AF6&amp;"*", Tabella4[DIPENDENTE], 0)), "0000"), "Non trovato"))</f>
        <v>0278</v>
      </c>
      <c r="E6" s="38" t="str">
        <f>IF(AG6="", "", IF(ISERROR(MATCH("*"&amp;AG6&amp;"*", Tabella4[DIPENDENTE], 0)), "Non trovato", TEXT(INDEX(Tabella4[N°], MATCH("*"&amp;AG6&amp;"*", Tabella4[DIPENDENTE], 0)), "0000")))</f>
        <v/>
      </c>
      <c r="F6" s="48" t="str">
        <f t="shared" si="1"/>
        <v>INTRESSALVI</v>
      </c>
      <c r="G6" s="48" t="str">
        <f t="shared" si="2"/>
        <v/>
      </c>
      <c r="H6" s="57"/>
      <c r="I6" s="68" t="str">
        <f t="shared" si="3"/>
        <v>02</v>
      </c>
      <c r="J6" s="39" t="str">
        <f t="shared" si="14"/>
        <v/>
      </c>
      <c r="K6" s="40" t="str">
        <f t="shared" si="15"/>
        <v/>
      </c>
      <c r="L6" s="48"/>
      <c r="M6" s="41" t="str">
        <f t="shared" si="16"/>
        <v/>
      </c>
      <c r="N6" s="41" t="str">
        <f t="shared" si="4"/>
        <v/>
      </c>
      <c r="O6" s="10" t="str">
        <f t="shared" si="5"/>
        <v>01:00</v>
      </c>
      <c r="P6" s="10" t="str">
        <f t="shared" si="6"/>
        <v>01:00</v>
      </c>
      <c r="Q6" s="48" t="str">
        <f t="shared" si="7"/>
        <v/>
      </c>
      <c r="R6" s="48" t="str">
        <f t="shared" si="8"/>
        <v/>
      </c>
      <c r="S6" s="42" t="str">
        <f t="shared" si="9"/>
        <v>SINGOLO</v>
      </c>
      <c r="T6" s="57" t="str">
        <f>Tabella3[[#This Row],[Descrizione Attività]]</f>
        <v>PERMESSO RETRIBUITO</v>
      </c>
      <c r="U6" s="57" t="str">
        <f>IF(Tabella1[[#This Row],[DATA]]="","","02")</f>
        <v>02</v>
      </c>
      <c r="V6" s="34"/>
      <c r="W6" s="34"/>
      <c r="X6" s="33"/>
      <c r="Y6" s="24">
        <v>45651</v>
      </c>
      <c r="Z6" s="21" t="str">
        <f t="shared" si="10"/>
        <v>martedì</v>
      </c>
      <c r="AA6" s="22">
        <f t="shared" si="11"/>
        <v>1</v>
      </c>
      <c r="AB6" s="22" t="str">
        <f t="shared" si="12"/>
        <v>01:00</v>
      </c>
      <c r="AC6" s="22" t="str">
        <f t="shared" si="13"/>
        <v>NO</v>
      </c>
      <c r="AD6" s="46"/>
      <c r="AE6" s="72">
        <v>45811</v>
      </c>
      <c r="AF6" s="73" t="s">
        <v>50</v>
      </c>
      <c r="AG6" s="73"/>
      <c r="AH6" s="73">
        <v>4044</v>
      </c>
      <c r="AI6" s="73">
        <v>10</v>
      </c>
      <c r="AJ6" s="74">
        <v>7.45</v>
      </c>
      <c r="AK6" s="74">
        <v>8.4499999999999993</v>
      </c>
      <c r="AL6" s="74">
        <v>1</v>
      </c>
      <c r="AM6" s="73" t="s">
        <v>48</v>
      </c>
      <c r="AN6" s="75" t="s">
        <v>49</v>
      </c>
      <c r="AO6" s="76">
        <v>404</v>
      </c>
    </row>
    <row r="7" spans="1:41" ht="14.45" customHeight="1">
      <c r="A7" s="38"/>
      <c r="B7" s="9">
        <f t="shared" si="0"/>
        <v>45811</v>
      </c>
      <c r="C7" s="39">
        <f t="shared" si="17"/>
        <v>404</v>
      </c>
      <c r="D7" s="38" t="str">
        <f>IF(AF7="", "", IFERROR(TEXT(INDEX(Tabella4[N°], MATCH("*"&amp;AF7&amp;"*", Tabella4[DIPENDENTE], 0)), "0000"), "Non trovato"))</f>
        <v>0483</v>
      </c>
      <c r="E7" s="38" t="str">
        <f>IF(AG7="", "", IF(ISERROR(MATCH("*"&amp;AG7&amp;"*", Tabella4[DIPENDENTE], 0)), "Non trovato", TEXT(INDEX(Tabella4[N°], MATCH("*"&amp;AG7&amp;"*", Tabella4[DIPENDENTE], 0)), "0000")))</f>
        <v>2214</v>
      </c>
      <c r="F7" s="48" t="str">
        <f t="shared" si="1"/>
        <v>SCARAVELLI</v>
      </c>
      <c r="G7" s="48" t="str">
        <f t="shared" si="2"/>
        <v>SERRA</v>
      </c>
      <c r="H7" s="57"/>
      <c r="I7" s="68" t="str">
        <f t="shared" si="3"/>
        <v>02</v>
      </c>
      <c r="J7" s="39" t="str">
        <f t="shared" si="14"/>
        <v/>
      </c>
      <c r="K7" s="40" t="str">
        <f t="shared" si="15"/>
        <v/>
      </c>
      <c r="L7" s="48"/>
      <c r="M7" s="41" t="str">
        <f t="shared" si="16"/>
        <v/>
      </c>
      <c r="N7" s="41" t="str">
        <f t="shared" si="4"/>
        <v/>
      </c>
      <c r="O7" s="10" t="str">
        <f t="shared" si="5"/>
        <v>08:15</v>
      </c>
      <c r="P7" s="10" t="str">
        <f t="shared" si="6"/>
        <v>08:15</v>
      </c>
      <c r="Q7" s="48" t="str">
        <f t="shared" si="7"/>
        <v/>
      </c>
      <c r="R7" s="48" t="str">
        <f t="shared" si="8"/>
        <v/>
      </c>
      <c r="S7" s="42" t="str">
        <f t="shared" si="9"/>
        <v>DOPPIO</v>
      </c>
      <c r="T7" s="57" t="str">
        <f>Tabella3[[#This Row],[Descrizione Attività]]</f>
        <v>FERIE</v>
      </c>
      <c r="U7" s="57" t="str">
        <f>IF(Tabella1[[#This Row],[DATA]]="","","02")</f>
        <v>02</v>
      </c>
      <c r="V7" s="34"/>
      <c r="W7" s="34"/>
      <c r="X7" s="33"/>
      <c r="Y7" s="24">
        <v>45652</v>
      </c>
      <c r="Z7" s="21" t="str">
        <f t="shared" si="10"/>
        <v>martedì</v>
      </c>
      <c r="AA7" s="22">
        <f t="shared" si="11"/>
        <v>8.25</v>
      </c>
      <c r="AB7" s="22" t="str">
        <f t="shared" si="12"/>
        <v>08:15</v>
      </c>
      <c r="AC7" s="22" t="str">
        <f t="shared" si="13"/>
        <v>NO</v>
      </c>
      <c r="AD7" s="46"/>
      <c r="AE7" s="72">
        <v>45811</v>
      </c>
      <c r="AF7" s="73" t="s">
        <v>51</v>
      </c>
      <c r="AG7" s="73" t="s">
        <v>52</v>
      </c>
      <c r="AH7" s="73">
        <v>4042</v>
      </c>
      <c r="AI7" s="73">
        <v>10</v>
      </c>
      <c r="AJ7" s="74"/>
      <c r="AK7" s="74"/>
      <c r="AL7" s="74">
        <v>16.5</v>
      </c>
      <c r="AM7" s="73" t="s">
        <v>53</v>
      </c>
      <c r="AN7" s="75" t="s">
        <v>49</v>
      </c>
      <c r="AO7" s="76">
        <v>404</v>
      </c>
    </row>
    <row r="8" spans="1:41" ht="14.45" customHeight="1">
      <c r="A8" s="38"/>
      <c r="B8" s="9">
        <f t="shared" si="0"/>
        <v>45811</v>
      </c>
      <c r="C8" s="39">
        <f t="shared" si="17"/>
        <v>404</v>
      </c>
      <c r="D8" s="38" t="str">
        <f>IF(AF8="", "", IFERROR(TEXT(INDEX(Tabella4[N°], MATCH("*"&amp;AF8&amp;"*", Tabella4[DIPENDENTE], 0)), "0000"), "Non trovato"))</f>
        <v>0266</v>
      </c>
      <c r="E8" s="38" t="str">
        <f>IF(AG8="", "", IF(ISERROR(MATCH("*"&amp;AG8&amp;"*", Tabella4[DIPENDENTE], 0)), "Non trovato", TEXT(INDEX(Tabella4[N°], MATCH("*"&amp;AG8&amp;"*", Tabella4[DIPENDENTE], 0)), "0000")))</f>
        <v>2014</v>
      </c>
      <c r="F8" s="48" t="str">
        <f t="shared" si="1"/>
        <v>DI SALVO</v>
      </c>
      <c r="G8" s="48" t="str">
        <f t="shared" si="2"/>
        <v>MOLINO</v>
      </c>
      <c r="H8" s="57"/>
      <c r="I8" s="68" t="str">
        <f t="shared" si="3"/>
        <v>02</v>
      </c>
      <c r="J8" s="39" t="str">
        <f t="shared" si="14"/>
        <v/>
      </c>
      <c r="K8" s="40" t="str">
        <f t="shared" si="15"/>
        <v/>
      </c>
      <c r="L8" s="48"/>
      <c r="M8" s="41" t="str">
        <f t="shared" si="16"/>
        <v/>
      </c>
      <c r="N8" s="41" t="str">
        <f t="shared" si="4"/>
        <v/>
      </c>
      <c r="O8" s="10" t="str">
        <f t="shared" si="5"/>
        <v>08:15</v>
      </c>
      <c r="P8" s="10" t="str">
        <f t="shared" si="6"/>
        <v/>
      </c>
      <c r="Q8" s="48" t="str">
        <f t="shared" si="7"/>
        <v>08:15</v>
      </c>
      <c r="R8" s="48" t="str">
        <f t="shared" si="8"/>
        <v/>
      </c>
      <c r="S8" s="42" t="str">
        <f t="shared" si="9"/>
        <v>DOPPIO</v>
      </c>
      <c r="T8" s="57" t="str">
        <f>Tabella3[[#This Row],[Descrizione Attività]]</f>
        <v>MALATTIA</v>
      </c>
      <c r="U8" s="57" t="str">
        <f>IF(Tabella1[[#This Row],[DATA]]="","","02")</f>
        <v>02</v>
      </c>
      <c r="V8" s="34"/>
      <c r="W8" s="34"/>
      <c r="X8" s="33"/>
      <c r="Y8" s="24">
        <v>45658</v>
      </c>
      <c r="Z8" s="21" t="str">
        <f t="shared" si="10"/>
        <v>martedì</v>
      </c>
      <c r="AA8" s="22">
        <f t="shared" si="11"/>
        <v>8.25</v>
      </c>
      <c r="AB8" s="22" t="str">
        <f t="shared" si="12"/>
        <v>08:15</v>
      </c>
      <c r="AC8" s="22" t="str">
        <f t="shared" si="13"/>
        <v>NO</v>
      </c>
      <c r="AD8" s="46"/>
      <c r="AE8" s="72">
        <v>45811</v>
      </c>
      <c r="AF8" s="73" t="s">
        <v>54</v>
      </c>
      <c r="AG8" s="73" t="s">
        <v>55</v>
      </c>
      <c r="AH8" s="73">
        <v>4043</v>
      </c>
      <c r="AI8" s="73">
        <v>10</v>
      </c>
      <c r="AJ8" s="74"/>
      <c r="AK8" s="74"/>
      <c r="AL8" s="74">
        <v>16.5</v>
      </c>
      <c r="AM8" s="77" t="s">
        <v>22</v>
      </c>
      <c r="AN8" s="75" t="s">
        <v>49</v>
      </c>
      <c r="AO8" s="76">
        <v>404</v>
      </c>
    </row>
    <row r="9" spans="1:41" ht="14.45" customHeight="1">
      <c r="A9" s="38"/>
      <c r="B9" s="9">
        <f t="shared" si="0"/>
        <v>45811</v>
      </c>
      <c r="C9" s="39">
        <f t="shared" si="17"/>
        <v>404</v>
      </c>
      <c r="D9" s="38" t="str">
        <f>IF(AF9="", "", IFERROR(TEXT(INDEX(Tabella4[N°], MATCH("*"&amp;AF9&amp;"*", Tabella4[DIPENDENTE], 0)), "0000"), "Non trovato"))</f>
        <v>1876</v>
      </c>
      <c r="E9" s="38" t="str">
        <f>IF(AG9="", "", IF(ISERROR(MATCH("*"&amp;AG9&amp;"*", Tabella4[DIPENDENTE], 0)), "Non trovato", TEXT(INDEX(Tabella4[N°], MATCH("*"&amp;AG9&amp;"*", Tabella4[DIPENDENTE], 0)), "0000")))</f>
        <v>0475</v>
      </c>
      <c r="F9" s="48" t="str">
        <f t="shared" si="1"/>
        <v>RICCIO</v>
      </c>
      <c r="G9" s="48" t="str">
        <f t="shared" si="2"/>
        <v>TRINGALI</v>
      </c>
      <c r="H9" s="57"/>
      <c r="I9" s="68" t="str">
        <f t="shared" si="3"/>
        <v>02</v>
      </c>
      <c r="J9" s="39" t="str">
        <f t="shared" si="14"/>
        <v/>
      </c>
      <c r="K9" s="40" t="str">
        <f t="shared" si="15"/>
        <v/>
      </c>
      <c r="L9" s="48"/>
      <c r="M9" s="41" t="str">
        <f t="shared" si="16"/>
        <v/>
      </c>
      <c r="N9" s="41" t="str">
        <f t="shared" si="4"/>
        <v/>
      </c>
      <c r="O9" s="10" t="str">
        <f t="shared" si="5"/>
        <v>08:15</v>
      </c>
      <c r="P9" s="10" t="str">
        <f t="shared" si="6"/>
        <v/>
      </c>
      <c r="Q9" s="48" t="str">
        <f t="shared" si="7"/>
        <v>08:15</v>
      </c>
      <c r="R9" s="48" t="str">
        <f t="shared" si="8"/>
        <v/>
      </c>
      <c r="S9" s="42" t="str">
        <f t="shared" si="9"/>
        <v>DOPPIO</v>
      </c>
      <c r="T9" s="57" t="str">
        <f>Tabella3[[#This Row],[Descrizione Attività]]</f>
        <v>MALATTIA</v>
      </c>
      <c r="U9" s="57" t="str">
        <f>IF(Tabella1[[#This Row],[DATA]]="","","02")</f>
        <v>02</v>
      </c>
      <c r="V9" s="34"/>
      <c r="W9" s="34"/>
      <c r="X9" s="33"/>
      <c r="Y9" s="24">
        <v>45663</v>
      </c>
      <c r="Z9" s="21" t="str">
        <f t="shared" si="10"/>
        <v>martedì</v>
      </c>
      <c r="AA9" s="22">
        <f t="shared" si="11"/>
        <v>8.25</v>
      </c>
      <c r="AB9" s="22" t="str">
        <f t="shared" si="12"/>
        <v>08:15</v>
      </c>
      <c r="AC9" s="22" t="str">
        <f t="shared" si="13"/>
        <v>NO</v>
      </c>
      <c r="AD9" s="46"/>
      <c r="AE9" s="78">
        <v>45811</v>
      </c>
      <c r="AF9" s="73" t="s">
        <v>56</v>
      </c>
      <c r="AG9" s="73" t="s">
        <v>57</v>
      </c>
      <c r="AH9" s="73">
        <v>4043</v>
      </c>
      <c r="AI9" s="73">
        <v>10</v>
      </c>
      <c r="AJ9" s="74"/>
      <c r="AK9" s="74"/>
      <c r="AL9" s="74">
        <v>16.5</v>
      </c>
      <c r="AM9" s="73" t="s">
        <v>22</v>
      </c>
      <c r="AN9" s="75" t="s">
        <v>49</v>
      </c>
      <c r="AO9" s="76">
        <v>404</v>
      </c>
    </row>
    <row r="10" spans="1:41" ht="14.45" customHeight="1">
      <c r="A10" s="38"/>
      <c r="B10" s="9">
        <f t="shared" si="0"/>
        <v>45811</v>
      </c>
      <c r="C10" s="39">
        <f t="shared" si="17"/>
        <v>5400255112</v>
      </c>
      <c r="D10" s="38" t="str">
        <f>IF(AF10="", "", IFERROR(TEXT(INDEX(Tabella4[N°], MATCH("*"&amp;AF10&amp;"*", Tabella4[DIPENDENTE], 0)), "0000"), "Non trovato"))</f>
        <v>1894</v>
      </c>
      <c r="E10" s="38" t="str">
        <f>IF(AG10="", "", IF(ISERROR(MATCH("*"&amp;AG10&amp;"*", Tabella4[DIPENDENTE], 0)), "Non trovato", TEXT(INDEX(Tabella4[N°], MATCH("*"&amp;AG10&amp;"*", Tabella4[DIPENDENTE], 0)), "0000")))</f>
        <v>1904</v>
      </c>
      <c r="F10" s="48" t="str">
        <f t="shared" si="1"/>
        <v>CORTESE</v>
      </c>
      <c r="G10" s="48" t="str">
        <f t="shared" si="2"/>
        <v>LA ROCCA</v>
      </c>
      <c r="H10" s="57"/>
      <c r="I10" s="68" t="str">
        <f t="shared" si="3"/>
        <v>02</v>
      </c>
      <c r="J10" s="39" t="str">
        <f t="shared" si="14"/>
        <v/>
      </c>
      <c r="K10" s="40" t="str">
        <f t="shared" si="15"/>
        <v>08:15</v>
      </c>
      <c r="L10" s="48"/>
      <c r="M10" s="41" t="str">
        <f t="shared" si="16"/>
        <v/>
      </c>
      <c r="N10" s="41" t="str">
        <f t="shared" si="4"/>
        <v/>
      </c>
      <c r="O10" s="10" t="str">
        <f t="shared" si="5"/>
        <v>08:15</v>
      </c>
      <c r="P10" s="10" t="str">
        <f t="shared" si="6"/>
        <v/>
      </c>
      <c r="Q10" s="48" t="str">
        <f t="shared" si="7"/>
        <v/>
      </c>
      <c r="R10" s="48" t="str">
        <f t="shared" si="8"/>
        <v/>
      </c>
      <c r="S10" s="42" t="str">
        <f t="shared" si="9"/>
        <v>DOPPIO</v>
      </c>
      <c r="T10" s="57" t="str">
        <f>Tabella3[[#This Row],[Descrizione Attività]]</f>
        <v>Utilities: squ elett correttiva Giugno</v>
      </c>
      <c r="U10" s="57" t="str">
        <f>IF(Tabella1[[#This Row],[DATA]]="","","02")</f>
        <v>02</v>
      </c>
      <c r="V10" s="34"/>
      <c r="W10" s="34"/>
      <c r="X10" s="33"/>
      <c r="Y10" s="24">
        <v>45768</v>
      </c>
      <c r="Z10" s="21" t="str">
        <f t="shared" si="10"/>
        <v>martedì</v>
      </c>
      <c r="AA10" s="22">
        <f t="shared" si="11"/>
        <v>8.25</v>
      </c>
      <c r="AB10" s="22" t="str">
        <f t="shared" si="12"/>
        <v>08:15</v>
      </c>
      <c r="AC10" s="22" t="str">
        <f t="shared" si="13"/>
        <v>NO</v>
      </c>
      <c r="AD10" s="46"/>
      <c r="AE10" s="78">
        <v>45811</v>
      </c>
      <c r="AF10" s="73" t="s">
        <v>58</v>
      </c>
      <c r="AG10" s="73" t="s">
        <v>59</v>
      </c>
      <c r="AH10" s="73">
        <v>5400255112</v>
      </c>
      <c r="AI10" s="73">
        <v>10</v>
      </c>
      <c r="AJ10" s="74">
        <v>7.45</v>
      </c>
      <c r="AK10" s="74">
        <v>16.45</v>
      </c>
      <c r="AL10" s="74">
        <v>16.5</v>
      </c>
      <c r="AM10" s="73" t="s">
        <v>60</v>
      </c>
      <c r="AN10" s="75" t="s">
        <v>45</v>
      </c>
      <c r="AO10" s="76" t="s">
        <v>61</v>
      </c>
    </row>
    <row r="11" spans="1:41" ht="14.45" customHeight="1">
      <c r="A11" s="38"/>
      <c r="B11" s="9">
        <f t="shared" si="0"/>
        <v>45811</v>
      </c>
      <c r="C11" s="39">
        <f t="shared" si="17"/>
        <v>404</v>
      </c>
      <c r="D11" s="38" t="str">
        <f>IF(AF11="", "", IFERROR(TEXT(INDEX(Tabella4[N°], MATCH("*"&amp;AF11&amp;"*", Tabella4[DIPENDENTE], 0)), "0000"), "Non trovato"))</f>
        <v>1894</v>
      </c>
      <c r="E11" s="38" t="str">
        <f>IF(AG11="", "", IF(ISERROR(MATCH("*"&amp;AG11&amp;"*", Tabella4[DIPENDENTE], 0)), "Non trovato", TEXT(INDEX(Tabella4[N°], MATCH("*"&amp;AG11&amp;"*", Tabella4[DIPENDENTE], 0)), "0000")))</f>
        <v/>
      </c>
      <c r="F11" s="48" t="str">
        <f t="shared" si="1"/>
        <v>CORTESE</v>
      </c>
      <c r="G11" s="48" t="str">
        <f t="shared" si="2"/>
        <v/>
      </c>
      <c r="H11" s="57"/>
      <c r="I11" s="68" t="str">
        <f t="shared" si="3"/>
        <v>02</v>
      </c>
      <c r="J11" s="39" t="str">
        <f t="shared" si="14"/>
        <v>00:30</v>
      </c>
      <c r="K11" s="40" t="str">
        <f t="shared" si="15"/>
        <v/>
      </c>
      <c r="L11" s="48"/>
      <c r="M11" s="41" t="str">
        <f t="shared" si="16"/>
        <v/>
      </c>
      <c r="N11" s="41" t="str">
        <f t="shared" si="4"/>
        <v/>
      </c>
      <c r="O11" s="10" t="str">
        <f t="shared" si="5"/>
        <v>00:30</v>
      </c>
      <c r="P11" s="10" t="str">
        <f t="shared" si="6"/>
        <v/>
      </c>
      <c r="Q11" s="48" t="str">
        <f t="shared" si="7"/>
        <v/>
      </c>
      <c r="R11" s="48" t="str">
        <f t="shared" si="8"/>
        <v/>
      </c>
      <c r="S11" s="42" t="str">
        <f t="shared" si="9"/>
        <v>SINGOLO</v>
      </c>
      <c r="T11" s="57" t="str">
        <f>Tabella3[[#This Row],[Descrizione Attività]]</f>
        <v>ORE CONTO PROPRIO</v>
      </c>
      <c r="U11" s="57" t="str">
        <f>IF(Tabella1[[#This Row],[DATA]]="","","02")</f>
        <v>02</v>
      </c>
      <c r="V11" s="34"/>
      <c r="W11" s="34"/>
      <c r="X11" s="33"/>
      <c r="Y11" s="24">
        <v>45772</v>
      </c>
      <c r="Z11" s="21" t="str">
        <f t="shared" si="10"/>
        <v>martedì</v>
      </c>
      <c r="AA11" s="22">
        <f t="shared" si="11"/>
        <v>0.5</v>
      </c>
      <c r="AB11" s="22" t="str">
        <f t="shared" si="12"/>
        <v>00:30</v>
      </c>
      <c r="AC11" s="22" t="str">
        <f t="shared" si="13"/>
        <v>NO</v>
      </c>
      <c r="AD11" s="46"/>
      <c r="AE11" s="78">
        <v>45811</v>
      </c>
      <c r="AF11" s="73" t="s">
        <v>58</v>
      </c>
      <c r="AG11" s="73"/>
      <c r="AH11" s="73">
        <v>4041</v>
      </c>
      <c r="AI11" s="73">
        <v>10</v>
      </c>
      <c r="AJ11" s="74">
        <v>16.45</v>
      </c>
      <c r="AK11" s="74">
        <v>17.149999999999999</v>
      </c>
      <c r="AL11" s="74">
        <v>0.5</v>
      </c>
      <c r="AM11" s="73" t="s">
        <v>62</v>
      </c>
      <c r="AN11" s="75" t="s">
        <v>49</v>
      </c>
      <c r="AO11" s="76">
        <v>4041</v>
      </c>
    </row>
    <row r="12" spans="1:41" ht="14.45" customHeight="1">
      <c r="A12" s="38"/>
      <c r="B12" s="9">
        <f t="shared" si="0"/>
        <v>45811</v>
      </c>
      <c r="C12" s="39">
        <f t="shared" si="17"/>
        <v>5400255112</v>
      </c>
      <c r="D12" s="38" t="str">
        <f>IF(AF12="", "", IFERROR(TEXT(INDEX(Tabella4[N°], MATCH("*"&amp;AF12&amp;"*", Tabella4[DIPENDENTE], 0)), "0000"), "Non trovato"))</f>
        <v>0552</v>
      </c>
      <c r="E12" s="38" t="str">
        <f>IF(AG12="", "", IF(ISERROR(MATCH("*"&amp;AG12&amp;"*", Tabella4[DIPENDENTE], 0)), "Non trovato", TEXT(INDEX(Tabella4[N°], MATCH("*"&amp;AG12&amp;"*", Tabella4[DIPENDENTE], 0)), "0000")))</f>
        <v>0431</v>
      </c>
      <c r="F12" s="48" t="str">
        <f t="shared" si="1"/>
        <v>DI MARE</v>
      </c>
      <c r="G12" s="48" t="str">
        <f t="shared" si="2"/>
        <v>DI NICOLA</v>
      </c>
      <c r="H12" s="57"/>
      <c r="I12" s="68" t="str">
        <f t="shared" si="3"/>
        <v>02</v>
      </c>
      <c r="J12" s="39" t="str">
        <f t="shared" si="14"/>
        <v/>
      </c>
      <c r="K12" s="40" t="str">
        <f t="shared" si="15"/>
        <v>08:15</v>
      </c>
      <c r="L12" s="48"/>
      <c r="M12" s="41" t="str">
        <f t="shared" si="16"/>
        <v/>
      </c>
      <c r="N12" s="41" t="str">
        <f t="shared" si="4"/>
        <v/>
      </c>
      <c r="O12" s="10" t="str">
        <f t="shared" si="5"/>
        <v>08:15</v>
      </c>
      <c r="P12" s="10" t="str">
        <f t="shared" si="6"/>
        <v/>
      </c>
      <c r="Q12" s="48" t="str">
        <f t="shared" si="7"/>
        <v/>
      </c>
      <c r="R12" s="48" t="str">
        <f t="shared" si="8"/>
        <v/>
      </c>
      <c r="S12" s="42" t="str">
        <f t="shared" si="9"/>
        <v>DOPPIO</v>
      </c>
      <c r="T12" s="57" t="str">
        <f>Tabella3[[#This Row],[Descrizione Attività]]</f>
        <v>Utilities: squ elett correttiva Giugno</v>
      </c>
      <c r="U12" s="57" t="str">
        <f>IF(Tabella1[[#This Row],[DATA]]="","","02")</f>
        <v>02</v>
      </c>
      <c r="V12" s="34"/>
      <c r="W12" s="34"/>
      <c r="X12" s="33"/>
      <c r="Y12" s="24">
        <v>45778</v>
      </c>
      <c r="Z12" s="21" t="str">
        <f t="shared" si="10"/>
        <v>martedì</v>
      </c>
      <c r="AA12" s="22">
        <f t="shared" si="11"/>
        <v>8.25</v>
      </c>
      <c r="AB12" s="22" t="str">
        <f t="shared" si="12"/>
        <v>08:15</v>
      </c>
      <c r="AC12" s="22" t="str">
        <f t="shared" si="13"/>
        <v>NO</v>
      </c>
      <c r="AD12" s="46"/>
      <c r="AE12" s="78">
        <v>45811</v>
      </c>
      <c r="AF12" s="73" t="s">
        <v>63</v>
      </c>
      <c r="AG12" s="73" t="s">
        <v>64</v>
      </c>
      <c r="AH12" s="73">
        <v>5400255112</v>
      </c>
      <c r="AI12" s="73">
        <v>10</v>
      </c>
      <c r="AJ12" s="74">
        <v>7.45</v>
      </c>
      <c r="AK12" s="74">
        <v>16.45</v>
      </c>
      <c r="AL12" s="74">
        <v>16.5</v>
      </c>
      <c r="AM12" s="73" t="s">
        <v>60</v>
      </c>
      <c r="AN12" s="75" t="s">
        <v>45</v>
      </c>
      <c r="AO12" s="76" t="s">
        <v>61</v>
      </c>
    </row>
    <row r="13" spans="1:41" ht="14.45" customHeight="1">
      <c r="A13" s="38"/>
      <c r="B13" s="9">
        <f t="shared" si="0"/>
        <v>45811</v>
      </c>
      <c r="C13" s="39">
        <f t="shared" si="17"/>
        <v>5400255114</v>
      </c>
      <c r="D13" s="38" t="str">
        <f>IF(AF13="", "", IFERROR(TEXT(INDEX(Tabella4[N°], MATCH("*"&amp;AF13&amp;"*", Tabella4[DIPENDENTE], 0)), "0000"), "Non trovato"))</f>
        <v>2203</v>
      </c>
      <c r="E13" s="38" t="str">
        <f>IF(AG13="", "", IF(ISERROR(MATCH("*"&amp;AG13&amp;"*", Tabella4[DIPENDENTE], 0)), "Non trovato", TEXT(INDEX(Tabella4[N°], MATCH("*"&amp;AG13&amp;"*", Tabella4[DIPENDENTE], 0)), "0000")))</f>
        <v>0315</v>
      </c>
      <c r="F13" s="48" t="str">
        <f t="shared" si="1"/>
        <v>RICCIOLI</v>
      </c>
      <c r="G13" s="48" t="str">
        <f t="shared" si="2"/>
        <v>MIGNOSA F</v>
      </c>
      <c r="H13" s="57"/>
      <c r="I13" s="68" t="str">
        <f t="shared" si="3"/>
        <v>02</v>
      </c>
      <c r="J13" s="39" t="str">
        <f t="shared" si="14"/>
        <v/>
      </c>
      <c r="K13" s="40" t="str">
        <f t="shared" si="15"/>
        <v>08:15</v>
      </c>
      <c r="L13" s="48"/>
      <c r="M13" s="41" t="str">
        <f t="shared" si="16"/>
        <v/>
      </c>
      <c r="N13" s="41" t="str">
        <f t="shared" si="4"/>
        <v/>
      </c>
      <c r="O13" s="10" t="str">
        <f t="shared" si="5"/>
        <v>08:15</v>
      </c>
      <c r="P13" s="10" t="str">
        <f t="shared" si="6"/>
        <v/>
      </c>
      <c r="Q13" s="48" t="str">
        <f t="shared" si="7"/>
        <v/>
      </c>
      <c r="R13" s="48" t="str">
        <f t="shared" si="8"/>
        <v/>
      </c>
      <c r="S13" s="42" t="str">
        <f t="shared" si="9"/>
        <v>DOPPIO</v>
      </c>
      <c r="T13" s="57" t="str">
        <f>Tabella3[[#This Row],[Descrizione Attività]]</f>
        <v>PA1S: squ elettr correttiva Giugno</v>
      </c>
      <c r="U13" s="57" t="str">
        <f>IF(Tabella1[[#This Row],[DATA]]="","","02")</f>
        <v>02</v>
      </c>
      <c r="V13" s="34"/>
      <c r="W13" s="34"/>
      <c r="X13" s="33"/>
      <c r="Y13" s="24">
        <v>45810</v>
      </c>
      <c r="Z13" s="21" t="str">
        <f t="shared" si="10"/>
        <v>martedì</v>
      </c>
      <c r="AA13" s="22">
        <f t="shared" si="11"/>
        <v>8.25</v>
      </c>
      <c r="AB13" s="22" t="str">
        <f t="shared" si="12"/>
        <v>08:15</v>
      </c>
      <c r="AC13" s="22" t="str">
        <f t="shared" si="13"/>
        <v>NO</v>
      </c>
      <c r="AD13" s="46"/>
      <c r="AE13" s="78">
        <v>45811</v>
      </c>
      <c r="AF13" s="73" t="s">
        <v>65</v>
      </c>
      <c r="AG13" s="73" t="s">
        <v>66</v>
      </c>
      <c r="AH13" s="73">
        <v>5400255114</v>
      </c>
      <c r="AI13" s="73">
        <v>10</v>
      </c>
      <c r="AJ13" s="74">
        <v>7.45</v>
      </c>
      <c r="AK13" s="74">
        <v>16.45</v>
      </c>
      <c r="AL13" s="74">
        <v>16.5</v>
      </c>
      <c r="AM13" s="73" t="s">
        <v>67</v>
      </c>
      <c r="AN13" s="75" t="s">
        <v>45</v>
      </c>
      <c r="AO13" s="76" t="s">
        <v>61</v>
      </c>
    </row>
    <row r="14" spans="1:41" ht="14.45" customHeight="1">
      <c r="A14" s="38"/>
      <c r="B14" s="9">
        <f t="shared" si="0"/>
        <v>45811</v>
      </c>
      <c r="C14" s="39" t="str">
        <f t="shared" si="17"/>
        <v>ALTRO CANTIERE</v>
      </c>
      <c r="D14" s="38" t="str">
        <f>IF(AF14="", "", IFERROR(TEXT(INDEX(Tabella4[N°], MATCH("*"&amp;AF14&amp;"*", Tabella4[DIPENDENTE], 0)), "0000"), "Non trovato"))</f>
        <v>0967</v>
      </c>
      <c r="E14" s="38" t="str">
        <f>IF(AG14="", "", IF(ISERROR(MATCH("*"&amp;AG14&amp;"*", Tabella4[DIPENDENTE], 0)), "Non trovato", TEXT(INDEX(Tabella4[N°], MATCH("*"&amp;AG14&amp;"*", Tabella4[DIPENDENTE], 0)), "0000")))</f>
        <v>0803</v>
      </c>
      <c r="F14" s="48" t="str">
        <f t="shared" si="1"/>
        <v>SCALISI</v>
      </c>
      <c r="G14" s="48" t="str">
        <f t="shared" si="2"/>
        <v>SPINALI V</v>
      </c>
      <c r="H14" s="57"/>
      <c r="I14" s="68" t="str">
        <f t="shared" si="3"/>
        <v>02</v>
      </c>
      <c r="J14" s="39" t="str">
        <f t="shared" si="14"/>
        <v/>
      </c>
      <c r="K14" s="40" t="str">
        <f t="shared" si="15"/>
        <v/>
      </c>
      <c r="L14" s="48"/>
      <c r="M14" s="41" t="str">
        <f t="shared" si="16"/>
        <v/>
      </c>
      <c r="N14" s="41" t="str">
        <f t="shared" si="4"/>
        <v/>
      </c>
      <c r="O14" s="10" t="str">
        <f t="shared" si="5"/>
        <v>04:15</v>
      </c>
      <c r="P14" s="10" t="str">
        <f t="shared" si="6"/>
        <v/>
      </c>
      <c r="Q14" s="48" t="str">
        <f t="shared" si="7"/>
        <v/>
      </c>
      <c r="R14" s="48" t="str">
        <f t="shared" si="8"/>
        <v/>
      </c>
      <c r="S14" s="42" t="str">
        <f t="shared" si="9"/>
        <v>DOPPIO</v>
      </c>
      <c r="T14" s="57" t="str">
        <f>Tabella3[[#This Row],[Descrizione Attività]]</f>
        <v>ALTRO CANTIERE</v>
      </c>
      <c r="U14" s="57" t="str">
        <f>IF(Tabella1[[#This Row],[DATA]]="","","02")</f>
        <v>02</v>
      </c>
      <c r="V14" s="34"/>
      <c r="W14" s="34"/>
      <c r="X14" s="33"/>
      <c r="Y14" s="24">
        <v>45884</v>
      </c>
      <c r="Z14" s="21" t="str">
        <f t="shared" si="10"/>
        <v>martedì</v>
      </c>
      <c r="AA14" s="22">
        <f t="shared" si="11"/>
        <v>4.25</v>
      </c>
      <c r="AB14" s="22" t="str">
        <f t="shared" si="12"/>
        <v>04:15</v>
      </c>
      <c r="AC14" s="22" t="str">
        <f t="shared" si="13"/>
        <v>NO</v>
      </c>
      <c r="AD14" s="46"/>
      <c r="AE14" s="78">
        <v>45811</v>
      </c>
      <c r="AF14" s="73" t="s">
        <v>68</v>
      </c>
      <c r="AG14" s="73" t="s">
        <v>69</v>
      </c>
      <c r="AH14" s="73">
        <v>4047</v>
      </c>
      <c r="AI14" s="73">
        <v>10</v>
      </c>
      <c r="AJ14" s="74">
        <v>7.45</v>
      </c>
      <c r="AK14" s="74">
        <v>12</v>
      </c>
      <c r="AL14" s="74">
        <v>8.5</v>
      </c>
      <c r="AM14" s="73" t="s">
        <v>70</v>
      </c>
      <c r="AN14" s="75" t="s">
        <v>49</v>
      </c>
      <c r="AO14" s="76">
        <v>4047</v>
      </c>
    </row>
    <row r="15" spans="1:41" ht="14.45" customHeight="1">
      <c r="A15" s="38"/>
      <c r="B15" s="9">
        <f t="shared" si="0"/>
        <v>45811</v>
      </c>
      <c r="C15" s="39">
        <f t="shared" si="17"/>
        <v>5400255117</v>
      </c>
      <c r="D15" s="38" t="str">
        <f>IF(AF15="", "", IFERROR(TEXT(INDEX(Tabella4[N°], MATCH("*"&amp;AF15&amp;"*", Tabella4[DIPENDENTE], 0)), "0000"), "Non trovato"))</f>
        <v>0967</v>
      </c>
      <c r="E15" s="38" t="str">
        <f>IF(AG15="", "", IF(ISERROR(MATCH("*"&amp;AG15&amp;"*", Tabella4[DIPENDENTE], 0)), "Non trovato", TEXT(INDEX(Tabella4[N°], MATCH("*"&amp;AG15&amp;"*", Tabella4[DIPENDENTE], 0)), "0000")))</f>
        <v>0803</v>
      </c>
      <c r="F15" s="48" t="str">
        <f t="shared" si="1"/>
        <v>SCALISI</v>
      </c>
      <c r="G15" s="48" t="str">
        <f t="shared" si="2"/>
        <v>SPINALI V</v>
      </c>
      <c r="H15" s="57"/>
      <c r="I15" s="68" t="str">
        <f t="shared" si="3"/>
        <v>02</v>
      </c>
      <c r="J15" s="39" t="str">
        <f t="shared" si="14"/>
        <v/>
      </c>
      <c r="K15" s="40" t="str">
        <f t="shared" si="15"/>
        <v>04:00</v>
      </c>
      <c r="L15" s="48"/>
      <c r="M15" s="41" t="str">
        <f t="shared" si="16"/>
        <v/>
      </c>
      <c r="N15" s="41" t="str">
        <f t="shared" si="4"/>
        <v/>
      </c>
      <c r="O15" s="10" t="str">
        <f t="shared" si="5"/>
        <v>04:00</v>
      </c>
      <c r="P15" s="10" t="str">
        <f t="shared" si="6"/>
        <v/>
      </c>
      <c r="Q15" s="48" t="str">
        <f t="shared" si="7"/>
        <v/>
      </c>
      <c r="R15" s="48" t="str">
        <f t="shared" si="8"/>
        <v/>
      </c>
      <c r="S15" s="42" t="str">
        <f t="shared" si="9"/>
        <v>DOPPIO</v>
      </c>
      <c r="T15" s="57" t="str">
        <f>Tabella3[[#This Row],[Descrizione Attività]]</f>
        <v>ARCOM BLE PON: squ ele corrett Giugno</v>
      </c>
      <c r="U15" s="57" t="str">
        <f>IF(Tabella1[[#This Row],[DATA]]="","","02")</f>
        <v>02</v>
      </c>
      <c r="V15" s="34"/>
      <c r="W15" s="34"/>
      <c r="X15" s="33"/>
      <c r="Y15" s="24">
        <v>45962</v>
      </c>
      <c r="Z15" s="21" t="str">
        <f t="shared" si="10"/>
        <v>martedì</v>
      </c>
      <c r="AA15" s="22">
        <f t="shared" si="11"/>
        <v>4</v>
      </c>
      <c r="AB15" s="22" t="str">
        <f t="shared" si="12"/>
        <v>04:00</v>
      </c>
      <c r="AC15" s="22" t="str">
        <f t="shared" si="13"/>
        <v>NO</v>
      </c>
      <c r="AD15" s="46"/>
      <c r="AE15" s="78">
        <v>45811</v>
      </c>
      <c r="AF15" s="73" t="s">
        <v>68</v>
      </c>
      <c r="AG15" s="73" t="s">
        <v>69</v>
      </c>
      <c r="AH15" s="73">
        <v>5400255117</v>
      </c>
      <c r="AI15" s="73">
        <v>10</v>
      </c>
      <c r="AJ15" s="74">
        <v>12.45</v>
      </c>
      <c r="AK15" s="74">
        <v>16.45</v>
      </c>
      <c r="AL15" s="74">
        <v>8</v>
      </c>
      <c r="AM15" s="73" t="s">
        <v>71</v>
      </c>
      <c r="AN15" s="75" t="s">
        <v>45</v>
      </c>
      <c r="AO15" s="76" t="s">
        <v>61</v>
      </c>
    </row>
    <row r="16" spans="1:41" ht="14.45" customHeight="1">
      <c r="A16" s="38"/>
      <c r="B16" s="9">
        <f t="shared" si="0"/>
        <v>45811</v>
      </c>
      <c r="C16" s="39">
        <f t="shared" si="17"/>
        <v>5400253207</v>
      </c>
      <c r="D16" s="38" t="str">
        <f>IF(AF16="", "", IFERROR(TEXT(INDEX(Tabella4[N°], MATCH("*"&amp;AF16&amp;"*", Tabella4[DIPENDENTE], 0)), "0000"), "Non trovato"))</f>
        <v>0242</v>
      </c>
      <c r="E16" s="38" t="str">
        <f>IF(AG16="", "", IF(ISERROR(MATCH("*"&amp;AG16&amp;"*", Tabella4[DIPENDENTE], 0)), "Non trovato", TEXT(INDEX(Tabella4[N°], MATCH("*"&amp;AG16&amp;"*", Tabella4[DIPENDENTE], 0)), "0000")))</f>
        <v>1969</v>
      </c>
      <c r="F16" s="48" t="str">
        <f t="shared" si="1"/>
        <v>OGNISANTI A</v>
      </c>
      <c r="G16" s="48" t="str">
        <f t="shared" si="2"/>
        <v>BELLISTRI</v>
      </c>
      <c r="H16" s="57"/>
      <c r="I16" s="68" t="str">
        <f t="shared" si="3"/>
        <v>02</v>
      </c>
      <c r="J16" s="39" t="str">
        <f t="shared" si="14"/>
        <v/>
      </c>
      <c r="K16" s="40" t="str">
        <f t="shared" si="15"/>
        <v>08:15</v>
      </c>
      <c r="L16" s="48"/>
      <c r="M16" s="41" t="str">
        <f t="shared" si="16"/>
        <v/>
      </c>
      <c r="N16" s="41" t="str">
        <f t="shared" si="4"/>
        <v/>
      </c>
      <c r="O16" s="10" t="str">
        <f t="shared" si="5"/>
        <v>08:15</v>
      </c>
      <c r="P16" s="10" t="str">
        <f t="shared" si="6"/>
        <v/>
      </c>
      <c r="Q16" s="48" t="str">
        <f t="shared" si="7"/>
        <v/>
      </c>
      <c r="R16" s="48" t="str">
        <f t="shared" si="8"/>
        <v/>
      </c>
      <c r="S16" s="42" t="str">
        <f t="shared" si="9"/>
        <v>DOPPIO</v>
      </c>
      <c r="T16" s="57" t="str">
        <f>Tabella3[[#This Row],[Descrizione Attività]]</f>
        <v>4R01-1-GTG001 / STG1: Misura MAG</v>
      </c>
      <c r="U16" s="57" t="str">
        <f>IF(Tabella1[[#This Row],[DATA]]="","","02")</f>
        <v>02</v>
      </c>
      <c r="V16" s="34"/>
      <c r="W16" s="34"/>
      <c r="X16" s="33"/>
      <c r="Y16" s="24">
        <v>45999</v>
      </c>
      <c r="Z16" s="21" t="str">
        <f t="shared" si="10"/>
        <v>martedì</v>
      </c>
      <c r="AA16" s="22">
        <f t="shared" si="11"/>
        <v>8.25</v>
      </c>
      <c r="AB16" s="22" t="str">
        <f t="shared" si="12"/>
        <v>08:15</v>
      </c>
      <c r="AC16" s="22" t="str">
        <f t="shared" si="13"/>
        <v>NO</v>
      </c>
      <c r="AD16" s="46"/>
      <c r="AE16" s="78">
        <v>45811</v>
      </c>
      <c r="AF16" s="73" t="s">
        <v>72</v>
      </c>
      <c r="AG16" s="73" t="s">
        <v>73</v>
      </c>
      <c r="AH16" s="73">
        <v>5400253207</v>
      </c>
      <c r="AI16" s="73">
        <v>10</v>
      </c>
      <c r="AJ16" s="74">
        <v>7.45</v>
      </c>
      <c r="AK16" s="74">
        <v>16.45</v>
      </c>
      <c r="AL16" s="74">
        <v>16.5</v>
      </c>
      <c r="AM16" s="73" t="s">
        <v>74</v>
      </c>
      <c r="AN16" s="75" t="s">
        <v>45</v>
      </c>
      <c r="AO16" s="76" t="s">
        <v>61</v>
      </c>
    </row>
    <row r="17" spans="1:41" ht="14.45" customHeight="1">
      <c r="A17" s="38"/>
      <c r="B17" s="9">
        <f t="shared" si="0"/>
        <v>45811</v>
      </c>
      <c r="C17" s="39">
        <f t="shared" si="17"/>
        <v>5400253712</v>
      </c>
      <c r="D17" s="38" t="str">
        <f>IF(AF17="", "", IFERROR(TEXT(INDEX(Tabella4[N°], MATCH("*"&amp;AF17&amp;"*", Tabella4[DIPENDENTE], 0)), "0000"), "Non trovato"))</f>
        <v>0427</v>
      </c>
      <c r="E17" s="38" t="str">
        <f>IF(AG17="", "", IF(ISERROR(MATCH("*"&amp;AG17&amp;"*", Tabella4[DIPENDENTE], 0)), "Non trovato", TEXT(INDEX(Tabella4[N°], MATCH("*"&amp;AG17&amp;"*", Tabella4[DIPENDENTE], 0)), "0000")))</f>
        <v/>
      </c>
      <c r="F17" s="48" t="str">
        <f t="shared" si="1"/>
        <v>CAVALIERE</v>
      </c>
      <c r="G17" s="48" t="str">
        <f t="shared" si="2"/>
        <v/>
      </c>
      <c r="H17" s="57"/>
      <c r="I17" s="68" t="str">
        <f t="shared" si="3"/>
        <v>02</v>
      </c>
      <c r="J17" s="39" t="str">
        <f t="shared" si="14"/>
        <v/>
      </c>
      <c r="K17" s="40" t="str">
        <f t="shared" si="15"/>
        <v>08:15</v>
      </c>
      <c r="L17" s="48"/>
      <c r="M17" s="41" t="str">
        <f t="shared" si="16"/>
        <v/>
      </c>
      <c r="N17" s="41" t="str">
        <f t="shared" si="4"/>
        <v/>
      </c>
      <c r="O17" s="10" t="str">
        <f t="shared" si="5"/>
        <v>08:15</v>
      </c>
      <c r="P17" s="10" t="str">
        <f t="shared" si="6"/>
        <v/>
      </c>
      <c r="Q17" s="48" t="str">
        <f t="shared" si="7"/>
        <v/>
      </c>
      <c r="R17" s="48" t="str">
        <f t="shared" si="8"/>
        <v/>
      </c>
      <c r="S17" s="42" t="str">
        <f t="shared" si="9"/>
        <v>SINGOLO</v>
      </c>
      <c r="T17" s="57" t="str">
        <f>Tabella3[[#This Row],[Descrizione Attività]]</f>
        <v>Rirprist allarm sala compres imp 500</v>
      </c>
      <c r="U17" s="57" t="str">
        <f>IF(Tabella1[[#This Row],[DATA]]="","","02")</f>
        <v>02</v>
      </c>
      <c r="V17" s="34"/>
      <c r="W17" s="34"/>
      <c r="X17" s="33"/>
      <c r="Y17" s="24">
        <v>46004</v>
      </c>
      <c r="Z17" s="21" t="str">
        <f t="shared" si="10"/>
        <v>martedì</v>
      </c>
      <c r="AA17" s="22">
        <f t="shared" si="11"/>
        <v>8.25</v>
      </c>
      <c r="AB17" s="22" t="str">
        <f t="shared" si="12"/>
        <v>08:15</v>
      </c>
      <c r="AC17" s="22" t="str">
        <f t="shared" si="13"/>
        <v>NO</v>
      </c>
      <c r="AD17" s="46"/>
      <c r="AE17" s="78">
        <v>45811</v>
      </c>
      <c r="AF17" s="73" t="s">
        <v>75</v>
      </c>
      <c r="AG17" s="73"/>
      <c r="AH17" s="73">
        <v>5400253712</v>
      </c>
      <c r="AI17" s="73">
        <v>10</v>
      </c>
      <c r="AJ17" s="74">
        <v>7.45</v>
      </c>
      <c r="AK17" s="74">
        <v>16.45</v>
      </c>
      <c r="AL17" s="74">
        <v>8.25</v>
      </c>
      <c r="AM17" s="73" t="s">
        <v>76</v>
      </c>
      <c r="AN17" s="75" t="s">
        <v>45</v>
      </c>
      <c r="AO17" s="76" t="s">
        <v>46</v>
      </c>
    </row>
    <row r="18" spans="1:41" ht="14.45" customHeight="1">
      <c r="A18" s="38"/>
      <c r="B18" s="9">
        <f t="shared" si="0"/>
        <v>45811</v>
      </c>
      <c r="C18" s="39">
        <f t="shared" si="17"/>
        <v>5400255372</v>
      </c>
      <c r="D18" s="38" t="str">
        <f>IF(AF18="", "", IFERROR(TEXT(INDEX(Tabella4[N°], MATCH("*"&amp;AF18&amp;"*", Tabella4[DIPENDENTE], 0)), "0000"), "Non trovato"))</f>
        <v>1976</v>
      </c>
      <c r="E18" s="38" t="str">
        <f>IF(AG18="", "", IF(ISERROR(MATCH("*"&amp;AG18&amp;"*", Tabella4[DIPENDENTE], 0)), "Non trovato", TEXT(INDEX(Tabella4[N°], MATCH("*"&amp;AG18&amp;"*", Tabella4[DIPENDENTE], 0)), "0000")))</f>
        <v>2150</v>
      </c>
      <c r="F18" s="48" t="str">
        <f t="shared" si="1"/>
        <v>RIZZA F</v>
      </c>
      <c r="G18" s="48" t="str">
        <f t="shared" si="2"/>
        <v>RIZZA C</v>
      </c>
      <c r="H18" s="57"/>
      <c r="I18" s="68" t="str">
        <f t="shared" si="3"/>
        <v>02</v>
      </c>
      <c r="J18" s="39" t="str">
        <f t="shared" si="14"/>
        <v/>
      </c>
      <c r="K18" s="40" t="str">
        <f t="shared" si="15"/>
        <v>08:15</v>
      </c>
      <c r="L18" s="48"/>
      <c r="M18" s="41" t="str">
        <f t="shared" si="16"/>
        <v/>
      </c>
      <c r="N18" s="41" t="str">
        <f t="shared" si="4"/>
        <v/>
      </c>
      <c r="O18" s="10" t="str">
        <f t="shared" si="5"/>
        <v>08:15</v>
      </c>
      <c r="P18" s="10" t="str">
        <f t="shared" si="6"/>
        <v/>
      </c>
      <c r="Q18" s="48" t="str">
        <f t="shared" si="7"/>
        <v/>
      </c>
      <c r="R18" s="48" t="str">
        <f t="shared" si="8"/>
        <v/>
      </c>
      <c r="S18" s="42" t="str">
        <f t="shared" si="9"/>
        <v>DOPPIO</v>
      </c>
      <c r="T18" s="57" t="str">
        <f>Tabella3[[#This Row],[Descrizione Attività]]</f>
        <v>ripristini AI  giugno 2025</v>
      </c>
      <c r="U18" s="57" t="str">
        <f>IF(Tabella1[[#This Row],[DATA]]="","","02")</f>
        <v>02</v>
      </c>
      <c r="V18" s="34"/>
      <c r="W18" s="34"/>
      <c r="X18" s="33"/>
      <c r="Y18" s="24">
        <v>46016</v>
      </c>
      <c r="Z18" s="21" t="str">
        <f t="shared" si="10"/>
        <v>martedì</v>
      </c>
      <c r="AA18" s="22">
        <f t="shared" si="11"/>
        <v>8.25</v>
      </c>
      <c r="AB18" s="22" t="str">
        <f t="shared" si="12"/>
        <v>08:15</v>
      </c>
      <c r="AC18" s="22" t="str">
        <f t="shared" si="13"/>
        <v>NO</v>
      </c>
      <c r="AD18" s="46"/>
      <c r="AE18" s="78">
        <v>45811</v>
      </c>
      <c r="AF18" s="73" t="s">
        <v>77</v>
      </c>
      <c r="AG18" s="73" t="s">
        <v>78</v>
      </c>
      <c r="AH18" s="73">
        <v>5400255372</v>
      </c>
      <c r="AI18" s="73">
        <v>10</v>
      </c>
      <c r="AJ18" s="74">
        <v>7.45</v>
      </c>
      <c r="AK18" s="74">
        <v>16.45</v>
      </c>
      <c r="AL18" s="74">
        <v>16.5</v>
      </c>
      <c r="AM18" s="73" t="s">
        <v>79</v>
      </c>
      <c r="AN18" s="75" t="s">
        <v>45</v>
      </c>
      <c r="AO18" s="76" t="s">
        <v>80</v>
      </c>
    </row>
    <row r="19" spans="1:41" ht="14.45" customHeight="1">
      <c r="A19" s="38"/>
      <c r="B19" s="9">
        <f t="shared" si="0"/>
        <v>45811</v>
      </c>
      <c r="C19" s="39">
        <f t="shared" si="17"/>
        <v>5400254970</v>
      </c>
      <c r="D19" s="38" t="str">
        <f>IF(AF19="", "", IFERROR(TEXT(INDEX(Tabella4[N°], MATCH("*"&amp;AF19&amp;"*", Tabella4[DIPENDENTE], 0)), "0000"), "Non trovato"))</f>
        <v>0300</v>
      </c>
      <c r="E19" s="38" t="str">
        <f>IF(AG19="", "", IF(ISERROR(MATCH("*"&amp;AG19&amp;"*", Tabella4[DIPENDENTE], 0)), "Non trovato", TEXT(INDEX(Tabella4[N°], MATCH("*"&amp;AG19&amp;"*", Tabella4[DIPENDENTE], 0)), "0000")))</f>
        <v>1833</v>
      </c>
      <c r="F19" s="48" t="str">
        <f t="shared" si="1"/>
        <v>CAVAGNACCHI</v>
      </c>
      <c r="G19" s="48" t="str">
        <f t="shared" si="2"/>
        <v>MICELI</v>
      </c>
      <c r="H19" s="57"/>
      <c r="I19" s="68" t="str">
        <f t="shared" si="3"/>
        <v>02</v>
      </c>
      <c r="J19" s="39" t="str">
        <f t="shared" si="14"/>
        <v/>
      </c>
      <c r="K19" s="40" t="str">
        <f t="shared" si="15"/>
        <v>02:00</v>
      </c>
      <c r="L19" s="48"/>
      <c r="M19" s="41" t="str">
        <f t="shared" si="16"/>
        <v/>
      </c>
      <c r="N19" s="41" t="str">
        <f t="shared" si="4"/>
        <v/>
      </c>
      <c r="O19" s="10" t="str">
        <f t="shared" si="5"/>
        <v>02:00</v>
      </c>
      <c r="P19" s="10" t="str">
        <f t="shared" si="6"/>
        <v/>
      </c>
      <c r="Q19" s="48" t="str">
        <f t="shared" si="7"/>
        <v/>
      </c>
      <c r="R19" s="48" t="str">
        <f t="shared" si="8"/>
        <v/>
      </c>
      <c r="S19" s="42" t="str">
        <f t="shared" si="9"/>
        <v>DOPPIO</v>
      </c>
      <c r="T19" s="57" t="str">
        <f>Tabella3[[#This Row],[Descrizione Attività]]</f>
        <v>700 D-105: faretti provvisori</v>
      </c>
      <c r="U19" s="57" t="str">
        <f>IF(Tabella1[[#This Row],[DATA]]="","","02")</f>
        <v>02</v>
      </c>
      <c r="V19" s="34"/>
      <c r="W19" s="34"/>
      <c r="X19" s="33"/>
      <c r="Y19" s="24">
        <v>46017</v>
      </c>
      <c r="Z19" s="21" t="str">
        <f t="shared" si="10"/>
        <v>martedì</v>
      </c>
      <c r="AA19" s="22">
        <f t="shared" si="11"/>
        <v>2</v>
      </c>
      <c r="AB19" s="22" t="str">
        <f t="shared" si="12"/>
        <v>02:00</v>
      </c>
      <c r="AC19" s="22" t="str">
        <f t="shared" si="13"/>
        <v>NO</v>
      </c>
      <c r="AD19" s="46"/>
      <c r="AE19" s="78">
        <v>45811</v>
      </c>
      <c r="AF19" s="73" t="s">
        <v>81</v>
      </c>
      <c r="AG19" s="73" t="s">
        <v>82</v>
      </c>
      <c r="AH19" s="73">
        <v>5400254970</v>
      </c>
      <c r="AI19" s="73">
        <v>10</v>
      </c>
      <c r="AJ19" s="74">
        <v>7.45</v>
      </c>
      <c r="AK19" s="74">
        <v>9.4499999999999993</v>
      </c>
      <c r="AL19" s="74">
        <v>4</v>
      </c>
      <c r="AM19" s="73" t="s">
        <v>83</v>
      </c>
      <c r="AN19" s="75" t="s">
        <v>45</v>
      </c>
      <c r="AO19" s="76" t="s">
        <v>61</v>
      </c>
    </row>
    <row r="20" spans="1:41" ht="14.45" customHeight="1">
      <c r="A20" s="38"/>
      <c r="B20" s="9">
        <f t="shared" si="0"/>
        <v>45811</v>
      </c>
      <c r="C20" s="39">
        <f t="shared" si="17"/>
        <v>5400246667</v>
      </c>
      <c r="D20" s="38" t="str">
        <f>IF(AF20="", "", IFERROR(TEXT(INDEX(Tabella4[N°], MATCH("*"&amp;AF20&amp;"*", Tabella4[DIPENDENTE], 0)), "0000"), "Non trovato"))</f>
        <v>2011</v>
      </c>
      <c r="E20" s="38" t="str">
        <f>IF(AG20="", "", IF(ISERROR(MATCH("*"&amp;AG20&amp;"*", Tabella4[DIPENDENTE], 0)), "Non trovato", TEXT(INDEX(Tabella4[N°], MATCH("*"&amp;AG20&amp;"*", Tabella4[DIPENDENTE], 0)), "0000")))</f>
        <v>1986</v>
      </c>
      <c r="F20" s="48" t="str">
        <f t="shared" si="1"/>
        <v>SCAVULLO</v>
      </c>
      <c r="G20" s="48" t="str">
        <f t="shared" si="2"/>
        <v>ANDRONICO</v>
      </c>
      <c r="H20" s="57"/>
      <c r="I20" s="68" t="str">
        <f t="shared" si="3"/>
        <v>02</v>
      </c>
      <c r="J20" s="39" t="str">
        <f t="shared" si="14"/>
        <v/>
      </c>
      <c r="K20" s="40" t="str">
        <f t="shared" si="15"/>
        <v>08:15</v>
      </c>
      <c r="L20" s="48"/>
      <c r="M20" s="41" t="str">
        <f t="shared" si="16"/>
        <v/>
      </c>
      <c r="N20" s="41" t="str">
        <f t="shared" si="4"/>
        <v/>
      </c>
      <c r="O20" s="10" t="str">
        <f t="shared" si="5"/>
        <v>08:15</v>
      </c>
      <c r="P20" s="10" t="str">
        <f t="shared" si="6"/>
        <v/>
      </c>
      <c r="Q20" s="48" t="str">
        <f t="shared" si="7"/>
        <v/>
      </c>
      <c r="R20" s="48" t="str">
        <f t="shared" si="8"/>
        <v/>
      </c>
      <c r="S20" s="42" t="str">
        <f t="shared" si="9"/>
        <v>DOPPIO</v>
      </c>
      <c r="T20" s="57" t="str">
        <f>Tabella3[[#This Row],[Descrizione Attività]]</f>
        <v>Attività STRUM imp. 400</v>
      </c>
      <c r="U20" s="57" t="str">
        <f>IF(Tabella1[[#This Row],[DATA]]="","","02")</f>
        <v>02</v>
      </c>
      <c r="V20" s="34"/>
      <c r="W20" s="34"/>
      <c r="X20" s="33"/>
      <c r="Y20" s="25"/>
      <c r="Z20" s="21" t="str">
        <f t="shared" si="10"/>
        <v>martedì</v>
      </c>
      <c r="AA20" s="22">
        <f t="shared" si="11"/>
        <v>8.25</v>
      </c>
      <c r="AB20" s="22" t="str">
        <f t="shared" si="12"/>
        <v>08:15</v>
      </c>
      <c r="AC20" s="22" t="str">
        <f t="shared" si="13"/>
        <v>NO</v>
      </c>
      <c r="AD20" s="46"/>
      <c r="AE20" s="78">
        <v>45811</v>
      </c>
      <c r="AF20" s="73" t="s">
        <v>84</v>
      </c>
      <c r="AG20" s="73" t="s">
        <v>85</v>
      </c>
      <c r="AH20" s="73">
        <v>5400246667</v>
      </c>
      <c r="AI20" s="73">
        <v>10</v>
      </c>
      <c r="AJ20" s="74">
        <v>7.45</v>
      </c>
      <c r="AK20" s="74">
        <v>16.45</v>
      </c>
      <c r="AL20" s="74">
        <v>16.5</v>
      </c>
      <c r="AM20" s="73" t="s">
        <v>86</v>
      </c>
      <c r="AN20" s="75" t="s">
        <v>45</v>
      </c>
      <c r="AO20" s="76" t="s">
        <v>46</v>
      </c>
    </row>
    <row r="21" spans="1:41" ht="14.45" customHeight="1">
      <c r="A21" s="38"/>
      <c r="B21" s="9">
        <f t="shared" si="0"/>
        <v>45811</v>
      </c>
      <c r="C21" s="39">
        <f t="shared" si="17"/>
        <v>5400246667</v>
      </c>
      <c r="D21" s="38" t="str">
        <f>IF(AF21="", "", IFERROR(TEXT(INDEX(Tabella4[N°], MATCH("*"&amp;AF21&amp;"*", Tabella4[DIPENDENTE], 0)), "0000"), "Non trovato"))</f>
        <v>0304</v>
      </c>
      <c r="E21" s="38" t="str">
        <f>IF(AG21="", "", IF(ISERROR(MATCH("*"&amp;AG21&amp;"*", Tabella4[DIPENDENTE], 0)), "Non trovato", TEXT(INDEX(Tabella4[N°], MATCH("*"&amp;AG21&amp;"*", Tabella4[DIPENDENTE], 0)), "0000")))</f>
        <v>2083</v>
      </c>
      <c r="F21" s="48" t="str">
        <f t="shared" si="1"/>
        <v>MANSERVIGI</v>
      </c>
      <c r="G21" s="48" t="str">
        <f t="shared" si="2"/>
        <v>NOCERA</v>
      </c>
      <c r="H21" s="57"/>
      <c r="I21" s="68" t="str">
        <f t="shared" si="3"/>
        <v>02</v>
      </c>
      <c r="J21" s="39" t="str">
        <f t="shared" si="14"/>
        <v/>
      </c>
      <c r="K21" s="40" t="str">
        <f t="shared" si="15"/>
        <v>08:15</v>
      </c>
      <c r="L21" s="48"/>
      <c r="M21" s="41" t="str">
        <f t="shared" si="16"/>
        <v/>
      </c>
      <c r="N21" s="41" t="str">
        <f t="shared" si="4"/>
        <v/>
      </c>
      <c r="O21" s="10" t="str">
        <f t="shared" si="5"/>
        <v>08:15</v>
      </c>
      <c r="P21" s="10" t="str">
        <f t="shared" si="6"/>
        <v/>
      </c>
      <c r="Q21" s="48" t="str">
        <f t="shared" si="7"/>
        <v/>
      </c>
      <c r="R21" s="48" t="str">
        <f t="shared" si="8"/>
        <v/>
      </c>
      <c r="S21" s="42" t="str">
        <f t="shared" si="9"/>
        <v>DOPPIO</v>
      </c>
      <c r="T21" s="57" t="str">
        <f>Tabella3[[#This Row],[Descrizione Attività]]</f>
        <v>Attività STRUM imp. 400</v>
      </c>
      <c r="U21" s="57" t="str">
        <f>IF(Tabella1[[#This Row],[DATA]]="","","02")</f>
        <v>02</v>
      </c>
      <c r="V21" s="34"/>
      <c r="W21" s="34"/>
      <c r="X21" s="33"/>
      <c r="Y21" s="25"/>
      <c r="Z21" s="21" t="str">
        <f t="shared" si="10"/>
        <v>martedì</v>
      </c>
      <c r="AA21" s="22">
        <f t="shared" si="11"/>
        <v>8.25</v>
      </c>
      <c r="AB21" s="22" t="str">
        <f t="shared" si="12"/>
        <v>08:15</v>
      </c>
      <c r="AC21" s="22" t="str">
        <f t="shared" si="13"/>
        <v>NO</v>
      </c>
      <c r="AD21" s="46"/>
      <c r="AE21" s="78">
        <v>45811</v>
      </c>
      <c r="AF21" s="73" t="s">
        <v>87</v>
      </c>
      <c r="AG21" s="73" t="s">
        <v>88</v>
      </c>
      <c r="AH21" s="73">
        <v>5400246667</v>
      </c>
      <c r="AI21" s="73">
        <v>10</v>
      </c>
      <c r="AJ21" s="74">
        <v>7.45</v>
      </c>
      <c r="AK21" s="74">
        <v>16.45</v>
      </c>
      <c r="AL21" s="74">
        <v>16.5</v>
      </c>
      <c r="AM21" s="73" t="s">
        <v>86</v>
      </c>
      <c r="AN21" s="75" t="s">
        <v>45</v>
      </c>
      <c r="AO21" s="76" t="s">
        <v>46</v>
      </c>
    </row>
    <row r="22" spans="1:41" ht="14.45" customHeight="1">
      <c r="A22" s="38"/>
      <c r="B22" s="9">
        <f t="shared" si="0"/>
        <v>45811</v>
      </c>
      <c r="C22" s="39">
        <f t="shared" si="17"/>
        <v>5400246667</v>
      </c>
      <c r="D22" s="38" t="str">
        <f>IF(AF22="", "", IFERROR(TEXT(INDEX(Tabella4[N°], MATCH("*"&amp;AF22&amp;"*", Tabella4[DIPENDENTE], 0)), "0000"), "Non trovato"))</f>
        <v>0208</v>
      </c>
      <c r="E22" s="38" t="str">
        <f>IF(AG22="", "", IF(ISERROR(MATCH("*"&amp;AG22&amp;"*", Tabella4[DIPENDENTE], 0)), "Non trovato", TEXT(INDEX(Tabella4[N°], MATCH("*"&amp;AG22&amp;"*", Tabella4[DIPENDENTE], 0)), "0000")))</f>
        <v/>
      </c>
      <c r="F22" s="48" t="str">
        <f t="shared" si="1"/>
        <v>DI GRANDE F</v>
      </c>
      <c r="G22" s="48" t="str">
        <f t="shared" si="2"/>
        <v/>
      </c>
      <c r="H22" s="57"/>
      <c r="I22" s="68" t="str">
        <f t="shared" si="3"/>
        <v>02</v>
      </c>
      <c r="J22" s="39" t="str">
        <f t="shared" si="14"/>
        <v/>
      </c>
      <c r="K22" s="40" t="str">
        <f t="shared" si="15"/>
        <v>04:15</v>
      </c>
      <c r="L22" s="48"/>
      <c r="M22" s="41" t="str">
        <f t="shared" si="16"/>
        <v/>
      </c>
      <c r="N22" s="41" t="str">
        <f t="shared" si="4"/>
        <v/>
      </c>
      <c r="O22" s="10" t="str">
        <f t="shared" si="5"/>
        <v>04:15</v>
      </c>
      <c r="P22" s="10" t="str">
        <f t="shared" si="6"/>
        <v/>
      </c>
      <c r="Q22" s="48" t="str">
        <f t="shared" si="7"/>
        <v/>
      </c>
      <c r="R22" s="48" t="str">
        <f t="shared" si="8"/>
        <v/>
      </c>
      <c r="S22" s="42" t="str">
        <f t="shared" si="9"/>
        <v>SINGOLO</v>
      </c>
      <c r="T22" s="57" t="str">
        <f>Tabella3[[#This Row],[Descrizione Attività]]</f>
        <v>Attività STRUM imp. 400</v>
      </c>
      <c r="U22" s="57" t="str">
        <f>IF(Tabella1[[#This Row],[DATA]]="","","02")</f>
        <v>02</v>
      </c>
      <c r="V22" s="34"/>
      <c r="W22" s="34"/>
      <c r="X22" s="33"/>
      <c r="Y22" s="25"/>
      <c r="Z22" s="21" t="str">
        <f t="shared" si="10"/>
        <v>martedì</v>
      </c>
      <c r="AA22" s="22">
        <f t="shared" si="11"/>
        <v>4.25</v>
      </c>
      <c r="AB22" s="22" t="str">
        <f t="shared" si="12"/>
        <v>04:15</v>
      </c>
      <c r="AC22" s="22" t="str">
        <f t="shared" si="13"/>
        <v>NO</v>
      </c>
      <c r="AD22" s="46"/>
      <c r="AE22" s="78">
        <v>45811</v>
      </c>
      <c r="AF22" s="73" t="s">
        <v>47</v>
      </c>
      <c r="AG22" s="73"/>
      <c r="AH22" s="73">
        <v>5400246667</v>
      </c>
      <c r="AI22" s="73">
        <v>10</v>
      </c>
      <c r="AJ22" s="74">
        <v>7.45</v>
      </c>
      <c r="AK22" s="74">
        <v>12</v>
      </c>
      <c r="AL22" s="74">
        <v>4.25</v>
      </c>
      <c r="AM22" s="73" t="s">
        <v>86</v>
      </c>
      <c r="AN22" s="75" t="s">
        <v>45</v>
      </c>
      <c r="AO22" s="76" t="s">
        <v>46</v>
      </c>
    </row>
    <row r="23" spans="1:41" ht="14.45" customHeight="1">
      <c r="A23" s="38"/>
      <c r="B23" s="9">
        <f t="shared" si="0"/>
        <v>45811</v>
      </c>
      <c r="C23" s="39">
        <f t="shared" si="17"/>
        <v>5400261041</v>
      </c>
      <c r="D23" s="38" t="str">
        <f>IF(AF23="", "", IFERROR(TEXT(INDEX(Tabella4[N°], MATCH("*"&amp;AF23&amp;"*", Tabella4[DIPENDENTE], 0)), "0000"), "Non trovato"))</f>
        <v>0243</v>
      </c>
      <c r="E23" s="38" t="str">
        <f>IF(AG23="", "", IF(ISERROR(MATCH("*"&amp;AG23&amp;"*", Tabella4[DIPENDENTE], 0)), "Non trovato", TEXT(INDEX(Tabella4[N°], MATCH("*"&amp;AG23&amp;"*", Tabella4[DIPENDENTE], 0)), "0000")))</f>
        <v/>
      </c>
      <c r="F23" s="48" t="str">
        <f t="shared" si="1"/>
        <v>PUGLIARES</v>
      </c>
      <c r="G23" s="48" t="str">
        <f t="shared" si="2"/>
        <v/>
      </c>
      <c r="H23" s="57"/>
      <c r="I23" s="68" t="str">
        <f t="shared" si="3"/>
        <v>02</v>
      </c>
      <c r="J23" s="39" t="str">
        <f t="shared" si="14"/>
        <v/>
      </c>
      <c r="K23" s="40" t="str">
        <f t="shared" si="15"/>
        <v>08:15</v>
      </c>
      <c r="L23" s="48"/>
      <c r="M23" s="41" t="str">
        <f t="shared" si="16"/>
        <v/>
      </c>
      <c r="N23" s="41" t="str">
        <f t="shared" si="4"/>
        <v/>
      </c>
      <c r="O23" s="10" t="str">
        <f t="shared" si="5"/>
        <v>08:15</v>
      </c>
      <c r="P23" s="10" t="str">
        <f t="shared" si="6"/>
        <v/>
      </c>
      <c r="Q23" s="48" t="str">
        <f t="shared" si="7"/>
        <v/>
      </c>
      <c r="R23" s="48" t="str">
        <f t="shared" si="8"/>
        <v/>
      </c>
      <c r="S23" s="42" t="str">
        <f t="shared" si="9"/>
        <v>SINGOLO</v>
      </c>
      <c r="T23" s="57" t="str">
        <f>Tabella3[[#This Row],[Descrizione Attività]]</f>
        <v>ASSISTENZA ELETTRICA ATTIVITA' EDILE IMP 2800 GIUGNO 2025 (PREV 4066)</v>
      </c>
      <c r="U23" s="57" t="str">
        <f>IF(Tabella1[[#This Row],[DATA]]="","","02")</f>
        <v>02</v>
      </c>
      <c r="V23" s="34"/>
      <c r="W23" s="34"/>
      <c r="X23" s="33"/>
      <c r="Y23" s="25"/>
      <c r="Z23" s="21" t="str">
        <f t="shared" si="10"/>
        <v>martedì</v>
      </c>
      <c r="AA23" s="22">
        <f t="shared" si="11"/>
        <v>8.25</v>
      </c>
      <c r="AB23" s="22" t="str">
        <f t="shared" si="12"/>
        <v>08:15</v>
      </c>
      <c r="AC23" s="22" t="str">
        <f t="shared" si="13"/>
        <v>NO</v>
      </c>
      <c r="AD23" s="46"/>
      <c r="AE23" s="78">
        <v>45811</v>
      </c>
      <c r="AF23" s="73" t="s">
        <v>89</v>
      </c>
      <c r="AG23" s="73"/>
      <c r="AH23" s="73">
        <v>5400261041</v>
      </c>
      <c r="AI23" s="73">
        <v>10</v>
      </c>
      <c r="AJ23" s="74">
        <v>7.45</v>
      </c>
      <c r="AK23" s="74">
        <v>16.45</v>
      </c>
      <c r="AL23" s="74">
        <v>8.25</v>
      </c>
      <c r="AM23" s="73" t="s">
        <v>90</v>
      </c>
      <c r="AN23" s="75" t="s">
        <v>91</v>
      </c>
      <c r="AO23" s="76" t="s">
        <v>61</v>
      </c>
    </row>
    <row r="24" spans="1:41" ht="14.45" customHeight="1">
      <c r="A24" s="38"/>
      <c r="B24" s="9">
        <f t="shared" si="0"/>
        <v>45811</v>
      </c>
      <c r="C24" s="39">
        <f t="shared" si="17"/>
        <v>5400256107</v>
      </c>
      <c r="D24" s="38" t="str">
        <f>IF(AF24="", "", IFERROR(TEXT(INDEX(Tabella4[N°], MATCH("*"&amp;AF24&amp;"*", Tabella4[DIPENDENTE], 0)), "0000"), "Non trovato"))</f>
        <v>2114</v>
      </c>
      <c r="E24" s="38" t="str">
        <f>IF(AG24="", "", IF(ISERROR(MATCH("*"&amp;AG24&amp;"*", Tabella4[DIPENDENTE], 0)), "Non trovato", TEXT(INDEX(Tabella4[N°], MATCH("*"&amp;AG24&amp;"*", Tabella4[DIPENDENTE], 0)), "0000")))</f>
        <v>2012</v>
      </c>
      <c r="F24" s="48" t="str">
        <f t="shared" si="1"/>
        <v>GUARINO</v>
      </c>
      <c r="G24" s="48" t="str">
        <f t="shared" si="2"/>
        <v>MIGNOSA A</v>
      </c>
      <c r="H24" s="57"/>
      <c r="I24" s="68" t="str">
        <f t="shared" si="3"/>
        <v>02</v>
      </c>
      <c r="J24" s="39" t="str">
        <f t="shared" si="14"/>
        <v/>
      </c>
      <c r="K24" s="40" t="str">
        <f t="shared" si="15"/>
        <v>08:15</v>
      </c>
      <c r="L24" s="48"/>
      <c r="M24" s="41" t="str">
        <f t="shared" si="16"/>
        <v/>
      </c>
      <c r="N24" s="41" t="str">
        <f t="shared" si="4"/>
        <v/>
      </c>
      <c r="O24" s="10" t="str">
        <f t="shared" si="5"/>
        <v>08:15</v>
      </c>
      <c r="P24" s="10" t="str">
        <f t="shared" si="6"/>
        <v/>
      </c>
      <c r="Q24" s="48" t="str">
        <f t="shared" si="7"/>
        <v/>
      </c>
      <c r="R24" s="48" t="str">
        <f t="shared" si="8"/>
        <v/>
      </c>
      <c r="S24" s="42" t="str">
        <f t="shared" si="9"/>
        <v>DOPPIO</v>
      </c>
      <c r="T24" s="57" t="str">
        <f>Tabella3[[#This Row],[Descrizione Attività]]</f>
        <v>CDS 001539_rete di terra Gruppo MBR</v>
      </c>
      <c r="U24" s="57" t="str">
        <f>IF(Tabella1[[#This Row],[DATA]]="","","02")</f>
        <v>02</v>
      </c>
      <c r="V24" s="34"/>
      <c r="W24" s="34"/>
      <c r="X24" s="33"/>
      <c r="Y24" s="25"/>
      <c r="Z24" s="21" t="str">
        <f t="shared" si="10"/>
        <v>martedì</v>
      </c>
      <c r="AA24" s="22">
        <f t="shared" si="11"/>
        <v>8.25</v>
      </c>
      <c r="AB24" s="22" t="str">
        <f t="shared" si="12"/>
        <v>08:15</v>
      </c>
      <c r="AC24" s="22" t="str">
        <f t="shared" si="13"/>
        <v>NO</v>
      </c>
      <c r="AD24" s="46"/>
      <c r="AE24" s="78">
        <v>45811</v>
      </c>
      <c r="AF24" s="73" t="s">
        <v>43</v>
      </c>
      <c r="AG24" s="73" t="s">
        <v>92</v>
      </c>
      <c r="AH24" s="73">
        <v>5400256107</v>
      </c>
      <c r="AI24" s="73">
        <v>10</v>
      </c>
      <c r="AJ24" s="74">
        <v>7.45</v>
      </c>
      <c r="AK24" s="74">
        <v>16.45</v>
      </c>
      <c r="AL24" s="74">
        <v>16.5</v>
      </c>
      <c r="AM24" s="73" t="s">
        <v>93</v>
      </c>
      <c r="AN24" s="75" t="s">
        <v>45</v>
      </c>
      <c r="AO24" s="76" t="s">
        <v>61</v>
      </c>
    </row>
    <row r="25" spans="1:41" ht="14.45" customHeight="1">
      <c r="A25" s="38"/>
      <c r="B25" s="9">
        <f t="shared" si="0"/>
        <v>45811</v>
      </c>
      <c r="C25" s="39">
        <f t="shared" si="17"/>
        <v>5400256107</v>
      </c>
      <c r="D25" s="38" t="str">
        <f>IF(AF25="", "", IFERROR(TEXT(INDEX(Tabella4[N°], MATCH("*"&amp;AF25&amp;"*", Tabella4[DIPENDENTE], 0)), "0000"), "Non trovato"))</f>
        <v>1833</v>
      </c>
      <c r="E25" s="38" t="str">
        <f>IF(AG25="", "", IF(ISERROR(MATCH("*"&amp;AG25&amp;"*", Tabella4[DIPENDENTE], 0)), "Non trovato", TEXT(INDEX(Tabella4[N°], MATCH("*"&amp;AG25&amp;"*", Tabella4[DIPENDENTE], 0)), "0000")))</f>
        <v>0300</v>
      </c>
      <c r="F25" s="48" t="str">
        <f t="shared" si="1"/>
        <v>MICELI</v>
      </c>
      <c r="G25" s="48" t="str">
        <f t="shared" si="2"/>
        <v>CAVAGNACCHI</v>
      </c>
      <c r="H25" s="57"/>
      <c r="I25" s="68" t="str">
        <f t="shared" si="3"/>
        <v>02</v>
      </c>
      <c r="J25" s="39" t="str">
        <f t="shared" si="14"/>
        <v/>
      </c>
      <c r="K25" s="40" t="str">
        <f t="shared" si="15"/>
        <v>06:15</v>
      </c>
      <c r="L25" s="48"/>
      <c r="M25" s="41" t="str">
        <f t="shared" si="16"/>
        <v/>
      </c>
      <c r="N25" s="41" t="str">
        <f t="shared" si="4"/>
        <v/>
      </c>
      <c r="O25" s="10" t="str">
        <f t="shared" si="5"/>
        <v>06:15</v>
      </c>
      <c r="P25" s="10" t="str">
        <f t="shared" si="6"/>
        <v/>
      </c>
      <c r="Q25" s="48" t="str">
        <f t="shared" si="7"/>
        <v/>
      </c>
      <c r="R25" s="48" t="str">
        <f t="shared" si="8"/>
        <v/>
      </c>
      <c r="S25" s="42" t="str">
        <f t="shared" si="9"/>
        <v>DOPPIO</v>
      </c>
      <c r="T25" s="57" t="str">
        <f>Tabella3[[#This Row],[Descrizione Attività]]</f>
        <v>CDS 001539_rete di terra Gruppo MBR</v>
      </c>
      <c r="U25" s="57" t="str">
        <f>IF(Tabella1[[#This Row],[DATA]]="","","02")</f>
        <v>02</v>
      </c>
      <c r="V25" s="34"/>
      <c r="W25" s="34"/>
      <c r="X25" s="33"/>
      <c r="Y25" s="25"/>
      <c r="Z25" s="21" t="str">
        <f t="shared" si="10"/>
        <v>martedì</v>
      </c>
      <c r="AA25" s="22">
        <f t="shared" si="11"/>
        <v>6.25</v>
      </c>
      <c r="AB25" s="22" t="str">
        <f t="shared" si="12"/>
        <v>06:15</v>
      </c>
      <c r="AC25" s="22" t="str">
        <f t="shared" si="13"/>
        <v>NO</v>
      </c>
      <c r="AD25" s="46"/>
      <c r="AE25" s="78">
        <v>45811</v>
      </c>
      <c r="AF25" s="73" t="s">
        <v>82</v>
      </c>
      <c r="AG25" s="73" t="s">
        <v>81</v>
      </c>
      <c r="AH25" s="73">
        <v>5400256107</v>
      </c>
      <c r="AI25" s="73">
        <v>10</v>
      </c>
      <c r="AJ25" s="74">
        <v>9.4499999999999993</v>
      </c>
      <c r="AK25" s="74">
        <v>16.45</v>
      </c>
      <c r="AL25" s="74">
        <v>12.5</v>
      </c>
      <c r="AM25" s="73" t="s">
        <v>93</v>
      </c>
      <c r="AN25" s="75" t="s">
        <v>45</v>
      </c>
      <c r="AO25" s="76" t="s">
        <v>61</v>
      </c>
    </row>
    <row r="26" spans="1:41" ht="14.45" customHeight="1">
      <c r="A26" s="38"/>
      <c r="B26" s="9">
        <f t="shared" si="0"/>
        <v>45811</v>
      </c>
      <c r="C26" s="39">
        <f t="shared" si="17"/>
        <v>5400255115</v>
      </c>
      <c r="D26" s="38" t="str">
        <f>IF(AF26="", "", IFERROR(TEXT(INDEX(Tabella4[N°], MATCH("*"&amp;AF26&amp;"*", Tabella4[DIPENDENTE], 0)), "0000"), "Non trovato"))</f>
        <v>0493</v>
      </c>
      <c r="E26" s="38" t="str">
        <f>IF(AG26="", "", IF(ISERROR(MATCH("*"&amp;AG26&amp;"*", Tabella4[DIPENDENTE], 0)), "Non trovato", TEXT(INDEX(Tabella4[N°], MATCH("*"&amp;AG26&amp;"*", Tabella4[DIPENDENTE], 0)), "0000")))</f>
        <v>0277</v>
      </c>
      <c r="F26" s="48" t="str">
        <f t="shared" si="1"/>
        <v>SPINALI D</v>
      </c>
      <c r="G26" s="48" t="str">
        <f t="shared" si="2"/>
        <v>BAUDO</v>
      </c>
      <c r="H26" s="57"/>
      <c r="I26" s="68" t="str">
        <f t="shared" si="3"/>
        <v>02</v>
      </c>
      <c r="J26" s="39" t="str">
        <f t="shared" si="14"/>
        <v/>
      </c>
      <c r="K26" s="40" t="str">
        <f t="shared" si="15"/>
        <v>08:15</v>
      </c>
      <c r="L26" s="48"/>
      <c r="M26" s="41" t="str">
        <f t="shared" si="16"/>
        <v/>
      </c>
      <c r="N26" s="41" t="str">
        <f t="shared" si="4"/>
        <v/>
      </c>
      <c r="O26" s="10" t="str">
        <f t="shared" si="5"/>
        <v>08:15</v>
      </c>
      <c r="P26" s="10" t="str">
        <f t="shared" si="6"/>
        <v/>
      </c>
      <c r="Q26" s="48" t="str">
        <f t="shared" si="7"/>
        <v/>
      </c>
      <c r="R26" s="48" t="str">
        <f t="shared" si="8"/>
        <v/>
      </c>
      <c r="S26" s="42" t="str">
        <f t="shared" si="9"/>
        <v>DOPPIO</v>
      </c>
      <c r="T26" s="57" t="str">
        <f>Tabella3[[#This Row],[Descrizione Attività]]</f>
        <v>PA1S: squ strum correttiva Giugno</v>
      </c>
      <c r="U26" s="57" t="str">
        <f>IF(Tabella1[[#This Row],[DATA]]="","","02")</f>
        <v>02</v>
      </c>
      <c r="V26" s="34"/>
      <c r="W26" s="34"/>
      <c r="X26" s="33"/>
      <c r="Y26" s="25"/>
      <c r="Z26" s="21" t="str">
        <f t="shared" si="10"/>
        <v>martedì</v>
      </c>
      <c r="AA26" s="22">
        <f t="shared" si="11"/>
        <v>8.25</v>
      </c>
      <c r="AB26" s="22" t="str">
        <f t="shared" si="12"/>
        <v>08:15</v>
      </c>
      <c r="AC26" s="22" t="str">
        <f t="shared" si="13"/>
        <v>NO</v>
      </c>
      <c r="AD26" s="46"/>
      <c r="AE26" s="78">
        <v>45811</v>
      </c>
      <c r="AF26" s="73" t="s">
        <v>42</v>
      </c>
      <c r="AG26" s="73" t="s">
        <v>94</v>
      </c>
      <c r="AH26" s="73">
        <v>5400255115</v>
      </c>
      <c r="AI26" s="73">
        <v>10</v>
      </c>
      <c r="AJ26" s="74">
        <v>7.45</v>
      </c>
      <c r="AK26" s="74">
        <v>16.45</v>
      </c>
      <c r="AL26" s="74">
        <v>16.5</v>
      </c>
      <c r="AM26" s="73" t="s">
        <v>95</v>
      </c>
      <c r="AN26" s="75" t="s">
        <v>45</v>
      </c>
      <c r="AO26" s="76" t="s">
        <v>46</v>
      </c>
    </row>
    <row r="27" spans="1:41" ht="14.45" customHeight="1">
      <c r="A27" s="38"/>
      <c r="B27" s="9">
        <f t="shared" si="0"/>
        <v>45811</v>
      </c>
      <c r="C27" s="39">
        <f t="shared" si="17"/>
        <v>5400255118</v>
      </c>
      <c r="D27" s="38" t="str">
        <f>IF(AF27="", "", IFERROR(TEXT(INDEX(Tabella4[N°], MATCH("*"&amp;AF27&amp;"*", Tabella4[DIPENDENTE], 0)), "0000"), "Non trovato"))</f>
        <v>0490</v>
      </c>
      <c r="E27" s="38" t="str">
        <f>IF(AG27="", "", IF(ISERROR(MATCH("*"&amp;AG27&amp;"*", Tabella4[DIPENDENTE], 0)), "Non trovato", TEXT(INDEX(Tabella4[N°], MATCH("*"&amp;AG27&amp;"*", Tabella4[DIPENDENTE], 0)), "0000")))</f>
        <v>1996</v>
      </c>
      <c r="F27" s="48" t="str">
        <f t="shared" si="1"/>
        <v>RICIPUTO</v>
      </c>
      <c r="G27" s="48" t="str">
        <f t="shared" si="2"/>
        <v>GARRO S</v>
      </c>
      <c r="H27" s="57"/>
      <c r="I27" s="68" t="str">
        <f t="shared" si="3"/>
        <v>02</v>
      </c>
      <c r="J27" s="39" t="str">
        <f t="shared" si="14"/>
        <v/>
      </c>
      <c r="K27" s="40" t="str">
        <f t="shared" si="15"/>
        <v>08:15</v>
      </c>
      <c r="L27" s="48"/>
      <c r="M27" s="41" t="str">
        <f t="shared" si="16"/>
        <v/>
      </c>
      <c r="N27" s="41" t="str">
        <f t="shared" si="4"/>
        <v/>
      </c>
      <c r="O27" s="10" t="str">
        <f t="shared" si="5"/>
        <v>08:15</v>
      </c>
      <c r="P27" s="10" t="str">
        <f t="shared" si="6"/>
        <v/>
      </c>
      <c r="Q27" s="48" t="str">
        <f t="shared" si="7"/>
        <v/>
      </c>
      <c r="R27" s="48" t="str">
        <f t="shared" si="8"/>
        <v/>
      </c>
      <c r="S27" s="42" t="str">
        <f t="shared" si="9"/>
        <v>DOPPIO</v>
      </c>
      <c r="T27" s="57" t="str">
        <f>Tabella3[[#This Row],[Descrizione Attività]]</f>
        <v>ARCOM BLE PON: squ stru corrett Giugno</v>
      </c>
      <c r="U27" s="57" t="str">
        <f>IF(Tabella1[[#This Row],[DATA]]="","","02")</f>
        <v>02</v>
      </c>
      <c r="V27" s="34"/>
      <c r="W27" s="34"/>
      <c r="X27" s="33"/>
      <c r="Y27" s="25"/>
      <c r="Z27" s="21" t="str">
        <f t="shared" si="10"/>
        <v>martedì</v>
      </c>
      <c r="AA27" s="22">
        <f t="shared" si="11"/>
        <v>8.25</v>
      </c>
      <c r="AB27" s="22" t="str">
        <f t="shared" si="12"/>
        <v>08:15</v>
      </c>
      <c r="AC27" s="22" t="str">
        <f t="shared" si="13"/>
        <v>NO</v>
      </c>
      <c r="AD27" s="46"/>
      <c r="AE27" s="78">
        <v>45811</v>
      </c>
      <c r="AF27" s="73" t="s">
        <v>96</v>
      </c>
      <c r="AG27" s="73" t="s">
        <v>97</v>
      </c>
      <c r="AH27" s="73">
        <v>5400255118</v>
      </c>
      <c r="AI27" s="73">
        <v>10</v>
      </c>
      <c r="AJ27" s="74">
        <v>7.45</v>
      </c>
      <c r="AK27" s="74">
        <v>16.45</v>
      </c>
      <c r="AL27" s="74">
        <v>16.5</v>
      </c>
      <c r="AM27" s="73" t="s">
        <v>98</v>
      </c>
      <c r="AN27" s="75" t="s">
        <v>45</v>
      </c>
      <c r="AO27" s="76" t="s">
        <v>46</v>
      </c>
    </row>
    <row r="28" spans="1:41" ht="14.45" customHeight="1">
      <c r="A28" s="38"/>
      <c r="B28" s="9">
        <f t="shared" si="0"/>
        <v>45811</v>
      </c>
      <c r="C28" s="39">
        <f t="shared" si="17"/>
        <v>5400253778</v>
      </c>
      <c r="D28" s="38" t="str">
        <f>IF(AF28="", "", IFERROR(TEXT(INDEX(Tabella4[N°], MATCH("*"&amp;AF28&amp;"*", Tabella4[DIPENDENTE], 0)), "0000"), "Non trovato"))</f>
        <v>0354</v>
      </c>
      <c r="E28" s="38" t="str">
        <f>IF(AG28="", "", IF(ISERROR(MATCH("*"&amp;AG28&amp;"*", Tabella4[DIPENDENTE], 0)), "Non trovato", TEXT(INDEX(Tabella4[N°], MATCH("*"&amp;AG28&amp;"*", Tabella4[DIPENDENTE], 0)), "0000")))</f>
        <v>1972</v>
      </c>
      <c r="F28" s="48" t="str">
        <f t="shared" si="1"/>
        <v>GARRO L</v>
      </c>
      <c r="G28" s="48" t="str">
        <f t="shared" si="2"/>
        <v>MILLO</v>
      </c>
      <c r="H28" s="57"/>
      <c r="I28" s="68" t="str">
        <f t="shared" si="3"/>
        <v>02</v>
      </c>
      <c r="J28" s="39" t="str">
        <f t="shared" si="14"/>
        <v/>
      </c>
      <c r="K28" s="40" t="str">
        <f t="shared" si="15"/>
        <v>08:15</v>
      </c>
      <c r="L28" s="48"/>
      <c r="M28" s="41" t="str">
        <f t="shared" si="16"/>
        <v/>
      </c>
      <c r="N28" s="41" t="str">
        <f t="shared" si="4"/>
        <v/>
      </c>
      <c r="O28" s="10" t="str">
        <f t="shared" si="5"/>
        <v>08:15</v>
      </c>
      <c r="P28" s="10" t="str">
        <f t="shared" si="6"/>
        <v/>
      </c>
      <c r="Q28" s="48" t="str">
        <f t="shared" si="7"/>
        <v/>
      </c>
      <c r="R28" s="48" t="str">
        <f t="shared" si="8"/>
        <v/>
      </c>
      <c r="S28" s="42" t="str">
        <f t="shared" si="9"/>
        <v>DOPPIO</v>
      </c>
      <c r="T28" s="57" t="str">
        <f>Tabella3[[#This Row],[Descrizione Attività]]</f>
        <v>700A: MTZ LIVELLOST BLOCCO T201-07L211SH</v>
      </c>
      <c r="U28" s="57" t="str">
        <f>IF(Tabella1[[#This Row],[DATA]]="","","02")</f>
        <v>02</v>
      </c>
      <c r="V28" s="34"/>
      <c r="W28" s="34"/>
      <c r="X28" s="33"/>
      <c r="Y28" s="25"/>
      <c r="Z28" s="21" t="str">
        <f t="shared" si="10"/>
        <v>martedì</v>
      </c>
      <c r="AA28" s="22">
        <f t="shared" si="11"/>
        <v>8.25</v>
      </c>
      <c r="AB28" s="22" t="str">
        <f t="shared" si="12"/>
        <v>08:15</v>
      </c>
      <c r="AC28" s="22" t="str">
        <f t="shared" si="13"/>
        <v>NO</v>
      </c>
      <c r="AD28" s="46"/>
      <c r="AE28" s="78">
        <v>45811</v>
      </c>
      <c r="AF28" s="73" t="s">
        <v>99</v>
      </c>
      <c r="AG28" s="73" t="s">
        <v>100</v>
      </c>
      <c r="AH28" s="73">
        <v>5400253778</v>
      </c>
      <c r="AI28" s="73">
        <v>10</v>
      </c>
      <c r="AJ28" s="74">
        <v>7.45</v>
      </c>
      <c r="AK28" s="74">
        <v>16.45</v>
      </c>
      <c r="AL28" s="74">
        <v>16.5</v>
      </c>
      <c r="AM28" s="73" t="s">
        <v>101</v>
      </c>
      <c r="AN28" s="75" t="s">
        <v>45</v>
      </c>
      <c r="AO28" s="76" t="s">
        <v>46</v>
      </c>
    </row>
    <row r="29" spans="1:41" ht="14.45" customHeight="1">
      <c r="A29" s="38"/>
      <c r="B29" s="9">
        <f t="shared" si="0"/>
        <v>45811</v>
      </c>
      <c r="C29" s="39">
        <f t="shared" si="17"/>
        <v>5400255113</v>
      </c>
      <c r="D29" s="38" t="str">
        <f>IF(AF29="", "", IFERROR(TEXT(INDEX(Tabella4[N°], MATCH("*"&amp;AF29&amp;"*", Tabella4[DIPENDENTE], 0)), "0000"), "Non trovato"))</f>
        <v>1442</v>
      </c>
      <c r="E29" s="38" t="str">
        <f>IF(AG29="", "", IF(ISERROR(MATCH("*"&amp;AG29&amp;"*", Tabella4[DIPENDENTE], 0)), "Non trovato", TEXT(INDEX(Tabella4[N°], MATCH("*"&amp;AG29&amp;"*", Tabella4[DIPENDENTE], 0)), "0000")))</f>
        <v>1924</v>
      </c>
      <c r="F29" s="48" t="str">
        <f t="shared" si="1"/>
        <v>TARASCIO</v>
      </c>
      <c r="G29" s="48" t="str">
        <f t="shared" si="2"/>
        <v>PARTESANO</v>
      </c>
      <c r="H29" s="57"/>
      <c r="I29" s="68" t="str">
        <f t="shared" si="3"/>
        <v>02</v>
      </c>
      <c r="J29" s="39" t="str">
        <f t="shared" si="14"/>
        <v/>
      </c>
      <c r="K29" s="40" t="str">
        <f t="shared" si="15"/>
        <v>08:15</v>
      </c>
      <c r="L29" s="48"/>
      <c r="M29" s="41" t="str">
        <f t="shared" si="16"/>
        <v/>
      </c>
      <c r="N29" s="41" t="str">
        <f t="shared" si="4"/>
        <v/>
      </c>
      <c r="O29" s="10" t="str">
        <f t="shared" si="5"/>
        <v>08:15</v>
      </c>
      <c r="P29" s="10" t="str">
        <f t="shared" si="6"/>
        <v/>
      </c>
      <c r="Q29" s="48" t="str">
        <f t="shared" si="7"/>
        <v/>
      </c>
      <c r="R29" s="48" t="str">
        <f t="shared" si="8"/>
        <v/>
      </c>
      <c r="S29" s="42" t="str">
        <f t="shared" si="9"/>
        <v>DOPPIO</v>
      </c>
      <c r="T29" s="57" t="str">
        <f>Tabella3[[#This Row],[Descrizione Attività]]</f>
        <v>Utilities: squ strum correttiva Giugno</v>
      </c>
      <c r="U29" s="57" t="str">
        <f>IF(Tabella1[[#This Row],[DATA]]="","","02")</f>
        <v>02</v>
      </c>
      <c r="V29" s="34"/>
      <c r="W29" s="34"/>
      <c r="X29" s="33"/>
      <c r="Y29" s="25"/>
      <c r="Z29" s="21" t="str">
        <f t="shared" si="10"/>
        <v>martedì</v>
      </c>
      <c r="AA29" s="22">
        <f t="shared" si="11"/>
        <v>8.25</v>
      </c>
      <c r="AB29" s="22" t="str">
        <f t="shared" si="12"/>
        <v>08:15</v>
      </c>
      <c r="AC29" s="22" t="str">
        <f t="shared" si="13"/>
        <v>NO</v>
      </c>
      <c r="AD29" s="46"/>
      <c r="AE29" s="78">
        <v>45811</v>
      </c>
      <c r="AF29" s="73" t="s">
        <v>102</v>
      </c>
      <c r="AG29" s="73" t="s">
        <v>103</v>
      </c>
      <c r="AH29" s="73">
        <v>5400255113</v>
      </c>
      <c r="AI29" s="73">
        <v>10</v>
      </c>
      <c r="AJ29" s="74">
        <v>7.45</v>
      </c>
      <c r="AK29" s="74">
        <v>16.45</v>
      </c>
      <c r="AL29" s="74">
        <v>16.5</v>
      </c>
      <c r="AM29" s="73" t="s">
        <v>104</v>
      </c>
      <c r="AN29" s="75" t="s">
        <v>45</v>
      </c>
      <c r="AO29" s="76" t="s">
        <v>46</v>
      </c>
    </row>
    <row r="30" spans="1:41" ht="14.45" customHeight="1">
      <c r="A30" s="38"/>
      <c r="B30" s="9">
        <f t="shared" si="0"/>
        <v>45811</v>
      </c>
      <c r="C30" s="39">
        <f t="shared" si="17"/>
        <v>5400257845</v>
      </c>
      <c r="D30" s="38" t="str">
        <f>IF(AF30="", "", IFERROR(TEXT(INDEX(Tabella4[N°], MATCH("*"&amp;AF30&amp;"*", Tabella4[DIPENDENTE], 0)), "0000"), "Non trovato"))</f>
        <v>2013</v>
      </c>
      <c r="E30" s="38" t="str">
        <f>IF(AG30="", "", IF(ISERROR(MATCH("*"&amp;AG30&amp;"*", Tabella4[DIPENDENTE], 0)), "Non trovato", TEXT(INDEX(Tabella4[N°], MATCH("*"&amp;AG30&amp;"*", Tabella4[DIPENDENTE], 0)), "0000")))</f>
        <v/>
      </c>
      <c r="F30" s="48" t="str">
        <f t="shared" si="1"/>
        <v>DE LUCA</v>
      </c>
      <c r="G30" s="48" t="str">
        <f t="shared" si="2"/>
        <v/>
      </c>
      <c r="H30" s="57"/>
      <c r="I30" s="68" t="str">
        <f t="shared" si="3"/>
        <v>02</v>
      </c>
      <c r="J30" s="39" t="str">
        <f t="shared" si="14"/>
        <v/>
      </c>
      <c r="K30" s="40" t="str">
        <f t="shared" si="15"/>
        <v>04:00</v>
      </c>
      <c r="L30" s="48"/>
      <c r="M30" s="41" t="str">
        <f t="shared" si="16"/>
        <v/>
      </c>
      <c r="N30" s="41" t="str">
        <f t="shared" si="4"/>
        <v/>
      </c>
      <c r="O30" s="10" t="str">
        <f t="shared" si="5"/>
        <v>04:00</v>
      </c>
      <c r="P30" s="10" t="str">
        <f t="shared" si="6"/>
        <v/>
      </c>
      <c r="Q30" s="48" t="str">
        <f t="shared" si="7"/>
        <v/>
      </c>
      <c r="R30" s="48" t="str">
        <f t="shared" si="8"/>
        <v/>
      </c>
      <c r="S30" s="42" t="str">
        <f t="shared" si="9"/>
        <v>SINGOLO</v>
      </c>
      <c r="T30" s="57" t="str">
        <f>Tabella3[[#This Row],[Descrizione Attività]]</f>
        <v>1100-MDEA DA 700 A U1100 RIPRISTINO 11F003RC PV CONTROLLO LOOP DI REGOLAZIONE (PREV. 126/25)</v>
      </c>
      <c r="U30" s="57" t="str">
        <f>IF(Tabella1[[#This Row],[DATA]]="","","02")</f>
        <v>02</v>
      </c>
      <c r="V30" s="34"/>
      <c r="W30" s="34"/>
      <c r="X30" s="33"/>
      <c r="Y30" s="25"/>
      <c r="Z30" s="21" t="str">
        <f t="shared" si="10"/>
        <v>martedì</v>
      </c>
      <c r="AA30" s="22">
        <f t="shared" si="11"/>
        <v>4</v>
      </c>
      <c r="AB30" s="22" t="str">
        <f t="shared" si="12"/>
        <v>04:00</v>
      </c>
      <c r="AC30" s="22" t="str">
        <f t="shared" si="13"/>
        <v>NO</v>
      </c>
      <c r="AD30" s="46"/>
      <c r="AE30" s="78">
        <v>45811</v>
      </c>
      <c r="AF30" s="73" t="s">
        <v>105</v>
      </c>
      <c r="AG30" s="73"/>
      <c r="AH30" s="73">
        <v>5400257845</v>
      </c>
      <c r="AI30" s="73">
        <v>10</v>
      </c>
      <c r="AJ30" s="74">
        <v>12.45</v>
      </c>
      <c r="AK30" s="74">
        <v>16.45</v>
      </c>
      <c r="AL30" s="74">
        <v>4</v>
      </c>
      <c r="AM30" s="73" t="s">
        <v>106</v>
      </c>
      <c r="AN30" s="75" t="s">
        <v>45</v>
      </c>
      <c r="AO30" s="76" t="s">
        <v>46</v>
      </c>
    </row>
    <row r="31" spans="1:41" ht="14.45" customHeight="1">
      <c r="A31" s="38"/>
      <c r="B31" s="9">
        <f t="shared" si="0"/>
        <v>45811</v>
      </c>
      <c r="C31" s="39">
        <f t="shared" si="17"/>
        <v>404</v>
      </c>
      <c r="D31" s="38" t="str">
        <f>IF(AF31="", "", IFERROR(TEXT(INDEX(Tabella4[N°], MATCH("*"&amp;AF31&amp;"*", Tabella4[DIPENDENTE], 0)), "0000"), "Non trovato"))</f>
        <v>2132</v>
      </c>
      <c r="E31" s="38" t="str">
        <f>IF(AG31="", "", IF(ISERROR(MATCH("*"&amp;AG31&amp;"*", Tabella4[DIPENDENTE], 0)), "Non trovato", TEXT(INDEX(Tabella4[N°], MATCH("*"&amp;AG31&amp;"*", Tabella4[DIPENDENTE], 0)), "0000")))</f>
        <v/>
      </c>
      <c r="F31" s="48" t="str">
        <f t="shared" si="1"/>
        <v>ALLEGRETTI</v>
      </c>
      <c r="G31" s="48" t="str">
        <f t="shared" si="2"/>
        <v/>
      </c>
      <c r="H31" s="57"/>
      <c r="I31" s="68" t="str">
        <f t="shared" si="3"/>
        <v>02</v>
      </c>
      <c r="J31" s="39" t="str">
        <f t="shared" si="14"/>
        <v>08:15</v>
      </c>
      <c r="K31" s="40" t="str">
        <f t="shared" si="15"/>
        <v/>
      </c>
      <c r="L31" s="48"/>
      <c r="M31" s="41" t="str">
        <f t="shared" si="16"/>
        <v>02:00</v>
      </c>
      <c r="N31" s="41" t="str">
        <f t="shared" si="4"/>
        <v/>
      </c>
      <c r="O31" s="10" t="str">
        <f t="shared" si="5"/>
        <v>10:15</v>
      </c>
      <c r="P31" s="10" t="str">
        <f t="shared" si="6"/>
        <v/>
      </c>
      <c r="Q31" s="48" t="str">
        <f t="shared" si="7"/>
        <v/>
      </c>
      <c r="R31" s="48" t="str">
        <f t="shared" si="8"/>
        <v/>
      </c>
      <c r="S31" s="42" t="str">
        <f t="shared" si="9"/>
        <v>SINGOLO</v>
      </c>
      <c r="T31" s="57" t="str">
        <f>Tabella3[[#This Row],[Descrizione Attività]]</f>
        <v>ORE CONTO PROPRIO</v>
      </c>
      <c r="U31" s="57" t="str">
        <f>IF(Tabella1[[#This Row],[DATA]]="","","02")</f>
        <v>02</v>
      </c>
      <c r="V31" s="34"/>
      <c r="W31" s="34"/>
      <c r="X31" s="33"/>
      <c r="Y31" s="25"/>
      <c r="Z31" s="21" t="str">
        <f t="shared" si="10"/>
        <v>martedì</v>
      </c>
      <c r="AA31" s="22">
        <f t="shared" si="11"/>
        <v>10.25</v>
      </c>
      <c r="AB31" s="22" t="str">
        <f t="shared" si="12"/>
        <v>10:15</v>
      </c>
      <c r="AC31" s="22" t="str">
        <f t="shared" si="13"/>
        <v>NO</v>
      </c>
      <c r="AD31" s="46"/>
      <c r="AE31" s="78">
        <v>45811</v>
      </c>
      <c r="AF31" s="73" t="s">
        <v>107</v>
      </c>
      <c r="AG31" s="73"/>
      <c r="AH31" s="73">
        <v>4041</v>
      </c>
      <c r="AI31" s="73">
        <v>10</v>
      </c>
      <c r="AJ31" s="74">
        <v>7.45</v>
      </c>
      <c r="AK31" s="74">
        <v>18.45</v>
      </c>
      <c r="AL31" s="74">
        <v>10.25</v>
      </c>
      <c r="AM31" s="73" t="s">
        <v>62</v>
      </c>
      <c r="AN31" s="75" t="s">
        <v>49</v>
      </c>
      <c r="AO31" s="76">
        <v>4041</v>
      </c>
    </row>
    <row r="32" spans="1:41" ht="15" customHeight="1">
      <c r="A32" s="38"/>
      <c r="B32" s="9">
        <f t="shared" si="0"/>
        <v>45811</v>
      </c>
      <c r="C32" s="39">
        <f t="shared" si="17"/>
        <v>404</v>
      </c>
      <c r="D32" s="38" t="str">
        <f>IF(AF32="", "", IFERROR(TEXT(INDEX(Tabella4[N°], MATCH("*"&amp;AF32&amp;"*", Tabella4[DIPENDENTE], 0)), "0000"), "Non trovato"))</f>
        <v>0476</v>
      </c>
      <c r="E32" s="38" t="str">
        <f>IF(AG32="", "", IF(ISERROR(MATCH("*"&amp;AG32&amp;"*", Tabella4[DIPENDENTE], 0)), "Non trovato", TEXT(INDEX(Tabella4[N°], MATCH("*"&amp;AG32&amp;"*", Tabella4[DIPENDENTE], 0)), "0000")))</f>
        <v/>
      </c>
      <c r="F32" s="48" t="str">
        <f t="shared" si="1"/>
        <v>ARICO'</v>
      </c>
      <c r="G32" s="48" t="str">
        <f t="shared" si="2"/>
        <v/>
      </c>
      <c r="H32" s="57"/>
      <c r="I32" s="68" t="str">
        <f t="shared" si="3"/>
        <v>02</v>
      </c>
      <c r="J32" s="39" t="str">
        <f t="shared" si="14"/>
        <v>08:15</v>
      </c>
      <c r="K32" s="40" t="str">
        <f t="shared" si="15"/>
        <v/>
      </c>
      <c r="L32" s="48"/>
      <c r="M32" s="41" t="str">
        <f t="shared" si="16"/>
        <v/>
      </c>
      <c r="N32" s="41" t="str">
        <f t="shared" si="4"/>
        <v/>
      </c>
      <c r="O32" s="10" t="str">
        <f t="shared" si="5"/>
        <v>08:15</v>
      </c>
      <c r="P32" s="10" t="str">
        <f t="shared" si="6"/>
        <v/>
      </c>
      <c r="Q32" s="48" t="str">
        <f t="shared" si="7"/>
        <v/>
      </c>
      <c r="R32" s="48" t="str">
        <f t="shared" si="8"/>
        <v/>
      </c>
      <c r="S32" s="42" t="str">
        <f t="shared" si="9"/>
        <v>SINGOLO</v>
      </c>
      <c r="T32" s="57" t="str">
        <f>Tabella3[[#This Row],[Descrizione Attività]]</f>
        <v>ORE CONTO PROPRIO</v>
      </c>
      <c r="U32" s="57" t="str">
        <f>IF(Tabella1[[#This Row],[DATA]]="","","02")</f>
        <v>02</v>
      </c>
      <c r="V32" s="34"/>
      <c r="W32" s="34"/>
      <c r="X32" s="33"/>
      <c r="Y32" s="25"/>
      <c r="Z32" s="21" t="str">
        <f t="shared" si="10"/>
        <v>martedì</v>
      </c>
      <c r="AA32" s="22">
        <f t="shared" si="11"/>
        <v>8.25</v>
      </c>
      <c r="AB32" s="22" t="str">
        <f t="shared" si="12"/>
        <v>08:15</v>
      </c>
      <c r="AC32" s="22" t="str">
        <f t="shared" si="13"/>
        <v>NO</v>
      </c>
      <c r="AD32" s="46"/>
      <c r="AE32" s="78">
        <v>45811</v>
      </c>
      <c r="AF32" s="73" t="s">
        <v>108</v>
      </c>
      <c r="AG32" s="73"/>
      <c r="AH32" s="73">
        <v>4041</v>
      </c>
      <c r="AI32" s="73">
        <v>10</v>
      </c>
      <c r="AJ32" s="74">
        <v>7.45</v>
      </c>
      <c r="AK32" s="74">
        <v>16.45</v>
      </c>
      <c r="AL32" s="74">
        <v>8.25</v>
      </c>
      <c r="AM32" s="73" t="s">
        <v>62</v>
      </c>
      <c r="AN32" s="75" t="s">
        <v>49</v>
      </c>
      <c r="AO32" s="76">
        <v>4041</v>
      </c>
    </row>
    <row r="33" spans="1:41" ht="14.45" customHeight="1">
      <c r="A33" s="49"/>
      <c r="B33" s="9">
        <f t="shared" si="0"/>
        <v>45811</v>
      </c>
      <c r="C33" s="39">
        <f t="shared" si="17"/>
        <v>5400256107</v>
      </c>
      <c r="D33" s="38" t="str">
        <f>IF(AF33="", "", IFERROR(TEXT(INDEX(Tabella4[N°], MATCH("*"&amp;AF33&amp;"*", Tabella4[DIPENDENTE], 0)), "0000"), "Non trovato"))</f>
        <v>2013</v>
      </c>
      <c r="E33" s="38" t="str">
        <f>IF(AG33="", "", IF(ISERROR(MATCH("*"&amp;AG33&amp;"*", Tabella4[DIPENDENTE], 0)), "Non trovato", TEXT(INDEX(Tabella4[N°], MATCH("*"&amp;AG33&amp;"*", Tabella4[DIPENDENTE], 0)), "0000")))</f>
        <v/>
      </c>
      <c r="F33" s="48" t="str">
        <f t="shared" si="1"/>
        <v>DE LUCA</v>
      </c>
      <c r="G33" s="48" t="str">
        <f t="shared" si="2"/>
        <v/>
      </c>
      <c r="H33" s="57"/>
      <c r="I33" s="68" t="str">
        <f t="shared" si="3"/>
        <v>02</v>
      </c>
      <c r="J33" s="39" t="str">
        <f t="shared" si="14"/>
        <v/>
      </c>
      <c r="K33" s="40" t="str">
        <f t="shared" si="15"/>
        <v>04:15</v>
      </c>
      <c r="L33" s="48"/>
      <c r="M33" s="41" t="str">
        <f t="shared" si="16"/>
        <v/>
      </c>
      <c r="N33" s="41" t="str">
        <f t="shared" si="4"/>
        <v/>
      </c>
      <c r="O33" s="10" t="str">
        <f t="shared" si="5"/>
        <v>04:15</v>
      </c>
      <c r="P33" s="10" t="str">
        <f t="shared" si="6"/>
        <v/>
      </c>
      <c r="Q33" s="48" t="str">
        <f t="shared" si="7"/>
        <v/>
      </c>
      <c r="R33" s="48" t="str">
        <f t="shared" si="8"/>
        <v/>
      </c>
      <c r="S33" s="42" t="str">
        <f t="shared" si="9"/>
        <v>SINGOLO</v>
      </c>
      <c r="T33" s="57" t="str">
        <f>Tabella3[[#This Row],[Descrizione Attività]]</f>
        <v>CDS 001539_rete di terra Gruppo MBR</v>
      </c>
      <c r="U33" s="57" t="str">
        <f>IF(Tabella1[[#This Row],[DATA]]="","","02")</f>
        <v>02</v>
      </c>
      <c r="V33" s="34"/>
      <c r="W33" s="34"/>
      <c r="X33" s="33"/>
      <c r="Y33" s="25"/>
      <c r="Z33" s="21" t="str">
        <f t="shared" si="10"/>
        <v>martedì</v>
      </c>
      <c r="AA33" s="22">
        <f t="shared" si="11"/>
        <v>4.25</v>
      </c>
      <c r="AB33" s="22" t="str">
        <f t="shared" si="12"/>
        <v>04:15</v>
      </c>
      <c r="AC33" s="22" t="str">
        <f t="shared" si="13"/>
        <v>NO</v>
      </c>
      <c r="AD33" s="46"/>
      <c r="AE33" s="78">
        <v>45811</v>
      </c>
      <c r="AF33" s="73" t="s">
        <v>105</v>
      </c>
      <c r="AG33" s="73"/>
      <c r="AH33" s="73">
        <v>5400256107</v>
      </c>
      <c r="AI33" s="73">
        <v>10</v>
      </c>
      <c r="AJ33" s="74">
        <v>7.45</v>
      </c>
      <c r="AK33" s="74">
        <v>12</v>
      </c>
      <c r="AL33" s="74">
        <v>4.25</v>
      </c>
      <c r="AM33" s="73" t="s">
        <v>93</v>
      </c>
      <c r="AN33" s="75" t="s">
        <v>45</v>
      </c>
      <c r="AO33" s="76" t="s">
        <v>61</v>
      </c>
    </row>
    <row r="34" spans="1:41" ht="14.45" customHeight="1">
      <c r="A34" s="38"/>
      <c r="B34" s="9">
        <f t="shared" si="0"/>
        <v>45811</v>
      </c>
      <c r="C34" s="39">
        <f t="shared" si="17"/>
        <v>404</v>
      </c>
      <c r="D34" s="38" t="str">
        <f>IF(AF34="", "", IFERROR(TEXT(INDEX(Tabella4[N°], MATCH("*"&amp;AF34&amp;"*", Tabella4[DIPENDENTE], 0)), "0000"), "Non trovato"))</f>
        <v>0552</v>
      </c>
      <c r="E34" s="38" t="str">
        <f>IF(AG34="", "", IF(ISERROR(MATCH("*"&amp;AG34&amp;"*", Tabella4[DIPENDENTE], 0)), "Non trovato", TEXT(INDEX(Tabella4[N°], MATCH("*"&amp;AG34&amp;"*", Tabella4[DIPENDENTE], 0)), "0000")))</f>
        <v/>
      </c>
      <c r="F34" s="48" t="str">
        <f t="shared" si="1"/>
        <v>DI MARE</v>
      </c>
      <c r="G34" s="48" t="str">
        <f t="shared" si="2"/>
        <v/>
      </c>
      <c r="H34" s="57"/>
      <c r="I34" s="68" t="str">
        <f t="shared" si="3"/>
        <v>02</v>
      </c>
      <c r="J34" s="39" t="str">
        <f t="shared" si="14"/>
        <v>01:30</v>
      </c>
      <c r="K34" s="40" t="str">
        <f t="shared" si="15"/>
        <v/>
      </c>
      <c r="L34" s="48"/>
      <c r="M34" s="41" t="str">
        <f t="shared" si="16"/>
        <v/>
      </c>
      <c r="N34" s="41" t="str">
        <f t="shared" si="4"/>
        <v/>
      </c>
      <c r="O34" s="10" t="str">
        <f t="shared" si="5"/>
        <v>01:30</v>
      </c>
      <c r="P34" s="10" t="str">
        <f t="shared" si="6"/>
        <v/>
      </c>
      <c r="Q34" s="48" t="str">
        <f t="shared" si="7"/>
        <v/>
      </c>
      <c r="R34" s="48" t="str">
        <f t="shared" si="8"/>
        <v/>
      </c>
      <c r="S34" s="42" t="str">
        <f t="shared" si="9"/>
        <v>SINGOLO</v>
      </c>
      <c r="T34" s="57" t="str">
        <f>Tabella3[[#This Row],[Descrizione Attività]]</f>
        <v>ORE CONTO PROPRIO</v>
      </c>
      <c r="U34" s="57" t="str">
        <f>IF(Tabella1[[#This Row],[DATA]]="","","02")</f>
        <v>02</v>
      </c>
      <c r="V34" s="34"/>
      <c r="W34" s="34"/>
      <c r="X34" s="33"/>
      <c r="Y34" s="25"/>
      <c r="Z34" s="21" t="str">
        <f t="shared" si="10"/>
        <v>martedì</v>
      </c>
      <c r="AA34" s="22">
        <f t="shared" si="11"/>
        <v>1.5</v>
      </c>
      <c r="AB34" s="22" t="str">
        <f t="shared" si="12"/>
        <v>01:30</v>
      </c>
      <c r="AC34" s="22" t="str">
        <f t="shared" si="13"/>
        <v>NO</v>
      </c>
      <c r="AD34" s="46"/>
      <c r="AE34" s="78">
        <v>45811</v>
      </c>
      <c r="AF34" s="73" t="s">
        <v>63</v>
      </c>
      <c r="AG34" s="73"/>
      <c r="AH34" s="73">
        <v>4041</v>
      </c>
      <c r="AI34" s="73">
        <v>10</v>
      </c>
      <c r="AJ34" s="74">
        <v>6.15</v>
      </c>
      <c r="AK34" s="74">
        <v>7.45</v>
      </c>
      <c r="AL34" s="74">
        <v>1.5</v>
      </c>
      <c r="AM34" s="73" t="s">
        <v>62</v>
      </c>
      <c r="AN34" s="75" t="s">
        <v>49</v>
      </c>
      <c r="AO34" s="76">
        <v>4041</v>
      </c>
    </row>
    <row r="35" spans="1:41" ht="14.45" customHeight="1">
      <c r="A35" s="38"/>
      <c r="B35" s="9">
        <f t="shared" si="0"/>
        <v>45811</v>
      </c>
      <c r="C35" s="39">
        <f t="shared" si="17"/>
        <v>404</v>
      </c>
      <c r="D35" s="38" t="str">
        <f>IF(AF35="", "", IFERROR(TEXT(INDEX(Tabella4[N°], MATCH("*"&amp;AF35&amp;"*", Tabella4[DIPENDENTE], 0)), "0000"), "Non trovato"))</f>
        <v>0552</v>
      </c>
      <c r="E35" s="38" t="str">
        <f>IF(AG35="", "", IF(ISERROR(MATCH("*"&amp;AG35&amp;"*", Tabella4[DIPENDENTE], 0)), "Non trovato", TEXT(INDEX(Tabella4[N°], MATCH("*"&amp;AG35&amp;"*", Tabella4[DIPENDENTE], 0)), "0000")))</f>
        <v/>
      </c>
      <c r="F35" s="48" t="str">
        <f t="shared" si="1"/>
        <v>DI MARE</v>
      </c>
      <c r="G35" s="48" t="str">
        <f t="shared" si="2"/>
        <v/>
      </c>
      <c r="H35" s="57"/>
      <c r="I35" s="68" t="str">
        <f t="shared" si="3"/>
        <v>02</v>
      </c>
      <c r="J35" s="39" t="str">
        <f t="shared" si="14"/>
        <v>00:30</v>
      </c>
      <c r="K35" s="40" t="str">
        <f t="shared" si="15"/>
        <v/>
      </c>
      <c r="L35" s="48"/>
      <c r="M35" s="41" t="str">
        <f t="shared" si="16"/>
        <v/>
      </c>
      <c r="N35" s="41" t="str">
        <f t="shared" si="4"/>
        <v/>
      </c>
      <c r="O35" s="10" t="str">
        <f t="shared" si="5"/>
        <v>00:30</v>
      </c>
      <c r="P35" s="10" t="str">
        <f t="shared" si="6"/>
        <v/>
      </c>
      <c r="Q35" s="48" t="str">
        <f t="shared" si="7"/>
        <v/>
      </c>
      <c r="R35" s="48" t="str">
        <f t="shared" si="8"/>
        <v/>
      </c>
      <c r="S35" s="42" t="str">
        <f t="shared" si="9"/>
        <v>SINGOLO</v>
      </c>
      <c r="T35" s="57" t="str">
        <f>Tabella3[[#This Row],[Descrizione Attività]]</f>
        <v>ORE CONTO PROPRIO</v>
      </c>
      <c r="U35" s="57" t="str">
        <f>IF(Tabella1[[#This Row],[DATA]]="","","02")</f>
        <v>02</v>
      </c>
      <c r="V35" s="34"/>
      <c r="W35" s="34"/>
      <c r="X35" s="33"/>
      <c r="Y35" s="25"/>
      <c r="Z35" s="21" t="str">
        <f t="shared" si="10"/>
        <v>martedì</v>
      </c>
      <c r="AA35" s="22">
        <f t="shared" si="11"/>
        <v>0.5</v>
      </c>
      <c r="AB35" s="22" t="str">
        <f t="shared" si="12"/>
        <v>00:30</v>
      </c>
      <c r="AC35" s="22" t="str">
        <f t="shared" si="13"/>
        <v>NO</v>
      </c>
      <c r="AD35" s="46"/>
      <c r="AE35" s="78">
        <v>45811</v>
      </c>
      <c r="AF35" s="73" t="s">
        <v>63</v>
      </c>
      <c r="AG35" s="73"/>
      <c r="AH35" s="73">
        <v>4041</v>
      </c>
      <c r="AI35" s="73">
        <v>10</v>
      </c>
      <c r="AJ35" s="74">
        <v>16.45</v>
      </c>
      <c r="AK35" s="74">
        <v>17.149999999999999</v>
      </c>
      <c r="AL35" s="74">
        <v>0.5</v>
      </c>
      <c r="AM35" s="73" t="s">
        <v>62</v>
      </c>
      <c r="AN35" s="75" t="s">
        <v>49</v>
      </c>
      <c r="AO35" s="76">
        <v>4041</v>
      </c>
    </row>
    <row r="36" spans="1:41" ht="14.45" customHeight="1">
      <c r="A36" s="38"/>
      <c r="B36" s="9">
        <f t="shared" si="0"/>
        <v>45811</v>
      </c>
      <c r="C36" s="39">
        <f t="shared" si="17"/>
        <v>404</v>
      </c>
      <c r="D36" s="38" t="str">
        <f>IF(AF36="", "", IFERROR(TEXT(INDEX(Tabella4[N°], MATCH("*"&amp;AF36&amp;"*", Tabella4[DIPENDENTE], 0)), "0000"), "Non trovato"))</f>
        <v>1050</v>
      </c>
      <c r="E36" s="38" t="str">
        <f>IF(AG36="", "", IF(ISERROR(MATCH("*"&amp;AG36&amp;"*", Tabella4[DIPENDENTE], 0)), "Non trovato", TEXT(INDEX(Tabella4[N°], MATCH("*"&amp;AG36&amp;"*", Tabella4[DIPENDENTE], 0)), "0000")))</f>
        <v/>
      </c>
      <c r="F36" s="48" t="str">
        <f t="shared" si="1"/>
        <v>GIGLIUTO M</v>
      </c>
      <c r="G36" s="48" t="str">
        <f t="shared" si="2"/>
        <v/>
      </c>
      <c r="H36" s="57"/>
      <c r="I36" s="68" t="str">
        <f t="shared" si="3"/>
        <v>02</v>
      </c>
      <c r="J36" s="39" t="str">
        <f t="shared" si="14"/>
        <v>08:15</v>
      </c>
      <c r="K36" s="40" t="str">
        <f t="shared" si="15"/>
        <v/>
      </c>
      <c r="L36" s="48"/>
      <c r="M36" s="41" t="str">
        <f t="shared" si="16"/>
        <v>01:30</v>
      </c>
      <c r="N36" s="41" t="str">
        <f t="shared" si="4"/>
        <v/>
      </c>
      <c r="O36" s="10" t="str">
        <f t="shared" si="5"/>
        <v>09:45</v>
      </c>
      <c r="P36" s="10" t="str">
        <f t="shared" si="6"/>
        <v/>
      </c>
      <c r="Q36" s="48" t="str">
        <f t="shared" si="7"/>
        <v/>
      </c>
      <c r="R36" s="48" t="str">
        <f t="shared" si="8"/>
        <v/>
      </c>
      <c r="S36" s="42" t="str">
        <f t="shared" si="9"/>
        <v>SINGOLO</v>
      </c>
      <c r="T36" s="57" t="str">
        <f>Tabella3[[#This Row],[Descrizione Attività]]</f>
        <v>ORE CONTO PROPRIO</v>
      </c>
      <c r="U36" s="57" t="str">
        <f>IF(Tabella1[[#This Row],[DATA]]="","","02")</f>
        <v>02</v>
      </c>
      <c r="V36" s="34"/>
      <c r="W36" s="34"/>
      <c r="X36" s="33"/>
      <c r="Y36" s="25"/>
      <c r="Z36" s="21" t="str">
        <f t="shared" si="10"/>
        <v>martedì</v>
      </c>
      <c r="AA36" s="22">
        <f t="shared" si="11"/>
        <v>9.75</v>
      </c>
      <c r="AB36" s="22" t="str">
        <f t="shared" si="12"/>
        <v>09:45</v>
      </c>
      <c r="AC36" s="22" t="str">
        <f t="shared" si="13"/>
        <v>NO</v>
      </c>
      <c r="AD36" s="46"/>
      <c r="AE36" s="78">
        <v>45811</v>
      </c>
      <c r="AF36" s="73" t="s">
        <v>109</v>
      </c>
      <c r="AG36" s="73"/>
      <c r="AH36" s="73">
        <v>4041</v>
      </c>
      <c r="AI36" s="73">
        <v>10</v>
      </c>
      <c r="AJ36" s="74">
        <v>7.15</v>
      </c>
      <c r="AK36" s="74">
        <v>17.45</v>
      </c>
      <c r="AL36" s="74">
        <v>9.75</v>
      </c>
      <c r="AM36" s="73" t="s">
        <v>62</v>
      </c>
      <c r="AN36" s="75" t="s">
        <v>49</v>
      </c>
      <c r="AO36" s="76">
        <v>4041</v>
      </c>
    </row>
    <row r="37" spans="1:41" ht="14.45" customHeight="1">
      <c r="A37" s="38"/>
      <c r="B37" s="9">
        <f t="shared" si="0"/>
        <v>45811</v>
      </c>
      <c r="C37" s="39">
        <f>IF(AH37="","", IF(OR(AH37=4041, AH37=4042, AH37=4043, AH37=4044, AH37=4045, AH37=4046, AH37=4048, AH37=4049, AH37=4051, AH37=4052, AH37=4053, AH37=4054),
404,
IF(AH37=4047,
"ALTRO CANTIERE",
IF(AH37=4050,
430,
IF(LEN(AH37)=5,
MID(AH37, 1, 2) &amp; "/" &amp; MID(AH37, 3, 3),
AH37)
)
)
))</f>
        <v>404</v>
      </c>
      <c r="D37" s="38" t="str">
        <f>IF(AF37="", "", IFERROR(TEXT(INDEX(Tabella4[N°], MATCH("*"&amp;AF37&amp;"*", Tabella4[DIPENDENTE], 0)), "0000"), "Non trovato"))</f>
        <v>0278</v>
      </c>
      <c r="E37" s="38" t="str">
        <f>IF(AG37="", "", IF(ISERROR(MATCH("*"&amp;AG37&amp;"*", Tabella4[DIPENDENTE], 0)), "Non trovato", TEXT(INDEX(Tabella4[N°], MATCH("*"&amp;AG37&amp;"*", Tabella4[DIPENDENTE], 0)), "0000")))</f>
        <v/>
      </c>
      <c r="F37" s="48" t="str">
        <f t="shared" si="1"/>
        <v>INTRESSALVI</v>
      </c>
      <c r="G37" s="48" t="str">
        <f t="shared" si="2"/>
        <v/>
      </c>
      <c r="H37" s="57"/>
      <c r="I37" s="68" t="str">
        <f t="shared" si="3"/>
        <v>02</v>
      </c>
      <c r="J37" s="39" t="str">
        <f t="shared" ref="J37:J67" si="18">IF(OR(AH37=4041, AH37=4048, AH37=4049, AH37=4054, AH37=4050,AH37=428),
IF(TEXT(VALUE(AB37) -
IF(M37&lt;&gt;"", VALUE(M37), 0) -
IF(N37&lt;&gt;"", VALUE(N37), 0),
"[hh]:mm") = "00:00",
"",
TEXT(VALUE(AB37) -
IF(M37&lt;&gt;"", VALUE(M37), 0) -
IF(N37&lt;&gt;"", VALUE(N37), 0),
"[hh]:mm")),
"")</f>
        <v>07:15</v>
      </c>
      <c r="K37" s="40" t="str">
        <f t="shared" ref="K37:K67" si="19">IF(AND(AH37&lt;&gt;4041, AH37&lt;&gt;428, AH37&lt;&gt;4048, AH37&lt;&gt;4054, AH37&lt;&gt;4049, AH37&lt;&gt;4045, AH37&lt;&gt;4046, AH37&lt;&gt;4052, AH37&lt;&gt;4044, AH37&lt;&gt;4042, AH37&lt;&gt;4043, AH37&lt;&gt;4053, AH37&lt;&gt;4047, AH37&lt;&gt;4050),
IF(ISERROR(TEXT(VALUE(AB37) -
IF(M37&lt;&gt;"", VALUE(M37), 0) -
IF(N37&lt;&gt;"", VALUE(N37), 0),
"[hh]:mm")), "",
IF(TEXT(VALUE(AB37) -
IF(M37&lt;&gt;"", VALUE(M37), 0) -
IF(N37&lt;&gt;"", VALUE(N37), 0),
"[hh]:mm") = "00:00",
"",
TEXT(VALUE(AB37) -
IF(M37&lt;&gt;"", VALUE(M37), 0) -
IF(N37&lt;&gt;"", VALUE(N37), 0),
"[hh]:mm"))),
"")</f>
        <v/>
      </c>
      <c r="L37" s="48"/>
      <c r="M37" s="41" t="str">
        <f t="shared" ref="M37:M67" si="20">IF(AND(AC37="NO", OR(Z37="lunedì", Z37="martedì", Z37="mercoledì", Z37="giovedì", Z37="venerdì")),
IF(Z37="venerdì",
IF(VALUE(AB37)&gt;VALUE("7:00"),TEXT(VALUE(AB37)-VALUE("7:00"),"[hh]:mm"),""),
IF(VALUE(AB37)&gt;VALUE("8:15"),TEXT(VALUE(AB37)-VALUE("8:15"),"[hh]:mm"),"")
),
"")</f>
        <v/>
      </c>
      <c r="N37" s="41" t="str">
        <f t="shared" si="4"/>
        <v/>
      </c>
      <c r="O37" s="10" t="str">
        <f t="shared" si="5"/>
        <v>07:15</v>
      </c>
      <c r="P37" s="10" t="str">
        <f t="shared" si="6"/>
        <v/>
      </c>
      <c r="Q37" s="48" t="str">
        <f t="shared" si="7"/>
        <v/>
      </c>
      <c r="R37" s="48" t="str">
        <f t="shared" si="8"/>
        <v/>
      </c>
      <c r="S37" s="42" t="str">
        <f t="shared" si="9"/>
        <v>SINGOLO</v>
      </c>
      <c r="T37" s="57" t="str">
        <f>Tabella3[[#This Row],[Descrizione Attività]]</f>
        <v>ORE CONTO PROPRIO</v>
      </c>
      <c r="U37" s="57" t="str">
        <f>IF(Tabella1[[#This Row],[DATA]]="","","02")</f>
        <v>02</v>
      </c>
      <c r="V37" s="34"/>
      <c r="W37" s="34"/>
      <c r="X37" s="33"/>
      <c r="Y37" s="25"/>
      <c r="Z37" s="21" t="str">
        <f t="shared" si="10"/>
        <v>martedì</v>
      </c>
      <c r="AA37" s="22">
        <f t="shared" si="11"/>
        <v>7.25</v>
      </c>
      <c r="AB37" s="22" t="str">
        <f t="shared" si="12"/>
        <v>07:15</v>
      </c>
      <c r="AC37" s="22" t="str">
        <f t="shared" si="13"/>
        <v>NO</v>
      </c>
      <c r="AD37" s="46"/>
      <c r="AE37" s="78">
        <v>45811</v>
      </c>
      <c r="AF37" s="73" t="s">
        <v>50</v>
      </c>
      <c r="AG37" s="73"/>
      <c r="AH37" s="73">
        <v>4041</v>
      </c>
      <c r="AI37" s="73">
        <v>10</v>
      </c>
      <c r="AJ37" s="74">
        <v>8.4499999999999993</v>
      </c>
      <c r="AK37" s="74">
        <v>16.45</v>
      </c>
      <c r="AL37" s="74">
        <v>7.25</v>
      </c>
      <c r="AM37" s="73" t="s">
        <v>62</v>
      </c>
      <c r="AN37" s="75" t="s">
        <v>49</v>
      </c>
      <c r="AO37" s="76">
        <v>4041</v>
      </c>
    </row>
    <row r="38" spans="1:41" ht="14.45" customHeight="1">
      <c r="A38" s="38"/>
      <c r="B38" s="9">
        <f t="shared" si="0"/>
        <v>45811</v>
      </c>
      <c r="C38" s="39" t="str">
        <f t="shared" ref="C38:C67" si="21">IF(AH38="","", IF(OR(AH38=4041, AH38=4042, AH38=4043, AH38=4044, AH38=4045, AH38=4046, AH38=4048, AH38=4049, AH38=4051, AH38=4052, AH38=4053, AH38=4054),
404,
IF(AH38=4047,
"ALTRO CANTIERE",
IF(AH38=4050,
430,
IF(LEN(AH38)=5,
MID(AH38, 1, 2) &amp; "/" &amp; MID(AH38, 3, 3),
AH38)
)
)
))</f>
        <v>23/134</v>
      </c>
      <c r="D38" s="38" t="str">
        <f>IF(AF38="", "", IFERROR(TEXT(INDEX(Tabella4[N°], MATCH("*"&amp;AF38&amp;"*", Tabella4[DIPENDENTE], 0)), "0000"), "Non trovato"))</f>
        <v>0263</v>
      </c>
      <c r="E38" s="38" t="str">
        <f>IF(AG38="", "", IF(ISERROR(MATCH("*"&amp;AG38&amp;"*", Tabella4[DIPENDENTE], 0)), "Non trovato", TEXT(INDEX(Tabella4[N°], MATCH("*"&amp;AG38&amp;"*", Tabella4[DIPENDENTE], 0)), "0000")))</f>
        <v/>
      </c>
      <c r="F38" s="48" t="str">
        <f t="shared" si="1"/>
        <v>ROSSITTO G</v>
      </c>
      <c r="G38" s="48" t="str">
        <f t="shared" si="2"/>
        <v/>
      </c>
      <c r="H38" s="57"/>
      <c r="I38" s="68" t="str">
        <f t="shared" si="3"/>
        <v>02</v>
      </c>
      <c r="J38" s="39" t="str">
        <f t="shared" si="18"/>
        <v/>
      </c>
      <c r="K38" s="40" t="str">
        <f t="shared" si="19"/>
        <v>08:15</v>
      </c>
      <c r="L38" s="48"/>
      <c r="M38" s="41" t="str">
        <f t="shared" si="20"/>
        <v>02:00</v>
      </c>
      <c r="N38" s="41" t="str">
        <f t="shared" si="4"/>
        <v/>
      </c>
      <c r="O38" s="10" t="str">
        <f t="shared" si="5"/>
        <v>10:15</v>
      </c>
      <c r="P38" s="10" t="str">
        <f t="shared" si="6"/>
        <v/>
      </c>
      <c r="Q38" s="48" t="str">
        <f t="shared" si="7"/>
        <v/>
      </c>
      <c r="R38" s="48" t="str">
        <f t="shared" si="8"/>
        <v/>
      </c>
      <c r="S38" s="42" t="str">
        <f t="shared" si="9"/>
        <v>SINGOLO</v>
      </c>
      <c r="T38" s="57" t="str">
        <f>Tabella3[[#This Row],[Descrizione Attività]]</f>
        <v>Manutenzione Elettrica Isab</v>
      </c>
      <c r="U38" s="57" t="str">
        <f>IF(Tabella1[[#This Row],[DATA]]="","","02")</f>
        <v>02</v>
      </c>
      <c r="V38" s="34"/>
      <c r="W38" s="34"/>
      <c r="X38" s="33"/>
      <c r="Y38" s="25"/>
      <c r="Z38" s="21" t="str">
        <f t="shared" si="10"/>
        <v>martedì</v>
      </c>
      <c r="AA38" s="22">
        <f t="shared" si="11"/>
        <v>10.25</v>
      </c>
      <c r="AB38" s="22" t="str">
        <f t="shared" si="12"/>
        <v>10:15</v>
      </c>
      <c r="AC38" s="22" t="str">
        <f t="shared" si="13"/>
        <v>NO</v>
      </c>
      <c r="AD38" s="46"/>
      <c r="AE38" s="78">
        <v>45811</v>
      </c>
      <c r="AF38" s="73" t="s">
        <v>110</v>
      </c>
      <c r="AG38" s="73"/>
      <c r="AH38" s="73">
        <v>23134</v>
      </c>
      <c r="AI38" s="73">
        <v>10</v>
      </c>
      <c r="AJ38" s="74">
        <v>6.15</v>
      </c>
      <c r="AK38" s="74">
        <v>17.149999999999999</v>
      </c>
      <c r="AL38" s="74">
        <v>10.25</v>
      </c>
      <c r="AM38" s="73" t="s">
        <v>111</v>
      </c>
      <c r="AN38" s="75" t="s">
        <v>49</v>
      </c>
      <c r="AO38" s="76" t="s">
        <v>61</v>
      </c>
    </row>
    <row r="39" spans="1:41" ht="14.45" customHeight="1">
      <c r="A39" s="38"/>
      <c r="B39" s="9">
        <f t="shared" si="0"/>
        <v>45811</v>
      </c>
      <c r="C39" s="39">
        <f t="shared" si="21"/>
        <v>404</v>
      </c>
      <c r="D39" s="38" t="str">
        <f>IF(AF39="", "", IFERROR(TEXT(INDEX(Tabella4[N°], MATCH("*"&amp;AF39&amp;"*", Tabella4[DIPENDENTE], 0)), "0000"), "Non trovato"))</f>
        <v>1765</v>
      </c>
      <c r="E39" s="38" t="str">
        <f>IF(AG39="", "", IF(ISERROR(MATCH("*"&amp;AG39&amp;"*", Tabella4[DIPENDENTE], 0)), "Non trovato", TEXT(INDEX(Tabella4[N°], MATCH("*"&amp;AG39&amp;"*", Tabella4[DIPENDENTE], 0)), "0000")))</f>
        <v>0386</v>
      </c>
      <c r="F39" s="48" t="str">
        <f t="shared" si="1"/>
        <v>SIRINGO</v>
      </c>
      <c r="G39" s="48" t="str">
        <f t="shared" si="2"/>
        <v>TRICHINI</v>
      </c>
      <c r="H39" s="57"/>
      <c r="I39" s="68" t="str">
        <f t="shared" si="3"/>
        <v>02</v>
      </c>
      <c r="J39" s="39" t="str">
        <f t="shared" si="18"/>
        <v>08:15</v>
      </c>
      <c r="K39" s="40" t="str">
        <f t="shared" si="19"/>
        <v/>
      </c>
      <c r="L39" s="48"/>
      <c r="M39" s="41" t="str">
        <f t="shared" si="20"/>
        <v/>
      </c>
      <c r="N39" s="41" t="str">
        <f t="shared" si="4"/>
        <v/>
      </c>
      <c r="O39" s="10" t="str">
        <f t="shared" si="5"/>
        <v>08:15</v>
      </c>
      <c r="P39" s="10" t="str">
        <f t="shared" si="6"/>
        <v/>
      </c>
      <c r="Q39" s="48" t="str">
        <f t="shared" si="7"/>
        <v/>
      </c>
      <c r="R39" s="48" t="str">
        <f t="shared" si="8"/>
        <v/>
      </c>
      <c r="S39" s="42" t="str">
        <f t="shared" si="9"/>
        <v>DOPPIO</v>
      </c>
      <c r="T39" s="57" t="str">
        <f>Tabella3[[#This Row],[Descrizione Attività]]</f>
        <v>ORE CONTO PROPRIO</v>
      </c>
      <c r="U39" s="57" t="str">
        <f>IF(Tabella1[[#This Row],[DATA]]="","","02")</f>
        <v>02</v>
      </c>
      <c r="V39" s="34"/>
      <c r="W39" s="34"/>
      <c r="X39" s="33"/>
      <c r="Y39" s="25"/>
      <c r="Z39" s="21" t="str">
        <f t="shared" si="10"/>
        <v>martedì</v>
      </c>
      <c r="AA39" s="22">
        <f t="shared" si="11"/>
        <v>8.25</v>
      </c>
      <c r="AB39" s="22" t="str">
        <f t="shared" si="12"/>
        <v>08:15</v>
      </c>
      <c r="AC39" s="22" t="str">
        <f t="shared" si="13"/>
        <v>NO</v>
      </c>
      <c r="AD39" s="46"/>
      <c r="AE39" s="78">
        <v>45811</v>
      </c>
      <c r="AF39" s="73" t="s">
        <v>112</v>
      </c>
      <c r="AG39" s="73" t="s">
        <v>113</v>
      </c>
      <c r="AH39" s="73">
        <v>4041</v>
      </c>
      <c r="AI39" s="73">
        <v>10</v>
      </c>
      <c r="AJ39" s="74">
        <v>7.45</v>
      </c>
      <c r="AK39" s="74">
        <v>16.45</v>
      </c>
      <c r="AL39" s="74">
        <v>16.5</v>
      </c>
      <c r="AM39" s="73" t="s">
        <v>62</v>
      </c>
      <c r="AN39" s="75" t="s">
        <v>49</v>
      </c>
      <c r="AO39" s="76">
        <v>4041</v>
      </c>
    </row>
    <row r="40" spans="1:41" ht="14.45" customHeight="1">
      <c r="A40" s="38"/>
      <c r="B40" s="9">
        <f t="shared" si="0"/>
        <v>45811</v>
      </c>
      <c r="C40" s="39">
        <f t="shared" si="21"/>
        <v>404</v>
      </c>
      <c r="D40" s="38" t="str">
        <f>IF(AF40="", "", IFERROR(TEXT(INDEX(Tabella4[N°], MATCH("*"&amp;AF40&amp;"*", Tabella4[DIPENDENTE], 0)), "0000"), "Non trovato"))</f>
        <v>2109</v>
      </c>
      <c r="E40" s="38" t="str">
        <f>IF(AG40="", "", IF(ISERROR(MATCH("*"&amp;AG40&amp;"*", Tabella4[DIPENDENTE], 0)), "Non trovato", TEXT(INDEX(Tabella4[N°], MATCH("*"&amp;AG40&amp;"*", Tabella4[DIPENDENTE], 0)), "0000")))</f>
        <v/>
      </c>
      <c r="F40" s="48" t="str">
        <f t="shared" si="1"/>
        <v>CAVALLI</v>
      </c>
      <c r="G40" s="48" t="str">
        <f t="shared" si="2"/>
        <v/>
      </c>
      <c r="H40" s="57"/>
      <c r="I40" s="68" t="str">
        <f t="shared" si="3"/>
        <v>02</v>
      </c>
      <c r="J40" s="39" t="str">
        <f t="shared" si="18"/>
        <v/>
      </c>
      <c r="K40" s="40" t="str">
        <f t="shared" si="19"/>
        <v/>
      </c>
      <c r="L40" s="48"/>
      <c r="M40" s="41" t="str">
        <f t="shared" si="20"/>
        <v/>
      </c>
      <c r="N40" s="41" t="str">
        <f t="shared" si="4"/>
        <v/>
      </c>
      <c r="O40" s="10" t="str">
        <f t="shared" si="5"/>
        <v>08:15</v>
      </c>
      <c r="P40" s="10" t="str">
        <f t="shared" si="6"/>
        <v>08:15</v>
      </c>
      <c r="Q40" s="48" t="str">
        <f t="shared" si="7"/>
        <v/>
      </c>
      <c r="R40" s="48" t="str">
        <f t="shared" si="8"/>
        <v/>
      </c>
      <c r="S40" s="42" t="str">
        <f t="shared" si="9"/>
        <v>SINGOLO</v>
      </c>
      <c r="T40" s="57" t="str">
        <f>Tabella3[[#This Row],[Descrizione Attività]]</f>
        <v>FERIE</v>
      </c>
      <c r="U40" s="57" t="str">
        <f>IF(Tabella1[[#This Row],[DATA]]="","","02")</f>
        <v>02</v>
      </c>
      <c r="V40" s="34"/>
      <c r="W40" s="34"/>
      <c r="X40" s="33"/>
      <c r="Y40" s="25"/>
      <c r="Z40" s="21" t="str">
        <f t="shared" si="10"/>
        <v>martedì</v>
      </c>
      <c r="AA40" s="22">
        <f t="shared" si="11"/>
        <v>8.25</v>
      </c>
      <c r="AB40" s="22" t="str">
        <f t="shared" si="12"/>
        <v>08:15</v>
      </c>
      <c r="AC40" s="22" t="str">
        <f t="shared" si="13"/>
        <v>NO</v>
      </c>
      <c r="AD40" s="46"/>
      <c r="AE40" s="78">
        <v>45811</v>
      </c>
      <c r="AF40" s="73" t="s">
        <v>114</v>
      </c>
      <c r="AG40" s="73"/>
      <c r="AH40" s="73">
        <v>4042</v>
      </c>
      <c r="AI40" s="73">
        <v>10</v>
      </c>
      <c r="AJ40" s="74">
        <v>7.45</v>
      </c>
      <c r="AK40" s="74">
        <v>16.45</v>
      </c>
      <c r="AL40" s="74">
        <v>8.25</v>
      </c>
      <c r="AM40" s="73" t="s">
        <v>53</v>
      </c>
      <c r="AN40" s="75" t="s">
        <v>49</v>
      </c>
      <c r="AO40" s="76">
        <v>404</v>
      </c>
    </row>
    <row r="41" spans="1:41" ht="14.45" customHeight="1">
      <c r="A41" s="38"/>
      <c r="B41" s="9">
        <f t="shared" si="0"/>
        <v>45811</v>
      </c>
      <c r="C41" s="39">
        <f t="shared" si="21"/>
        <v>404</v>
      </c>
      <c r="D41" s="38" t="str">
        <f>IF(AF41="", "", IFERROR(TEXT(INDEX(Tabella4[N°], MATCH("*"&amp;AF41&amp;"*", Tabella4[DIPENDENTE], 0)), "0000"), "Non trovato"))</f>
        <v>0370</v>
      </c>
      <c r="E41" s="38" t="str">
        <f>IF(AG41="", "", IF(ISERROR(MATCH("*"&amp;AG41&amp;"*", Tabella4[DIPENDENTE], 0)), "Non trovato", TEXT(INDEX(Tabella4[N°], MATCH("*"&amp;AG41&amp;"*", Tabella4[DIPENDENTE], 0)), "0000")))</f>
        <v/>
      </c>
      <c r="F41" s="48" t="str">
        <f t="shared" si="1"/>
        <v>GARBINI</v>
      </c>
      <c r="G41" s="48" t="str">
        <f t="shared" si="2"/>
        <v/>
      </c>
      <c r="H41" s="57"/>
      <c r="I41" s="68" t="str">
        <f t="shared" si="3"/>
        <v>02</v>
      </c>
      <c r="J41" s="39" t="str">
        <f t="shared" si="18"/>
        <v>05:30</v>
      </c>
      <c r="K41" s="40" t="str">
        <f t="shared" si="19"/>
        <v/>
      </c>
      <c r="L41" s="48"/>
      <c r="M41" s="41" t="str">
        <f t="shared" si="20"/>
        <v/>
      </c>
      <c r="N41" s="41" t="str">
        <f t="shared" si="4"/>
        <v/>
      </c>
      <c r="O41" s="10" t="str">
        <f t="shared" si="5"/>
        <v>05:30</v>
      </c>
      <c r="P41" s="10" t="str">
        <f t="shared" si="6"/>
        <v/>
      </c>
      <c r="Q41" s="48" t="str">
        <f t="shared" si="7"/>
        <v/>
      </c>
      <c r="R41" s="48" t="str">
        <f t="shared" si="8"/>
        <v/>
      </c>
      <c r="S41" s="42" t="str">
        <f t="shared" si="9"/>
        <v>SINGOLO</v>
      </c>
      <c r="T41" s="57" t="str">
        <f>Tabella3[[#This Row],[Descrizione Attività]]</f>
        <v>VISITA MEDICA</v>
      </c>
      <c r="U41" s="57" t="str">
        <f>IF(Tabella1[[#This Row],[DATA]]="","","02")</f>
        <v>02</v>
      </c>
      <c r="V41" s="34"/>
      <c r="W41" s="34"/>
      <c r="X41" s="33"/>
      <c r="Y41" s="25"/>
      <c r="Z41" s="21" t="str">
        <f t="shared" si="10"/>
        <v>martedì</v>
      </c>
      <c r="AA41" s="22">
        <f t="shared" si="11"/>
        <v>5.5</v>
      </c>
      <c r="AB41" s="22" t="str">
        <f t="shared" si="12"/>
        <v>05:30</v>
      </c>
      <c r="AC41" s="22" t="str">
        <f t="shared" si="13"/>
        <v>NO</v>
      </c>
      <c r="AD41" s="46"/>
      <c r="AE41" s="78">
        <v>45811</v>
      </c>
      <c r="AF41" s="73" t="s">
        <v>115</v>
      </c>
      <c r="AG41" s="73"/>
      <c r="AH41" s="73">
        <v>4054</v>
      </c>
      <c r="AI41" s="73">
        <v>10</v>
      </c>
      <c r="AJ41" s="74">
        <v>7.45</v>
      </c>
      <c r="AK41" s="74">
        <v>14</v>
      </c>
      <c r="AL41" s="74">
        <v>5.5</v>
      </c>
      <c r="AM41" s="73" t="s">
        <v>116</v>
      </c>
      <c r="AN41" s="75" t="s">
        <v>49</v>
      </c>
      <c r="AO41" s="76">
        <v>404</v>
      </c>
    </row>
    <row r="42" spans="1:41" ht="14.45" customHeight="1">
      <c r="A42" s="38"/>
      <c r="B42" s="9">
        <f t="shared" si="0"/>
        <v>45811</v>
      </c>
      <c r="C42" s="39">
        <f t="shared" si="21"/>
        <v>404</v>
      </c>
      <c r="D42" s="38" t="str">
        <f>IF(AF42="", "", IFERROR(TEXT(INDEX(Tabella4[N°], MATCH("*"&amp;AF42&amp;"*", Tabella4[DIPENDENTE], 0)), "0000"), "Non trovato"))</f>
        <v>0370</v>
      </c>
      <c r="E42" s="38" t="str">
        <f>IF(AG42="", "", IF(ISERROR(MATCH("*"&amp;AG42&amp;"*", Tabella4[DIPENDENTE], 0)), "Non trovato", TEXT(INDEX(Tabella4[N°], MATCH("*"&amp;AG42&amp;"*", Tabella4[DIPENDENTE], 0)), "0000")))</f>
        <v/>
      </c>
      <c r="F42" s="48" t="str">
        <f t="shared" si="1"/>
        <v>GARBINI</v>
      </c>
      <c r="G42" s="48" t="str">
        <f t="shared" si="2"/>
        <v/>
      </c>
      <c r="H42" s="57"/>
      <c r="I42" s="68" t="str">
        <f t="shared" si="3"/>
        <v>02</v>
      </c>
      <c r="J42" s="39" t="str">
        <f t="shared" si="18"/>
        <v/>
      </c>
      <c r="K42" s="40" t="str">
        <f t="shared" si="19"/>
        <v/>
      </c>
      <c r="L42" s="48"/>
      <c r="M42" s="41" t="str">
        <f t="shared" si="20"/>
        <v/>
      </c>
      <c r="N42" s="41" t="str">
        <f t="shared" si="4"/>
        <v/>
      </c>
      <c r="O42" s="10" t="str">
        <f t="shared" si="5"/>
        <v>02:45</v>
      </c>
      <c r="P42" s="10" t="str">
        <f t="shared" si="6"/>
        <v>02:45</v>
      </c>
      <c r="Q42" s="48" t="str">
        <f t="shared" si="7"/>
        <v/>
      </c>
      <c r="R42" s="48" t="str">
        <f t="shared" si="8"/>
        <v/>
      </c>
      <c r="S42" s="42" t="str">
        <f t="shared" si="9"/>
        <v>SINGOLO</v>
      </c>
      <c r="T42" s="57" t="str">
        <f>Tabella3[[#This Row],[Descrizione Attività]]</f>
        <v>PERMESSO RETRIBUITO</v>
      </c>
      <c r="U42" s="57" t="str">
        <f>IF(Tabella1[[#This Row],[DATA]]="","","02")</f>
        <v>02</v>
      </c>
      <c r="V42" s="34"/>
      <c r="W42" s="34"/>
      <c r="X42" s="33"/>
      <c r="Y42" s="25"/>
      <c r="Z42" s="21" t="str">
        <f t="shared" si="10"/>
        <v>martedì</v>
      </c>
      <c r="AA42" s="22">
        <f t="shared" si="11"/>
        <v>2.75</v>
      </c>
      <c r="AB42" s="22" t="str">
        <f t="shared" si="12"/>
        <v>02:45</v>
      </c>
      <c r="AC42" s="22" t="str">
        <f t="shared" si="13"/>
        <v>NO</v>
      </c>
      <c r="AD42" s="46"/>
      <c r="AE42" s="78">
        <v>45811</v>
      </c>
      <c r="AF42" s="73" t="s">
        <v>115</v>
      </c>
      <c r="AG42" s="73"/>
      <c r="AH42" s="73">
        <v>4044</v>
      </c>
      <c r="AI42" s="73">
        <v>10</v>
      </c>
      <c r="AJ42" s="74">
        <v>14</v>
      </c>
      <c r="AK42" s="74">
        <v>16.45</v>
      </c>
      <c r="AL42" s="74">
        <v>2.75</v>
      </c>
      <c r="AM42" s="73" t="s">
        <v>48</v>
      </c>
      <c r="AN42" s="75" t="s">
        <v>49</v>
      </c>
      <c r="AO42" s="76">
        <v>404</v>
      </c>
    </row>
    <row r="43" spans="1:41" ht="14.45" customHeight="1">
      <c r="A43" s="38"/>
      <c r="B43" s="9">
        <f t="shared" si="0"/>
        <v>45812</v>
      </c>
      <c r="C43" s="39">
        <f t="shared" si="21"/>
        <v>404</v>
      </c>
      <c r="D43" s="38" t="str">
        <f>IF(AF43="", "", IFERROR(TEXT(INDEX(Tabella4[N°], MATCH("*"&amp;AF43&amp;"*", Tabella4[DIPENDENTE], 0)), "0000"), "Non trovato"))</f>
        <v>0476</v>
      </c>
      <c r="E43" s="38" t="str">
        <f>IF(AG43="", "", IF(ISERROR(MATCH("*"&amp;AG43&amp;"*", Tabella4[DIPENDENTE], 0)), "Non trovato", TEXT(INDEX(Tabella4[N°], MATCH("*"&amp;AG43&amp;"*", Tabella4[DIPENDENTE], 0)), "0000")))</f>
        <v/>
      </c>
      <c r="F43" s="48" t="str">
        <f t="shared" si="1"/>
        <v>ARICO'</v>
      </c>
      <c r="G43" s="48" t="str">
        <f t="shared" si="2"/>
        <v/>
      </c>
      <c r="H43" s="57"/>
      <c r="I43" s="68" t="str">
        <f t="shared" si="3"/>
        <v>02</v>
      </c>
      <c r="J43" s="39" t="str">
        <f t="shared" si="18"/>
        <v/>
      </c>
      <c r="K43" s="40" t="str">
        <f t="shared" si="19"/>
        <v/>
      </c>
      <c r="L43" s="48"/>
      <c r="M43" s="41" t="str">
        <f t="shared" si="20"/>
        <v/>
      </c>
      <c r="N43" s="41" t="str">
        <f t="shared" si="4"/>
        <v/>
      </c>
      <c r="O43" s="10" t="str">
        <f t="shared" si="5"/>
        <v>04:00</v>
      </c>
      <c r="P43" s="10" t="str">
        <f t="shared" si="6"/>
        <v>04:00</v>
      </c>
      <c r="Q43" s="48" t="str">
        <f t="shared" si="7"/>
        <v/>
      </c>
      <c r="R43" s="48" t="str">
        <f t="shared" si="8"/>
        <v/>
      </c>
      <c r="S43" s="42" t="str">
        <f t="shared" si="9"/>
        <v>SINGOLO</v>
      </c>
      <c r="T43" s="57" t="str">
        <f>Tabella3[[#This Row],[Descrizione Attività]]</f>
        <v>PERMESSO RETRIBUITO</v>
      </c>
      <c r="U43" s="57" t="str">
        <f>IF(Tabella1[[#This Row],[DATA]]="","","02")</f>
        <v>02</v>
      </c>
      <c r="V43" s="34"/>
      <c r="W43" s="34"/>
      <c r="X43" s="33"/>
      <c r="Y43" s="25"/>
      <c r="Z43" s="21" t="str">
        <f t="shared" si="10"/>
        <v>mercoledì</v>
      </c>
      <c r="AA43" s="22">
        <f t="shared" si="11"/>
        <v>4</v>
      </c>
      <c r="AB43" s="22" t="str">
        <f t="shared" si="12"/>
        <v>04:00</v>
      </c>
      <c r="AC43" s="22" t="str">
        <f t="shared" si="13"/>
        <v>NO</v>
      </c>
      <c r="AD43" s="46"/>
      <c r="AE43" s="78">
        <v>45812</v>
      </c>
      <c r="AF43" s="73" t="s">
        <v>108</v>
      </c>
      <c r="AG43" s="73"/>
      <c r="AH43" s="73">
        <v>4044</v>
      </c>
      <c r="AI43" s="73">
        <v>10</v>
      </c>
      <c r="AJ43" s="74">
        <v>12.45</v>
      </c>
      <c r="AK43" s="74">
        <v>16.45</v>
      </c>
      <c r="AL43" s="74">
        <v>4</v>
      </c>
      <c r="AM43" s="73" t="s">
        <v>48</v>
      </c>
      <c r="AN43" s="75" t="s">
        <v>49</v>
      </c>
      <c r="AO43" s="76">
        <v>404</v>
      </c>
    </row>
    <row r="44" spans="1:41" ht="14.45" customHeight="1">
      <c r="A44" s="38"/>
      <c r="B44" s="9">
        <f t="shared" si="0"/>
        <v>45812</v>
      </c>
      <c r="C44" s="39">
        <f t="shared" si="21"/>
        <v>404</v>
      </c>
      <c r="D44" s="38" t="str">
        <f>IF(AF44="", "", IFERROR(TEXT(INDEX(Tabella4[N°], MATCH("*"&amp;AF44&amp;"*", Tabella4[DIPENDENTE], 0)), "0000"), "Non trovato"))</f>
        <v>1050</v>
      </c>
      <c r="E44" s="38" t="str">
        <f>IF(AG44="", "", IF(ISERROR(MATCH("*"&amp;AG44&amp;"*", Tabella4[DIPENDENTE], 0)), "Non trovato", TEXT(INDEX(Tabella4[N°], MATCH("*"&amp;AG44&amp;"*", Tabella4[DIPENDENTE], 0)), "0000")))</f>
        <v/>
      </c>
      <c r="F44" s="48" t="str">
        <f t="shared" si="1"/>
        <v>GIGLIUTO M</v>
      </c>
      <c r="G44" s="48" t="str">
        <f t="shared" si="2"/>
        <v/>
      </c>
      <c r="H44" s="57"/>
      <c r="I44" s="68" t="str">
        <f t="shared" si="3"/>
        <v>02</v>
      </c>
      <c r="J44" s="39" t="str">
        <f t="shared" si="18"/>
        <v/>
      </c>
      <c r="K44" s="40" t="str">
        <f t="shared" si="19"/>
        <v/>
      </c>
      <c r="L44" s="48"/>
      <c r="M44" s="41" t="str">
        <f t="shared" si="20"/>
        <v/>
      </c>
      <c r="N44" s="41" t="str">
        <f t="shared" si="4"/>
        <v/>
      </c>
      <c r="O44" s="10" t="str">
        <f t="shared" si="5"/>
        <v>00:45</v>
      </c>
      <c r="P44" s="10" t="str">
        <f t="shared" si="6"/>
        <v>00:45</v>
      </c>
      <c r="Q44" s="48" t="str">
        <f t="shared" si="7"/>
        <v/>
      </c>
      <c r="R44" s="48" t="str">
        <f t="shared" si="8"/>
        <v/>
      </c>
      <c r="S44" s="42" t="str">
        <f t="shared" si="9"/>
        <v>SINGOLO</v>
      </c>
      <c r="T44" s="57" t="str">
        <f>Tabella3[[#This Row],[Descrizione Attività]]</f>
        <v>PERMESSO RETRIBUITO</v>
      </c>
      <c r="U44" s="57" t="str">
        <f>IF(Tabella1[[#This Row],[DATA]]="","","02")</f>
        <v>02</v>
      </c>
      <c r="V44" s="34"/>
      <c r="W44" s="34"/>
      <c r="X44" s="33"/>
      <c r="Y44" s="25"/>
      <c r="Z44" s="21" t="str">
        <f t="shared" si="10"/>
        <v>mercoledì</v>
      </c>
      <c r="AA44" s="22">
        <f t="shared" si="11"/>
        <v>0.75</v>
      </c>
      <c r="AB44" s="22" t="str">
        <f t="shared" si="12"/>
        <v>00:45</v>
      </c>
      <c r="AC44" s="22" t="str">
        <f t="shared" si="13"/>
        <v>NO</v>
      </c>
      <c r="AD44" s="46"/>
      <c r="AE44" s="78">
        <v>45812</v>
      </c>
      <c r="AF44" s="73" t="s">
        <v>109</v>
      </c>
      <c r="AG44" s="73"/>
      <c r="AH44" s="73">
        <v>4044</v>
      </c>
      <c r="AI44" s="73">
        <v>10</v>
      </c>
      <c r="AJ44" s="74">
        <v>16</v>
      </c>
      <c r="AK44" s="74">
        <v>16.45</v>
      </c>
      <c r="AL44" s="74">
        <v>0.75</v>
      </c>
      <c r="AM44" s="73" t="s">
        <v>48</v>
      </c>
      <c r="AN44" s="75" t="s">
        <v>49</v>
      </c>
      <c r="AO44" s="76">
        <v>404</v>
      </c>
    </row>
    <row r="45" spans="1:41" ht="14.45" customHeight="1">
      <c r="A45" s="38"/>
      <c r="B45" s="9">
        <f t="shared" si="0"/>
        <v>45812</v>
      </c>
      <c r="C45" s="39">
        <f t="shared" si="21"/>
        <v>404</v>
      </c>
      <c r="D45" s="38" t="str">
        <f>IF(AF45="", "", IFERROR(TEXT(INDEX(Tabella4[N°], MATCH("*"&amp;AF45&amp;"*", Tabella4[DIPENDENTE], 0)), "0000"), "Non trovato"))</f>
        <v>2109</v>
      </c>
      <c r="E45" s="38" t="str">
        <f>IF(AG45="", "", IF(ISERROR(MATCH("*"&amp;AG45&amp;"*", Tabella4[DIPENDENTE], 0)), "Non trovato", TEXT(INDEX(Tabella4[N°], MATCH("*"&amp;AG45&amp;"*", Tabella4[DIPENDENTE], 0)), "0000")))</f>
        <v>2014</v>
      </c>
      <c r="F45" s="48" t="str">
        <f t="shared" si="1"/>
        <v>CAVALLI</v>
      </c>
      <c r="G45" s="48" t="str">
        <f t="shared" si="2"/>
        <v>MOLINO</v>
      </c>
      <c r="H45" s="57"/>
      <c r="I45" s="68" t="str">
        <f t="shared" si="3"/>
        <v>02</v>
      </c>
      <c r="J45" s="39" t="str">
        <f t="shared" si="18"/>
        <v/>
      </c>
      <c r="K45" s="40" t="str">
        <f t="shared" si="19"/>
        <v/>
      </c>
      <c r="L45" s="48"/>
      <c r="M45" s="41" t="str">
        <f t="shared" si="20"/>
        <v/>
      </c>
      <c r="N45" s="41" t="str">
        <f t="shared" si="4"/>
        <v/>
      </c>
      <c r="O45" s="10" t="str">
        <f t="shared" si="5"/>
        <v>08:15</v>
      </c>
      <c r="P45" s="10" t="str">
        <f t="shared" si="6"/>
        <v>08:15</v>
      </c>
      <c r="Q45" s="48" t="str">
        <f t="shared" si="7"/>
        <v/>
      </c>
      <c r="R45" s="48" t="str">
        <f t="shared" si="8"/>
        <v/>
      </c>
      <c r="S45" s="42" t="str">
        <f t="shared" si="9"/>
        <v>DOPPIO</v>
      </c>
      <c r="T45" s="57" t="str">
        <f>Tabella3[[#This Row],[Descrizione Attività]]</f>
        <v>FERIE</v>
      </c>
      <c r="U45" s="57" t="str">
        <f>IF(Tabella1[[#This Row],[DATA]]="","","02")</f>
        <v>02</v>
      </c>
      <c r="V45" s="34"/>
      <c r="W45" s="34"/>
      <c r="X45" s="33"/>
      <c r="Y45" s="25"/>
      <c r="Z45" s="21" t="str">
        <f t="shared" si="10"/>
        <v>mercoledì</v>
      </c>
      <c r="AA45" s="22">
        <f t="shared" si="11"/>
        <v>8.25</v>
      </c>
      <c r="AB45" s="22" t="str">
        <f t="shared" si="12"/>
        <v>08:15</v>
      </c>
      <c r="AC45" s="22" t="str">
        <f t="shared" si="13"/>
        <v>NO</v>
      </c>
      <c r="AD45" s="46"/>
      <c r="AE45" s="78">
        <v>45812</v>
      </c>
      <c r="AF45" s="73" t="s">
        <v>114</v>
      </c>
      <c r="AG45" s="73" t="s">
        <v>55</v>
      </c>
      <c r="AH45" s="73">
        <v>4042</v>
      </c>
      <c r="AI45" s="73">
        <v>10</v>
      </c>
      <c r="AJ45" s="74"/>
      <c r="AK45" s="74"/>
      <c r="AL45" s="74">
        <v>16.5</v>
      </c>
      <c r="AM45" s="73" t="s">
        <v>53</v>
      </c>
      <c r="AN45" s="75" t="s">
        <v>49</v>
      </c>
      <c r="AO45" s="76">
        <v>404</v>
      </c>
    </row>
    <row r="46" spans="1:41" ht="14.45" customHeight="1">
      <c r="A46" s="38"/>
      <c r="B46" s="9">
        <f t="shared" si="0"/>
        <v>45812</v>
      </c>
      <c r="C46" s="39">
        <f t="shared" si="21"/>
        <v>404</v>
      </c>
      <c r="D46" s="38" t="str">
        <f>IF(AF46="", "", IFERROR(TEXT(INDEX(Tabella4[N°], MATCH("*"&amp;AF46&amp;"*", Tabella4[DIPENDENTE], 0)), "0000"), "Non trovato"))</f>
        <v>0483</v>
      </c>
      <c r="E46" s="38" t="str">
        <f>IF(AG46="", "", IF(ISERROR(MATCH("*"&amp;AG46&amp;"*", Tabella4[DIPENDENTE], 0)), "Non trovato", TEXT(INDEX(Tabella4[N°], MATCH("*"&amp;AG46&amp;"*", Tabella4[DIPENDENTE], 0)), "0000")))</f>
        <v/>
      </c>
      <c r="F46" s="48" t="str">
        <f t="shared" si="1"/>
        <v>SCARAVELLI</v>
      </c>
      <c r="G46" s="48" t="str">
        <f t="shared" si="2"/>
        <v/>
      </c>
      <c r="H46" s="57"/>
      <c r="I46" s="68" t="str">
        <f t="shared" si="3"/>
        <v>02</v>
      </c>
      <c r="J46" s="39" t="str">
        <f t="shared" si="18"/>
        <v/>
      </c>
      <c r="K46" s="40" t="str">
        <f t="shared" si="19"/>
        <v/>
      </c>
      <c r="L46" s="48"/>
      <c r="M46" s="41" t="str">
        <f t="shared" si="20"/>
        <v/>
      </c>
      <c r="N46" s="41" t="str">
        <f t="shared" si="4"/>
        <v/>
      </c>
      <c r="O46" s="10" t="str">
        <f t="shared" si="5"/>
        <v>08:15</v>
      </c>
      <c r="P46" s="10" t="str">
        <f t="shared" si="6"/>
        <v>08:15</v>
      </c>
      <c r="Q46" s="48" t="str">
        <f t="shared" si="7"/>
        <v/>
      </c>
      <c r="R46" s="48" t="str">
        <f t="shared" si="8"/>
        <v/>
      </c>
      <c r="S46" s="42" t="str">
        <f t="shared" si="9"/>
        <v>SINGOLO</v>
      </c>
      <c r="T46" s="57" t="str">
        <f>Tabella3[[#This Row],[Descrizione Attività]]</f>
        <v>FERIE</v>
      </c>
      <c r="U46" s="57" t="str">
        <f>IF(Tabella1[[#This Row],[DATA]]="","","02")</f>
        <v>02</v>
      </c>
      <c r="V46" s="34"/>
      <c r="W46" s="34"/>
      <c r="X46" s="33"/>
      <c r="Y46" s="25"/>
      <c r="Z46" s="21" t="str">
        <f t="shared" si="10"/>
        <v>mercoledì</v>
      </c>
      <c r="AA46" s="22">
        <f t="shared" si="11"/>
        <v>8.25</v>
      </c>
      <c r="AB46" s="22" t="str">
        <f t="shared" si="12"/>
        <v>08:15</v>
      </c>
      <c r="AC46" s="22" t="str">
        <f t="shared" si="13"/>
        <v>NO</v>
      </c>
      <c r="AD46" s="46"/>
      <c r="AE46" s="78">
        <v>45812</v>
      </c>
      <c r="AF46" s="73" t="s">
        <v>51</v>
      </c>
      <c r="AG46" s="73"/>
      <c r="AH46" s="73">
        <v>4042</v>
      </c>
      <c r="AI46" s="73">
        <v>10</v>
      </c>
      <c r="AJ46" s="74"/>
      <c r="AK46" s="74"/>
      <c r="AL46" s="74">
        <v>8.25</v>
      </c>
      <c r="AM46" s="73" t="s">
        <v>53</v>
      </c>
      <c r="AN46" s="75" t="s">
        <v>49</v>
      </c>
      <c r="AO46" s="76">
        <v>404</v>
      </c>
    </row>
    <row r="47" spans="1:41" ht="14.45" customHeight="1">
      <c r="A47" s="38"/>
      <c r="B47" s="9">
        <f t="shared" si="0"/>
        <v>45812</v>
      </c>
      <c r="C47" s="39">
        <f t="shared" si="21"/>
        <v>404</v>
      </c>
      <c r="D47" s="38" t="str">
        <f>IF(AF47="", "", IFERROR(TEXT(INDEX(Tabella4[N°], MATCH("*"&amp;AF47&amp;"*", Tabella4[DIPENDENTE], 0)), "0000"), "Non trovato"))</f>
        <v>0208</v>
      </c>
      <c r="E47" s="38" t="str">
        <f>IF(AG47="", "", IF(ISERROR(MATCH("*"&amp;AG47&amp;"*", Tabella4[DIPENDENTE], 0)), "Non trovato", TEXT(INDEX(Tabella4[N°], MATCH("*"&amp;AG47&amp;"*", Tabella4[DIPENDENTE], 0)), "0000")))</f>
        <v>0266</v>
      </c>
      <c r="F47" s="48" t="str">
        <f t="shared" si="1"/>
        <v>DI GRANDE F</v>
      </c>
      <c r="G47" s="48" t="str">
        <f t="shared" si="2"/>
        <v>DI SALVO</v>
      </c>
      <c r="H47" s="57"/>
      <c r="I47" s="68" t="str">
        <f t="shared" si="3"/>
        <v>02</v>
      </c>
      <c r="J47" s="39" t="str">
        <f t="shared" si="18"/>
        <v/>
      </c>
      <c r="K47" s="40" t="str">
        <f t="shared" si="19"/>
        <v/>
      </c>
      <c r="L47" s="48"/>
      <c r="M47" s="41" t="str">
        <f t="shared" si="20"/>
        <v/>
      </c>
      <c r="N47" s="41" t="str">
        <f t="shared" si="4"/>
        <v/>
      </c>
      <c r="O47" s="10" t="str">
        <f t="shared" si="5"/>
        <v>08:15</v>
      </c>
      <c r="P47" s="10" t="str">
        <f t="shared" si="6"/>
        <v/>
      </c>
      <c r="Q47" s="48" t="str">
        <f t="shared" si="7"/>
        <v>08:15</v>
      </c>
      <c r="R47" s="48" t="str">
        <f t="shared" si="8"/>
        <v/>
      </c>
      <c r="S47" s="42" t="str">
        <f t="shared" si="9"/>
        <v>DOPPIO</v>
      </c>
      <c r="T47" s="57" t="str">
        <f>Tabella3[[#This Row],[Descrizione Attività]]</f>
        <v>MALATTIA</v>
      </c>
      <c r="U47" s="57" t="str">
        <f>IF(Tabella1[[#This Row],[DATA]]="","","02")</f>
        <v>02</v>
      </c>
      <c r="V47" s="34"/>
      <c r="W47" s="34"/>
      <c r="X47" s="33"/>
      <c r="Y47" s="25"/>
      <c r="Z47" s="21" t="str">
        <f t="shared" si="10"/>
        <v>mercoledì</v>
      </c>
      <c r="AA47" s="22">
        <f t="shared" si="11"/>
        <v>8.25</v>
      </c>
      <c r="AB47" s="22" t="str">
        <f t="shared" si="12"/>
        <v>08:15</v>
      </c>
      <c r="AC47" s="22" t="str">
        <f t="shared" si="13"/>
        <v>NO</v>
      </c>
      <c r="AD47" s="46"/>
      <c r="AE47" s="78">
        <v>45812</v>
      </c>
      <c r="AF47" s="73" t="s">
        <v>47</v>
      </c>
      <c r="AG47" s="73" t="s">
        <v>54</v>
      </c>
      <c r="AH47" s="73">
        <v>4043</v>
      </c>
      <c r="AI47" s="73">
        <v>10</v>
      </c>
      <c r="AJ47" s="74"/>
      <c r="AK47" s="74"/>
      <c r="AL47" s="74">
        <v>16.5</v>
      </c>
      <c r="AM47" s="73" t="s">
        <v>22</v>
      </c>
      <c r="AN47" s="75" t="s">
        <v>49</v>
      </c>
      <c r="AO47" s="76">
        <v>404</v>
      </c>
    </row>
    <row r="48" spans="1:41" ht="14.45" customHeight="1">
      <c r="A48" s="38"/>
      <c r="B48" s="9">
        <f t="shared" si="0"/>
        <v>45812</v>
      </c>
      <c r="C48" s="39">
        <f t="shared" si="21"/>
        <v>404</v>
      </c>
      <c r="D48" s="38" t="str">
        <f>IF(AF48="", "", IFERROR(TEXT(INDEX(Tabella4[N°], MATCH("*"&amp;AF48&amp;"*", Tabella4[DIPENDENTE], 0)), "0000"), "Non trovato"))</f>
        <v>1876</v>
      </c>
      <c r="E48" s="38" t="str">
        <f>IF(AG48="", "", IF(ISERROR(MATCH("*"&amp;AG48&amp;"*", Tabella4[DIPENDENTE], 0)), "Non trovato", TEXT(INDEX(Tabella4[N°], MATCH("*"&amp;AG48&amp;"*", Tabella4[DIPENDENTE], 0)), "0000")))</f>
        <v>0475</v>
      </c>
      <c r="F48" s="48" t="str">
        <f t="shared" si="1"/>
        <v>RICCIO</v>
      </c>
      <c r="G48" s="48" t="str">
        <f t="shared" si="2"/>
        <v>TRINGALI</v>
      </c>
      <c r="H48" s="57"/>
      <c r="I48" s="68" t="str">
        <f t="shared" si="3"/>
        <v>02</v>
      </c>
      <c r="J48" s="39" t="str">
        <f t="shared" si="18"/>
        <v/>
      </c>
      <c r="K48" s="40" t="str">
        <f t="shared" si="19"/>
        <v/>
      </c>
      <c r="L48" s="48"/>
      <c r="M48" s="41" t="str">
        <f t="shared" si="20"/>
        <v/>
      </c>
      <c r="N48" s="41" t="str">
        <f t="shared" si="4"/>
        <v/>
      </c>
      <c r="O48" s="10" t="str">
        <f t="shared" si="5"/>
        <v>08:15</v>
      </c>
      <c r="P48" s="10" t="str">
        <f t="shared" si="6"/>
        <v/>
      </c>
      <c r="Q48" s="48" t="str">
        <f t="shared" si="7"/>
        <v>08:15</v>
      </c>
      <c r="R48" s="48" t="str">
        <f t="shared" si="8"/>
        <v/>
      </c>
      <c r="S48" s="42" t="str">
        <f t="shared" si="9"/>
        <v>DOPPIO</v>
      </c>
      <c r="T48" s="57" t="str">
        <f>Tabella3[[#This Row],[Descrizione Attività]]</f>
        <v>MALATTIA</v>
      </c>
      <c r="U48" s="57" t="str">
        <f>IF(Tabella1[[#This Row],[DATA]]="","","02")</f>
        <v>02</v>
      </c>
      <c r="V48" s="34"/>
      <c r="W48" s="34"/>
      <c r="X48" s="33"/>
      <c r="Y48" s="25"/>
      <c r="Z48" s="21" t="str">
        <f t="shared" si="10"/>
        <v>mercoledì</v>
      </c>
      <c r="AA48" s="22">
        <f t="shared" si="11"/>
        <v>8.25</v>
      </c>
      <c r="AB48" s="22" t="str">
        <f t="shared" si="12"/>
        <v>08:15</v>
      </c>
      <c r="AC48" s="22" t="str">
        <f t="shared" si="13"/>
        <v>NO</v>
      </c>
      <c r="AD48" s="46"/>
      <c r="AE48" s="78">
        <v>45812</v>
      </c>
      <c r="AF48" s="73" t="s">
        <v>56</v>
      </c>
      <c r="AG48" s="73" t="s">
        <v>57</v>
      </c>
      <c r="AH48" s="73">
        <v>4043</v>
      </c>
      <c r="AI48" s="73">
        <v>10</v>
      </c>
      <c r="AJ48" s="74"/>
      <c r="AK48" s="74"/>
      <c r="AL48" s="74">
        <v>16.5</v>
      </c>
      <c r="AM48" s="73" t="s">
        <v>22</v>
      </c>
      <c r="AN48" s="75" t="s">
        <v>49</v>
      </c>
      <c r="AO48" s="76">
        <v>404</v>
      </c>
    </row>
    <row r="49" spans="1:41" ht="14.45" customHeight="1">
      <c r="A49" s="38"/>
      <c r="B49" s="9">
        <f t="shared" si="0"/>
        <v>45812</v>
      </c>
      <c r="C49" s="39">
        <f t="shared" si="21"/>
        <v>5400255372</v>
      </c>
      <c r="D49" s="38" t="str">
        <f>IF(AF49="", "", IFERROR(TEXT(INDEX(Tabella4[N°], MATCH("*"&amp;AF49&amp;"*", Tabella4[DIPENDENTE], 0)), "0000"), "Non trovato"))</f>
        <v>1976</v>
      </c>
      <c r="E49" s="38" t="str">
        <f>IF(AG49="", "", IF(ISERROR(MATCH("*"&amp;AG49&amp;"*", Tabella4[DIPENDENTE], 0)), "Non trovato", TEXT(INDEX(Tabella4[N°], MATCH("*"&amp;AG49&amp;"*", Tabella4[DIPENDENTE], 0)), "0000")))</f>
        <v>2150</v>
      </c>
      <c r="F49" s="48" t="str">
        <f t="shared" si="1"/>
        <v>RIZZA F</v>
      </c>
      <c r="G49" s="48" t="str">
        <f t="shared" si="2"/>
        <v>RIZZA C</v>
      </c>
      <c r="H49" s="57"/>
      <c r="I49" s="68" t="str">
        <f t="shared" si="3"/>
        <v>02</v>
      </c>
      <c r="J49" s="39" t="str">
        <f t="shared" si="18"/>
        <v/>
      </c>
      <c r="K49" s="40" t="str">
        <f t="shared" si="19"/>
        <v>08:15</v>
      </c>
      <c r="L49" s="48"/>
      <c r="M49" s="41" t="str">
        <f t="shared" si="20"/>
        <v/>
      </c>
      <c r="N49" s="41" t="str">
        <f t="shared" si="4"/>
        <v/>
      </c>
      <c r="O49" s="10" t="str">
        <f t="shared" si="5"/>
        <v>08:15</v>
      </c>
      <c r="P49" s="10" t="str">
        <f t="shared" si="6"/>
        <v/>
      </c>
      <c r="Q49" s="48" t="str">
        <f t="shared" si="7"/>
        <v/>
      </c>
      <c r="R49" s="48" t="str">
        <f t="shared" si="8"/>
        <v/>
      </c>
      <c r="S49" s="42" t="str">
        <f t="shared" si="9"/>
        <v>DOPPIO</v>
      </c>
      <c r="T49" s="57" t="str">
        <f>Tabella3[[#This Row],[Descrizione Attività]]</f>
        <v>ripristini AI  giugno 2025</v>
      </c>
      <c r="U49" s="57" t="str">
        <f>IF(Tabella1[[#This Row],[DATA]]="","","02")</f>
        <v>02</v>
      </c>
      <c r="V49" s="34"/>
      <c r="W49" s="34"/>
      <c r="X49" s="33"/>
      <c r="Y49" s="25"/>
      <c r="Z49" s="21" t="str">
        <f t="shared" si="10"/>
        <v>mercoledì</v>
      </c>
      <c r="AA49" s="22">
        <f t="shared" si="11"/>
        <v>8.25</v>
      </c>
      <c r="AB49" s="22" t="str">
        <f t="shared" si="12"/>
        <v>08:15</v>
      </c>
      <c r="AC49" s="22" t="str">
        <f t="shared" si="13"/>
        <v>NO</v>
      </c>
      <c r="AD49" s="46"/>
      <c r="AE49" s="78">
        <v>45812</v>
      </c>
      <c r="AF49" s="73" t="s">
        <v>77</v>
      </c>
      <c r="AG49" s="73" t="s">
        <v>78</v>
      </c>
      <c r="AH49" s="73">
        <v>5400255372</v>
      </c>
      <c r="AI49" s="73">
        <v>10</v>
      </c>
      <c r="AJ49" s="74">
        <v>7.45</v>
      </c>
      <c r="AK49" s="74">
        <v>16.45</v>
      </c>
      <c r="AL49" s="74">
        <v>16.5</v>
      </c>
      <c r="AM49" s="73" t="s">
        <v>79</v>
      </c>
      <c r="AN49" s="75" t="s">
        <v>45</v>
      </c>
      <c r="AO49" s="76" t="s">
        <v>80</v>
      </c>
    </row>
    <row r="50" spans="1:41" ht="14.45" customHeight="1">
      <c r="A50" s="38"/>
      <c r="B50" s="9">
        <f t="shared" si="0"/>
        <v>45812</v>
      </c>
      <c r="C50" s="39">
        <f t="shared" si="21"/>
        <v>5400255114</v>
      </c>
      <c r="D50" s="38" t="str">
        <f>IF(AF50="", "", IFERROR(TEXT(INDEX(Tabella4[N°], MATCH("*"&amp;AF50&amp;"*", Tabella4[DIPENDENTE], 0)), "0000"), "Non trovato"))</f>
        <v>2203</v>
      </c>
      <c r="E50" s="38" t="str">
        <f>IF(AG50="", "", IF(ISERROR(MATCH("*"&amp;AG50&amp;"*", Tabella4[DIPENDENTE], 0)), "Non trovato", TEXT(INDEX(Tabella4[N°], MATCH("*"&amp;AG50&amp;"*", Tabella4[DIPENDENTE], 0)), "0000")))</f>
        <v>0315</v>
      </c>
      <c r="F50" s="48" t="str">
        <f t="shared" si="1"/>
        <v>RICCIOLI</v>
      </c>
      <c r="G50" s="48" t="str">
        <f t="shared" si="2"/>
        <v>MIGNOSA F</v>
      </c>
      <c r="H50" s="57"/>
      <c r="I50" s="68" t="str">
        <f t="shared" si="3"/>
        <v>02</v>
      </c>
      <c r="J50" s="39" t="str">
        <f t="shared" si="18"/>
        <v/>
      </c>
      <c r="K50" s="40" t="str">
        <f t="shared" si="19"/>
        <v>08:15</v>
      </c>
      <c r="L50" s="48"/>
      <c r="M50" s="41" t="str">
        <f t="shared" si="20"/>
        <v/>
      </c>
      <c r="N50" s="41" t="str">
        <f t="shared" si="4"/>
        <v/>
      </c>
      <c r="O50" s="10" t="str">
        <f t="shared" si="5"/>
        <v>08:15</v>
      </c>
      <c r="P50" s="10" t="str">
        <f t="shared" si="6"/>
        <v/>
      </c>
      <c r="Q50" s="48" t="str">
        <f t="shared" si="7"/>
        <v/>
      </c>
      <c r="R50" s="48" t="str">
        <f t="shared" si="8"/>
        <v/>
      </c>
      <c r="S50" s="42" t="str">
        <f t="shared" si="9"/>
        <v>DOPPIO</v>
      </c>
      <c r="T50" s="57" t="str">
        <f>Tabella3[[#This Row],[Descrizione Attività]]</f>
        <v>PA1S: squ elettr correttiva Giugno</v>
      </c>
      <c r="U50" s="57" t="str">
        <f>IF(Tabella1[[#This Row],[DATA]]="","","02")</f>
        <v>02</v>
      </c>
      <c r="V50" s="34"/>
      <c r="W50" s="34"/>
      <c r="X50" s="33"/>
      <c r="Y50" s="25"/>
      <c r="Z50" s="21" t="str">
        <f t="shared" si="10"/>
        <v>mercoledì</v>
      </c>
      <c r="AA50" s="22">
        <f t="shared" si="11"/>
        <v>8.25</v>
      </c>
      <c r="AB50" s="22" t="str">
        <f t="shared" si="12"/>
        <v>08:15</v>
      </c>
      <c r="AC50" s="22" t="str">
        <f t="shared" si="13"/>
        <v>NO</v>
      </c>
      <c r="AD50" s="46"/>
      <c r="AE50" s="78">
        <v>45812</v>
      </c>
      <c r="AF50" s="73" t="s">
        <v>65</v>
      </c>
      <c r="AG50" s="73" t="s">
        <v>66</v>
      </c>
      <c r="AH50" s="73">
        <v>5400255114</v>
      </c>
      <c r="AI50" s="73">
        <v>10</v>
      </c>
      <c r="AJ50" s="74">
        <v>7.45</v>
      </c>
      <c r="AK50" s="74">
        <v>16.45</v>
      </c>
      <c r="AL50" s="74">
        <v>16.5</v>
      </c>
      <c r="AM50" s="73" t="s">
        <v>67</v>
      </c>
      <c r="AN50" s="75" t="s">
        <v>45</v>
      </c>
      <c r="AO50" s="76" t="s">
        <v>61</v>
      </c>
    </row>
    <row r="51" spans="1:41" ht="14.45" customHeight="1">
      <c r="A51" s="38"/>
      <c r="B51" s="9">
        <f t="shared" si="0"/>
        <v>45812</v>
      </c>
      <c r="C51" s="39">
        <f t="shared" si="21"/>
        <v>5400255112</v>
      </c>
      <c r="D51" s="38" t="str">
        <f>IF(AF51="", "", IFERROR(TEXT(INDEX(Tabella4[N°], MATCH("*"&amp;AF51&amp;"*", Tabella4[DIPENDENTE], 0)), "0000"), "Non trovato"))</f>
        <v>1894</v>
      </c>
      <c r="E51" s="38" t="str">
        <f>IF(AG51="", "", IF(ISERROR(MATCH("*"&amp;AG51&amp;"*", Tabella4[DIPENDENTE], 0)), "Non trovato", TEXT(INDEX(Tabella4[N°], MATCH("*"&amp;AG51&amp;"*", Tabella4[DIPENDENTE], 0)), "0000")))</f>
        <v>2011</v>
      </c>
      <c r="F51" s="48" t="str">
        <f t="shared" si="1"/>
        <v>CORTESE</v>
      </c>
      <c r="G51" s="48" t="str">
        <f t="shared" si="2"/>
        <v>SCAVULLO</v>
      </c>
      <c r="H51" s="57"/>
      <c r="I51" s="68" t="str">
        <f t="shared" si="3"/>
        <v>02</v>
      </c>
      <c r="J51" s="39" t="str">
        <f t="shared" si="18"/>
        <v/>
      </c>
      <c r="K51" s="40" t="str">
        <f t="shared" si="19"/>
        <v>04:15</v>
      </c>
      <c r="L51" s="48"/>
      <c r="M51" s="41" t="str">
        <f t="shared" si="20"/>
        <v/>
      </c>
      <c r="N51" s="41" t="str">
        <f t="shared" si="4"/>
        <v/>
      </c>
      <c r="O51" s="10" t="str">
        <f t="shared" si="5"/>
        <v>04:15</v>
      </c>
      <c r="P51" s="10" t="str">
        <f t="shared" si="6"/>
        <v/>
      </c>
      <c r="Q51" s="48" t="str">
        <f t="shared" si="7"/>
        <v/>
      </c>
      <c r="R51" s="48" t="str">
        <f t="shared" si="8"/>
        <v/>
      </c>
      <c r="S51" s="42" t="str">
        <f t="shared" si="9"/>
        <v>DOPPIO</v>
      </c>
      <c r="T51" s="57" t="str">
        <f>Tabella3[[#This Row],[Descrizione Attività]]</f>
        <v>Utilities: squ elett correttiva Giugno</v>
      </c>
      <c r="U51" s="57" t="str">
        <f>IF(Tabella1[[#This Row],[DATA]]="","","02")</f>
        <v>02</v>
      </c>
      <c r="V51" s="34"/>
      <c r="W51" s="34"/>
      <c r="X51" s="33"/>
      <c r="Y51" s="25"/>
      <c r="Z51" s="21" t="str">
        <f t="shared" si="10"/>
        <v>mercoledì</v>
      </c>
      <c r="AA51" s="22">
        <f t="shared" si="11"/>
        <v>4.25</v>
      </c>
      <c r="AB51" s="22" t="str">
        <f t="shared" si="12"/>
        <v>04:15</v>
      </c>
      <c r="AC51" s="22" t="str">
        <f t="shared" si="13"/>
        <v>NO</v>
      </c>
      <c r="AD51" s="46"/>
      <c r="AE51" s="78">
        <v>45812</v>
      </c>
      <c r="AF51" s="73" t="s">
        <v>58</v>
      </c>
      <c r="AG51" s="73" t="s">
        <v>84</v>
      </c>
      <c r="AH51" s="73">
        <v>5400255112</v>
      </c>
      <c r="AI51" s="73">
        <v>10</v>
      </c>
      <c r="AJ51" s="74">
        <v>7.45</v>
      </c>
      <c r="AK51" s="74">
        <v>12</v>
      </c>
      <c r="AL51" s="74">
        <v>8.5</v>
      </c>
      <c r="AM51" s="73" t="s">
        <v>60</v>
      </c>
      <c r="AN51" s="75" t="s">
        <v>45</v>
      </c>
      <c r="AO51" s="76" t="s">
        <v>61</v>
      </c>
    </row>
    <row r="52" spans="1:41" ht="14.45" customHeight="1">
      <c r="A52" s="38"/>
      <c r="B52" s="9">
        <f t="shared" si="0"/>
        <v>45812</v>
      </c>
      <c r="C52" s="39">
        <f t="shared" si="21"/>
        <v>5400255234</v>
      </c>
      <c r="D52" s="38" t="str">
        <f>IF(AF52="", "", IFERROR(TEXT(INDEX(Tabella4[N°], MATCH("*"&amp;AF52&amp;"*", Tabella4[DIPENDENTE], 0)), "0000"), "Non trovato"))</f>
        <v>1894</v>
      </c>
      <c r="E52" s="38" t="str">
        <f>IF(AG52="", "", IF(ISERROR(MATCH("*"&amp;AG52&amp;"*", Tabella4[DIPENDENTE], 0)), "Non trovato", TEXT(INDEX(Tabella4[N°], MATCH("*"&amp;AG52&amp;"*", Tabella4[DIPENDENTE], 0)), "0000")))</f>
        <v>2011</v>
      </c>
      <c r="F52" s="48" t="str">
        <f t="shared" si="1"/>
        <v>CORTESE</v>
      </c>
      <c r="G52" s="48" t="str">
        <f t="shared" si="2"/>
        <v>SCAVULLO</v>
      </c>
      <c r="H52" s="57"/>
      <c r="I52" s="68" t="str">
        <f t="shared" si="3"/>
        <v>02</v>
      </c>
      <c r="J52" s="39" t="str">
        <f t="shared" si="18"/>
        <v/>
      </c>
      <c r="K52" s="40" t="str">
        <f t="shared" si="19"/>
        <v>04:00</v>
      </c>
      <c r="L52" s="48"/>
      <c r="M52" s="41" t="str">
        <f t="shared" si="20"/>
        <v/>
      </c>
      <c r="N52" s="41" t="str">
        <f t="shared" si="4"/>
        <v/>
      </c>
      <c r="O52" s="10" t="str">
        <f t="shared" si="5"/>
        <v>04:00</v>
      </c>
      <c r="P52" s="10" t="str">
        <f t="shared" si="6"/>
        <v/>
      </c>
      <c r="Q52" s="48" t="str">
        <f t="shared" si="7"/>
        <v/>
      </c>
      <c r="R52" s="48" t="str">
        <f t="shared" si="8"/>
        <v/>
      </c>
      <c r="S52" s="42" t="str">
        <f t="shared" si="9"/>
        <v>DOPPIO</v>
      </c>
      <c r="T52" s="57" t="str">
        <f>Tabella3[[#This Row],[Descrizione Attività]]</f>
        <v>Rip. funz. int. e mis. resist. di cont.</v>
      </c>
      <c r="U52" s="57" t="str">
        <f>IF(Tabella1[[#This Row],[DATA]]="","","02")</f>
        <v>02</v>
      </c>
      <c r="V52" s="34"/>
      <c r="W52" s="34"/>
      <c r="X52" s="33"/>
      <c r="Y52" s="25"/>
      <c r="Z52" s="21" t="str">
        <f t="shared" si="10"/>
        <v>mercoledì</v>
      </c>
      <c r="AA52" s="22">
        <f t="shared" si="11"/>
        <v>4</v>
      </c>
      <c r="AB52" s="22" t="str">
        <f t="shared" si="12"/>
        <v>04:00</v>
      </c>
      <c r="AC52" s="22" t="str">
        <f t="shared" si="13"/>
        <v>NO</v>
      </c>
      <c r="AD52" s="46"/>
      <c r="AE52" s="78">
        <v>45812</v>
      </c>
      <c r="AF52" s="73" t="s">
        <v>58</v>
      </c>
      <c r="AG52" s="73" t="s">
        <v>84</v>
      </c>
      <c r="AH52" s="73">
        <v>5400255234</v>
      </c>
      <c r="AI52" s="73">
        <v>10</v>
      </c>
      <c r="AJ52" s="74">
        <v>12.45</v>
      </c>
      <c r="AK52" s="74">
        <v>16.45</v>
      </c>
      <c r="AL52" s="74">
        <v>8</v>
      </c>
      <c r="AM52" s="73" t="s">
        <v>117</v>
      </c>
      <c r="AN52" s="75" t="s">
        <v>45</v>
      </c>
      <c r="AO52" s="76" t="s">
        <v>61</v>
      </c>
    </row>
    <row r="53" spans="1:41" ht="14.45" customHeight="1">
      <c r="A53" s="38"/>
      <c r="B53" s="9">
        <f t="shared" si="0"/>
        <v>45812</v>
      </c>
      <c r="C53" s="39">
        <f t="shared" si="21"/>
        <v>5400253712</v>
      </c>
      <c r="D53" s="38" t="str">
        <f>IF(AF53="", "", IFERROR(TEXT(INDEX(Tabella4[N°], MATCH("*"&amp;AF53&amp;"*", Tabella4[DIPENDENTE], 0)), "0000"), "Non trovato"))</f>
        <v>0427</v>
      </c>
      <c r="E53" s="38" t="str">
        <f>IF(AG53="", "", IF(ISERROR(MATCH("*"&amp;AG53&amp;"*", Tabella4[DIPENDENTE], 0)), "Non trovato", TEXT(INDEX(Tabella4[N°], MATCH("*"&amp;AG53&amp;"*", Tabella4[DIPENDENTE], 0)), "0000")))</f>
        <v/>
      </c>
      <c r="F53" s="48" t="str">
        <f t="shared" si="1"/>
        <v>CAVALIERE</v>
      </c>
      <c r="G53" s="48" t="str">
        <f t="shared" si="2"/>
        <v/>
      </c>
      <c r="H53" s="57"/>
      <c r="I53" s="68" t="str">
        <f t="shared" si="3"/>
        <v>02</v>
      </c>
      <c r="J53" s="39" t="str">
        <f t="shared" si="18"/>
        <v/>
      </c>
      <c r="K53" s="40" t="str">
        <f t="shared" si="19"/>
        <v>08:15</v>
      </c>
      <c r="L53" s="48"/>
      <c r="M53" s="41" t="str">
        <f t="shared" si="20"/>
        <v/>
      </c>
      <c r="N53" s="41" t="str">
        <f t="shared" si="4"/>
        <v/>
      </c>
      <c r="O53" s="10" t="str">
        <f t="shared" si="5"/>
        <v>08:15</v>
      </c>
      <c r="P53" s="10" t="str">
        <f t="shared" si="6"/>
        <v/>
      </c>
      <c r="Q53" s="48" t="str">
        <f t="shared" si="7"/>
        <v/>
      </c>
      <c r="R53" s="48" t="str">
        <f t="shared" si="8"/>
        <v/>
      </c>
      <c r="S53" s="42" t="str">
        <f t="shared" si="9"/>
        <v>SINGOLO</v>
      </c>
      <c r="T53" s="57" t="str">
        <f>Tabella3[[#This Row],[Descrizione Attività]]</f>
        <v>Rirprist allarm sala compres imp 500</v>
      </c>
      <c r="U53" s="57" t="str">
        <f>IF(Tabella1[[#This Row],[DATA]]="","","02")</f>
        <v>02</v>
      </c>
      <c r="V53" s="34"/>
      <c r="W53" s="34"/>
      <c r="X53" s="33"/>
      <c r="Y53" s="25"/>
      <c r="Z53" s="21" t="str">
        <f t="shared" si="10"/>
        <v>mercoledì</v>
      </c>
      <c r="AA53" s="22">
        <f t="shared" si="11"/>
        <v>8.25</v>
      </c>
      <c r="AB53" s="22" t="str">
        <f t="shared" si="12"/>
        <v>08:15</v>
      </c>
      <c r="AC53" s="22" t="str">
        <f t="shared" si="13"/>
        <v>NO</v>
      </c>
      <c r="AD53" s="46"/>
      <c r="AE53" s="78">
        <v>45812</v>
      </c>
      <c r="AF53" s="73" t="s">
        <v>75</v>
      </c>
      <c r="AG53" s="73"/>
      <c r="AH53" s="73">
        <v>5400253712</v>
      </c>
      <c r="AI53" s="73">
        <v>10</v>
      </c>
      <c r="AJ53" s="74">
        <v>7.45</v>
      </c>
      <c r="AK53" s="74">
        <v>16.45</v>
      </c>
      <c r="AL53" s="74">
        <v>8.25</v>
      </c>
      <c r="AM53" s="73" t="s">
        <v>76</v>
      </c>
      <c r="AN53" s="75" t="s">
        <v>45</v>
      </c>
      <c r="AO53" s="76" t="s">
        <v>46</v>
      </c>
    </row>
    <row r="54" spans="1:41" ht="14.45" customHeight="1">
      <c r="A54" s="38"/>
      <c r="B54" s="9">
        <f t="shared" si="0"/>
        <v>45812</v>
      </c>
      <c r="C54" s="39">
        <f t="shared" si="21"/>
        <v>5400255117</v>
      </c>
      <c r="D54" s="38" t="str">
        <f>IF(AF54="", "", IFERROR(TEXT(INDEX(Tabella4[N°], MATCH("*"&amp;AF54&amp;"*", Tabella4[DIPENDENTE], 0)), "0000"), "Non trovato"))</f>
        <v>0552</v>
      </c>
      <c r="E54" s="38" t="str">
        <f>IF(AG54="", "", IF(ISERROR(MATCH("*"&amp;AG54&amp;"*", Tabella4[DIPENDENTE], 0)), "Non trovato", TEXT(INDEX(Tabella4[N°], MATCH("*"&amp;AG54&amp;"*", Tabella4[DIPENDENTE], 0)), "0000")))</f>
        <v>0431</v>
      </c>
      <c r="F54" s="48" t="str">
        <f t="shared" si="1"/>
        <v>DI MARE</v>
      </c>
      <c r="G54" s="48" t="str">
        <f t="shared" si="2"/>
        <v>DI NICOLA</v>
      </c>
      <c r="H54" s="57"/>
      <c r="I54" s="68" t="str">
        <f t="shared" si="3"/>
        <v>02</v>
      </c>
      <c r="J54" s="39" t="str">
        <f t="shared" si="18"/>
        <v/>
      </c>
      <c r="K54" s="40" t="str">
        <f t="shared" si="19"/>
        <v>08:15</v>
      </c>
      <c r="L54" s="48"/>
      <c r="M54" s="41" t="str">
        <f t="shared" si="20"/>
        <v/>
      </c>
      <c r="N54" s="41" t="str">
        <f t="shared" si="4"/>
        <v/>
      </c>
      <c r="O54" s="10" t="str">
        <f t="shared" si="5"/>
        <v>08:15</v>
      </c>
      <c r="P54" s="10" t="str">
        <f t="shared" si="6"/>
        <v/>
      </c>
      <c r="Q54" s="48" t="str">
        <f t="shared" si="7"/>
        <v/>
      </c>
      <c r="R54" s="48" t="str">
        <f t="shared" si="8"/>
        <v/>
      </c>
      <c r="S54" s="42" t="str">
        <f t="shared" si="9"/>
        <v>DOPPIO</v>
      </c>
      <c r="T54" s="57" t="str">
        <f>Tabella3[[#This Row],[Descrizione Attività]]</f>
        <v>ARCOM BLE PON: squ ele corrett Giugno</v>
      </c>
      <c r="U54" s="57" t="str">
        <f>IF(Tabella1[[#This Row],[DATA]]="","","02")</f>
        <v>02</v>
      </c>
      <c r="V54" s="34"/>
      <c r="W54" s="34"/>
      <c r="X54" s="33"/>
      <c r="Y54" s="25"/>
      <c r="Z54" s="21" t="str">
        <f t="shared" si="10"/>
        <v>mercoledì</v>
      </c>
      <c r="AA54" s="22">
        <f t="shared" si="11"/>
        <v>8.25</v>
      </c>
      <c r="AB54" s="22" t="str">
        <f t="shared" si="12"/>
        <v>08:15</v>
      </c>
      <c r="AC54" s="22" t="str">
        <f t="shared" si="13"/>
        <v>NO</v>
      </c>
      <c r="AD54" s="46"/>
      <c r="AE54" s="78">
        <v>45812</v>
      </c>
      <c r="AF54" s="73" t="s">
        <v>63</v>
      </c>
      <c r="AG54" s="73" t="s">
        <v>64</v>
      </c>
      <c r="AH54" s="73">
        <v>5400255117</v>
      </c>
      <c r="AI54" s="73">
        <v>10</v>
      </c>
      <c r="AJ54" s="74">
        <v>7.45</v>
      </c>
      <c r="AK54" s="74">
        <v>16.45</v>
      </c>
      <c r="AL54" s="74">
        <v>16.5</v>
      </c>
      <c r="AM54" s="73" t="s">
        <v>71</v>
      </c>
      <c r="AN54" s="75" t="s">
        <v>45</v>
      </c>
      <c r="AO54" s="76" t="s">
        <v>61</v>
      </c>
    </row>
    <row r="55" spans="1:41" ht="14.45" customHeight="1">
      <c r="A55" s="38"/>
      <c r="B55" s="9">
        <f t="shared" si="0"/>
        <v>45812</v>
      </c>
      <c r="C55" s="39">
        <f t="shared" si="21"/>
        <v>5400255117</v>
      </c>
      <c r="D55" s="38" t="str">
        <f>IF(AF55="", "", IFERROR(TEXT(INDEX(Tabella4[N°], MATCH("*"&amp;AF55&amp;"*", Tabella4[DIPENDENTE], 0)), "0000"), "Non trovato"))</f>
        <v>0967</v>
      </c>
      <c r="E55" s="38" t="str">
        <f>IF(AG55="", "", IF(ISERROR(MATCH("*"&amp;AG55&amp;"*", Tabella4[DIPENDENTE], 0)), "Non trovato", TEXT(INDEX(Tabella4[N°], MATCH("*"&amp;AG55&amp;"*", Tabella4[DIPENDENTE], 0)), "0000")))</f>
        <v>0803</v>
      </c>
      <c r="F55" s="48" t="str">
        <f t="shared" si="1"/>
        <v>SCALISI</v>
      </c>
      <c r="G55" s="48" t="str">
        <f t="shared" si="2"/>
        <v>SPINALI V</v>
      </c>
      <c r="H55" s="57"/>
      <c r="I55" s="68" t="str">
        <f t="shared" si="3"/>
        <v>02</v>
      </c>
      <c r="J55" s="39" t="str">
        <f t="shared" si="18"/>
        <v/>
      </c>
      <c r="K55" s="40" t="str">
        <f t="shared" si="19"/>
        <v>04:15</v>
      </c>
      <c r="L55" s="48"/>
      <c r="M55" s="41" t="str">
        <f t="shared" si="20"/>
        <v/>
      </c>
      <c r="N55" s="41" t="str">
        <f t="shared" si="4"/>
        <v/>
      </c>
      <c r="O55" s="10" t="str">
        <f t="shared" si="5"/>
        <v>04:15</v>
      </c>
      <c r="P55" s="10" t="str">
        <f t="shared" si="6"/>
        <v/>
      </c>
      <c r="Q55" s="48" t="str">
        <f t="shared" si="7"/>
        <v/>
      </c>
      <c r="R55" s="48" t="str">
        <f t="shared" si="8"/>
        <v/>
      </c>
      <c r="S55" s="42" t="str">
        <f t="shared" si="9"/>
        <v>DOPPIO</v>
      </c>
      <c r="T55" s="57" t="str">
        <f>Tabella3[[#This Row],[Descrizione Attività]]</f>
        <v>ARCOM BLE PON: squ ele corrett Giugno</v>
      </c>
      <c r="U55" s="57" t="str">
        <f>IF(Tabella1[[#This Row],[DATA]]="","","02")</f>
        <v>02</v>
      </c>
      <c r="V55" s="34"/>
      <c r="W55" s="34"/>
      <c r="X55" s="33"/>
      <c r="Y55" s="25"/>
      <c r="Z55" s="21" t="str">
        <f t="shared" si="10"/>
        <v>mercoledì</v>
      </c>
      <c r="AA55" s="22">
        <f t="shared" si="11"/>
        <v>4.25</v>
      </c>
      <c r="AB55" s="22" t="str">
        <f t="shared" si="12"/>
        <v>04:15</v>
      </c>
      <c r="AC55" s="22" t="str">
        <f t="shared" si="13"/>
        <v>NO</v>
      </c>
      <c r="AD55" s="46"/>
      <c r="AE55" s="78">
        <v>45812</v>
      </c>
      <c r="AF55" s="73" t="s">
        <v>68</v>
      </c>
      <c r="AG55" s="73" t="s">
        <v>69</v>
      </c>
      <c r="AH55" s="73">
        <v>5400255117</v>
      </c>
      <c r="AI55" s="73">
        <v>10</v>
      </c>
      <c r="AJ55" s="74">
        <v>7.45</v>
      </c>
      <c r="AK55" s="74">
        <v>12</v>
      </c>
      <c r="AL55" s="74">
        <v>8.5</v>
      </c>
      <c r="AM55" s="73" t="s">
        <v>71</v>
      </c>
      <c r="AN55" s="75" t="s">
        <v>45</v>
      </c>
      <c r="AO55" s="76" t="s">
        <v>61</v>
      </c>
    </row>
    <row r="56" spans="1:41" ht="14.45" customHeight="1">
      <c r="A56" s="38"/>
      <c r="B56" s="9">
        <f t="shared" si="0"/>
        <v>45812</v>
      </c>
      <c r="C56" s="39">
        <f t="shared" si="21"/>
        <v>5400261329</v>
      </c>
      <c r="D56" s="38" t="str">
        <f>IF(AF56="", "", IFERROR(TEXT(INDEX(Tabella4[N°], MATCH("*"&amp;AF56&amp;"*", Tabella4[DIPENDENTE], 0)), "0000"), "Non trovato"))</f>
        <v>0967</v>
      </c>
      <c r="E56" s="38" t="str">
        <f>IF(AG56="", "", IF(ISERROR(MATCH("*"&amp;AG56&amp;"*", Tabella4[DIPENDENTE], 0)), "Non trovato", TEXT(INDEX(Tabella4[N°], MATCH("*"&amp;AG56&amp;"*", Tabella4[DIPENDENTE], 0)), "0000")))</f>
        <v>0803</v>
      </c>
      <c r="F56" s="48" t="str">
        <f t="shared" si="1"/>
        <v>SCALISI</v>
      </c>
      <c r="G56" s="48" t="str">
        <f t="shared" si="2"/>
        <v>SPINALI V</v>
      </c>
      <c r="H56" s="57"/>
      <c r="I56" s="68" t="str">
        <f t="shared" si="3"/>
        <v>02</v>
      </c>
      <c r="J56" s="39" t="str">
        <f t="shared" si="18"/>
        <v/>
      </c>
      <c r="K56" s="40" t="str">
        <f t="shared" si="19"/>
        <v>04:00</v>
      </c>
      <c r="L56" s="48"/>
      <c r="M56" s="41" t="str">
        <f t="shared" si="20"/>
        <v/>
      </c>
      <c r="N56" s="41" t="str">
        <f t="shared" si="4"/>
        <v/>
      </c>
      <c r="O56" s="10" t="str">
        <f t="shared" si="5"/>
        <v>04:00</v>
      </c>
      <c r="P56" s="10" t="str">
        <f t="shared" si="6"/>
        <v/>
      </c>
      <c r="Q56" s="48" t="str">
        <f t="shared" si="7"/>
        <v/>
      </c>
      <c r="R56" s="48" t="str">
        <f t="shared" si="8"/>
        <v/>
      </c>
      <c r="S56" s="42" t="str">
        <f t="shared" si="9"/>
        <v>DOPPIO</v>
      </c>
      <c r="T56" s="57" t="str">
        <f>Tabella3[[#This Row],[Descrizione Attività]]</f>
        <v>PROVE FUNZ RBV SWS MEA (PREV 3992)</v>
      </c>
      <c r="U56" s="57" t="str">
        <f>IF(Tabella1[[#This Row],[DATA]]="","","02")</f>
        <v>02</v>
      </c>
      <c r="V56" s="34"/>
      <c r="W56" s="34"/>
      <c r="X56" s="33"/>
      <c r="Y56" s="25"/>
      <c r="Z56" s="21" t="str">
        <f t="shared" si="10"/>
        <v>mercoledì</v>
      </c>
      <c r="AA56" s="22">
        <f t="shared" si="11"/>
        <v>4</v>
      </c>
      <c r="AB56" s="22" t="str">
        <f t="shared" si="12"/>
        <v>04:00</v>
      </c>
      <c r="AC56" s="22" t="str">
        <f t="shared" si="13"/>
        <v>NO</v>
      </c>
      <c r="AD56" s="46"/>
      <c r="AE56" s="78">
        <v>45812</v>
      </c>
      <c r="AF56" s="73" t="s">
        <v>68</v>
      </c>
      <c r="AG56" s="73" t="s">
        <v>69</v>
      </c>
      <c r="AH56" s="73">
        <v>5400261329</v>
      </c>
      <c r="AI56" s="73">
        <v>10</v>
      </c>
      <c r="AJ56" s="74">
        <v>12.45</v>
      </c>
      <c r="AK56" s="74">
        <v>16.45</v>
      </c>
      <c r="AL56" s="74">
        <v>8</v>
      </c>
      <c r="AM56" s="73" t="s">
        <v>118</v>
      </c>
      <c r="AN56" s="75" t="s">
        <v>45</v>
      </c>
      <c r="AO56" s="76" t="s">
        <v>119</v>
      </c>
    </row>
    <row r="57" spans="1:41" ht="14.45" customHeight="1">
      <c r="A57" s="38"/>
      <c r="B57" s="9">
        <f t="shared" si="0"/>
        <v>45812</v>
      </c>
      <c r="C57" s="39">
        <f t="shared" si="21"/>
        <v>5400256107</v>
      </c>
      <c r="D57" s="38" t="str">
        <f>IF(AF57="", "", IFERROR(TEXT(INDEX(Tabella4[N°], MATCH("*"&amp;AF57&amp;"*", Tabella4[DIPENDENTE], 0)), "0000"), "Non trovato"))</f>
        <v>2114</v>
      </c>
      <c r="E57" s="38" t="str">
        <f>IF(AG57="", "", IF(ISERROR(MATCH("*"&amp;AG57&amp;"*", Tabella4[DIPENDENTE], 0)), "Non trovato", TEXT(INDEX(Tabella4[N°], MATCH("*"&amp;AG57&amp;"*", Tabella4[DIPENDENTE], 0)), "0000")))</f>
        <v>2012</v>
      </c>
      <c r="F57" s="48" t="str">
        <f t="shared" si="1"/>
        <v>GUARINO</v>
      </c>
      <c r="G57" s="48" t="str">
        <f t="shared" si="2"/>
        <v>MIGNOSA A</v>
      </c>
      <c r="H57" s="57"/>
      <c r="I57" s="68" t="str">
        <f t="shared" si="3"/>
        <v>02</v>
      </c>
      <c r="J57" s="39" t="str">
        <f t="shared" si="18"/>
        <v/>
      </c>
      <c r="K57" s="40" t="str">
        <f t="shared" si="19"/>
        <v>08:15</v>
      </c>
      <c r="L57" s="48"/>
      <c r="M57" s="41" t="str">
        <f t="shared" si="20"/>
        <v/>
      </c>
      <c r="N57" s="41" t="str">
        <f t="shared" si="4"/>
        <v/>
      </c>
      <c r="O57" s="10" t="str">
        <f t="shared" si="5"/>
        <v>08:15</v>
      </c>
      <c r="P57" s="10" t="str">
        <f t="shared" si="6"/>
        <v/>
      </c>
      <c r="Q57" s="48" t="str">
        <f t="shared" si="7"/>
        <v/>
      </c>
      <c r="R57" s="48" t="str">
        <f t="shared" si="8"/>
        <v/>
      </c>
      <c r="S57" s="42" t="str">
        <f t="shared" si="9"/>
        <v>DOPPIO</v>
      </c>
      <c r="T57" s="57" t="str">
        <f>Tabella3[[#This Row],[Descrizione Attività]]</f>
        <v>CDS 001539_rete di terra cabina C406</v>
      </c>
      <c r="U57" s="57" t="str">
        <f>IF(Tabella1[[#This Row],[DATA]]="","","02")</f>
        <v>02</v>
      </c>
      <c r="V57" s="34"/>
      <c r="W57" s="34"/>
      <c r="X57" s="33"/>
      <c r="Y57" s="25"/>
      <c r="Z57" s="21" t="str">
        <f t="shared" si="10"/>
        <v>mercoledì</v>
      </c>
      <c r="AA57" s="22">
        <f t="shared" si="11"/>
        <v>8.25</v>
      </c>
      <c r="AB57" s="22" t="str">
        <f t="shared" si="12"/>
        <v>08:15</v>
      </c>
      <c r="AC57" s="22" t="str">
        <f t="shared" si="13"/>
        <v>NO</v>
      </c>
      <c r="AD57" s="46"/>
      <c r="AE57" s="78">
        <v>45812</v>
      </c>
      <c r="AF57" s="73" t="s">
        <v>43</v>
      </c>
      <c r="AG57" s="73" t="s">
        <v>92</v>
      </c>
      <c r="AH57" s="73">
        <v>5400256107</v>
      </c>
      <c r="AI57" s="73">
        <v>20</v>
      </c>
      <c r="AJ57" s="74">
        <v>7.45</v>
      </c>
      <c r="AK57" s="74">
        <v>16.45</v>
      </c>
      <c r="AL57" s="74">
        <v>16.5</v>
      </c>
      <c r="AM57" s="73" t="s">
        <v>120</v>
      </c>
      <c r="AN57" s="75" t="s">
        <v>45</v>
      </c>
      <c r="AO57" s="76" t="s">
        <v>61</v>
      </c>
    </row>
    <row r="58" spans="1:41" ht="14.45" customHeight="1">
      <c r="A58" s="38"/>
      <c r="B58" s="9">
        <f t="shared" si="0"/>
        <v>45812</v>
      </c>
      <c r="C58" s="39">
        <f t="shared" si="21"/>
        <v>5400256107</v>
      </c>
      <c r="D58" s="38" t="str">
        <f>IF(AF58="", "", IFERROR(TEXT(INDEX(Tabella4[N°], MATCH("*"&amp;AF58&amp;"*", Tabella4[DIPENDENTE], 0)), "0000"), "Non trovato"))</f>
        <v>1833</v>
      </c>
      <c r="E58" s="38" t="str">
        <f>IF(AG58="", "", IF(ISERROR(MATCH("*"&amp;AG58&amp;"*", Tabella4[DIPENDENTE], 0)), "Non trovato", TEXT(INDEX(Tabella4[N°], MATCH("*"&amp;AG58&amp;"*", Tabella4[DIPENDENTE], 0)), "0000")))</f>
        <v>0300</v>
      </c>
      <c r="F58" s="48" t="str">
        <f t="shared" si="1"/>
        <v>MICELI</v>
      </c>
      <c r="G58" s="48" t="str">
        <f t="shared" si="2"/>
        <v>CAVAGNACCHI</v>
      </c>
      <c r="H58" s="57"/>
      <c r="I58" s="68" t="str">
        <f t="shared" si="3"/>
        <v>02</v>
      </c>
      <c r="J58" s="39" t="str">
        <f t="shared" si="18"/>
        <v/>
      </c>
      <c r="K58" s="40" t="str">
        <f t="shared" si="19"/>
        <v>08:15</v>
      </c>
      <c r="L58" s="48"/>
      <c r="M58" s="41" t="str">
        <f t="shared" si="20"/>
        <v/>
      </c>
      <c r="N58" s="41" t="str">
        <f t="shared" si="4"/>
        <v/>
      </c>
      <c r="O58" s="10" t="str">
        <f t="shared" si="5"/>
        <v>08:15</v>
      </c>
      <c r="P58" s="10" t="str">
        <f t="shared" si="6"/>
        <v/>
      </c>
      <c r="Q58" s="48" t="str">
        <f t="shared" si="7"/>
        <v/>
      </c>
      <c r="R58" s="48" t="str">
        <f t="shared" si="8"/>
        <v/>
      </c>
      <c r="S58" s="42" t="str">
        <f t="shared" si="9"/>
        <v>DOPPIO</v>
      </c>
      <c r="T58" s="57" t="str">
        <f>Tabella3[[#This Row],[Descrizione Attività]]</f>
        <v>CDS 001539_rete di terra cabina C406</v>
      </c>
      <c r="U58" s="57" t="str">
        <f>IF(Tabella1[[#This Row],[DATA]]="","","02")</f>
        <v>02</v>
      </c>
      <c r="V58" s="34"/>
      <c r="W58" s="34"/>
      <c r="X58" s="33"/>
      <c r="Y58" s="25"/>
      <c r="Z58" s="21" t="str">
        <f t="shared" si="10"/>
        <v>mercoledì</v>
      </c>
      <c r="AA58" s="22">
        <f t="shared" si="11"/>
        <v>8.25</v>
      </c>
      <c r="AB58" s="22" t="str">
        <f t="shared" si="12"/>
        <v>08:15</v>
      </c>
      <c r="AC58" s="22" t="str">
        <f t="shared" si="13"/>
        <v>NO</v>
      </c>
      <c r="AD58" s="46"/>
      <c r="AE58" s="78">
        <v>45812</v>
      </c>
      <c r="AF58" s="73" t="s">
        <v>82</v>
      </c>
      <c r="AG58" s="73" t="s">
        <v>81</v>
      </c>
      <c r="AH58" s="73">
        <v>5400256107</v>
      </c>
      <c r="AI58" s="73">
        <v>20</v>
      </c>
      <c r="AJ58" s="74">
        <v>7.45</v>
      </c>
      <c r="AK58" s="74">
        <v>16.45</v>
      </c>
      <c r="AL58" s="74">
        <v>16.5</v>
      </c>
      <c r="AM58" s="73" t="s">
        <v>120</v>
      </c>
      <c r="AN58" s="75" t="s">
        <v>45</v>
      </c>
      <c r="AO58" s="76" t="s">
        <v>61</v>
      </c>
    </row>
    <row r="59" spans="1:41" ht="14.45" customHeight="1">
      <c r="A59" s="38"/>
      <c r="B59" s="9">
        <f t="shared" si="0"/>
        <v>45812</v>
      </c>
      <c r="C59" s="39">
        <f t="shared" si="21"/>
        <v>5400246667</v>
      </c>
      <c r="D59" s="38" t="str">
        <f>IF(AF59="", "", IFERROR(TEXT(INDEX(Tabella4[N°], MATCH("*"&amp;AF59&amp;"*", Tabella4[DIPENDENTE], 0)), "0000"), "Non trovato"))</f>
        <v>0370</v>
      </c>
      <c r="E59" s="38" t="str">
        <f>IF(AG59="", "", IF(ISERROR(MATCH("*"&amp;AG59&amp;"*", Tabella4[DIPENDENTE], 0)), "Non trovato", TEXT(INDEX(Tabella4[N°], MATCH("*"&amp;AG59&amp;"*", Tabella4[DIPENDENTE], 0)), "0000")))</f>
        <v>1986</v>
      </c>
      <c r="F59" s="48" t="str">
        <f t="shared" si="1"/>
        <v>GARBINI</v>
      </c>
      <c r="G59" s="48" t="str">
        <f t="shared" si="2"/>
        <v>ANDRONICO</v>
      </c>
      <c r="H59" s="57"/>
      <c r="I59" s="68" t="str">
        <f t="shared" si="3"/>
        <v>02</v>
      </c>
      <c r="J59" s="39" t="str">
        <f t="shared" si="18"/>
        <v/>
      </c>
      <c r="K59" s="40" t="str">
        <f t="shared" si="19"/>
        <v>08:15</v>
      </c>
      <c r="L59" s="48"/>
      <c r="M59" s="41" t="str">
        <f t="shared" si="20"/>
        <v/>
      </c>
      <c r="N59" s="41" t="str">
        <f t="shared" si="4"/>
        <v/>
      </c>
      <c r="O59" s="10" t="str">
        <f t="shared" si="5"/>
        <v>08:15</v>
      </c>
      <c r="P59" s="10" t="str">
        <f t="shared" si="6"/>
        <v/>
      </c>
      <c r="Q59" s="48" t="str">
        <f t="shared" si="7"/>
        <v/>
      </c>
      <c r="R59" s="48" t="str">
        <f t="shared" si="8"/>
        <v/>
      </c>
      <c r="S59" s="42" t="str">
        <f t="shared" si="9"/>
        <v>DOPPIO</v>
      </c>
      <c r="T59" s="57" t="str">
        <f>Tabella3[[#This Row],[Descrizione Attività]]</f>
        <v>Attività STRUM imp. 400</v>
      </c>
      <c r="U59" s="57" t="str">
        <f>IF(Tabella1[[#This Row],[DATA]]="","","02")</f>
        <v>02</v>
      </c>
      <c r="V59" s="34"/>
      <c r="W59" s="34"/>
      <c r="X59" s="33"/>
      <c r="Y59" s="25"/>
      <c r="Z59" s="21" t="str">
        <f t="shared" si="10"/>
        <v>mercoledì</v>
      </c>
      <c r="AA59" s="22">
        <f t="shared" si="11"/>
        <v>8.25</v>
      </c>
      <c r="AB59" s="22" t="str">
        <f t="shared" si="12"/>
        <v>08:15</v>
      </c>
      <c r="AC59" s="22" t="str">
        <f t="shared" si="13"/>
        <v>NO</v>
      </c>
      <c r="AD59" s="46"/>
      <c r="AE59" s="78">
        <v>45812</v>
      </c>
      <c r="AF59" s="73" t="s">
        <v>115</v>
      </c>
      <c r="AG59" s="73" t="s">
        <v>85</v>
      </c>
      <c r="AH59" s="73">
        <v>5400246667</v>
      </c>
      <c r="AI59" s="73">
        <v>10</v>
      </c>
      <c r="AJ59" s="74">
        <v>7.45</v>
      </c>
      <c r="AK59" s="74">
        <v>16.45</v>
      </c>
      <c r="AL59" s="74">
        <v>16.5</v>
      </c>
      <c r="AM59" s="73" t="s">
        <v>86</v>
      </c>
      <c r="AN59" s="75" t="s">
        <v>45</v>
      </c>
      <c r="AO59" s="76" t="s">
        <v>46</v>
      </c>
    </row>
    <row r="60" spans="1:41" ht="14.45" customHeight="1">
      <c r="A60" s="38"/>
      <c r="B60" s="9">
        <f t="shared" si="0"/>
        <v>45812</v>
      </c>
      <c r="C60" s="39">
        <f t="shared" si="21"/>
        <v>5400246667</v>
      </c>
      <c r="D60" s="38" t="str">
        <f>IF(AF60="", "", IFERROR(TEXT(INDEX(Tabella4[N°], MATCH("*"&amp;AF60&amp;"*", Tabella4[DIPENDENTE], 0)), "0000"), "Non trovato"))</f>
        <v>1904</v>
      </c>
      <c r="E60" s="38" t="str">
        <f>IF(AG60="", "", IF(ISERROR(MATCH("*"&amp;AG60&amp;"*", Tabella4[DIPENDENTE], 0)), "Non trovato", TEXT(INDEX(Tabella4[N°], MATCH("*"&amp;AG60&amp;"*", Tabella4[DIPENDENTE], 0)), "0000")))</f>
        <v>2083</v>
      </c>
      <c r="F60" s="48" t="str">
        <f t="shared" si="1"/>
        <v>LA ROCCA</v>
      </c>
      <c r="G60" s="48" t="str">
        <f t="shared" si="2"/>
        <v>NOCERA</v>
      </c>
      <c r="H60" s="57"/>
      <c r="I60" s="68" t="str">
        <f t="shared" si="3"/>
        <v>02</v>
      </c>
      <c r="J60" s="39" t="str">
        <f t="shared" si="18"/>
        <v/>
      </c>
      <c r="K60" s="40" t="str">
        <f t="shared" si="19"/>
        <v>08:15</v>
      </c>
      <c r="L60" s="48"/>
      <c r="M60" s="41" t="str">
        <f t="shared" si="20"/>
        <v/>
      </c>
      <c r="N60" s="41" t="str">
        <f t="shared" si="4"/>
        <v/>
      </c>
      <c r="O60" s="10" t="str">
        <f t="shared" si="5"/>
        <v>08:15</v>
      </c>
      <c r="P60" s="10" t="str">
        <f t="shared" si="6"/>
        <v/>
      </c>
      <c r="Q60" s="48" t="str">
        <f t="shared" si="7"/>
        <v/>
      </c>
      <c r="R60" s="48" t="str">
        <f t="shared" si="8"/>
        <v/>
      </c>
      <c r="S60" s="42" t="str">
        <f t="shared" si="9"/>
        <v>DOPPIO</v>
      </c>
      <c r="T60" s="57" t="str">
        <f>Tabella3[[#This Row],[Descrizione Attività]]</f>
        <v>Attività STRUM imp. 400</v>
      </c>
      <c r="U60" s="57" t="str">
        <f>IF(Tabella1[[#This Row],[DATA]]="","","02")</f>
        <v>02</v>
      </c>
      <c r="V60" s="34"/>
      <c r="W60" s="34"/>
      <c r="X60" s="33"/>
      <c r="Y60" s="25"/>
      <c r="Z60" s="21" t="str">
        <f t="shared" si="10"/>
        <v>mercoledì</v>
      </c>
      <c r="AA60" s="22">
        <f t="shared" si="11"/>
        <v>8.25</v>
      </c>
      <c r="AB60" s="22" t="str">
        <f t="shared" si="12"/>
        <v>08:15</v>
      </c>
      <c r="AC60" s="22" t="str">
        <f t="shared" si="13"/>
        <v>NO</v>
      </c>
      <c r="AD60" s="46"/>
      <c r="AE60" s="78">
        <v>45812</v>
      </c>
      <c r="AF60" s="73" t="s">
        <v>59</v>
      </c>
      <c r="AG60" s="73" t="s">
        <v>88</v>
      </c>
      <c r="AH60" s="73">
        <v>5400246667</v>
      </c>
      <c r="AI60" s="73">
        <v>10</v>
      </c>
      <c r="AJ60" s="74">
        <v>7.45</v>
      </c>
      <c r="AK60" s="74">
        <v>16.45</v>
      </c>
      <c r="AL60" s="74">
        <v>16.5</v>
      </c>
      <c r="AM60" s="73" t="s">
        <v>86</v>
      </c>
      <c r="AN60" s="75" t="s">
        <v>45</v>
      </c>
      <c r="AO60" s="76" t="s">
        <v>46</v>
      </c>
    </row>
    <row r="61" spans="1:41" ht="14.45" customHeight="1">
      <c r="A61" s="38"/>
      <c r="B61" s="9">
        <f t="shared" si="0"/>
        <v>45812</v>
      </c>
      <c r="C61" s="39">
        <f t="shared" si="21"/>
        <v>5400246667</v>
      </c>
      <c r="D61" s="38" t="str">
        <f>IF(AF61="", "", IFERROR(TEXT(INDEX(Tabella4[N°], MATCH("*"&amp;AF61&amp;"*", Tabella4[DIPENDENTE], 0)), "0000"), "Non trovato"))</f>
        <v>0304</v>
      </c>
      <c r="E61" s="38" t="str">
        <f>IF(AG61="", "", IF(ISERROR(MATCH("*"&amp;AG61&amp;"*", Tabella4[DIPENDENTE], 0)), "Non trovato", TEXT(INDEX(Tabella4[N°], MATCH("*"&amp;AG61&amp;"*", Tabella4[DIPENDENTE], 0)), "0000")))</f>
        <v/>
      </c>
      <c r="F61" s="48" t="str">
        <f t="shared" si="1"/>
        <v>MANSERVIGI</v>
      </c>
      <c r="G61" s="48" t="str">
        <f t="shared" si="2"/>
        <v/>
      </c>
      <c r="H61" s="57"/>
      <c r="I61" s="68" t="str">
        <f t="shared" si="3"/>
        <v>02</v>
      </c>
      <c r="J61" s="39" t="str">
        <f t="shared" si="18"/>
        <v/>
      </c>
      <c r="K61" s="40" t="str">
        <f t="shared" si="19"/>
        <v>08:15</v>
      </c>
      <c r="L61" s="48"/>
      <c r="M61" s="41" t="str">
        <f t="shared" si="20"/>
        <v/>
      </c>
      <c r="N61" s="41" t="str">
        <f t="shared" si="4"/>
        <v/>
      </c>
      <c r="O61" s="10" t="str">
        <f t="shared" si="5"/>
        <v>08:15</v>
      </c>
      <c r="P61" s="10" t="str">
        <f t="shared" si="6"/>
        <v/>
      </c>
      <c r="Q61" s="48" t="str">
        <f t="shared" si="7"/>
        <v/>
      </c>
      <c r="R61" s="48" t="str">
        <f t="shared" si="8"/>
        <v/>
      </c>
      <c r="S61" s="42" t="str">
        <f t="shared" si="9"/>
        <v>SINGOLO</v>
      </c>
      <c r="T61" s="57" t="str">
        <f>Tabella3[[#This Row],[Descrizione Attività]]</f>
        <v>Attività STRUM imp. 400</v>
      </c>
      <c r="U61" s="57" t="str">
        <f>IF(Tabella1[[#This Row],[DATA]]="","","02")</f>
        <v>02</v>
      </c>
      <c r="V61" s="34"/>
      <c r="W61" s="34"/>
      <c r="X61" s="33"/>
      <c r="Y61" s="25"/>
      <c r="Z61" s="21" t="str">
        <f t="shared" si="10"/>
        <v>mercoledì</v>
      </c>
      <c r="AA61" s="22">
        <f t="shared" si="11"/>
        <v>8.25</v>
      </c>
      <c r="AB61" s="22" t="str">
        <f t="shared" si="12"/>
        <v>08:15</v>
      </c>
      <c r="AC61" s="22" t="str">
        <f t="shared" si="13"/>
        <v>NO</v>
      </c>
      <c r="AD61" s="46"/>
      <c r="AE61" s="78">
        <v>45812</v>
      </c>
      <c r="AF61" s="73" t="s">
        <v>87</v>
      </c>
      <c r="AG61" s="73"/>
      <c r="AH61" s="73">
        <v>5400246667</v>
      </c>
      <c r="AI61" s="73">
        <v>10</v>
      </c>
      <c r="AJ61" s="74">
        <v>7.45</v>
      </c>
      <c r="AK61" s="74">
        <v>16.45</v>
      </c>
      <c r="AL61" s="74">
        <v>8.25</v>
      </c>
      <c r="AM61" s="73" t="s">
        <v>86</v>
      </c>
      <c r="AN61" s="75" t="s">
        <v>45</v>
      </c>
      <c r="AO61" s="76" t="s">
        <v>46</v>
      </c>
    </row>
    <row r="62" spans="1:41" ht="14.45" customHeight="1">
      <c r="A62" s="38"/>
      <c r="B62" s="9">
        <f t="shared" si="0"/>
        <v>45812</v>
      </c>
      <c r="C62" s="39">
        <f t="shared" si="21"/>
        <v>5400255121</v>
      </c>
      <c r="D62" s="38" t="str">
        <f>IF(AF62="", "", IFERROR(TEXT(INDEX(Tabella4[N°], MATCH("*"&amp;AF62&amp;"*", Tabella4[DIPENDENTE], 0)), "0000"), "Non trovato"))</f>
        <v>0263</v>
      </c>
      <c r="E62" s="38" t="str">
        <f>IF(AG62="", "", IF(ISERROR(MATCH("*"&amp;AG62&amp;"*", Tabella4[DIPENDENTE], 0)), "Non trovato", TEXT(INDEX(Tabella4[N°], MATCH("*"&amp;AG62&amp;"*", Tabella4[DIPENDENTE], 0)), "0000")))</f>
        <v>1765</v>
      </c>
      <c r="F62" s="48" t="str">
        <f t="shared" si="1"/>
        <v>ROSSITTO G</v>
      </c>
      <c r="G62" s="48" t="str">
        <f t="shared" si="2"/>
        <v>SIRINGO</v>
      </c>
      <c r="H62" s="57"/>
      <c r="I62" s="68" t="str">
        <f t="shared" si="3"/>
        <v>02</v>
      </c>
      <c r="J62" s="39" t="str">
        <f t="shared" si="18"/>
        <v/>
      </c>
      <c r="K62" s="40" t="str">
        <f t="shared" si="19"/>
        <v>02:00</v>
      </c>
      <c r="L62" s="48"/>
      <c r="M62" s="41" t="str">
        <f t="shared" si="20"/>
        <v/>
      </c>
      <c r="N62" s="41" t="str">
        <f t="shared" si="4"/>
        <v/>
      </c>
      <c r="O62" s="10" t="str">
        <f t="shared" si="5"/>
        <v>02:00</v>
      </c>
      <c r="P62" s="10" t="str">
        <f t="shared" si="6"/>
        <v/>
      </c>
      <c r="Q62" s="48" t="str">
        <f t="shared" si="7"/>
        <v/>
      </c>
      <c r="R62" s="48" t="str">
        <f t="shared" si="8"/>
        <v/>
      </c>
      <c r="S62" s="42" t="str">
        <f t="shared" si="9"/>
        <v>DOPPIO</v>
      </c>
      <c r="T62" s="57" t="str">
        <f>Tabella3[[#This Row],[Descrizione Attività]]</f>
        <v>coemi illuminaz. 100 E110 C/D</v>
      </c>
      <c r="U62" s="57" t="str">
        <f>IF(Tabella1[[#This Row],[DATA]]="","","02")</f>
        <v>02</v>
      </c>
      <c r="V62" s="34"/>
      <c r="W62" s="34"/>
      <c r="X62" s="33"/>
      <c r="Y62" s="25"/>
      <c r="Z62" s="21" t="str">
        <f t="shared" si="10"/>
        <v>mercoledì</v>
      </c>
      <c r="AA62" s="22">
        <f t="shared" si="11"/>
        <v>2</v>
      </c>
      <c r="AB62" s="22" t="str">
        <f t="shared" si="12"/>
        <v>02:00</v>
      </c>
      <c r="AC62" s="22" t="str">
        <f t="shared" si="13"/>
        <v>NO</v>
      </c>
      <c r="AD62" s="46"/>
      <c r="AE62" s="78">
        <v>45812</v>
      </c>
      <c r="AF62" s="73" t="s">
        <v>110</v>
      </c>
      <c r="AG62" s="73" t="s">
        <v>112</v>
      </c>
      <c r="AH62" s="73">
        <v>5400255121</v>
      </c>
      <c r="AI62" s="73">
        <v>10</v>
      </c>
      <c r="AJ62" s="74">
        <v>12.45</v>
      </c>
      <c r="AK62" s="74">
        <v>14.45</v>
      </c>
      <c r="AL62" s="74">
        <v>4</v>
      </c>
      <c r="AM62" s="73" t="s">
        <v>121</v>
      </c>
      <c r="AN62" s="75" t="s">
        <v>45</v>
      </c>
      <c r="AO62" s="76" t="s">
        <v>61</v>
      </c>
    </row>
    <row r="63" spans="1:41" ht="14.45" customHeight="1">
      <c r="A63" s="38"/>
      <c r="B63" s="9">
        <f t="shared" si="0"/>
        <v>45812</v>
      </c>
      <c r="C63" s="39">
        <f t="shared" si="21"/>
        <v>5400261041</v>
      </c>
      <c r="D63" s="38" t="str">
        <f>IF(AF63="", "", IFERROR(TEXT(INDEX(Tabella4[N°], MATCH("*"&amp;AF63&amp;"*", Tabella4[DIPENDENTE], 0)), "0000"), "Non trovato"))</f>
        <v>0243</v>
      </c>
      <c r="E63" s="38" t="str">
        <f>IF(AG63="", "", IF(ISERROR(MATCH("*"&amp;AG63&amp;"*", Tabella4[DIPENDENTE], 0)), "Non trovato", TEXT(INDEX(Tabella4[N°], MATCH("*"&amp;AG63&amp;"*", Tabella4[DIPENDENTE], 0)), "0000")))</f>
        <v/>
      </c>
      <c r="F63" s="48" t="str">
        <f t="shared" si="1"/>
        <v>PUGLIARES</v>
      </c>
      <c r="G63" s="48" t="str">
        <f t="shared" si="2"/>
        <v/>
      </c>
      <c r="H63" s="57"/>
      <c r="I63" s="68" t="str">
        <f t="shared" si="3"/>
        <v>02</v>
      </c>
      <c r="J63" s="39" t="str">
        <f t="shared" si="18"/>
        <v/>
      </c>
      <c r="K63" s="40" t="str">
        <f t="shared" si="19"/>
        <v>08:15</v>
      </c>
      <c r="L63" s="48"/>
      <c r="M63" s="41" t="str">
        <f t="shared" si="20"/>
        <v/>
      </c>
      <c r="N63" s="41" t="str">
        <f t="shared" si="4"/>
        <v/>
      </c>
      <c r="O63" s="10" t="str">
        <f t="shared" si="5"/>
        <v>08:15</v>
      </c>
      <c r="P63" s="10" t="str">
        <f t="shared" si="6"/>
        <v/>
      </c>
      <c r="Q63" s="48" t="str">
        <f t="shared" si="7"/>
        <v/>
      </c>
      <c r="R63" s="48" t="str">
        <f t="shared" si="8"/>
        <v/>
      </c>
      <c r="S63" s="42" t="str">
        <f t="shared" si="9"/>
        <v>SINGOLO</v>
      </c>
      <c r="T63" s="57" t="str">
        <f>Tabella3[[#This Row],[Descrizione Attività]]</f>
        <v>ASSISTENZA ELETTRICA ATTIVITA' EDILE IMP 2800 GIUGNO 2025 (PREV 4066)</v>
      </c>
      <c r="U63" s="57" t="str">
        <f>IF(Tabella1[[#This Row],[DATA]]="","","02")</f>
        <v>02</v>
      </c>
      <c r="V63" s="34"/>
      <c r="W63" s="34"/>
      <c r="X63" s="33"/>
      <c r="Y63" s="25"/>
      <c r="Z63" s="21" t="str">
        <f t="shared" si="10"/>
        <v>mercoledì</v>
      </c>
      <c r="AA63" s="22">
        <f t="shared" si="11"/>
        <v>8.25</v>
      </c>
      <c r="AB63" s="22" t="str">
        <f t="shared" si="12"/>
        <v>08:15</v>
      </c>
      <c r="AC63" s="22" t="str">
        <f t="shared" si="13"/>
        <v>NO</v>
      </c>
      <c r="AD63" s="46"/>
      <c r="AE63" s="78">
        <v>45812</v>
      </c>
      <c r="AF63" s="73" t="s">
        <v>89</v>
      </c>
      <c r="AG63" s="73"/>
      <c r="AH63" s="73">
        <v>5400261041</v>
      </c>
      <c r="AI63" s="73">
        <v>10</v>
      </c>
      <c r="AJ63" s="74">
        <v>7.45</v>
      </c>
      <c r="AK63" s="74">
        <v>16.45</v>
      </c>
      <c r="AL63" s="74">
        <v>8.25</v>
      </c>
      <c r="AM63" s="73" t="s">
        <v>90</v>
      </c>
      <c r="AN63" s="75" t="s">
        <v>91</v>
      </c>
      <c r="AO63" s="76" t="s">
        <v>61</v>
      </c>
    </row>
    <row r="64" spans="1:41" ht="14.45" customHeight="1">
      <c r="A64" s="38"/>
      <c r="B64" s="9">
        <f t="shared" si="0"/>
        <v>45812</v>
      </c>
      <c r="C64" s="39">
        <f t="shared" si="21"/>
        <v>5400255234</v>
      </c>
      <c r="D64" s="38" t="str">
        <f>IF(AF64="", "", IFERROR(TEXT(INDEX(Tabella4[N°], MATCH("*"&amp;AF64&amp;"*", Tabella4[DIPENDENTE], 0)), "0000"), "Non trovato"))</f>
        <v>0430</v>
      </c>
      <c r="E64" s="38" t="str">
        <f>IF(AG64="", "", IF(ISERROR(MATCH("*"&amp;AG64&amp;"*", Tabella4[DIPENDENTE], 0)), "Non trovato", TEXT(INDEX(Tabella4[N°], MATCH("*"&amp;AG64&amp;"*", Tabella4[DIPENDENTE], 0)), "0000")))</f>
        <v/>
      </c>
      <c r="F64" s="48" t="str">
        <f t="shared" si="1"/>
        <v>DI GRANDE F ing</v>
      </c>
      <c r="G64" s="48" t="str">
        <f t="shared" si="2"/>
        <v/>
      </c>
      <c r="H64" s="57"/>
      <c r="I64" s="68" t="str">
        <f t="shared" si="3"/>
        <v>02</v>
      </c>
      <c r="J64" s="39" t="str">
        <f t="shared" si="18"/>
        <v/>
      </c>
      <c r="K64" s="40" t="str">
        <f t="shared" si="19"/>
        <v>02:45</v>
      </c>
      <c r="L64" s="48"/>
      <c r="M64" s="41" t="str">
        <f t="shared" si="20"/>
        <v/>
      </c>
      <c r="N64" s="41" t="str">
        <f t="shared" si="4"/>
        <v/>
      </c>
      <c r="O64" s="10" t="str">
        <f t="shared" si="5"/>
        <v>02:45</v>
      </c>
      <c r="P64" s="10" t="str">
        <f t="shared" si="6"/>
        <v/>
      </c>
      <c r="Q64" s="48" t="str">
        <f t="shared" si="7"/>
        <v/>
      </c>
      <c r="R64" s="48" t="str">
        <f t="shared" si="8"/>
        <v/>
      </c>
      <c r="S64" s="42" t="str">
        <f t="shared" si="9"/>
        <v>SINGOLO</v>
      </c>
      <c r="T64" s="57" t="str">
        <f>Tabella3[[#This Row],[Descrizione Attività]]</f>
        <v>Rip. funz. int. e mis. resist. di cont.</v>
      </c>
      <c r="U64" s="57" t="str">
        <f>IF(Tabella1[[#This Row],[DATA]]="","","02")</f>
        <v>02</v>
      </c>
      <c r="V64" s="34"/>
      <c r="W64" s="34"/>
      <c r="X64" s="33"/>
      <c r="Y64" s="25"/>
      <c r="Z64" s="21" t="str">
        <f t="shared" si="10"/>
        <v>mercoledì</v>
      </c>
      <c r="AA64" s="22">
        <f t="shared" si="11"/>
        <v>2.75</v>
      </c>
      <c r="AB64" s="22" t="str">
        <f t="shared" si="12"/>
        <v>02:45</v>
      </c>
      <c r="AC64" s="22" t="str">
        <f t="shared" si="13"/>
        <v>NO</v>
      </c>
      <c r="AD64" s="46"/>
      <c r="AE64" s="78">
        <v>45812</v>
      </c>
      <c r="AF64" s="73" t="s">
        <v>122</v>
      </c>
      <c r="AG64" s="73"/>
      <c r="AH64" s="73">
        <v>5400255234</v>
      </c>
      <c r="AI64" s="73">
        <v>10</v>
      </c>
      <c r="AJ64" s="74">
        <v>14</v>
      </c>
      <c r="AK64" s="74">
        <v>16.45</v>
      </c>
      <c r="AL64" s="74">
        <v>2.75</v>
      </c>
      <c r="AM64" s="73" t="s">
        <v>117</v>
      </c>
      <c r="AN64" s="75" t="s">
        <v>45</v>
      </c>
      <c r="AO64" s="76" t="s">
        <v>61</v>
      </c>
    </row>
    <row r="65" spans="1:41" ht="14.45" customHeight="1">
      <c r="A65" s="38"/>
      <c r="B65" s="9">
        <f t="shared" si="0"/>
        <v>45812</v>
      </c>
      <c r="C65" s="39">
        <f t="shared" si="21"/>
        <v>5400253207</v>
      </c>
      <c r="D65" s="38" t="str">
        <f>IF(AF65="", "", IFERROR(TEXT(INDEX(Tabella4[N°], MATCH("*"&amp;AF65&amp;"*", Tabella4[DIPENDENTE], 0)), "0000"), "Non trovato"))</f>
        <v>0242</v>
      </c>
      <c r="E65" s="38" t="str">
        <f>IF(AG65="", "", IF(ISERROR(MATCH("*"&amp;AG65&amp;"*", Tabella4[DIPENDENTE], 0)), "Non trovato", TEXT(INDEX(Tabella4[N°], MATCH("*"&amp;AG65&amp;"*", Tabella4[DIPENDENTE], 0)), "0000")))</f>
        <v>1969</v>
      </c>
      <c r="F65" s="48" t="str">
        <f t="shared" si="1"/>
        <v>OGNISANTI A</v>
      </c>
      <c r="G65" s="48" t="str">
        <f t="shared" si="2"/>
        <v>BELLISTRI</v>
      </c>
      <c r="H65" s="57"/>
      <c r="I65" s="68" t="str">
        <f t="shared" si="3"/>
        <v>02</v>
      </c>
      <c r="J65" s="39" t="str">
        <f t="shared" si="18"/>
        <v/>
      </c>
      <c r="K65" s="40" t="str">
        <f t="shared" si="19"/>
        <v>06:15</v>
      </c>
      <c r="L65" s="48"/>
      <c r="M65" s="41" t="str">
        <f t="shared" si="20"/>
        <v/>
      </c>
      <c r="N65" s="41" t="str">
        <f t="shared" si="4"/>
        <v/>
      </c>
      <c r="O65" s="10" t="str">
        <f t="shared" si="5"/>
        <v>06:15</v>
      </c>
      <c r="P65" s="10" t="str">
        <f t="shared" si="6"/>
        <v/>
      </c>
      <c r="Q65" s="48" t="str">
        <f t="shared" si="7"/>
        <v/>
      </c>
      <c r="R65" s="48" t="str">
        <f t="shared" si="8"/>
        <v/>
      </c>
      <c r="S65" s="42" t="str">
        <f t="shared" si="9"/>
        <v>DOPPIO</v>
      </c>
      <c r="T65" s="57" t="str">
        <f>Tabella3[[#This Row],[Descrizione Attività]]</f>
        <v>4R01-1-GTG001 / STG1: Misura MAG</v>
      </c>
      <c r="U65" s="57" t="str">
        <f>IF(Tabella1[[#This Row],[DATA]]="","","02")</f>
        <v>02</v>
      </c>
      <c r="V65" s="34"/>
      <c r="W65" s="34"/>
      <c r="X65" s="33"/>
      <c r="Y65" s="25"/>
      <c r="Z65" s="21" t="str">
        <f t="shared" si="10"/>
        <v>mercoledì</v>
      </c>
      <c r="AA65" s="22">
        <f t="shared" si="11"/>
        <v>6.25</v>
      </c>
      <c r="AB65" s="22" t="str">
        <f t="shared" si="12"/>
        <v>06:15</v>
      </c>
      <c r="AC65" s="22" t="str">
        <f t="shared" si="13"/>
        <v>NO</v>
      </c>
      <c r="AD65" s="46"/>
      <c r="AE65" s="78">
        <v>45812</v>
      </c>
      <c r="AF65" s="73" t="s">
        <v>72</v>
      </c>
      <c r="AG65" s="73" t="s">
        <v>73</v>
      </c>
      <c r="AH65" s="73">
        <v>5400253207</v>
      </c>
      <c r="AI65" s="73">
        <v>10</v>
      </c>
      <c r="AJ65" s="74">
        <v>7.45</v>
      </c>
      <c r="AK65" s="74">
        <v>14.45</v>
      </c>
      <c r="AL65" s="74">
        <v>12.5</v>
      </c>
      <c r="AM65" s="73" t="s">
        <v>74</v>
      </c>
      <c r="AN65" s="75" t="s">
        <v>45</v>
      </c>
      <c r="AO65" s="76" t="s">
        <v>61</v>
      </c>
    </row>
    <row r="66" spans="1:41" ht="14.45" customHeight="1">
      <c r="A66" s="38"/>
      <c r="B66" s="9">
        <f t="shared" si="0"/>
        <v>45812</v>
      </c>
      <c r="C66" s="39">
        <f t="shared" si="21"/>
        <v>5400254185</v>
      </c>
      <c r="D66" s="38" t="str">
        <f>IF(AF66="", "", IFERROR(TEXT(INDEX(Tabella4[N°], MATCH("*"&amp;AF66&amp;"*", Tabella4[DIPENDENTE], 0)), "0000"), "Non trovato"))</f>
        <v>0242</v>
      </c>
      <c r="E66" s="38" t="str">
        <f>IF(AG66="", "", IF(ISERROR(MATCH("*"&amp;AG66&amp;"*", Tabella4[DIPENDENTE], 0)), "Non trovato", TEXT(INDEX(Tabella4[N°], MATCH("*"&amp;AG66&amp;"*", Tabella4[DIPENDENTE], 0)), "0000")))</f>
        <v>1969</v>
      </c>
      <c r="F66" s="48" t="str">
        <f t="shared" si="1"/>
        <v>OGNISANTI A</v>
      </c>
      <c r="G66" s="48" t="str">
        <f t="shared" si="2"/>
        <v>BELLISTRI</v>
      </c>
      <c r="H66" s="57"/>
      <c r="I66" s="68" t="str">
        <f t="shared" si="3"/>
        <v>02</v>
      </c>
      <c r="J66" s="39" t="str">
        <f t="shared" si="18"/>
        <v/>
      </c>
      <c r="K66" s="40" t="str">
        <f t="shared" si="19"/>
        <v>02:00</v>
      </c>
      <c r="L66" s="48"/>
      <c r="M66" s="41" t="str">
        <f t="shared" si="20"/>
        <v/>
      </c>
      <c r="N66" s="41" t="str">
        <f t="shared" si="4"/>
        <v/>
      </c>
      <c r="O66" s="10" t="str">
        <f t="shared" si="5"/>
        <v>02:00</v>
      </c>
      <c r="P66" s="10" t="str">
        <f t="shared" si="6"/>
        <v/>
      </c>
      <c r="Q66" s="48" t="str">
        <f t="shared" si="7"/>
        <v/>
      </c>
      <c r="R66" s="48" t="str">
        <f t="shared" si="8"/>
        <v/>
      </c>
      <c r="S66" s="42" t="str">
        <f t="shared" si="9"/>
        <v>DOPPIO</v>
      </c>
      <c r="T66" s="57" t="str">
        <f>Tabella3[[#This Row],[Descrizione Attività]]</f>
        <v>200: ME113B Revisione Motore Elettrico</v>
      </c>
      <c r="U66" s="57" t="str">
        <f>IF(Tabella1[[#This Row],[DATA]]="","","02")</f>
        <v>02</v>
      </c>
      <c r="V66" s="34"/>
      <c r="W66" s="34"/>
      <c r="X66" s="33"/>
      <c r="Y66" s="28"/>
      <c r="Z66" s="21" t="str">
        <f t="shared" si="10"/>
        <v>mercoledì</v>
      </c>
      <c r="AA66" s="22">
        <f t="shared" si="11"/>
        <v>2</v>
      </c>
      <c r="AB66" s="22" t="str">
        <f t="shared" si="12"/>
        <v>02:00</v>
      </c>
      <c r="AC66" s="22" t="str">
        <f t="shared" si="13"/>
        <v>NO</v>
      </c>
      <c r="AD66" s="46"/>
      <c r="AE66" s="78">
        <v>45812</v>
      </c>
      <c r="AF66" s="73" t="s">
        <v>72</v>
      </c>
      <c r="AG66" s="73" t="s">
        <v>73</v>
      </c>
      <c r="AH66" s="73">
        <v>5400254185</v>
      </c>
      <c r="AI66" s="73">
        <v>10</v>
      </c>
      <c r="AJ66" s="74">
        <v>14.45</v>
      </c>
      <c r="AK66" s="74">
        <v>16.45</v>
      </c>
      <c r="AL66" s="74">
        <v>4</v>
      </c>
      <c r="AM66" s="73" t="s">
        <v>123</v>
      </c>
      <c r="AN66" s="75" t="s">
        <v>45</v>
      </c>
      <c r="AO66" s="76" t="s">
        <v>124</v>
      </c>
    </row>
    <row r="67" spans="1:41" ht="14.45" customHeight="1">
      <c r="A67" s="38"/>
      <c r="B67" s="9">
        <f t="shared" si="0"/>
        <v>45812</v>
      </c>
      <c r="C67" s="39">
        <f t="shared" si="21"/>
        <v>5400255115</v>
      </c>
      <c r="D67" s="38" t="str">
        <f>IF(AF67="", "", IFERROR(TEXT(INDEX(Tabella4[N°], MATCH("*"&amp;AF67&amp;"*", Tabella4[DIPENDENTE], 0)), "0000"), "Non trovato"))</f>
        <v>0493</v>
      </c>
      <c r="E67" s="38" t="str">
        <f>IF(AG67="", "", IF(ISERROR(MATCH("*"&amp;AG67&amp;"*", Tabella4[DIPENDENTE], 0)), "Non trovato", TEXT(INDEX(Tabella4[N°], MATCH("*"&amp;AG67&amp;"*", Tabella4[DIPENDENTE], 0)), "0000")))</f>
        <v>0277</v>
      </c>
      <c r="F67" s="48" t="str">
        <f t="shared" si="1"/>
        <v>SPINALI D</v>
      </c>
      <c r="G67" s="48" t="str">
        <f t="shared" si="2"/>
        <v>BAUDO</v>
      </c>
      <c r="H67" s="57"/>
      <c r="I67" s="68" t="str">
        <f t="shared" si="3"/>
        <v>02</v>
      </c>
      <c r="J67" s="39" t="str">
        <f t="shared" si="18"/>
        <v/>
      </c>
      <c r="K67" s="40" t="str">
        <f t="shared" si="19"/>
        <v>08:15</v>
      </c>
      <c r="L67" s="48"/>
      <c r="M67" s="41" t="str">
        <f t="shared" si="20"/>
        <v/>
      </c>
      <c r="N67" s="41" t="str">
        <f t="shared" si="4"/>
        <v/>
      </c>
      <c r="O67" s="10" t="str">
        <f t="shared" si="5"/>
        <v>08:15</v>
      </c>
      <c r="P67" s="10" t="str">
        <f t="shared" si="6"/>
        <v/>
      </c>
      <c r="Q67" s="48" t="str">
        <f t="shared" si="7"/>
        <v/>
      </c>
      <c r="R67" s="48" t="str">
        <f t="shared" si="8"/>
        <v/>
      </c>
      <c r="S67" s="42" t="str">
        <f t="shared" si="9"/>
        <v>DOPPIO</v>
      </c>
      <c r="T67" s="57" t="str">
        <f>Tabella3[[#This Row],[Descrizione Attività]]</f>
        <v>PA1S: squ strum correttiva Giugno</v>
      </c>
      <c r="U67" s="57" t="str">
        <f>IF(Tabella1[[#This Row],[DATA]]="","","02")</f>
        <v>02</v>
      </c>
      <c r="V67" s="34"/>
      <c r="W67" s="34"/>
      <c r="X67" s="33"/>
      <c r="Y67" s="23"/>
      <c r="Z67" s="21" t="str">
        <f t="shared" si="10"/>
        <v>mercoledì</v>
      </c>
      <c r="AA67" s="22">
        <f t="shared" si="11"/>
        <v>8.25</v>
      </c>
      <c r="AB67" s="22" t="str">
        <f t="shared" si="12"/>
        <v>08:15</v>
      </c>
      <c r="AC67" s="22" t="str">
        <f t="shared" si="13"/>
        <v>NO</v>
      </c>
      <c r="AD67" s="46"/>
      <c r="AE67" s="78">
        <v>45812</v>
      </c>
      <c r="AF67" s="73" t="s">
        <v>42</v>
      </c>
      <c r="AG67" s="73" t="s">
        <v>94</v>
      </c>
      <c r="AH67" s="73">
        <v>5400255115</v>
      </c>
      <c r="AI67" s="73">
        <v>10</v>
      </c>
      <c r="AJ67" s="74">
        <v>7.45</v>
      </c>
      <c r="AK67" s="74">
        <v>16.45</v>
      </c>
      <c r="AL67" s="74">
        <v>16.5</v>
      </c>
      <c r="AM67" s="73" t="s">
        <v>95</v>
      </c>
      <c r="AN67" s="75" t="s">
        <v>45</v>
      </c>
      <c r="AO67" s="76" t="s">
        <v>46</v>
      </c>
    </row>
    <row r="68" spans="1:41" ht="14.45" customHeight="1">
      <c r="A68" s="38"/>
      <c r="B68" s="9">
        <f t="shared" ref="B68:B131" si="22">IF(OR(AE68="", AE68=0), "", AE68)</f>
        <v>45812</v>
      </c>
      <c r="C68" s="39">
        <f>IF(AH68="","", IF(OR(AH68=4041, AH68=4042, AH68=4043, AH68=4044, AH68=4045, AH68=4046, AH68=4048, AH68=4049, AH68=4051, AH68=4052, AH68=4053, AH68=4054),
    404,
    IF(AH68=4047,
        "ALTRO CANTIERE",
        IF(AH68=4050,
            430,
            IF(LEN(AH68)=5,
                MID(AH68, 1, 2) &amp; "/" &amp; MID(AH68, 3, 3),
                AH68
            )
        )
    )
))</f>
        <v>5400253778</v>
      </c>
      <c r="D68" s="38" t="str">
        <f>IF(AF68="", "", IFERROR(TEXT(INDEX(Tabella4[N°], MATCH("*"&amp;AF68&amp;"*", Tabella4[DIPENDENTE], 0)), "0000"), "Non trovato"))</f>
        <v>0354</v>
      </c>
      <c r="E68" s="38" t="str">
        <f>IF(AG68="", "", IF(ISERROR(MATCH("*"&amp;AG68&amp;"*", Tabella4[DIPENDENTE], 0)), "Non trovato", TEXT(INDEX(Tabella4[N°], MATCH("*"&amp;AG68&amp;"*", Tabella4[DIPENDENTE], 0)), "0000")))</f>
        <v>1972</v>
      </c>
      <c r="F68" s="48" t="str">
        <f t="shared" ref="F68:F131" si="23">IF(AF68="","",AF68)</f>
        <v>GARRO L</v>
      </c>
      <c r="G68" s="48" t="str">
        <f t="shared" ref="G68:G131" si="24">IF(AG68="","",AG68)</f>
        <v>MILLO</v>
      </c>
      <c r="H68" s="57"/>
      <c r="I68" s="68" t="str">
        <f t="shared" ref="I68:I131" si="25">IF(B68&lt;&gt;"", "02", "")</f>
        <v>02</v>
      </c>
      <c r="J68" s="39" t="str">
        <f>IF(OR(AH68=4041, AH68=4048, AH68=4049, AH68=4054, AH68=4050,AH68=428),
    IF(TEXT(VALUE(AB68) -
        IF(M68&lt;&gt;"", VALUE(M68), 0) -
        IF(N68&lt;&gt;"", VALUE(N68), 0),
    "[hh]:mm") = "00:00",
    "",
    TEXT(VALUE(AB68) -
        IF(M68&lt;&gt;"", VALUE(M68), 0) -
        IF(N68&lt;&gt;"", VALUE(N68), 0),
    "[hh]:mm")),
    "")</f>
        <v/>
      </c>
      <c r="K68" s="40" t="str">
        <f>IF(AND(AH68&lt;&gt;4041, AH68&lt;&gt;428, AH68&lt;&gt;4048, AH68&lt;&gt;4054, AH68&lt;&gt;4049, AH68&lt;&gt;4045, AH68&lt;&gt;4046, AH68&lt;&gt;4052, AH68&lt;&gt;4044, AH68&lt;&gt;4042, AH68&lt;&gt;4043, AH68&lt;&gt;4053, AH68&lt;&gt;4047, AH68&lt;&gt;4050),
    IF(ISERROR(TEXT(VALUE(AB68) -
        IF(M68&lt;&gt;"", VALUE(M68), 0) -
        IF(N68&lt;&gt;"", VALUE(N68), 0),
    "[hh]:mm")), "",
    IF(TEXT(VALUE(AB68) -
        IF(M68&lt;&gt;"", VALUE(M68), 0) -
        IF(N68&lt;&gt;"", VALUE(N68), 0),
    "[hh]:mm") = "00:00",
    "",
    TEXT(VALUE(AB68) -
        IF(M68&lt;&gt;"", VALUE(M68), 0) -
        IF(N68&lt;&gt;"", VALUE(N68), 0),
    "[hh]:mm"))),
    "")</f>
        <v>08:15</v>
      </c>
      <c r="L68" s="48"/>
      <c r="M68" s="41" t="str">
        <f>IF(AND(AC68="NO", OR(Z68="lunedì", Z68="martedì", Z68="mercoledì", Z68="giovedì", Z68="venerdì")),
    IF(Z68="venerdì",
        IF(VALUE(AB68)&gt;VALUE("7:00"),TEXT(VALUE(AB68)-VALUE("7:00"),"[hh]:mm"),""),
        IF(VALUE(AB68)&gt;VALUE("8:15"),TEXT(VALUE(AB68)-VALUE("8:15"),"[hh]:mm"),"")
    ),
"")</f>
        <v/>
      </c>
      <c r="N68" s="41" t="str">
        <f t="shared" ref="N68:N131" si="26">IF(AND(OR(Z68="sabato", Z68="domenica", AC68="SI"), AB68&lt;&gt;0), AB68, "")</f>
        <v/>
      </c>
      <c r="O68" s="10" t="str">
        <f t="shared" ref="O68:O131" si="27">AB68</f>
        <v>08:15</v>
      </c>
      <c r="P68" s="10" t="str">
        <f t="shared" ref="P68:P131" si="28">IF(OR(AH68=4042, AH68=4044),AB68, "")</f>
        <v/>
      </c>
      <c r="Q68" s="48" t="str">
        <f t="shared" ref="Q68:Q131" si="29">IF(OR(AH68=4043, AH68=4053),AB68, "")</f>
        <v/>
      </c>
      <c r="R68" s="48" t="str">
        <f t="shared" ref="R68:R131" si="30">IF(OR(AH68=4045, AH68=4046,AH68=4052),AB68, "")</f>
        <v/>
      </c>
      <c r="S68" s="42" t="str">
        <f t="shared" ref="S68:S131" si="31">IF(G68="",IF(F68="","","SINGOLO"),IF(F68&lt;&gt;"","DOPPIO",""))</f>
        <v>DOPPIO</v>
      </c>
      <c r="T68" s="57" t="str">
        <f>Tabella3[[#This Row],[Descrizione Attività]]</f>
        <v>700A: MTZ LIVELLOST BLOCCO T201-07L211SH</v>
      </c>
      <c r="U68" s="57" t="str">
        <f>IF(Tabella1[[#This Row],[DATA]]="","","02")</f>
        <v>02</v>
      </c>
      <c r="V68" s="34"/>
      <c r="W68" s="34"/>
      <c r="X68" s="33"/>
      <c r="Y68" s="23"/>
      <c r="Z68" s="21" t="str">
        <f t="shared" ref="Z68:Z131" si="32">TEXT(B68, "gggg")</f>
        <v>mercoledì</v>
      </c>
      <c r="AA68" s="22">
        <f t="shared" ref="AA68:AA131" si="33">IF(AND(AF68="", AG68=""), "", IF(AND(AF68&lt;&gt;"", AG68&lt;&gt;""), AL68/2, AL68))</f>
        <v>8.25</v>
      </c>
      <c r="AB68" s="22" t="str">
        <f t="shared" ref="AB68:AB131" si="34">IF(AA68="", "", TEXT(AA68/24, "[hh]:mm"))</f>
        <v>08:15</v>
      </c>
      <c r="AC68" s="22" t="str">
        <f t="shared" ref="AC68:AC131" si="35">IF(COUNTIF(Y$1:Y$1976, B68) &gt; 0, "SI", "NO")</f>
        <v>NO</v>
      </c>
      <c r="AD68" s="46"/>
      <c r="AE68" s="78">
        <v>45812</v>
      </c>
      <c r="AF68" s="73" t="s">
        <v>99</v>
      </c>
      <c r="AG68" s="73" t="s">
        <v>100</v>
      </c>
      <c r="AH68" s="73">
        <v>5400253778</v>
      </c>
      <c r="AI68" s="73">
        <v>10</v>
      </c>
      <c r="AJ68" s="74">
        <v>7.45</v>
      </c>
      <c r="AK68" s="74">
        <v>16.45</v>
      </c>
      <c r="AL68" s="74">
        <v>16.5</v>
      </c>
      <c r="AM68" s="73" t="s">
        <v>101</v>
      </c>
      <c r="AN68" s="75" t="s">
        <v>45</v>
      </c>
      <c r="AO68" s="76" t="s">
        <v>46</v>
      </c>
    </row>
    <row r="69" spans="1:41" ht="14.45" customHeight="1">
      <c r="A69" s="38"/>
      <c r="B69" s="9">
        <f t="shared" si="22"/>
        <v>45812</v>
      </c>
      <c r="C69" s="39">
        <f>IF(AH69="","", IF(OR(AH69=4041, AH69=4042, AH69=4043, AH69=4044, AH69=4045, AH69=4046, AH69=4048, AH69=4049, AH69=4051, AH69=4052, AH69=4053, AH69=4054),
404,
IF(AH69=4047,
"ALTRO CANTIERE",
IF(AH69=4050,
430,
IF(LEN(AH69)=5,
MID(AH69, 1, 2) &amp; "/" &amp; MID(AH69, 3, 3),
AH69)
)
)
))</f>
        <v>5400255113</v>
      </c>
      <c r="D69" s="38" t="str">
        <f>IF(AF69="", "", IFERROR(TEXT(INDEX(Tabella4[N°], MATCH("*"&amp;AF69&amp;"*", Tabella4[DIPENDENTE], 0)), "0000"), "Non trovato"))</f>
        <v>1442</v>
      </c>
      <c r="E69" s="38" t="str">
        <f>IF(AG69="", "", IF(ISERROR(MATCH("*"&amp;AG69&amp;"*", Tabella4[DIPENDENTE], 0)), "Non trovato", TEXT(INDEX(Tabella4[N°], MATCH("*"&amp;AG69&amp;"*", Tabella4[DIPENDENTE], 0)), "0000")))</f>
        <v>1924</v>
      </c>
      <c r="F69" s="48" t="str">
        <f t="shared" si="23"/>
        <v>TARASCIO</v>
      </c>
      <c r="G69" s="48" t="str">
        <f t="shared" si="24"/>
        <v>PARTESANO</v>
      </c>
      <c r="H69" s="57"/>
      <c r="I69" s="68" t="str">
        <f t="shared" si="25"/>
        <v>02</v>
      </c>
      <c r="J69" s="39" t="str">
        <f t="shared" ref="J69:J100" si="36">IF(OR(AH69=4041, AH69=4048, AH69=4049, AH69=4054, AH69=4050,AH69=428),
IF(TEXT(VALUE(AB69) -
IF(M69&lt;&gt;"", VALUE(M69), 0) -
IF(N69&lt;&gt;"", VALUE(N69), 0),
"[hh]:mm") = "00:00",
"",
TEXT(VALUE(AB69) -
IF(M69&lt;&gt;"", VALUE(M69), 0) -
IF(N69&lt;&gt;"", VALUE(N69), 0),
"[hh]:mm")),
"")</f>
        <v/>
      </c>
      <c r="K69" s="40" t="str">
        <f t="shared" ref="K69:K100" si="37">IF(AND(AH69&lt;&gt;4041, AH69&lt;&gt;428, AH69&lt;&gt;4048, AH69&lt;&gt;4054, AH69&lt;&gt;4049, AH69&lt;&gt;4045, AH69&lt;&gt;4046, AH69&lt;&gt;4052, AH69&lt;&gt;4044, AH69&lt;&gt;4042, AH69&lt;&gt;4043, AH69&lt;&gt;4053, AH69&lt;&gt;4047, AH69&lt;&gt;4050),
IF(ISERROR(TEXT(VALUE(AB69) -
IF(M69&lt;&gt;"", VALUE(M69), 0) -
IF(N69&lt;&gt;"", VALUE(N69), 0),
"[hh]:mm")), "",
IF(TEXT(VALUE(AB69) -
IF(M69&lt;&gt;"", VALUE(M69), 0) -
IF(N69&lt;&gt;"", VALUE(N69), 0),
"[hh]:mm") = "00:00",
"",
TEXT(VALUE(AB69) -
IF(M69&lt;&gt;"", VALUE(M69), 0) -
IF(N69&lt;&gt;"", VALUE(N69), 0),
"[hh]:mm"))),
"")</f>
        <v>08:15</v>
      </c>
      <c r="L69" s="48"/>
      <c r="M69" s="41" t="str">
        <f t="shared" ref="M69:M100" si="38">IF(AND(AC69="NO", OR(Z69="lunedì", Z69="martedì", Z69="mercoledì", Z69="giovedì", Z69="venerdì")),
IF(Z69="venerdì",
IF(VALUE(AB69)&gt;VALUE("7:00"),TEXT(VALUE(AB69)-VALUE("7:00"),"[hh]:mm"),""),
IF(VALUE(AB69)&gt;VALUE("8:15"),TEXT(VALUE(AB69)-VALUE("8:15"),"[hh]:mm"),"")
),
"")</f>
        <v/>
      </c>
      <c r="N69" s="41" t="str">
        <f t="shared" si="26"/>
        <v/>
      </c>
      <c r="O69" s="10" t="str">
        <f t="shared" si="27"/>
        <v>08:15</v>
      </c>
      <c r="P69" s="10" t="str">
        <f t="shared" si="28"/>
        <v/>
      </c>
      <c r="Q69" s="48" t="str">
        <f t="shared" si="29"/>
        <v/>
      </c>
      <c r="R69" s="48" t="str">
        <f t="shared" si="30"/>
        <v/>
      </c>
      <c r="S69" s="42" t="str">
        <f t="shared" si="31"/>
        <v>DOPPIO</v>
      </c>
      <c r="T69" s="57" t="str">
        <f>Tabella3[[#This Row],[Descrizione Attività]]</f>
        <v>Utilities: squ strum correttiva Giugno</v>
      </c>
      <c r="U69" s="57" t="str">
        <f>IF(Tabella1[[#This Row],[DATA]]="","","02")</f>
        <v>02</v>
      </c>
      <c r="V69" s="34"/>
      <c r="W69" s="34"/>
      <c r="X69" s="33"/>
      <c r="Y69" s="23"/>
      <c r="Z69" s="21" t="str">
        <f t="shared" si="32"/>
        <v>mercoledì</v>
      </c>
      <c r="AA69" s="22">
        <f t="shared" si="33"/>
        <v>8.25</v>
      </c>
      <c r="AB69" s="22" t="str">
        <f t="shared" si="34"/>
        <v>08:15</v>
      </c>
      <c r="AC69" s="22" t="str">
        <f t="shared" si="35"/>
        <v>NO</v>
      </c>
      <c r="AD69" s="46"/>
      <c r="AE69" s="78">
        <v>45812</v>
      </c>
      <c r="AF69" s="73" t="s">
        <v>102</v>
      </c>
      <c r="AG69" s="73" t="s">
        <v>103</v>
      </c>
      <c r="AH69" s="73">
        <v>5400255113</v>
      </c>
      <c r="AI69" s="73">
        <v>10</v>
      </c>
      <c r="AJ69" s="74">
        <v>7.45</v>
      </c>
      <c r="AK69" s="74">
        <v>16.45</v>
      </c>
      <c r="AL69" s="74">
        <v>16.5</v>
      </c>
      <c r="AM69" s="73" t="s">
        <v>104</v>
      </c>
      <c r="AN69" s="75" t="s">
        <v>45</v>
      </c>
      <c r="AO69" s="76" t="s">
        <v>46</v>
      </c>
    </row>
    <row r="70" spans="1:41" ht="14.45" customHeight="1">
      <c r="A70" s="38"/>
      <c r="B70" s="9">
        <f t="shared" si="22"/>
        <v>45812</v>
      </c>
      <c r="C70" s="39">
        <f t="shared" ref="C70:C100" si="39">IF(AH70="","", IF(OR(AH70=4041, AH70=4042, AH70=4043, AH70=4044, AH70=4045, AH70=4046, AH70=4048, AH70=4049, AH70=4051, AH70=4052, AH70=4053, AH70=4054),
404,
IF(AH70=4047,
"ALTRO CANTIERE",
IF(AH70=4050,
430,
IF(LEN(AH70)=5,
MID(AH70, 1, 2) &amp; "/" &amp; MID(AH70, 3, 3),
AH70)
)
)
))</f>
        <v>5400255118</v>
      </c>
      <c r="D70" s="38" t="str">
        <f>IF(AF70="", "", IFERROR(TEXT(INDEX(Tabella4[N°], MATCH("*"&amp;AF70&amp;"*", Tabella4[DIPENDENTE], 0)), "0000"), "Non trovato"))</f>
        <v>0490</v>
      </c>
      <c r="E70" s="38" t="str">
        <f>IF(AG70="", "", IF(ISERROR(MATCH("*"&amp;AG70&amp;"*", Tabella4[DIPENDENTE], 0)), "Non trovato", TEXT(INDEX(Tabella4[N°], MATCH("*"&amp;AG70&amp;"*", Tabella4[DIPENDENTE], 0)), "0000")))</f>
        <v>2214</v>
      </c>
      <c r="F70" s="48" t="str">
        <f t="shared" si="23"/>
        <v>RICIPUTO</v>
      </c>
      <c r="G70" s="48" t="str">
        <f t="shared" si="24"/>
        <v>SERRA</v>
      </c>
      <c r="H70" s="57"/>
      <c r="I70" s="68" t="str">
        <f t="shared" si="25"/>
        <v>02</v>
      </c>
      <c r="J70" s="39" t="str">
        <f t="shared" si="36"/>
        <v/>
      </c>
      <c r="K70" s="40" t="str">
        <f t="shared" si="37"/>
        <v>08:15</v>
      </c>
      <c r="L70" s="48"/>
      <c r="M70" s="41" t="str">
        <f t="shared" si="38"/>
        <v/>
      </c>
      <c r="N70" s="41" t="str">
        <f t="shared" si="26"/>
        <v/>
      </c>
      <c r="O70" s="10" t="str">
        <f t="shared" si="27"/>
        <v>08:15</v>
      </c>
      <c r="P70" s="10" t="str">
        <f t="shared" si="28"/>
        <v/>
      </c>
      <c r="Q70" s="48" t="str">
        <f t="shared" si="29"/>
        <v/>
      </c>
      <c r="R70" s="48" t="str">
        <f t="shared" si="30"/>
        <v/>
      </c>
      <c r="S70" s="42" t="str">
        <f t="shared" si="31"/>
        <v>DOPPIO</v>
      </c>
      <c r="T70" s="57" t="str">
        <f>Tabella3[[#This Row],[Descrizione Attività]]</f>
        <v>ARCOM BLE PON: squ stru corrett Giugno</v>
      </c>
      <c r="U70" s="57" t="str">
        <f>IF(Tabella1[[#This Row],[DATA]]="","","02")</f>
        <v>02</v>
      </c>
      <c r="V70" s="34"/>
      <c r="W70" s="34"/>
      <c r="X70" s="33"/>
      <c r="Y70" s="23"/>
      <c r="Z70" s="21" t="str">
        <f t="shared" si="32"/>
        <v>mercoledì</v>
      </c>
      <c r="AA70" s="22">
        <f t="shared" si="33"/>
        <v>8.25</v>
      </c>
      <c r="AB70" s="22" t="str">
        <f t="shared" si="34"/>
        <v>08:15</v>
      </c>
      <c r="AC70" s="22" t="str">
        <f t="shared" si="35"/>
        <v>NO</v>
      </c>
      <c r="AD70" s="46"/>
      <c r="AE70" s="78">
        <v>45812</v>
      </c>
      <c r="AF70" s="73" t="s">
        <v>96</v>
      </c>
      <c r="AG70" s="73" t="s">
        <v>52</v>
      </c>
      <c r="AH70" s="73">
        <v>5400255118</v>
      </c>
      <c r="AI70" s="73">
        <v>10</v>
      </c>
      <c r="AJ70" s="74">
        <v>7.45</v>
      </c>
      <c r="AK70" s="74">
        <v>16.45</v>
      </c>
      <c r="AL70" s="74">
        <v>16.5</v>
      </c>
      <c r="AM70" s="73" t="s">
        <v>98</v>
      </c>
      <c r="AN70" s="75" t="s">
        <v>45</v>
      </c>
      <c r="AO70" s="76" t="s">
        <v>46</v>
      </c>
    </row>
    <row r="71" spans="1:41" ht="14.45" customHeight="1">
      <c r="A71" s="38"/>
      <c r="B71" s="9">
        <f t="shared" si="22"/>
        <v>45812</v>
      </c>
      <c r="C71" s="39">
        <f t="shared" si="39"/>
        <v>5400257845</v>
      </c>
      <c r="D71" s="38" t="str">
        <f>IF(AF71="", "", IFERROR(TEXT(INDEX(Tabella4[N°], MATCH("*"&amp;AF71&amp;"*", Tabella4[DIPENDENTE], 0)), "0000"), "Non trovato"))</f>
        <v>2013</v>
      </c>
      <c r="E71" s="38" t="str">
        <f>IF(AG71="", "", IF(ISERROR(MATCH("*"&amp;AG71&amp;"*", Tabella4[DIPENDENTE], 0)), "Non trovato", TEXT(INDEX(Tabella4[N°], MATCH("*"&amp;AG71&amp;"*", Tabella4[DIPENDENTE], 0)), "0000")))</f>
        <v>1996</v>
      </c>
      <c r="F71" s="48" t="str">
        <f t="shared" si="23"/>
        <v>DE LUCA</v>
      </c>
      <c r="G71" s="48" t="str">
        <f t="shared" si="24"/>
        <v>GARRO S</v>
      </c>
      <c r="H71" s="57"/>
      <c r="I71" s="68" t="str">
        <f t="shared" si="25"/>
        <v>02</v>
      </c>
      <c r="J71" s="39" t="str">
        <f t="shared" si="36"/>
        <v/>
      </c>
      <c r="K71" s="40" t="str">
        <f t="shared" si="37"/>
        <v>08:15</v>
      </c>
      <c r="L71" s="48"/>
      <c r="M71" s="41" t="str">
        <f t="shared" si="38"/>
        <v/>
      </c>
      <c r="N71" s="41" t="str">
        <f t="shared" si="26"/>
        <v/>
      </c>
      <c r="O71" s="10" t="str">
        <f t="shared" si="27"/>
        <v>08:15</v>
      </c>
      <c r="P71" s="10" t="str">
        <f t="shared" si="28"/>
        <v/>
      </c>
      <c r="Q71" s="48" t="str">
        <f t="shared" si="29"/>
        <v/>
      </c>
      <c r="R71" s="48" t="str">
        <f t="shared" si="30"/>
        <v/>
      </c>
      <c r="S71" s="42" t="str">
        <f t="shared" si="31"/>
        <v>DOPPIO</v>
      </c>
      <c r="T71" s="57" t="str">
        <f>Tabella3[[#This Row],[Descrizione Attività]]</f>
        <v>1100- MDEA DA 700 RIPR 11F003RC (PREV 126/25)</v>
      </c>
      <c r="U71" s="57" t="str">
        <f>IF(Tabella1[[#This Row],[DATA]]="","","02")</f>
        <v>02</v>
      </c>
      <c r="V71" s="34"/>
      <c r="W71" s="34"/>
      <c r="X71" s="33"/>
      <c r="Y71" s="23"/>
      <c r="Z71" s="21" t="str">
        <f t="shared" si="32"/>
        <v>mercoledì</v>
      </c>
      <c r="AA71" s="22">
        <f t="shared" si="33"/>
        <v>8.25</v>
      </c>
      <c r="AB71" s="22" t="str">
        <f t="shared" si="34"/>
        <v>08:15</v>
      </c>
      <c r="AC71" s="22" t="str">
        <f t="shared" si="35"/>
        <v>NO</v>
      </c>
      <c r="AD71" s="46"/>
      <c r="AE71" s="78">
        <v>45812</v>
      </c>
      <c r="AF71" s="73" t="s">
        <v>105</v>
      </c>
      <c r="AG71" s="73" t="s">
        <v>97</v>
      </c>
      <c r="AH71" s="73">
        <v>5400257845</v>
      </c>
      <c r="AI71" s="73">
        <v>10</v>
      </c>
      <c r="AJ71" s="74">
        <v>7.45</v>
      </c>
      <c r="AK71" s="74">
        <v>16.45</v>
      </c>
      <c r="AL71" s="74">
        <v>16.5</v>
      </c>
      <c r="AM71" s="73" t="s">
        <v>125</v>
      </c>
      <c r="AN71" s="75" t="s">
        <v>45</v>
      </c>
      <c r="AO71" s="76" t="s">
        <v>46</v>
      </c>
    </row>
    <row r="72" spans="1:41" ht="14.45" customHeight="1">
      <c r="A72" s="38"/>
      <c r="B72" s="9">
        <f t="shared" si="22"/>
        <v>45812</v>
      </c>
      <c r="C72" s="39">
        <f t="shared" si="39"/>
        <v>404</v>
      </c>
      <c r="D72" s="38" t="str">
        <f>IF(AF72="", "", IFERROR(TEXT(INDEX(Tabella4[N°], MATCH("*"&amp;AF72&amp;"*", Tabella4[DIPENDENTE], 0)), "0000"), "Non trovato"))</f>
        <v>2132</v>
      </c>
      <c r="E72" s="38" t="str">
        <f>IF(AG72="", "", IF(ISERROR(MATCH("*"&amp;AG72&amp;"*", Tabella4[DIPENDENTE], 0)), "Non trovato", TEXT(INDEX(Tabella4[N°], MATCH("*"&amp;AG72&amp;"*", Tabella4[DIPENDENTE], 0)), "0000")))</f>
        <v/>
      </c>
      <c r="F72" s="48" t="str">
        <f t="shared" si="23"/>
        <v>ALLEGRETTI</v>
      </c>
      <c r="G72" s="48" t="str">
        <f t="shared" si="24"/>
        <v/>
      </c>
      <c r="H72" s="57"/>
      <c r="I72" s="68" t="str">
        <f t="shared" si="25"/>
        <v>02</v>
      </c>
      <c r="J72" s="39" t="str">
        <f t="shared" si="36"/>
        <v>08:15</v>
      </c>
      <c r="K72" s="40" t="str">
        <f t="shared" si="37"/>
        <v/>
      </c>
      <c r="L72" s="48"/>
      <c r="M72" s="41" t="str">
        <f t="shared" si="38"/>
        <v>02:30</v>
      </c>
      <c r="N72" s="41" t="str">
        <f t="shared" si="26"/>
        <v/>
      </c>
      <c r="O72" s="10" t="str">
        <f t="shared" si="27"/>
        <v>10:45</v>
      </c>
      <c r="P72" s="10" t="str">
        <f t="shared" si="28"/>
        <v/>
      </c>
      <c r="Q72" s="48" t="str">
        <f t="shared" si="29"/>
        <v/>
      </c>
      <c r="R72" s="48" t="str">
        <f t="shared" si="30"/>
        <v/>
      </c>
      <c r="S72" s="42" t="str">
        <f t="shared" si="31"/>
        <v>SINGOLO</v>
      </c>
      <c r="T72" s="57" t="str">
        <f>Tabella3[[#This Row],[Descrizione Attività]]</f>
        <v>ORE CONTO PROPRIO</v>
      </c>
      <c r="U72" s="57" t="str">
        <f>IF(Tabella1[[#This Row],[DATA]]="","","02")</f>
        <v>02</v>
      </c>
      <c r="V72" s="34"/>
      <c r="W72" s="34"/>
      <c r="X72" s="33"/>
      <c r="Y72" s="23"/>
      <c r="Z72" s="21" t="str">
        <f t="shared" si="32"/>
        <v>mercoledì</v>
      </c>
      <c r="AA72" s="22">
        <f t="shared" si="33"/>
        <v>10.75</v>
      </c>
      <c r="AB72" s="22" t="str">
        <f t="shared" si="34"/>
        <v>10:45</v>
      </c>
      <c r="AC72" s="22" t="str">
        <f t="shared" si="35"/>
        <v>NO</v>
      </c>
      <c r="AD72" s="46"/>
      <c r="AE72" s="78">
        <v>45812</v>
      </c>
      <c r="AF72" s="73" t="s">
        <v>107</v>
      </c>
      <c r="AG72" s="73"/>
      <c r="AH72" s="73">
        <v>4041</v>
      </c>
      <c r="AI72" s="73">
        <v>10</v>
      </c>
      <c r="AJ72" s="74">
        <v>6.45</v>
      </c>
      <c r="AK72" s="74">
        <v>18.149999999999999</v>
      </c>
      <c r="AL72" s="74">
        <v>10.75</v>
      </c>
      <c r="AM72" s="73" t="s">
        <v>62</v>
      </c>
      <c r="AN72" s="75" t="s">
        <v>49</v>
      </c>
      <c r="AO72" s="76">
        <v>4041</v>
      </c>
    </row>
    <row r="73" spans="1:41" ht="14.45" customHeight="1">
      <c r="A73" s="38"/>
      <c r="B73" s="9">
        <f t="shared" si="22"/>
        <v>45812</v>
      </c>
      <c r="C73" s="39">
        <f t="shared" si="39"/>
        <v>404</v>
      </c>
      <c r="D73" s="38" t="str">
        <f>IF(AF73="", "", IFERROR(TEXT(INDEX(Tabella4[N°], MATCH("*"&amp;AF73&amp;"*", Tabella4[DIPENDENTE], 0)), "0000"), "Non trovato"))</f>
        <v>0476</v>
      </c>
      <c r="E73" s="38" t="str">
        <f>IF(AG73="", "", IF(ISERROR(MATCH("*"&amp;AG73&amp;"*", Tabella4[DIPENDENTE], 0)), "Non trovato", TEXT(INDEX(Tabella4[N°], MATCH("*"&amp;AG73&amp;"*", Tabella4[DIPENDENTE], 0)), "0000")))</f>
        <v/>
      </c>
      <c r="F73" s="48" t="str">
        <f t="shared" si="23"/>
        <v>ARICO'</v>
      </c>
      <c r="G73" s="48" t="str">
        <f t="shared" si="24"/>
        <v/>
      </c>
      <c r="H73" s="57"/>
      <c r="I73" s="68" t="str">
        <f t="shared" si="25"/>
        <v>02</v>
      </c>
      <c r="J73" s="39" t="str">
        <f t="shared" si="36"/>
        <v>04:15</v>
      </c>
      <c r="K73" s="40" t="str">
        <f t="shared" si="37"/>
        <v/>
      </c>
      <c r="L73" s="48"/>
      <c r="M73" s="41" t="str">
        <f t="shared" si="38"/>
        <v/>
      </c>
      <c r="N73" s="41" t="str">
        <f t="shared" si="26"/>
        <v/>
      </c>
      <c r="O73" s="10" t="str">
        <f t="shared" si="27"/>
        <v>04:15</v>
      </c>
      <c r="P73" s="10" t="str">
        <f t="shared" si="28"/>
        <v/>
      </c>
      <c r="Q73" s="48" t="str">
        <f t="shared" si="29"/>
        <v/>
      </c>
      <c r="R73" s="48" t="str">
        <f t="shared" si="30"/>
        <v/>
      </c>
      <c r="S73" s="42" t="str">
        <f t="shared" si="31"/>
        <v>SINGOLO</v>
      </c>
      <c r="T73" s="57" t="str">
        <f>Tabella3[[#This Row],[Descrizione Attività]]</f>
        <v>ORE CONTO PROPRIO</v>
      </c>
      <c r="U73" s="57" t="str">
        <f>IF(Tabella1[[#This Row],[DATA]]="","","02")</f>
        <v>02</v>
      </c>
      <c r="V73" s="34"/>
      <c r="W73" s="34"/>
      <c r="X73" s="33"/>
      <c r="Y73" s="23"/>
      <c r="Z73" s="21" t="str">
        <f t="shared" si="32"/>
        <v>mercoledì</v>
      </c>
      <c r="AA73" s="22">
        <f t="shared" si="33"/>
        <v>4.25</v>
      </c>
      <c r="AB73" s="22" t="str">
        <f t="shared" si="34"/>
        <v>04:15</v>
      </c>
      <c r="AC73" s="22" t="str">
        <f t="shared" si="35"/>
        <v>NO</v>
      </c>
      <c r="AD73" s="46"/>
      <c r="AE73" s="78">
        <v>45812</v>
      </c>
      <c r="AF73" s="73" t="s">
        <v>108</v>
      </c>
      <c r="AG73" s="73"/>
      <c r="AH73" s="73">
        <v>4041</v>
      </c>
      <c r="AI73" s="73">
        <v>10</v>
      </c>
      <c r="AJ73" s="74">
        <v>7.45</v>
      </c>
      <c r="AK73" s="74">
        <v>12</v>
      </c>
      <c r="AL73" s="74">
        <v>4.25</v>
      </c>
      <c r="AM73" s="73" t="s">
        <v>62</v>
      </c>
      <c r="AN73" s="75" t="s">
        <v>49</v>
      </c>
      <c r="AO73" s="76">
        <v>4041</v>
      </c>
    </row>
    <row r="74" spans="1:41" ht="14.45" customHeight="1">
      <c r="A74" s="38"/>
      <c r="B74" s="9">
        <f t="shared" si="22"/>
        <v>45812</v>
      </c>
      <c r="C74" s="39">
        <f t="shared" si="39"/>
        <v>404</v>
      </c>
      <c r="D74" s="38" t="str">
        <f>IF(AF74="", "", IFERROR(TEXT(INDEX(Tabella4[N°], MATCH("*"&amp;AF74&amp;"*", Tabella4[DIPENDENTE], 0)), "0000"), "Non trovato"))</f>
        <v>0552</v>
      </c>
      <c r="E74" s="38" t="str">
        <f>IF(AG74="", "", IF(ISERROR(MATCH("*"&amp;AG74&amp;"*", Tabella4[DIPENDENTE], 0)), "Non trovato", TEXT(INDEX(Tabella4[N°], MATCH("*"&amp;AG74&amp;"*", Tabella4[DIPENDENTE], 0)), "0000")))</f>
        <v/>
      </c>
      <c r="F74" s="48" t="str">
        <f t="shared" si="23"/>
        <v>DI MARE</v>
      </c>
      <c r="G74" s="48" t="str">
        <f t="shared" si="24"/>
        <v/>
      </c>
      <c r="H74" s="57"/>
      <c r="I74" s="68" t="str">
        <f t="shared" si="25"/>
        <v>02</v>
      </c>
      <c r="J74" s="39" t="str">
        <f t="shared" si="36"/>
        <v>01:30</v>
      </c>
      <c r="K74" s="40" t="str">
        <f t="shared" si="37"/>
        <v/>
      </c>
      <c r="L74" s="48"/>
      <c r="M74" s="41" t="str">
        <f t="shared" si="38"/>
        <v/>
      </c>
      <c r="N74" s="41" t="str">
        <f t="shared" si="26"/>
        <v/>
      </c>
      <c r="O74" s="10" t="str">
        <f t="shared" si="27"/>
        <v>01:30</v>
      </c>
      <c r="P74" s="10" t="str">
        <f t="shared" si="28"/>
        <v/>
      </c>
      <c r="Q74" s="48" t="str">
        <f t="shared" si="29"/>
        <v/>
      </c>
      <c r="R74" s="48" t="str">
        <f t="shared" si="30"/>
        <v/>
      </c>
      <c r="S74" s="42" t="str">
        <f t="shared" si="31"/>
        <v>SINGOLO</v>
      </c>
      <c r="T74" s="57" t="str">
        <f>Tabella3[[#This Row],[Descrizione Attività]]</f>
        <v>ORE CONTO PROPRIO</v>
      </c>
      <c r="U74" s="57" t="str">
        <f>IF(Tabella1[[#This Row],[DATA]]="","","02")</f>
        <v>02</v>
      </c>
      <c r="V74" s="34"/>
      <c r="W74" s="34"/>
      <c r="X74" s="33"/>
      <c r="Y74" s="23"/>
      <c r="Z74" s="21" t="str">
        <f t="shared" si="32"/>
        <v>mercoledì</v>
      </c>
      <c r="AA74" s="22">
        <f t="shared" si="33"/>
        <v>1.5</v>
      </c>
      <c r="AB74" s="22" t="str">
        <f t="shared" si="34"/>
        <v>01:30</v>
      </c>
      <c r="AC74" s="22" t="str">
        <f t="shared" si="35"/>
        <v>NO</v>
      </c>
      <c r="AD74" s="46"/>
      <c r="AE74" s="78">
        <v>45812</v>
      </c>
      <c r="AF74" s="73" t="s">
        <v>63</v>
      </c>
      <c r="AG74" s="73"/>
      <c r="AH74" s="73">
        <v>4041</v>
      </c>
      <c r="AI74" s="73">
        <v>10</v>
      </c>
      <c r="AJ74" s="74">
        <v>6.15</v>
      </c>
      <c r="AK74" s="74">
        <v>7.45</v>
      </c>
      <c r="AL74" s="74">
        <v>1.5</v>
      </c>
      <c r="AM74" s="73" t="s">
        <v>62</v>
      </c>
      <c r="AN74" s="75" t="s">
        <v>49</v>
      </c>
      <c r="AO74" s="76">
        <v>4041</v>
      </c>
    </row>
    <row r="75" spans="1:41" ht="14.45" customHeight="1">
      <c r="A75" s="38"/>
      <c r="B75" s="9">
        <f t="shared" si="22"/>
        <v>45812</v>
      </c>
      <c r="C75" s="39">
        <f t="shared" si="39"/>
        <v>404</v>
      </c>
      <c r="D75" s="38" t="str">
        <f>IF(AF75="", "", IFERROR(TEXT(INDEX(Tabella4[N°], MATCH("*"&amp;AF75&amp;"*", Tabella4[DIPENDENTE], 0)), "0000"), "Non trovato"))</f>
        <v>0552</v>
      </c>
      <c r="E75" s="38" t="str">
        <f>IF(AG75="", "", IF(ISERROR(MATCH("*"&amp;AG75&amp;"*", Tabella4[DIPENDENTE], 0)), "Non trovato", TEXT(INDEX(Tabella4[N°], MATCH("*"&amp;AG75&amp;"*", Tabella4[DIPENDENTE], 0)), "0000")))</f>
        <v/>
      </c>
      <c r="F75" s="48" t="str">
        <f t="shared" si="23"/>
        <v>DI MARE</v>
      </c>
      <c r="G75" s="48" t="str">
        <f t="shared" si="24"/>
        <v/>
      </c>
      <c r="H75" s="57"/>
      <c r="I75" s="68" t="str">
        <f t="shared" si="25"/>
        <v>02</v>
      </c>
      <c r="J75" s="39" t="str">
        <f t="shared" si="36"/>
        <v>00:30</v>
      </c>
      <c r="K75" s="40" t="str">
        <f t="shared" si="37"/>
        <v/>
      </c>
      <c r="L75" s="48"/>
      <c r="M75" s="41" t="str">
        <f t="shared" si="38"/>
        <v/>
      </c>
      <c r="N75" s="41" t="str">
        <f t="shared" si="26"/>
        <v/>
      </c>
      <c r="O75" s="10" t="str">
        <f t="shared" si="27"/>
        <v>00:30</v>
      </c>
      <c r="P75" s="10" t="str">
        <f t="shared" si="28"/>
        <v/>
      </c>
      <c r="Q75" s="48" t="str">
        <f t="shared" si="29"/>
        <v/>
      </c>
      <c r="R75" s="48" t="str">
        <f t="shared" si="30"/>
        <v/>
      </c>
      <c r="S75" s="42" t="str">
        <f t="shared" si="31"/>
        <v>SINGOLO</v>
      </c>
      <c r="T75" s="57" t="str">
        <f>Tabella3[[#This Row],[Descrizione Attività]]</f>
        <v>ORE CONTO PROPRIO</v>
      </c>
      <c r="U75" s="57" t="str">
        <f>IF(Tabella1[[#This Row],[DATA]]="","","02")</f>
        <v>02</v>
      </c>
      <c r="V75" s="34"/>
      <c r="W75" s="34"/>
      <c r="X75" s="33"/>
      <c r="Y75" s="23"/>
      <c r="Z75" s="21" t="str">
        <f t="shared" si="32"/>
        <v>mercoledì</v>
      </c>
      <c r="AA75" s="22">
        <f t="shared" si="33"/>
        <v>0.5</v>
      </c>
      <c r="AB75" s="22" t="str">
        <f t="shared" si="34"/>
        <v>00:30</v>
      </c>
      <c r="AC75" s="22" t="str">
        <f t="shared" si="35"/>
        <v>NO</v>
      </c>
      <c r="AD75" s="46"/>
      <c r="AE75" s="78">
        <v>45812</v>
      </c>
      <c r="AF75" s="73" t="s">
        <v>63</v>
      </c>
      <c r="AG75" s="73"/>
      <c r="AH75" s="73">
        <v>4041</v>
      </c>
      <c r="AI75" s="73">
        <v>10</v>
      </c>
      <c r="AJ75" s="74">
        <v>16.45</v>
      </c>
      <c r="AK75" s="74">
        <v>17.149999999999999</v>
      </c>
      <c r="AL75" s="74">
        <v>0.5</v>
      </c>
      <c r="AM75" s="73" t="s">
        <v>62</v>
      </c>
      <c r="AN75" s="75" t="s">
        <v>49</v>
      </c>
      <c r="AO75" s="76">
        <v>4041</v>
      </c>
    </row>
    <row r="76" spans="1:41" ht="14.45" customHeight="1">
      <c r="A76" s="49"/>
      <c r="B76" s="9">
        <f t="shared" si="22"/>
        <v>45812</v>
      </c>
      <c r="C76" s="39">
        <f t="shared" si="39"/>
        <v>404</v>
      </c>
      <c r="D76" s="38" t="str">
        <f>IF(AF76="", "", IFERROR(TEXT(INDEX(Tabella4[N°], MATCH("*"&amp;AF76&amp;"*", Tabella4[DIPENDENTE], 0)), "0000"), "Non trovato"))</f>
        <v>1050</v>
      </c>
      <c r="E76" s="38" t="str">
        <f>IF(AG76="", "", IF(ISERROR(MATCH("*"&amp;AG76&amp;"*", Tabella4[DIPENDENTE], 0)), "Non trovato", TEXT(INDEX(Tabella4[N°], MATCH("*"&amp;AG76&amp;"*", Tabella4[DIPENDENTE], 0)), "0000")))</f>
        <v/>
      </c>
      <c r="F76" s="48" t="str">
        <f t="shared" si="23"/>
        <v>GIGLIUTO M</v>
      </c>
      <c r="G76" s="48" t="str">
        <f t="shared" si="24"/>
        <v/>
      </c>
      <c r="H76" s="57"/>
      <c r="I76" s="68" t="str">
        <f t="shared" si="25"/>
        <v>02</v>
      </c>
      <c r="J76" s="39" t="str">
        <f t="shared" si="36"/>
        <v>07:30</v>
      </c>
      <c r="K76" s="40" t="str">
        <f t="shared" si="37"/>
        <v/>
      </c>
      <c r="L76" s="48"/>
      <c r="M76" s="41" t="str">
        <f t="shared" si="38"/>
        <v/>
      </c>
      <c r="N76" s="41" t="str">
        <f t="shared" si="26"/>
        <v/>
      </c>
      <c r="O76" s="10" t="str">
        <f t="shared" si="27"/>
        <v>07:30</v>
      </c>
      <c r="P76" s="10" t="str">
        <f t="shared" si="28"/>
        <v/>
      </c>
      <c r="Q76" s="48" t="str">
        <f t="shared" si="29"/>
        <v/>
      </c>
      <c r="R76" s="48" t="str">
        <f t="shared" si="30"/>
        <v/>
      </c>
      <c r="S76" s="42" t="str">
        <f t="shared" si="31"/>
        <v>SINGOLO</v>
      </c>
      <c r="T76" s="57" t="str">
        <f>Tabella3[[#This Row],[Descrizione Attività]]</f>
        <v>ORE CONTO PROPRIO</v>
      </c>
      <c r="U76" s="57" t="str">
        <f>IF(Tabella1[[#This Row],[DATA]]="","","02")</f>
        <v>02</v>
      </c>
      <c r="V76" s="34"/>
      <c r="W76" s="34"/>
      <c r="X76" s="33"/>
      <c r="Y76" s="23"/>
      <c r="Z76" s="21" t="str">
        <f t="shared" si="32"/>
        <v>mercoledì</v>
      </c>
      <c r="AA76" s="22">
        <f t="shared" si="33"/>
        <v>7.5</v>
      </c>
      <c r="AB76" s="22" t="str">
        <f t="shared" si="34"/>
        <v>07:30</v>
      </c>
      <c r="AC76" s="22" t="str">
        <f t="shared" si="35"/>
        <v>NO</v>
      </c>
      <c r="AD76" s="46"/>
      <c r="AE76" s="78">
        <v>45812</v>
      </c>
      <c r="AF76" s="73" t="s">
        <v>109</v>
      </c>
      <c r="AG76" s="73"/>
      <c r="AH76" s="73">
        <v>4041</v>
      </c>
      <c r="AI76" s="73">
        <v>10</v>
      </c>
      <c r="AJ76" s="74">
        <v>7.45</v>
      </c>
      <c r="AK76" s="74">
        <v>16</v>
      </c>
      <c r="AL76" s="74">
        <v>7.5</v>
      </c>
      <c r="AM76" s="73" t="s">
        <v>62</v>
      </c>
      <c r="AN76" s="75" t="s">
        <v>49</v>
      </c>
      <c r="AO76" s="76">
        <v>4041</v>
      </c>
    </row>
    <row r="77" spans="1:41" ht="14.45" customHeight="1">
      <c r="A77" s="38"/>
      <c r="B77" s="9">
        <f t="shared" si="22"/>
        <v>45812</v>
      </c>
      <c r="C77" s="39">
        <f t="shared" si="39"/>
        <v>404</v>
      </c>
      <c r="D77" s="38" t="str">
        <f>IF(AF77="", "", IFERROR(TEXT(INDEX(Tabella4[N°], MATCH("*"&amp;AF77&amp;"*", Tabella4[DIPENDENTE], 0)), "0000"), "Non trovato"))</f>
        <v>0278</v>
      </c>
      <c r="E77" s="38" t="str">
        <f>IF(AG77="", "", IF(ISERROR(MATCH("*"&amp;AG77&amp;"*", Tabella4[DIPENDENTE], 0)), "Non trovato", TEXT(INDEX(Tabella4[N°], MATCH("*"&amp;AG77&amp;"*", Tabella4[DIPENDENTE], 0)), "0000")))</f>
        <v>0386</v>
      </c>
      <c r="F77" s="48" t="str">
        <f t="shared" si="23"/>
        <v>INTRESSALVI</v>
      </c>
      <c r="G77" s="48" t="str">
        <f t="shared" si="24"/>
        <v>TRICHINI</v>
      </c>
      <c r="H77" s="57"/>
      <c r="I77" s="68" t="str">
        <f t="shared" si="25"/>
        <v>02</v>
      </c>
      <c r="J77" s="39" t="str">
        <f t="shared" si="36"/>
        <v>08:15</v>
      </c>
      <c r="K77" s="40" t="str">
        <f t="shared" si="37"/>
        <v/>
      </c>
      <c r="L77" s="48"/>
      <c r="M77" s="41" t="str">
        <f t="shared" si="38"/>
        <v/>
      </c>
      <c r="N77" s="41" t="str">
        <f t="shared" si="26"/>
        <v/>
      </c>
      <c r="O77" s="10" t="str">
        <f t="shared" si="27"/>
        <v>08:15</v>
      </c>
      <c r="P77" s="10" t="str">
        <f t="shared" si="28"/>
        <v/>
      </c>
      <c r="Q77" s="48" t="str">
        <f t="shared" si="29"/>
        <v/>
      </c>
      <c r="R77" s="48" t="str">
        <f t="shared" si="30"/>
        <v/>
      </c>
      <c r="S77" s="42" t="str">
        <f t="shared" si="31"/>
        <v>DOPPIO</v>
      </c>
      <c r="T77" s="57" t="str">
        <f>Tabella3[[#This Row],[Descrizione Attività]]</f>
        <v>ORE CONTO PROPRIO</v>
      </c>
      <c r="U77" s="57" t="str">
        <f>IF(Tabella1[[#This Row],[DATA]]="","","02")</f>
        <v>02</v>
      </c>
      <c r="V77" s="34"/>
      <c r="W77" s="34"/>
      <c r="X77" s="33"/>
      <c r="Y77" s="23"/>
      <c r="Z77" s="21" t="str">
        <f t="shared" si="32"/>
        <v>mercoledì</v>
      </c>
      <c r="AA77" s="22">
        <f t="shared" si="33"/>
        <v>8.25</v>
      </c>
      <c r="AB77" s="22" t="str">
        <f t="shared" si="34"/>
        <v>08:15</v>
      </c>
      <c r="AC77" s="22" t="str">
        <f t="shared" si="35"/>
        <v>NO</v>
      </c>
      <c r="AD77" s="46"/>
      <c r="AE77" s="78">
        <v>45812</v>
      </c>
      <c r="AF77" s="73" t="s">
        <v>50</v>
      </c>
      <c r="AG77" s="73" t="s">
        <v>113</v>
      </c>
      <c r="AH77" s="73">
        <v>4041</v>
      </c>
      <c r="AI77" s="73">
        <v>10</v>
      </c>
      <c r="AJ77" s="74">
        <v>7.45</v>
      </c>
      <c r="AK77" s="74">
        <v>16.45</v>
      </c>
      <c r="AL77" s="74">
        <v>16.5</v>
      </c>
      <c r="AM77" s="73" t="s">
        <v>62</v>
      </c>
      <c r="AN77" s="75" t="s">
        <v>49</v>
      </c>
      <c r="AO77" s="76">
        <v>4041</v>
      </c>
    </row>
    <row r="78" spans="1:41" ht="14.45" customHeight="1">
      <c r="A78" s="38"/>
      <c r="B78" s="9">
        <f t="shared" si="22"/>
        <v>45812</v>
      </c>
      <c r="C78" s="39" t="str">
        <f t="shared" si="39"/>
        <v>23/134</v>
      </c>
      <c r="D78" s="38" t="str">
        <f>IF(AF78="", "", IFERROR(TEXT(INDEX(Tabella4[N°], MATCH("*"&amp;AF78&amp;"*", Tabella4[DIPENDENTE], 0)), "0000"), "Non trovato"))</f>
        <v>0263</v>
      </c>
      <c r="E78" s="38" t="str">
        <f>IF(AG78="", "", IF(ISERROR(MATCH("*"&amp;AG78&amp;"*", Tabella4[DIPENDENTE], 0)), "Non trovato", TEXT(INDEX(Tabella4[N°], MATCH("*"&amp;AG78&amp;"*", Tabella4[DIPENDENTE], 0)), "0000")))</f>
        <v/>
      </c>
      <c r="F78" s="48" t="str">
        <f t="shared" si="23"/>
        <v>ROSSITTO G</v>
      </c>
      <c r="G78" s="48" t="str">
        <f t="shared" si="24"/>
        <v/>
      </c>
      <c r="H78" s="57"/>
      <c r="I78" s="68" t="str">
        <f t="shared" si="25"/>
        <v>02</v>
      </c>
      <c r="J78" s="39" t="str">
        <f t="shared" si="36"/>
        <v/>
      </c>
      <c r="K78" s="40" t="str">
        <f t="shared" si="37"/>
        <v>05:45</v>
      </c>
      <c r="L78" s="48"/>
      <c r="M78" s="41" t="str">
        <f t="shared" si="38"/>
        <v/>
      </c>
      <c r="N78" s="41" t="str">
        <f t="shared" si="26"/>
        <v/>
      </c>
      <c r="O78" s="10" t="str">
        <f t="shared" si="27"/>
        <v>05:45</v>
      </c>
      <c r="P78" s="10" t="str">
        <f t="shared" si="28"/>
        <v/>
      </c>
      <c r="Q78" s="48" t="str">
        <f t="shared" si="29"/>
        <v/>
      </c>
      <c r="R78" s="48" t="str">
        <f t="shared" si="30"/>
        <v/>
      </c>
      <c r="S78" s="42" t="str">
        <f t="shared" si="31"/>
        <v>SINGOLO</v>
      </c>
      <c r="T78" s="57" t="str">
        <f>Tabella3[[#This Row],[Descrizione Attività]]</f>
        <v>Manutenzione Elettrica Isab</v>
      </c>
      <c r="U78" s="57" t="str">
        <f>IF(Tabella1[[#This Row],[DATA]]="","","02")</f>
        <v>02</v>
      </c>
      <c r="V78" s="34"/>
      <c r="W78" s="34"/>
      <c r="X78" s="33"/>
      <c r="Y78" s="23"/>
      <c r="Z78" s="21" t="str">
        <f t="shared" si="32"/>
        <v>mercoledì</v>
      </c>
      <c r="AA78" s="22">
        <f t="shared" si="33"/>
        <v>5.75</v>
      </c>
      <c r="AB78" s="22" t="str">
        <f t="shared" si="34"/>
        <v>05:45</v>
      </c>
      <c r="AC78" s="22" t="str">
        <f t="shared" si="35"/>
        <v>NO</v>
      </c>
      <c r="AD78" s="46"/>
      <c r="AE78" s="78">
        <v>45812</v>
      </c>
      <c r="AF78" s="73" t="s">
        <v>110</v>
      </c>
      <c r="AG78" s="73"/>
      <c r="AH78" s="73">
        <v>23134</v>
      </c>
      <c r="AI78" s="73">
        <v>10</v>
      </c>
      <c r="AJ78" s="74">
        <v>6.15</v>
      </c>
      <c r="AK78" s="74">
        <v>12</v>
      </c>
      <c r="AL78" s="74">
        <v>5.75</v>
      </c>
      <c r="AM78" s="73" t="s">
        <v>111</v>
      </c>
      <c r="AN78" s="75" t="s">
        <v>49</v>
      </c>
      <c r="AO78" s="76" t="s">
        <v>61</v>
      </c>
    </row>
    <row r="79" spans="1:41" ht="14.45" customHeight="1">
      <c r="A79" s="38"/>
      <c r="B79" s="9">
        <f t="shared" si="22"/>
        <v>45812</v>
      </c>
      <c r="C79" s="39" t="str">
        <f t="shared" si="39"/>
        <v>23/134</v>
      </c>
      <c r="D79" s="38" t="str">
        <f>IF(AF79="", "", IFERROR(TEXT(INDEX(Tabella4[N°], MATCH("*"&amp;AF79&amp;"*", Tabella4[DIPENDENTE], 0)), "0000"), "Non trovato"))</f>
        <v>0263</v>
      </c>
      <c r="E79" s="38" t="str">
        <f>IF(AG79="", "", IF(ISERROR(MATCH("*"&amp;AG79&amp;"*", Tabella4[DIPENDENTE], 0)), "Non trovato", TEXT(INDEX(Tabella4[N°], MATCH("*"&amp;AG79&amp;"*", Tabella4[DIPENDENTE], 0)), "0000")))</f>
        <v/>
      </c>
      <c r="F79" s="48" t="str">
        <f t="shared" si="23"/>
        <v>ROSSITTO G</v>
      </c>
      <c r="G79" s="48" t="str">
        <f t="shared" si="24"/>
        <v/>
      </c>
      <c r="H79" s="57"/>
      <c r="I79" s="68" t="str">
        <f t="shared" si="25"/>
        <v>02</v>
      </c>
      <c r="J79" s="39" t="str">
        <f t="shared" si="36"/>
        <v/>
      </c>
      <c r="K79" s="40" t="str">
        <f t="shared" si="37"/>
        <v>02:30</v>
      </c>
      <c r="L79" s="48"/>
      <c r="M79" s="41" t="str">
        <f t="shared" si="38"/>
        <v/>
      </c>
      <c r="N79" s="41" t="str">
        <f t="shared" si="26"/>
        <v/>
      </c>
      <c r="O79" s="10" t="str">
        <f t="shared" si="27"/>
        <v>02:30</v>
      </c>
      <c r="P79" s="10" t="str">
        <f t="shared" si="28"/>
        <v/>
      </c>
      <c r="Q79" s="48" t="str">
        <f t="shared" si="29"/>
        <v/>
      </c>
      <c r="R79" s="48" t="str">
        <f t="shared" si="30"/>
        <v/>
      </c>
      <c r="S79" s="42" t="str">
        <f t="shared" si="31"/>
        <v>SINGOLO</v>
      </c>
      <c r="T79" s="57" t="str">
        <f>Tabella3[[#This Row],[Descrizione Attività]]</f>
        <v>Manutenzione Elettrica Isab</v>
      </c>
      <c r="U79" s="57" t="str">
        <f>IF(Tabella1[[#This Row],[DATA]]="","","02")</f>
        <v>02</v>
      </c>
      <c r="V79" s="34"/>
      <c r="W79" s="34"/>
      <c r="X79" s="33"/>
      <c r="Y79" s="23"/>
      <c r="Z79" s="21" t="str">
        <f t="shared" si="32"/>
        <v>mercoledì</v>
      </c>
      <c r="AA79" s="22">
        <f t="shared" si="33"/>
        <v>2.5</v>
      </c>
      <c r="AB79" s="22" t="str">
        <f t="shared" si="34"/>
        <v>02:30</v>
      </c>
      <c r="AC79" s="22" t="str">
        <f t="shared" si="35"/>
        <v>NO</v>
      </c>
      <c r="AD79" s="46"/>
      <c r="AE79" s="78">
        <v>45812</v>
      </c>
      <c r="AF79" s="73" t="s">
        <v>110</v>
      </c>
      <c r="AG79" s="73"/>
      <c r="AH79" s="73">
        <v>23134</v>
      </c>
      <c r="AI79" s="73">
        <v>10</v>
      </c>
      <c r="AJ79" s="74">
        <v>14.45</v>
      </c>
      <c r="AK79" s="74">
        <v>17.149999999999999</v>
      </c>
      <c r="AL79" s="74">
        <v>2.5</v>
      </c>
      <c r="AM79" s="73" t="s">
        <v>111</v>
      </c>
      <c r="AN79" s="75" t="s">
        <v>49</v>
      </c>
      <c r="AO79" s="76" t="s">
        <v>61</v>
      </c>
    </row>
    <row r="80" spans="1:41" ht="14.45" customHeight="1">
      <c r="A80" s="38"/>
      <c r="B80" s="9">
        <f t="shared" si="22"/>
        <v>45812</v>
      </c>
      <c r="C80" s="39">
        <f t="shared" si="39"/>
        <v>404</v>
      </c>
      <c r="D80" s="38" t="str">
        <f>IF(AF80="", "", IFERROR(TEXT(INDEX(Tabella4[N°], MATCH("*"&amp;AF80&amp;"*", Tabella4[DIPENDENTE], 0)), "0000"), "Non trovato"))</f>
        <v>1765</v>
      </c>
      <c r="E80" s="38" t="str">
        <f>IF(AG80="", "", IF(ISERROR(MATCH("*"&amp;AG80&amp;"*", Tabella4[DIPENDENTE], 0)), "Non trovato", TEXT(INDEX(Tabella4[N°], MATCH("*"&amp;AG80&amp;"*", Tabella4[DIPENDENTE], 0)), "0000")))</f>
        <v/>
      </c>
      <c r="F80" s="48" t="str">
        <f t="shared" si="23"/>
        <v>SIRINGO</v>
      </c>
      <c r="G80" s="48" t="str">
        <f t="shared" si="24"/>
        <v/>
      </c>
      <c r="H80" s="57"/>
      <c r="I80" s="68" t="str">
        <f t="shared" si="25"/>
        <v>02</v>
      </c>
      <c r="J80" s="39" t="str">
        <f t="shared" si="36"/>
        <v>04:15</v>
      </c>
      <c r="K80" s="40" t="str">
        <f t="shared" si="37"/>
        <v/>
      </c>
      <c r="L80" s="48"/>
      <c r="M80" s="41" t="str">
        <f t="shared" si="38"/>
        <v/>
      </c>
      <c r="N80" s="41" t="str">
        <f t="shared" si="26"/>
        <v/>
      </c>
      <c r="O80" s="10" t="str">
        <f t="shared" si="27"/>
        <v>04:15</v>
      </c>
      <c r="P80" s="10" t="str">
        <f t="shared" si="28"/>
        <v/>
      </c>
      <c r="Q80" s="48" t="str">
        <f t="shared" si="29"/>
        <v/>
      </c>
      <c r="R80" s="48" t="str">
        <f t="shared" si="30"/>
        <v/>
      </c>
      <c r="S80" s="42" t="str">
        <f t="shared" si="31"/>
        <v>SINGOLO</v>
      </c>
      <c r="T80" s="57" t="str">
        <f>Tabella3[[#This Row],[Descrizione Attività]]</f>
        <v>ORE CONTO PROPRIO</v>
      </c>
      <c r="U80" s="57" t="str">
        <f>IF(Tabella1[[#This Row],[DATA]]="","","02")</f>
        <v>02</v>
      </c>
      <c r="V80" s="34"/>
      <c r="W80" s="34"/>
      <c r="X80" s="33"/>
      <c r="Y80" s="23"/>
      <c r="Z80" s="21" t="str">
        <f t="shared" si="32"/>
        <v>mercoledì</v>
      </c>
      <c r="AA80" s="22">
        <f t="shared" si="33"/>
        <v>4.25</v>
      </c>
      <c r="AB80" s="22" t="str">
        <f t="shared" si="34"/>
        <v>04:15</v>
      </c>
      <c r="AC80" s="22" t="str">
        <f t="shared" si="35"/>
        <v>NO</v>
      </c>
      <c r="AD80" s="46"/>
      <c r="AE80" s="78">
        <v>45812</v>
      </c>
      <c r="AF80" s="73" t="s">
        <v>112</v>
      </c>
      <c r="AG80" s="73"/>
      <c r="AH80" s="73">
        <v>4041</v>
      </c>
      <c r="AI80" s="73">
        <v>10</v>
      </c>
      <c r="AJ80" s="74">
        <v>7.45</v>
      </c>
      <c r="AK80" s="74">
        <v>12</v>
      </c>
      <c r="AL80" s="74">
        <v>4.25</v>
      </c>
      <c r="AM80" s="73" t="s">
        <v>62</v>
      </c>
      <c r="AN80" s="75" t="s">
        <v>49</v>
      </c>
      <c r="AO80" s="76">
        <v>4041</v>
      </c>
    </row>
    <row r="81" spans="1:41" ht="14.45" customHeight="1">
      <c r="A81" s="38"/>
      <c r="B81" s="9">
        <f t="shared" si="22"/>
        <v>45812</v>
      </c>
      <c r="C81" s="39">
        <f t="shared" si="39"/>
        <v>404</v>
      </c>
      <c r="D81" s="38" t="str">
        <f>IF(AF81="", "", IFERROR(TEXT(INDEX(Tabella4[N°], MATCH("*"&amp;AF81&amp;"*", Tabella4[DIPENDENTE], 0)), "0000"), "Non trovato"))</f>
        <v>1765</v>
      </c>
      <c r="E81" s="38" t="str">
        <f>IF(AG81="", "", IF(ISERROR(MATCH("*"&amp;AG81&amp;"*", Tabella4[DIPENDENTE], 0)), "Non trovato", TEXT(INDEX(Tabella4[N°], MATCH("*"&amp;AG81&amp;"*", Tabella4[DIPENDENTE], 0)), "0000")))</f>
        <v/>
      </c>
      <c r="F81" s="48" t="str">
        <f t="shared" si="23"/>
        <v>SIRINGO</v>
      </c>
      <c r="G81" s="48" t="str">
        <f t="shared" si="24"/>
        <v/>
      </c>
      <c r="H81" s="57"/>
      <c r="I81" s="68" t="str">
        <f t="shared" si="25"/>
        <v>02</v>
      </c>
      <c r="J81" s="39" t="str">
        <f t="shared" si="36"/>
        <v>02:00</v>
      </c>
      <c r="K81" s="40" t="str">
        <f t="shared" si="37"/>
        <v/>
      </c>
      <c r="L81" s="48"/>
      <c r="M81" s="41" t="str">
        <f t="shared" si="38"/>
        <v/>
      </c>
      <c r="N81" s="41" t="str">
        <f t="shared" si="26"/>
        <v/>
      </c>
      <c r="O81" s="10" t="str">
        <f t="shared" si="27"/>
        <v>02:00</v>
      </c>
      <c r="P81" s="10" t="str">
        <f t="shared" si="28"/>
        <v/>
      </c>
      <c r="Q81" s="48" t="str">
        <f t="shared" si="29"/>
        <v/>
      </c>
      <c r="R81" s="48" t="str">
        <f t="shared" si="30"/>
        <v/>
      </c>
      <c r="S81" s="42" t="str">
        <f t="shared" si="31"/>
        <v>SINGOLO</v>
      </c>
      <c r="T81" s="57" t="str">
        <f>Tabella3[[#This Row],[Descrizione Attività]]</f>
        <v>ORE CONTO PROPRIO</v>
      </c>
      <c r="U81" s="57" t="str">
        <f>IF(Tabella1[[#This Row],[DATA]]="","","02")</f>
        <v>02</v>
      </c>
      <c r="V81" s="34"/>
      <c r="W81" s="34"/>
      <c r="X81" s="33"/>
      <c r="Y81" s="23"/>
      <c r="Z81" s="21" t="str">
        <f t="shared" si="32"/>
        <v>mercoledì</v>
      </c>
      <c r="AA81" s="22">
        <f t="shared" si="33"/>
        <v>2</v>
      </c>
      <c r="AB81" s="22" t="str">
        <f t="shared" si="34"/>
        <v>02:00</v>
      </c>
      <c r="AC81" s="22" t="str">
        <f t="shared" si="35"/>
        <v>NO</v>
      </c>
      <c r="AD81" s="46"/>
      <c r="AE81" s="78">
        <v>45812</v>
      </c>
      <c r="AF81" s="73" t="s">
        <v>112</v>
      </c>
      <c r="AG81" s="73"/>
      <c r="AH81" s="73">
        <v>4041</v>
      </c>
      <c r="AI81" s="73">
        <v>10</v>
      </c>
      <c r="AJ81" s="74">
        <v>14.45</v>
      </c>
      <c r="AK81" s="74">
        <v>16.45</v>
      </c>
      <c r="AL81" s="74">
        <v>2</v>
      </c>
      <c r="AM81" s="73" t="s">
        <v>62</v>
      </c>
      <c r="AN81" s="75" t="s">
        <v>49</v>
      </c>
      <c r="AO81" s="76">
        <v>4041</v>
      </c>
    </row>
    <row r="82" spans="1:41" ht="14.45" customHeight="1">
      <c r="A82" s="38"/>
      <c r="B82" s="9">
        <f t="shared" si="22"/>
        <v>45813</v>
      </c>
      <c r="C82" s="39">
        <f t="shared" si="39"/>
        <v>404</v>
      </c>
      <c r="D82" s="38" t="str">
        <f>IF(AF82="", "", IFERROR(TEXT(INDEX(Tabella4[N°], MATCH("*"&amp;AF82&amp;"*", Tabella4[DIPENDENTE], 0)), "0000"), "Non trovato"))</f>
        <v>0354</v>
      </c>
      <c r="E82" s="38" t="str">
        <f>IF(AG82="", "", IF(ISERROR(MATCH("*"&amp;AG82&amp;"*", Tabella4[DIPENDENTE], 0)), "Non trovato", TEXT(INDEX(Tabella4[N°], MATCH("*"&amp;AG82&amp;"*", Tabella4[DIPENDENTE], 0)), "0000")))</f>
        <v>1996</v>
      </c>
      <c r="F82" s="48" t="str">
        <f t="shared" si="23"/>
        <v>GARRO L</v>
      </c>
      <c r="G82" s="48" t="str">
        <f t="shared" si="24"/>
        <v>GARRO S</v>
      </c>
      <c r="H82" s="57"/>
      <c r="I82" s="68" t="str">
        <f t="shared" si="25"/>
        <v>02</v>
      </c>
      <c r="J82" s="39" t="str">
        <f t="shared" si="36"/>
        <v/>
      </c>
      <c r="K82" s="40" t="str">
        <f t="shared" si="37"/>
        <v/>
      </c>
      <c r="L82" s="48"/>
      <c r="M82" s="41" t="str">
        <f t="shared" si="38"/>
        <v/>
      </c>
      <c r="N82" s="41" t="str">
        <f t="shared" si="26"/>
        <v/>
      </c>
      <c r="O82" s="10" t="str">
        <f t="shared" si="27"/>
        <v>01:00</v>
      </c>
      <c r="P82" s="10" t="str">
        <f t="shared" si="28"/>
        <v>01:00</v>
      </c>
      <c r="Q82" s="48" t="str">
        <f t="shared" si="29"/>
        <v/>
      </c>
      <c r="R82" s="48" t="str">
        <f t="shared" si="30"/>
        <v/>
      </c>
      <c r="S82" s="42" t="str">
        <f t="shared" si="31"/>
        <v>DOPPIO</v>
      </c>
      <c r="T82" s="57" t="str">
        <f>Tabella3[[#This Row],[Descrizione Attività]]</f>
        <v>PERMESSO RETRIBUITO</v>
      </c>
      <c r="U82" s="57" t="str">
        <f>IF(Tabella1[[#This Row],[DATA]]="","","02")</f>
        <v>02</v>
      </c>
      <c r="V82" s="34"/>
      <c r="W82" s="34"/>
      <c r="X82" s="33"/>
      <c r="Y82" s="23"/>
      <c r="Z82" s="21" t="str">
        <f t="shared" si="32"/>
        <v>giovedì</v>
      </c>
      <c r="AA82" s="22">
        <f t="shared" si="33"/>
        <v>1</v>
      </c>
      <c r="AB82" s="22" t="str">
        <f t="shared" si="34"/>
        <v>01:00</v>
      </c>
      <c r="AC82" s="22" t="str">
        <f t="shared" si="35"/>
        <v>NO</v>
      </c>
      <c r="AD82" s="46"/>
      <c r="AE82" s="78">
        <v>45813</v>
      </c>
      <c r="AF82" s="73" t="s">
        <v>99</v>
      </c>
      <c r="AG82" s="73" t="s">
        <v>97</v>
      </c>
      <c r="AH82" s="73">
        <v>4044</v>
      </c>
      <c r="AI82" s="73">
        <v>10</v>
      </c>
      <c r="AJ82" s="74">
        <v>7.45</v>
      </c>
      <c r="AK82" s="74">
        <v>8.4499999999999993</v>
      </c>
      <c r="AL82" s="74">
        <v>2</v>
      </c>
      <c r="AM82" s="73" t="s">
        <v>48</v>
      </c>
      <c r="AN82" s="75" t="s">
        <v>49</v>
      </c>
      <c r="AO82" s="76">
        <v>404</v>
      </c>
    </row>
    <row r="83" spans="1:41" ht="14.45" customHeight="1">
      <c r="A83" s="38"/>
      <c r="B83" s="9">
        <f t="shared" si="22"/>
        <v>45813</v>
      </c>
      <c r="C83" s="39">
        <f t="shared" si="39"/>
        <v>404</v>
      </c>
      <c r="D83" s="38" t="str">
        <f>IF(AF83="", "", IFERROR(TEXT(INDEX(Tabella4[N°], MATCH("*"&amp;AF83&amp;"*", Tabella4[DIPENDENTE], 0)), "0000"), "Non trovato"))</f>
        <v>0967</v>
      </c>
      <c r="E83" s="38" t="str">
        <f>IF(AG83="", "", IF(ISERROR(MATCH("*"&amp;AG83&amp;"*", Tabella4[DIPENDENTE], 0)), "Non trovato", TEXT(INDEX(Tabella4[N°], MATCH("*"&amp;AG83&amp;"*", Tabella4[DIPENDENTE], 0)), "0000")))</f>
        <v/>
      </c>
      <c r="F83" s="48" t="str">
        <f t="shared" si="23"/>
        <v>SCALISI</v>
      </c>
      <c r="G83" s="48" t="str">
        <f t="shared" si="24"/>
        <v/>
      </c>
      <c r="H83" s="57"/>
      <c r="I83" s="68" t="str">
        <f t="shared" si="25"/>
        <v>02</v>
      </c>
      <c r="J83" s="39" t="str">
        <f t="shared" si="36"/>
        <v/>
      </c>
      <c r="K83" s="40" t="str">
        <f t="shared" si="37"/>
        <v/>
      </c>
      <c r="L83" s="48"/>
      <c r="M83" s="41" t="str">
        <f t="shared" si="38"/>
        <v/>
      </c>
      <c r="N83" s="41" t="str">
        <f t="shared" si="26"/>
        <v/>
      </c>
      <c r="O83" s="10" t="str">
        <f t="shared" si="27"/>
        <v>04:00</v>
      </c>
      <c r="P83" s="10" t="str">
        <f t="shared" si="28"/>
        <v>04:00</v>
      </c>
      <c r="Q83" s="48" t="str">
        <f t="shared" si="29"/>
        <v/>
      </c>
      <c r="R83" s="48" t="str">
        <f t="shared" si="30"/>
        <v/>
      </c>
      <c r="S83" s="42" t="str">
        <f t="shared" si="31"/>
        <v>SINGOLO</v>
      </c>
      <c r="T83" s="57" t="str">
        <f>Tabella3[[#This Row],[Descrizione Attività]]</f>
        <v>PERMESSO RETRIBUITO</v>
      </c>
      <c r="U83" s="57" t="str">
        <f>IF(Tabella1[[#This Row],[DATA]]="","","02")</f>
        <v>02</v>
      </c>
      <c r="V83" s="34"/>
      <c r="W83" s="34"/>
      <c r="X83" s="33"/>
      <c r="Y83" s="23"/>
      <c r="Z83" s="21" t="str">
        <f t="shared" si="32"/>
        <v>giovedì</v>
      </c>
      <c r="AA83" s="22">
        <f t="shared" si="33"/>
        <v>4</v>
      </c>
      <c r="AB83" s="22" t="str">
        <f t="shared" si="34"/>
        <v>04:00</v>
      </c>
      <c r="AC83" s="22" t="str">
        <f t="shared" si="35"/>
        <v>NO</v>
      </c>
      <c r="AD83" s="46"/>
      <c r="AE83" s="78">
        <v>45813</v>
      </c>
      <c r="AF83" s="73" t="s">
        <v>68</v>
      </c>
      <c r="AG83" s="73"/>
      <c r="AH83" s="73">
        <v>4044</v>
      </c>
      <c r="AI83" s="73">
        <v>10</v>
      </c>
      <c r="AJ83" s="74">
        <v>12.45</v>
      </c>
      <c r="AK83" s="74">
        <v>16.45</v>
      </c>
      <c r="AL83" s="74">
        <v>4</v>
      </c>
      <c r="AM83" s="73" t="s">
        <v>48</v>
      </c>
      <c r="AN83" s="75" t="s">
        <v>49</v>
      </c>
      <c r="AO83" s="76">
        <v>404</v>
      </c>
    </row>
    <row r="84" spans="1:41" ht="14.45" customHeight="1">
      <c r="A84" s="38"/>
      <c r="B84" s="9">
        <f t="shared" si="22"/>
        <v>45813</v>
      </c>
      <c r="C84" s="39">
        <f t="shared" si="39"/>
        <v>404</v>
      </c>
      <c r="D84" s="38" t="str">
        <f>IF(AF84="", "", IFERROR(TEXT(INDEX(Tabella4[N°], MATCH("*"&amp;AF84&amp;"*", Tabella4[DIPENDENTE], 0)), "0000"), "Non trovato"))</f>
        <v>2109</v>
      </c>
      <c r="E84" s="38" t="str">
        <f>IF(AG84="", "", IF(ISERROR(MATCH("*"&amp;AG84&amp;"*", Tabella4[DIPENDENTE], 0)), "Non trovato", TEXT(INDEX(Tabella4[N°], MATCH("*"&amp;AG84&amp;"*", Tabella4[DIPENDENTE], 0)), "0000")))</f>
        <v>0483</v>
      </c>
      <c r="F84" s="48" t="str">
        <f t="shared" si="23"/>
        <v>CAVALLI</v>
      </c>
      <c r="G84" s="48" t="str">
        <f t="shared" si="24"/>
        <v>SCARAVELLI</v>
      </c>
      <c r="H84" s="57"/>
      <c r="I84" s="68" t="str">
        <f t="shared" si="25"/>
        <v>02</v>
      </c>
      <c r="J84" s="39" t="str">
        <f t="shared" si="36"/>
        <v/>
      </c>
      <c r="K84" s="40" t="str">
        <f t="shared" si="37"/>
        <v/>
      </c>
      <c r="L84" s="48"/>
      <c r="M84" s="41" t="str">
        <f t="shared" si="38"/>
        <v/>
      </c>
      <c r="N84" s="41" t="str">
        <f t="shared" si="26"/>
        <v/>
      </c>
      <c r="O84" s="10" t="str">
        <f t="shared" si="27"/>
        <v>08:15</v>
      </c>
      <c r="P84" s="10" t="str">
        <f t="shared" si="28"/>
        <v>08:15</v>
      </c>
      <c r="Q84" s="48" t="str">
        <f t="shared" si="29"/>
        <v/>
      </c>
      <c r="R84" s="48" t="str">
        <f t="shared" si="30"/>
        <v/>
      </c>
      <c r="S84" s="42" t="str">
        <f t="shared" si="31"/>
        <v>DOPPIO</v>
      </c>
      <c r="T84" s="57" t="str">
        <f>Tabella3[[#This Row],[Descrizione Attività]]</f>
        <v>FERIE</v>
      </c>
      <c r="U84" s="57" t="str">
        <f>IF(Tabella1[[#This Row],[DATA]]="","","02")</f>
        <v>02</v>
      </c>
      <c r="V84" s="34"/>
      <c r="W84" s="34"/>
      <c r="X84" s="33"/>
      <c r="Y84" s="23"/>
      <c r="Z84" s="21" t="str">
        <f t="shared" si="32"/>
        <v>giovedì</v>
      </c>
      <c r="AA84" s="22">
        <f t="shared" si="33"/>
        <v>8.25</v>
      </c>
      <c r="AB84" s="22" t="str">
        <f t="shared" si="34"/>
        <v>08:15</v>
      </c>
      <c r="AC84" s="22" t="str">
        <f t="shared" si="35"/>
        <v>NO</v>
      </c>
      <c r="AD84" s="46"/>
      <c r="AE84" s="78">
        <v>45813</v>
      </c>
      <c r="AF84" s="73" t="s">
        <v>114</v>
      </c>
      <c r="AG84" s="73" t="s">
        <v>51</v>
      </c>
      <c r="AH84" s="73">
        <v>4042</v>
      </c>
      <c r="AI84" s="73">
        <v>10</v>
      </c>
      <c r="AJ84" s="74"/>
      <c r="AK84" s="74"/>
      <c r="AL84" s="74">
        <v>16.5</v>
      </c>
      <c r="AM84" s="73" t="s">
        <v>53</v>
      </c>
      <c r="AN84" s="75" t="s">
        <v>49</v>
      </c>
      <c r="AO84" s="76">
        <v>404</v>
      </c>
    </row>
    <row r="85" spans="1:41" ht="14.45" customHeight="1">
      <c r="A85" s="38"/>
      <c r="B85" s="9">
        <f t="shared" si="22"/>
        <v>45813</v>
      </c>
      <c r="C85" s="39">
        <f t="shared" si="39"/>
        <v>404</v>
      </c>
      <c r="D85" s="38" t="str">
        <f>IF(AF85="", "", IFERROR(TEXT(INDEX(Tabella4[N°], MATCH("*"&amp;AF85&amp;"*", Tabella4[DIPENDENTE], 0)), "0000"), "Non trovato"))</f>
        <v>0266</v>
      </c>
      <c r="E85" s="38" t="str">
        <f>IF(AG85="", "", IF(ISERROR(MATCH("*"&amp;AG85&amp;"*", Tabella4[DIPENDENTE], 0)), "Non trovato", TEXT(INDEX(Tabella4[N°], MATCH("*"&amp;AG85&amp;"*", Tabella4[DIPENDENTE], 0)), "0000")))</f>
        <v>0475</v>
      </c>
      <c r="F85" s="48" t="str">
        <f t="shared" si="23"/>
        <v>DI SALVO</v>
      </c>
      <c r="G85" s="48" t="str">
        <f t="shared" si="24"/>
        <v>TRINGALI</v>
      </c>
      <c r="H85" s="57"/>
      <c r="I85" s="68" t="str">
        <f t="shared" si="25"/>
        <v>02</v>
      </c>
      <c r="J85" s="39" t="str">
        <f t="shared" si="36"/>
        <v/>
      </c>
      <c r="K85" s="40" t="str">
        <f t="shared" si="37"/>
        <v/>
      </c>
      <c r="L85" s="48"/>
      <c r="M85" s="41" t="str">
        <f t="shared" si="38"/>
        <v/>
      </c>
      <c r="N85" s="41" t="str">
        <f t="shared" si="26"/>
        <v/>
      </c>
      <c r="O85" s="10" t="str">
        <f t="shared" si="27"/>
        <v>08:15</v>
      </c>
      <c r="P85" s="10" t="str">
        <f t="shared" si="28"/>
        <v/>
      </c>
      <c r="Q85" s="48" t="str">
        <f t="shared" si="29"/>
        <v>08:15</v>
      </c>
      <c r="R85" s="48" t="str">
        <f t="shared" si="30"/>
        <v/>
      </c>
      <c r="S85" s="42" t="str">
        <f t="shared" si="31"/>
        <v>DOPPIO</v>
      </c>
      <c r="T85" s="57" t="str">
        <f>Tabella3[[#This Row],[Descrizione Attività]]</f>
        <v>MALATTIA</v>
      </c>
      <c r="U85" s="57" t="str">
        <f>IF(Tabella1[[#This Row],[DATA]]="","","02")</f>
        <v>02</v>
      </c>
      <c r="V85" s="34"/>
      <c r="W85" s="34"/>
      <c r="X85" s="33"/>
      <c r="Y85" s="23"/>
      <c r="Z85" s="21" t="str">
        <f t="shared" si="32"/>
        <v>giovedì</v>
      </c>
      <c r="AA85" s="22">
        <f t="shared" si="33"/>
        <v>8.25</v>
      </c>
      <c r="AB85" s="22" t="str">
        <f t="shared" si="34"/>
        <v>08:15</v>
      </c>
      <c r="AC85" s="22" t="str">
        <f t="shared" si="35"/>
        <v>NO</v>
      </c>
      <c r="AD85" s="46"/>
      <c r="AE85" s="78">
        <v>45813</v>
      </c>
      <c r="AF85" s="73" t="s">
        <v>54</v>
      </c>
      <c r="AG85" s="73" t="s">
        <v>57</v>
      </c>
      <c r="AH85" s="73">
        <v>4043</v>
      </c>
      <c r="AI85" s="73">
        <v>10</v>
      </c>
      <c r="AJ85" s="74"/>
      <c r="AK85" s="74"/>
      <c r="AL85" s="74">
        <v>16.5</v>
      </c>
      <c r="AM85" s="73" t="s">
        <v>22</v>
      </c>
      <c r="AN85" s="75" t="s">
        <v>49</v>
      </c>
      <c r="AO85" s="76">
        <v>404</v>
      </c>
    </row>
    <row r="86" spans="1:41" ht="14.45" customHeight="1">
      <c r="A86" s="38"/>
      <c r="B86" s="9">
        <f t="shared" si="22"/>
        <v>45813</v>
      </c>
      <c r="C86" s="39">
        <f t="shared" si="39"/>
        <v>5400255117</v>
      </c>
      <c r="D86" s="38" t="str">
        <f>IF(AF86="", "", IFERROR(TEXT(INDEX(Tabella4[N°], MATCH("*"&amp;AF86&amp;"*", Tabella4[DIPENDENTE], 0)), "0000"), "Non trovato"))</f>
        <v>0552</v>
      </c>
      <c r="E86" s="38" t="str">
        <f>IF(AG86="", "", IF(ISERROR(MATCH("*"&amp;AG86&amp;"*", Tabella4[DIPENDENTE], 0)), "Non trovato", TEXT(INDEX(Tabella4[N°], MATCH("*"&amp;AG86&amp;"*", Tabella4[DIPENDENTE], 0)), "0000")))</f>
        <v>0431</v>
      </c>
      <c r="F86" s="48" t="str">
        <f t="shared" si="23"/>
        <v>DI MARE</v>
      </c>
      <c r="G86" s="48" t="str">
        <f t="shared" si="24"/>
        <v>DI NICOLA</v>
      </c>
      <c r="H86" s="57"/>
      <c r="I86" s="68" t="str">
        <f t="shared" si="25"/>
        <v>02</v>
      </c>
      <c r="J86" s="39" t="str">
        <f t="shared" si="36"/>
        <v/>
      </c>
      <c r="K86" s="40" t="str">
        <f t="shared" si="37"/>
        <v>08:15</v>
      </c>
      <c r="L86" s="48"/>
      <c r="M86" s="41" t="str">
        <f t="shared" si="38"/>
        <v/>
      </c>
      <c r="N86" s="41" t="str">
        <f t="shared" si="26"/>
        <v/>
      </c>
      <c r="O86" s="10" t="str">
        <f t="shared" si="27"/>
        <v>08:15</v>
      </c>
      <c r="P86" s="10" t="str">
        <f t="shared" si="28"/>
        <v/>
      </c>
      <c r="Q86" s="48" t="str">
        <f t="shared" si="29"/>
        <v/>
      </c>
      <c r="R86" s="48" t="str">
        <f t="shared" si="30"/>
        <v/>
      </c>
      <c r="S86" s="42" t="str">
        <f t="shared" si="31"/>
        <v>DOPPIO</v>
      </c>
      <c r="T86" s="57" t="str">
        <f>Tabella3[[#This Row],[Descrizione Attività]]</f>
        <v>ARCOM BLE PON: squ ele corrett Giugno</v>
      </c>
      <c r="U86" s="57" t="str">
        <f>IF(Tabella1[[#This Row],[DATA]]="","","02")</f>
        <v>02</v>
      </c>
      <c r="V86" s="34"/>
      <c r="W86" s="34"/>
      <c r="X86" s="33"/>
      <c r="Y86" s="23"/>
      <c r="Z86" s="21" t="str">
        <f t="shared" si="32"/>
        <v>giovedì</v>
      </c>
      <c r="AA86" s="22">
        <f t="shared" si="33"/>
        <v>8.25</v>
      </c>
      <c r="AB86" s="22" t="str">
        <f t="shared" si="34"/>
        <v>08:15</v>
      </c>
      <c r="AC86" s="22" t="str">
        <f t="shared" si="35"/>
        <v>NO</v>
      </c>
      <c r="AD86" s="46"/>
      <c r="AE86" s="78">
        <v>45813</v>
      </c>
      <c r="AF86" s="73" t="s">
        <v>63</v>
      </c>
      <c r="AG86" s="73" t="s">
        <v>64</v>
      </c>
      <c r="AH86" s="73">
        <v>5400255117</v>
      </c>
      <c r="AI86" s="73">
        <v>10</v>
      </c>
      <c r="AJ86" s="74">
        <v>7.45</v>
      </c>
      <c r="AK86" s="74">
        <v>16.45</v>
      </c>
      <c r="AL86" s="74">
        <v>16.5</v>
      </c>
      <c r="AM86" s="73" t="s">
        <v>71</v>
      </c>
      <c r="AN86" s="75" t="s">
        <v>45</v>
      </c>
      <c r="AO86" s="76" t="s">
        <v>61</v>
      </c>
    </row>
    <row r="87" spans="1:41" ht="14.45" customHeight="1">
      <c r="A87" s="38"/>
      <c r="B87" s="9">
        <f t="shared" si="22"/>
        <v>45813</v>
      </c>
      <c r="C87" s="39">
        <f t="shared" si="39"/>
        <v>5400255114</v>
      </c>
      <c r="D87" s="38" t="str">
        <f>IF(AF87="", "", IFERROR(TEXT(INDEX(Tabella4[N°], MATCH("*"&amp;AF87&amp;"*", Tabella4[DIPENDENTE], 0)), "0000"), "Non trovato"))</f>
        <v>2203</v>
      </c>
      <c r="E87" s="38" t="str">
        <f>IF(AG87="", "", IF(ISERROR(MATCH("*"&amp;AG87&amp;"*", Tabella4[DIPENDENTE], 0)), "Non trovato", TEXT(INDEX(Tabella4[N°], MATCH("*"&amp;AG87&amp;"*", Tabella4[DIPENDENTE], 0)), "0000")))</f>
        <v/>
      </c>
      <c r="F87" s="48" t="str">
        <f t="shared" si="23"/>
        <v>RICCIOLI</v>
      </c>
      <c r="G87" s="48" t="str">
        <f t="shared" si="24"/>
        <v/>
      </c>
      <c r="H87" s="57"/>
      <c r="I87" s="68" t="str">
        <f t="shared" si="25"/>
        <v>02</v>
      </c>
      <c r="J87" s="39" t="str">
        <f t="shared" si="36"/>
        <v/>
      </c>
      <c r="K87" s="40" t="str">
        <f t="shared" si="37"/>
        <v>08:15</v>
      </c>
      <c r="L87" s="48"/>
      <c r="M87" s="41" t="str">
        <f t="shared" si="38"/>
        <v/>
      </c>
      <c r="N87" s="41" t="str">
        <f t="shared" si="26"/>
        <v/>
      </c>
      <c r="O87" s="10" t="str">
        <f t="shared" si="27"/>
        <v>08:15</v>
      </c>
      <c r="P87" s="10" t="str">
        <f t="shared" si="28"/>
        <v/>
      </c>
      <c r="Q87" s="48" t="str">
        <f t="shared" si="29"/>
        <v/>
      </c>
      <c r="R87" s="48" t="str">
        <f t="shared" si="30"/>
        <v/>
      </c>
      <c r="S87" s="42" t="str">
        <f t="shared" si="31"/>
        <v>SINGOLO</v>
      </c>
      <c r="T87" s="57" t="str">
        <f>Tabella3[[#This Row],[Descrizione Attività]]</f>
        <v>PA1S: squ elettr correttiva Giugno</v>
      </c>
      <c r="U87" s="57" t="str">
        <f>IF(Tabella1[[#This Row],[DATA]]="","","02")</f>
        <v>02</v>
      </c>
      <c r="V87" s="34"/>
      <c r="W87" s="34"/>
      <c r="X87" s="33"/>
      <c r="Y87" s="23"/>
      <c r="Z87" s="21" t="str">
        <f t="shared" si="32"/>
        <v>giovedì</v>
      </c>
      <c r="AA87" s="22">
        <f t="shared" si="33"/>
        <v>8.25</v>
      </c>
      <c r="AB87" s="22" t="str">
        <f t="shared" si="34"/>
        <v>08:15</v>
      </c>
      <c r="AC87" s="22" t="str">
        <f t="shared" si="35"/>
        <v>NO</v>
      </c>
      <c r="AD87" s="46"/>
      <c r="AE87" s="78">
        <v>45813</v>
      </c>
      <c r="AF87" s="73" t="s">
        <v>65</v>
      </c>
      <c r="AG87" s="73"/>
      <c r="AH87" s="73">
        <v>5400255114</v>
      </c>
      <c r="AI87" s="73">
        <v>10</v>
      </c>
      <c r="AJ87" s="74">
        <v>7.45</v>
      </c>
      <c r="AK87" s="74">
        <v>16.45</v>
      </c>
      <c r="AL87" s="74">
        <v>8.25</v>
      </c>
      <c r="AM87" s="73" t="s">
        <v>67</v>
      </c>
      <c r="AN87" s="75" t="s">
        <v>45</v>
      </c>
      <c r="AO87" s="76" t="s">
        <v>61</v>
      </c>
    </row>
    <row r="88" spans="1:41" ht="14.45" customHeight="1">
      <c r="A88" s="38"/>
      <c r="B88" s="9">
        <f t="shared" si="22"/>
        <v>45813</v>
      </c>
      <c r="C88" s="39">
        <f t="shared" si="39"/>
        <v>5400255234</v>
      </c>
      <c r="D88" s="38" t="str">
        <f>IF(AF88="", "", IFERROR(TEXT(INDEX(Tabella4[N°], MATCH("*"&amp;AF88&amp;"*", Tabella4[DIPENDENTE], 0)), "0000"), "Non trovato"))</f>
        <v>1894</v>
      </c>
      <c r="E88" s="38" t="str">
        <f>IF(AG88="", "", IF(ISERROR(MATCH("*"&amp;AG88&amp;"*", Tabella4[DIPENDENTE], 0)), "Non trovato", TEXT(INDEX(Tabella4[N°], MATCH("*"&amp;AG88&amp;"*", Tabella4[DIPENDENTE], 0)), "0000")))</f>
        <v>1904</v>
      </c>
      <c r="F88" s="48" t="str">
        <f t="shared" si="23"/>
        <v>CORTESE</v>
      </c>
      <c r="G88" s="48" t="str">
        <f t="shared" si="24"/>
        <v>LA ROCCA</v>
      </c>
      <c r="H88" s="57"/>
      <c r="I88" s="68" t="str">
        <f t="shared" si="25"/>
        <v>02</v>
      </c>
      <c r="J88" s="39" t="str">
        <f t="shared" si="36"/>
        <v/>
      </c>
      <c r="K88" s="40" t="str">
        <f t="shared" si="37"/>
        <v>08:15</v>
      </c>
      <c r="L88" s="48"/>
      <c r="M88" s="41" t="str">
        <f t="shared" si="38"/>
        <v/>
      </c>
      <c r="N88" s="41" t="str">
        <f t="shared" si="26"/>
        <v/>
      </c>
      <c r="O88" s="10" t="str">
        <f t="shared" si="27"/>
        <v>08:15</v>
      </c>
      <c r="P88" s="10" t="str">
        <f t="shared" si="28"/>
        <v/>
      </c>
      <c r="Q88" s="48" t="str">
        <f t="shared" si="29"/>
        <v/>
      </c>
      <c r="R88" s="48" t="str">
        <f t="shared" si="30"/>
        <v/>
      </c>
      <c r="S88" s="42" t="str">
        <f t="shared" si="31"/>
        <v>DOPPIO</v>
      </c>
      <c r="T88" s="57" t="str">
        <f>Tabella3[[#This Row],[Descrizione Attività]]</f>
        <v>Rip. funz. int. e mis. resist. di cont.</v>
      </c>
      <c r="U88" s="57" t="str">
        <f>IF(Tabella1[[#This Row],[DATA]]="","","02")</f>
        <v>02</v>
      </c>
      <c r="V88" s="34"/>
      <c r="W88" s="34"/>
      <c r="X88" s="33"/>
      <c r="Y88" s="23"/>
      <c r="Z88" s="21" t="str">
        <f t="shared" si="32"/>
        <v>giovedì</v>
      </c>
      <c r="AA88" s="22">
        <f t="shared" si="33"/>
        <v>8.25</v>
      </c>
      <c r="AB88" s="22" t="str">
        <f t="shared" si="34"/>
        <v>08:15</v>
      </c>
      <c r="AC88" s="22" t="str">
        <f t="shared" si="35"/>
        <v>NO</v>
      </c>
      <c r="AD88" s="46"/>
      <c r="AE88" s="78">
        <v>45813</v>
      </c>
      <c r="AF88" s="73" t="s">
        <v>58</v>
      </c>
      <c r="AG88" s="73" t="s">
        <v>59</v>
      </c>
      <c r="AH88" s="73">
        <v>5400255234</v>
      </c>
      <c r="AI88" s="73">
        <v>10</v>
      </c>
      <c r="AJ88" s="74">
        <v>7.45</v>
      </c>
      <c r="AK88" s="74">
        <v>16.45</v>
      </c>
      <c r="AL88" s="74">
        <v>16.5</v>
      </c>
      <c r="AM88" s="73" t="s">
        <v>117</v>
      </c>
      <c r="AN88" s="75" t="s">
        <v>45</v>
      </c>
      <c r="AO88" s="76" t="s">
        <v>61</v>
      </c>
    </row>
    <row r="89" spans="1:41" ht="14.45" customHeight="1">
      <c r="A89" s="38"/>
      <c r="B89" s="9">
        <f t="shared" si="22"/>
        <v>45813</v>
      </c>
      <c r="C89" s="39">
        <f t="shared" si="39"/>
        <v>5400255372</v>
      </c>
      <c r="D89" s="38" t="str">
        <f>IF(AF89="", "", IFERROR(TEXT(INDEX(Tabella4[N°], MATCH("*"&amp;AF89&amp;"*", Tabella4[DIPENDENTE], 0)), "0000"), "Non trovato"))</f>
        <v>1976</v>
      </c>
      <c r="E89" s="38" t="str">
        <f>IF(AG89="", "", IF(ISERROR(MATCH("*"&amp;AG89&amp;"*", Tabella4[DIPENDENTE], 0)), "Non trovato", TEXT(INDEX(Tabella4[N°], MATCH("*"&amp;AG89&amp;"*", Tabella4[DIPENDENTE], 0)), "0000")))</f>
        <v>2150</v>
      </c>
      <c r="F89" s="48" t="str">
        <f t="shared" si="23"/>
        <v>RIZZA F</v>
      </c>
      <c r="G89" s="48" t="str">
        <f t="shared" si="24"/>
        <v>RIZZA C</v>
      </c>
      <c r="H89" s="57"/>
      <c r="I89" s="68" t="str">
        <f t="shared" si="25"/>
        <v>02</v>
      </c>
      <c r="J89" s="39" t="str">
        <f t="shared" si="36"/>
        <v/>
      </c>
      <c r="K89" s="40" t="str">
        <f t="shared" si="37"/>
        <v>08:15</v>
      </c>
      <c r="L89" s="48"/>
      <c r="M89" s="41" t="str">
        <f t="shared" si="38"/>
        <v/>
      </c>
      <c r="N89" s="41" t="str">
        <f t="shared" si="26"/>
        <v/>
      </c>
      <c r="O89" s="10" t="str">
        <f t="shared" si="27"/>
        <v>08:15</v>
      </c>
      <c r="P89" s="10" t="str">
        <f t="shared" si="28"/>
        <v/>
      </c>
      <c r="Q89" s="48" t="str">
        <f t="shared" si="29"/>
        <v/>
      </c>
      <c r="R89" s="48" t="str">
        <f t="shared" si="30"/>
        <v/>
      </c>
      <c r="S89" s="42" t="str">
        <f t="shared" si="31"/>
        <v>DOPPIO</v>
      </c>
      <c r="T89" s="57" t="str">
        <f>Tabella3[[#This Row],[Descrizione Attività]]</f>
        <v>ripristini AI  giugno 2025</v>
      </c>
      <c r="U89" s="57" t="str">
        <f>IF(Tabella1[[#This Row],[DATA]]="","","02")</f>
        <v>02</v>
      </c>
      <c r="V89" s="34"/>
      <c r="W89" s="34"/>
      <c r="X89" s="33"/>
      <c r="Y89" s="23"/>
      <c r="Z89" s="21" t="str">
        <f t="shared" si="32"/>
        <v>giovedì</v>
      </c>
      <c r="AA89" s="22">
        <f t="shared" si="33"/>
        <v>8.25</v>
      </c>
      <c r="AB89" s="22" t="str">
        <f t="shared" si="34"/>
        <v>08:15</v>
      </c>
      <c r="AC89" s="22" t="str">
        <f t="shared" si="35"/>
        <v>NO</v>
      </c>
      <c r="AD89" s="46"/>
      <c r="AE89" s="78">
        <v>45813</v>
      </c>
      <c r="AF89" s="73" t="s">
        <v>77</v>
      </c>
      <c r="AG89" s="73" t="s">
        <v>78</v>
      </c>
      <c r="AH89" s="73">
        <v>5400255372</v>
      </c>
      <c r="AI89" s="73">
        <v>10</v>
      </c>
      <c r="AJ89" s="74">
        <v>7.45</v>
      </c>
      <c r="AK89" s="74">
        <v>16.45</v>
      </c>
      <c r="AL89" s="74">
        <v>16.5</v>
      </c>
      <c r="AM89" s="73" t="s">
        <v>79</v>
      </c>
      <c r="AN89" s="75" t="s">
        <v>45</v>
      </c>
      <c r="AO89" s="76" t="s">
        <v>80</v>
      </c>
    </row>
    <row r="90" spans="1:41" ht="14.45" customHeight="1">
      <c r="A90" s="38"/>
      <c r="B90" s="9">
        <f t="shared" si="22"/>
        <v>45813</v>
      </c>
      <c r="C90" s="39">
        <f t="shared" si="39"/>
        <v>5400253712</v>
      </c>
      <c r="D90" s="38" t="str">
        <f>IF(AF90="", "", IFERROR(TEXT(INDEX(Tabella4[N°], MATCH("*"&amp;AF90&amp;"*", Tabella4[DIPENDENTE], 0)), "0000"), "Non trovato"))</f>
        <v>0427</v>
      </c>
      <c r="E90" s="38" t="str">
        <f>IF(AG90="", "", IF(ISERROR(MATCH("*"&amp;AG90&amp;"*", Tabella4[DIPENDENTE], 0)), "Non trovato", TEXT(INDEX(Tabella4[N°], MATCH("*"&amp;AG90&amp;"*", Tabella4[DIPENDENTE], 0)), "0000")))</f>
        <v/>
      </c>
      <c r="F90" s="48" t="str">
        <f t="shared" si="23"/>
        <v>CAVALIERE</v>
      </c>
      <c r="G90" s="48" t="str">
        <f t="shared" si="24"/>
        <v/>
      </c>
      <c r="H90" s="57"/>
      <c r="I90" s="68" t="str">
        <f t="shared" si="25"/>
        <v>02</v>
      </c>
      <c r="J90" s="39" t="str">
        <f t="shared" si="36"/>
        <v/>
      </c>
      <c r="K90" s="40" t="str">
        <f t="shared" si="37"/>
        <v>08:15</v>
      </c>
      <c r="L90" s="48"/>
      <c r="M90" s="41" t="str">
        <f t="shared" si="38"/>
        <v/>
      </c>
      <c r="N90" s="41" t="str">
        <f t="shared" si="26"/>
        <v/>
      </c>
      <c r="O90" s="10" t="str">
        <f t="shared" si="27"/>
        <v>08:15</v>
      </c>
      <c r="P90" s="10" t="str">
        <f t="shared" si="28"/>
        <v/>
      </c>
      <c r="Q90" s="48" t="str">
        <f t="shared" si="29"/>
        <v/>
      </c>
      <c r="R90" s="48" t="str">
        <f t="shared" si="30"/>
        <v/>
      </c>
      <c r="S90" s="42" t="str">
        <f t="shared" si="31"/>
        <v>SINGOLO</v>
      </c>
      <c r="T90" s="57" t="str">
        <f>Tabella3[[#This Row],[Descrizione Attività]]</f>
        <v>Rirprist allarm sala compres imp 500</v>
      </c>
      <c r="U90" s="57" t="str">
        <f>IF(Tabella1[[#This Row],[DATA]]="","","02")</f>
        <v>02</v>
      </c>
      <c r="V90" s="34"/>
      <c r="W90" s="34"/>
      <c r="X90" s="33"/>
      <c r="Y90" s="23"/>
      <c r="Z90" s="21" t="str">
        <f t="shared" si="32"/>
        <v>giovedì</v>
      </c>
      <c r="AA90" s="22">
        <f t="shared" si="33"/>
        <v>8.25</v>
      </c>
      <c r="AB90" s="22" t="str">
        <f t="shared" si="34"/>
        <v>08:15</v>
      </c>
      <c r="AC90" s="22" t="str">
        <f t="shared" si="35"/>
        <v>NO</v>
      </c>
      <c r="AD90" s="46"/>
      <c r="AE90" s="78">
        <v>45813</v>
      </c>
      <c r="AF90" s="73" t="s">
        <v>75</v>
      </c>
      <c r="AG90" s="73"/>
      <c r="AH90" s="73">
        <v>5400253712</v>
      </c>
      <c r="AI90" s="73">
        <v>10</v>
      </c>
      <c r="AJ90" s="74">
        <v>7.45</v>
      </c>
      <c r="AK90" s="74">
        <v>16.45</v>
      </c>
      <c r="AL90" s="74">
        <v>8.25</v>
      </c>
      <c r="AM90" s="73" t="s">
        <v>76</v>
      </c>
      <c r="AN90" s="75" t="s">
        <v>45</v>
      </c>
      <c r="AO90" s="76" t="s">
        <v>46</v>
      </c>
    </row>
    <row r="91" spans="1:41" ht="14.45" customHeight="1">
      <c r="A91" s="38"/>
      <c r="B91" s="9">
        <f t="shared" si="22"/>
        <v>45813</v>
      </c>
      <c r="C91" s="39">
        <f t="shared" si="39"/>
        <v>5400255117</v>
      </c>
      <c r="D91" s="38" t="str">
        <f>IF(AF91="", "", IFERROR(TEXT(INDEX(Tabella4[N°], MATCH("*"&amp;AF91&amp;"*", Tabella4[DIPENDENTE], 0)), "0000"), "Non trovato"))</f>
        <v>0967</v>
      </c>
      <c r="E91" s="38" t="str">
        <f>IF(AG91="", "", IF(ISERROR(MATCH("*"&amp;AG91&amp;"*", Tabella4[DIPENDENTE], 0)), "Non trovato", TEXT(INDEX(Tabella4[N°], MATCH("*"&amp;AG91&amp;"*", Tabella4[DIPENDENTE], 0)), "0000")))</f>
        <v>0803</v>
      </c>
      <c r="F91" s="48" t="str">
        <f t="shared" si="23"/>
        <v>SCALISI</v>
      </c>
      <c r="G91" s="48" t="str">
        <f t="shared" si="24"/>
        <v>SPINALI V</v>
      </c>
      <c r="H91" s="57"/>
      <c r="I91" s="68" t="str">
        <f t="shared" si="25"/>
        <v>02</v>
      </c>
      <c r="J91" s="39" t="str">
        <f t="shared" si="36"/>
        <v/>
      </c>
      <c r="K91" s="40" t="str">
        <f t="shared" si="37"/>
        <v>04:15</v>
      </c>
      <c r="L91" s="48"/>
      <c r="M91" s="41" t="str">
        <f t="shared" si="38"/>
        <v/>
      </c>
      <c r="N91" s="41" t="str">
        <f t="shared" si="26"/>
        <v/>
      </c>
      <c r="O91" s="10" t="str">
        <f t="shared" si="27"/>
        <v>04:15</v>
      </c>
      <c r="P91" s="10" t="str">
        <f t="shared" si="28"/>
        <v/>
      </c>
      <c r="Q91" s="48" t="str">
        <f t="shared" si="29"/>
        <v/>
      </c>
      <c r="R91" s="48" t="str">
        <f t="shared" si="30"/>
        <v/>
      </c>
      <c r="S91" s="42" t="str">
        <f t="shared" si="31"/>
        <v>DOPPIO</v>
      </c>
      <c r="T91" s="57" t="str">
        <f>Tabella3[[#This Row],[Descrizione Attività]]</f>
        <v>ARCOM BLE PON: squ ele corrett Giugno</v>
      </c>
      <c r="U91" s="57" t="str">
        <f>IF(Tabella1[[#This Row],[DATA]]="","","02")</f>
        <v>02</v>
      </c>
      <c r="V91" s="34"/>
      <c r="W91" s="34"/>
      <c r="X91" s="33"/>
      <c r="Y91" s="23"/>
      <c r="Z91" s="21" t="str">
        <f t="shared" si="32"/>
        <v>giovedì</v>
      </c>
      <c r="AA91" s="22">
        <f t="shared" si="33"/>
        <v>4.25</v>
      </c>
      <c r="AB91" s="22" t="str">
        <f t="shared" si="34"/>
        <v>04:15</v>
      </c>
      <c r="AC91" s="22" t="str">
        <f t="shared" si="35"/>
        <v>NO</v>
      </c>
      <c r="AD91" s="46"/>
      <c r="AE91" s="78">
        <v>45813</v>
      </c>
      <c r="AF91" s="73" t="s">
        <v>68</v>
      </c>
      <c r="AG91" s="73" t="s">
        <v>69</v>
      </c>
      <c r="AH91" s="73">
        <v>5400255117</v>
      </c>
      <c r="AI91" s="73">
        <v>10</v>
      </c>
      <c r="AJ91" s="74">
        <v>7.45</v>
      </c>
      <c r="AK91" s="74">
        <v>12</v>
      </c>
      <c r="AL91" s="74">
        <v>8.5</v>
      </c>
      <c r="AM91" s="73" t="s">
        <v>71</v>
      </c>
      <c r="AN91" s="75" t="s">
        <v>45</v>
      </c>
      <c r="AO91" s="76" t="s">
        <v>61</v>
      </c>
    </row>
    <row r="92" spans="1:41" ht="14.45" customHeight="1">
      <c r="A92" s="38"/>
      <c r="B92" s="9">
        <f t="shared" si="22"/>
        <v>45813</v>
      </c>
      <c r="C92" s="39">
        <f t="shared" si="39"/>
        <v>404</v>
      </c>
      <c r="D92" s="38" t="str">
        <f>IF(AF92="", "", IFERROR(TEXT(INDEX(Tabella4[N°], MATCH("*"&amp;AF92&amp;"*", Tabella4[DIPENDENTE], 0)), "0000"), "Non trovato"))</f>
        <v>0315</v>
      </c>
      <c r="E92" s="38" t="str">
        <f>IF(AG92="", "", IF(ISERROR(MATCH("*"&amp;AG92&amp;"*", Tabella4[DIPENDENTE], 0)), "Non trovato", TEXT(INDEX(Tabella4[N°], MATCH("*"&amp;AG92&amp;"*", Tabella4[DIPENDENTE], 0)), "0000")))</f>
        <v/>
      </c>
      <c r="F92" s="48" t="str">
        <f t="shared" si="23"/>
        <v>MIGNOSA F</v>
      </c>
      <c r="G92" s="48" t="str">
        <f t="shared" si="24"/>
        <v/>
      </c>
      <c r="H92" s="57"/>
      <c r="I92" s="68" t="str">
        <f t="shared" si="25"/>
        <v>02</v>
      </c>
      <c r="J92" s="39" t="str">
        <f t="shared" si="36"/>
        <v>02:15</v>
      </c>
      <c r="K92" s="40" t="str">
        <f t="shared" si="37"/>
        <v/>
      </c>
      <c r="L92" s="48"/>
      <c r="M92" s="41" t="str">
        <f t="shared" si="38"/>
        <v/>
      </c>
      <c r="N92" s="41" t="str">
        <f t="shared" si="26"/>
        <v/>
      </c>
      <c r="O92" s="10" t="str">
        <f t="shared" si="27"/>
        <v>02:15</v>
      </c>
      <c r="P92" s="10" t="str">
        <f t="shared" si="28"/>
        <v/>
      </c>
      <c r="Q92" s="48" t="str">
        <f t="shared" si="29"/>
        <v/>
      </c>
      <c r="R92" s="48" t="str">
        <f t="shared" si="30"/>
        <v/>
      </c>
      <c r="S92" s="42" t="str">
        <f t="shared" si="31"/>
        <v>SINGOLO</v>
      </c>
      <c r="T92" s="57" t="str">
        <f>Tabella3[[#This Row],[Descrizione Attività]]</f>
        <v>VISITA MEDICA</v>
      </c>
      <c r="U92" s="57" t="str">
        <f>IF(Tabella1[[#This Row],[DATA]]="","","02")</f>
        <v>02</v>
      </c>
      <c r="V92" s="34"/>
      <c r="W92" s="34"/>
      <c r="X92" s="33"/>
      <c r="Y92" s="23"/>
      <c r="Z92" s="21" t="str">
        <f t="shared" si="32"/>
        <v>giovedì</v>
      </c>
      <c r="AA92" s="22">
        <f t="shared" si="33"/>
        <v>2.25</v>
      </c>
      <c r="AB92" s="22" t="str">
        <f t="shared" si="34"/>
        <v>02:15</v>
      </c>
      <c r="AC92" s="22" t="str">
        <f t="shared" si="35"/>
        <v>NO</v>
      </c>
      <c r="AD92" s="46"/>
      <c r="AE92" s="78">
        <v>45813</v>
      </c>
      <c r="AF92" s="73" t="s">
        <v>66</v>
      </c>
      <c r="AG92" s="73"/>
      <c r="AH92" s="73">
        <v>4054</v>
      </c>
      <c r="AI92" s="73">
        <v>10</v>
      </c>
      <c r="AJ92" s="74">
        <v>7.45</v>
      </c>
      <c r="AK92" s="74">
        <v>10</v>
      </c>
      <c r="AL92" s="74">
        <v>2.25</v>
      </c>
      <c r="AM92" s="73" t="s">
        <v>116</v>
      </c>
      <c r="AN92" s="75" t="s">
        <v>49</v>
      </c>
      <c r="AO92" s="76">
        <v>404</v>
      </c>
    </row>
    <row r="93" spans="1:41" ht="14.45" customHeight="1">
      <c r="A93" s="38"/>
      <c r="B93" s="9">
        <f t="shared" si="22"/>
        <v>45813</v>
      </c>
      <c r="C93" s="39" t="str">
        <f t="shared" si="39"/>
        <v>ALTRO CANTIERE</v>
      </c>
      <c r="D93" s="38" t="str">
        <f>IF(AF93="", "", IFERROR(TEXT(INDEX(Tabella4[N°], MATCH("*"&amp;AF93&amp;"*", Tabella4[DIPENDENTE], 0)), "0000"), "Non trovato"))</f>
        <v>0803</v>
      </c>
      <c r="E93" s="38" t="str">
        <f>IF(AG93="", "", IF(ISERROR(MATCH("*"&amp;AG93&amp;"*", Tabella4[DIPENDENTE], 0)), "Non trovato", TEXT(INDEX(Tabella4[N°], MATCH("*"&amp;AG93&amp;"*", Tabella4[DIPENDENTE], 0)), "0000")))</f>
        <v/>
      </c>
      <c r="F93" s="48" t="str">
        <f t="shared" si="23"/>
        <v>SPINALI V</v>
      </c>
      <c r="G93" s="48" t="str">
        <f t="shared" si="24"/>
        <v/>
      </c>
      <c r="H93" s="57"/>
      <c r="I93" s="68" t="str">
        <f t="shared" si="25"/>
        <v>02</v>
      </c>
      <c r="J93" s="39" t="str">
        <f t="shared" si="36"/>
        <v/>
      </c>
      <c r="K93" s="40" t="str">
        <f t="shared" si="37"/>
        <v/>
      </c>
      <c r="L93" s="48"/>
      <c r="M93" s="41" t="str">
        <f t="shared" si="38"/>
        <v/>
      </c>
      <c r="N93" s="41" t="str">
        <f t="shared" si="26"/>
        <v/>
      </c>
      <c r="O93" s="10" t="str">
        <f t="shared" si="27"/>
        <v>04:00</v>
      </c>
      <c r="P93" s="10" t="str">
        <f t="shared" si="28"/>
        <v/>
      </c>
      <c r="Q93" s="48" t="str">
        <f t="shared" si="29"/>
        <v/>
      </c>
      <c r="R93" s="48" t="str">
        <f t="shared" si="30"/>
        <v/>
      </c>
      <c r="S93" s="42" t="str">
        <f t="shared" si="31"/>
        <v>SINGOLO</v>
      </c>
      <c r="T93" s="57" t="str">
        <f>Tabella3[[#This Row],[Descrizione Attività]]</f>
        <v>ALTRO CANTIERE</v>
      </c>
      <c r="U93" s="57" t="str">
        <f>IF(Tabella1[[#This Row],[DATA]]="","","02")</f>
        <v>02</v>
      </c>
      <c r="V93" s="34"/>
      <c r="W93" s="34"/>
      <c r="X93" s="33"/>
      <c r="Y93" s="23"/>
      <c r="Z93" s="21" t="str">
        <f t="shared" si="32"/>
        <v>giovedì</v>
      </c>
      <c r="AA93" s="22">
        <f t="shared" si="33"/>
        <v>4</v>
      </c>
      <c r="AB93" s="22" t="str">
        <f t="shared" si="34"/>
        <v>04:00</v>
      </c>
      <c r="AC93" s="22" t="str">
        <f t="shared" si="35"/>
        <v>NO</v>
      </c>
      <c r="AD93" s="46"/>
      <c r="AE93" s="78">
        <v>45813</v>
      </c>
      <c r="AF93" s="73" t="s">
        <v>69</v>
      </c>
      <c r="AG93" s="73"/>
      <c r="AH93" s="73">
        <v>4047</v>
      </c>
      <c r="AI93" s="73">
        <v>10</v>
      </c>
      <c r="AJ93" s="74">
        <v>12.45</v>
      </c>
      <c r="AK93" s="74">
        <v>16.45</v>
      </c>
      <c r="AL93" s="74">
        <v>4</v>
      </c>
      <c r="AM93" s="73" t="s">
        <v>70</v>
      </c>
      <c r="AN93" s="75" t="s">
        <v>49</v>
      </c>
      <c r="AO93" s="76">
        <v>4047</v>
      </c>
    </row>
    <row r="94" spans="1:41" ht="14.45" customHeight="1">
      <c r="A94" s="38"/>
      <c r="B94" s="9">
        <f t="shared" si="22"/>
        <v>45813</v>
      </c>
      <c r="C94" s="39">
        <f t="shared" si="39"/>
        <v>5400254985</v>
      </c>
      <c r="D94" s="38" t="str">
        <f>IF(AF94="", "", IFERROR(TEXT(INDEX(Tabella4[N°], MATCH("*"&amp;AF94&amp;"*", Tabella4[DIPENDENTE], 0)), "0000"), "Non trovato"))</f>
        <v>0242</v>
      </c>
      <c r="E94" s="38" t="str">
        <f>IF(AG94="", "", IF(ISERROR(MATCH("*"&amp;AG94&amp;"*", Tabella4[DIPENDENTE], 0)), "Non trovato", TEXT(INDEX(Tabella4[N°], MATCH("*"&amp;AG94&amp;"*", Tabella4[DIPENDENTE], 0)), "0000")))</f>
        <v>1969</v>
      </c>
      <c r="F94" s="48" t="str">
        <f t="shared" si="23"/>
        <v>OGNISANTI A</v>
      </c>
      <c r="G94" s="48" t="str">
        <f t="shared" si="24"/>
        <v>BELLISTRI</v>
      </c>
      <c r="H94" s="57"/>
      <c r="I94" s="68" t="str">
        <f t="shared" si="25"/>
        <v>02</v>
      </c>
      <c r="J94" s="39" t="str">
        <f t="shared" si="36"/>
        <v/>
      </c>
      <c r="K94" s="40" t="str">
        <f t="shared" si="37"/>
        <v>02:00</v>
      </c>
      <c r="L94" s="48"/>
      <c r="M94" s="41" t="str">
        <f t="shared" si="38"/>
        <v/>
      </c>
      <c r="N94" s="41" t="str">
        <f t="shared" si="26"/>
        <v/>
      </c>
      <c r="O94" s="10" t="str">
        <f t="shared" si="27"/>
        <v>02:00</v>
      </c>
      <c r="P94" s="10" t="str">
        <f t="shared" si="28"/>
        <v/>
      </c>
      <c r="Q94" s="48" t="str">
        <f t="shared" si="29"/>
        <v/>
      </c>
      <c r="R94" s="48" t="str">
        <f t="shared" si="30"/>
        <v/>
      </c>
      <c r="S94" s="42" t="str">
        <f t="shared" si="31"/>
        <v>DOPPIO</v>
      </c>
      <c r="T94" s="57" t="str">
        <f>Tabella3[[#This Row],[Descrizione Attività]]</f>
        <v>900: mp103 Smtg-rev-mtg me</v>
      </c>
      <c r="U94" s="57" t="str">
        <f>IF(Tabella1[[#This Row],[DATA]]="","","02")</f>
        <v>02</v>
      </c>
      <c r="V94" s="34"/>
      <c r="W94" s="34"/>
      <c r="X94" s="33"/>
      <c r="Y94" s="23"/>
      <c r="Z94" s="21" t="str">
        <f t="shared" si="32"/>
        <v>giovedì</v>
      </c>
      <c r="AA94" s="22">
        <f t="shared" si="33"/>
        <v>2</v>
      </c>
      <c r="AB94" s="22" t="str">
        <f t="shared" si="34"/>
        <v>02:00</v>
      </c>
      <c r="AC94" s="22" t="str">
        <f t="shared" si="35"/>
        <v>NO</v>
      </c>
      <c r="AD94" s="46"/>
      <c r="AE94" s="78">
        <v>45813</v>
      </c>
      <c r="AF94" s="73" t="s">
        <v>72</v>
      </c>
      <c r="AG94" s="73" t="s">
        <v>73</v>
      </c>
      <c r="AH94" s="73">
        <v>5400254985</v>
      </c>
      <c r="AI94" s="73">
        <v>10</v>
      </c>
      <c r="AJ94" s="74">
        <v>7.45</v>
      </c>
      <c r="AK94" s="74">
        <v>9.4499999999999993</v>
      </c>
      <c r="AL94" s="74">
        <v>4</v>
      </c>
      <c r="AM94" s="73" t="s">
        <v>126</v>
      </c>
      <c r="AN94" s="75" t="s">
        <v>45</v>
      </c>
      <c r="AO94" s="76" t="s">
        <v>124</v>
      </c>
    </row>
    <row r="95" spans="1:41" ht="14.45" customHeight="1">
      <c r="A95" s="38"/>
      <c r="B95" s="9">
        <f t="shared" si="22"/>
        <v>45813</v>
      </c>
      <c r="C95" s="39">
        <f t="shared" si="39"/>
        <v>5400255145</v>
      </c>
      <c r="D95" s="38" t="str">
        <f>IF(AF95="", "", IFERROR(TEXT(INDEX(Tabella4[N°], MATCH("*"&amp;AF95&amp;"*", Tabella4[DIPENDENTE], 0)), "0000"), "Non trovato"))</f>
        <v>0242</v>
      </c>
      <c r="E95" s="38" t="str">
        <f>IF(AG95="", "", IF(ISERROR(MATCH("*"&amp;AG95&amp;"*", Tabella4[DIPENDENTE], 0)), "Non trovato", TEXT(INDEX(Tabella4[N°], MATCH("*"&amp;AG95&amp;"*", Tabella4[DIPENDENTE], 0)), "0000")))</f>
        <v>1969</v>
      </c>
      <c r="F95" s="48" t="str">
        <f t="shared" si="23"/>
        <v>OGNISANTI A</v>
      </c>
      <c r="G95" s="48" t="str">
        <f t="shared" si="24"/>
        <v>BELLISTRI</v>
      </c>
      <c r="H95" s="57"/>
      <c r="I95" s="68" t="str">
        <f t="shared" si="25"/>
        <v>02</v>
      </c>
      <c r="J95" s="39" t="str">
        <f t="shared" si="36"/>
        <v/>
      </c>
      <c r="K95" s="40" t="str">
        <f t="shared" si="37"/>
        <v>05:15</v>
      </c>
      <c r="L95" s="48"/>
      <c r="M95" s="41" t="str">
        <f t="shared" si="38"/>
        <v/>
      </c>
      <c r="N95" s="41" t="str">
        <f t="shared" si="26"/>
        <v/>
      </c>
      <c r="O95" s="10" t="str">
        <f t="shared" si="27"/>
        <v>05:15</v>
      </c>
      <c r="P95" s="10" t="str">
        <f t="shared" si="28"/>
        <v/>
      </c>
      <c r="Q95" s="48" t="str">
        <f t="shared" si="29"/>
        <v/>
      </c>
      <c r="R95" s="48" t="str">
        <f t="shared" si="30"/>
        <v/>
      </c>
      <c r="S95" s="42" t="str">
        <f t="shared" si="31"/>
        <v>DOPPIO</v>
      </c>
      <c r="T95" s="57" t="str">
        <f>Tabella3[[#This Row],[Descrizione Attività]]</f>
        <v>1200/3: Rev. urg. Mot. elettr.</v>
      </c>
      <c r="U95" s="57" t="str">
        <f>IF(Tabella1[[#This Row],[DATA]]="","","02")</f>
        <v>02</v>
      </c>
      <c r="V95" s="34"/>
      <c r="W95" s="34"/>
      <c r="X95" s="33"/>
      <c r="Y95" s="23"/>
      <c r="Z95" s="21" t="str">
        <f t="shared" si="32"/>
        <v>giovedì</v>
      </c>
      <c r="AA95" s="22">
        <f t="shared" si="33"/>
        <v>5.25</v>
      </c>
      <c r="AB95" s="22" t="str">
        <f t="shared" si="34"/>
        <v>05:15</v>
      </c>
      <c r="AC95" s="22" t="str">
        <f t="shared" si="35"/>
        <v>NO</v>
      </c>
      <c r="AD95" s="46"/>
      <c r="AE95" s="78">
        <v>45813</v>
      </c>
      <c r="AF95" s="73" t="s">
        <v>72</v>
      </c>
      <c r="AG95" s="73" t="s">
        <v>73</v>
      </c>
      <c r="AH95" s="73">
        <v>5400255145</v>
      </c>
      <c r="AI95" s="73">
        <v>10</v>
      </c>
      <c r="AJ95" s="74">
        <v>9.4499999999999993</v>
      </c>
      <c r="AK95" s="74">
        <v>15.45</v>
      </c>
      <c r="AL95" s="74">
        <v>10.5</v>
      </c>
      <c r="AM95" s="73" t="s">
        <v>127</v>
      </c>
      <c r="AN95" s="75" t="s">
        <v>45</v>
      </c>
      <c r="AO95" s="76" t="s">
        <v>124</v>
      </c>
    </row>
    <row r="96" spans="1:41" ht="14.45" customHeight="1">
      <c r="A96" s="38"/>
      <c r="B96" s="9">
        <f t="shared" si="22"/>
        <v>45813</v>
      </c>
      <c r="C96" s="39">
        <f t="shared" si="39"/>
        <v>5400255476</v>
      </c>
      <c r="D96" s="38" t="str">
        <f>IF(AF96="", "", IFERROR(TEXT(INDEX(Tabella4[N°], MATCH("*"&amp;AF96&amp;"*", Tabella4[DIPENDENTE], 0)), "0000"), "Non trovato"))</f>
        <v>0242</v>
      </c>
      <c r="E96" s="38" t="str">
        <f>IF(AG96="", "", IF(ISERROR(MATCH("*"&amp;AG96&amp;"*", Tabella4[DIPENDENTE], 0)), "Non trovato", TEXT(INDEX(Tabella4[N°], MATCH("*"&amp;AG96&amp;"*", Tabella4[DIPENDENTE], 0)), "0000")))</f>
        <v>1969</v>
      </c>
      <c r="F96" s="48" t="str">
        <f t="shared" si="23"/>
        <v>OGNISANTI A</v>
      </c>
      <c r="G96" s="48" t="str">
        <f t="shared" si="24"/>
        <v>BELLISTRI</v>
      </c>
      <c r="H96" s="57"/>
      <c r="I96" s="68" t="str">
        <f t="shared" si="25"/>
        <v>02</v>
      </c>
      <c r="J96" s="39" t="str">
        <f t="shared" si="36"/>
        <v/>
      </c>
      <c r="K96" s="40" t="str">
        <f t="shared" si="37"/>
        <v>05:00</v>
      </c>
      <c r="L96" s="48"/>
      <c r="M96" s="41" t="str">
        <f t="shared" si="38"/>
        <v/>
      </c>
      <c r="N96" s="41" t="str">
        <f t="shared" si="26"/>
        <v/>
      </c>
      <c r="O96" s="10" t="str">
        <f t="shared" si="27"/>
        <v>05:00</v>
      </c>
      <c r="P96" s="10" t="str">
        <f t="shared" si="28"/>
        <v/>
      </c>
      <c r="Q96" s="48" t="str">
        <f t="shared" si="29"/>
        <v/>
      </c>
      <c r="R96" s="48" t="str">
        <f t="shared" si="30"/>
        <v/>
      </c>
      <c r="S96" s="42" t="str">
        <f t="shared" si="31"/>
        <v>DOPPIO</v>
      </c>
      <c r="T96" s="57" t="str">
        <f>Tabella3[[#This Row],[Descrizione Attività]]</f>
        <v>1000/ME117L-smotaggio per ripristino</v>
      </c>
      <c r="U96" s="57" t="str">
        <f>IF(Tabella1[[#This Row],[DATA]]="","","02")</f>
        <v>02</v>
      </c>
      <c r="V96" s="34"/>
      <c r="W96" s="34"/>
      <c r="X96" s="33"/>
      <c r="Y96" s="23"/>
      <c r="Z96" s="21" t="str">
        <f t="shared" si="32"/>
        <v>giovedì</v>
      </c>
      <c r="AA96" s="22">
        <f t="shared" si="33"/>
        <v>5</v>
      </c>
      <c r="AB96" s="22" t="str">
        <f t="shared" si="34"/>
        <v>05:00</v>
      </c>
      <c r="AC96" s="22" t="str">
        <f t="shared" si="35"/>
        <v>NO</v>
      </c>
      <c r="AD96" s="46"/>
      <c r="AE96" s="78">
        <v>45813</v>
      </c>
      <c r="AF96" s="73" t="s">
        <v>72</v>
      </c>
      <c r="AG96" s="73" t="s">
        <v>73</v>
      </c>
      <c r="AH96" s="73">
        <v>5400255476</v>
      </c>
      <c r="AI96" s="73">
        <v>10</v>
      </c>
      <c r="AJ96" s="74">
        <v>15.45</v>
      </c>
      <c r="AK96" s="74">
        <v>20.45</v>
      </c>
      <c r="AL96" s="74">
        <v>10</v>
      </c>
      <c r="AM96" s="73" t="s">
        <v>128</v>
      </c>
      <c r="AN96" s="75" t="s">
        <v>45</v>
      </c>
      <c r="AO96" s="76" t="s">
        <v>124</v>
      </c>
    </row>
    <row r="97" spans="1:41" ht="14.45" customHeight="1">
      <c r="A97" s="38"/>
      <c r="B97" s="9">
        <f t="shared" si="22"/>
        <v>45813</v>
      </c>
      <c r="C97" s="39">
        <f t="shared" si="39"/>
        <v>5400256107</v>
      </c>
      <c r="D97" s="38" t="str">
        <f>IF(AF97="", "", IFERROR(TEXT(INDEX(Tabella4[N°], MATCH("*"&amp;AF97&amp;"*", Tabella4[DIPENDENTE], 0)), "0000"), "Non trovato"))</f>
        <v>2114</v>
      </c>
      <c r="E97" s="38" t="str">
        <f>IF(AG97="", "", IF(ISERROR(MATCH("*"&amp;AG97&amp;"*", Tabella4[DIPENDENTE], 0)), "Non trovato", TEXT(INDEX(Tabella4[N°], MATCH("*"&amp;AG97&amp;"*", Tabella4[DIPENDENTE], 0)), "0000")))</f>
        <v>2012</v>
      </c>
      <c r="F97" s="48" t="str">
        <f t="shared" si="23"/>
        <v>GUARINO</v>
      </c>
      <c r="G97" s="48" t="str">
        <f t="shared" si="24"/>
        <v>MIGNOSA A</v>
      </c>
      <c r="H97" s="57"/>
      <c r="I97" s="68" t="str">
        <f t="shared" si="25"/>
        <v>02</v>
      </c>
      <c r="J97" s="39" t="str">
        <f t="shared" si="36"/>
        <v/>
      </c>
      <c r="K97" s="40" t="str">
        <f t="shared" si="37"/>
        <v>08:15</v>
      </c>
      <c r="L97" s="48"/>
      <c r="M97" s="41" t="str">
        <f t="shared" si="38"/>
        <v/>
      </c>
      <c r="N97" s="41" t="str">
        <f t="shared" si="26"/>
        <v/>
      </c>
      <c r="O97" s="10" t="str">
        <f t="shared" si="27"/>
        <v>08:15</v>
      </c>
      <c r="P97" s="10" t="str">
        <f t="shared" si="28"/>
        <v/>
      </c>
      <c r="Q97" s="48" t="str">
        <f t="shared" si="29"/>
        <v/>
      </c>
      <c r="R97" s="48" t="str">
        <f t="shared" si="30"/>
        <v/>
      </c>
      <c r="S97" s="42" t="str">
        <f t="shared" si="31"/>
        <v>DOPPIO</v>
      </c>
      <c r="T97" s="57" t="str">
        <f>Tabella3[[#This Row],[Descrizione Attività]]</f>
        <v>CDS 001539_rete di terra cabina C406</v>
      </c>
      <c r="U97" s="57" t="str">
        <f>IF(Tabella1[[#This Row],[DATA]]="","","02")</f>
        <v>02</v>
      </c>
      <c r="V97" s="34"/>
      <c r="W97" s="34"/>
      <c r="X97" s="33"/>
      <c r="Y97" s="23"/>
      <c r="Z97" s="21" t="str">
        <f t="shared" si="32"/>
        <v>giovedì</v>
      </c>
      <c r="AA97" s="22">
        <f t="shared" si="33"/>
        <v>8.25</v>
      </c>
      <c r="AB97" s="22" t="str">
        <f t="shared" si="34"/>
        <v>08:15</v>
      </c>
      <c r="AC97" s="22" t="str">
        <f t="shared" si="35"/>
        <v>NO</v>
      </c>
      <c r="AD97" s="46"/>
      <c r="AE97" s="78">
        <v>45813</v>
      </c>
      <c r="AF97" s="73" t="s">
        <v>43</v>
      </c>
      <c r="AG97" s="73" t="s">
        <v>92</v>
      </c>
      <c r="AH97" s="73">
        <v>5400256107</v>
      </c>
      <c r="AI97" s="73">
        <v>20</v>
      </c>
      <c r="AJ97" s="74">
        <v>7.45</v>
      </c>
      <c r="AK97" s="74">
        <v>16.45</v>
      </c>
      <c r="AL97" s="74">
        <v>16.5</v>
      </c>
      <c r="AM97" s="73" t="s">
        <v>120</v>
      </c>
      <c r="AN97" s="75" t="s">
        <v>45</v>
      </c>
      <c r="AO97" s="76" t="s">
        <v>61</v>
      </c>
    </row>
    <row r="98" spans="1:41" ht="14.45" customHeight="1">
      <c r="A98" s="38"/>
      <c r="B98" s="9">
        <f t="shared" si="22"/>
        <v>45813</v>
      </c>
      <c r="C98" s="39">
        <f t="shared" si="39"/>
        <v>5400255114</v>
      </c>
      <c r="D98" s="38" t="str">
        <f>IF(AF98="", "", IFERROR(TEXT(INDEX(Tabella4[N°], MATCH("*"&amp;AF98&amp;"*", Tabella4[DIPENDENTE], 0)), "0000"), "Non trovato"))</f>
        <v>0315</v>
      </c>
      <c r="E98" s="38" t="str">
        <f>IF(AG98="", "", IF(ISERROR(MATCH("*"&amp;AG98&amp;"*", Tabella4[DIPENDENTE], 0)), "Non trovato", TEXT(INDEX(Tabella4[N°], MATCH("*"&amp;AG98&amp;"*", Tabella4[DIPENDENTE], 0)), "0000")))</f>
        <v/>
      </c>
      <c r="F98" s="48" t="str">
        <f t="shared" si="23"/>
        <v>MIGNOSA F</v>
      </c>
      <c r="G98" s="48" t="str">
        <f t="shared" si="24"/>
        <v/>
      </c>
      <c r="H98" s="57"/>
      <c r="I98" s="68" t="str">
        <f t="shared" si="25"/>
        <v>02</v>
      </c>
      <c r="J98" s="39" t="str">
        <f t="shared" si="36"/>
        <v/>
      </c>
      <c r="K98" s="40" t="str">
        <f t="shared" si="37"/>
        <v>06:00</v>
      </c>
      <c r="L98" s="48"/>
      <c r="M98" s="41" t="str">
        <f t="shared" si="38"/>
        <v/>
      </c>
      <c r="N98" s="41" t="str">
        <f t="shared" si="26"/>
        <v/>
      </c>
      <c r="O98" s="10" t="str">
        <f t="shared" si="27"/>
        <v>06:00</v>
      </c>
      <c r="P98" s="10" t="str">
        <f t="shared" si="28"/>
        <v/>
      </c>
      <c r="Q98" s="48" t="str">
        <f t="shared" si="29"/>
        <v/>
      </c>
      <c r="R98" s="48" t="str">
        <f t="shared" si="30"/>
        <v/>
      </c>
      <c r="S98" s="42" t="str">
        <f t="shared" si="31"/>
        <v>SINGOLO</v>
      </c>
      <c r="T98" s="57" t="str">
        <f>Tabella3[[#This Row],[Descrizione Attività]]</f>
        <v>PA1S: squ elettr correttiva Giugno</v>
      </c>
      <c r="U98" s="57" t="str">
        <f>IF(Tabella1[[#This Row],[DATA]]="","","02")</f>
        <v>02</v>
      </c>
      <c r="V98" s="34"/>
      <c r="W98" s="34"/>
      <c r="X98" s="33"/>
      <c r="Y98" s="23"/>
      <c r="Z98" s="21" t="str">
        <f t="shared" si="32"/>
        <v>giovedì</v>
      </c>
      <c r="AA98" s="22">
        <f t="shared" si="33"/>
        <v>6</v>
      </c>
      <c r="AB98" s="22" t="str">
        <f t="shared" si="34"/>
        <v>06:00</v>
      </c>
      <c r="AC98" s="22" t="str">
        <f t="shared" si="35"/>
        <v>NO</v>
      </c>
      <c r="AD98" s="46"/>
      <c r="AE98" s="78">
        <v>45813</v>
      </c>
      <c r="AF98" s="73" t="s">
        <v>66</v>
      </c>
      <c r="AG98" s="73"/>
      <c r="AH98" s="73">
        <v>5400255114</v>
      </c>
      <c r="AI98" s="73">
        <v>10</v>
      </c>
      <c r="AJ98" s="74">
        <v>10</v>
      </c>
      <c r="AK98" s="74">
        <v>16.45</v>
      </c>
      <c r="AL98" s="74">
        <v>6</v>
      </c>
      <c r="AM98" s="73" t="s">
        <v>67</v>
      </c>
      <c r="AN98" s="75" t="s">
        <v>45</v>
      </c>
      <c r="AO98" s="76" t="s">
        <v>61</v>
      </c>
    </row>
    <row r="99" spans="1:41" ht="14.45" customHeight="1">
      <c r="A99" s="38"/>
      <c r="B99" s="9">
        <f t="shared" si="22"/>
        <v>45813</v>
      </c>
      <c r="C99" s="39">
        <f t="shared" si="39"/>
        <v>5400246667</v>
      </c>
      <c r="D99" s="38" t="str">
        <f>IF(AF99="", "", IFERROR(TEXT(INDEX(Tabella4[N°], MATCH("*"&amp;AF99&amp;"*", Tabella4[DIPENDENTE], 0)), "0000"), "Non trovato"))</f>
        <v>0370</v>
      </c>
      <c r="E99" s="38" t="str">
        <f>IF(AG99="", "", IF(ISERROR(MATCH("*"&amp;AG99&amp;"*", Tabella4[DIPENDENTE], 0)), "Non trovato", TEXT(INDEX(Tabella4[N°], MATCH("*"&amp;AG99&amp;"*", Tabella4[DIPENDENTE], 0)), "0000")))</f>
        <v>1986</v>
      </c>
      <c r="F99" s="48" t="str">
        <f t="shared" si="23"/>
        <v>GARBINI</v>
      </c>
      <c r="G99" s="48" t="str">
        <f t="shared" si="24"/>
        <v>ANDRONICO</v>
      </c>
      <c r="H99" s="57"/>
      <c r="I99" s="68" t="str">
        <f t="shared" si="25"/>
        <v>02</v>
      </c>
      <c r="J99" s="39" t="str">
        <f t="shared" si="36"/>
        <v/>
      </c>
      <c r="K99" s="40" t="str">
        <f t="shared" si="37"/>
        <v>08:15</v>
      </c>
      <c r="L99" s="48"/>
      <c r="M99" s="41" t="str">
        <f t="shared" si="38"/>
        <v/>
      </c>
      <c r="N99" s="41" t="str">
        <f t="shared" si="26"/>
        <v/>
      </c>
      <c r="O99" s="10" t="str">
        <f t="shared" si="27"/>
        <v>08:15</v>
      </c>
      <c r="P99" s="10" t="str">
        <f t="shared" si="28"/>
        <v/>
      </c>
      <c r="Q99" s="48" t="str">
        <f t="shared" si="29"/>
        <v/>
      </c>
      <c r="R99" s="48" t="str">
        <f t="shared" si="30"/>
        <v/>
      </c>
      <c r="S99" s="42" t="str">
        <f t="shared" si="31"/>
        <v>DOPPIO</v>
      </c>
      <c r="T99" s="57" t="str">
        <f>Tabella3[[#This Row],[Descrizione Attività]]</f>
        <v>Attività STRUM imp. 400</v>
      </c>
      <c r="U99" s="57" t="str">
        <f>IF(Tabella1[[#This Row],[DATA]]="","","02")</f>
        <v>02</v>
      </c>
      <c r="V99" s="34"/>
      <c r="W99" s="34"/>
      <c r="X99" s="33"/>
      <c r="Y99" s="23"/>
      <c r="Z99" s="21" t="str">
        <f t="shared" si="32"/>
        <v>giovedì</v>
      </c>
      <c r="AA99" s="22">
        <f t="shared" si="33"/>
        <v>8.25</v>
      </c>
      <c r="AB99" s="22" t="str">
        <f t="shared" si="34"/>
        <v>08:15</v>
      </c>
      <c r="AC99" s="22" t="str">
        <f t="shared" si="35"/>
        <v>NO</v>
      </c>
      <c r="AD99" s="46"/>
      <c r="AE99" s="78">
        <v>45813</v>
      </c>
      <c r="AF99" s="73" t="s">
        <v>115</v>
      </c>
      <c r="AG99" s="73" t="s">
        <v>85</v>
      </c>
      <c r="AH99" s="73">
        <v>5400246667</v>
      </c>
      <c r="AI99" s="73">
        <v>10</v>
      </c>
      <c r="AJ99" s="74">
        <v>7.45</v>
      </c>
      <c r="AK99" s="74">
        <v>16.45</v>
      </c>
      <c r="AL99" s="74">
        <v>16.5</v>
      </c>
      <c r="AM99" s="73" t="s">
        <v>86</v>
      </c>
      <c r="AN99" s="75" t="s">
        <v>45</v>
      </c>
      <c r="AO99" s="76" t="s">
        <v>46</v>
      </c>
    </row>
    <row r="100" spans="1:41" ht="14.45" customHeight="1">
      <c r="A100" s="38"/>
      <c r="B100" s="9">
        <f t="shared" si="22"/>
        <v>45813</v>
      </c>
      <c r="C100" s="39">
        <f t="shared" si="39"/>
        <v>5400246667</v>
      </c>
      <c r="D100" s="38" t="str">
        <f>IF(AF100="", "", IFERROR(TEXT(INDEX(Tabella4[N°], MATCH("*"&amp;AF100&amp;"*", Tabella4[DIPENDENTE], 0)), "0000"), "Non trovato"))</f>
        <v>0208</v>
      </c>
      <c r="E100" s="38" t="str">
        <f>IF(AG100="", "", IF(ISERROR(MATCH("*"&amp;AG100&amp;"*", Tabella4[DIPENDENTE], 0)), "Non trovato", TEXT(INDEX(Tabella4[N°], MATCH("*"&amp;AG100&amp;"*", Tabella4[DIPENDENTE], 0)), "0000")))</f>
        <v>2083</v>
      </c>
      <c r="F100" s="48" t="str">
        <f t="shared" si="23"/>
        <v>DI GRANDE F</v>
      </c>
      <c r="G100" s="48" t="str">
        <f t="shared" si="24"/>
        <v>NOCERA</v>
      </c>
      <c r="H100" s="57"/>
      <c r="I100" s="68" t="str">
        <f t="shared" si="25"/>
        <v>02</v>
      </c>
      <c r="J100" s="39" t="str">
        <f t="shared" si="36"/>
        <v/>
      </c>
      <c r="K100" s="40" t="str">
        <f t="shared" si="37"/>
        <v>08:15</v>
      </c>
      <c r="L100" s="48"/>
      <c r="M100" s="41" t="str">
        <f t="shared" si="38"/>
        <v/>
      </c>
      <c r="N100" s="41" t="str">
        <f t="shared" si="26"/>
        <v/>
      </c>
      <c r="O100" s="10" t="str">
        <f t="shared" si="27"/>
        <v>08:15</v>
      </c>
      <c r="P100" s="10" t="str">
        <f t="shared" si="28"/>
        <v/>
      </c>
      <c r="Q100" s="48" t="str">
        <f t="shared" si="29"/>
        <v/>
      </c>
      <c r="R100" s="48" t="str">
        <f t="shared" si="30"/>
        <v/>
      </c>
      <c r="S100" s="42" t="str">
        <f t="shared" si="31"/>
        <v>DOPPIO</v>
      </c>
      <c r="T100" s="57" t="str">
        <f>Tabella3[[#This Row],[Descrizione Attività]]</f>
        <v>Attività STRUM imp. 400</v>
      </c>
      <c r="U100" s="57" t="str">
        <f>IF(Tabella1[[#This Row],[DATA]]="","","02")</f>
        <v>02</v>
      </c>
      <c r="V100" s="34"/>
      <c r="W100" s="34"/>
      <c r="X100" s="33"/>
      <c r="Y100" s="23"/>
      <c r="Z100" s="21" t="str">
        <f t="shared" si="32"/>
        <v>giovedì</v>
      </c>
      <c r="AA100" s="22">
        <f t="shared" si="33"/>
        <v>8.25</v>
      </c>
      <c r="AB100" s="22" t="str">
        <f t="shared" si="34"/>
        <v>08:15</v>
      </c>
      <c r="AC100" s="22" t="str">
        <f t="shared" si="35"/>
        <v>NO</v>
      </c>
      <c r="AD100" s="46"/>
      <c r="AE100" s="78">
        <v>45813</v>
      </c>
      <c r="AF100" s="73" t="s">
        <v>47</v>
      </c>
      <c r="AG100" s="73" t="s">
        <v>88</v>
      </c>
      <c r="AH100" s="73">
        <v>5400246667</v>
      </c>
      <c r="AI100" s="73">
        <v>10</v>
      </c>
      <c r="AJ100" s="74">
        <v>7.45</v>
      </c>
      <c r="AK100" s="74">
        <v>16.45</v>
      </c>
      <c r="AL100" s="74">
        <v>16.5</v>
      </c>
      <c r="AM100" s="73" t="s">
        <v>86</v>
      </c>
      <c r="AN100" s="75" t="s">
        <v>45</v>
      </c>
      <c r="AO100" s="76" t="s">
        <v>46</v>
      </c>
    </row>
    <row r="101" spans="1:41" ht="14.45" customHeight="1">
      <c r="A101" s="38"/>
      <c r="B101" s="9">
        <f t="shared" si="22"/>
        <v>45813</v>
      </c>
      <c r="C101" s="39">
        <f>IF(AH101="","", IF(OR(AH101=4041, AH101=4042, AH101=4043, AH101=4044, AH101=4045, AH101=4046, AH101=4048, AH101=4049, AH101=4051, AH101=4052, AH101=4053, AH101=4054),
404,
IF(AH101=4047,
"ALTRO CANTIERE",
IF(AH101=4050,
430,
IF(LEN(AH101)=5,
MID(AH101, 1, 2) &amp; "/" &amp; MID(AH101, 3, 3),
AH101)
)
)
))</f>
        <v>5400246667</v>
      </c>
      <c r="D101" s="38" t="str">
        <f>IF(AF101="", "", IFERROR(TEXT(INDEX(Tabella4[N°], MATCH("*"&amp;AF101&amp;"*", Tabella4[DIPENDENTE], 0)), "0000"), "Non trovato"))</f>
        <v>0304</v>
      </c>
      <c r="E101" s="38" t="str">
        <f>IF(AG101="", "", IF(ISERROR(MATCH("*"&amp;AG101&amp;"*", Tabella4[DIPENDENTE], 0)), "Non trovato", TEXT(INDEX(Tabella4[N°], MATCH("*"&amp;AG101&amp;"*", Tabella4[DIPENDENTE], 0)), "0000")))</f>
        <v/>
      </c>
      <c r="F101" s="48" t="str">
        <f t="shared" si="23"/>
        <v>MANSERVIGI</v>
      </c>
      <c r="G101" s="48" t="str">
        <f t="shared" si="24"/>
        <v/>
      </c>
      <c r="H101" s="57"/>
      <c r="I101" s="68" t="str">
        <f t="shared" si="25"/>
        <v>02</v>
      </c>
      <c r="J101" s="39" t="str">
        <f t="shared" ref="J101:J131" si="40">IF(OR(AH101=4041, AH101=4048, AH101=4049, AH101=4054, AH101=4050,AH101=428),
IF(TEXT(VALUE(AB101) -
IF(M101&lt;&gt;"", VALUE(M101), 0) -
IF(N101&lt;&gt;"", VALUE(N101), 0),
"[hh]:mm") = "00:00",
"",
TEXT(VALUE(AB101) -
IF(M101&lt;&gt;"", VALUE(M101), 0) -
IF(N101&lt;&gt;"", VALUE(N101), 0),
"[hh]:mm")),
"")</f>
        <v/>
      </c>
      <c r="K101" s="40" t="str">
        <f t="shared" ref="K101:K131" si="41">IF(AND(AH101&lt;&gt;4041, AH101&lt;&gt;428, AH101&lt;&gt;4048, AH101&lt;&gt;4054, AH101&lt;&gt;4049, AH101&lt;&gt;4045, AH101&lt;&gt;4046, AH101&lt;&gt;4052, AH101&lt;&gt;4044, AH101&lt;&gt;4042, AH101&lt;&gt;4043, AH101&lt;&gt;4053, AH101&lt;&gt;4047, AH101&lt;&gt;4050),
IF(ISERROR(TEXT(VALUE(AB101) -
IF(M101&lt;&gt;"", VALUE(M101), 0) -
IF(N101&lt;&gt;"", VALUE(N101), 0),
"[hh]:mm")), "",
IF(TEXT(VALUE(AB101) -
IF(M101&lt;&gt;"", VALUE(M101), 0) -
IF(N101&lt;&gt;"", VALUE(N101), 0),
"[hh]:mm") = "00:00",
"",
TEXT(VALUE(AB101) -
IF(M101&lt;&gt;"", VALUE(M101), 0) -
IF(N101&lt;&gt;"", VALUE(N101), 0),
"[hh]:mm"))),
"")</f>
        <v>08:15</v>
      </c>
      <c r="L101" s="48"/>
      <c r="M101" s="41" t="str">
        <f t="shared" ref="M101:M131" si="42">IF(AND(AC101="NO", OR(Z101="lunedì", Z101="martedì", Z101="mercoledì", Z101="giovedì", Z101="venerdì")),
IF(Z101="venerdì",
IF(VALUE(AB101)&gt;VALUE("7:00"),TEXT(VALUE(AB101)-VALUE("7:00"),"[hh]:mm"),""),
IF(VALUE(AB101)&gt;VALUE("8:15"),TEXT(VALUE(AB101)-VALUE("8:15"),"[hh]:mm"),"")
),
"")</f>
        <v/>
      </c>
      <c r="N101" s="41" t="str">
        <f t="shared" si="26"/>
        <v/>
      </c>
      <c r="O101" s="10" t="str">
        <f t="shared" si="27"/>
        <v>08:15</v>
      </c>
      <c r="P101" s="10" t="str">
        <f t="shared" si="28"/>
        <v/>
      </c>
      <c r="Q101" s="48" t="str">
        <f t="shared" si="29"/>
        <v/>
      </c>
      <c r="R101" s="48" t="str">
        <f t="shared" si="30"/>
        <v/>
      </c>
      <c r="S101" s="42" t="str">
        <f t="shared" si="31"/>
        <v>SINGOLO</v>
      </c>
      <c r="T101" s="57" t="str">
        <f>Tabella3[[#This Row],[Descrizione Attività]]</f>
        <v>Attività STRUM imp. 400</v>
      </c>
      <c r="U101" s="57" t="str">
        <f>IF(Tabella1[[#This Row],[DATA]]="","","02")</f>
        <v>02</v>
      </c>
      <c r="V101" s="34"/>
      <c r="W101" s="34"/>
      <c r="X101" s="33"/>
      <c r="Y101" s="23"/>
      <c r="Z101" s="21" t="str">
        <f t="shared" si="32"/>
        <v>giovedì</v>
      </c>
      <c r="AA101" s="22">
        <f t="shared" si="33"/>
        <v>8.25</v>
      </c>
      <c r="AB101" s="22" t="str">
        <f t="shared" si="34"/>
        <v>08:15</v>
      </c>
      <c r="AC101" s="22" t="str">
        <f t="shared" si="35"/>
        <v>NO</v>
      </c>
      <c r="AD101" s="46"/>
      <c r="AE101" s="78">
        <v>45813</v>
      </c>
      <c r="AF101" s="73" t="s">
        <v>87</v>
      </c>
      <c r="AG101" s="73"/>
      <c r="AH101" s="73">
        <v>5400246667</v>
      </c>
      <c r="AI101" s="73">
        <v>10</v>
      </c>
      <c r="AJ101" s="74">
        <v>7.45</v>
      </c>
      <c r="AK101" s="74">
        <v>16.45</v>
      </c>
      <c r="AL101" s="74">
        <v>8.25</v>
      </c>
      <c r="AM101" s="73" t="s">
        <v>86</v>
      </c>
      <c r="AN101" s="75" t="s">
        <v>45</v>
      </c>
      <c r="AO101" s="76" t="s">
        <v>46</v>
      </c>
    </row>
    <row r="102" spans="1:41" ht="14.45" customHeight="1">
      <c r="A102" s="38"/>
      <c r="B102" s="9">
        <f t="shared" si="22"/>
        <v>45813</v>
      </c>
      <c r="C102" s="39">
        <f t="shared" ref="C102:C131" si="43">IF(AH102="","", IF(OR(AH102=4041, AH102=4042, AH102=4043, AH102=4044, AH102=4045, AH102=4046, AH102=4048, AH102=4049, AH102=4051, AH102=4052, AH102=4053, AH102=4054),
404,
IF(AH102=4047,
"ALTRO CANTIERE",
IF(AH102=4050,
430,
IF(LEN(AH102)=5,
MID(AH102, 1, 2) &amp; "/" &amp; MID(AH102, 3, 3),
AH102)
)
)
))</f>
        <v>5400261041</v>
      </c>
      <c r="D102" s="38" t="str">
        <f>IF(AF102="", "", IFERROR(TEXT(INDEX(Tabella4[N°], MATCH("*"&amp;AF102&amp;"*", Tabella4[DIPENDENTE], 0)), "0000"), "Non trovato"))</f>
        <v>0243</v>
      </c>
      <c r="E102" s="38" t="str">
        <f>IF(AG102="", "", IF(ISERROR(MATCH("*"&amp;AG102&amp;"*", Tabella4[DIPENDENTE], 0)), "Non trovato", TEXT(INDEX(Tabella4[N°], MATCH("*"&amp;AG102&amp;"*", Tabella4[DIPENDENTE], 0)), "0000")))</f>
        <v/>
      </c>
      <c r="F102" s="48" t="str">
        <f t="shared" si="23"/>
        <v>PUGLIARES</v>
      </c>
      <c r="G102" s="48" t="str">
        <f t="shared" si="24"/>
        <v/>
      </c>
      <c r="H102" s="57"/>
      <c r="I102" s="68" t="str">
        <f t="shared" si="25"/>
        <v>02</v>
      </c>
      <c r="J102" s="39" t="str">
        <f t="shared" si="40"/>
        <v/>
      </c>
      <c r="K102" s="40" t="str">
        <f t="shared" si="41"/>
        <v>08:15</v>
      </c>
      <c r="L102" s="48"/>
      <c r="M102" s="41" t="str">
        <f t="shared" si="42"/>
        <v/>
      </c>
      <c r="N102" s="41" t="str">
        <f t="shared" si="26"/>
        <v/>
      </c>
      <c r="O102" s="10" t="str">
        <f t="shared" si="27"/>
        <v>08:15</v>
      </c>
      <c r="P102" s="10" t="str">
        <f t="shared" si="28"/>
        <v/>
      </c>
      <c r="Q102" s="48" t="str">
        <f t="shared" si="29"/>
        <v/>
      </c>
      <c r="R102" s="48" t="str">
        <f t="shared" si="30"/>
        <v/>
      </c>
      <c r="S102" s="42" t="str">
        <f t="shared" si="31"/>
        <v>SINGOLO</v>
      </c>
      <c r="T102" s="57" t="str">
        <f>Tabella3[[#This Row],[Descrizione Attività]]</f>
        <v>ASSISTENZA ELETTRICA ATTIVITA' EDILE IMP 2800 GIUGNO 2025 (PREV 4066)</v>
      </c>
      <c r="U102" s="57" t="str">
        <f>IF(Tabella1[[#This Row],[DATA]]="","","02")</f>
        <v>02</v>
      </c>
      <c r="V102" s="34"/>
      <c r="W102" s="34"/>
      <c r="X102" s="33"/>
      <c r="Y102" s="23"/>
      <c r="Z102" s="21" t="str">
        <f t="shared" si="32"/>
        <v>giovedì</v>
      </c>
      <c r="AA102" s="22">
        <f t="shared" si="33"/>
        <v>8.25</v>
      </c>
      <c r="AB102" s="22" t="str">
        <f t="shared" si="34"/>
        <v>08:15</v>
      </c>
      <c r="AC102" s="22" t="str">
        <f t="shared" si="35"/>
        <v>NO</v>
      </c>
      <c r="AD102" s="46"/>
      <c r="AE102" s="78">
        <v>45813</v>
      </c>
      <c r="AF102" s="73" t="s">
        <v>89</v>
      </c>
      <c r="AG102" s="73"/>
      <c r="AH102" s="73">
        <v>5400261041</v>
      </c>
      <c r="AI102" s="73">
        <v>10</v>
      </c>
      <c r="AJ102" s="74">
        <v>7.45</v>
      </c>
      <c r="AK102" s="74">
        <v>16.45</v>
      </c>
      <c r="AL102" s="74">
        <v>8.25</v>
      </c>
      <c r="AM102" s="73" t="s">
        <v>90</v>
      </c>
      <c r="AN102" s="75" t="s">
        <v>91</v>
      </c>
      <c r="AO102" s="76" t="s">
        <v>61</v>
      </c>
    </row>
    <row r="103" spans="1:41" ht="14.45" customHeight="1">
      <c r="A103" s="38"/>
      <c r="B103" s="9">
        <f t="shared" si="22"/>
        <v>45813</v>
      </c>
      <c r="C103" s="39">
        <f t="shared" si="43"/>
        <v>5400257401</v>
      </c>
      <c r="D103" s="38" t="str">
        <f>IF(AF103="", "", IFERROR(TEXT(INDEX(Tabella4[N°], MATCH("*"&amp;AF103&amp;"*", Tabella4[DIPENDENTE], 0)), "0000"), "Non trovato"))</f>
        <v>0493</v>
      </c>
      <c r="E103" s="38" t="str">
        <f>IF(AG103="", "", IF(ISERROR(MATCH("*"&amp;AG103&amp;"*", Tabella4[DIPENDENTE], 0)), "Non trovato", TEXT(INDEX(Tabella4[N°], MATCH("*"&amp;AG103&amp;"*", Tabella4[DIPENDENTE], 0)), "0000")))</f>
        <v>0300</v>
      </c>
      <c r="F103" s="48" t="str">
        <f t="shared" si="23"/>
        <v>SPINALI D</v>
      </c>
      <c r="G103" s="48" t="str">
        <f t="shared" si="24"/>
        <v>CAVAGNACCHI</v>
      </c>
      <c r="H103" s="57"/>
      <c r="I103" s="68" t="str">
        <f t="shared" si="25"/>
        <v>02</v>
      </c>
      <c r="J103" s="39" t="str">
        <f t="shared" si="40"/>
        <v/>
      </c>
      <c r="K103" s="40" t="str">
        <f t="shared" si="41"/>
        <v>08:15</v>
      </c>
      <c r="L103" s="48"/>
      <c r="M103" s="41" t="str">
        <f t="shared" si="42"/>
        <v/>
      </c>
      <c r="N103" s="41" t="str">
        <f t="shared" si="26"/>
        <v/>
      </c>
      <c r="O103" s="10" t="str">
        <f t="shared" si="27"/>
        <v>08:15</v>
      </c>
      <c r="P103" s="10" t="str">
        <f t="shared" si="28"/>
        <v/>
      </c>
      <c r="Q103" s="48" t="str">
        <f t="shared" si="29"/>
        <v/>
      </c>
      <c r="R103" s="48" t="str">
        <f t="shared" si="30"/>
        <v/>
      </c>
      <c r="S103" s="42" t="str">
        <f t="shared" si="31"/>
        <v>DOPPIO</v>
      </c>
      <c r="T103" s="57" t="str">
        <f>Tabella3[[#This Row],[Descrizione Attività]]</f>
        <v>1400- F010RC CTRL FUNZ LOOP DI REGOLAZ (PREV 144/25)</v>
      </c>
      <c r="U103" s="57" t="str">
        <f>IF(Tabella1[[#This Row],[DATA]]="","","02")</f>
        <v>02</v>
      </c>
      <c r="V103" s="34"/>
      <c r="W103" s="34"/>
      <c r="X103" s="33"/>
      <c r="Y103" s="23"/>
      <c r="Z103" s="21" t="str">
        <f t="shared" si="32"/>
        <v>giovedì</v>
      </c>
      <c r="AA103" s="22">
        <f t="shared" si="33"/>
        <v>8.25</v>
      </c>
      <c r="AB103" s="22" t="str">
        <f t="shared" si="34"/>
        <v>08:15</v>
      </c>
      <c r="AC103" s="22" t="str">
        <f t="shared" si="35"/>
        <v>NO</v>
      </c>
      <c r="AD103" s="46"/>
      <c r="AE103" s="78">
        <v>45813</v>
      </c>
      <c r="AF103" s="73" t="s">
        <v>42</v>
      </c>
      <c r="AG103" s="73" t="s">
        <v>81</v>
      </c>
      <c r="AH103" s="73">
        <v>5400257401</v>
      </c>
      <c r="AI103" s="73">
        <v>10</v>
      </c>
      <c r="AJ103" s="74">
        <v>7.45</v>
      </c>
      <c r="AK103" s="74">
        <v>16.45</v>
      </c>
      <c r="AL103" s="74">
        <v>16.5</v>
      </c>
      <c r="AM103" s="73" t="s">
        <v>129</v>
      </c>
      <c r="AN103" s="75" t="s">
        <v>45</v>
      </c>
      <c r="AO103" s="76" t="s">
        <v>46</v>
      </c>
    </row>
    <row r="104" spans="1:41" ht="14.45" customHeight="1">
      <c r="A104" s="38"/>
      <c r="B104" s="9">
        <f t="shared" si="22"/>
        <v>45813</v>
      </c>
      <c r="C104" s="39">
        <f t="shared" si="43"/>
        <v>5400257401</v>
      </c>
      <c r="D104" s="38" t="str">
        <f>IF(AF104="", "", IFERROR(TEXT(INDEX(Tabella4[N°], MATCH("*"&amp;AF104&amp;"*", Tabella4[DIPENDENTE], 0)), "0000"), "Non trovato"))</f>
        <v>0277</v>
      </c>
      <c r="E104" s="38" t="str">
        <f>IF(AG104="", "", IF(ISERROR(MATCH("*"&amp;AG104&amp;"*", Tabella4[DIPENDENTE], 0)), "Non trovato", TEXT(INDEX(Tabella4[N°], MATCH("*"&amp;AG104&amp;"*", Tabella4[DIPENDENTE], 0)), "0000")))</f>
        <v/>
      </c>
      <c r="F104" s="48" t="str">
        <f t="shared" si="23"/>
        <v>BAUDO</v>
      </c>
      <c r="G104" s="48" t="str">
        <f t="shared" si="24"/>
        <v/>
      </c>
      <c r="H104" s="57"/>
      <c r="I104" s="68" t="str">
        <f t="shared" si="25"/>
        <v>02</v>
      </c>
      <c r="J104" s="39" t="str">
        <f t="shared" si="40"/>
        <v/>
      </c>
      <c r="K104" s="40" t="str">
        <f t="shared" si="41"/>
        <v>02:45</v>
      </c>
      <c r="L104" s="48"/>
      <c r="M104" s="41" t="str">
        <f t="shared" si="42"/>
        <v/>
      </c>
      <c r="N104" s="41" t="str">
        <f t="shared" si="26"/>
        <v/>
      </c>
      <c r="O104" s="10" t="str">
        <f t="shared" si="27"/>
        <v>02:45</v>
      </c>
      <c r="P104" s="10" t="str">
        <f t="shared" si="28"/>
        <v/>
      </c>
      <c r="Q104" s="48" t="str">
        <f t="shared" si="29"/>
        <v/>
      </c>
      <c r="R104" s="48" t="str">
        <f t="shared" si="30"/>
        <v/>
      </c>
      <c r="S104" s="42" t="str">
        <f t="shared" si="31"/>
        <v>SINGOLO</v>
      </c>
      <c r="T104" s="57" t="str">
        <f>Tabella3[[#This Row],[Descrizione Attività]]</f>
        <v>1400- F010RC CTRL FUNZ LOOP DI REGOLAZ (PREV 144/25)</v>
      </c>
      <c r="U104" s="57" t="str">
        <f>IF(Tabella1[[#This Row],[DATA]]="","","02")</f>
        <v>02</v>
      </c>
      <c r="V104" s="34"/>
      <c r="W104" s="34"/>
      <c r="X104" s="33"/>
      <c r="Y104" s="23"/>
      <c r="Z104" s="21" t="str">
        <f t="shared" si="32"/>
        <v>giovedì</v>
      </c>
      <c r="AA104" s="22">
        <f t="shared" si="33"/>
        <v>2.75</v>
      </c>
      <c r="AB104" s="22" t="str">
        <f t="shared" si="34"/>
        <v>02:45</v>
      </c>
      <c r="AC104" s="22" t="str">
        <f t="shared" si="35"/>
        <v>NO</v>
      </c>
      <c r="AD104" s="46"/>
      <c r="AE104" s="78">
        <v>45813</v>
      </c>
      <c r="AF104" s="73" t="s">
        <v>94</v>
      </c>
      <c r="AG104" s="73"/>
      <c r="AH104" s="73">
        <v>5400257401</v>
      </c>
      <c r="AI104" s="73">
        <v>10</v>
      </c>
      <c r="AJ104" s="74">
        <v>12.45</v>
      </c>
      <c r="AK104" s="74">
        <v>15.3</v>
      </c>
      <c r="AL104" s="74">
        <v>2.75</v>
      </c>
      <c r="AM104" s="73" t="s">
        <v>129</v>
      </c>
      <c r="AN104" s="75" t="s">
        <v>45</v>
      </c>
      <c r="AO104" s="76" t="s">
        <v>46</v>
      </c>
    </row>
    <row r="105" spans="1:41" ht="14.45" customHeight="1">
      <c r="A105" s="38"/>
      <c r="B105" s="9">
        <f t="shared" si="22"/>
        <v>45813</v>
      </c>
      <c r="C105" s="39">
        <f t="shared" si="43"/>
        <v>5400257401</v>
      </c>
      <c r="D105" s="38" t="str">
        <f>IF(AF105="", "", IFERROR(TEXT(INDEX(Tabella4[N°], MATCH("*"&amp;AF105&amp;"*", Tabella4[DIPENDENTE], 0)), "0000"), "Non trovato"))</f>
        <v>0277</v>
      </c>
      <c r="E105" s="38" t="str">
        <f>IF(AG105="", "", IF(ISERROR(MATCH("*"&amp;AG105&amp;"*", Tabella4[DIPENDENTE], 0)), "Non trovato", TEXT(INDEX(Tabella4[N°], MATCH("*"&amp;AG105&amp;"*", Tabella4[DIPENDENTE], 0)), "0000")))</f>
        <v/>
      </c>
      <c r="F105" s="48" t="str">
        <f t="shared" si="23"/>
        <v>BAUDO</v>
      </c>
      <c r="G105" s="48" t="str">
        <f t="shared" si="24"/>
        <v/>
      </c>
      <c r="H105" s="57"/>
      <c r="I105" s="68" t="str">
        <f t="shared" si="25"/>
        <v>02</v>
      </c>
      <c r="J105" s="39" t="str">
        <f t="shared" si="40"/>
        <v/>
      </c>
      <c r="K105" s="40" t="str">
        <f t="shared" si="41"/>
        <v>01:00</v>
      </c>
      <c r="L105" s="48"/>
      <c r="M105" s="41" t="str">
        <f t="shared" si="42"/>
        <v/>
      </c>
      <c r="N105" s="41" t="str">
        <f t="shared" si="26"/>
        <v/>
      </c>
      <c r="O105" s="10" t="str">
        <f t="shared" si="27"/>
        <v>01:00</v>
      </c>
      <c r="P105" s="10" t="str">
        <f t="shared" si="28"/>
        <v/>
      </c>
      <c r="Q105" s="48" t="str">
        <f t="shared" si="29"/>
        <v/>
      </c>
      <c r="R105" s="48" t="str">
        <f t="shared" si="30"/>
        <v/>
      </c>
      <c r="S105" s="42" t="str">
        <f t="shared" si="31"/>
        <v>SINGOLO</v>
      </c>
      <c r="T105" s="57" t="str">
        <f>Tabella3[[#This Row],[Descrizione Attività]]</f>
        <v>1400- F010RC CTRL FUNZ LOOP DI REGOLAZ (PREV 144/25)</v>
      </c>
      <c r="U105" s="57" t="str">
        <f>IF(Tabella1[[#This Row],[DATA]]="","","02")</f>
        <v>02</v>
      </c>
      <c r="V105" s="34"/>
      <c r="W105" s="34"/>
      <c r="X105" s="33"/>
      <c r="Y105" s="23"/>
      <c r="Z105" s="21" t="str">
        <f t="shared" si="32"/>
        <v>giovedì</v>
      </c>
      <c r="AA105" s="22">
        <f t="shared" si="33"/>
        <v>1</v>
      </c>
      <c r="AB105" s="22" t="str">
        <f t="shared" si="34"/>
        <v>01:00</v>
      </c>
      <c r="AC105" s="22" t="str">
        <f t="shared" si="35"/>
        <v>NO</v>
      </c>
      <c r="AD105" s="46"/>
      <c r="AE105" s="78">
        <v>45813</v>
      </c>
      <c r="AF105" s="73" t="s">
        <v>94</v>
      </c>
      <c r="AG105" s="73"/>
      <c r="AH105" s="73">
        <v>5400257401</v>
      </c>
      <c r="AI105" s="73">
        <v>10</v>
      </c>
      <c r="AJ105" s="74">
        <v>15.45</v>
      </c>
      <c r="AK105" s="74">
        <v>16.45</v>
      </c>
      <c r="AL105" s="74">
        <v>1</v>
      </c>
      <c r="AM105" s="73" t="s">
        <v>129</v>
      </c>
      <c r="AN105" s="75" t="s">
        <v>45</v>
      </c>
      <c r="AO105" s="76" t="s">
        <v>46</v>
      </c>
    </row>
    <row r="106" spans="1:41" ht="14.45" customHeight="1">
      <c r="A106" s="38"/>
      <c r="B106" s="9">
        <f t="shared" si="22"/>
        <v>45813</v>
      </c>
      <c r="C106" s="39">
        <f t="shared" si="43"/>
        <v>5400255113</v>
      </c>
      <c r="D106" s="38" t="str">
        <f>IF(AF106="", "", IFERROR(TEXT(INDEX(Tabella4[N°], MATCH("*"&amp;AF106&amp;"*", Tabella4[DIPENDENTE], 0)), "0000"), "Non trovato"))</f>
        <v>1442</v>
      </c>
      <c r="E106" s="38" t="str">
        <f>IF(AG106="", "", IF(ISERROR(MATCH("*"&amp;AG106&amp;"*", Tabella4[DIPENDENTE], 0)), "Non trovato", TEXT(INDEX(Tabella4[N°], MATCH("*"&amp;AG106&amp;"*", Tabella4[DIPENDENTE], 0)), "0000")))</f>
        <v>1924</v>
      </c>
      <c r="F106" s="48" t="str">
        <f t="shared" si="23"/>
        <v>TARASCIO</v>
      </c>
      <c r="G106" s="48" t="str">
        <f t="shared" si="24"/>
        <v>PARTESANO</v>
      </c>
      <c r="H106" s="57"/>
      <c r="I106" s="68" t="str">
        <f t="shared" si="25"/>
        <v>02</v>
      </c>
      <c r="J106" s="39" t="str">
        <f t="shared" si="40"/>
        <v/>
      </c>
      <c r="K106" s="40" t="str">
        <f t="shared" si="41"/>
        <v>08:15</v>
      </c>
      <c r="L106" s="48"/>
      <c r="M106" s="41" t="str">
        <f t="shared" si="42"/>
        <v/>
      </c>
      <c r="N106" s="41" t="str">
        <f t="shared" si="26"/>
        <v/>
      </c>
      <c r="O106" s="10" t="str">
        <f t="shared" si="27"/>
        <v>08:15</v>
      </c>
      <c r="P106" s="10" t="str">
        <f t="shared" si="28"/>
        <v/>
      </c>
      <c r="Q106" s="48" t="str">
        <f t="shared" si="29"/>
        <v/>
      </c>
      <c r="R106" s="48" t="str">
        <f t="shared" si="30"/>
        <v/>
      </c>
      <c r="S106" s="42" t="str">
        <f t="shared" si="31"/>
        <v>DOPPIO</v>
      </c>
      <c r="T106" s="57" t="str">
        <f>Tabella3[[#This Row],[Descrizione Attività]]</f>
        <v>Utilities: squ strum correttiva Giugno</v>
      </c>
      <c r="U106" s="57" t="str">
        <f>IF(Tabella1[[#This Row],[DATA]]="","","02")</f>
        <v>02</v>
      </c>
      <c r="V106" s="34"/>
      <c r="W106" s="34"/>
      <c r="X106" s="33"/>
      <c r="Y106" s="23"/>
      <c r="Z106" s="21" t="str">
        <f t="shared" si="32"/>
        <v>giovedì</v>
      </c>
      <c r="AA106" s="22">
        <f t="shared" si="33"/>
        <v>8.25</v>
      </c>
      <c r="AB106" s="22" t="str">
        <f t="shared" si="34"/>
        <v>08:15</v>
      </c>
      <c r="AC106" s="22" t="str">
        <f t="shared" si="35"/>
        <v>NO</v>
      </c>
      <c r="AD106" s="46"/>
      <c r="AE106" s="78">
        <v>45813</v>
      </c>
      <c r="AF106" s="73" t="s">
        <v>102</v>
      </c>
      <c r="AG106" s="73" t="s">
        <v>103</v>
      </c>
      <c r="AH106" s="73">
        <v>5400255113</v>
      </c>
      <c r="AI106" s="73">
        <v>10</v>
      </c>
      <c r="AJ106" s="74">
        <v>7.45</v>
      </c>
      <c r="AK106" s="74">
        <v>16.45</v>
      </c>
      <c r="AL106" s="74">
        <v>16.5</v>
      </c>
      <c r="AM106" s="73" t="s">
        <v>104</v>
      </c>
      <c r="AN106" s="75" t="s">
        <v>45</v>
      </c>
      <c r="AO106" s="76" t="s">
        <v>46</v>
      </c>
    </row>
    <row r="107" spans="1:41" ht="14.45" customHeight="1">
      <c r="A107" s="38"/>
      <c r="B107" s="9">
        <f t="shared" si="22"/>
        <v>45813</v>
      </c>
      <c r="C107" s="39">
        <f t="shared" si="43"/>
        <v>5400253778</v>
      </c>
      <c r="D107" s="38" t="str">
        <f>IF(AF107="", "", IFERROR(TEXT(INDEX(Tabella4[N°], MATCH("*"&amp;AF107&amp;"*", Tabella4[DIPENDENTE], 0)), "0000"), "Non trovato"))</f>
        <v>0354</v>
      </c>
      <c r="E107" s="38" t="str">
        <f>IF(AG107="", "", IF(ISERROR(MATCH("*"&amp;AG107&amp;"*", Tabella4[DIPENDENTE], 0)), "Non trovato", TEXT(INDEX(Tabella4[N°], MATCH("*"&amp;AG107&amp;"*", Tabella4[DIPENDENTE], 0)), "0000")))</f>
        <v>1996</v>
      </c>
      <c r="F107" s="48" t="str">
        <f t="shared" si="23"/>
        <v>GARRO L</v>
      </c>
      <c r="G107" s="48" t="str">
        <f t="shared" si="24"/>
        <v>GARRO S</v>
      </c>
      <c r="H107" s="57"/>
      <c r="I107" s="68" t="str">
        <f t="shared" si="25"/>
        <v>02</v>
      </c>
      <c r="J107" s="39" t="str">
        <f t="shared" si="40"/>
        <v/>
      </c>
      <c r="K107" s="40" t="str">
        <f t="shared" si="41"/>
        <v>07:15</v>
      </c>
      <c r="L107" s="48"/>
      <c r="M107" s="41" t="str">
        <f t="shared" si="42"/>
        <v/>
      </c>
      <c r="N107" s="41" t="str">
        <f t="shared" si="26"/>
        <v/>
      </c>
      <c r="O107" s="10" t="str">
        <f t="shared" si="27"/>
        <v>07:15</v>
      </c>
      <c r="P107" s="10" t="str">
        <f t="shared" si="28"/>
        <v/>
      </c>
      <c r="Q107" s="48" t="str">
        <f t="shared" si="29"/>
        <v/>
      </c>
      <c r="R107" s="48" t="str">
        <f t="shared" si="30"/>
        <v/>
      </c>
      <c r="S107" s="42" t="str">
        <f t="shared" si="31"/>
        <v>DOPPIO</v>
      </c>
      <c r="T107" s="57" t="str">
        <f>Tabella3[[#This Row],[Descrizione Attività]]</f>
        <v>700A: MTZ LIVELLOST BLOCCO T201-07L211SH</v>
      </c>
      <c r="U107" s="57" t="str">
        <f>IF(Tabella1[[#This Row],[DATA]]="","","02")</f>
        <v>02</v>
      </c>
      <c r="V107" s="34"/>
      <c r="W107" s="34"/>
      <c r="X107" s="33"/>
      <c r="Y107" s="23"/>
      <c r="Z107" s="21" t="str">
        <f t="shared" si="32"/>
        <v>giovedì</v>
      </c>
      <c r="AA107" s="22">
        <f t="shared" si="33"/>
        <v>7.25</v>
      </c>
      <c r="AB107" s="22" t="str">
        <f t="shared" si="34"/>
        <v>07:15</v>
      </c>
      <c r="AC107" s="22" t="str">
        <f t="shared" si="35"/>
        <v>NO</v>
      </c>
      <c r="AD107" s="46"/>
      <c r="AE107" s="78">
        <v>45813</v>
      </c>
      <c r="AF107" s="73" t="s">
        <v>99</v>
      </c>
      <c r="AG107" s="73" t="s">
        <v>97</v>
      </c>
      <c r="AH107" s="73">
        <v>5400253778</v>
      </c>
      <c r="AI107" s="73">
        <v>10</v>
      </c>
      <c r="AJ107" s="74">
        <v>8.4499999999999993</v>
      </c>
      <c r="AK107" s="74">
        <v>16.45</v>
      </c>
      <c r="AL107" s="74">
        <v>14.5</v>
      </c>
      <c r="AM107" s="73" t="s">
        <v>101</v>
      </c>
      <c r="AN107" s="75" t="s">
        <v>45</v>
      </c>
      <c r="AO107" s="76" t="s">
        <v>46</v>
      </c>
    </row>
    <row r="108" spans="1:41" ht="14.45" customHeight="1">
      <c r="A108" s="38"/>
      <c r="B108" s="9">
        <f t="shared" si="22"/>
        <v>45813</v>
      </c>
      <c r="C108" s="39">
        <f t="shared" si="43"/>
        <v>5400255118</v>
      </c>
      <c r="D108" s="38" t="str">
        <f>IF(AF108="", "", IFERROR(TEXT(INDEX(Tabella4[N°], MATCH("*"&amp;AF108&amp;"*", Tabella4[DIPENDENTE], 0)), "0000"), "Non trovato"))</f>
        <v>0490</v>
      </c>
      <c r="E108" s="38" t="str">
        <f>IF(AG108="", "", IF(ISERROR(MATCH("*"&amp;AG108&amp;"*", Tabella4[DIPENDENTE], 0)), "Non trovato", TEXT(INDEX(Tabella4[N°], MATCH("*"&amp;AG108&amp;"*", Tabella4[DIPENDENTE], 0)), "0000")))</f>
        <v>2214</v>
      </c>
      <c r="F108" s="48" t="str">
        <f t="shared" si="23"/>
        <v>RICIPUTO</v>
      </c>
      <c r="G108" s="48" t="str">
        <f t="shared" si="24"/>
        <v>SERRA</v>
      </c>
      <c r="H108" s="57"/>
      <c r="I108" s="68" t="str">
        <f t="shared" si="25"/>
        <v>02</v>
      </c>
      <c r="J108" s="39" t="str">
        <f t="shared" si="40"/>
        <v/>
      </c>
      <c r="K108" s="40" t="str">
        <f t="shared" si="41"/>
        <v>08:15</v>
      </c>
      <c r="L108" s="48"/>
      <c r="M108" s="41" t="str">
        <f t="shared" si="42"/>
        <v/>
      </c>
      <c r="N108" s="41" t="str">
        <f t="shared" si="26"/>
        <v/>
      </c>
      <c r="O108" s="10" t="str">
        <f t="shared" si="27"/>
        <v>08:15</v>
      </c>
      <c r="P108" s="10" t="str">
        <f t="shared" si="28"/>
        <v/>
      </c>
      <c r="Q108" s="48" t="str">
        <f t="shared" si="29"/>
        <v/>
      </c>
      <c r="R108" s="48" t="str">
        <f t="shared" si="30"/>
        <v/>
      </c>
      <c r="S108" s="42" t="str">
        <f t="shared" si="31"/>
        <v>DOPPIO</v>
      </c>
      <c r="T108" s="57" t="str">
        <f>Tabella3[[#This Row],[Descrizione Attività]]</f>
        <v>ARCOM BLE PON: squ stru corrett Giugno</v>
      </c>
      <c r="U108" s="57" t="str">
        <f>IF(Tabella1[[#This Row],[DATA]]="","","02")</f>
        <v>02</v>
      </c>
      <c r="V108" s="34"/>
      <c r="W108" s="34"/>
      <c r="X108" s="33"/>
      <c r="Y108" s="23"/>
      <c r="Z108" s="21" t="str">
        <f t="shared" si="32"/>
        <v>giovedì</v>
      </c>
      <c r="AA108" s="22">
        <f t="shared" si="33"/>
        <v>8.25</v>
      </c>
      <c r="AB108" s="22" t="str">
        <f t="shared" si="34"/>
        <v>08:15</v>
      </c>
      <c r="AC108" s="22" t="str">
        <f t="shared" si="35"/>
        <v>NO</v>
      </c>
      <c r="AD108" s="46"/>
      <c r="AE108" s="78">
        <v>45813</v>
      </c>
      <c r="AF108" s="73" t="s">
        <v>96</v>
      </c>
      <c r="AG108" s="73" t="s">
        <v>52</v>
      </c>
      <c r="AH108" s="73">
        <v>5400255118</v>
      </c>
      <c r="AI108" s="73">
        <v>10</v>
      </c>
      <c r="AJ108" s="74">
        <v>7.45</v>
      </c>
      <c r="AK108" s="74">
        <v>16.45</v>
      </c>
      <c r="AL108" s="74">
        <v>16.5</v>
      </c>
      <c r="AM108" s="73" t="s">
        <v>98</v>
      </c>
      <c r="AN108" s="75" t="s">
        <v>45</v>
      </c>
      <c r="AO108" s="76" t="s">
        <v>46</v>
      </c>
    </row>
    <row r="109" spans="1:41" ht="14.45" customHeight="1">
      <c r="A109" s="38"/>
      <c r="B109" s="9">
        <f t="shared" si="22"/>
        <v>45813</v>
      </c>
      <c r="C109" s="39">
        <f t="shared" si="43"/>
        <v>5400255115</v>
      </c>
      <c r="D109" s="38" t="str">
        <f>IF(AF109="", "", IFERROR(TEXT(INDEX(Tabella4[N°], MATCH("*"&amp;AF109&amp;"*", Tabella4[DIPENDENTE], 0)), "0000"), "Non trovato"))</f>
        <v>1972</v>
      </c>
      <c r="E109" s="38" t="str">
        <f>IF(AG109="", "", IF(ISERROR(MATCH("*"&amp;AG109&amp;"*", Tabella4[DIPENDENTE], 0)), "Non trovato", TEXT(INDEX(Tabella4[N°], MATCH("*"&amp;AG109&amp;"*", Tabella4[DIPENDENTE], 0)), "0000")))</f>
        <v>1833</v>
      </c>
      <c r="F109" s="48" t="str">
        <f t="shared" si="23"/>
        <v>MILLO</v>
      </c>
      <c r="G109" s="48" t="str">
        <f t="shared" si="24"/>
        <v>MICELI</v>
      </c>
      <c r="H109" s="57"/>
      <c r="I109" s="68" t="str">
        <f t="shared" si="25"/>
        <v>02</v>
      </c>
      <c r="J109" s="39" t="str">
        <f t="shared" si="40"/>
        <v/>
      </c>
      <c r="K109" s="40" t="str">
        <f t="shared" si="41"/>
        <v>08:15</v>
      </c>
      <c r="L109" s="48"/>
      <c r="M109" s="41" t="str">
        <f t="shared" si="42"/>
        <v/>
      </c>
      <c r="N109" s="41" t="str">
        <f t="shared" si="26"/>
        <v/>
      </c>
      <c r="O109" s="10" t="str">
        <f t="shared" si="27"/>
        <v>08:15</v>
      </c>
      <c r="P109" s="10" t="str">
        <f t="shared" si="28"/>
        <v/>
      </c>
      <c r="Q109" s="48" t="str">
        <f t="shared" si="29"/>
        <v/>
      </c>
      <c r="R109" s="48" t="str">
        <f t="shared" si="30"/>
        <v/>
      </c>
      <c r="S109" s="42" t="str">
        <f t="shared" si="31"/>
        <v>DOPPIO</v>
      </c>
      <c r="T109" s="57" t="str">
        <f>Tabella3[[#This Row],[Descrizione Attività]]</f>
        <v>PA1S: squ strum correttiva Giugno</v>
      </c>
      <c r="U109" s="57" t="str">
        <f>IF(Tabella1[[#This Row],[DATA]]="","","02")</f>
        <v>02</v>
      </c>
      <c r="V109" s="34"/>
      <c r="W109" s="34"/>
      <c r="X109" s="33"/>
      <c r="Y109" s="23"/>
      <c r="Z109" s="21" t="str">
        <f t="shared" si="32"/>
        <v>giovedì</v>
      </c>
      <c r="AA109" s="22">
        <f t="shared" si="33"/>
        <v>8.25</v>
      </c>
      <c r="AB109" s="22" t="str">
        <f t="shared" si="34"/>
        <v>08:15</v>
      </c>
      <c r="AC109" s="22" t="str">
        <f t="shared" si="35"/>
        <v>NO</v>
      </c>
      <c r="AD109" s="46"/>
      <c r="AE109" s="78">
        <v>45813</v>
      </c>
      <c r="AF109" s="73" t="s">
        <v>100</v>
      </c>
      <c r="AG109" s="73" t="s">
        <v>82</v>
      </c>
      <c r="AH109" s="73">
        <v>5400255115</v>
      </c>
      <c r="AI109" s="73">
        <v>10</v>
      </c>
      <c r="AJ109" s="74">
        <v>7.45</v>
      </c>
      <c r="AK109" s="74">
        <v>16.45</v>
      </c>
      <c r="AL109" s="74">
        <v>16.5</v>
      </c>
      <c r="AM109" s="73" t="s">
        <v>95</v>
      </c>
      <c r="AN109" s="75" t="s">
        <v>45</v>
      </c>
      <c r="AO109" s="76" t="s">
        <v>46</v>
      </c>
    </row>
    <row r="110" spans="1:41" ht="14.45" customHeight="1">
      <c r="A110" s="38"/>
      <c r="B110" s="9">
        <f t="shared" si="22"/>
        <v>45813</v>
      </c>
      <c r="C110" s="39">
        <f t="shared" si="43"/>
        <v>5400257845</v>
      </c>
      <c r="D110" s="38" t="str">
        <f>IF(AF110="", "", IFERROR(TEXT(INDEX(Tabella4[N°], MATCH("*"&amp;AF110&amp;"*", Tabella4[DIPENDENTE], 0)), "0000"), "Non trovato"))</f>
        <v>2013</v>
      </c>
      <c r="E110" s="38" t="str">
        <f>IF(AG110="", "", IF(ISERROR(MATCH("*"&amp;AG110&amp;"*", Tabella4[DIPENDENTE], 0)), "Non trovato", TEXT(INDEX(Tabella4[N°], MATCH("*"&amp;AG110&amp;"*", Tabella4[DIPENDENTE], 0)), "0000")))</f>
        <v>2014</v>
      </c>
      <c r="F110" s="48" t="str">
        <f t="shared" si="23"/>
        <v>DE LUCA</v>
      </c>
      <c r="G110" s="48" t="str">
        <f t="shared" si="24"/>
        <v>MOLINO</v>
      </c>
      <c r="H110" s="57"/>
      <c r="I110" s="68" t="str">
        <f t="shared" si="25"/>
        <v>02</v>
      </c>
      <c r="J110" s="39" t="str">
        <f t="shared" si="40"/>
        <v/>
      </c>
      <c r="K110" s="40" t="str">
        <f t="shared" si="41"/>
        <v>08:15</v>
      </c>
      <c r="L110" s="48"/>
      <c r="M110" s="41" t="str">
        <f t="shared" si="42"/>
        <v/>
      </c>
      <c r="N110" s="41" t="str">
        <f t="shared" si="26"/>
        <v/>
      </c>
      <c r="O110" s="10" t="str">
        <f t="shared" si="27"/>
        <v>08:15</v>
      </c>
      <c r="P110" s="10" t="str">
        <f t="shared" si="28"/>
        <v/>
      </c>
      <c r="Q110" s="48" t="str">
        <f t="shared" si="29"/>
        <v/>
      </c>
      <c r="R110" s="48" t="str">
        <f t="shared" si="30"/>
        <v/>
      </c>
      <c r="S110" s="42" t="str">
        <f t="shared" si="31"/>
        <v>DOPPIO</v>
      </c>
      <c r="T110" s="57" t="str">
        <f>Tabella3[[#This Row],[Descrizione Attività]]</f>
        <v>1100- mdea da 700 a u1100 ripr 11f003rc (PREV 126/25)</v>
      </c>
      <c r="U110" s="57" t="str">
        <f>IF(Tabella1[[#This Row],[DATA]]="","","02")</f>
        <v>02</v>
      </c>
      <c r="V110" s="34"/>
      <c r="W110" s="34"/>
      <c r="X110" s="33"/>
      <c r="Y110" s="23"/>
      <c r="Z110" s="21" t="str">
        <f t="shared" si="32"/>
        <v>giovedì</v>
      </c>
      <c r="AA110" s="22">
        <f t="shared" si="33"/>
        <v>8.25</v>
      </c>
      <c r="AB110" s="22" t="str">
        <f t="shared" si="34"/>
        <v>08:15</v>
      </c>
      <c r="AC110" s="22" t="str">
        <f t="shared" si="35"/>
        <v>NO</v>
      </c>
      <c r="AD110" s="46"/>
      <c r="AE110" s="78">
        <v>45813</v>
      </c>
      <c r="AF110" s="73" t="s">
        <v>105</v>
      </c>
      <c r="AG110" s="73" t="s">
        <v>55</v>
      </c>
      <c r="AH110" s="73">
        <v>5400257845</v>
      </c>
      <c r="AI110" s="73">
        <v>10</v>
      </c>
      <c r="AJ110" s="74">
        <v>7.45</v>
      </c>
      <c r="AK110" s="74">
        <v>16.45</v>
      </c>
      <c r="AL110" s="74">
        <v>16.5</v>
      </c>
      <c r="AM110" s="73" t="s">
        <v>130</v>
      </c>
      <c r="AN110" s="75" t="s">
        <v>45</v>
      </c>
      <c r="AO110" s="76" t="s">
        <v>46</v>
      </c>
    </row>
    <row r="111" spans="1:41" ht="14.45" customHeight="1">
      <c r="A111" s="38"/>
      <c r="B111" s="9">
        <f t="shared" si="22"/>
        <v>45813</v>
      </c>
      <c r="C111" s="39" t="str">
        <f t="shared" si="43"/>
        <v>ALTRO CANTIERE</v>
      </c>
      <c r="D111" s="38" t="str">
        <f>IF(AF111="", "", IFERROR(TEXT(INDEX(Tabella4[N°], MATCH("*"&amp;AF111&amp;"*", Tabella4[DIPENDENTE], 0)), "0000"), "Non trovato"))</f>
        <v>0277</v>
      </c>
      <c r="E111" s="38" t="str">
        <f>IF(AG111="", "", IF(ISERROR(MATCH("*"&amp;AG111&amp;"*", Tabella4[DIPENDENTE], 0)), "Non trovato", TEXT(INDEX(Tabella4[N°], MATCH("*"&amp;AG111&amp;"*", Tabella4[DIPENDENTE], 0)), "0000")))</f>
        <v/>
      </c>
      <c r="F111" s="48" t="str">
        <f t="shared" si="23"/>
        <v>BAUDO</v>
      </c>
      <c r="G111" s="48" t="str">
        <f t="shared" si="24"/>
        <v/>
      </c>
      <c r="H111" s="57"/>
      <c r="I111" s="68" t="str">
        <f t="shared" si="25"/>
        <v>02</v>
      </c>
      <c r="J111" s="39" t="str">
        <f t="shared" si="40"/>
        <v/>
      </c>
      <c r="K111" s="40" t="str">
        <f t="shared" si="41"/>
        <v/>
      </c>
      <c r="L111" s="48"/>
      <c r="M111" s="41" t="str">
        <f t="shared" si="42"/>
        <v/>
      </c>
      <c r="N111" s="41" t="str">
        <f t="shared" si="26"/>
        <v/>
      </c>
      <c r="O111" s="10" t="str">
        <f t="shared" si="27"/>
        <v>04:15</v>
      </c>
      <c r="P111" s="10" t="str">
        <f t="shared" si="28"/>
        <v/>
      </c>
      <c r="Q111" s="48" t="str">
        <f t="shared" si="29"/>
        <v/>
      </c>
      <c r="R111" s="48" t="str">
        <f t="shared" si="30"/>
        <v/>
      </c>
      <c r="S111" s="42" t="str">
        <f t="shared" si="31"/>
        <v>SINGOLO</v>
      </c>
      <c r="T111" s="57" t="str">
        <f>Tabella3[[#This Row],[Descrizione Attività]]</f>
        <v>ALTRO CANTIERE</v>
      </c>
      <c r="U111" s="57" t="str">
        <f>IF(Tabella1[[#This Row],[DATA]]="","","02")</f>
        <v>02</v>
      </c>
      <c r="V111" s="34"/>
      <c r="W111" s="34"/>
      <c r="X111" s="33"/>
      <c r="Y111" s="23"/>
      <c r="Z111" s="21" t="str">
        <f t="shared" si="32"/>
        <v>giovedì</v>
      </c>
      <c r="AA111" s="22">
        <f t="shared" si="33"/>
        <v>4.25</v>
      </c>
      <c r="AB111" s="22" t="str">
        <f t="shared" si="34"/>
        <v>04:15</v>
      </c>
      <c r="AC111" s="22" t="str">
        <f t="shared" si="35"/>
        <v>NO</v>
      </c>
      <c r="AD111" s="46"/>
      <c r="AE111" s="78">
        <v>45813</v>
      </c>
      <c r="AF111" s="73" t="s">
        <v>94</v>
      </c>
      <c r="AG111" s="73"/>
      <c r="AH111" s="73">
        <v>4047</v>
      </c>
      <c r="AI111" s="73">
        <v>10</v>
      </c>
      <c r="AJ111" s="74">
        <v>7.45</v>
      </c>
      <c r="AK111" s="74">
        <v>12</v>
      </c>
      <c r="AL111" s="74">
        <v>4.25</v>
      </c>
      <c r="AM111" s="73" t="s">
        <v>70</v>
      </c>
      <c r="AN111" s="75" t="s">
        <v>49</v>
      </c>
      <c r="AO111" s="76">
        <v>4047</v>
      </c>
    </row>
    <row r="112" spans="1:41" ht="14.45" customHeight="1">
      <c r="A112" s="38"/>
      <c r="B112" s="9">
        <f t="shared" si="22"/>
        <v>45813</v>
      </c>
      <c r="C112" s="39" t="str">
        <f t="shared" si="43"/>
        <v>ALTRO CANTIERE</v>
      </c>
      <c r="D112" s="38" t="str">
        <f>IF(AF112="", "", IFERROR(TEXT(INDEX(Tabella4[N°], MATCH("*"&amp;AF112&amp;"*", Tabella4[DIPENDENTE], 0)), "0000"), "Non trovato"))</f>
        <v>0277</v>
      </c>
      <c r="E112" s="38" t="str">
        <f>IF(AG112="", "", IF(ISERROR(MATCH("*"&amp;AG112&amp;"*", Tabella4[DIPENDENTE], 0)), "Non trovato", TEXT(INDEX(Tabella4[N°], MATCH("*"&amp;AG112&amp;"*", Tabella4[DIPENDENTE], 0)), "0000")))</f>
        <v/>
      </c>
      <c r="F112" s="48" t="str">
        <f t="shared" si="23"/>
        <v>BAUDO</v>
      </c>
      <c r="G112" s="48" t="str">
        <f t="shared" si="24"/>
        <v/>
      </c>
      <c r="H112" s="57"/>
      <c r="I112" s="68" t="str">
        <f t="shared" si="25"/>
        <v>02</v>
      </c>
      <c r="J112" s="39" t="str">
        <f t="shared" si="40"/>
        <v/>
      </c>
      <c r="K112" s="40" t="str">
        <f t="shared" si="41"/>
        <v/>
      </c>
      <c r="L112" s="48"/>
      <c r="M112" s="41" t="str">
        <f t="shared" si="42"/>
        <v/>
      </c>
      <c r="N112" s="41" t="str">
        <f t="shared" si="26"/>
        <v/>
      </c>
      <c r="O112" s="10" t="str">
        <f t="shared" si="27"/>
        <v>00:15</v>
      </c>
      <c r="P112" s="10" t="str">
        <f t="shared" si="28"/>
        <v/>
      </c>
      <c r="Q112" s="48" t="str">
        <f t="shared" si="29"/>
        <v/>
      </c>
      <c r="R112" s="48" t="str">
        <f t="shared" si="30"/>
        <v/>
      </c>
      <c r="S112" s="42" t="str">
        <f t="shared" si="31"/>
        <v>SINGOLO</v>
      </c>
      <c r="T112" s="57" t="str">
        <f>Tabella3[[#This Row],[Descrizione Attività]]</f>
        <v>ALTRO CANTIERE</v>
      </c>
      <c r="U112" s="57" t="str">
        <f>IF(Tabella1[[#This Row],[DATA]]="","","02")</f>
        <v>02</v>
      </c>
      <c r="V112" s="34"/>
      <c r="W112" s="34"/>
      <c r="X112" s="33"/>
      <c r="Y112" s="23"/>
      <c r="Z112" s="21" t="str">
        <f t="shared" si="32"/>
        <v>giovedì</v>
      </c>
      <c r="AA112" s="22">
        <f t="shared" si="33"/>
        <v>0.25</v>
      </c>
      <c r="AB112" s="22" t="str">
        <f t="shared" si="34"/>
        <v>00:15</v>
      </c>
      <c r="AC112" s="22" t="str">
        <f t="shared" si="35"/>
        <v>NO</v>
      </c>
      <c r="AD112" s="46"/>
      <c r="AE112" s="78">
        <v>45813</v>
      </c>
      <c r="AF112" s="73" t="s">
        <v>94</v>
      </c>
      <c r="AG112" s="73"/>
      <c r="AH112" s="73">
        <v>4047</v>
      </c>
      <c r="AI112" s="73">
        <v>10</v>
      </c>
      <c r="AJ112" s="74">
        <v>15.3</v>
      </c>
      <c r="AK112" s="74">
        <v>15.45</v>
      </c>
      <c r="AL112" s="74">
        <v>0.25</v>
      </c>
      <c r="AM112" s="73" t="s">
        <v>70</v>
      </c>
      <c r="AN112" s="75" t="s">
        <v>49</v>
      </c>
      <c r="AO112" s="76">
        <v>4047</v>
      </c>
    </row>
    <row r="113" spans="1:41" ht="14.45" customHeight="1">
      <c r="A113" s="49"/>
      <c r="B113" s="9">
        <f t="shared" si="22"/>
        <v>45813</v>
      </c>
      <c r="C113" s="39">
        <f t="shared" si="43"/>
        <v>404</v>
      </c>
      <c r="D113" s="38" t="str">
        <f>IF(AF113="", "", IFERROR(TEXT(INDEX(Tabella4[N°], MATCH("*"&amp;AF113&amp;"*", Tabella4[DIPENDENTE], 0)), "0000"), "Non trovato"))</f>
        <v>2132</v>
      </c>
      <c r="E113" s="38" t="str">
        <f>IF(AG113="", "", IF(ISERROR(MATCH("*"&amp;AG113&amp;"*", Tabella4[DIPENDENTE], 0)), "Non trovato", TEXT(INDEX(Tabella4[N°], MATCH("*"&amp;AG113&amp;"*", Tabella4[DIPENDENTE], 0)), "0000")))</f>
        <v/>
      </c>
      <c r="F113" s="48" t="str">
        <f t="shared" si="23"/>
        <v>ALLEGRETTI</v>
      </c>
      <c r="G113" s="48" t="str">
        <f t="shared" si="24"/>
        <v/>
      </c>
      <c r="H113" s="57"/>
      <c r="I113" s="68" t="str">
        <f t="shared" si="25"/>
        <v>02</v>
      </c>
      <c r="J113" s="39" t="str">
        <f t="shared" si="40"/>
        <v>08:15</v>
      </c>
      <c r="K113" s="40" t="str">
        <f t="shared" si="41"/>
        <v/>
      </c>
      <c r="L113" s="48"/>
      <c r="M113" s="41" t="str">
        <f t="shared" si="42"/>
        <v>02:30</v>
      </c>
      <c r="N113" s="41" t="str">
        <f t="shared" si="26"/>
        <v/>
      </c>
      <c r="O113" s="10" t="str">
        <f t="shared" si="27"/>
        <v>10:45</v>
      </c>
      <c r="P113" s="10" t="str">
        <f t="shared" si="28"/>
        <v/>
      </c>
      <c r="Q113" s="48" t="str">
        <f t="shared" si="29"/>
        <v/>
      </c>
      <c r="R113" s="48" t="str">
        <f t="shared" si="30"/>
        <v/>
      </c>
      <c r="S113" s="42" t="str">
        <f t="shared" si="31"/>
        <v>SINGOLO</v>
      </c>
      <c r="T113" s="57" t="str">
        <f>Tabella3[[#This Row],[Descrizione Attività]]</f>
        <v>ORE CONTO PROPRIO</v>
      </c>
      <c r="U113" s="57" t="str">
        <f>IF(Tabella1[[#This Row],[DATA]]="","","02")</f>
        <v>02</v>
      </c>
      <c r="V113" s="34"/>
      <c r="W113" s="34"/>
      <c r="X113" s="33"/>
      <c r="Y113" s="23"/>
      <c r="Z113" s="21" t="str">
        <f t="shared" si="32"/>
        <v>giovedì</v>
      </c>
      <c r="AA113" s="22">
        <f t="shared" si="33"/>
        <v>10.75</v>
      </c>
      <c r="AB113" s="22" t="str">
        <f t="shared" si="34"/>
        <v>10:45</v>
      </c>
      <c r="AC113" s="22" t="str">
        <f t="shared" si="35"/>
        <v>NO</v>
      </c>
      <c r="AD113" s="46"/>
      <c r="AE113" s="78">
        <v>45813</v>
      </c>
      <c r="AF113" s="73" t="s">
        <v>107</v>
      </c>
      <c r="AG113" s="73"/>
      <c r="AH113" s="73">
        <v>4041</v>
      </c>
      <c r="AI113" s="73">
        <v>10</v>
      </c>
      <c r="AJ113" s="74">
        <v>6.45</v>
      </c>
      <c r="AK113" s="74">
        <v>18.149999999999999</v>
      </c>
      <c r="AL113" s="74">
        <v>10.75</v>
      </c>
      <c r="AM113" s="73" t="s">
        <v>62</v>
      </c>
      <c r="AN113" s="75" t="s">
        <v>49</v>
      </c>
      <c r="AO113" s="76">
        <v>4041</v>
      </c>
    </row>
    <row r="114" spans="1:41" ht="14.45" customHeight="1">
      <c r="A114" s="38"/>
      <c r="B114" s="9">
        <f t="shared" si="22"/>
        <v>45813</v>
      </c>
      <c r="C114" s="39">
        <f t="shared" si="43"/>
        <v>404</v>
      </c>
      <c r="D114" s="38" t="str">
        <f>IF(AF114="", "", IFERROR(TEXT(INDEX(Tabella4[N°], MATCH("*"&amp;AF114&amp;"*", Tabella4[DIPENDENTE], 0)), "0000"), "Non trovato"))</f>
        <v>0476</v>
      </c>
      <c r="E114" s="38" t="str">
        <f>IF(AG114="", "", IF(ISERROR(MATCH("*"&amp;AG114&amp;"*", Tabella4[DIPENDENTE], 0)), "Non trovato", TEXT(INDEX(Tabella4[N°], MATCH("*"&amp;AG114&amp;"*", Tabella4[DIPENDENTE], 0)), "0000")))</f>
        <v>1765</v>
      </c>
      <c r="F114" s="48" t="str">
        <f t="shared" si="23"/>
        <v>ARICO'</v>
      </c>
      <c r="G114" s="48" t="str">
        <f t="shared" si="24"/>
        <v>SIRINGO</v>
      </c>
      <c r="H114" s="57"/>
      <c r="I114" s="68" t="str">
        <f t="shared" si="25"/>
        <v>02</v>
      </c>
      <c r="J114" s="39" t="str">
        <f t="shared" si="40"/>
        <v>08:15</v>
      </c>
      <c r="K114" s="40" t="str">
        <f t="shared" si="41"/>
        <v/>
      </c>
      <c r="L114" s="48"/>
      <c r="M114" s="41" t="str">
        <f t="shared" si="42"/>
        <v/>
      </c>
      <c r="N114" s="41" t="str">
        <f t="shared" si="26"/>
        <v/>
      </c>
      <c r="O114" s="10" t="str">
        <f t="shared" si="27"/>
        <v>08:15</v>
      </c>
      <c r="P114" s="10" t="str">
        <f t="shared" si="28"/>
        <v/>
      </c>
      <c r="Q114" s="48" t="str">
        <f t="shared" si="29"/>
        <v/>
      </c>
      <c r="R114" s="48" t="str">
        <f t="shared" si="30"/>
        <v/>
      </c>
      <c r="S114" s="42" t="str">
        <f t="shared" si="31"/>
        <v>DOPPIO</v>
      </c>
      <c r="T114" s="57" t="str">
        <f>Tabella3[[#This Row],[Descrizione Attività]]</f>
        <v>ORE CONTO PROPRIO</v>
      </c>
      <c r="U114" s="57" t="str">
        <f>IF(Tabella1[[#This Row],[DATA]]="","","02")</f>
        <v>02</v>
      </c>
      <c r="V114" s="34"/>
      <c r="W114" s="34"/>
      <c r="X114" s="33"/>
      <c r="Y114" s="23"/>
      <c r="Z114" s="21" t="str">
        <f t="shared" si="32"/>
        <v>giovedì</v>
      </c>
      <c r="AA114" s="22">
        <f t="shared" si="33"/>
        <v>8.25</v>
      </c>
      <c r="AB114" s="22" t="str">
        <f t="shared" si="34"/>
        <v>08:15</v>
      </c>
      <c r="AC114" s="22" t="str">
        <f t="shared" si="35"/>
        <v>NO</v>
      </c>
      <c r="AD114" s="46"/>
      <c r="AE114" s="78">
        <v>45813</v>
      </c>
      <c r="AF114" s="73" t="s">
        <v>108</v>
      </c>
      <c r="AG114" s="73" t="s">
        <v>112</v>
      </c>
      <c r="AH114" s="73">
        <v>4041</v>
      </c>
      <c r="AI114" s="73">
        <v>10</v>
      </c>
      <c r="AJ114" s="74">
        <v>7.45</v>
      </c>
      <c r="AK114" s="74">
        <v>16.45</v>
      </c>
      <c r="AL114" s="74">
        <v>16.5</v>
      </c>
      <c r="AM114" s="73" t="s">
        <v>62</v>
      </c>
      <c r="AN114" s="75" t="s">
        <v>49</v>
      </c>
      <c r="AO114" s="76">
        <v>4041</v>
      </c>
    </row>
    <row r="115" spans="1:41" ht="14.45" customHeight="1">
      <c r="A115" s="38"/>
      <c r="B115" s="9">
        <f t="shared" si="22"/>
        <v>45813</v>
      </c>
      <c r="C115" s="39">
        <f t="shared" si="43"/>
        <v>404</v>
      </c>
      <c r="D115" s="38" t="str">
        <f>IF(AF115="", "", IFERROR(TEXT(INDEX(Tabella4[N°], MATCH("*"&amp;AF115&amp;"*", Tabella4[DIPENDENTE], 0)), "0000"), "Non trovato"))</f>
        <v>0552</v>
      </c>
      <c r="E115" s="38" t="str">
        <f>IF(AG115="", "", IF(ISERROR(MATCH("*"&amp;AG115&amp;"*", Tabella4[DIPENDENTE], 0)), "Non trovato", TEXT(INDEX(Tabella4[N°], MATCH("*"&amp;AG115&amp;"*", Tabella4[DIPENDENTE], 0)), "0000")))</f>
        <v/>
      </c>
      <c r="F115" s="48" t="str">
        <f t="shared" si="23"/>
        <v>DI MARE</v>
      </c>
      <c r="G115" s="48" t="str">
        <f t="shared" si="24"/>
        <v/>
      </c>
      <c r="H115" s="57"/>
      <c r="I115" s="68" t="str">
        <f t="shared" si="25"/>
        <v>02</v>
      </c>
      <c r="J115" s="39" t="str">
        <f t="shared" si="40"/>
        <v>01:30</v>
      </c>
      <c r="K115" s="40" t="str">
        <f t="shared" si="41"/>
        <v/>
      </c>
      <c r="L115" s="48"/>
      <c r="M115" s="41" t="str">
        <f t="shared" si="42"/>
        <v/>
      </c>
      <c r="N115" s="41" t="str">
        <f t="shared" si="26"/>
        <v/>
      </c>
      <c r="O115" s="10" t="str">
        <f t="shared" si="27"/>
        <v>01:30</v>
      </c>
      <c r="P115" s="10" t="str">
        <f t="shared" si="28"/>
        <v/>
      </c>
      <c r="Q115" s="48" t="str">
        <f t="shared" si="29"/>
        <v/>
      </c>
      <c r="R115" s="48" t="str">
        <f t="shared" si="30"/>
        <v/>
      </c>
      <c r="S115" s="42" t="str">
        <f t="shared" si="31"/>
        <v>SINGOLO</v>
      </c>
      <c r="T115" s="57" t="str">
        <f>Tabella3[[#This Row],[Descrizione Attività]]</f>
        <v>ORE CONTO PROPRIO</v>
      </c>
      <c r="U115" s="57" t="str">
        <f>IF(Tabella1[[#This Row],[DATA]]="","","02")</f>
        <v>02</v>
      </c>
      <c r="V115" s="34"/>
      <c r="W115" s="34"/>
      <c r="X115" s="33"/>
      <c r="Y115" s="23"/>
      <c r="Z115" s="21" t="str">
        <f t="shared" si="32"/>
        <v>giovedì</v>
      </c>
      <c r="AA115" s="22">
        <f t="shared" si="33"/>
        <v>1.5</v>
      </c>
      <c r="AB115" s="22" t="str">
        <f t="shared" si="34"/>
        <v>01:30</v>
      </c>
      <c r="AC115" s="22" t="str">
        <f t="shared" si="35"/>
        <v>NO</v>
      </c>
      <c r="AD115" s="46"/>
      <c r="AE115" s="78">
        <v>45813</v>
      </c>
      <c r="AF115" s="73" t="s">
        <v>63</v>
      </c>
      <c r="AG115" s="73"/>
      <c r="AH115" s="73">
        <v>4041</v>
      </c>
      <c r="AI115" s="73">
        <v>10</v>
      </c>
      <c r="AJ115" s="74">
        <v>6.15</v>
      </c>
      <c r="AK115" s="74">
        <v>7.45</v>
      </c>
      <c r="AL115" s="74">
        <v>1.5</v>
      </c>
      <c r="AM115" s="73" t="s">
        <v>62</v>
      </c>
      <c r="AN115" s="75" t="s">
        <v>49</v>
      </c>
      <c r="AO115" s="76">
        <v>4041</v>
      </c>
    </row>
    <row r="116" spans="1:41" ht="14.45" customHeight="1">
      <c r="A116" s="49"/>
      <c r="B116" s="9">
        <f t="shared" si="22"/>
        <v>45813</v>
      </c>
      <c r="C116" s="39">
        <f t="shared" si="43"/>
        <v>404</v>
      </c>
      <c r="D116" s="38" t="str">
        <f>IF(AF116="", "", IFERROR(TEXT(INDEX(Tabella4[N°], MATCH("*"&amp;AF116&amp;"*", Tabella4[DIPENDENTE], 0)), "0000"), "Non trovato"))</f>
        <v>0552</v>
      </c>
      <c r="E116" s="38" t="str">
        <f>IF(AG116="", "", IF(ISERROR(MATCH("*"&amp;AG116&amp;"*", Tabella4[DIPENDENTE], 0)), "Non trovato", TEXT(INDEX(Tabella4[N°], MATCH("*"&amp;AG116&amp;"*", Tabella4[DIPENDENTE], 0)), "0000")))</f>
        <v/>
      </c>
      <c r="F116" s="48" t="str">
        <f t="shared" si="23"/>
        <v>DI MARE</v>
      </c>
      <c r="G116" s="48" t="str">
        <f t="shared" si="24"/>
        <v/>
      </c>
      <c r="H116" s="57"/>
      <c r="I116" s="68" t="str">
        <f t="shared" si="25"/>
        <v>02</v>
      </c>
      <c r="J116" s="39" t="str">
        <f t="shared" si="40"/>
        <v>00:30</v>
      </c>
      <c r="K116" s="40" t="str">
        <f t="shared" si="41"/>
        <v/>
      </c>
      <c r="L116" s="48"/>
      <c r="M116" s="41" t="str">
        <f t="shared" si="42"/>
        <v/>
      </c>
      <c r="N116" s="41" t="str">
        <f t="shared" si="26"/>
        <v/>
      </c>
      <c r="O116" s="10" t="str">
        <f t="shared" si="27"/>
        <v>00:30</v>
      </c>
      <c r="P116" s="10" t="str">
        <f t="shared" si="28"/>
        <v/>
      </c>
      <c r="Q116" s="48" t="str">
        <f t="shared" si="29"/>
        <v/>
      </c>
      <c r="R116" s="48" t="str">
        <f t="shared" si="30"/>
        <v/>
      </c>
      <c r="S116" s="42" t="str">
        <f t="shared" si="31"/>
        <v>SINGOLO</v>
      </c>
      <c r="T116" s="57" t="str">
        <f>Tabella3[[#This Row],[Descrizione Attività]]</f>
        <v>ORE CONTO PROPRIO</v>
      </c>
      <c r="U116" s="57" t="str">
        <f>IF(Tabella1[[#This Row],[DATA]]="","","02")</f>
        <v>02</v>
      </c>
      <c r="V116" s="34"/>
      <c r="W116" s="34"/>
      <c r="X116" s="33"/>
      <c r="Y116" s="23"/>
      <c r="Z116" s="21" t="str">
        <f t="shared" si="32"/>
        <v>giovedì</v>
      </c>
      <c r="AA116" s="22">
        <f t="shared" si="33"/>
        <v>0.5</v>
      </c>
      <c r="AB116" s="22" t="str">
        <f t="shared" si="34"/>
        <v>00:30</v>
      </c>
      <c r="AC116" s="22" t="str">
        <f t="shared" si="35"/>
        <v>NO</v>
      </c>
      <c r="AD116" s="46"/>
      <c r="AE116" s="78">
        <v>45813</v>
      </c>
      <c r="AF116" s="73" t="s">
        <v>63</v>
      </c>
      <c r="AG116" s="73"/>
      <c r="AH116" s="73">
        <v>4041</v>
      </c>
      <c r="AI116" s="73">
        <v>10</v>
      </c>
      <c r="AJ116" s="74">
        <v>16.45</v>
      </c>
      <c r="AK116" s="74">
        <v>17.149999999999999</v>
      </c>
      <c r="AL116" s="74">
        <v>0.5</v>
      </c>
      <c r="AM116" s="73" t="s">
        <v>62</v>
      </c>
      <c r="AN116" s="75" t="s">
        <v>49</v>
      </c>
      <c r="AO116" s="76">
        <v>4041</v>
      </c>
    </row>
    <row r="117" spans="1:41" ht="14.45" customHeight="1">
      <c r="A117" s="38"/>
      <c r="B117" s="9">
        <f t="shared" si="22"/>
        <v>45813</v>
      </c>
      <c r="C117" s="39">
        <f t="shared" si="43"/>
        <v>404</v>
      </c>
      <c r="D117" s="38" t="str">
        <f>IF(AF117="", "", IFERROR(TEXT(INDEX(Tabella4[N°], MATCH("*"&amp;AF117&amp;"*", Tabella4[DIPENDENTE], 0)), "0000"), "Non trovato"))</f>
        <v>1050</v>
      </c>
      <c r="E117" s="38" t="str">
        <f>IF(AG117="", "", IF(ISERROR(MATCH("*"&amp;AG117&amp;"*", Tabella4[DIPENDENTE], 0)), "Non trovato", TEXT(INDEX(Tabella4[N°], MATCH("*"&amp;AG117&amp;"*", Tabella4[DIPENDENTE], 0)), "0000")))</f>
        <v/>
      </c>
      <c r="F117" s="48" t="str">
        <f t="shared" si="23"/>
        <v>GIGLIUTO M</v>
      </c>
      <c r="G117" s="48" t="str">
        <f t="shared" si="24"/>
        <v/>
      </c>
      <c r="H117" s="57"/>
      <c r="I117" s="68" t="str">
        <f t="shared" si="25"/>
        <v>02</v>
      </c>
      <c r="J117" s="39" t="str">
        <f t="shared" si="40"/>
        <v>08:15</v>
      </c>
      <c r="K117" s="40" t="str">
        <f t="shared" si="41"/>
        <v/>
      </c>
      <c r="L117" s="48"/>
      <c r="M117" s="41" t="str">
        <f t="shared" si="42"/>
        <v>01:00</v>
      </c>
      <c r="N117" s="41" t="str">
        <f t="shared" si="26"/>
        <v/>
      </c>
      <c r="O117" s="10" t="str">
        <f t="shared" si="27"/>
        <v>09:15</v>
      </c>
      <c r="P117" s="10" t="str">
        <f t="shared" si="28"/>
        <v/>
      </c>
      <c r="Q117" s="48" t="str">
        <f t="shared" si="29"/>
        <v/>
      </c>
      <c r="R117" s="48" t="str">
        <f t="shared" si="30"/>
        <v/>
      </c>
      <c r="S117" s="42" t="str">
        <f t="shared" si="31"/>
        <v>SINGOLO</v>
      </c>
      <c r="T117" s="57" t="str">
        <f>Tabella3[[#This Row],[Descrizione Attività]]</f>
        <v>ORE CONTO PROPRIO</v>
      </c>
      <c r="U117" s="57" t="str">
        <f>IF(Tabella1[[#This Row],[DATA]]="","","02")</f>
        <v>02</v>
      </c>
      <c r="V117" s="34"/>
      <c r="W117" s="34"/>
      <c r="X117" s="33"/>
      <c r="Y117" s="23"/>
      <c r="Z117" s="21" t="str">
        <f t="shared" si="32"/>
        <v>giovedì</v>
      </c>
      <c r="AA117" s="22">
        <f t="shared" si="33"/>
        <v>9.25</v>
      </c>
      <c r="AB117" s="22" t="str">
        <f t="shared" si="34"/>
        <v>09:15</v>
      </c>
      <c r="AC117" s="22" t="str">
        <f t="shared" si="35"/>
        <v>NO</v>
      </c>
      <c r="AD117" s="46"/>
      <c r="AE117" s="78">
        <v>45813</v>
      </c>
      <c r="AF117" s="73" t="s">
        <v>109</v>
      </c>
      <c r="AG117" s="73"/>
      <c r="AH117" s="73">
        <v>4041</v>
      </c>
      <c r="AI117" s="73">
        <v>10</v>
      </c>
      <c r="AJ117" s="74">
        <v>7.45</v>
      </c>
      <c r="AK117" s="74">
        <v>17.45</v>
      </c>
      <c r="AL117" s="74">
        <v>9.25</v>
      </c>
      <c r="AM117" s="73" t="s">
        <v>62</v>
      </c>
      <c r="AN117" s="75" t="s">
        <v>49</v>
      </c>
      <c r="AO117" s="76">
        <v>4041</v>
      </c>
    </row>
    <row r="118" spans="1:41" ht="14.45" customHeight="1">
      <c r="A118" s="38"/>
      <c r="B118" s="9">
        <f t="shared" si="22"/>
        <v>45813</v>
      </c>
      <c r="C118" s="39">
        <f t="shared" si="43"/>
        <v>404</v>
      </c>
      <c r="D118" s="38" t="str">
        <f>IF(AF118="", "", IFERROR(TEXT(INDEX(Tabella4[N°], MATCH("*"&amp;AF118&amp;"*", Tabella4[DIPENDENTE], 0)), "0000"), "Non trovato"))</f>
        <v>0278</v>
      </c>
      <c r="E118" s="38" t="str">
        <f>IF(AG118="", "", IF(ISERROR(MATCH("*"&amp;AG118&amp;"*", Tabella4[DIPENDENTE], 0)), "Non trovato", TEXT(INDEX(Tabella4[N°], MATCH("*"&amp;AG118&amp;"*", Tabella4[DIPENDENTE], 0)), "0000")))</f>
        <v>0386</v>
      </c>
      <c r="F118" s="48" t="str">
        <f t="shared" si="23"/>
        <v>INTRESSALVI</v>
      </c>
      <c r="G118" s="48" t="str">
        <f t="shared" si="24"/>
        <v>TRICHINI</v>
      </c>
      <c r="H118" s="57"/>
      <c r="I118" s="68" t="str">
        <f t="shared" si="25"/>
        <v>02</v>
      </c>
      <c r="J118" s="39" t="str">
        <f t="shared" si="40"/>
        <v>06:00</v>
      </c>
      <c r="K118" s="40" t="str">
        <f t="shared" si="41"/>
        <v/>
      </c>
      <c r="L118" s="48"/>
      <c r="M118" s="41" t="str">
        <f t="shared" si="42"/>
        <v/>
      </c>
      <c r="N118" s="41" t="str">
        <f t="shared" si="26"/>
        <v/>
      </c>
      <c r="O118" s="10" t="str">
        <f t="shared" si="27"/>
        <v>06:00</v>
      </c>
      <c r="P118" s="10" t="str">
        <f t="shared" si="28"/>
        <v/>
      </c>
      <c r="Q118" s="48" t="str">
        <f t="shared" si="29"/>
        <v/>
      </c>
      <c r="R118" s="48" t="str">
        <f t="shared" si="30"/>
        <v/>
      </c>
      <c r="S118" s="42" t="str">
        <f t="shared" si="31"/>
        <v>DOPPIO</v>
      </c>
      <c r="T118" s="57" t="str">
        <f>Tabella3[[#This Row],[Descrizione Attività]]</f>
        <v>ORE CONTO PROPRIO</v>
      </c>
      <c r="U118" s="57" t="str">
        <f>IF(Tabella1[[#This Row],[DATA]]="","","02")</f>
        <v>02</v>
      </c>
      <c r="V118" s="34"/>
      <c r="W118" s="34"/>
      <c r="X118" s="33"/>
      <c r="Y118" s="23"/>
      <c r="Z118" s="21" t="str">
        <f t="shared" si="32"/>
        <v>giovedì</v>
      </c>
      <c r="AA118" s="22">
        <f t="shared" si="33"/>
        <v>6</v>
      </c>
      <c r="AB118" s="22" t="str">
        <f t="shared" si="34"/>
        <v>06:00</v>
      </c>
      <c r="AC118" s="22" t="str">
        <f t="shared" si="35"/>
        <v>NO</v>
      </c>
      <c r="AD118" s="46"/>
      <c r="AE118" s="78">
        <v>45813</v>
      </c>
      <c r="AF118" s="73" t="s">
        <v>50</v>
      </c>
      <c r="AG118" s="73" t="s">
        <v>113</v>
      </c>
      <c r="AH118" s="73">
        <v>4041</v>
      </c>
      <c r="AI118" s="73">
        <v>10</v>
      </c>
      <c r="AJ118" s="74">
        <v>10</v>
      </c>
      <c r="AK118" s="74">
        <v>16.45</v>
      </c>
      <c r="AL118" s="74">
        <v>12</v>
      </c>
      <c r="AM118" s="73" t="s">
        <v>62</v>
      </c>
      <c r="AN118" s="75" t="s">
        <v>49</v>
      </c>
      <c r="AO118" s="76">
        <v>4041</v>
      </c>
    </row>
    <row r="119" spans="1:41" ht="14.45" customHeight="1">
      <c r="A119" s="38"/>
      <c r="B119" s="9">
        <f t="shared" si="22"/>
        <v>45813</v>
      </c>
      <c r="C119" s="39">
        <f t="shared" si="43"/>
        <v>404</v>
      </c>
      <c r="D119" s="38" t="str">
        <f>IF(AF119="", "", IFERROR(TEXT(INDEX(Tabella4[N°], MATCH("*"&amp;AF119&amp;"*", Tabella4[DIPENDENTE], 0)), "0000"), "Non trovato"))</f>
        <v>0278</v>
      </c>
      <c r="E119" s="38" t="str">
        <f>IF(AG119="", "", IF(ISERROR(MATCH("*"&amp;AG119&amp;"*", Tabella4[DIPENDENTE], 0)), "Non trovato", TEXT(INDEX(Tabella4[N°], MATCH("*"&amp;AG119&amp;"*", Tabella4[DIPENDENTE], 0)), "0000")))</f>
        <v>0386</v>
      </c>
      <c r="F119" s="48" t="str">
        <f t="shared" si="23"/>
        <v>INTRESSALVI</v>
      </c>
      <c r="G119" s="48" t="str">
        <f t="shared" si="24"/>
        <v>TRICHINI</v>
      </c>
      <c r="H119" s="57"/>
      <c r="I119" s="68" t="str">
        <f t="shared" si="25"/>
        <v>02</v>
      </c>
      <c r="J119" s="39" t="str">
        <f t="shared" si="40"/>
        <v>02:15</v>
      </c>
      <c r="K119" s="40" t="str">
        <f t="shared" si="41"/>
        <v/>
      </c>
      <c r="L119" s="48"/>
      <c r="M119" s="41" t="str">
        <f t="shared" si="42"/>
        <v/>
      </c>
      <c r="N119" s="41" t="str">
        <f t="shared" si="26"/>
        <v/>
      </c>
      <c r="O119" s="10" t="str">
        <f t="shared" si="27"/>
        <v>02:15</v>
      </c>
      <c r="P119" s="10" t="str">
        <f t="shared" si="28"/>
        <v/>
      </c>
      <c r="Q119" s="48" t="str">
        <f t="shared" si="29"/>
        <v/>
      </c>
      <c r="R119" s="48" t="str">
        <f t="shared" si="30"/>
        <v/>
      </c>
      <c r="S119" s="42" t="str">
        <f t="shared" si="31"/>
        <v>DOPPIO</v>
      </c>
      <c r="T119" s="57" t="str">
        <f>Tabella3[[#This Row],[Descrizione Attività]]</f>
        <v>VISITA MEDICA</v>
      </c>
      <c r="U119" s="57" t="str">
        <f>IF(Tabella1[[#This Row],[DATA]]="","","02")</f>
        <v>02</v>
      </c>
      <c r="V119" s="34"/>
      <c r="W119" s="34"/>
      <c r="X119" s="33"/>
      <c r="Y119" s="23"/>
      <c r="Z119" s="21" t="str">
        <f t="shared" si="32"/>
        <v>giovedì</v>
      </c>
      <c r="AA119" s="22">
        <f t="shared" si="33"/>
        <v>2.25</v>
      </c>
      <c r="AB119" s="22" t="str">
        <f t="shared" si="34"/>
        <v>02:15</v>
      </c>
      <c r="AC119" s="22" t="str">
        <f t="shared" si="35"/>
        <v>NO</v>
      </c>
      <c r="AD119" s="46"/>
      <c r="AE119" s="78">
        <v>45813</v>
      </c>
      <c r="AF119" s="73" t="s">
        <v>50</v>
      </c>
      <c r="AG119" s="73" t="s">
        <v>113</v>
      </c>
      <c r="AH119" s="73">
        <v>4054</v>
      </c>
      <c r="AI119" s="73">
        <v>10</v>
      </c>
      <c r="AJ119" s="74">
        <v>7.45</v>
      </c>
      <c r="AK119" s="74">
        <v>10</v>
      </c>
      <c r="AL119" s="74">
        <v>4.5</v>
      </c>
      <c r="AM119" s="73" t="s">
        <v>116</v>
      </c>
      <c r="AN119" s="75" t="s">
        <v>49</v>
      </c>
      <c r="AO119" s="76">
        <v>404</v>
      </c>
    </row>
    <row r="120" spans="1:41" ht="14.45" customHeight="1">
      <c r="A120" s="38"/>
      <c r="B120" s="9">
        <f t="shared" si="22"/>
        <v>45813</v>
      </c>
      <c r="C120" s="39" t="str">
        <f t="shared" si="43"/>
        <v>23/134</v>
      </c>
      <c r="D120" s="38" t="str">
        <f>IF(AF120="", "", IFERROR(TEXT(INDEX(Tabella4[N°], MATCH("*"&amp;AF120&amp;"*", Tabella4[DIPENDENTE], 0)), "0000"), "Non trovato"))</f>
        <v>0263</v>
      </c>
      <c r="E120" s="38" t="str">
        <f>IF(AG120="", "", IF(ISERROR(MATCH("*"&amp;AG120&amp;"*", Tabella4[DIPENDENTE], 0)), "Non trovato", TEXT(INDEX(Tabella4[N°], MATCH("*"&amp;AG120&amp;"*", Tabella4[DIPENDENTE], 0)), "0000")))</f>
        <v/>
      </c>
      <c r="F120" s="48" t="str">
        <f t="shared" si="23"/>
        <v>ROSSITTO G</v>
      </c>
      <c r="G120" s="48" t="str">
        <f t="shared" si="24"/>
        <v/>
      </c>
      <c r="H120" s="57"/>
      <c r="I120" s="68" t="str">
        <f t="shared" si="25"/>
        <v>02</v>
      </c>
      <c r="J120" s="39" t="str">
        <f t="shared" si="40"/>
        <v/>
      </c>
      <c r="K120" s="40" t="str">
        <f t="shared" si="41"/>
        <v>08:15</v>
      </c>
      <c r="L120" s="48"/>
      <c r="M120" s="41" t="str">
        <f t="shared" si="42"/>
        <v>02:00</v>
      </c>
      <c r="N120" s="41" t="str">
        <f t="shared" si="26"/>
        <v/>
      </c>
      <c r="O120" s="10" t="str">
        <f t="shared" si="27"/>
        <v>10:15</v>
      </c>
      <c r="P120" s="10" t="str">
        <f t="shared" si="28"/>
        <v/>
      </c>
      <c r="Q120" s="48" t="str">
        <f t="shared" si="29"/>
        <v/>
      </c>
      <c r="R120" s="48" t="str">
        <f t="shared" si="30"/>
        <v/>
      </c>
      <c r="S120" s="42" t="str">
        <f t="shared" si="31"/>
        <v>SINGOLO</v>
      </c>
      <c r="T120" s="57" t="str">
        <f>Tabella3[[#This Row],[Descrizione Attività]]</f>
        <v>Manutenzione Elettrica Isab</v>
      </c>
      <c r="U120" s="57" t="str">
        <f>IF(Tabella1[[#This Row],[DATA]]="","","02")</f>
        <v>02</v>
      </c>
      <c r="V120" s="34"/>
      <c r="W120" s="34"/>
      <c r="X120" s="33"/>
      <c r="Y120" s="23"/>
      <c r="Z120" s="21" t="str">
        <f t="shared" si="32"/>
        <v>giovedì</v>
      </c>
      <c r="AA120" s="22">
        <f t="shared" si="33"/>
        <v>10.25</v>
      </c>
      <c r="AB120" s="22" t="str">
        <f t="shared" si="34"/>
        <v>10:15</v>
      </c>
      <c r="AC120" s="22" t="str">
        <f t="shared" si="35"/>
        <v>NO</v>
      </c>
      <c r="AD120" s="46"/>
      <c r="AE120" s="78">
        <v>45813</v>
      </c>
      <c r="AF120" s="73" t="s">
        <v>110</v>
      </c>
      <c r="AG120" s="73"/>
      <c r="AH120" s="73">
        <v>23134</v>
      </c>
      <c r="AI120" s="73">
        <v>10</v>
      </c>
      <c r="AJ120" s="74">
        <v>6.15</v>
      </c>
      <c r="AK120" s="74">
        <v>17.149999999999999</v>
      </c>
      <c r="AL120" s="74">
        <v>10.25</v>
      </c>
      <c r="AM120" s="73" t="s">
        <v>111</v>
      </c>
      <c r="AN120" s="75" t="s">
        <v>49</v>
      </c>
      <c r="AO120" s="76" t="s">
        <v>61</v>
      </c>
    </row>
    <row r="121" spans="1:41" ht="14.45" customHeight="1">
      <c r="A121" s="38"/>
      <c r="B121" s="9">
        <f t="shared" si="22"/>
        <v>45813</v>
      </c>
      <c r="C121" s="39">
        <f t="shared" si="43"/>
        <v>404</v>
      </c>
      <c r="D121" s="38" t="str">
        <f>IF(AF121="", "", IFERROR(TEXT(INDEX(Tabella4[N°], MATCH("*"&amp;AF121&amp;"*", Tabella4[DIPENDENTE], 0)), "0000"), "Non trovato"))</f>
        <v>1894</v>
      </c>
      <c r="E121" s="38" t="str">
        <f>IF(AG121="", "", IF(ISERROR(MATCH("*"&amp;AG121&amp;"*", Tabella4[DIPENDENTE], 0)), "Non trovato", TEXT(INDEX(Tabella4[N°], MATCH("*"&amp;AG121&amp;"*", Tabella4[DIPENDENTE], 0)), "0000")))</f>
        <v/>
      </c>
      <c r="F121" s="48" t="str">
        <f t="shared" si="23"/>
        <v>CORTESE</v>
      </c>
      <c r="G121" s="48" t="str">
        <f t="shared" si="24"/>
        <v/>
      </c>
      <c r="H121" s="57"/>
      <c r="I121" s="68" t="str">
        <f t="shared" si="25"/>
        <v>02</v>
      </c>
      <c r="J121" s="39" t="str">
        <f t="shared" si="40"/>
        <v>00:30</v>
      </c>
      <c r="K121" s="40" t="str">
        <f t="shared" si="41"/>
        <v/>
      </c>
      <c r="L121" s="48"/>
      <c r="M121" s="41" t="str">
        <f t="shared" si="42"/>
        <v/>
      </c>
      <c r="N121" s="41" t="str">
        <f t="shared" si="26"/>
        <v/>
      </c>
      <c r="O121" s="10" t="str">
        <f t="shared" si="27"/>
        <v>00:30</v>
      </c>
      <c r="P121" s="10" t="str">
        <f t="shared" si="28"/>
        <v/>
      </c>
      <c r="Q121" s="48" t="str">
        <f t="shared" si="29"/>
        <v/>
      </c>
      <c r="R121" s="48" t="str">
        <f t="shared" si="30"/>
        <v/>
      </c>
      <c r="S121" s="42" t="str">
        <f t="shared" si="31"/>
        <v>SINGOLO</v>
      </c>
      <c r="T121" s="57" t="str">
        <f>Tabella3[[#This Row],[Descrizione Attività]]</f>
        <v>ORE CONTO PROPRIO</v>
      </c>
      <c r="U121" s="57" t="str">
        <f>IF(Tabella1[[#This Row],[DATA]]="","","02")</f>
        <v>02</v>
      </c>
      <c r="V121" s="34"/>
      <c r="W121" s="34"/>
      <c r="X121" s="33"/>
      <c r="Y121" s="23"/>
      <c r="Z121" s="21" t="str">
        <f t="shared" si="32"/>
        <v>giovedì</v>
      </c>
      <c r="AA121" s="22">
        <f t="shared" si="33"/>
        <v>0.5</v>
      </c>
      <c r="AB121" s="22" t="str">
        <f t="shared" si="34"/>
        <v>00:30</v>
      </c>
      <c r="AC121" s="22" t="str">
        <f t="shared" si="35"/>
        <v>NO</v>
      </c>
      <c r="AD121" s="46"/>
      <c r="AE121" s="78">
        <v>45813</v>
      </c>
      <c r="AF121" s="73" t="s">
        <v>58</v>
      </c>
      <c r="AG121" s="73"/>
      <c r="AH121" s="73">
        <v>4041</v>
      </c>
      <c r="AI121" s="73">
        <v>10</v>
      </c>
      <c r="AJ121" s="74">
        <v>16.45</v>
      </c>
      <c r="AK121" s="74">
        <v>17.149999999999999</v>
      </c>
      <c r="AL121" s="74">
        <v>0.5</v>
      </c>
      <c r="AM121" s="73" t="s">
        <v>62</v>
      </c>
      <c r="AN121" s="75" t="s">
        <v>49</v>
      </c>
      <c r="AO121" s="76">
        <v>4041</v>
      </c>
    </row>
    <row r="122" spans="1:41" ht="14.45" customHeight="1">
      <c r="A122" s="38"/>
      <c r="B122" s="9">
        <f t="shared" si="22"/>
        <v>45813</v>
      </c>
      <c r="C122" s="39">
        <f t="shared" si="43"/>
        <v>404</v>
      </c>
      <c r="D122" s="38" t="str">
        <f>IF(AF122="", "", IFERROR(TEXT(INDEX(Tabella4[N°], MATCH("*"&amp;AF122&amp;"*", Tabella4[DIPENDENTE], 0)), "0000"), "Non trovato"))</f>
        <v>2011</v>
      </c>
      <c r="E122" s="38" t="str">
        <f>IF(AG122="", "", IF(ISERROR(MATCH("*"&amp;AG122&amp;"*", Tabella4[DIPENDENTE], 0)), "Non trovato", TEXT(INDEX(Tabella4[N°], MATCH("*"&amp;AG122&amp;"*", Tabella4[DIPENDENTE], 0)), "0000")))</f>
        <v>1876</v>
      </c>
      <c r="F122" s="48" t="str">
        <f t="shared" si="23"/>
        <v>SCAVULLO</v>
      </c>
      <c r="G122" s="48" t="str">
        <f t="shared" si="24"/>
        <v>RICCIO</v>
      </c>
      <c r="H122" s="57"/>
      <c r="I122" s="68" t="str">
        <f t="shared" si="25"/>
        <v>02</v>
      </c>
      <c r="J122" s="39" t="str">
        <f t="shared" si="40"/>
        <v>08:15</v>
      </c>
      <c r="K122" s="40" t="str">
        <f t="shared" si="41"/>
        <v/>
      </c>
      <c r="L122" s="48"/>
      <c r="M122" s="41" t="str">
        <f t="shared" si="42"/>
        <v/>
      </c>
      <c r="N122" s="41" t="str">
        <f t="shared" si="26"/>
        <v/>
      </c>
      <c r="O122" s="10" t="str">
        <f t="shared" si="27"/>
        <v>08:15</v>
      </c>
      <c r="P122" s="10" t="str">
        <f t="shared" si="28"/>
        <v/>
      </c>
      <c r="Q122" s="48" t="str">
        <f t="shared" si="29"/>
        <v/>
      </c>
      <c r="R122" s="48" t="str">
        <f t="shared" si="30"/>
        <v/>
      </c>
      <c r="S122" s="42" t="str">
        <f t="shared" si="31"/>
        <v>DOPPIO</v>
      </c>
      <c r="T122" s="57" t="str">
        <f>Tabella3[[#This Row],[Descrizione Attività]]</f>
        <v>ORE CONTO PROPRIO</v>
      </c>
      <c r="U122" s="57" t="str">
        <f>IF(Tabella1[[#This Row],[DATA]]="","","02")</f>
        <v>02</v>
      </c>
      <c r="V122" s="34"/>
      <c r="W122" s="34"/>
      <c r="X122" s="33"/>
      <c r="Y122" s="23"/>
      <c r="Z122" s="21" t="str">
        <f t="shared" si="32"/>
        <v>giovedì</v>
      </c>
      <c r="AA122" s="22">
        <f t="shared" si="33"/>
        <v>8.25</v>
      </c>
      <c r="AB122" s="22" t="str">
        <f t="shared" si="34"/>
        <v>08:15</v>
      </c>
      <c r="AC122" s="22" t="str">
        <f t="shared" si="35"/>
        <v>NO</v>
      </c>
      <c r="AD122" s="46"/>
      <c r="AE122" s="78">
        <v>45813</v>
      </c>
      <c r="AF122" s="73" t="s">
        <v>84</v>
      </c>
      <c r="AG122" s="73" t="s">
        <v>56</v>
      </c>
      <c r="AH122" s="73">
        <v>4041</v>
      </c>
      <c r="AI122" s="73">
        <v>10</v>
      </c>
      <c r="AJ122" s="74">
        <v>7.45</v>
      </c>
      <c r="AK122" s="74">
        <v>16.45</v>
      </c>
      <c r="AL122" s="74">
        <v>16.5</v>
      </c>
      <c r="AM122" s="73" t="s">
        <v>62</v>
      </c>
      <c r="AN122" s="75" t="s">
        <v>49</v>
      </c>
      <c r="AO122" s="76">
        <v>4041</v>
      </c>
    </row>
    <row r="123" spans="1:41" ht="14.45" customHeight="1">
      <c r="A123" s="38"/>
      <c r="B123" s="9">
        <f t="shared" si="22"/>
        <v>45813</v>
      </c>
      <c r="C123" s="39" t="str">
        <f t="shared" si="43"/>
        <v>ALTRO CANTIERE</v>
      </c>
      <c r="D123" s="38" t="str">
        <f>IF(AF123="", "", IFERROR(TEXT(INDEX(Tabella4[N°], MATCH("*"&amp;AF123&amp;"*", Tabella4[DIPENDENTE], 0)), "0000"), "Non trovato"))</f>
        <v>0551</v>
      </c>
      <c r="E123" s="38" t="str">
        <f>IF(AG123="", "", IF(ISERROR(MATCH("*"&amp;AG123&amp;"*", Tabella4[DIPENDENTE], 0)), "Non trovato", TEXT(INDEX(Tabella4[N°], MATCH("*"&amp;AG123&amp;"*", Tabella4[DIPENDENTE], 0)), "0000")))</f>
        <v/>
      </c>
      <c r="F123" s="48" t="str">
        <f t="shared" si="23"/>
        <v>CIANCHINO T</v>
      </c>
      <c r="G123" s="48" t="str">
        <f t="shared" si="24"/>
        <v/>
      </c>
      <c r="H123" s="57"/>
      <c r="I123" s="68" t="str">
        <f t="shared" si="25"/>
        <v>02</v>
      </c>
      <c r="J123" s="39" t="str">
        <f t="shared" si="40"/>
        <v/>
      </c>
      <c r="K123" s="40" t="str">
        <f t="shared" si="41"/>
        <v/>
      </c>
      <c r="L123" s="48"/>
      <c r="M123" s="41" t="str">
        <f t="shared" si="42"/>
        <v/>
      </c>
      <c r="N123" s="41" t="str">
        <f t="shared" si="26"/>
        <v/>
      </c>
      <c r="O123" s="10" t="str">
        <f t="shared" si="27"/>
        <v>04:15</v>
      </c>
      <c r="P123" s="10" t="str">
        <f t="shared" si="28"/>
        <v/>
      </c>
      <c r="Q123" s="48" t="str">
        <f t="shared" si="29"/>
        <v/>
      </c>
      <c r="R123" s="48" t="str">
        <f t="shared" si="30"/>
        <v/>
      </c>
      <c r="S123" s="42" t="str">
        <f t="shared" si="31"/>
        <v>SINGOLO</v>
      </c>
      <c r="T123" s="57" t="str">
        <f>Tabella3[[#This Row],[Descrizione Attività]]</f>
        <v>ALTRO CANTIERE</v>
      </c>
      <c r="U123" s="57" t="str">
        <f>IF(Tabella1[[#This Row],[DATA]]="","","02")</f>
        <v>02</v>
      </c>
      <c r="V123" s="34"/>
      <c r="W123" s="34"/>
      <c r="X123" s="33"/>
      <c r="Y123" s="23"/>
      <c r="Z123" s="21" t="str">
        <f t="shared" si="32"/>
        <v>giovedì</v>
      </c>
      <c r="AA123" s="22">
        <f t="shared" si="33"/>
        <v>4.25</v>
      </c>
      <c r="AB123" s="22" t="str">
        <f t="shared" si="34"/>
        <v>04:15</v>
      </c>
      <c r="AC123" s="22" t="str">
        <f t="shared" si="35"/>
        <v>NO</v>
      </c>
      <c r="AD123" s="46"/>
      <c r="AE123" s="78">
        <v>45813</v>
      </c>
      <c r="AF123" s="73" t="s">
        <v>131</v>
      </c>
      <c r="AG123" s="73"/>
      <c r="AH123" s="73">
        <v>4047</v>
      </c>
      <c r="AI123" s="73">
        <v>10</v>
      </c>
      <c r="AJ123" s="74">
        <v>7.45</v>
      </c>
      <c r="AK123" s="74">
        <v>12</v>
      </c>
      <c r="AL123" s="74">
        <v>4.25</v>
      </c>
      <c r="AM123" s="73" t="s">
        <v>70</v>
      </c>
      <c r="AN123" s="75" t="s">
        <v>49</v>
      </c>
      <c r="AO123" s="76">
        <v>4047</v>
      </c>
    </row>
    <row r="124" spans="1:41" ht="14.45" customHeight="1">
      <c r="A124" s="38"/>
      <c r="B124" s="9">
        <f t="shared" si="22"/>
        <v>45813</v>
      </c>
      <c r="C124" s="39" t="str">
        <f t="shared" si="43"/>
        <v>ALTRO CANTIERE</v>
      </c>
      <c r="D124" s="38" t="str">
        <f>IF(AF124="", "", IFERROR(TEXT(INDEX(Tabella4[N°], MATCH("*"&amp;AF124&amp;"*", Tabella4[DIPENDENTE], 0)), "0000"), "Non trovato"))</f>
        <v>0551</v>
      </c>
      <c r="E124" s="38" t="str">
        <f>IF(AG124="", "", IF(ISERROR(MATCH("*"&amp;AG124&amp;"*", Tabella4[DIPENDENTE], 0)), "Non trovato", TEXT(INDEX(Tabella4[N°], MATCH("*"&amp;AG124&amp;"*", Tabella4[DIPENDENTE], 0)), "0000")))</f>
        <v/>
      </c>
      <c r="F124" s="48" t="str">
        <f t="shared" si="23"/>
        <v>CIANCHINO T</v>
      </c>
      <c r="G124" s="48" t="str">
        <f t="shared" si="24"/>
        <v/>
      </c>
      <c r="H124" s="57"/>
      <c r="I124" s="68" t="str">
        <f t="shared" si="25"/>
        <v>02</v>
      </c>
      <c r="J124" s="39" t="str">
        <f t="shared" si="40"/>
        <v/>
      </c>
      <c r="K124" s="40" t="str">
        <f t="shared" si="41"/>
        <v/>
      </c>
      <c r="L124" s="48"/>
      <c r="M124" s="41" t="str">
        <f t="shared" si="42"/>
        <v/>
      </c>
      <c r="N124" s="41" t="str">
        <f t="shared" si="26"/>
        <v/>
      </c>
      <c r="O124" s="10" t="str">
        <f t="shared" si="27"/>
        <v>00:15</v>
      </c>
      <c r="P124" s="10" t="str">
        <f t="shared" si="28"/>
        <v/>
      </c>
      <c r="Q124" s="48" t="str">
        <f t="shared" si="29"/>
        <v/>
      </c>
      <c r="R124" s="48" t="str">
        <f t="shared" si="30"/>
        <v/>
      </c>
      <c r="S124" s="42" t="str">
        <f t="shared" si="31"/>
        <v>SINGOLO</v>
      </c>
      <c r="T124" s="57" t="str">
        <f>Tabella3[[#This Row],[Descrizione Attività]]</f>
        <v>ALTRO CANTIERE</v>
      </c>
      <c r="U124" s="57" t="str">
        <f>IF(Tabella1[[#This Row],[DATA]]="","","02")</f>
        <v>02</v>
      </c>
      <c r="V124" s="34"/>
      <c r="W124" s="34"/>
      <c r="X124" s="33"/>
      <c r="Y124" s="23"/>
      <c r="Z124" s="21" t="str">
        <f t="shared" si="32"/>
        <v>giovedì</v>
      </c>
      <c r="AA124" s="22">
        <f t="shared" si="33"/>
        <v>0.25</v>
      </c>
      <c r="AB124" s="22" t="str">
        <f t="shared" si="34"/>
        <v>00:15</v>
      </c>
      <c r="AC124" s="22" t="str">
        <f t="shared" si="35"/>
        <v>NO</v>
      </c>
      <c r="AD124" s="46"/>
      <c r="AE124" s="78">
        <v>45813</v>
      </c>
      <c r="AF124" s="73" t="s">
        <v>131</v>
      </c>
      <c r="AG124" s="73"/>
      <c r="AH124" s="73">
        <v>4047</v>
      </c>
      <c r="AI124" s="73">
        <v>10</v>
      </c>
      <c r="AJ124" s="74">
        <v>15.3</v>
      </c>
      <c r="AK124" s="74">
        <v>15.45</v>
      </c>
      <c r="AL124" s="74">
        <v>0.25</v>
      </c>
      <c r="AM124" s="73" t="s">
        <v>70</v>
      </c>
      <c r="AN124" s="75" t="s">
        <v>49</v>
      </c>
      <c r="AO124" s="76">
        <v>4047</v>
      </c>
    </row>
    <row r="125" spans="1:41" ht="14.45" customHeight="1">
      <c r="A125" s="38"/>
      <c r="B125" s="9">
        <f t="shared" si="22"/>
        <v>45813</v>
      </c>
      <c r="C125" s="39">
        <f t="shared" si="43"/>
        <v>5400261337</v>
      </c>
      <c r="D125" s="38" t="str">
        <f>IF(AF125="", "", IFERROR(TEXT(INDEX(Tabella4[N°], MATCH("*"&amp;AF125&amp;"*", Tabella4[DIPENDENTE], 0)), "0000"), "Non trovato"))</f>
        <v>0497</v>
      </c>
      <c r="E125" s="38" t="str">
        <f>IF(AG125="", "", IF(ISERROR(MATCH("*"&amp;AG125&amp;"*", Tabella4[DIPENDENTE], 0)), "Non trovato", TEXT(INDEX(Tabella4[N°], MATCH("*"&amp;AG125&amp;"*", Tabella4[DIPENDENTE], 0)), "0000")))</f>
        <v>1922</v>
      </c>
      <c r="F125" s="48" t="str">
        <f t="shared" si="23"/>
        <v>RANDAZZO S</v>
      </c>
      <c r="G125" s="48" t="str">
        <f t="shared" si="24"/>
        <v>PREVITI</v>
      </c>
      <c r="H125" s="57"/>
      <c r="I125" s="68" t="str">
        <f t="shared" si="25"/>
        <v>02</v>
      </c>
      <c r="J125" s="39" t="str">
        <f t="shared" si="40"/>
        <v/>
      </c>
      <c r="K125" s="40" t="str">
        <f t="shared" si="41"/>
        <v>03:30</v>
      </c>
      <c r="L125" s="48"/>
      <c r="M125" s="41" t="str">
        <f t="shared" si="42"/>
        <v/>
      </c>
      <c r="N125" s="41" t="str">
        <f t="shared" si="26"/>
        <v/>
      </c>
      <c r="O125" s="10" t="str">
        <f t="shared" si="27"/>
        <v>03:30</v>
      </c>
      <c r="P125" s="10" t="str">
        <f t="shared" si="28"/>
        <v/>
      </c>
      <c r="Q125" s="48" t="str">
        <f t="shared" si="29"/>
        <v/>
      </c>
      <c r="R125" s="48" t="str">
        <f t="shared" si="30"/>
        <v/>
      </c>
      <c r="S125" s="42" t="str">
        <f t="shared" si="31"/>
        <v>DOPPIO</v>
      </c>
      <c r="T125" s="57" t="str">
        <f>Tabella3[[#This Row],[Descrizione Attività]]</f>
        <v>TANGnDELTA MP 102A IM OFFICINA TESMAN (PREV 4001)</v>
      </c>
      <c r="U125" s="57" t="str">
        <f>IF(Tabella1[[#This Row],[DATA]]="","","02")</f>
        <v>02</v>
      </c>
      <c r="V125" s="34"/>
      <c r="W125" s="34"/>
      <c r="X125" s="33"/>
      <c r="Y125" s="23"/>
      <c r="Z125" s="21" t="str">
        <f t="shared" si="32"/>
        <v>giovedì</v>
      </c>
      <c r="AA125" s="22">
        <f t="shared" si="33"/>
        <v>3.5</v>
      </c>
      <c r="AB125" s="22" t="str">
        <f t="shared" si="34"/>
        <v>03:30</v>
      </c>
      <c r="AC125" s="22" t="str">
        <f t="shared" si="35"/>
        <v>NO</v>
      </c>
      <c r="AD125" s="46"/>
      <c r="AE125" s="78">
        <v>45813</v>
      </c>
      <c r="AF125" s="73" t="s">
        <v>132</v>
      </c>
      <c r="AG125" s="73" t="s">
        <v>133</v>
      </c>
      <c r="AH125" s="73">
        <v>5400261337</v>
      </c>
      <c r="AI125" s="73">
        <v>10</v>
      </c>
      <c r="AJ125" s="74">
        <v>14</v>
      </c>
      <c r="AK125" s="74">
        <v>17.3</v>
      </c>
      <c r="AL125" s="74">
        <v>7</v>
      </c>
      <c r="AM125" s="73" t="s">
        <v>134</v>
      </c>
      <c r="AN125" s="75" t="s">
        <v>45</v>
      </c>
      <c r="AO125" s="76" t="s">
        <v>61</v>
      </c>
    </row>
    <row r="126" spans="1:41" ht="14.45" customHeight="1">
      <c r="A126" s="38"/>
      <c r="B126" s="9">
        <f t="shared" si="22"/>
        <v>45814</v>
      </c>
      <c r="C126" s="39">
        <f t="shared" si="43"/>
        <v>404</v>
      </c>
      <c r="D126" s="38" t="str">
        <f>IF(AF126="", "", IFERROR(TEXT(INDEX(Tabella4[N°], MATCH("*"&amp;AF126&amp;"*", Tabella4[DIPENDENTE], 0)), "0000"), "Non trovato"))</f>
        <v>2109</v>
      </c>
      <c r="E126" s="38" t="str">
        <f>IF(AG126="", "", IF(ISERROR(MATCH("*"&amp;AG126&amp;"*", Tabella4[DIPENDENTE], 0)), "Non trovato", TEXT(INDEX(Tabella4[N°], MATCH("*"&amp;AG126&amp;"*", Tabella4[DIPENDENTE], 0)), "0000")))</f>
        <v>2114</v>
      </c>
      <c r="F126" s="48" t="str">
        <f t="shared" si="23"/>
        <v>CAVALLI</v>
      </c>
      <c r="G126" s="48" t="str">
        <f t="shared" si="24"/>
        <v>GUARINO</v>
      </c>
      <c r="H126" s="57"/>
      <c r="I126" s="68" t="str">
        <f t="shared" si="25"/>
        <v>02</v>
      </c>
      <c r="J126" s="39" t="str">
        <f t="shared" si="40"/>
        <v/>
      </c>
      <c r="K126" s="40" t="str">
        <f t="shared" si="41"/>
        <v/>
      </c>
      <c r="L126" s="48"/>
      <c r="M126" s="41" t="str">
        <f t="shared" si="42"/>
        <v/>
      </c>
      <c r="N126" s="41" t="str">
        <f t="shared" si="26"/>
        <v/>
      </c>
      <c r="O126" s="10" t="str">
        <f t="shared" si="27"/>
        <v>05:00</v>
      </c>
      <c r="P126" s="10" t="str">
        <f t="shared" si="28"/>
        <v>05:00</v>
      </c>
      <c r="Q126" s="48" t="str">
        <f t="shared" si="29"/>
        <v/>
      </c>
      <c r="R126" s="48" t="str">
        <f t="shared" si="30"/>
        <v/>
      </c>
      <c r="S126" s="42" t="str">
        <f t="shared" si="31"/>
        <v>DOPPIO</v>
      </c>
      <c r="T126" s="57" t="str">
        <f>Tabella3[[#This Row],[Descrizione Attività]]</f>
        <v>FERIE</v>
      </c>
      <c r="U126" s="57" t="str">
        <f>IF(Tabella1[[#This Row],[DATA]]="","","02")</f>
        <v>02</v>
      </c>
      <c r="V126" s="34"/>
      <c r="W126" s="34"/>
      <c r="X126" s="33"/>
      <c r="Y126" s="23"/>
      <c r="Z126" s="21" t="str">
        <f t="shared" si="32"/>
        <v>venerdì</v>
      </c>
      <c r="AA126" s="22">
        <f t="shared" si="33"/>
        <v>5</v>
      </c>
      <c r="AB126" s="22" t="str">
        <f t="shared" si="34"/>
        <v>05:00</v>
      </c>
      <c r="AC126" s="22" t="str">
        <f t="shared" si="35"/>
        <v>NO</v>
      </c>
      <c r="AD126" s="46"/>
      <c r="AE126" s="78">
        <v>45814</v>
      </c>
      <c r="AF126" s="73" t="s">
        <v>114</v>
      </c>
      <c r="AG126" s="73" t="s">
        <v>43</v>
      </c>
      <c r="AH126" s="73">
        <v>4042</v>
      </c>
      <c r="AI126" s="73">
        <v>10</v>
      </c>
      <c r="AJ126" s="74"/>
      <c r="AK126" s="74"/>
      <c r="AL126" s="74">
        <v>10</v>
      </c>
      <c r="AM126" s="73" t="s">
        <v>53</v>
      </c>
      <c r="AN126" s="75" t="s">
        <v>49</v>
      </c>
      <c r="AO126" s="76">
        <v>404</v>
      </c>
    </row>
    <row r="127" spans="1:41" ht="14.45" customHeight="1">
      <c r="A127" s="38"/>
      <c r="B127" s="9">
        <f t="shared" si="22"/>
        <v>45814</v>
      </c>
      <c r="C127" s="39">
        <f t="shared" si="43"/>
        <v>404</v>
      </c>
      <c r="D127" s="38" t="str">
        <f>IF(AF127="", "", IFERROR(TEXT(INDEX(Tabella4[N°], MATCH("*"&amp;AF127&amp;"*", Tabella4[DIPENDENTE], 0)), "0000"), "Non trovato"))</f>
        <v>1904</v>
      </c>
      <c r="E127" s="38" t="str">
        <f>IF(AG127="", "", IF(ISERROR(MATCH("*"&amp;AG127&amp;"*", Tabella4[DIPENDENTE], 0)), "Non trovato", TEXT(INDEX(Tabella4[N°], MATCH("*"&amp;AG127&amp;"*", Tabella4[DIPENDENTE], 0)), "0000")))</f>
        <v>2014</v>
      </c>
      <c r="F127" s="48" t="str">
        <f t="shared" si="23"/>
        <v>LA ROCCA</v>
      </c>
      <c r="G127" s="48" t="str">
        <f t="shared" si="24"/>
        <v>MOLINO</v>
      </c>
      <c r="H127" s="57"/>
      <c r="I127" s="68" t="str">
        <f t="shared" si="25"/>
        <v>02</v>
      </c>
      <c r="J127" s="39" t="str">
        <f t="shared" si="40"/>
        <v/>
      </c>
      <c r="K127" s="40" t="str">
        <f t="shared" si="41"/>
        <v/>
      </c>
      <c r="L127" s="48"/>
      <c r="M127" s="41" t="str">
        <f t="shared" si="42"/>
        <v/>
      </c>
      <c r="N127" s="41" t="str">
        <f t="shared" si="26"/>
        <v/>
      </c>
      <c r="O127" s="10" t="str">
        <f t="shared" si="27"/>
        <v>05:00</v>
      </c>
      <c r="P127" s="10" t="str">
        <f t="shared" si="28"/>
        <v>05:00</v>
      </c>
      <c r="Q127" s="48" t="str">
        <f t="shared" si="29"/>
        <v/>
      </c>
      <c r="R127" s="48" t="str">
        <f t="shared" si="30"/>
        <v/>
      </c>
      <c r="S127" s="42" t="str">
        <f t="shared" si="31"/>
        <v>DOPPIO</v>
      </c>
      <c r="T127" s="57" t="str">
        <f>Tabella3[[#This Row],[Descrizione Attività]]</f>
        <v>FERIE</v>
      </c>
      <c r="U127" s="57" t="str">
        <f>IF(Tabella1[[#This Row],[DATA]]="","","02")</f>
        <v>02</v>
      </c>
      <c r="V127" s="34"/>
      <c r="W127" s="34"/>
      <c r="X127" s="33"/>
      <c r="Y127" s="23"/>
      <c r="Z127" s="21" t="str">
        <f t="shared" si="32"/>
        <v>venerdì</v>
      </c>
      <c r="AA127" s="22">
        <f t="shared" si="33"/>
        <v>5</v>
      </c>
      <c r="AB127" s="22" t="str">
        <f t="shared" si="34"/>
        <v>05:00</v>
      </c>
      <c r="AC127" s="22" t="str">
        <f t="shared" si="35"/>
        <v>NO</v>
      </c>
      <c r="AD127" s="46"/>
      <c r="AE127" s="78">
        <v>45814</v>
      </c>
      <c r="AF127" s="73" t="s">
        <v>59</v>
      </c>
      <c r="AG127" s="73" t="s">
        <v>55</v>
      </c>
      <c r="AH127" s="73">
        <v>4042</v>
      </c>
      <c r="AI127" s="73">
        <v>10</v>
      </c>
      <c r="AJ127" s="74"/>
      <c r="AK127" s="74"/>
      <c r="AL127" s="74">
        <v>10</v>
      </c>
      <c r="AM127" s="73" t="s">
        <v>53</v>
      </c>
      <c r="AN127" s="75" t="s">
        <v>49</v>
      </c>
      <c r="AO127" s="76">
        <v>404</v>
      </c>
    </row>
    <row r="128" spans="1:41" ht="14.45" customHeight="1">
      <c r="A128" s="38"/>
      <c r="B128" s="9">
        <f t="shared" si="22"/>
        <v>45814</v>
      </c>
      <c r="C128" s="39">
        <f t="shared" si="43"/>
        <v>404</v>
      </c>
      <c r="D128" s="38" t="str">
        <f>IF(AF128="", "", IFERROR(TEXT(INDEX(Tabella4[N°], MATCH("*"&amp;AF128&amp;"*", Tabella4[DIPENDENTE], 0)), "0000"), "Non trovato"))</f>
        <v>1924</v>
      </c>
      <c r="E128" s="38" t="str">
        <f>IF(AG128="", "", IF(ISERROR(MATCH("*"&amp;AG128&amp;"*", Tabella4[DIPENDENTE], 0)), "Non trovato", TEXT(INDEX(Tabella4[N°], MATCH("*"&amp;AG128&amp;"*", Tabella4[DIPENDENTE], 0)), "0000")))</f>
        <v>0483</v>
      </c>
      <c r="F128" s="48" t="str">
        <f t="shared" si="23"/>
        <v>PARTESANO</v>
      </c>
      <c r="G128" s="48" t="str">
        <f t="shared" si="24"/>
        <v>SCARAVELLI</v>
      </c>
      <c r="H128" s="57"/>
      <c r="I128" s="68" t="str">
        <f t="shared" si="25"/>
        <v>02</v>
      </c>
      <c r="J128" s="39" t="str">
        <f t="shared" si="40"/>
        <v/>
      </c>
      <c r="K128" s="40" t="str">
        <f t="shared" si="41"/>
        <v/>
      </c>
      <c r="L128" s="48"/>
      <c r="M128" s="41" t="str">
        <f t="shared" si="42"/>
        <v/>
      </c>
      <c r="N128" s="41" t="str">
        <f t="shared" si="26"/>
        <v/>
      </c>
      <c r="O128" s="10" t="str">
        <f t="shared" si="27"/>
        <v>05:00</v>
      </c>
      <c r="P128" s="10" t="str">
        <f t="shared" si="28"/>
        <v>05:00</v>
      </c>
      <c r="Q128" s="48" t="str">
        <f t="shared" si="29"/>
        <v/>
      </c>
      <c r="R128" s="48" t="str">
        <f t="shared" si="30"/>
        <v/>
      </c>
      <c r="S128" s="42" t="str">
        <f t="shared" si="31"/>
        <v>DOPPIO</v>
      </c>
      <c r="T128" s="57" t="str">
        <f>Tabella3[[#This Row],[Descrizione Attività]]</f>
        <v>FERIE</v>
      </c>
      <c r="U128" s="57" t="str">
        <f>IF(Tabella1[[#This Row],[DATA]]="","","02")</f>
        <v>02</v>
      </c>
      <c r="V128" s="34"/>
      <c r="W128" s="34"/>
      <c r="X128" s="33"/>
      <c r="Y128" s="23"/>
      <c r="Z128" s="21" t="str">
        <f t="shared" si="32"/>
        <v>venerdì</v>
      </c>
      <c r="AA128" s="22">
        <f t="shared" si="33"/>
        <v>5</v>
      </c>
      <c r="AB128" s="22" t="str">
        <f t="shared" si="34"/>
        <v>05:00</v>
      </c>
      <c r="AC128" s="22" t="str">
        <f t="shared" si="35"/>
        <v>NO</v>
      </c>
      <c r="AD128" s="46"/>
      <c r="AE128" s="78">
        <v>45814</v>
      </c>
      <c r="AF128" s="73" t="s">
        <v>103</v>
      </c>
      <c r="AG128" s="73" t="s">
        <v>51</v>
      </c>
      <c r="AH128" s="73">
        <v>4042</v>
      </c>
      <c r="AI128" s="73">
        <v>10</v>
      </c>
      <c r="AJ128" s="74"/>
      <c r="AK128" s="74"/>
      <c r="AL128" s="74">
        <v>10</v>
      </c>
      <c r="AM128" s="73" t="s">
        <v>53</v>
      </c>
      <c r="AN128" s="75" t="s">
        <v>49</v>
      </c>
      <c r="AO128" s="76">
        <v>404</v>
      </c>
    </row>
    <row r="129" spans="1:41" ht="14.45" customHeight="1">
      <c r="A129" s="38"/>
      <c r="B129" s="9">
        <f t="shared" si="22"/>
        <v>45814</v>
      </c>
      <c r="C129" s="39">
        <f t="shared" si="43"/>
        <v>404</v>
      </c>
      <c r="D129" s="38" t="str">
        <f>IF(AF129="", "", IFERROR(TEXT(INDEX(Tabella4[N°], MATCH("*"&amp;AF129&amp;"*", Tabella4[DIPENDENTE], 0)), "0000"), "Non trovato"))</f>
        <v>0386</v>
      </c>
      <c r="E129" s="38" t="str">
        <f>IF(AG129="", "", IF(ISERROR(MATCH("*"&amp;AG129&amp;"*", Tabella4[DIPENDENTE], 0)), "Non trovato", TEXT(INDEX(Tabella4[N°], MATCH("*"&amp;AG129&amp;"*", Tabella4[DIPENDENTE], 0)), "0000")))</f>
        <v/>
      </c>
      <c r="F129" s="48" t="str">
        <f t="shared" si="23"/>
        <v>TRICHINI</v>
      </c>
      <c r="G129" s="48" t="str">
        <f t="shared" si="24"/>
        <v/>
      </c>
      <c r="H129" s="57"/>
      <c r="I129" s="68" t="str">
        <f t="shared" si="25"/>
        <v>02</v>
      </c>
      <c r="J129" s="39" t="str">
        <f t="shared" si="40"/>
        <v/>
      </c>
      <c r="K129" s="40" t="str">
        <f t="shared" si="41"/>
        <v/>
      </c>
      <c r="L129" s="48"/>
      <c r="M129" s="41" t="str">
        <f t="shared" si="42"/>
        <v/>
      </c>
      <c r="N129" s="41" t="str">
        <f t="shared" si="26"/>
        <v/>
      </c>
      <c r="O129" s="10" t="str">
        <f t="shared" si="27"/>
        <v>05:00</v>
      </c>
      <c r="P129" s="10" t="str">
        <f t="shared" si="28"/>
        <v>05:00</v>
      </c>
      <c r="Q129" s="48" t="str">
        <f t="shared" si="29"/>
        <v/>
      </c>
      <c r="R129" s="48" t="str">
        <f t="shared" si="30"/>
        <v/>
      </c>
      <c r="S129" s="42" t="str">
        <f t="shared" si="31"/>
        <v>SINGOLO</v>
      </c>
      <c r="T129" s="57" t="str">
        <f>Tabella3[[#This Row],[Descrizione Attività]]</f>
        <v>FERIE</v>
      </c>
      <c r="U129" s="57" t="str">
        <f>IF(Tabella1[[#This Row],[DATA]]="","","02")</f>
        <v>02</v>
      </c>
      <c r="V129" s="34"/>
      <c r="W129" s="34"/>
      <c r="X129" s="33"/>
      <c r="Y129" s="23"/>
      <c r="Z129" s="21" t="str">
        <f t="shared" si="32"/>
        <v>venerdì</v>
      </c>
      <c r="AA129" s="22">
        <f t="shared" si="33"/>
        <v>5</v>
      </c>
      <c r="AB129" s="22" t="str">
        <f t="shared" si="34"/>
        <v>05:00</v>
      </c>
      <c r="AC129" s="22" t="str">
        <f t="shared" si="35"/>
        <v>NO</v>
      </c>
      <c r="AD129" s="46"/>
      <c r="AE129" s="78">
        <v>45814</v>
      </c>
      <c r="AF129" s="73" t="s">
        <v>113</v>
      </c>
      <c r="AG129" s="73"/>
      <c r="AH129" s="73">
        <v>4042</v>
      </c>
      <c r="AI129" s="73">
        <v>10</v>
      </c>
      <c r="AJ129" s="74"/>
      <c r="AK129" s="74"/>
      <c r="AL129" s="74">
        <v>5</v>
      </c>
      <c r="AM129" s="73" t="s">
        <v>53</v>
      </c>
      <c r="AN129" s="75" t="s">
        <v>49</v>
      </c>
      <c r="AO129" s="76">
        <v>404</v>
      </c>
    </row>
    <row r="130" spans="1:41" ht="14.45" customHeight="1">
      <c r="A130" s="38"/>
      <c r="B130" s="9">
        <f t="shared" si="22"/>
        <v>45814</v>
      </c>
      <c r="C130" s="39">
        <f t="shared" si="43"/>
        <v>404</v>
      </c>
      <c r="D130" s="38" t="str">
        <f>IF(AF130="", "", IFERROR(TEXT(INDEX(Tabella4[N°], MATCH("*"&amp;AF130&amp;"*", Tabella4[DIPENDENTE], 0)), "0000"), "Non trovato"))</f>
        <v>0266</v>
      </c>
      <c r="E130" s="38" t="str">
        <f>IF(AG130="", "", IF(ISERROR(MATCH("*"&amp;AG130&amp;"*", Tabella4[DIPENDENTE], 0)), "Non trovato", TEXT(INDEX(Tabella4[N°], MATCH("*"&amp;AG130&amp;"*", Tabella4[DIPENDENTE], 0)), "0000")))</f>
        <v>0475</v>
      </c>
      <c r="F130" s="48" t="str">
        <f t="shared" si="23"/>
        <v>DI SALVO</v>
      </c>
      <c r="G130" s="48" t="str">
        <f t="shared" si="24"/>
        <v>TRINGALI</v>
      </c>
      <c r="H130" s="57"/>
      <c r="I130" s="68" t="str">
        <f t="shared" si="25"/>
        <v>02</v>
      </c>
      <c r="J130" s="39" t="str">
        <f t="shared" si="40"/>
        <v/>
      </c>
      <c r="K130" s="40" t="str">
        <f t="shared" si="41"/>
        <v/>
      </c>
      <c r="L130" s="48"/>
      <c r="M130" s="41" t="str">
        <f t="shared" si="42"/>
        <v/>
      </c>
      <c r="N130" s="41" t="str">
        <f t="shared" si="26"/>
        <v/>
      </c>
      <c r="O130" s="10" t="str">
        <f t="shared" si="27"/>
        <v>05:00</v>
      </c>
      <c r="P130" s="10" t="str">
        <f t="shared" si="28"/>
        <v/>
      </c>
      <c r="Q130" s="48" t="str">
        <f t="shared" si="29"/>
        <v>05:00</v>
      </c>
      <c r="R130" s="48" t="str">
        <f t="shared" si="30"/>
        <v/>
      </c>
      <c r="S130" s="42" t="str">
        <f t="shared" si="31"/>
        <v>DOPPIO</v>
      </c>
      <c r="T130" s="57" t="str">
        <f>Tabella3[[#This Row],[Descrizione Attività]]</f>
        <v>MALATTIA</v>
      </c>
      <c r="U130" s="57" t="str">
        <f>IF(Tabella1[[#This Row],[DATA]]="","","02")</f>
        <v>02</v>
      </c>
      <c r="V130" s="34"/>
      <c r="W130" s="34"/>
      <c r="X130" s="33"/>
      <c r="Y130" s="23"/>
      <c r="Z130" s="21" t="str">
        <f t="shared" si="32"/>
        <v>venerdì</v>
      </c>
      <c r="AA130" s="22">
        <f t="shared" si="33"/>
        <v>5</v>
      </c>
      <c r="AB130" s="22" t="str">
        <f t="shared" si="34"/>
        <v>05:00</v>
      </c>
      <c r="AC130" s="22" t="str">
        <f t="shared" si="35"/>
        <v>NO</v>
      </c>
      <c r="AD130" s="46"/>
      <c r="AE130" s="78">
        <v>45814</v>
      </c>
      <c r="AF130" s="73" t="s">
        <v>54</v>
      </c>
      <c r="AG130" s="73" t="s">
        <v>57</v>
      </c>
      <c r="AH130" s="73">
        <v>4043</v>
      </c>
      <c r="AI130" s="73">
        <v>10</v>
      </c>
      <c r="AJ130" s="74"/>
      <c r="AK130" s="74"/>
      <c r="AL130" s="74">
        <v>10</v>
      </c>
      <c r="AM130" s="73" t="s">
        <v>22</v>
      </c>
      <c r="AN130" s="75" t="s">
        <v>49</v>
      </c>
      <c r="AO130" s="76">
        <v>404</v>
      </c>
    </row>
    <row r="131" spans="1:41" ht="14.45" customHeight="1">
      <c r="A131" s="38"/>
      <c r="B131" s="9">
        <f t="shared" si="22"/>
        <v>45814</v>
      </c>
      <c r="C131" s="39">
        <f t="shared" si="43"/>
        <v>5400255234</v>
      </c>
      <c r="D131" s="38" t="str">
        <f>IF(AF131="", "", IFERROR(TEXT(INDEX(Tabella4[N°], MATCH("*"&amp;AF131&amp;"*", Tabella4[DIPENDENTE], 0)), "0000"), "Non trovato"))</f>
        <v>1894</v>
      </c>
      <c r="E131" s="38" t="str">
        <f>IF(AG131="", "", IF(ISERROR(MATCH("*"&amp;AG131&amp;"*", Tabella4[DIPENDENTE], 0)), "Non trovato", TEXT(INDEX(Tabella4[N°], MATCH("*"&amp;AG131&amp;"*", Tabella4[DIPENDENTE], 0)), "0000")))</f>
        <v>2012</v>
      </c>
      <c r="F131" s="48" t="str">
        <f t="shared" si="23"/>
        <v>CORTESE</v>
      </c>
      <c r="G131" s="48" t="str">
        <f t="shared" si="24"/>
        <v>MIGNOSA A</v>
      </c>
      <c r="H131" s="57"/>
      <c r="I131" s="68" t="str">
        <f t="shared" si="25"/>
        <v>02</v>
      </c>
      <c r="J131" s="39" t="str">
        <f t="shared" si="40"/>
        <v/>
      </c>
      <c r="K131" s="40" t="str">
        <f t="shared" si="41"/>
        <v>05:00</v>
      </c>
      <c r="L131" s="48"/>
      <c r="M131" s="41" t="str">
        <f t="shared" si="42"/>
        <v/>
      </c>
      <c r="N131" s="41" t="str">
        <f t="shared" si="26"/>
        <v/>
      </c>
      <c r="O131" s="10" t="str">
        <f t="shared" si="27"/>
        <v>05:00</v>
      </c>
      <c r="P131" s="10" t="str">
        <f t="shared" si="28"/>
        <v/>
      </c>
      <c r="Q131" s="48" t="str">
        <f t="shared" si="29"/>
        <v/>
      </c>
      <c r="R131" s="48" t="str">
        <f t="shared" si="30"/>
        <v/>
      </c>
      <c r="S131" s="42" t="str">
        <f t="shared" si="31"/>
        <v>DOPPIO</v>
      </c>
      <c r="T131" s="57" t="str">
        <f>Tabella3[[#This Row],[Descrizione Attività]]</f>
        <v>Rip. funz. int. e mis. resist. di cont.</v>
      </c>
      <c r="U131" s="57" t="str">
        <f>IF(Tabella1[[#This Row],[DATA]]="","","02")</f>
        <v>02</v>
      </c>
      <c r="V131" s="34"/>
      <c r="W131" s="34"/>
      <c r="X131" s="33"/>
      <c r="Y131" s="23"/>
      <c r="Z131" s="21" t="str">
        <f t="shared" si="32"/>
        <v>venerdì</v>
      </c>
      <c r="AA131" s="22">
        <f t="shared" si="33"/>
        <v>5</v>
      </c>
      <c r="AB131" s="22" t="str">
        <f t="shared" si="34"/>
        <v>05:00</v>
      </c>
      <c r="AC131" s="22" t="str">
        <f t="shared" si="35"/>
        <v>NO</v>
      </c>
      <c r="AD131" s="46"/>
      <c r="AE131" s="78">
        <v>45814</v>
      </c>
      <c r="AF131" s="73" t="s">
        <v>58</v>
      </c>
      <c r="AG131" s="73" t="s">
        <v>92</v>
      </c>
      <c r="AH131" s="73">
        <v>5400255234</v>
      </c>
      <c r="AI131" s="73">
        <v>10</v>
      </c>
      <c r="AJ131" s="74">
        <v>7.45</v>
      </c>
      <c r="AK131" s="74">
        <v>12.45</v>
      </c>
      <c r="AL131" s="74">
        <v>10</v>
      </c>
      <c r="AM131" s="73" t="s">
        <v>117</v>
      </c>
      <c r="AN131" s="75" t="s">
        <v>45</v>
      </c>
      <c r="AO131" s="76" t="s">
        <v>61</v>
      </c>
    </row>
    <row r="132" spans="1:41" ht="14.45" customHeight="1">
      <c r="A132" s="38"/>
      <c r="B132" s="9">
        <f t="shared" ref="B132:B195" si="44">IF(OR(AE132="", AE132=0), "", AE132)</f>
        <v>45814</v>
      </c>
      <c r="C132" s="39">
        <f>IF(AH132="","", IF(OR(AH132=4041, AH132=4042, AH132=4043, AH132=4044, AH132=4045, AH132=4046, AH132=4048, AH132=4049, AH132=4051, AH132=4052, AH132=4053, AH132=4054),
    404,
    IF(AH132=4047,
        "ALTRO CANTIERE",
        IF(AH132=4050,
            430,
            IF(LEN(AH132)=5,
                MID(AH132, 1, 2) &amp; "/" &amp; MID(AH132, 3, 3),
                AH132
            )
        )
    )
))</f>
        <v>5400255372</v>
      </c>
      <c r="D132" s="38" t="str">
        <f>IF(AF132="", "", IFERROR(TEXT(INDEX(Tabella4[N°], MATCH("*"&amp;AF132&amp;"*", Tabella4[DIPENDENTE], 0)), "0000"), "Non trovato"))</f>
        <v>1976</v>
      </c>
      <c r="E132" s="38" t="str">
        <f>IF(AG132="", "", IF(ISERROR(MATCH("*"&amp;AG132&amp;"*", Tabella4[DIPENDENTE], 0)), "Non trovato", TEXT(INDEX(Tabella4[N°], MATCH("*"&amp;AG132&amp;"*", Tabella4[DIPENDENTE], 0)), "0000")))</f>
        <v>2150</v>
      </c>
      <c r="F132" s="48" t="str">
        <f t="shared" ref="F132:F195" si="45">IF(AF132="","",AF132)</f>
        <v>RIZZA F</v>
      </c>
      <c r="G132" s="48" t="str">
        <f t="shared" ref="G132:G195" si="46">IF(AG132="","",AG132)</f>
        <v>RIZZA C</v>
      </c>
      <c r="H132" s="57"/>
      <c r="I132" s="68" t="str">
        <f t="shared" ref="I132:I195" si="47">IF(B132&lt;&gt;"", "02", "")</f>
        <v>02</v>
      </c>
      <c r="J132" s="39" t="str">
        <f>IF(OR(AH132=4041, AH132=4048, AH132=4049, AH132=4054, AH132=4050,AH132=428),
    IF(TEXT(VALUE(AB132) -
        IF(M132&lt;&gt;"", VALUE(M132), 0) -
        IF(N132&lt;&gt;"", VALUE(N132), 0),
    "[hh]:mm") = "00:00",
    "",
    TEXT(VALUE(AB132) -
        IF(M132&lt;&gt;"", VALUE(M132), 0) -
        IF(N132&lt;&gt;"", VALUE(N132), 0),
    "[hh]:mm")),
    "")</f>
        <v/>
      </c>
      <c r="K132" s="40" t="str">
        <f>IF(AND(AH132&lt;&gt;4041, AH132&lt;&gt;428, AH132&lt;&gt;4048, AH132&lt;&gt;4054, AH132&lt;&gt;4049, AH132&lt;&gt;4045, AH132&lt;&gt;4046, AH132&lt;&gt;4052, AH132&lt;&gt;4044, AH132&lt;&gt;4042, AH132&lt;&gt;4043, AH132&lt;&gt;4053, AH132&lt;&gt;4047, AH132&lt;&gt;4050),
    IF(ISERROR(TEXT(VALUE(AB132) -
        IF(M132&lt;&gt;"", VALUE(M132), 0) -
        IF(N132&lt;&gt;"", VALUE(N132), 0),
    "[hh]:mm")), "",
    IF(TEXT(VALUE(AB132) -
        IF(M132&lt;&gt;"", VALUE(M132), 0) -
        IF(N132&lt;&gt;"", VALUE(N132), 0),
    "[hh]:mm") = "00:00",
    "",
    TEXT(VALUE(AB132) -
        IF(M132&lt;&gt;"", VALUE(M132), 0) -
        IF(N132&lt;&gt;"", VALUE(N132), 0),
    "[hh]:mm"))),
    "")</f>
        <v>05:00</v>
      </c>
      <c r="L132" s="48"/>
      <c r="M132" s="41" t="str">
        <f>IF(AND(AC132="NO", OR(Z132="lunedì", Z132="martedì", Z132="mercoledì", Z132="giovedì", Z132="venerdì")),
    IF(Z132="venerdì",
        IF(VALUE(AB132)&gt;VALUE("7:00"),TEXT(VALUE(AB132)-VALUE("7:00"),"[hh]:mm"),""),
        IF(VALUE(AB132)&gt;VALUE("8:15"),TEXT(VALUE(AB132)-VALUE("8:15"),"[hh]:mm"),"")
    ),
"")</f>
        <v/>
      </c>
      <c r="N132" s="41" t="str">
        <f t="shared" ref="N132:N195" si="48">IF(AND(OR(Z132="sabato", Z132="domenica", AC132="SI"), AB132&lt;&gt;0), AB132, "")</f>
        <v/>
      </c>
      <c r="O132" s="10" t="str">
        <f t="shared" ref="O132:O195" si="49">AB132</f>
        <v>05:00</v>
      </c>
      <c r="P132" s="10" t="str">
        <f t="shared" ref="P132:P195" si="50">IF(OR(AH132=4042, AH132=4044),AB132, "")</f>
        <v/>
      </c>
      <c r="Q132" s="48" t="str">
        <f t="shared" ref="Q132:Q195" si="51">IF(OR(AH132=4043, AH132=4053),AB132, "")</f>
        <v/>
      </c>
      <c r="R132" s="48" t="str">
        <f t="shared" ref="R132:R195" si="52">IF(OR(AH132=4045, AH132=4046,AH132=4052),AB132, "")</f>
        <v/>
      </c>
      <c r="S132" s="42" t="str">
        <f t="shared" ref="S132:S195" si="53">IF(G132="",IF(F132="","","SINGOLO"),IF(F132&lt;&gt;"","DOPPIO",""))</f>
        <v>DOPPIO</v>
      </c>
      <c r="T132" s="57" t="str">
        <f>Tabella3[[#This Row],[Descrizione Attività]]</f>
        <v>ripristini AI  giugno 2025</v>
      </c>
      <c r="U132" s="57" t="str">
        <f>IF(Tabella1[[#This Row],[DATA]]="","","02")</f>
        <v>02</v>
      </c>
      <c r="V132" s="34"/>
      <c r="W132" s="34"/>
      <c r="X132" s="33"/>
      <c r="Y132" s="23"/>
      <c r="Z132" s="21" t="str">
        <f t="shared" ref="Z132:Z195" si="54">TEXT(B132, "gggg")</f>
        <v>venerdì</v>
      </c>
      <c r="AA132" s="22">
        <f t="shared" ref="AA132:AA195" si="55">IF(AND(AF132="", AG132=""), "", IF(AND(AF132&lt;&gt;"", AG132&lt;&gt;""), AL132/2, AL132))</f>
        <v>5</v>
      </c>
      <c r="AB132" s="22" t="str">
        <f t="shared" ref="AB132:AB195" si="56">IF(AA132="", "", TEXT(AA132/24, "[hh]:mm"))</f>
        <v>05:00</v>
      </c>
      <c r="AC132" s="22" t="str">
        <f t="shared" ref="AC132:AC195" si="57">IF(COUNTIF(Y$1:Y$1976, B132) &gt; 0, "SI", "NO")</f>
        <v>NO</v>
      </c>
      <c r="AD132" s="46"/>
      <c r="AE132" s="78">
        <v>45814</v>
      </c>
      <c r="AF132" s="73" t="s">
        <v>77</v>
      </c>
      <c r="AG132" s="73" t="s">
        <v>78</v>
      </c>
      <c r="AH132" s="73">
        <v>5400255372</v>
      </c>
      <c r="AI132" s="73">
        <v>10</v>
      </c>
      <c r="AJ132" s="74">
        <v>7.45</v>
      </c>
      <c r="AK132" s="74">
        <v>12.45</v>
      </c>
      <c r="AL132" s="74">
        <v>10</v>
      </c>
      <c r="AM132" s="73" t="s">
        <v>79</v>
      </c>
      <c r="AN132" s="75" t="s">
        <v>45</v>
      </c>
      <c r="AO132" s="76" t="s">
        <v>80</v>
      </c>
    </row>
    <row r="133" spans="1:41" ht="14.45" customHeight="1">
      <c r="A133" s="38"/>
      <c r="B133" s="9">
        <f t="shared" si="44"/>
        <v>45814</v>
      </c>
      <c r="C133" s="39">
        <f>IF(AH133="","", IF(OR(AH133=4041, AH133=4042, AH133=4043, AH133=4044, AH133=4045, AH133=4046, AH133=4048, AH133=4049, AH133=4051, AH133=4052, AH133=4053, AH133=4054),
404,
IF(AH133=4047,
"ALTRO CANTIERE",
IF(AH133=4050,
430,
IF(LEN(AH133)=5,
MID(AH133, 1, 2) &amp; "/" &amp; MID(AH133, 3, 3),
AH133)
)
)
))</f>
        <v>5400255117</v>
      </c>
      <c r="D133" s="38" t="str">
        <f>IF(AF133="", "", IFERROR(TEXT(INDEX(Tabella4[N°], MATCH("*"&amp;AF133&amp;"*", Tabella4[DIPENDENTE], 0)), "0000"), "Non trovato"))</f>
        <v>0967</v>
      </c>
      <c r="E133" s="38" t="str">
        <f>IF(AG133="", "", IF(ISERROR(MATCH("*"&amp;AG133&amp;"*", Tabella4[DIPENDENTE], 0)), "Non trovato", TEXT(INDEX(Tabella4[N°], MATCH("*"&amp;AG133&amp;"*", Tabella4[DIPENDENTE], 0)), "0000")))</f>
        <v>0803</v>
      </c>
      <c r="F133" s="48" t="str">
        <f t="shared" si="45"/>
        <v>SCALISI</v>
      </c>
      <c r="G133" s="48" t="str">
        <f t="shared" si="46"/>
        <v>SPINALI V</v>
      </c>
      <c r="H133" s="57"/>
      <c r="I133" s="68" t="str">
        <f t="shared" si="47"/>
        <v>02</v>
      </c>
      <c r="J133" s="39" t="str">
        <f t="shared" ref="J133:J164" si="58">IF(OR(AH133=4041, AH133=4048, AH133=4049, AH133=4054, AH133=4050,AH133=428),
IF(TEXT(VALUE(AB133) -
IF(M133&lt;&gt;"", VALUE(M133), 0) -
IF(N133&lt;&gt;"", VALUE(N133), 0),
"[hh]:mm") = "00:00",
"",
TEXT(VALUE(AB133) -
IF(M133&lt;&gt;"", VALUE(M133), 0) -
IF(N133&lt;&gt;"", VALUE(N133), 0),
"[hh]:mm")),
"")</f>
        <v/>
      </c>
      <c r="K133" s="40" t="str">
        <f t="shared" ref="K133:K164" si="59">IF(AND(AH133&lt;&gt;4041, AH133&lt;&gt;428, AH133&lt;&gt;4048, AH133&lt;&gt;4054, AH133&lt;&gt;4049, AH133&lt;&gt;4045, AH133&lt;&gt;4046, AH133&lt;&gt;4052, AH133&lt;&gt;4044, AH133&lt;&gt;4042, AH133&lt;&gt;4043, AH133&lt;&gt;4053, AH133&lt;&gt;4047, AH133&lt;&gt;4050),
IF(ISERROR(TEXT(VALUE(AB133) -
IF(M133&lt;&gt;"", VALUE(M133), 0) -
IF(N133&lt;&gt;"", VALUE(N133), 0),
"[hh]:mm")), "",
IF(TEXT(VALUE(AB133) -
IF(M133&lt;&gt;"", VALUE(M133), 0) -
IF(N133&lt;&gt;"", VALUE(N133), 0),
"[hh]:mm") = "00:00",
"",
TEXT(VALUE(AB133) -
IF(M133&lt;&gt;"", VALUE(M133), 0) -
IF(N133&lt;&gt;"", VALUE(N133), 0),
"[hh]:mm"))),
"")</f>
        <v>05:00</v>
      </c>
      <c r="L133" s="48"/>
      <c r="M133" s="41" t="str">
        <f t="shared" ref="M133:M164" si="60">IF(AND(AC133="NO", OR(Z133="lunedì", Z133="martedì", Z133="mercoledì", Z133="giovedì", Z133="venerdì")),
IF(Z133="venerdì",
IF(VALUE(AB133)&gt;VALUE("7:00"),TEXT(VALUE(AB133)-VALUE("7:00"),"[hh]:mm"),""),
IF(VALUE(AB133)&gt;VALUE("8:15"),TEXT(VALUE(AB133)-VALUE("8:15"),"[hh]:mm"),"")
),
"")</f>
        <v/>
      </c>
      <c r="N133" s="41" t="str">
        <f t="shared" si="48"/>
        <v/>
      </c>
      <c r="O133" s="10" t="str">
        <f t="shared" si="49"/>
        <v>05:00</v>
      </c>
      <c r="P133" s="10" t="str">
        <f t="shared" si="50"/>
        <v/>
      </c>
      <c r="Q133" s="48" t="str">
        <f t="shared" si="51"/>
        <v/>
      </c>
      <c r="R133" s="48" t="str">
        <f t="shared" si="52"/>
        <v/>
      </c>
      <c r="S133" s="42" t="str">
        <f t="shared" si="53"/>
        <v>DOPPIO</v>
      </c>
      <c r="T133" s="57" t="str">
        <f>Tabella3[[#This Row],[Descrizione Attività]]</f>
        <v>ARCOM BLE PON: squ ele corrett Giugno</v>
      </c>
      <c r="U133" s="57" t="str">
        <f>IF(Tabella1[[#This Row],[DATA]]="","","02")</f>
        <v>02</v>
      </c>
      <c r="V133" s="34"/>
      <c r="W133" s="34"/>
      <c r="X133" s="33"/>
      <c r="Y133" s="23"/>
      <c r="Z133" s="21" t="str">
        <f t="shared" si="54"/>
        <v>venerdì</v>
      </c>
      <c r="AA133" s="22">
        <f t="shared" si="55"/>
        <v>5</v>
      </c>
      <c r="AB133" s="22" t="str">
        <f t="shared" si="56"/>
        <v>05:00</v>
      </c>
      <c r="AC133" s="22" t="str">
        <f t="shared" si="57"/>
        <v>NO</v>
      </c>
      <c r="AD133" s="46"/>
      <c r="AE133" s="78">
        <v>45814</v>
      </c>
      <c r="AF133" s="73" t="s">
        <v>68</v>
      </c>
      <c r="AG133" s="73" t="s">
        <v>69</v>
      </c>
      <c r="AH133" s="73">
        <v>5400255117</v>
      </c>
      <c r="AI133" s="73">
        <v>10</v>
      </c>
      <c r="AJ133" s="74">
        <v>7.45</v>
      </c>
      <c r="AK133" s="74">
        <v>12.45</v>
      </c>
      <c r="AL133" s="74">
        <v>10</v>
      </c>
      <c r="AM133" s="73" t="s">
        <v>71</v>
      </c>
      <c r="AN133" s="75" t="s">
        <v>45</v>
      </c>
      <c r="AO133" s="76" t="s">
        <v>61</v>
      </c>
    </row>
    <row r="134" spans="1:41" ht="14.45" customHeight="1">
      <c r="A134" s="38"/>
      <c r="B134" s="9">
        <f t="shared" si="44"/>
        <v>45814</v>
      </c>
      <c r="C134" s="39">
        <f t="shared" ref="C134:C164" si="61">IF(AH134="","", IF(OR(AH134=4041, AH134=4042, AH134=4043, AH134=4044, AH134=4045, AH134=4046, AH134=4048, AH134=4049, AH134=4051, AH134=4052, AH134=4053, AH134=4054),
404,
IF(AH134=4047,
"ALTRO CANTIERE",
IF(AH134=4050,
430,
IF(LEN(AH134)=5,
MID(AH134, 1, 2) &amp; "/" &amp; MID(AH134, 3, 3),
AH134)
)
)
))</f>
        <v>5400252633</v>
      </c>
      <c r="D134" s="38" t="str">
        <f>IF(AF134="", "", IFERROR(TEXT(INDEX(Tabella4[N°], MATCH("*"&amp;AF134&amp;"*", Tabella4[DIPENDENTE], 0)), "0000"), "Non trovato"))</f>
        <v>0242</v>
      </c>
      <c r="E134" s="38" t="str">
        <f>IF(AG134="", "", IF(ISERROR(MATCH("*"&amp;AG134&amp;"*", Tabella4[DIPENDENTE], 0)), "Non trovato", TEXT(INDEX(Tabella4[N°], MATCH("*"&amp;AG134&amp;"*", Tabella4[DIPENDENTE], 0)), "0000")))</f>
        <v>1969</v>
      </c>
      <c r="F134" s="48" t="str">
        <f t="shared" si="45"/>
        <v>OGNISANTI A</v>
      </c>
      <c r="G134" s="48" t="str">
        <f t="shared" si="46"/>
        <v>BELLISTRI</v>
      </c>
      <c r="H134" s="57"/>
      <c r="I134" s="68" t="str">
        <f t="shared" si="47"/>
        <v>02</v>
      </c>
      <c r="J134" s="39" t="str">
        <f t="shared" si="58"/>
        <v/>
      </c>
      <c r="K134" s="40" t="str">
        <f t="shared" si="59"/>
        <v>05:00</v>
      </c>
      <c r="L134" s="48"/>
      <c r="M134" s="41" t="str">
        <f t="shared" si="60"/>
        <v/>
      </c>
      <c r="N134" s="41" t="str">
        <f t="shared" si="48"/>
        <v/>
      </c>
      <c r="O134" s="10" t="str">
        <f t="shared" si="49"/>
        <v>05:00</v>
      </c>
      <c r="P134" s="10" t="str">
        <f t="shared" si="50"/>
        <v/>
      </c>
      <c r="Q134" s="48" t="str">
        <f t="shared" si="51"/>
        <v/>
      </c>
      <c r="R134" s="48" t="str">
        <f t="shared" si="52"/>
        <v/>
      </c>
      <c r="S134" s="42" t="str">
        <f t="shared" si="53"/>
        <v>DOPPIO</v>
      </c>
      <c r="T134" s="57" t="str">
        <f>Tabella3[[#This Row],[Descrizione Attività]]</f>
        <v>Utilities: squ elett correttiva Maggio</v>
      </c>
      <c r="U134" s="57" t="str">
        <f>IF(Tabella1[[#This Row],[DATA]]="","","02")</f>
        <v>02</v>
      </c>
      <c r="V134" s="34"/>
      <c r="W134" s="34"/>
      <c r="X134" s="33"/>
      <c r="Y134" s="23"/>
      <c r="Z134" s="21" t="str">
        <f t="shared" si="54"/>
        <v>venerdì</v>
      </c>
      <c r="AA134" s="22">
        <f t="shared" si="55"/>
        <v>5</v>
      </c>
      <c r="AB134" s="22" t="str">
        <f t="shared" si="56"/>
        <v>05:00</v>
      </c>
      <c r="AC134" s="22" t="str">
        <f t="shared" si="57"/>
        <v>NO</v>
      </c>
      <c r="AD134" s="46"/>
      <c r="AE134" s="78">
        <v>45814</v>
      </c>
      <c r="AF134" s="73" t="s">
        <v>72</v>
      </c>
      <c r="AG134" s="73" t="s">
        <v>73</v>
      </c>
      <c r="AH134" s="73">
        <v>5400252633</v>
      </c>
      <c r="AI134" s="73">
        <v>10</v>
      </c>
      <c r="AJ134" s="74">
        <v>7.45</v>
      </c>
      <c r="AK134" s="74">
        <v>12.45</v>
      </c>
      <c r="AL134" s="74">
        <v>10</v>
      </c>
      <c r="AM134" s="73" t="s">
        <v>135</v>
      </c>
      <c r="AN134" s="75" t="s">
        <v>45</v>
      </c>
      <c r="AO134" s="76" t="s">
        <v>61</v>
      </c>
    </row>
    <row r="135" spans="1:41" ht="14.45" customHeight="1">
      <c r="A135" s="38"/>
      <c r="B135" s="9">
        <f t="shared" si="44"/>
        <v>45814</v>
      </c>
      <c r="C135" s="39" t="str">
        <f t="shared" si="61"/>
        <v>21/103</v>
      </c>
      <c r="D135" s="38" t="str">
        <f>IF(AF135="", "", IFERROR(TEXT(INDEX(Tabella4[N°], MATCH("*"&amp;AF135&amp;"*", Tabella4[DIPENDENTE], 0)), "0000"), "Non trovato"))</f>
        <v>0242</v>
      </c>
      <c r="E135" s="38" t="str">
        <f>IF(AG135="", "", IF(ISERROR(MATCH("*"&amp;AG135&amp;"*", Tabella4[DIPENDENTE], 0)), "Non trovato", TEXT(INDEX(Tabella4[N°], MATCH("*"&amp;AG135&amp;"*", Tabella4[DIPENDENTE], 0)), "0000")))</f>
        <v>0552</v>
      </c>
      <c r="F135" s="48" t="str">
        <f t="shared" si="45"/>
        <v>OGNISANTI A</v>
      </c>
      <c r="G135" s="48" t="str">
        <f t="shared" si="46"/>
        <v>DI MARE</v>
      </c>
      <c r="H135" s="57"/>
      <c r="I135" s="68" t="str">
        <f t="shared" si="47"/>
        <v>02</v>
      </c>
      <c r="J135" s="39" t="str">
        <f t="shared" si="58"/>
        <v/>
      </c>
      <c r="K135" s="40" t="str">
        <f t="shared" si="59"/>
        <v>02:00</v>
      </c>
      <c r="L135" s="48"/>
      <c r="M135" s="41" t="str">
        <f t="shared" si="60"/>
        <v/>
      </c>
      <c r="N135" s="41" t="str">
        <f t="shared" si="48"/>
        <v/>
      </c>
      <c r="O135" s="10" t="str">
        <f t="shared" si="49"/>
        <v>02:00</v>
      </c>
      <c r="P135" s="10" t="str">
        <f t="shared" si="50"/>
        <v/>
      </c>
      <c r="Q135" s="48" t="str">
        <f t="shared" si="51"/>
        <v/>
      </c>
      <c r="R135" s="48" t="str">
        <f t="shared" si="52"/>
        <v/>
      </c>
      <c r="S135" s="42" t="str">
        <f t="shared" si="53"/>
        <v>DOPPIO</v>
      </c>
      <c r="T135" s="57" t="str">
        <f>Tabella3[[#This Row],[Descrizione Attività]]</f>
        <v>Attività elettriche varie c/o sito ISAB Energy di Priolo G</v>
      </c>
      <c r="U135" s="57" t="str">
        <f>IF(Tabella1[[#This Row],[DATA]]="","","02")</f>
        <v>02</v>
      </c>
      <c r="V135" s="34"/>
      <c r="W135" s="34"/>
      <c r="X135" s="33"/>
      <c r="Y135" s="23"/>
      <c r="Z135" s="21" t="str">
        <f t="shared" si="54"/>
        <v>venerdì</v>
      </c>
      <c r="AA135" s="22">
        <f t="shared" si="55"/>
        <v>2</v>
      </c>
      <c r="AB135" s="22" t="str">
        <f t="shared" si="56"/>
        <v>02:00</v>
      </c>
      <c r="AC135" s="22" t="str">
        <f t="shared" si="57"/>
        <v>NO</v>
      </c>
      <c r="AD135" s="46"/>
      <c r="AE135" s="78">
        <v>45814</v>
      </c>
      <c r="AF135" s="73" t="s">
        <v>72</v>
      </c>
      <c r="AG135" s="73" t="s">
        <v>63</v>
      </c>
      <c r="AH135" s="73">
        <v>21103</v>
      </c>
      <c r="AI135" s="73">
        <v>10</v>
      </c>
      <c r="AJ135" s="74">
        <v>12.45</v>
      </c>
      <c r="AK135" s="74">
        <v>14.45</v>
      </c>
      <c r="AL135" s="74">
        <v>4</v>
      </c>
      <c r="AM135" s="73" t="s">
        <v>136</v>
      </c>
      <c r="AN135" s="75" t="s">
        <v>91</v>
      </c>
      <c r="AO135" s="76" t="s">
        <v>137</v>
      </c>
    </row>
    <row r="136" spans="1:41" ht="14.45" customHeight="1">
      <c r="A136" s="38"/>
      <c r="B136" s="9">
        <f t="shared" si="44"/>
        <v>45814</v>
      </c>
      <c r="C136" s="39">
        <f t="shared" si="61"/>
        <v>5400253712</v>
      </c>
      <c r="D136" s="38" t="str">
        <f>IF(AF136="", "", IFERROR(TEXT(INDEX(Tabella4[N°], MATCH("*"&amp;AF136&amp;"*", Tabella4[DIPENDENTE], 0)), "0000"), "Non trovato"))</f>
        <v>0427</v>
      </c>
      <c r="E136" s="38" t="str">
        <f>IF(AG136="", "", IF(ISERROR(MATCH("*"&amp;AG136&amp;"*", Tabella4[DIPENDENTE], 0)), "Non trovato", TEXT(INDEX(Tabella4[N°], MATCH("*"&amp;AG136&amp;"*", Tabella4[DIPENDENTE], 0)), "0000")))</f>
        <v/>
      </c>
      <c r="F136" s="48" t="str">
        <f t="shared" si="45"/>
        <v>CAVALIERE</v>
      </c>
      <c r="G136" s="48" t="str">
        <f t="shared" si="46"/>
        <v/>
      </c>
      <c r="H136" s="57"/>
      <c r="I136" s="68" t="str">
        <f t="shared" si="47"/>
        <v>02</v>
      </c>
      <c r="J136" s="39" t="str">
        <f t="shared" si="58"/>
        <v/>
      </c>
      <c r="K136" s="40" t="str">
        <f t="shared" si="59"/>
        <v>07:00</v>
      </c>
      <c r="L136" s="48"/>
      <c r="M136" s="41" t="str">
        <f t="shared" si="60"/>
        <v>02:00</v>
      </c>
      <c r="N136" s="41" t="str">
        <f t="shared" si="48"/>
        <v/>
      </c>
      <c r="O136" s="10" t="str">
        <f t="shared" si="49"/>
        <v>09:00</v>
      </c>
      <c r="P136" s="10" t="str">
        <f t="shared" si="50"/>
        <v/>
      </c>
      <c r="Q136" s="48" t="str">
        <f t="shared" si="51"/>
        <v/>
      </c>
      <c r="R136" s="48" t="str">
        <f t="shared" si="52"/>
        <v/>
      </c>
      <c r="S136" s="42" t="str">
        <f t="shared" si="53"/>
        <v>SINGOLO</v>
      </c>
      <c r="T136" s="57" t="str">
        <f>Tabella3[[#This Row],[Descrizione Attività]]</f>
        <v>Rirprist allarm sala compres imp 500</v>
      </c>
      <c r="U136" s="57" t="str">
        <f>IF(Tabella1[[#This Row],[DATA]]="","","02")</f>
        <v>02</v>
      </c>
      <c r="V136" s="34"/>
      <c r="W136" s="34"/>
      <c r="X136" s="33"/>
      <c r="Y136" s="23"/>
      <c r="Z136" s="21" t="str">
        <f t="shared" si="54"/>
        <v>venerdì</v>
      </c>
      <c r="AA136" s="22">
        <f t="shared" si="55"/>
        <v>9</v>
      </c>
      <c r="AB136" s="22" t="str">
        <f t="shared" si="56"/>
        <v>09:00</v>
      </c>
      <c r="AC136" s="22" t="str">
        <f t="shared" si="57"/>
        <v>NO</v>
      </c>
      <c r="AD136" s="46"/>
      <c r="AE136" s="78">
        <v>45814</v>
      </c>
      <c r="AF136" s="73" t="s">
        <v>75</v>
      </c>
      <c r="AG136" s="73"/>
      <c r="AH136" s="73">
        <v>5400253712</v>
      </c>
      <c r="AI136" s="73">
        <v>10</v>
      </c>
      <c r="AJ136" s="74">
        <v>7.45</v>
      </c>
      <c r="AK136" s="74">
        <v>16.45</v>
      </c>
      <c r="AL136" s="74">
        <v>9</v>
      </c>
      <c r="AM136" s="73" t="s">
        <v>76</v>
      </c>
      <c r="AN136" s="75" t="s">
        <v>45</v>
      </c>
      <c r="AO136" s="76" t="s">
        <v>46</v>
      </c>
    </row>
    <row r="137" spans="1:41" ht="14.45" customHeight="1">
      <c r="A137" s="38"/>
      <c r="B137" s="9">
        <f t="shared" si="44"/>
        <v>45814</v>
      </c>
      <c r="C137" s="39">
        <f t="shared" si="61"/>
        <v>5400253712</v>
      </c>
      <c r="D137" s="38" t="str">
        <f>IF(AF137="", "", IFERROR(TEXT(INDEX(Tabella4[N°], MATCH("*"&amp;AF137&amp;"*", Tabella4[DIPENDENTE], 0)), "0000"), "Non trovato"))</f>
        <v>1976</v>
      </c>
      <c r="E137" s="38" t="str">
        <f>IF(AG137="", "", IF(ISERROR(MATCH("*"&amp;AG137&amp;"*", Tabella4[DIPENDENTE], 0)), "Non trovato", TEXT(INDEX(Tabella4[N°], MATCH("*"&amp;AG137&amp;"*", Tabella4[DIPENDENTE], 0)), "0000")))</f>
        <v/>
      </c>
      <c r="F137" s="48" t="str">
        <f t="shared" si="45"/>
        <v>RIZZA F</v>
      </c>
      <c r="G137" s="48" t="str">
        <f t="shared" si="46"/>
        <v/>
      </c>
      <c r="H137" s="57"/>
      <c r="I137" s="68" t="str">
        <f t="shared" si="47"/>
        <v>02</v>
      </c>
      <c r="J137" s="39" t="str">
        <f t="shared" si="58"/>
        <v/>
      </c>
      <c r="K137" s="40" t="str">
        <f t="shared" si="59"/>
        <v>04:00</v>
      </c>
      <c r="L137" s="48"/>
      <c r="M137" s="41" t="str">
        <f t="shared" si="60"/>
        <v/>
      </c>
      <c r="N137" s="41" t="str">
        <f t="shared" si="48"/>
        <v/>
      </c>
      <c r="O137" s="10" t="str">
        <f t="shared" si="49"/>
        <v>04:00</v>
      </c>
      <c r="P137" s="10" t="str">
        <f t="shared" si="50"/>
        <v/>
      </c>
      <c r="Q137" s="48" t="str">
        <f t="shared" si="51"/>
        <v/>
      </c>
      <c r="R137" s="48" t="str">
        <f t="shared" si="52"/>
        <v/>
      </c>
      <c r="S137" s="42" t="str">
        <f t="shared" si="53"/>
        <v>SINGOLO</v>
      </c>
      <c r="T137" s="57" t="str">
        <f>Tabella3[[#This Row],[Descrizione Attività]]</f>
        <v>Rirprist allarm sala compres imp 500</v>
      </c>
      <c r="U137" s="57" t="str">
        <f>IF(Tabella1[[#This Row],[DATA]]="","","02")</f>
        <v>02</v>
      </c>
      <c r="V137" s="34"/>
      <c r="W137" s="34"/>
      <c r="X137" s="33"/>
      <c r="Y137" s="23"/>
      <c r="Z137" s="21" t="str">
        <f t="shared" si="54"/>
        <v>venerdì</v>
      </c>
      <c r="AA137" s="22">
        <f t="shared" si="55"/>
        <v>4</v>
      </c>
      <c r="AB137" s="22" t="str">
        <f t="shared" si="56"/>
        <v>04:00</v>
      </c>
      <c r="AC137" s="22" t="str">
        <f t="shared" si="57"/>
        <v>NO</v>
      </c>
      <c r="AD137" s="46"/>
      <c r="AE137" s="78">
        <v>45814</v>
      </c>
      <c r="AF137" s="73" t="s">
        <v>77</v>
      </c>
      <c r="AG137" s="73"/>
      <c r="AH137" s="73">
        <v>5400253712</v>
      </c>
      <c r="AI137" s="73">
        <v>10</v>
      </c>
      <c r="AJ137" s="74">
        <v>12.45</v>
      </c>
      <c r="AK137" s="74">
        <v>16.45</v>
      </c>
      <c r="AL137" s="74">
        <v>4</v>
      </c>
      <c r="AM137" s="73" t="s">
        <v>76</v>
      </c>
      <c r="AN137" s="75" t="s">
        <v>45</v>
      </c>
      <c r="AO137" s="76" t="s">
        <v>46</v>
      </c>
    </row>
    <row r="138" spans="1:41" ht="14.45" customHeight="1">
      <c r="A138" s="38"/>
      <c r="B138" s="9">
        <f t="shared" si="44"/>
        <v>45814</v>
      </c>
      <c r="C138" s="39" t="str">
        <f t="shared" si="61"/>
        <v>23/076</v>
      </c>
      <c r="D138" s="38" t="str">
        <f>IF(AF138="", "", IFERROR(TEXT(INDEX(Tabella4[N°], MATCH("*"&amp;AF138&amp;"*", Tabella4[DIPENDENTE], 0)), "0000"), "Non trovato"))</f>
        <v>0370</v>
      </c>
      <c r="E138" s="38" t="str">
        <f>IF(AG138="", "", IF(ISERROR(MATCH("*"&amp;AG138&amp;"*", Tabella4[DIPENDENTE], 0)), "Non trovato", TEXT(INDEX(Tabella4[N°], MATCH("*"&amp;AG138&amp;"*", Tabella4[DIPENDENTE], 0)), "0000")))</f>
        <v>1986</v>
      </c>
      <c r="F138" s="48" t="str">
        <f t="shared" si="45"/>
        <v>GARBINI</v>
      </c>
      <c r="G138" s="48" t="str">
        <f t="shared" si="46"/>
        <v>ANDRONICO</v>
      </c>
      <c r="H138" s="57"/>
      <c r="I138" s="68" t="str">
        <f t="shared" si="47"/>
        <v>02</v>
      </c>
      <c r="J138" s="39" t="str">
        <f t="shared" si="58"/>
        <v/>
      </c>
      <c r="K138" s="40" t="str">
        <f t="shared" si="59"/>
        <v>07:00</v>
      </c>
      <c r="L138" s="48"/>
      <c r="M138" s="41" t="str">
        <f t="shared" si="60"/>
        <v/>
      </c>
      <c r="N138" s="41" t="str">
        <f t="shared" si="48"/>
        <v/>
      </c>
      <c r="O138" s="10" t="str">
        <f t="shared" si="49"/>
        <v>07:00</v>
      </c>
      <c r="P138" s="10" t="str">
        <f t="shared" si="50"/>
        <v/>
      </c>
      <c r="Q138" s="48" t="str">
        <f t="shared" si="51"/>
        <v/>
      </c>
      <c r="R138" s="48" t="str">
        <f t="shared" si="52"/>
        <v/>
      </c>
      <c r="S138" s="42" t="str">
        <f t="shared" si="53"/>
        <v>DOPPIO</v>
      </c>
      <c r="T138" s="57" t="str">
        <f>Tabella3[[#This Row],[Descrizione Attività]]</f>
        <v>Lavori elestrum HydroCOM Project compressori Isab Imp 400-100-800</v>
      </c>
      <c r="U138" s="57" t="str">
        <f>IF(Tabella1[[#This Row],[DATA]]="","","02")</f>
        <v>02</v>
      </c>
      <c r="V138" s="34"/>
      <c r="W138" s="34"/>
      <c r="X138" s="33"/>
      <c r="Y138" s="23"/>
      <c r="Z138" s="21" t="str">
        <f t="shared" si="54"/>
        <v>venerdì</v>
      </c>
      <c r="AA138" s="22">
        <f t="shared" si="55"/>
        <v>7</v>
      </c>
      <c r="AB138" s="22" t="str">
        <f t="shared" si="56"/>
        <v>07:00</v>
      </c>
      <c r="AC138" s="22" t="str">
        <f t="shared" si="57"/>
        <v>NO</v>
      </c>
      <c r="AD138" s="46"/>
      <c r="AE138" s="78">
        <v>45814</v>
      </c>
      <c r="AF138" s="73" t="s">
        <v>115</v>
      </c>
      <c r="AG138" s="73" t="s">
        <v>85</v>
      </c>
      <c r="AH138" s="73">
        <v>23076</v>
      </c>
      <c r="AI138" s="73">
        <v>10</v>
      </c>
      <c r="AJ138" s="74">
        <v>7.45</v>
      </c>
      <c r="AK138" s="74">
        <v>14.45</v>
      </c>
      <c r="AL138" s="74">
        <v>14</v>
      </c>
      <c r="AM138" s="73" t="s">
        <v>138</v>
      </c>
      <c r="AN138" s="75" t="s">
        <v>49</v>
      </c>
      <c r="AO138" s="76" t="s">
        <v>139</v>
      </c>
    </row>
    <row r="139" spans="1:41" ht="14.45" customHeight="1">
      <c r="A139" s="38"/>
      <c r="B139" s="9">
        <f t="shared" si="44"/>
        <v>45814</v>
      </c>
      <c r="C139" s="39" t="str">
        <f t="shared" si="61"/>
        <v>23/076</v>
      </c>
      <c r="D139" s="38" t="str">
        <f>IF(AF139="", "", IFERROR(TEXT(INDEX(Tabella4[N°], MATCH("*"&amp;AF139&amp;"*", Tabella4[DIPENDENTE], 0)), "0000"), "Non trovato"))</f>
        <v>0208</v>
      </c>
      <c r="E139" s="38" t="str">
        <f>IF(AG139="", "", IF(ISERROR(MATCH("*"&amp;AG139&amp;"*", Tabella4[DIPENDENTE], 0)), "Non trovato", TEXT(INDEX(Tabella4[N°], MATCH("*"&amp;AG139&amp;"*", Tabella4[DIPENDENTE], 0)), "0000")))</f>
        <v>2083</v>
      </c>
      <c r="F139" s="48" t="str">
        <f t="shared" si="45"/>
        <v>DI GRANDE F</v>
      </c>
      <c r="G139" s="48" t="str">
        <f t="shared" si="46"/>
        <v>NOCERA</v>
      </c>
      <c r="H139" s="57"/>
      <c r="I139" s="68" t="str">
        <f t="shared" si="47"/>
        <v>02</v>
      </c>
      <c r="J139" s="39" t="str">
        <f t="shared" si="58"/>
        <v/>
      </c>
      <c r="K139" s="40" t="str">
        <f t="shared" si="59"/>
        <v>07:00</v>
      </c>
      <c r="L139" s="48"/>
      <c r="M139" s="41" t="str">
        <f t="shared" si="60"/>
        <v/>
      </c>
      <c r="N139" s="41" t="str">
        <f t="shared" si="48"/>
        <v/>
      </c>
      <c r="O139" s="10" t="str">
        <f t="shared" si="49"/>
        <v>07:00</v>
      </c>
      <c r="P139" s="10" t="str">
        <f t="shared" si="50"/>
        <v/>
      </c>
      <c r="Q139" s="48" t="str">
        <f t="shared" si="51"/>
        <v/>
      </c>
      <c r="R139" s="48" t="str">
        <f t="shared" si="52"/>
        <v/>
      </c>
      <c r="S139" s="42" t="str">
        <f t="shared" si="53"/>
        <v>DOPPIO</v>
      </c>
      <c r="T139" s="57" t="str">
        <f>Tabella3[[#This Row],[Descrizione Attività]]</f>
        <v>Lavori elestrum HydroCOM Project compressori Isab Imp 400-100-800</v>
      </c>
      <c r="U139" s="57" t="str">
        <f>IF(Tabella1[[#This Row],[DATA]]="","","02")</f>
        <v>02</v>
      </c>
      <c r="V139" s="34"/>
      <c r="W139" s="34"/>
      <c r="X139" s="33"/>
      <c r="Y139" s="23"/>
      <c r="Z139" s="21" t="str">
        <f t="shared" si="54"/>
        <v>venerdì</v>
      </c>
      <c r="AA139" s="22">
        <f t="shared" si="55"/>
        <v>7</v>
      </c>
      <c r="AB139" s="22" t="str">
        <f t="shared" si="56"/>
        <v>07:00</v>
      </c>
      <c r="AC139" s="22" t="str">
        <f t="shared" si="57"/>
        <v>NO</v>
      </c>
      <c r="AD139" s="46"/>
      <c r="AE139" s="78">
        <v>45814</v>
      </c>
      <c r="AF139" s="73" t="s">
        <v>47</v>
      </c>
      <c r="AG139" s="73" t="s">
        <v>88</v>
      </c>
      <c r="AH139" s="73">
        <v>23076</v>
      </c>
      <c r="AI139" s="73">
        <v>10</v>
      </c>
      <c r="AJ139" s="74">
        <v>7.45</v>
      </c>
      <c r="AK139" s="74">
        <v>14.45</v>
      </c>
      <c r="AL139" s="74">
        <v>14</v>
      </c>
      <c r="AM139" s="73" t="s">
        <v>138</v>
      </c>
      <c r="AN139" s="75" t="s">
        <v>49</v>
      </c>
      <c r="AO139" s="76" t="s">
        <v>139</v>
      </c>
    </row>
    <row r="140" spans="1:41" ht="14.45" customHeight="1">
      <c r="A140" s="38"/>
      <c r="B140" s="9">
        <f t="shared" si="44"/>
        <v>45814</v>
      </c>
      <c r="C140" s="39" t="str">
        <f t="shared" si="61"/>
        <v>23/076</v>
      </c>
      <c r="D140" s="38" t="str">
        <f>IF(AF140="", "", IFERROR(TEXT(INDEX(Tabella4[N°], MATCH("*"&amp;AF140&amp;"*", Tabella4[DIPENDENTE], 0)), "0000"), "Non trovato"))</f>
        <v>0304</v>
      </c>
      <c r="E140" s="38" t="str">
        <f>IF(AG140="", "", IF(ISERROR(MATCH("*"&amp;AG140&amp;"*", Tabella4[DIPENDENTE], 0)), "Non trovato", TEXT(INDEX(Tabella4[N°], MATCH("*"&amp;AG140&amp;"*", Tabella4[DIPENDENTE], 0)), "0000")))</f>
        <v/>
      </c>
      <c r="F140" s="48" t="str">
        <f t="shared" si="45"/>
        <v>MANSERVIGI</v>
      </c>
      <c r="G140" s="48" t="str">
        <f t="shared" si="46"/>
        <v/>
      </c>
      <c r="H140" s="57"/>
      <c r="I140" s="68" t="str">
        <f t="shared" si="47"/>
        <v>02</v>
      </c>
      <c r="J140" s="39" t="str">
        <f t="shared" si="58"/>
        <v/>
      </c>
      <c r="K140" s="40" t="str">
        <f t="shared" si="59"/>
        <v>05:00</v>
      </c>
      <c r="L140" s="48"/>
      <c r="M140" s="41" t="str">
        <f t="shared" si="60"/>
        <v/>
      </c>
      <c r="N140" s="41" t="str">
        <f t="shared" si="48"/>
        <v/>
      </c>
      <c r="O140" s="10" t="str">
        <f t="shared" si="49"/>
        <v>05:00</v>
      </c>
      <c r="P140" s="10" t="str">
        <f t="shared" si="50"/>
        <v/>
      </c>
      <c r="Q140" s="48" t="str">
        <f t="shared" si="51"/>
        <v/>
      </c>
      <c r="R140" s="48" t="str">
        <f t="shared" si="52"/>
        <v/>
      </c>
      <c r="S140" s="42" t="str">
        <f t="shared" si="53"/>
        <v>SINGOLO</v>
      </c>
      <c r="T140" s="57" t="str">
        <f>Tabella3[[#This Row],[Descrizione Attività]]</f>
        <v>Lavori elestrum HydroCOM Project compressori Isab Imp 400-100-800</v>
      </c>
      <c r="U140" s="57" t="str">
        <f>IF(Tabella1[[#This Row],[DATA]]="","","02")</f>
        <v>02</v>
      </c>
      <c r="V140" s="34"/>
      <c r="W140" s="34"/>
      <c r="X140" s="33"/>
      <c r="Y140" s="23"/>
      <c r="Z140" s="21" t="str">
        <f t="shared" si="54"/>
        <v>venerdì</v>
      </c>
      <c r="AA140" s="22">
        <f t="shared" si="55"/>
        <v>5</v>
      </c>
      <c r="AB140" s="22" t="str">
        <f t="shared" si="56"/>
        <v>05:00</v>
      </c>
      <c r="AC140" s="22" t="str">
        <f t="shared" si="57"/>
        <v>NO</v>
      </c>
      <c r="AD140" s="46"/>
      <c r="AE140" s="78">
        <v>45814</v>
      </c>
      <c r="AF140" s="73" t="s">
        <v>87</v>
      </c>
      <c r="AG140" s="73"/>
      <c r="AH140" s="73">
        <v>23076</v>
      </c>
      <c r="AI140" s="73">
        <v>10</v>
      </c>
      <c r="AJ140" s="74">
        <v>7.45</v>
      </c>
      <c r="AK140" s="74">
        <v>12.45</v>
      </c>
      <c r="AL140" s="74">
        <v>5</v>
      </c>
      <c r="AM140" s="73" t="s">
        <v>138</v>
      </c>
      <c r="AN140" s="75" t="s">
        <v>49</v>
      </c>
      <c r="AO140" s="76" t="s">
        <v>139</v>
      </c>
    </row>
    <row r="141" spans="1:41" ht="14.45" customHeight="1">
      <c r="A141" s="38"/>
      <c r="B141" s="9">
        <f t="shared" si="44"/>
        <v>45814</v>
      </c>
      <c r="C141" s="39">
        <f t="shared" si="61"/>
        <v>5400261041</v>
      </c>
      <c r="D141" s="38" t="str">
        <f>IF(AF141="", "", IFERROR(TEXT(INDEX(Tabella4[N°], MATCH("*"&amp;AF141&amp;"*", Tabella4[DIPENDENTE], 0)), "0000"), "Non trovato"))</f>
        <v>0243</v>
      </c>
      <c r="E141" s="38" t="str">
        <f>IF(AG141="", "", IF(ISERROR(MATCH("*"&amp;AG141&amp;"*", Tabella4[DIPENDENTE], 0)), "Non trovato", TEXT(INDEX(Tabella4[N°], MATCH("*"&amp;AG141&amp;"*", Tabella4[DIPENDENTE], 0)), "0000")))</f>
        <v/>
      </c>
      <c r="F141" s="48" t="str">
        <f t="shared" si="45"/>
        <v>PUGLIARES</v>
      </c>
      <c r="G141" s="48" t="str">
        <f t="shared" si="46"/>
        <v/>
      </c>
      <c r="H141" s="57"/>
      <c r="I141" s="68" t="str">
        <f t="shared" si="47"/>
        <v>02</v>
      </c>
      <c r="J141" s="39" t="str">
        <f t="shared" si="58"/>
        <v/>
      </c>
      <c r="K141" s="40" t="str">
        <f t="shared" si="59"/>
        <v>05:00</v>
      </c>
      <c r="L141" s="48"/>
      <c r="M141" s="41" t="str">
        <f t="shared" si="60"/>
        <v/>
      </c>
      <c r="N141" s="41" t="str">
        <f t="shared" si="48"/>
        <v/>
      </c>
      <c r="O141" s="10" t="str">
        <f t="shared" si="49"/>
        <v>05:00</v>
      </c>
      <c r="P141" s="10" t="str">
        <f t="shared" si="50"/>
        <v/>
      </c>
      <c r="Q141" s="48" t="str">
        <f t="shared" si="51"/>
        <v/>
      </c>
      <c r="R141" s="48" t="str">
        <f t="shared" si="52"/>
        <v/>
      </c>
      <c r="S141" s="42" t="str">
        <f t="shared" si="53"/>
        <v>SINGOLO</v>
      </c>
      <c r="T141" s="57" t="str">
        <f>Tabella3[[#This Row],[Descrizione Attività]]</f>
        <v>ASSISTENZA ELETTRICA ATTIVITA' EDILE IMP 2800 GIUGNO 2025 (PREV 4066)</v>
      </c>
      <c r="U141" s="57" t="str">
        <f>IF(Tabella1[[#This Row],[DATA]]="","","02")</f>
        <v>02</v>
      </c>
      <c r="V141" s="34"/>
      <c r="W141" s="34"/>
      <c r="X141" s="33"/>
      <c r="Y141" s="23"/>
      <c r="Z141" s="21" t="str">
        <f t="shared" si="54"/>
        <v>venerdì</v>
      </c>
      <c r="AA141" s="22">
        <f t="shared" si="55"/>
        <v>5</v>
      </c>
      <c r="AB141" s="22" t="str">
        <f t="shared" si="56"/>
        <v>05:00</v>
      </c>
      <c r="AC141" s="22" t="str">
        <f t="shared" si="57"/>
        <v>NO</v>
      </c>
      <c r="AD141" s="46"/>
      <c r="AE141" s="78">
        <v>45814</v>
      </c>
      <c r="AF141" s="73" t="s">
        <v>89</v>
      </c>
      <c r="AG141" s="73"/>
      <c r="AH141" s="73">
        <v>5400261041</v>
      </c>
      <c r="AI141" s="73">
        <v>10</v>
      </c>
      <c r="AJ141" s="74">
        <v>7.45</v>
      </c>
      <c r="AK141" s="74">
        <v>12.45</v>
      </c>
      <c r="AL141" s="74">
        <v>5</v>
      </c>
      <c r="AM141" s="73" t="s">
        <v>90</v>
      </c>
      <c r="AN141" s="75" t="s">
        <v>91</v>
      </c>
      <c r="AO141" s="76" t="s">
        <v>61</v>
      </c>
    </row>
    <row r="142" spans="1:41" ht="14.45" customHeight="1">
      <c r="A142" s="38"/>
      <c r="B142" s="9">
        <f t="shared" si="44"/>
        <v>45814</v>
      </c>
      <c r="C142" s="39">
        <f t="shared" si="61"/>
        <v>5400255115</v>
      </c>
      <c r="D142" s="38" t="str">
        <f>IF(AF142="", "", IFERROR(TEXT(INDEX(Tabella4[N°], MATCH("*"&amp;AF142&amp;"*", Tabella4[DIPENDENTE], 0)), "0000"), "Non trovato"))</f>
        <v>0493</v>
      </c>
      <c r="E142" s="38" t="str">
        <f>IF(AG142="", "", IF(ISERROR(MATCH("*"&amp;AG142&amp;"*", Tabella4[DIPENDENTE], 0)), "Non trovato", TEXT(INDEX(Tabella4[N°], MATCH("*"&amp;AG142&amp;"*", Tabella4[DIPENDENTE], 0)), "0000")))</f>
        <v>0300</v>
      </c>
      <c r="F142" s="48" t="str">
        <f t="shared" si="45"/>
        <v>SPINALI D</v>
      </c>
      <c r="G142" s="48" t="str">
        <f t="shared" si="46"/>
        <v>CAVAGNACCHI</v>
      </c>
      <c r="H142" s="57"/>
      <c r="I142" s="68" t="str">
        <f t="shared" si="47"/>
        <v>02</v>
      </c>
      <c r="J142" s="39" t="str">
        <f t="shared" si="58"/>
        <v/>
      </c>
      <c r="K142" s="40" t="str">
        <f t="shared" si="59"/>
        <v>05:00</v>
      </c>
      <c r="L142" s="48"/>
      <c r="M142" s="41" t="str">
        <f t="shared" si="60"/>
        <v/>
      </c>
      <c r="N142" s="41" t="str">
        <f t="shared" si="48"/>
        <v/>
      </c>
      <c r="O142" s="10" t="str">
        <f t="shared" si="49"/>
        <v>05:00</v>
      </c>
      <c r="P142" s="10" t="str">
        <f t="shared" si="50"/>
        <v/>
      </c>
      <c r="Q142" s="48" t="str">
        <f t="shared" si="51"/>
        <v/>
      </c>
      <c r="R142" s="48" t="str">
        <f t="shared" si="52"/>
        <v/>
      </c>
      <c r="S142" s="42" t="str">
        <f t="shared" si="53"/>
        <v>DOPPIO</v>
      </c>
      <c r="T142" s="57" t="str">
        <f>Tabella3[[#This Row],[Descrizione Attività]]</f>
        <v>PA1S: squ strum correttiva Giugno</v>
      </c>
      <c r="U142" s="57" t="str">
        <f>IF(Tabella1[[#This Row],[DATA]]="","","02")</f>
        <v>02</v>
      </c>
      <c r="V142" s="34"/>
      <c r="W142" s="34"/>
      <c r="X142" s="33"/>
      <c r="Y142" s="23"/>
      <c r="Z142" s="21" t="str">
        <f t="shared" si="54"/>
        <v>venerdì</v>
      </c>
      <c r="AA142" s="22">
        <f t="shared" si="55"/>
        <v>5</v>
      </c>
      <c r="AB142" s="22" t="str">
        <f t="shared" si="56"/>
        <v>05:00</v>
      </c>
      <c r="AC142" s="22" t="str">
        <f t="shared" si="57"/>
        <v>NO</v>
      </c>
      <c r="AD142" s="46"/>
      <c r="AE142" s="78">
        <v>45814</v>
      </c>
      <c r="AF142" s="73" t="s">
        <v>42</v>
      </c>
      <c r="AG142" s="73" t="s">
        <v>81</v>
      </c>
      <c r="AH142" s="73">
        <v>5400255115</v>
      </c>
      <c r="AI142" s="73">
        <v>10</v>
      </c>
      <c r="AJ142" s="74">
        <v>7.45</v>
      </c>
      <c r="AK142" s="74">
        <v>12.45</v>
      </c>
      <c r="AL142" s="74">
        <v>10</v>
      </c>
      <c r="AM142" s="73" t="s">
        <v>95</v>
      </c>
      <c r="AN142" s="75" t="s">
        <v>45</v>
      </c>
      <c r="AO142" s="76" t="s">
        <v>46</v>
      </c>
    </row>
    <row r="143" spans="1:41" ht="14.45" customHeight="1">
      <c r="A143" s="38"/>
      <c r="B143" s="9">
        <f t="shared" si="44"/>
        <v>45814</v>
      </c>
      <c r="C143" s="39">
        <f t="shared" si="61"/>
        <v>5400255115</v>
      </c>
      <c r="D143" s="38" t="str">
        <f>IF(AF143="", "", IFERROR(TEXT(INDEX(Tabella4[N°], MATCH("*"&amp;AF143&amp;"*", Tabella4[DIPENDENTE], 0)), "0000"), "Non trovato"))</f>
        <v>0277</v>
      </c>
      <c r="E143" s="38" t="str">
        <f>IF(AG143="", "", IF(ISERROR(MATCH("*"&amp;AG143&amp;"*", Tabella4[DIPENDENTE], 0)), "Non trovato", TEXT(INDEX(Tabella4[N°], MATCH("*"&amp;AG143&amp;"*", Tabella4[DIPENDENTE], 0)), "0000")))</f>
        <v/>
      </c>
      <c r="F143" s="48" t="str">
        <f t="shared" si="45"/>
        <v>BAUDO</v>
      </c>
      <c r="G143" s="48" t="str">
        <f t="shared" si="46"/>
        <v/>
      </c>
      <c r="H143" s="57"/>
      <c r="I143" s="68" t="str">
        <f t="shared" si="47"/>
        <v>02</v>
      </c>
      <c r="J143" s="39" t="str">
        <f t="shared" si="58"/>
        <v/>
      </c>
      <c r="K143" s="40" t="str">
        <f t="shared" si="59"/>
        <v>05:00</v>
      </c>
      <c r="L143" s="48"/>
      <c r="M143" s="41" t="str">
        <f t="shared" si="60"/>
        <v/>
      </c>
      <c r="N143" s="41" t="str">
        <f t="shared" si="48"/>
        <v/>
      </c>
      <c r="O143" s="10" t="str">
        <f t="shared" si="49"/>
        <v>05:00</v>
      </c>
      <c r="P143" s="10" t="str">
        <f t="shared" si="50"/>
        <v/>
      </c>
      <c r="Q143" s="48" t="str">
        <f t="shared" si="51"/>
        <v/>
      </c>
      <c r="R143" s="48" t="str">
        <f t="shared" si="52"/>
        <v/>
      </c>
      <c r="S143" s="42" t="str">
        <f t="shared" si="53"/>
        <v>SINGOLO</v>
      </c>
      <c r="T143" s="57" t="str">
        <f>Tabella3[[#This Row],[Descrizione Attività]]</f>
        <v>PA1S: squ strum correttiva Giugno</v>
      </c>
      <c r="U143" s="57" t="str">
        <f>IF(Tabella1[[#This Row],[DATA]]="","","02")</f>
        <v>02</v>
      </c>
      <c r="V143" s="34"/>
      <c r="W143" s="34"/>
      <c r="X143" s="33"/>
      <c r="Y143" s="23"/>
      <c r="Z143" s="21" t="str">
        <f t="shared" si="54"/>
        <v>venerdì</v>
      </c>
      <c r="AA143" s="22">
        <f t="shared" si="55"/>
        <v>5</v>
      </c>
      <c r="AB143" s="22" t="str">
        <f t="shared" si="56"/>
        <v>05:00</v>
      </c>
      <c r="AC143" s="22" t="str">
        <f t="shared" si="57"/>
        <v>NO</v>
      </c>
      <c r="AD143" s="46"/>
      <c r="AE143" s="78">
        <v>45814</v>
      </c>
      <c r="AF143" s="73" t="s">
        <v>94</v>
      </c>
      <c r="AG143" s="73"/>
      <c r="AH143" s="73">
        <v>5400255115</v>
      </c>
      <c r="AI143" s="73">
        <v>10</v>
      </c>
      <c r="AJ143" s="74">
        <v>7.45</v>
      </c>
      <c r="AK143" s="74">
        <v>12.45</v>
      </c>
      <c r="AL143" s="74">
        <v>5</v>
      </c>
      <c r="AM143" s="73" t="s">
        <v>95</v>
      </c>
      <c r="AN143" s="75" t="s">
        <v>45</v>
      </c>
      <c r="AO143" s="76" t="s">
        <v>46</v>
      </c>
    </row>
    <row r="144" spans="1:41" ht="14.45" customHeight="1">
      <c r="A144" s="38"/>
      <c r="B144" s="9">
        <f t="shared" si="44"/>
        <v>45814</v>
      </c>
      <c r="C144" s="39">
        <f t="shared" si="61"/>
        <v>5400253778</v>
      </c>
      <c r="D144" s="38" t="str">
        <f>IF(AF144="", "", IFERROR(TEXT(INDEX(Tabella4[N°], MATCH("*"&amp;AF144&amp;"*", Tabella4[DIPENDENTE], 0)), "0000"), "Non trovato"))</f>
        <v>0354</v>
      </c>
      <c r="E144" s="38" t="str">
        <f>IF(AG144="", "", IF(ISERROR(MATCH("*"&amp;AG144&amp;"*", Tabella4[DIPENDENTE], 0)), "Non trovato", TEXT(INDEX(Tabella4[N°], MATCH("*"&amp;AG144&amp;"*", Tabella4[DIPENDENTE], 0)), "0000")))</f>
        <v>1996</v>
      </c>
      <c r="F144" s="48" t="str">
        <f t="shared" si="45"/>
        <v>GARRO L</v>
      </c>
      <c r="G144" s="48" t="str">
        <f t="shared" si="46"/>
        <v>GARRO S</v>
      </c>
      <c r="H144" s="57"/>
      <c r="I144" s="68" t="str">
        <f t="shared" si="47"/>
        <v>02</v>
      </c>
      <c r="J144" s="39" t="str">
        <f t="shared" si="58"/>
        <v/>
      </c>
      <c r="K144" s="40" t="str">
        <f t="shared" si="59"/>
        <v>05:00</v>
      </c>
      <c r="L144" s="48"/>
      <c r="M144" s="41" t="str">
        <f t="shared" si="60"/>
        <v/>
      </c>
      <c r="N144" s="41" t="str">
        <f t="shared" si="48"/>
        <v/>
      </c>
      <c r="O144" s="10" t="str">
        <f t="shared" si="49"/>
        <v>05:00</v>
      </c>
      <c r="P144" s="10" t="str">
        <f t="shared" si="50"/>
        <v/>
      </c>
      <c r="Q144" s="48" t="str">
        <f t="shared" si="51"/>
        <v/>
      </c>
      <c r="R144" s="48" t="str">
        <f t="shared" si="52"/>
        <v/>
      </c>
      <c r="S144" s="42" t="str">
        <f t="shared" si="53"/>
        <v>DOPPIO</v>
      </c>
      <c r="T144" s="57" t="str">
        <f>Tabella3[[#This Row],[Descrizione Attività]]</f>
        <v>700A: MTZ LIVELLOST BLOCCO T201-07L211SH</v>
      </c>
      <c r="U144" s="57" t="str">
        <f>IF(Tabella1[[#This Row],[DATA]]="","","02")</f>
        <v>02</v>
      </c>
      <c r="V144" s="34"/>
      <c r="W144" s="34"/>
      <c r="X144" s="33"/>
      <c r="Y144" s="23"/>
      <c r="Z144" s="21" t="str">
        <f t="shared" si="54"/>
        <v>venerdì</v>
      </c>
      <c r="AA144" s="22">
        <f t="shared" si="55"/>
        <v>5</v>
      </c>
      <c r="AB144" s="22" t="str">
        <f t="shared" si="56"/>
        <v>05:00</v>
      </c>
      <c r="AC144" s="22" t="str">
        <f t="shared" si="57"/>
        <v>NO</v>
      </c>
      <c r="AD144" s="46"/>
      <c r="AE144" s="78">
        <v>45814</v>
      </c>
      <c r="AF144" s="73" t="s">
        <v>99</v>
      </c>
      <c r="AG144" s="73" t="s">
        <v>97</v>
      </c>
      <c r="AH144" s="73">
        <v>5400253778</v>
      </c>
      <c r="AI144" s="73">
        <v>10</v>
      </c>
      <c r="AJ144" s="74">
        <v>7.45</v>
      </c>
      <c r="AK144" s="74">
        <v>12.45</v>
      </c>
      <c r="AL144" s="74">
        <v>10</v>
      </c>
      <c r="AM144" s="73" t="s">
        <v>101</v>
      </c>
      <c r="AN144" s="75" t="s">
        <v>45</v>
      </c>
      <c r="AO144" s="76" t="s">
        <v>46</v>
      </c>
    </row>
    <row r="145" spans="1:41" ht="14.45" customHeight="1">
      <c r="A145" s="38"/>
      <c r="B145" s="9">
        <f t="shared" si="44"/>
        <v>45814</v>
      </c>
      <c r="C145" s="39">
        <f t="shared" si="61"/>
        <v>5400255113</v>
      </c>
      <c r="D145" s="38" t="str">
        <f>IF(AF145="", "", IFERROR(TEXT(INDEX(Tabella4[N°], MATCH("*"&amp;AF145&amp;"*", Tabella4[DIPENDENTE], 0)), "0000"), "Non trovato"))</f>
        <v>1442</v>
      </c>
      <c r="E145" s="38" t="str">
        <f>IF(AG145="", "", IF(ISERROR(MATCH("*"&amp;AG145&amp;"*", Tabella4[DIPENDENTE], 0)), "Non trovato", TEXT(INDEX(Tabella4[N°], MATCH("*"&amp;AG145&amp;"*", Tabella4[DIPENDENTE], 0)), "0000")))</f>
        <v>1833</v>
      </c>
      <c r="F145" s="48" t="str">
        <f t="shared" si="45"/>
        <v>TARASCIO</v>
      </c>
      <c r="G145" s="48" t="str">
        <f t="shared" si="46"/>
        <v>MICELI</v>
      </c>
      <c r="H145" s="57"/>
      <c r="I145" s="68" t="str">
        <f t="shared" si="47"/>
        <v>02</v>
      </c>
      <c r="J145" s="39" t="str">
        <f t="shared" si="58"/>
        <v/>
      </c>
      <c r="K145" s="40" t="str">
        <f t="shared" si="59"/>
        <v>05:00</v>
      </c>
      <c r="L145" s="48"/>
      <c r="M145" s="41" t="str">
        <f t="shared" si="60"/>
        <v/>
      </c>
      <c r="N145" s="41" t="str">
        <f t="shared" si="48"/>
        <v/>
      </c>
      <c r="O145" s="10" t="str">
        <f t="shared" si="49"/>
        <v>05:00</v>
      </c>
      <c r="P145" s="10" t="str">
        <f t="shared" si="50"/>
        <v/>
      </c>
      <c r="Q145" s="48" t="str">
        <f t="shared" si="51"/>
        <v/>
      </c>
      <c r="R145" s="48" t="str">
        <f t="shared" si="52"/>
        <v/>
      </c>
      <c r="S145" s="42" t="str">
        <f t="shared" si="53"/>
        <v>DOPPIO</v>
      </c>
      <c r="T145" s="57" t="str">
        <f>Tabella3[[#This Row],[Descrizione Attività]]</f>
        <v>Utilities: squ strum correttiva Giugno</v>
      </c>
      <c r="U145" s="57" t="str">
        <f>IF(Tabella1[[#This Row],[DATA]]="","","02")</f>
        <v>02</v>
      </c>
      <c r="V145" s="34"/>
      <c r="W145" s="34"/>
      <c r="X145" s="33"/>
      <c r="Y145" s="23"/>
      <c r="Z145" s="21" t="str">
        <f t="shared" si="54"/>
        <v>venerdì</v>
      </c>
      <c r="AA145" s="22">
        <f t="shared" si="55"/>
        <v>5</v>
      </c>
      <c r="AB145" s="22" t="str">
        <f t="shared" si="56"/>
        <v>05:00</v>
      </c>
      <c r="AC145" s="22" t="str">
        <f t="shared" si="57"/>
        <v>NO</v>
      </c>
      <c r="AD145" s="46"/>
      <c r="AE145" s="78">
        <v>45814</v>
      </c>
      <c r="AF145" s="73" t="s">
        <v>102</v>
      </c>
      <c r="AG145" s="73" t="s">
        <v>82</v>
      </c>
      <c r="AH145" s="73">
        <v>5400255113</v>
      </c>
      <c r="AI145" s="73">
        <v>10</v>
      </c>
      <c r="AJ145" s="74">
        <v>7.45</v>
      </c>
      <c r="AK145" s="74">
        <v>12.45</v>
      </c>
      <c r="AL145" s="74">
        <v>10</v>
      </c>
      <c r="AM145" s="73" t="s">
        <v>104</v>
      </c>
      <c r="AN145" s="75" t="s">
        <v>45</v>
      </c>
      <c r="AO145" s="76" t="s">
        <v>46</v>
      </c>
    </row>
    <row r="146" spans="1:41" ht="14.45" customHeight="1">
      <c r="A146" s="38"/>
      <c r="B146" s="9">
        <f t="shared" si="44"/>
        <v>45814</v>
      </c>
      <c r="C146" s="39">
        <f t="shared" si="61"/>
        <v>5400255115</v>
      </c>
      <c r="D146" s="38" t="str">
        <f>IF(AF146="", "", IFERROR(TEXT(INDEX(Tabella4[N°], MATCH("*"&amp;AF146&amp;"*", Tabella4[DIPENDENTE], 0)), "0000"), "Non trovato"))</f>
        <v>1972</v>
      </c>
      <c r="E146" s="38" t="str">
        <f>IF(AG146="", "", IF(ISERROR(MATCH("*"&amp;AG146&amp;"*", Tabella4[DIPENDENTE], 0)), "Non trovato", TEXT(INDEX(Tabella4[N°], MATCH("*"&amp;AG146&amp;"*", Tabella4[DIPENDENTE], 0)), "0000")))</f>
        <v>2013</v>
      </c>
      <c r="F146" s="48" t="str">
        <f t="shared" si="45"/>
        <v>MILLO</v>
      </c>
      <c r="G146" s="48" t="str">
        <f t="shared" si="46"/>
        <v>DE LUCA</v>
      </c>
      <c r="H146" s="57"/>
      <c r="I146" s="68" t="str">
        <f t="shared" si="47"/>
        <v>02</v>
      </c>
      <c r="J146" s="39" t="str">
        <f t="shared" si="58"/>
        <v/>
      </c>
      <c r="K146" s="40" t="str">
        <f t="shared" si="59"/>
        <v>05:00</v>
      </c>
      <c r="L146" s="48"/>
      <c r="M146" s="41" t="str">
        <f t="shared" si="60"/>
        <v/>
      </c>
      <c r="N146" s="41" t="str">
        <f t="shared" si="48"/>
        <v/>
      </c>
      <c r="O146" s="10" t="str">
        <f t="shared" si="49"/>
        <v>05:00</v>
      </c>
      <c r="P146" s="10" t="str">
        <f t="shared" si="50"/>
        <v/>
      </c>
      <c r="Q146" s="48" t="str">
        <f t="shared" si="51"/>
        <v/>
      </c>
      <c r="R146" s="48" t="str">
        <f t="shared" si="52"/>
        <v/>
      </c>
      <c r="S146" s="42" t="str">
        <f t="shared" si="53"/>
        <v>DOPPIO</v>
      </c>
      <c r="T146" s="57" t="str">
        <f>Tabella3[[#This Row],[Descrizione Attività]]</f>
        <v>PA1S: squ strum correttiva Giugno</v>
      </c>
      <c r="U146" s="57" t="str">
        <f>IF(Tabella1[[#This Row],[DATA]]="","","02")</f>
        <v>02</v>
      </c>
      <c r="V146" s="34"/>
      <c r="W146" s="34"/>
      <c r="X146" s="33"/>
      <c r="Y146" s="23"/>
      <c r="Z146" s="21" t="str">
        <f t="shared" si="54"/>
        <v>venerdì</v>
      </c>
      <c r="AA146" s="22">
        <f t="shared" si="55"/>
        <v>5</v>
      </c>
      <c r="AB146" s="22" t="str">
        <f t="shared" si="56"/>
        <v>05:00</v>
      </c>
      <c r="AC146" s="22" t="str">
        <f t="shared" si="57"/>
        <v>NO</v>
      </c>
      <c r="AD146" s="46"/>
      <c r="AE146" s="78">
        <v>45814</v>
      </c>
      <c r="AF146" s="73" t="s">
        <v>100</v>
      </c>
      <c r="AG146" s="73" t="s">
        <v>105</v>
      </c>
      <c r="AH146" s="73">
        <v>5400255115</v>
      </c>
      <c r="AI146" s="73">
        <v>10</v>
      </c>
      <c r="AJ146" s="74">
        <v>7.45</v>
      </c>
      <c r="AK146" s="74">
        <v>12.45</v>
      </c>
      <c r="AL146" s="74">
        <v>10</v>
      </c>
      <c r="AM146" s="73" t="s">
        <v>95</v>
      </c>
      <c r="AN146" s="75" t="s">
        <v>45</v>
      </c>
      <c r="AO146" s="76" t="s">
        <v>46</v>
      </c>
    </row>
    <row r="147" spans="1:41" ht="14.45" customHeight="1">
      <c r="A147" s="38"/>
      <c r="B147" s="9">
        <f t="shared" si="44"/>
        <v>45814</v>
      </c>
      <c r="C147" s="39">
        <f t="shared" si="61"/>
        <v>5400255118</v>
      </c>
      <c r="D147" s="38" t="str">
        <f>IF(AF147="", "", IFERROR(TEXT(INDEX(Tabella4[N°], MATCH("*"&amp;AF147&amp;"*", Tabella4[DIPENDENTE], 0)), "0000"), "Non trovato"))</f>
        <v>0490</v>
      </c>
      <c r="E147" s="38" t="str">
        <f>IF(AG147="", "", IF(ISERROR(MATCH("*"&amp;AG147&amp;"*", Tabella4[DIPENDENTE], 0)), "Non trovato", TEXT(INDEX(Tabella4[N°], MATCH("*"&amp;AG147&amp;"*", Tabella4[DIPENDENTE], 0)), "0000")))</f>
        <v>2214</v>
      </c>
      <c r="F147" s="48" t="str">
        <f t="shared" si="45"/>
        <v>RICIPUTO</v>
      </c>
      <c r="G147" s="48" t="str">
        <f t="shared" si="46"/>
        <v>SERRA</v>
      </c>
      <c r="H147" s="57"/>
      <c r="I147" s="68" t="str">
        <f t="shared" si="47"/>
        <v>02</v>
      </c>
      <c r="J147" s="39" t="str">
        <f t="shared" si="58"/>
        <v/>
      </c>
      <c r="K147" s="40" t="str">
        <f t="shared" si="59"/>
        <v>05:00</v>
      </c>
      <c r="L147" s="48"/>
      <c r="M147" s="41" t="str">
        <f t="shared" si="60"/>
        <v/>
      </c>
      <c r="N147" s="41" t="str">
        <f t="shared" si="48"/>
        <v/>
      </c>
      <c r="O147" s="10" t="str">
        <f t="shared" si="49"/>
        <v>05:00</v>
      </c>
      <c r="P147" s="10" t="str">
        <f t="shared" si="50"/>
        <v/>
      </c>
      <c r="Q147" s="48" t="str">
        <f t="shared" si="51"/>
        <v/>
      </c>
      <c r="R147" s="48" t="str">
        <f t="shared" si="52"/>
        <v/>
      </c>
      <c r="S147" s="42" t="str">
        <f t="shared" si="53"/>
        <v>DOPPIO</v>
      </c>
      <c r="T147" s="57" t="str">
        <f>Tabella3[[#This Row],[Descrizione Attività]]</f>
        <v>ARCOM BLE PON: squ stru corrett Giugno</v>
      </c>
      <c r="U147" s="57" t="str">
        <f>IF(Tabella1[[#This Row],[DATA]]="","","02")</f>
        <v>02</v>
      </c>
      <c r="V147" s="34"/>
      <c r="W147" s="34"/>
      <c r="X147" s="33"/>
      <c r="Y147" s="23"/>
      <c r="Z147" s="21" t="str">
        <f t="shared" si="54"/>
        <v>venerdì</v>
      </c>
      <c r="AA147" s="22">
        <f t="shared" si="55"/>
        <v>5</v>
      </c>
      <c r="AB147" s="22" t="str">
        <f t="shared" si="56"/>
        <v>05:00</v>
      </c>
      <c r="AC147" s="22" t="str">
        <f t="shared" si="57"/>
        <v>NO</v>
      </c>
      <c r="AD147" s="46"/>
      <c r="AE147" s="78">
        <v>45814</v>
      </c>
      <c r="AF147" s="73" t="s">
        <v>96</v>
      </c>
      <c r="AG147" s="73" t="s">
        <v>52</v>
      </c>
      <c r="AH147" s="73">
        <v>5400255118</v>
      </c>
      <c r="AI147" s="73">
        <v>10</v>
      </c>
      <c r="AJ147" s="74">
        <v>7.45</v>
      </c>
      <c r="AK147" s="74">
        <v>12.45</v>
      </c>
      <c r="AL147" s="74">
        <v>10</v>
      </c>
      <c r="AM147" s="73" t="s">
        <v>98</v>
      </c>
      <c r="AN147" s="75" t="s">
        <v>45</v>
      </c>
      <c r="AO147" s="76" t="s">
        <v>46</v>
      </c>
    </row>
    <row r="148" spans="1:41" ht="14.45" customHeight="1">
      <c r="A148" s="38"/>
      <c r="B148" s="9">
        <f t="shared" si="44"/>
        <v>45814</v>
      </c>
      <c r="C148" s="39">
        <f t="shared" si="61"/>
        <v>404</v>
      </c>
      <c r="D148" s="38" t="str">
        <f>IF(AF148="", "", IFERROR(TEXT(INDEX(Tabella4[N°], MATCH("*"&amp;AF148&amp;"*", Tabella4[DIPENDENTE], 0)), "0000"), "Non trovato"))</f>
        <v>2132</v>
      </c>
      <c r="E148" s="38" t="str">
        <f>IF(AG148="", "", IF(ISERROR(MATCH("*"&amp;AG148&amp;"*", Tabella4[DIPENDENTE], 0)), "Non trovato", TEXT(INDEX(Tabella4[N°], MATCH("*"&amp;AG148&amp;"*", Tabella4[DIPENDENTE], 0)), "0000")))</f>
        <v/>
      </c>
      <c r="F148" s="48" t="str">
        <f t="shared" si="45"/>
        <v>ALLEGRETTI</v>
      </c>
      <c r="G148" s="48" t="str">
        <f t="shared" si="46"/>
        <v/>
      </c>
      <c r="H148" s="57"/>
      <c r="I148" s="68" t="str">
        <f t="shared" si="47"/>
        <v>02</v>
      </c>
      <c r="J148" s="39" t="str">
        <f t="shared" si="58"/>
        <v>07:00</v>
      </c>
      <c r="K148" s="40" t="str">
        <f t="shared" si="59"/>
        <v/>
      </c>
      <c r="L148" s="48"/>
      <c r="M148" s="41" t="str">
        <f t="shared" si="60"/>
        <v>04:00</v>
      </c>
      <c r="N148" s="41" t="str">
        <f t="shared" si="48"/>
        <v/>
      </c>
      <c r="O148" s="10" t="str">
        <f t="shared" si="49"/>
        <v>11:00</v>
      </c>
      <c r="P148" s="10" t="str">
        <f t="shared" si="50"/>
        <v/>
      </c>
      <c r="Q148" s="48" t="str">
        <f t="shared" si="51"/>
        <v/>
      </c>
      <c r="R148" s="48" t="str">
        <f t="shared" si="52"/>
        <v/>
      </c>
      <c r="S148" s="42" t="str">
        <f t="shared" si="53"/>
        <v>SINGOLO</v>
      </c>
      <c r="T148" s="57" t="str">
        <f>Tabella3[[#This Row],[Descrizione Attività]]</f>
        <v>ORE CONTO PROPRIO</v>
      </c>
      <c r="U148" s="57" t="str">
        <f>IF(Tabella1[[#This Row],[DATA]]="","","02")</f>
        <v>02</v>
      </c>
      <c r="V148" s="34"/>
      <c r="W148" s="34"/>
      <c r="X148" s="33"/>
      <c r="Y148" s="23"/>
      <c r="Z148" s="21" t="str">
        <f t="shared" si="54"/>
        <v>venerdì</v>
      </c>
      <c r="AA148" s="22">
        <f t="shared" si="55"/>
        <v>11</v>
      </c>
      <c r="AB148" s="22" t="str">
        <f t="shared" si="56"/>
        <v>11:00</v>
      </c>
      <c r="AC148" s="22" t="str">
        <f t="shared" si="57"/>
        <v>NO</v>
      </c>
      <c r="AD148" s="46"/>
      <c r="AE148" s="78">
        <v>45814</v>
      </c>
      <c r="AF148" s="73" t="s">
        <v>107</v>
      </c>
      <c r="AG148" s="73"/>
      <c r="AH148" s="73">
        <v>4041</v>
      </c>
      <c r="AI148" s="73">
        <v>10</v>
      </c>
      <c r="AJ148" s="74">
        <v>6.45</v>
      </c>
      <c r="AK148" s="74">
        <v>17.45</v>
      </c>
      <c r="AL148" s="74">
        <v>11</v>
      </c>
      <c r="AM148" s="73" t="s">
        <v>62</v>
      </c>
      <c r="AN148" s="75" t="s">
        <v>49</v>
      </c>
      <c r="AO148" s="76">
        <v>4041</v>
      </c>
    </row>
    <row r="149" spans="1:41" ht="14.45" customHeight="1">
      <c r="A149" s="38"/>
      <c r="B149" s="9">
        <f t="shared" si="44"/>
        <v>45814</v>
      </c>
      <c r="C149" s="39">
        <f t="shared" si="61"/>
        <v>404</v>
      </c>
      <c r="D149" s="38" t="str">
        <f>IF(AF149="", "", IFERROR(TEXT(INDEX(Tabella4[N°], MATCH("*"&amp;AF149&amp;"*", Tabella4[DIPENDENTE], 0)), "0000"), "Non trovato"))</f>
        <v>0476</v>
      </c>
      <c r="E149" s="38" t="str">
        <f>IF(AG149="", "", IF(ISERROR(MATCH("*"&amp;AG149&amp;"*", Tabella4[DIPENDENTE], 0)), "Non trovato", TEXT(INDEX(Tabella4[N°], MATCH("*"&amp;AG149&amp;"*", Tabella4[DIPENDENTE], 0)), "0000")))</f>
        <v/>
      </c>
      <c r="F149" s="48" t="str">
        <f t="shared" si="45"/>
        <v>ARICO'</v>
      </c>
      <c r="G149" s="48" t="str">
        <f t="shared" si="46"/>
        <v/>
      </c>
      <c r="H149" s="57"/>
      <c r="I149" s="68" t="str">
        <f t="shared" si="47"/>
        <v>02</v>
      </c>
      <c r="J149" s="39" t="str">
        <f t="shared" si="58"/>
        <v>03:00</v>
      </c>
      <c r="K149" s="40" t="str">
        <f t="shared" si="59"/>
        <v/>
      </c>
      <c r="L149" s="48"/>
      <c r="M149" s="41" t="str">
        <f t="shared" si="60"/>
        <v/>
      </c>
      <c r="N149" s="41" t="str">
        <f t="shared" si="48"/>
        <v/>
      </c>
      <c r="O149" s="10" t="str">
        <f t="shared" si="49"/>
        <v>03:00</v>
      </c>
      <c r="P149" s="10" t="str">
        <f t="shared" si="50"/>
        <v/>
      </c>
      <c r="Q149" s="48" t="str">
        <f t="shared" si="51"/>
        <v/>
      </c>
      <c r="R149" s="48" t="str">
        <f t="shared" si="52"/>
        <v/>
      </c>
      <c r="S149" s="42" t="str">
        <f t="shared" si="53"/>
        <v>SINGOLO</v>
      </c>
      <c r="T149" s="57" t="str">
        <f>Tabella3[[#This Row],[Descrizione Attività]]</f>
        <v>ORE CONTO PROPRIO</v>
      </c>
      <c r="U149" s="57" t="str">
        <f>IF(Tabella1[[#This Row],[DATA]]="","","02")</f>
        <v>02</v>
      </c>
      <c r="V149" s="34"/>
      <c r="W149" s="34"/>
      <c r="X149" s="33"/>
      <c r="Y149" s="23"/>
      <c r="Z149" s="21" t="str">
        <f t="shared" si="54"/>
        <v>venerdì</v>
      </c>
      <c r="AA149" s="22">
        <f t="shared" si="55"/>
        <v>3</v>
      </c>
      <c r="AB149" s="22" t="str">
        <f t="shared" si="56"/>
        <v>03:00</v>
      </c>
      <c r="AC149" s="22" t="str">
        <f t="shared" si="57"/>
        <v>NO</v>
      </c>
      <c r="AD149" s="46"/>
      <c r="AE149" s="78">
        <v>45814</v>
      </c>
      <c r="AF149" s="73" t="s">
        <v>108</v>
      </c>
      <c r="AG149" s="73"/>
      <c r="AH149" s="73">
        <v>4041</v>
      </c>
      <c r="AI149" s="73">
        <v>10</v>
      </c>
      <c r="AJ149" s="74">
        <v>7.45</v>
      </c>
      <c r="AK149" s="74">
        <v>10.45</v>
      </c>
      <c r="AL149" s="74">
        <v>3</v>
      </c>
      <c r="AM149" s="73" t="s">
        <v>62</v>
      </c>
      <c r="AN149" s="75" t="s">
        <v>49</v>
      </c>
      <c r="AO149" s="76">
        <v>4041</v>
      </c>
    </row>
    <row r="150" spans="1:41" ht="14.45" customHeight="1">
      <c r="A150" s="38"/>
      <c r="B150" s="9">
        <f t="shared" si="44"/>
        <v>45814</v>
      </c>
      <c r="C150" s="39">
        <f t="shared" si="61"/>
        <v>404</v>
      </c>
      <c r="D150" s="38" t="str">
        <f>IF(AF150="", "", IFERROR(TEXT(INDEX(Tabella4[N°], MATCH("*"&amp;AF150&amp;"*", Tabella4[DIPENDENTE], 0)), "0000"), "Non trovato"))</f>
        <v>0476</v>
      </c>
      <c r="E150" s="38" t="str">
        <f>IF(AG150="", "", IF(ISERROR(MATCH("*"&amp;AG150&amp;"*", Tabella4[DIPENDENTE], 0)), "Non trovato", TEXT(INDEX(Tabella4[N°], MATCH("*"&amp;AG150&amp;"*", Tabella4[DIPENDENTE], 0)), "0000")))</f>
        <v/>
      </c>
      <c r="F150" s="48" t="str">
        <f t="shared" si="45"/>
        <v>ARICO'</v>
      </c>
      <c r="G150" s="48" t="str">
        <f t="shared" si="46"/>
        <v/>
      </c>
      <c r="H150" s="57"/>
      <c r="I150" s="68" t="str">
        <f t="shared" si="47"/>
        <v>02</v>
      </c>
      <c r="J150" s="39" t="str">
        <f t="shared" si="58"/>
        <v>04:00</v>
      </c>
      <c r="K150" s="40" t="str">
        <f t="shared" si="59"/>
        <v/>
      </c>
      <c r="L150" s="48"/>
      <c r="M150" s="41" t="str">
        <f t="shared" si="60"/>
        <v/>
      </c>
      <c r="N150" s="41" t="str">
        <f t="shared" si="48"/>
        <v/>
      </c>
      <c r="O150" s="10" t="str">
        <f t="shared" si="49"/>
        <v>04:00</v>
      </c>
      <c r="P150" s="10" t="str">
        <f t="shared" si="50"/>
        <v/>
      </c>
      <c r="Q150" s="48" t="str">
        <f t="shared" si="51"/>
        <v/>
      </c>
      <c r="R150" s="48" t="str">
        <f t="shared" si="52"/>
        <v/>
      </c>
      <c r="S150" s="42" t="str">
        <f t="shared" si="53"/>
        <v>SINGOLO</v>
      </c>
      <c r="T150" s="57" t="str">
        <f>Tabella3[[#This Row],[Descrizione Attività]]</f>
        <v>ASSEMBLEA SINDACALE</v>
      </c>
      <c r="U150" s="57" t="str">
        <f>IF(Tabella1[[#This Row],[DATA]]="","","02")</f>
        <v>02</v>
      </c>
      <c r="V150" s="34"/>
      <c r="W150" s="34"/>
      <c r="X150" s="33"/>
      <c r="Y150" s="23"/>
      <c r="Z150" s="21" t="str">
        <f t="shared" si="54"/>
        <v>venerdì</v>
      </c>
      <c r="AA150" s="22">
        <f t="shared" si="55"/>
        <v>4</v>
      </c>
      <c r="AB150" s="22" t="str">
        <f t="shared" si="56"/>
        <v>04:00</v>
      </c>
      <c r="AC150" s="22" t="str">
        <f t="shared" si="57"/>
        <v>NO</v>
      </c>
      <c r="AD150" s="46"/>
      <c r="AE150" s="78">
        <v>45814</v>
      </c>
      <c r="AF150" s="73" t="s">
        <v>108</v>
      </c>
      <c r="AG150" s="73"/>
      <c r="AH150" s="73">
        <v>4049</v>
      </c>
      <c r="AI150" s="73">
        <v>10</v>
      </c>
      <c r="AJ150" s="74">
        <v>10.45</v>
      </c>
      <c r="AK150" s="74">
        <v>14.45</v>
      </c>
      <c r="AL150" s="74">
        <v>4</v>
      </c>
      <c r="AM150" s="73" t="s">
        <v>140</v>
      </c>
      <c r="AN150" s="75" t="s">
        <v>49</v>
      </c>
      <c r="AO150" s="76">
        <v>404</v>
      </c>
    </row>
    <row r="151" spans="1:41" ht="14.45" customHeight="1">
      <c r="A151" s="38"/>
      <c r="B151" s="9">
        <f t="shared" si="44"/>
        <v>45814</v>
      </c>
      <c r="C151" s="39">
        <f t="shared" si="61"/>
        <v>5400255602</v>
      </c>
      <c r="D151" s="38" t="str">
        <f>IF(AF151="", "", IFERROR(TEXT(INDEX(Tabella4[N°], MATCH("*"&amp;AF151&amp;"*", Tabella4[DIPENDENTE], 0)), "0000"), "Non trovato"))</f>
        <v>0490</v>
      </c>
      <c r="E151" s="38" t="str">
        <f>IF(AG151="", "", IF(ISERROR(MATCH("*"&amp;AG151&amp;"*", Tabella4[DIPENDENTE], 0)), "Non trovato", TEXT(INDEX(Tabella4[N°], MATCH("*"&amp;AG151&amp;"*", Tabella4[DIPENDENTE], 0)), "0000")))</f>
        <v>2214</v>
      </c>
      <c r="F151" s="48" t="str">
        <f t="shared" si="45"/>
        <v>RICIPUTO</v>
      </c>
      <c r="G151" s="48" t="str">
        <f t="shared" si="46"/>
        <v>SERRA</v>
      </c>
      <c r="H151" s="57"/>
      <c r="I151" s="68" t="str">
        <f t="shared" si="47"/>
        <v>02</v>
      </c>
      <c r="J151" s="39" t="str">
        <f t="shared" si="58"/>
        <v/>
      </c>
      <c r="K151" s="40" t="str">
        <f t="shared" si="59"/>
        <v>04:00</v>
      </c>
      <c r="L151" s="48"/>
      <c r="M151" s="41" t="str">
        <f t="shared" si="60"/>
        <v/>
      </c>
      <c r="N151" s="41" t="str">
        <f t="shared" si="48"/>
        <v/>
      </c>
      <c r="O151" s="10" t="str">
        <f t="shared" si="49"/>
        <v>04:00</v>
      </c>
      <c r="P151" s="10" t="str">
        <f t="shared" si="50"/>
        <v/>
      </c>
      <c r="Q151" s="48" t="str">
        <f t="shared" si="51"/>
        <v/>
      </c>
      <c r="R151" s="48" t="str">
        <f t="shared" si="52"/>
        <v/>
      </c>
      <c r="S151" s="42" t="str">
        <f t="shared" si="53"/>
        <v>DOPPIO</v>
      </c>
      <c r="T151" s="57" t="str">
        <f>Tabella3[[#This Row],[Descrizione Attività]]</f>
        <v>500C102 extraorario scoll. strumentazion</v>
      </c>
      <c r="U151" s="57" t="str">
        <f>IF(Tabella1[[#This Row],[DATA]]="","","02")</f>
        <v>02</v>
      </c>
      <c r="V151" s="34"/>
      <c r="W151" s="34"/>
      <c r="X151" s="33"/>
      <c r="Y151" s="23"/>
      <c r="Z151" s="21" t="str">
        <f t="shared" si="54"/>
        <v>venerdì</v>
      </c>
      <c r="AA151" s="22">
        <f t="shared" si="55"/>
        <v>4</v>
      </c>
      <c r="AB151" s="22" t="str">
        <f t="shared" si="56"/>
        <v>04:00</v>
      </c>
      <c r="AC151" s="22" t="str">
        <f t="shared" si="57"/>
        <v>NO</v>
      </c>
      <c r="AD151" s="46"/>
      <c r="AE151" s="78">
        <v>45814</v>
      </c>
      <c r="AF151" s="73" t="s">
        <v>96</v>
      </c>
      <c r="AG151" s="73" t="s">
        <v>52</v>
      </c>
      <c r="AH151" s="73">
        <v>5400255602</v>
      </c>
      <c r="AI151" s="73">
        <v>10</v>
      </c>
      <c r="AJ151" s="74">
        <v>12.45</v>
      </c>
      <c r="AK151" s="74">
        <v>16.45</v>
      </c>
      <c r="AL151" s="74">
        <v>8</v>
      </c>
      <c r="AM151" s="73" t="s">
        <v>141</v>
      </c>
      <c r="AN151" s="75" t="s">
        <v>45</v>
      </c>
      <c r="AO151" s="76" t="s">
        <v>46</v>
      </c>
    </row>
    <row r="152" spans="1:41" ht="14.45" customHeight="1">
      <c r="A152" s="38"/>
      <c r="B152" s="9">
        <f t="shared" si="44"/>
        <v>45814</v>
      </c>
      <c r="C152" s="39">
        <f t="shared" si="61"/>
        <v>404</v>
      </c>
      <c r="D152" s="38" t="str">
        <f>IF(AF152="", "", IFERROR(TEXT(INDEX(Tabella4[N°], MATCH("*"&amp;AF152&amp;"*", Tabella4[DIPENDENTE], 0)), "0000"), "Non trovato"))</f>
        <v>0493</v>
      </c>
      <c r="E152" s="38" t="str">
        <f>IF(AG152="", "", IF(ISERROR(MATCH("*"&amp;AG152&amp;"*", Tabella4[DIPENDENTE], 0)), "Non trovato", TEXT(INDEX(Tabella4[N°], MATCH("*"&amp;AG152&amp;"*", Tabella4[DIPENDENTE], 0)), "0000")))</f>
        <v/>
      </c>
      <c r="F152" s="48" t="str">
        <f t="shared" si="45"/>
        <v>SPINALI D</v>
      </c>
      <c r="G152" s="48" t="str">
        <f t="shared" si="46"/>
        <v/>
      </c>
      <c r="H152" s="57"/>
      <c r="I152" s="68" t="str">
        <f t="shared" si="47"/>
        <v>02</v>
      </c>
      <c r="J152" s="39" t="str">
        <f t="shared" si="58"/>
        <v>05:00</v>
      </c>
      <c r="K152" s="40" t="str">
        <f t="shared" si="59"/>
        <v/>
      </c>
      <c r="L152" s="48"/>
      <c r="M152" s="41" t="str">
        <f t="shared" si="60"/>
        <v/>
      </c>
      <c r="N152" s="41" t="str">
        <f t="shared" si="48"/>
        <v/>
      </c>
      <c r="O152" s="10" t="str">
        <f t="shared" si="49"/>
        <v>05:00</v>
      </c>
      <c r="P152" s="10" t="str">
        <f t="shared" si="50"/>
        <v/>
      </c>
      <c r="Q152" s="48" t="str">
        <f t="shared" si="51"/>
        <v/>
      </c>
      <c r="R152" s="48" t="str">
        <f t="shared" si="52"/>
        <v/>
      </c>
      <c r="S152" s="42" t="str">
        <f t="shared" si="53"/>
        <v>SINGOLO</v>
      </c>
      <c r="T152" s="57" t="str">
        <f>Tabella3[[#This Row],[Descrizione Attività]]</f>
        <v>ORE CONTO PROPRIO</v>
      </c>
      <c r="U152" s="57" t="str">
        <f>IF(Tabella1[[#This Row],[DATA]]="","","02")</f>
        <v>02</v>
      </c>
      <c r="V152" s="34"/>
      <c r="W152" s="34"/>
      <c r="X152" s="33"/>
      <c r="Y152" s="23"/>
      <c r="Z152" s="21" t="str">
        <f t="shared" si="54"/>
        <v>venerdì</v>
      </c>
      <c r="AA152" s="22">
        <f t="shared" si="55"/>
        <v>5</v>
      </c>
      <c r="AB152" s="22" t="str">
        <f t="shared" si="56"/>
        <v>05:00</v>
      </c>
      <c r="AC152" s="22" t="str">
        <f t="shared" si="57"/>
        <v>NO</v>
      </c>
      <c r="AD152" s="46"/>
      <c r="AE152" s="78">
        <v>45814</v>
      </c>
      <c r="AF152" s="73" t="s">
        <v>42</v>
      </c>
      <c r="AG152" s="73"/>
      <c r="AH152" s="73">
        <v>4041</v>
      </c>
      <c r="AI152" s="73">
        <v>10</v>
      </c>
      <c r="AJ152" s="74">
        <v>12.45</v>
      </c>
      <c r="AK152" s="74">
        <v>17.45</v>
      </c>
      <c r="AL152" s="74">
        <v>5</v>
      </c>
      <c r="AM152" s="73" t="s">
        <v>62</v>
      </c>
      <c r="AN152" s="75" t="s">
        <v>49</v>
      </c>
      <c r="AO152" s="76">
        <v>4041</v>
      </c>
    </row>
    <row r="153" spans="1:41" ht="14.45" customHeight="1">
      <c r="A153" s="38"/>
      <c r="B153" s="9">
        <f t="shared" si="44"/>
        <v>45814</v>
      </c>
      <c r="C153" s="39">
        <f t="shared" si="61"/>
        <v>404</v>
      </c>
      <c r="D153" s="38" t="str">
        <f>IF(AF153="", "", IFERROR(TEXT(INDEX(Tabella4[N°], MATCH("*"&amp;AF153&amp;"*", Tabella4[DIPENDENTE], 0)), "0000"), "Non trovato"))</f>
        <v>0552</v>
      </c>
      <c r="E153" s="38" t="str">
        <f>IF(AG153="", "", IF(ISERROR(MATCH("*"&amp;AG153&amp;"*", Tabella4[DIPENDENTE], 0)), "Non trovato", TEXT(INDEX(Tabella4[N°], MATCH("*"&amp;AG153&amp;"*", Tabella4[DIPENDENTE], 0)), "0000")))</f>
        <v/>
      </c>
      <c r="F153" s="48" t="str">
        <f t="shared" si="45"/>
        <v>DI MARE</v>
      </c>
      <c r="G153" s="48" t="str">
        <f t="shared" si="46"/>
        <v/>
      </c>
      <c r="H153" s="57"/>
      <c r="I153" s="68" t="str">
        <f t="shared" si="47"/>
        <v>02</v>
      </c>
      <c r="J153" s="39" t="str">
        <f t="shared" si="58"/>
        <v>01:30</v>
      </c>
      <c r="K153" s="40" t="str">
        <f t="shared" si="59"/>
        <v/>
      </c>
      <c r="L153" s="48"/>
      <c r="M153" s="41" t="str">
        <f t="shared" si="60"/>
        <v/>
      </c>
      <c r="N153" s="41" t="str">
        <f t="shared" si="48"/>
        <v/>
      </c>
      <c r="O153" s="10" t="str">
        <f t="shared" si="49"/>
        <v>01:30</v>
      </c>
      <c r="P153" s="10" t="str">
        <f t="shared" si="50"/>
        <v/>
      </c>
      <c r="Q153" s="48" t="str">
        <f t="shared" si="51"/>
        <v/>
      </c>
      <c r="R153" s="48" t="str">
        <f t="shared" si="52"/>
        <v/>
      </c>
      <c r="S153" s="42" t="str">
        <f t="shared" si="53"/>
        <v>SINGOLO</v>
      </c>
      <c r="T153" s="57" t="str">
        <f>Tabella3[[#This Row],[Descrizione Attività]]</f>
        <v>ORE CONTO PROPRIO</v>
      </c>
      <c r="U153" s="57" t="str">
        <f>IF(Tabella1[[#This Row],[DATA]]="","","02")</f>
        <v>02</v>
      </c>
      <c r="V153" s="34"/>
      <c r="W153" s="34"/>
      <c r="X153" s="33"/>
      <c r="Y153" s="23"/>
      <c r="Z153" s="21" t="str">
        <f t="shared" si="54"/>
        <v>venerdì</v>
      </c>
      <c r="AA153" s="22">
        <f t="shared" si="55"/>
        <v>1.5</v>
      </c>
      <c r="AB153" s="22" t="str">
        <f t="shared" si="56"/>
        <v>01:30</v>
      </c>
      <c r="AC153" s="22" t="str">
        <f t="shared" si="57"/>
        <v>NO</v>
      </c>
      <c r="AD153" s="46"/>
      <c r="AE153" s="78">
        <v>45814</v>
      </c>
      <c r="AF153" s="73" t="s">
        <v>63</v>
      </c>
      <c r="AG153" s="73"/>
      <c r="AH153" s="73">
        <v>4041</v>
      </c>
      <c r="AI153" s="73">
        <v>10</v>
      </c>
      <c r="AJ153" s="74">
        <v>6.15</v>
      </c>
      <c r="AK153" s="74">
        <v>7.45</v>
      </c>
      <c r="AL153" s="74">
        <v>1.5</v>
      </c>
      <c r="AM153" s="73" t="s">
        <v>62</v>
      </c>
      <c r="AN153" s="75" t="s">
        <v>49</v>
      </c>
      <c r="AO153" s="76">
        <v>4041</v>
      </c>
    </row>
    <row r="154" spans="1:41" ht="14.45" customHeight="1">
      <c r="A154" s="38"/>
      <c r="B154" s="9">
        <f t="shared" si="44"/>
        <v>45814</v>
      </c>
      <c r="C154" s="39">
        <f t="shared" si="61"/>
        <v>404</v>
      </c>
      <c r="D154" s="38" t="str">
        <f>IF(AF154="", "", IFERROR(TEXT(INDEX(Tabella4[N°], MATCH("*"&amp;AF154&amp;"*", Tabella4[DIPENDENTE], 0)), "0000"), "Non trovato"))</f>
        <v>1050</v>
      </c>
      <c r="E154" s="38" t="str">
        <f>IF(AG154="", "", IF(ISERROR(MATCH("*"&amp;AG154&amp;"*", Tabella4[DIPENDENTE], 0)), "Non trovato", TEXT(INDEX(Tabella4[N°], MATCH("*"&amp;AG154&amp;"*", Tabella4[DIPENDENTE], 0)), "0000")))</f>
        <v/>
      </c>
      <c r="F154" s="48" t="str">
        <f t="shared" si="45"/>
        <v>GIGLIUTO M</v>
      </c>
      <c r="G154" s="48" t="str">
        <f t="shared" si="46"/>
        <v/>
      </c>
      <c r="H154" s="57"/>
      <c r="I154" s="68" t="str">
        <f t="shared" si="47"/>
        <v>02</v>
      </c>
      <c r="J154" s="39" t="str">
        <f t="shared" si="58"/>
        <v>06:00</v>
      </c>
      <c r="K154" s="40" t="str">
        <f t="shared" si="59"/>
        <v/>
      </c>
      <c r="L154" s="48"/>
      <c r="M154" s="41" t="str">
        <f t="shared" si="60"/>
        <v/>
      </c>
      <c r="N154" s="41" t="str">
        <f t="shared" si="48"/>
        <v/>
      </c>
      <c r="O154" s="10" t="str">
        <f t="shared" si="49"/>
        <v>06:00</v>
      </c>
      <c r="P154" s="10" t="str">
        <f t="shared" si="50"/>
        <v/>
      </c>
      <c r="Q154" s="48" t="str">
        <f t="shared" si="51"/>
        <v/>
      </c>
      <c r="R154" s="48" t="str">
        <f t="shared" si="52"/>
        <v/>
      </c>
      <c r="S154" s="42" t="str">
        <f t="shared" si="53"/>
        <v>SINGOLO</v>
      </c>
      <c r="T154" s="57" t="str">
        <f>Tabella3[[#This Row],[Descrizione Attività]]</f>
        <v>ORE CONTO PROPRIO</v>
      </c>
      <c r="U154" s="57" t="str">
        <f>IF(Tabella1[[#This Row],[DATA]]="","","02")</f>
        <v>02</v>
      </c>
      <c r="V154" s="34"/>
      <c r="W154" s="34"/>
      <c r="X154" s="33"/>
      <c r="Y154" s="23"/>
      <c r="Z154" s="21" t="str">
        <f t="shared" si="54"/>
        <v>venerdì</v>
      </c>
      <c r="AA154" s="22">
        <f t="shared" si="55"/>
        <v>6</v>
      </c>
      <c r="AB154" s="22" t="str">
        <f t="shared" si="56"/>
        <v>06:00</v>
      </c>
      <c r="AC154" s="22" t="str">
        <f t="shared" si="57"/>
        <v>NO</v>
      </c>
      <c r="AD154" s="46"/>
      <c r="AE154" s="78">
        <v>45814</v>
      </c>
      <c r="AF154" s="73" t="s">
        <v>109</v>
      </c>
      <c r="AG154" s="73"/>
      <c r="AH154" s="73">
        <v>4041</v>
      </c>
      <c r="AI154" s="73">
        <v>10</v>
      </c>
      <c r="AJ154" s="74">
        <v>7.15</v>
      </c>
      <c r="AK154" s="74">
        <v>13.15</v>
      </c>
      <c r="AL154" s="74">
        <v>6</v>
      </c>
      <c r="AM154" s="73" t="s">
        <v>62</v>
      </c>
      <c r="AN154" s="75" t="s">
        <v>49</v>
      </c>
      <c r="AO154" s="76">
        <v>4041</v>
      </c>
    </row>
    <row r="155" spans="1:41" ht="14.45" customHeight="1">
      <c r="A155" s="38"/>
      <c r="B155" s="9">
        <f t="shared" si="44"/>
        <v>45814</v>
      </c>
      <c r="C155" s="39">
        <f t="shared" si="61"/>
        <v>404</v>
      </c>
      <c r="D155" s="38" t="str">
        <f>IF(AF155="", "", IFERROR(TEXT(INDEX(Tabella4[N°], MATCH("*"&amp;AF155&amp;"*", Tabella4[DIPENDENTE], 0)), "0000"), "Non trovato"))</f>
        <v>0278</v>
      </c>
      <c r="E155" s="38" t="str">
        <f>IF(AG155="", "", IF(ISERROR(MATCH("*"&amp;AG155&amp;"*", Tabella4[DIPENDENTE], 0)), "Non trovato", TEXT(INDEX(Tabella4[N°], MATCH("*"&amp;AG155&amp;"*", Tabella4[DIPENDENTE], 0)), "0000")))</f>
        <v>1765</v>
      </c>
      <c r="F155" s="48" t="str">
        <f t="shared" si="45"/>
        <v>INTRESSALVI</v>
      </c>
      <c r="G155" s="48" t="str">
        <f t="shared" si="46"/>
        <v>SIRINGO</v>
      </c>
      <c r="H155" s="57"/>
      <c r="I155" s="68" t="str">
        <f t="shared" si="47"/>
        <v>02</v>
      </c>
      <c r="J155" s="39" t="str">
        <f t="shared" si="58"/>
        <v>07:00</v>
      </c>
      <c r="K155" s="40" t="str">
        <f t="shared" si="59"/>
        <v/>
      </c>
      <c r="L155" s="48"/>
      <c r="M155" s="41" t="str">
        <f t="shared" si="60"/>
        <v/>
      </c>
      <c r="N155" s="41" t="str">
        <f t="shared" si="48"/>
        <v/>
      </c>
      <c r="O155" s="10" t="str">
        <f t="shared" si="49"/>
        <v>07:00</v>
      </c>
      <c r="P155" s="10" t="str">
        <f t="shared" si="50"/>
        <v/>
      </c>
      <c r="Q155" s="48" t="str">
        <f t="shared" si="51"/>
        <v/>
      </c>
      <c r="R155" s="48" t="str">
        <f t="shared" si="52"/>
        <v/>
      </c>
      <c r="S155" s="42" t="str">
        <f t="shared" si="53"/>
        <v>DOPPIO</v>
      </c>
      <c r="T155" s="57" t="str">
        <f>Tabella3[[#This Row],[Descrizione Attività]]</f>
        <v>ORE CONTO PROPRIO</v>
      </c>
      <c r="U155" s="57" t="str">
        <f>IF(Tabella1[[#This Row],[DATA]]="","","02")</f>
        <v>02</v>
      </c>
      <c r="V155" s="34"/>
      <c r="W155" s="34"/>
      <c r="X155" s="33"/>
      <c r="Y155" s="23"/>
      <c r="Z155" s="21" t="str">
        <f t="shared" si="54"/>
        <v>venerdì</v>
      </c>
      <c r="AA155" s="22">
        <f t="shared" si="55"/>
        <v>7</v>
      </c>
      <c r="AB155" s="22" t="str">
        <f t="shared" si="56"/>
        <v>07:00</v>
      </c>
      <c r="AC155" s="22" t="str">
        <f t="shared" si="57"/>
        <v>NO</v>
      </c>
      <c r="AD155" s="46"/>
      <c r="AE155" s="78">
        <v>45814</v>
      </c>
      <c r="AF155" s="73" t="s">
        <v>50</v>
      </c>
      <c r="AG155" s="73" t="s">
        <v>112</v>
      </c>
      <c r="AH155" s="73">
        <v>4041</v>
      </c>
      <c r="AI155" s="73">
        <v>10</v>
      </c>
      <c r="AJ155" s="74">
        <v>7.45</v>
      </c>
      <c r="AK155" s="74">
        <v>14.45</v>
      </c>
      <c r="AL155" s="74">
        <v>14</v>
      </c>
      <c r="AM155" s="73" t="s">
        <v>62</v>
      </c>
      <c r="AN155" s="75" t="s">
        <v>49</v>
      </c>
      <c r="AO155" s="76">
        <v>4041</v>
      </c>
    </row>
    <row r="156" spans="1:41" ht="14.45" customHeight="1">
      <c r="A156" s="38"/>
      <c r="B156" s="9">
        <f t="shared" si="44"/>
        <v>45814</v>
      </c>
      <c r="C156" s="39" t="str">
        <f t="shared" si="61"/>
        <v>23/134</v>
      </c>
      <c r="D156" s="38" t="str">
        <f>IF(AF156="", "", IFERROR(TEXT(INDEX(Tabella4[N°], MATCH("*"&amp;AF156&amp;"*", Tabella4[DIPENDENTE], 0)), "0000"), "Non trovato"))</f>
        <v>0263</v>
      </c>
      <c r="E156" s="38" t="str">
        <f>IF(AG156="", "", IF(ISERROR(MATCH("*"&amp;AG156&amp;"*", Tabella4[DIPENDENTE], 0)), "Non trovato", TEXT(INDEX(Tabella4[N°], MATCH("*"&amp;AG156&amp;"*", Tabella4[DIPENDENTE], 0)), "0000")))</f>
        <v/>
      </c>
      <c r="F156" s="48" t="str">
        <f t="shared" si="45"/>
        <v>ROSSITTO G</v>
      </c>
      <c r="G156" s="48" t="str">
        <f t="shared" si="46"/>
        <v/>
      </c>
      <c r="H156" s="57"/>
      <c r="I156" s="68" t="str">
        <f t="shared" si="47"/>
        <v>02</v>
      </c>
      <c r="J156" s="39" t="str">
        <f t="shared" si="58"/>
        <v/>
      </c>
      <c r="K156" s="40" t="str">
        <f t="shared" si="59"/>
        <v>07:00</v>
      </c>
      <c r="L156" s="48"/>
      <c r="M156" s="41" t="str">
        <f t="shared" si="60"/>
        <v>01:30</v>
      </c>
      <c r="N156" s="41" t="str">
        <f t="shared" si="48"/>
        <v/>
      </c>
      <c r="O156" s="10" t="str">
        <f t="shared" si="49"/>
        <v>08:30</v>
      </c>
      <c r="P156" s="10" t="str">
        <f t="shared" si="50"/>
        <v/>
      </c>
      <c r="Q156" s="48" t="str">
        <f t="shared" si="51"/>
        <v/>
      </c>
      <c r="R156" s="48" t="str">
        <f t="shared" si="52"/>
        <v/>
      </c>
      <c r="S156" s="42" t="str">
        <f t="shared" si="53"/>
        <v>SINGOLO</v>
      </c>
      <c r="T156" s="57" t="str">
        <f>Tabella3[[#This Row],[Descrizione Attività]]</f>
        <v>Manutenzione Elettrica Isab</v>
      </c>
      <c r="U156" s="57" t="str">
        <f>IF(Tabella1[[#This Row],[DATA]]="","","02")</f>
        <v>02</v>
      </c>
      <c r="V156" s="34"/>
      <c r="W156" s="34"/>
      <c r="X156" s="33"/>
      <c r="Y156" s="23"/>
      <c r="Z156" s="21" t="str">
        <f t="shared" si="54"/>
        <v>venerdì</v>
      </c>
      <c r="AA156" s="22">
        <f t="shared" si="55"/>
        <v>8.5</v>
      </c>
      <c r="AB156" s="22" t="str">
        <f t="shared" si="56"/>
        <v>08:30</v>
      </c>
      <c r="AC156" s="22" t="str">
        <f t="shared" si="57"/>
        <v>NO</v>
      </c>
      <c r="AD156" s="46"/>
      <c r="AE156" s="78">
        <v>45814</v>
      </c>
      <c r="AF156" s="73" t="s">
        <v>110</v>
      </c>
      <c r="AG156" s="73"/>
      <c r="AH156" s="73">
        <v>23134</v>
      </c>
      <c r="AI156" s="73">
        <v>10</v>
      </c>
      <c r="AJ156" s="74">
        <v>6.15</v>
      </c>
      <c r="AK156" s="74">
        <v>14.45</v>
      </c>
      <c r="AL156" s="74">
        <v>8.5</v>
      </c>
      <c r="AM156" s="73" t="s">
        <v>111</v>
      </c>
      <c r="AN156" s="75" t="s">
        <v>49</v>
      </c>
      <c r="AO156" s="76" t="s">
        <v>61</v>
      </c>
    </row>
    <row r="157" spans="1:41" ht="14.45" customHeight="1">
      <c r="A157" s="38"/>
      <c r="B157" s="9">
        <f t="shared" si="44"/>
        <v>45814</v>
      </c>
      <c r="C157" s="39">
        <f t="shared" si="61"/>
        <v>5400255117</v>
      </c>
      <c r="D157" s="38" t="str">
        <f>IF(AF157="", "", IFERROR(TEXT(INDEX(Tabella4[N°], MATCH("*"&amp;AF157&amp;"*", Tabella4[DIPENDENTE], 0)), "0000"), "Non trovato"))</f>
        <v>0552</v>
      </c>
      <c r="E157" s="38" t="str">
        <f>IF(AG157="", "", IF(ISERROR(MATCH("*"&amp;AG157&amp;"*", Tabella4[DIPENDENTE], 0)), "Non trovato", TEXT(INDEX(Tabella4[N°], MATCH("*"&amp;AG157&amp;"*", Tabella4[DIPENDENTE], 0)), "0000")))</f>
        <v>0431</v>
      </c>
      <c r="F157" s="48" t="str">
        <f t="shared" si="45"/>
        <v>DI MARE</v>
      </c>
      <c r="G157" s="48" t="str">
        <f t="shared" si="46"/>
        <v>DI NICOLA</v>
      </c>
      <c r="H157" s="57"/>
      <c r="I157" s="68" t="str">
        <f t="shared" si="47"/>
        <v>02</v>
      </c>
      <c r="J157" s="39" t="str">
        <f t="shared" si="58"/>
        <v/>
      </c>
      <c r="K157" s="40" t="str">
        <f t="shared" si="59"/>
        <v>05:00</v>
      </c>
      <c r="L157" s="48"/>
      <c r="M157" s="41" t="str">
        <f t="shared" si="60"/>
        <v/>
      </c>
      <c r="N157" s="41" t="str">
        <f t="shared" si="48"/>
        <v/>
      </c>
      <c r="O157" s="10" t="str">
        <f t="shared" si="49"/>
        <v>05:00</v>
      </c>
      <c r="P157" s="10" t="str">
        <f t="shared" si="50"/>
        <v/>
      </c>
      <c r="Q157" s="48" t="str">
        <f t="shared" si="51"/>
        <v/>
      </c>
      <c r="R157" s="48" t="str">
        <f t="shared" si="52"/>
        <v/>
      </c>
      <c r="S157" s="42" t="str">
        <f t="shared" si="53"/>
        <v>DOPPIO</v>
      </c>
      <c r="T157" s="57" t="str">
        <f>Tabella3[[#This Row],[Descrizione Attività]]</f>
        <v>ARCOM BLE PON: squ ele corrett Giugno</v>
      </c>
      <c r="U157" s="57" t="str">
        <f>IF(Tabella1[[#This Row],[DATA]]="","","02")</f>
        <v>02</v>
      </c>
      <c r="V157" s="34"/>
      <c r="W157" s="34"/>
      <c r="X157" s="33"/>
      <c r="Y157" s="23"/>
      <c r="Z157" s="21" t="str">
        <f t="shared" si="54"/>
        <v>venerdì</v>
      </c>
      <c r="AA157" s="22">
        <f t="shared" si="55"/>
        <v>5</v>
      </c>
      <c r="AB157" s="22" t="str">
        <f t="shared" si="56"/>
        <v>05:00</v>
      </c>
      <c r="AC157" s="22" t="str">
        <f t="shared" si="57"/>
        <v>NO</v>
      </c>
      <c r="AD157" s="46"/>
      <c r="AE157" s="78">
        <v>45814</v>
      </c>
      <c r="AF157" s="73" t="s">
        <v>63</v>
      </c>
      <c r="AG157" s="73" t="s">
        <v>64</v>
      </c>
      <c r="AH157" s="73">
        <v>5400255117</v>
      </c>
      <c r="AI157" s="73">
        <v>10</v>
      </c>
      <c r="AJ157" s="74">
        <v>7.45</v>
      </c>
      <c r="AK157" s="74">
        <v>12.45</v>
      </c>
      <c r="AL157" s="74">
        <v>10</v>
      </c>
      <c r="AM157" s="73" t="s">
        <v>71</v>
      </c>
      <c r="AN157" s="75" t="s">
        <v>45</v>
      </c>
      <c r="AO157" s="76" t="s">
        <v>61</v>
      </c>
    </row>
    <row r="158" spans="1:41" ht="14.45" customHeight="1">
      <c r="A158" s="38"/>
      <c r="B158" s="9">
        <f t="shared" si="44"/>
        <v>45814</v>
      </c>
      <c r="C158" s="39">
        <f t="shared" si="61"/>
        <v>5400255114</v>
      </c>
      <c r="D158" s="38" t="str">
        <f>IF(AF158="", "", IFERROR(TEXT(INDEX(Tabella4[N°], MATCH("*"&amp;AF158&amp;"*", Tabella4[DIPENDENTE], 0)), "0000"), "Non trovato"))</f>
        <v>2203</v>
      </c>
      <c r="E158" s="38" t="str">
        <f>IF(AG158="", "", IF(ISERROR(MATCH("*"&amp;AG158&amp;"*", Tabella4[DIPENDENTE], 0)), "Non trovato", TEXT(INDEX(Tabella4[N°], MATCH("*"&amp;AG158&amp;"*", Tabella4[DIPENDENTE], 0)), "0000")))</f>
        <v>0315</v>
      </c>
      <c r="F158" s="48" t="str">
        <f t="shared" si="45"/>
        <v>RICCIOLI</v>
      </c>
      <c r="G158" s="48" t="str">
        <f t="shared" si="46"/>
        <v>MIGNOSA F</v>
      </c>
      <c r="H158" s="57"/>
      <c r="I158" s="68" t="str">
        <f t="shared" si="47"/>
        <v>02</v>
      </c>
      <c r="J158" s="39" t="str">
        <f t="shared" si="58"/>
        <v/>
      </c>
      <c r="K158" s="40" t="str">
        <f t="shared" si="59"/>
        <v>05:00</v>
      </c>
      <c r="L158" s="48"/>
      <c r="M158" s="41" t="str">
        <f t="shared" si="60"/>
        <v/>
      </c>
      <c r="N158" s="41" t="str">
        <f t="shared" si="48"/>
        <v/>
      </c>
      <c r="O158" s="10" t="str">
        <f t="shared" si="49"/>
        <v>05:00</v>
      </c>
      <c r="P158" s="10" t="str">
        <f t="shared" si="50"/>
        <v/>
      </c>
      <c r="Q158" s="48" t="str">
        <f t="shared" si="51"/>
        <v/>
      </c>
      <c r="R158" s="48" t="str">
        <f t="shared" si="52"/>
        <v/>
      </c>
      <c r="S158" s="42" t="str">
        <f t="shared" si="53"/>
        <v>DOPPIO</v>
      </c>
      <c r="T158" s="57" t="str">
        <f>Tabella3[[#This Row],[Descrizione Attività]]</f>
        <v>PA1S: squ elettr correttiva Giugno</v>
      </c>
      <c r="U158" s="57" t="str">
        <f>IF(Tabella1[[#This Row],[DATA]]="","","02")</f>
        <v>02</v>
      </c>
      <c r="V158" s="34"/>
      <c r="W158" s="34"/>
      <c r="X158" s="33"/>
      <c r="Y158" s="23"/>
      <c r="Z158" s="21" t="str">
        <f t="shared" si="54"/>
        <v>venerdì</v>
      </c>
      <c r="AA158" s="22">
        <f t="shared" si="55"/>
        <v>5</v>
      </c>
      <c r="AB158" s="22" t="str">
        <f t="shared" si="56"/>
        <v>05:00</v>
      </c>
      <c r="AC158" s="22" t="str">
        <f t="shared" si="57"/>
        <v>NO</v>
      </c>
      <c r="AD158" s="46"/>
      <c r="AE158" s="78">
        <v>45814</v>
      </c>
      <c r="AF158" s="73" t="s">
        <v>65</v>
      </c>
      <c r="AG158" s="73" t="s">
        <v>66</v>
      </c>
      <c r="AH158" s="73">
        <v>5400255114</v>
      </c>
      <c r="AI158" s="73">
        <v>10</v>
      </c>
      <c r="AJ158" s="74">
        <v>7.45</v>
      </c>
      <c r="AK158" s="74">
        <v>12.45</v>
      </c>
      <c r="AL158" s="74">
        <v>10</v>
      </c>
      <c r="AM158" s="73" t="s">
        <v>67</v>
      </c>
      <c r="AN158" s="75" t="s">
        <v>45</v>
      </c>
      <c r="AO158" s="76" t="s">
        <v>61</v>
      </c>
    </row>
    <row r="159" spans="1:41" ht="14.45" customHeight="1">
      <c r="A159" s="38"/>
      <c r="B159" s="9">
        <f t="shared" si="44"/>
        <v>45814</v>
      </c>
      <c r="C159" s="39">
        <f t="shared" si="61"/>
        <v>404</v>
      </c>
      <c r="D159" s="38" t="str">
        <f>IF(AF159="", "", IFERROR(TEXT(INDEX(Tabella4[N°], MATCH("*"&amp;AF159&amp;"*", Tabella4[DIPENDENTE], 0)), "0000"), "Non trovato"))</f>
        <v>2011</v>
      </c>
      <c r="E159" s="38" t="str">
        <f>IF(AG159="", "", IF(ISERROR(MATCH("*"&amp;AG159&amp;"*", Tabella4[DIPENDENTE], 0)), "Non trovato", TEXT(INDEX(Tabella4[N°], MATCH("*"&amp;AG159&amp;"*", Tabella4[DIPENDENTE], 0)), "0000")))</f>
        <v/>
      </c>
      <c r="F159" s="48" t="str">
        <f t="shared" si="45"/>
        <v>SCAVULLO</v>
      </c>
      <c r="G159" s="48" t="str">
        <f t="shared" si="46"/>
        <v/>
      </c>
      <c r="H159" s="57"/>
      <c r="I159" s="68" t="str">
        <f t="shared" si="47"/>
        <v>02</v>
      </c>
      <c r="J159" s="39" t="str">
        <f t="shared" si="58"/>
        <v>05:00</v>
      </c>
      <c r="K159" s="40" t="str">
        <f t="shared" si="59"/>
        <v/>
      </c>
      <c r="L159" s="48"/>
      <c r="M159" s="41" t="str">
        <f t="shared" si="60"/>
        <v/>
      </c>
      <c r="N159" s="41" t="str">
        <f t="shared" si="48"/>
        <v/>
      </c>
      <c r="O159" s="10" t="str">
        <f t="shared" si="49"/>
        <v>05:00</v>
      </c>
      <c r="P159" s="10" t="str">
        <f t="shared" si="50"/>
        <v/>
      </c>
      <c r="Q159" s="48" t="str">
        <f t="shared" si="51"/>
        <v/>
      </c>
      <c r="R159" s="48" t="str">
        <f t="shared" si="52"/>
        <v/>
      </c>
      <c r="S159" s="42" t="str">
        <f t="shared" si="53"/>
        <v>SINGOLO</v>
      </c>
      <c r="T159" s="57" t="str">
        <f>Tabella3[[#This Row],[Descrizione Attività]]</f>
        <v>ORE CONTO PROPRIO</v>
      </c>
      <c r="U159" s="57" t="str">
        <f>IF(Tabella1[[#This Row],[DATA]]="","","02")</f>
        <v>02</v>
      </c>
      <c r="V159" s="34"/>
      <c r="W159" s="34"/>
      <c r="X159" s="33"/>
      <c r="Y159" s="23"/>
      <c r="Z159" s="21" t="str">
        <f t="shared" si="54"/>
        <v>venerdì</v>
      </c>
      <c r="AA159" s="22">
        <f t="shared" si="55"/>
        <v>5</v>
      </c>
      <c r="AB159" s="22" t="str">
        <f t="shared" si="56"/>
        <v>05:00</v>
      </c>
      <c r="AC159" s="22" t="str">
        <f t="shared" si="57"/>
        <v>NO</v>
      </c>
      <c r="AD159" s="46"/>
      <c r="AE159" s="78">
        <v>45814</v>
      </c>
      <c r="AF159" s="73" t="s">
        <v>84</v>
      </c>
      <c r="AG159" s="73"/>
      <c r="AH159" s="73">
        <v>4041</v>
      </c>
      <c r="AI159" s="73">
        <v>10</v>
      </c>
      <c r="AJ159" s="74">
        <v>7.45</v>
      </c>
      <c r="AK159" s="74">
        <v>12.45</v>
      </c>
      <c r="AL159" s="74">
        <v>5</v>
      </c>
      <c r="AM159" s="73" t="s">
        <v>62</v>
      </c>
      <c r="AN159" s="75" t="s">
        <v>49</v>
      </c>
      <c r="AO159" s="76">
        <v>4041</v>
      </c>
    </row>
    <row r="160" spans="1:41" ht="14.45" customHeight="1">
      <c r="A160" s="38"/>
      <c r="B160" s="9">
        <f t="shared" si="44"/>
        <v>45814</v>
      </c>
      <c r="C160" s="39" t="str">
        <f t="shared" si="61"/>
        <v>ALTRO CANTIERE</v>
      </c>
      <c r="D160" s="38" t="str">
        <f>IF(AF160="", "", IFERROR(TEXT(INDEX(Tabella4[N°], MATCH("*"&amp;AF160&amp;"*", Tabella4[DIPENDENTE], 0)), "0000"), "Non trovato"))</f>
        <v>0551</v>
      </c>
      <c r="E160" s="38" t="str">
        <f>IF(AG160="", "", IF(ISERROR(MATCH("*"&amp;AG160&amp;"*", Tabella4[DIPENDENTE], 0)), "Non trovato", TEXT(INDEX(Tabella4[N°], MATCH("*"&amp;AG160&amp;"*", Tabella4[DIPENDENTE], 0)), "0000")))</f>
        <v/>
      </c>
      <c r="F160" s="48" t="str">
        <f t="shared" si="45"/>
        <v>CIANCHINO T</v>
      </c>
      <c r="G160" s="48" t="str">
        <f t="shared" si="46"/>
        <v/>
      </c>
      <c r="H160" s="57"/>
      <c r="I160" s="68" t="str">
        <f t="shared" si="47"/>
        <v>02</v>
      </c>
      <c r="J160" s="39" t="str">
        <f t="shared" si="58"/>
        <v/>
      </c>
      <c r="K160" s="40" t="str">
        <f t="shared" si="59"/>
        <v/>
      </c>
      <c r="L160" s="48"/>
      <c r="M160" s="41" t="str">
        <f t="shared" si="60"/>
        <v/>
      </c>
      <c r="N160" s="41" t="str">
        <f t="shared" si="48"/>
        <v/>
      </c>
      <c r="O160" s="10" t="str">
        <f t="shared" si="49"/>
        <v>01:15</v>
      </c>
      <c r="P160" s="10" t="str">
        <f t="shared" si="50"/>
        <v/>
      </c>
      <c r="Q160" s="48" t="str">
        <f t="shared" si="51"/>
        <v/>
      </c>
      <c r="R160" s="48" t="str">
        <f t="shared" si="52"/>
        <v/>
      </c>
      <c r="S160" s="42" t="str">
        <f t="shared" si="53"/>
        <v>SINGOLO</v>
      </c>
      <c r="T160" s="57" t="str">
        <f>Tabella3[[#This Row],[Descrizione Attività]]</f>
        <v>ALTRO CANTIERE</v>
      </c>
      <c r="U160" s="57" t="str">
        <f>IF(Tabella1[[#This Row],[DATA]]="","","02")</f>
        <v>02</v>
      </c>
      <c r="V160" s="34"/>
      <c r="W160" s="34"/>
      <c r="X160" s="33"/>
      <c r="Y160" s="23"/>
      <c r="Z160" s="21" t="str">
        <f t="shared" si="54"/>
        <v>venerdì</v>
      </c>
      <c r="AA160" s="22">
        <f t="shared" si="55"/>
        <v>1.25</v>
      </c>
      <c r="AB160" s="22" t="str">
        <f t="shared" si="56"/>
        <v>01:15</v>
      </c>
      <c r="AC160" s="22" t="str">
        <f t="shared" si="57"/>
        <v>NO</v>
      </c>
      <c r="AD160" s="46"/>
      <c r="AE160" s="78">
        <v>45814</v>
      </c>
      <c r="AF160" s="73" t="s">
        <v>131</v>
      </c>
      <c r="AG160" s="73"/>
      <c r="AH160" s="73">
        <v>4047</v>
      </c>
      <c r="AI160" s="73">
        <v>10</v>
      </c>
      <c r="AJ160" s="74">
        <v>14.45</v>
      </c>
      <c r="AK160" s="74">
        <v>16</v>
      </c>
      <c r="AL160" s="74">
        <v>1.25</v>
      </c>
      <c r="AM160" s="73" t="s">
        <v>70</v>
      </c>
      <c r="AN160" s="75" t="s">
        <v>49</v>
      </c>
      <c r="AO160" s="76">
        <v>4047</v>
      </c>
    </row>
    <row r="161" spans="1:41" ht="14.45" customHeight="1">
      <c r="A161" s="38"/>
      <c r="B161" s="9">
        <f t="shared" si="44"/>
        <v>45815</v>
      </c>
      <c r="C161" s="39">
        <f t="shared" si="61"/>
        <v>5400255693</v>
      </c>
      <c r="D161" s="38" t="str">
        <f>IF(AF161="", "", IFERROR(TEXT(INDEX(Tabella4[N°], MATCH("*"&amp;AF161&amp;"*", Tabella4[DIPENDENTE], 0)), "0000"), "Non trovato"))</f>
        <v>0242</v>
      </c>
      <c r="E161" s="38" t="str">
        <f>IF(AG161="", "", IF(ISERROR(MATCH("*"&amp;AG161&amp;"*", Tabella4[DIPENDENTE], 0)), "Non trovato", TEXT(INDEX(Tabella4[N°], MATCH("*"&amp;AG161&amp;"*", Tabella4[DIPENDENTE], 0)), "0000")))</f>
        <v/>
      </c>
      <c r="F161" s="48" t="str">
        <f t="shared" si="45"/>
        <v>OGNISANTI A</v>
      </c>
      <c r="G161" s="48" t="str">
        <f t="shared" si="46"/>
        <v/>
      </c>
      <c r="H161" s="57"/>
      <c r="I161" s="68" t="str">
        <f t="shared" si="47"/>
        <v>02</v>
      </c>
      <c r="J161" s="39" t="str">
        <f t="shared" si="58"/>
        <v/>
      </c>
      <c r="K161" s="40" t="str">
        <f t="shared" si="59"/>
        <v/>
      </c>
      <c r="L161" s="48"/>
      <c r="M161" s="41" t="str">
        <f t="shared" si="60"/>
        <v/>
      </c>
      <c r="N161" s="41" t="str">
        <f t="shared" si="48"/>
        <v>03:30</v>
      </c>
      <c r="O161" s="10" t="str">
        <f t="shared" si="49"/>
        <v>03:30</v>
      </c>
      <c r="P161" s="10" t="str">
        <f t="shared" si="50"/>
        <v/>
      </c>
      <c r="Q161" s="48" t="str">
        <f t="shared" si="51"/>
        <v/>
      </c>
      <c r="R161" s="48" t="str">
        <f t="shared" si="52"/>
        <v/>
      </c>
      <c r="S161" s="42" t="str">
        <f t="shared" si="53"/>
        <v>SINGOLO</v>
      </c>
      <c r="T161" s="57" t="str">
        <f>Tabella3[[#This Row],[Descrizione Attività]]</f>
        <v>6200-MP510E smontaggio motore elettrico</v>
      </c>
      <c r="U161" s="57" t="str">
        <f>IF(Tabella1[[#This Row],[DATA]]="","","02")</f>
        <v>02</v>
      </c>
      <c r="V161" s="34"/>
      <c r="W161" s="34"/>
      <c r="X161" s="33"/>
      <c r="Y161" s="23"/>
      <c r="Z161" s="21" t="str">
        <f t="shared" si="54"/>
        <v>sabato</v>
      </c>
      <c r="AA161" s="22">
        <f t="shared" si="55"/>
        <v>3.5</v>
      </c>
      <c r="AB161" s="22" t="str">
        <f t="shared" si="56"/>
        <v>03:30</v>
      </c>
      <c r="AC161" s="22" t="str">
        <f t="shared" si="57"/>
        <v>NO</v>
      </c>
      <c r="AD161" s="46"/>
      <c r="AE161" s="78">
        <v>45815</v>
      </c>
      <c r="AF161" s="73" t="s">
        <v>72</v>
      </c>
      <c r="AG161" s="73"/>
      <c r="AH161" s="73">
        <v>5400255693</v>
      </c>
      <c r="AI161" s="73">
        <v>10</v>
      </c>
      <c r="AJ161" s="74">
        <v>9.3000000000000007</v>
      </c>
      <c r="AK161" s="74">
        <v>13</v>
      </c>
      <c r="AL161" s="74">
        <v>3.5</v>
      </c>
      <c r="AM161" s="73" t="s">
        <v>142</v>
      </c>
      <c r="AN161" s="75" t="s">
        <v>45</v>
      </c>
      <c r="AO161" s="76" t="s">
        <v>124</v>
      </c>
    </row>
    <row r="162" spans="1:41" ht="14.45" customHeight="1">
      <c r="A162" s="38"/>
      <c r="B162" s="9">
        <f t="shared" si="44"/>
        <v>45815</v>
      </c>
      <c r="C162" s="39">
        <f t="shared" si="61"/>
        <v>5400255693</v>
      </c>
      <c r="D162" s="38" t="str">
        <f>IF(AF162="", "", IFERROR(TEXT(INDEX(Tabella4[N°], MATCH("*"&amp;AF162&amp;"*", Tabella4[DIPENDENTE], 0)), "0000"), "Non trovato"))</f>
        <v>1969</v>
      </c>
      <c r="E162" s="38" t="str">
        <f>IF(AG162="", "", IF(ISERROR(MATCH("*"&amp;AG162&amp;"*", Tabella4[DIPENDENTE], 0)), "Non trovato", TEXT(INDEX(Tabella4[N°], MATCH("*"&amp;AG162&amp;"*", Tabella4[DIPENDENTE], 0)), "0000")))</f>
        <v/>
      </c>
      <c r="F162" s="48" t="str">
        <f t="shared" si="45"/>
        <v>BELLISTRI</v>
      </c>
      <c r="G162" s="48" t="str">
        <f t="shared" si="46"/>
        <v/>
      </c>
      <c r="H162" s="57"/>
      <c r="I162" s="68" t="str">
        <f t="shared" si="47"/>
        <v>02</v>
      </c>
      <c r="J162" s="39" t="str">
        <f t="shared" si="58"/>
        <v/>
      </c>
      <c r="K162" s="40" t="str">
        <f t="shared" si="59"/>
        <v/>
      </c>
      <c r="L162" s="48"/>
      <c r="M162" s="41" t="str">
        <f t="shared" si="60"/>
        <v/>
      </c>
      <c r="N162" s="41" t="str">
        <f t="shared" si="48"/>
        <v>02:45</v>
      </c>
      <c r="O162" s="10" t="str">
        <f t="shared" si="49"/>
        <v>02:45</v>
      </c>
      <c r="P162" s="10" t="str">
        <f t="shared" si="50"/>
        <v/>
      </c>
      <c r="Q162" s="48" t="str">
        <f t="shared" si="51"/>
        <v/>
      </c>
      <c r="R162" s="48" t="str">
        <f t="shared" si="52"/>
        <v/>
      </c>
      <c r="S162" s="42" t="str">
        <f t="shared" si="53"/>
        <v>SINGOLO</v>
      </c>
      <c r="T162" s="57" t="str">
        <f>Tabella3[[#This Row],[Descrizione Attività]]</f>
        <v>6200-MP510E smontaggio motore elettrico</v>
      </c>
      <c r="U162" s="57" t="str">
        <f>IF(Tabella1[[#This Row],[DATA]]="","","02")</f>
        <v>02</v>
      </c>
      <c r="V162" s="34"/>
      <c r="W162" s="34"/>
      <c r="X162" s="33"/>
      <c r="Y162" s="23"/>
      <c r="Z162" s="21" t="str">
        <f t="shared" si="54"/>
        <v>sabato</v>
      </c>
      <c r="AA162" s="22">
        <f t="shared" si="55"/>
        <v>2.75</v>
      </c>
      <c r="AB162" s="22" t="str">
        <f t="shared" si="56"/>
        <v>02:45</v>
      </c>
      <c r="AC162" s="22" t="str">
        <f t="shared" si="57"/>
        <v>NO</v>
      </c>
      <c r="AD162" s="46"/>
      <c r="AE162" s="78">
        <v>45815</v>
      </c>
      <c r="AF162" s="73" t="s">
        <v>73</v>
      </c>
      <c r="AG162" s="73"/>
      <c r="AH162" s="73">
        <v>5400255693</v>
      </c>
      <c r="AI162" s="73">
        <v>10</v>
      </c>
      <c r="AJ162" s="74">
        <v>9.4499999999999993</v>
      </c>
      <c r="AK162" s="74">
        <v>12.3</v>
      </c>
      <c r="AL162" s="74">
        <v>2.75</v>
      </c>
      <c r="AM162" s="73" t="s">
        <v>142</v>
      </c>
      <c r="AN162" s="75" t="s">
        <v>45</v>
      </c>
      <c r="AO162" s="76" t="s">
        <v>124</v>
      </c>
    </row>
    <row r="163" spans="1:41" ht="14.45" customHeight="1">
      <c r="A163" s="38"/>
      <c r="B163" s="9">
        <f t="shared" si="44"/>
        <v>45815</v>
      </c>
      <c r="C163" s="39">
        <f t="shared" si="61"/>
        <v>5400255602</v>
      </c>
      <c r="D163" s="38" t="str">
        <f>IF(AF163="", "", IFERROR(TEXT(INDEX(Tabella4[N°], MATCH("*"&amp;AF163&amp;"*", Tabella4[DIPENDENTE], 0)), "0000"), "Non trovato"))</f>
        <v>0490</v>
      </c>
      <c r="E163" s="38" t="str">
        <f>IF(AG163="", "", IF(ISERROR(MATCH("*"&amp;AG163&amp;"*", Tabella4[DIPENDENTE], 0)), "Non trovato", TEXT(INDEX(Tabella4[N°], MATCH("*"&amp;AG163&amp;"*", Tabella4[DIPENDENTE], 0)), "0000")))</f>
        <v>2214</v>
      </c>
      <c r="F163" s="48" t="str">
        <f t="shared" si="45"/>
        <v>RICIPUTO</v>
      </c>
      <c r="G163" s="48" t="str">
        <f t="shared" si="46"/>
        <v>SERRA</v>
      </c>
      <c r="H163" s="57"/>
      <c r="I163" s="68" t="str">
        <f t="shared" si="47"/>
        <v>02</v>
      </c>
      <c r="J163" s="39" t="str">
        <f t="shared" si="58"/>
        <v/>
      </c>
      <c r="K163" s="40" t="str">
        <f t="shared" si="59"/>
        <v/>
      </c>
      <c r="L163" s="48"/>
      <c r="M163" s="41" t="str">
        <f t="shared" si="60"/>
        <v/>
      </c>
      <c r="N163" s="41" t="str">
        <f t="shared" si="48"/>
        <v>06:00</v>
      </c>
      <c r="O163" s="10" t="str">
        <f t="shared" si="49"/>
        <v>06:00</v>
      </c>
      <c r="P163" s="10" t="str">
        <f t="shared" si="50"/>
        <v/>
      </c>
      <c r="Q163" s="48" t="str">
        <f t="shared" si="51"/>
        <v/>
      </c>
      <c r="R163" s="48" t="str">
        <f t="shared" si="52"/>
        <v/>
      </c>
      <c r="S163" s="42" t="str">
        <f t="shared" si="53"/>
        <v>DOPPIO</v>
      </c>
      <c r="T163" s="57" t="str">
        <f>Tabella3[[#This Row],[Descrizione Attività]]</f>
        <v>500C102 extraorario scoll. strumentazion</v>
      </c>
      <c r="U163" s="57" t="str">
        <f>IF(Tabella1[[#This Row],[DATA]]="","","02")</f>
        <v>02</v>
      </c>
      <c r="V163" s="34"/>
      <c r="W163" s="34"/>
      <c r="X163" s="33"/>
      <c r="Y163" s="23"/>
      <c r="Z163" s="21" t="str">
        <f t="shared" si="54"/>
        <v>sabato</v>
      </c>
      <c r="AA163" s="22">
        <f t="shared" si="55"/>
        <v>6</v>
      </c>
      <c r="AB163" s="22" t="str">
        <f t="shared" si="56"/>
        <v>06:00</v>
      </c>
      <c r="AC163" s="22" t="str">
        <f t="shared" si="57"/>
        <v>NO</v>
      </c>
      <c r="AD163" s="46"/>
      <c r="AE163" s="78">
        <v>45815</v>
      </c>
      <c r="AF163" s="73" t="s">
        <v>96</v>
      </c>
      <c r="AG163" s="73" t="s">
        <v>52</v>
      </c>
      <c r="AH163" s="73">
        <v>5400255602</v>
      </c>
      <c r="AI163" s="73">
        <v>10</v>
      </c>
      <c r="AJ163" s="74">
        <v>7.15</v>
      </c>
      <c r="AK163" s="74">
        <v>13.15</v>
      </c>
      <c r="AL163" s="74">
        <v>12</v>
      </c>
      <c r="AM163" s="73" t="s">
        <v>141</v>
      </c>
      <c r="AN163" s="75" t="s">
        <v>45</v>
      </c>
      <c r="AO163" s="76" t="s">
        <v>46</v>
      </c>
    </row>
    <row r="164" spans="1:41" ht="14.45" customHeight="1">
      <c r="A164" s="38"/>
      <c r="B164" s="9">
        <f t="shared" si="44"/>
        <v>45817</v>
      </c>
      <c r="C164" s="39">
        <f t="shared" si="61"/>
        <v>404</v>
      </c>
      <c r="D164" s="38" t="str">
        <f>IF(AF164="", "", IFERROR(TEXT(INDEX(Tabella4[N°], MATCH("*"&amp;AF164&amp;"*", Tabella4[DIPENDENTE], 0)), "0000"), "Non trovato"))</f>
        <v>1969</v>
      </c>
      <c r="E164" s="38" t="str">
        <f>IF(AG164="", "", IF(ISERROR(MATCH("*"&amp;AG164&amp;"*", Tabella4[DIPENDENTE], 0)), "Non trovato", TEXT(INDEX(Tabella4[N°], MATCH("*"&amp;AG164&amp;"*", Tabella4[DIPENDENTE], 0)), "0000")))</f>
        <v/>
      </c>
      <c r="F164" s="48" t="str">
        <f t="shared" si="45"/>
        <v>BELLISTRI</v>
      </c>
      <c r="G164" s="48" t="str">
        <f t="shared" si="46"/>
        <v/>
      </c>
      <c r="H164" s="57"/>
      <c r="I164" s="68" t="str">
        <f t="shared" si="47"/>
        <v>02</v>
      </c>
      <c r="J164" s="39" t="str">
        <f t="shared" si="58"/>
        <v/>
      </c>
      <c r="K164" s="40" t="str">
        <f t="shared" si="59"/>
        <v/>
      </c>
      <c r="L164" s="48"/>
      <c r="M164" s="41" t="str">
        <f t="shared" si="60"/>
        <v/>
      </c>
      <c r="N164" s="41" t="str">
        <f t="shared" si="48"/>
        <v/>
      </c>
      <c r="O164" s="10" t="str">
        <f t="shared" si="49"/>
        <v>04:00</v>
      </c>
      <c r="P164" s="10" t="str">
        <f t="shared" si="50"/>
        <v>04:00</v>
      </c>
      <c r="Q164" s="48" t="str">
        <f t="shared" si="51"/>
        <v/>
      </c>
      <c r="R164" s="48" t="str">
        <f t="shared" si="52"/>
        <v/>
      </c>
      <c r="S164" s="42" t="str">
        <f t="shared" si="53"/>
        <v>SINGOLO</v>
      </c>
      <c r="T164" s="57" t="str">
        <f>Tabella3[[#This Row],[Descrizione Attività]]</f>
        <v>PERMESSO RETRIBUITO</v>
      </c>
      <c r="U164" s="57" t="str">
        <f>IF(Tabella1[[#This Row],[DATA]]="","","02")</f>
        <v>02</v>
      </c>
      <c r="V164" s="34"/>
      <c r="W164" s="34"/>
      <c r="X164" s="33"/>
      <c r="Y164" s="23"/>
      <c r="Z164" s="21" t="str">
        <f t="shared" si="54"/>
        <v>lunedì</v>
      </c>
      <c r="AA164" s="22">
        <f t="shared" si="55"/>
        <v>4</v>
      </c>
      <c r="AB164" s="22" t="str">
        <f t="shared" si="56"/>
        <v>04:00</v>
      </c>
      <c r="AC164" s="22" t="str">
        <f t="shared" si="57"/>
        <v>NO</v>
      </c>
      <c r="AD164" s="46"/>
      <c r="AE164" s="78">
        <v>45817</v>
      </c>
      <c r="AF164" s="73" t="s">
        <v>73</v>
      </c>
      <c r="AG164" s="73"/>
      <c r="AH164" s="73">
        <v>4044</v>
      </c>
      <c r="AI164" s="73">
        <v>10</v>
      </c>
      <c r="AJ164" s="74">
        <v>12.45</v>
      </c>
      <c r="AK164" s="74">
        <v>16.45</v>
      </c>
      <c r="AL164" s="74">
        <v>4</v>
      </c>
      <c r="AM164" s="73" t="s">
        <v>48</v>
      </c>
      <c r="AN164" s="75" t="s">
        <v>49</v>
      </c>
      <c r="AO164" s="76">
        <v>404</v>
      </c>
    </row>
    <row r="165" spans="1:41" ht="14.45" customHeight="1">
      <c r="A165" s="38"/>
      <c r="B165" s="9">
        <f t="shared" si="44"/>
        <v>45817</v>
      </c>
      <c r="C165" s="39">
        <f>IF(AH165="","", IF(OR(AH165=4041, AH165=4042, AH165=4043, AH165=4044, AH165=4045, AH165=4046, AH165=4048, AH165=4049, AH165=4051, AH165=4052, AH165=4053, AH165=4054),
404,
IF(AH165=4047,
"ALTRO CANTIERE",
IF(AH165=4050,
430,
IF(LEN(AH165)=5,
MID(AH165, 1, 2) &amp; "/" &amp; MID(AH165, 3, 3),
AH165)
)
)
))</f>
        <v>404</v>
      </c>
      <c r="D165" s="38" t="str">
        <f>IF(AF165="", "", IFERROR(TEXT(INDEX(Tabella4[N°], MATCH("*"&amp;AF165&amp;"*", Tabella4[DIPENDENTE], 0)), "0000"), "Non trovato"))</f>
        <v>2214</v>
      </c>
      <c r="E165" s="38" t="str">
        <f>IF(AG165="", "", IF(ISERROR(MATCH("*"&amp;AG165&amp;"*", Tabella4[DIPENDENTE], 0)), "Non trovato", TEXT(INDEX(Tabella4[N°], MATCH("*"&amp;AG165&amp;"*", Tabella4[DIPENDENTE], 0)), "0000")))</f>
        <v/>
      </c>
      <c r="F165" s="48" t="str">
        <f t="shared" si="45"/>
        <v>SERRA</v>
      </c>
      <c r="G165" s="48" t="str">
        <f t="shared" si="46"/>
        <v/>
      </c>
      <c r="H165" s="57"/>
      <c r="I165" s="68" t="str">
        <f t="shared" si="47"/>
        <v>02</v>
      </c>
      <c r="J165" s="39" t="str">
        <f t="shared" ref="J165:J195" si="62">IF(OR(AH165=4041, AH165=4048, AH165=4049, AH165=4054, AH165=4050,AH165=428),
IF(TEXT(VALUE(AB165) -
IF(M165&lt;&gt;"", VALUE(M165), 0) -
IF(N165&lt;&gt;"", VALUE(N165), 0),
"[hh]:mm") = "00:00",
"",
TEXT(VALUE(AB165) -
IF(M165&lt;&gt;"", VALUE(M165), 0) -
IF(N165&lt;&gt;"", VALUE(N165), 0),
"[hh]:mm")),
"")</f>
        <v/>
      </c>
      <c r="K165" s="40" t="str">
        <f t="shared" ref="K165:K195" si="63">IF(AND(AH165&lt;&gt;4041, AH165&lt;&gt;428, AH165&lt;&gt;4048, AH165&lt;&gt;4054, AH165&lt;&gt;4049, AH165&lt;&gt;4045, AH165&lt;&gt;4046, AH165&lt;&gt;4052, AH165&lt;&gt;4044, AH165&lt;&gt;4042, AH165&lt;&gt;4043, AH165&lt;&gt;4053, AH165&lt;&gt;4047, AH165&lt;&gt;4050),
IF(ISERROR(TEXT(VALUE(AB165) -
IF(M165&lt;&gt;"", VALUE(M165), 0) -
IF(N165&lt;&gt;"", VALUE(N165), 0),
"[hh]:mm")), "",
IF(TEXT(VALUE(AB165) -
IF(M165&lt;&gt;"", VALUE(M165), 0) -
IF(N165&lt;&gt;"", VALUE(N165), 0),
"[hh]:mm") = "00:00",
"",
TEXT(VALUE(AB165) -
IF(M165&lt;&gt;"", VALUE(M165), 0) -
IF(N165&lt;&gt;"", VALUE(N165), 0),
"[hh]:mm"))),
"")</f>
        <v/>
      </c>
      <c r="L165" s="48"/>
      <c r="M165" s="41" t="str">
        <f t="shared" ref="M165:M195" si="64">IF(AND(AC165="NO", OR(Z165="lunedì", Z165="martedì", Z165="mercoledì", Z165="giovedì", Z165="venerdì")),
IF(Z165="venerdì",
IF(VALUE(AB165)&gt;VALUE("7:00"),TEXT(VALUE(AB165)-VALUE("7:00"),"[hh]:mm"),""),
IF(VALUE(AB165)&gt;VALUE("8:15"),TEXT(VALUE(AB165)-VALUE("8:15"),"[hh]:mm"),"")
),
"")</f>
        <v/>
      </c>
      <c r="N165" s="41" t="str">
        <f t="shared" si="48"/>
        <v/>
      </c>
      <c r="O165" s="10" t="str">
        <f t="shared" si="49"/>
        <v>01:00</v>
      </c>
      <c r="P165" s="10" t="str">
        <f t="shared" si="50"/>
        <v>01:00</v>
      </c>
      <c r="Q165" s="48" t="str">
        <f t="shared" si="51"/>
        <v/>
      </c>
      <c r="R165" s="48" t="str">
        <f t="shared" si="52"/>
        <v/>
      </c>
      <c r="S165" s="42" t="str">
        <f t="shared" si="53"/>
        <v>SINGOLO</v>
      </c>
      <c r="T165" s="57" t="str">
        <f>Tabella3[[#This Row],[Descrizione Attività]]</f>
        <v>PERMESSO RETRIBUITO</v>
      </c>
      <c r="U165" s="57" t="str">
        <f>IF(Tabella1[[#This Row],[DATA]]="","","02")</f>
        <v>02</v>
      </c>
      <c r="V165" s="34"/>
      <c r="W165" s="34"/>
      <c r="X165" s="33"/>
      <c r="Y165" s="23"/>
      <c r="Z165" s="21" t="str">
        <f t="shared" si="54"/>
        <v>lunedì</v>
      </c>
      <c r="AA165" s="22">
        <f t="shared" si="55"/>
        <v>1</v>
      </c>
      <c r="AB165" s="22" t="str">
        <f t="shared" si="56"/>
        <v>01:00</v>
      </c>
      <c r="AC165" s="22" t="str">
        <f t="shared" si="57"/>
        <v>NO</v>
      </c>
      <c r="AD165" s="46"/>
      <c r="AE165" s="78">
        <v>45817</v>
      </c>
      <c r="AF165" s="73" t="s">
        <v>52</v>
      </c>
      <c r="AG165" s="73"/>
      <c r="AH165" s="73">
        <v>4044</v>
      </c>
      <c r="AI165" s="73">
        <v>10</v>
      </c>
      <c r="AJ165" s="74">
        <v>15.45</v>
      </c>
      <c r="AK165" s="74">
        <v>16.45</v>
      </c>
      <c r="AL165" s="74">
        <v>1</v>
      </c>
      <c r="AM165" s="73" t="s">
        <v>48</v>
      </c>
      <c r="AN165" s="75" t="s">
        <v>49</v>
      </c>
      <c r="AO165" s="76">
        <v>404</v>
      </c>
    </row>
    <row r="166" spans="1:41" ht="14.45" customHeight="1">
      <c r="A166" s="38"/>
      <c r="B166" s="9">
        <f t="shared" si="44"/>
        <v>45817</v>
      </c>
      <c r="C166" s="39">
        <f t="shared" ref="C166:C195" si="65">IF(AH166="","", IF(OR(AH166=4041, AH166=4042, AH166=4043, AH166=4044, AH166=4045, AH166=4046, AH166=4048, AH166=4049, AH166=4051, AH166=4052, AH166=4053, AH166=4054),
404,
IF(AH166=4047,
"ALTRO CANTIERE",
IF(AH166=4050,
430,
IF(LEN(AH166)=5,
MID(AH166, 1, 2) &amp; "/" &amp; MID(AH166, 3, 3),
AH166)
)
)
))</f>
        <v>404</v>
      </c>
      <c r="D166" s="38" t="str">
        <f>IF(AF166="", "", IFERROR(TEXT(INDEX(Tabella4[N°], MATCH("*"&amp;AF166&amp;"*", Tabella4[DIPENDENTE], 0)), "0000"), "Non trovato"))</f>
        <v>0300</v>
      </c>
      <c r="E166" s="38" t="str">
        <f>IF(AG166="", "", IF(ISERROR(MATCH("*"&amp;AG166&amp;"*", Tabella4[DIPENDENTE], 0)), "Non trovato", TEXT(INDEX(Tabella4[N°], MATCH("*"&amp;AG166&amp;"*", Tabella4[DIPENDENTE], 0)), "0000")))</f>
        <v>2014</v>
      </c>
      <c r="F166" s="48" t="str">
        <f t="shared" si="45"/>
        <v>CAVAGNACCHI</v>
      </c>
      <c r="G166" s="48" t="str">
        <f t="shared" si="46"/>
        <v>MOLINO</v>
      </c>
      <c r="H166" s="57"/>
      <c r="I166" s="68" t="str">
        <f t="shared" si="47"/>
        <v>02</v>
      </c>
      <c r="J166" s="39" t="str">
        <f t="shared" si="62"/>
        <v/>
      </c>
      <c r="K166" s="40" t="str">
        <f t="shared" si="63"/>
        <v/>
      </c>
      <c r="L166" s="48"/>
      <c r="M166" s="41" t="str">
        <f t="shared" si="64"/>
        <v/>
      </c>
      <c r="N166" s="41" t="str">
        <f t="shared" si="48"/>
        <v/>
      </c>
      <c r="O166" s="10" t="str">
        <f t="shared" si="49"/>
        <v>08:15</v>
      </c>
      <c r="P166" s="10" t="str">
        <f t="shared" si="50"/>
        <v>08:15</v>
      </c>
      <c r="Q166" s="48" t="str">
        <f t="shared" si="51"/>
        <v/>
      </c>
      <c r="R166" s="48" t="str">
        <f t="shared" si="52"/>
        <v/>
      </c>
      <c r="S166" s="42" t="str">
        <f t="shared" si="53"/>
        <v>DOPPIO</v>
      </c>
      <c r="T166" s="57" t="str">
        <f>Tabella3[[#This Row],[Descrizione Attività]]</f>
        <v>FERIE</v>
      </c>
      <c r="U166" s="57" t="str">
        <f>IF(Tabella1[[#This Row],[DATA]]="","","02")</f>
        <v>02</v>
      </c>
      <c r="V166" s="34"/>
      <c r="W166" s="34"/>
      <c r="X166" s="33"/>
      <c r="Y166" s="23"/>
      <c r="Z166" s="21" t="str">
        <f t="shared" si="54"/>
        <v>lunedì</v>
      </c>
      <c r="AA166" s="22">
        <f t="shared" si="55"/>
        <v>8.25</v>
      </c>
      <c r="AB166" s="22" t="str">
        <f t="shared" si="56"/>
        <v>08:15</v>
      </c>
      <c r="AC166" s="22" t="str">
        <f t="shared" si="57"/>
        <v>NO</v>
      </c>
      <c r="AD166" s="46"/>
      <c r="AE166" s="78">
        <v>45817</v>
      </c>
      <c r="AF166" s="73" t="s">
        <v>81</v>
      </c>
      <c r="AG166" s="73" t="s">
        <v>55</v>
      </c>
      <c r="AH166" s="73">
        <v>4042</v>
      </c>
      <c r="AI166" s="73">
        <v>10</v>
      </c>
      <c r="AJ166" s="74"/>
      <c r="AK166" s="74"/>
      <c r="AL166" s="74">
        <v>16.5</v>
      </c>
      <c r="AM166" s="73" t="s">
        <v>53</v>
      </c>
      <c r="AN166" s="75" t="s">
        <v>49</v>
      </c>
      <c r="AO166" s="76">
        <v>404</v>
      </c>
    </row>
    <row r="167" spans="1:41" ht="14.45" customHeight="1">
      <c r="A167" s="38"/>
      <c r="B167" s="9">
        <f t="shared" si="44"/>
        <v>45817</v>
      </c>
      <c r="C167" s="39">
        <f t="shared" si="65"/>
        <v>404</v>
      </c>
      <c r="D167" s="38" t="str">
        <f>IF(AF167="", "", IFERROR(TEXT(INDEX(Tabella4[N°], MATCH("*"&amp;AF167&amp;"*", Tabella4[DIPENDENTE], 0)), "0000"), "Non trovato"))</f>
        <v>0263</v>
      </c>
      <c r="E167" s="38" t="str">
        <f>IF(AG167="", "", IF(ISERROR(MATCH("*"&amp;AG167&amp;"*", Tabella4[DIPENDENTE], 0)), "Non trovato", TEXT(INDEX(Tabella4[N°], MATCH("*"&amp;AG167&amp;"*", Tabella4[DIPENDENTE], 0)), "0000")))</f>
        <v>0967</v>
      </c>
      <c r="F167" s="48" t="str">
        <f t="shared" si="45"/>
        <v>ROSSITTO G</v>
      </c>
      <c r="G167" s="48" t="str">
        <f t="shared" si="46"/>
        <v>SCALISI</v>
      </c>
      <c r="H167" s="57"/>
      <c r="I167" s="68" t="str">
        <f t="shared" si="47"/>
        <v>02</v>
      </c>
      <c r="J167" s="39" t="str">
        <f t="shared" si="62"/>
        <v/>
      </c>
      <c r="K167" s="40" t="str">
        <f t="shared" si="63"/>
        <v/>
      </c>
      <c r="L167" s="48"/>
      <c r="M167" s="41" t="str">
        <f t="shared" si="64"/>
        <v/>
      </c>
      <c r="N167" s="41" t="str">
        <f t="shared" si="48"/>
        <v/>
      </c>
      <c r="O167" s="10" t="str">
        <f t="shared" si="49"/>
        <v>08:15</v>
      </c>
      <c r="P167" s="10" t="str">
        <f t="shared" si="50"/>
        <v>08:15</v>
      </c>
      <c r="Q167" s="48" t="str">
        <f t="shared" si="51"/>
        <v/>
      </c>
      <c r="R167" s="48" t="str">
        <f t="shared" si="52"/>
        <v/>
      </c>
      <c r="S167" s="42" t="str">
        <f t="shared" si="53"/>
        <v>DOPPIO</v>
      </c>
      <c r="T167" s="57" t="str">
        <f>Tabella3[[#This Row],[Descrizione Attività]]</f>
        <v>FERIE</v>
      </c>
      <c r="U167" s="57" t="str">
        <f>IF(Tabella1[[#This Row],[DATA]]="","","02")</f>
        <v>02</v>
      </c>
      <c r="V167" s="34"/>
      <c r="W167" s="34"/>
      <c r="X167" s="33"/>
      <c r="Y167" s="23"/>
      <c r="Z167" s="21" t="str">
        <f t="shared" si="54"/>
        <v>lunedì</v>
      </c>
      <c r="AA167" s="22">
        <f t="shared" si="55"/>
        <v>8.25</v>
      </c>
      <c r="AB167" s="22" t="str">
        <f t="shared" si="56"/>
        <v>08:15</v>
      </c>
      <c r="AC167" s="22" t="str">
        <f t="shared" si="57"/>
        <v>NO</v>
      </c>
      <c r="AD167" s="46"/>
      <c r="AE167" s="78">
        <v>45817</v>
      </c>
      <c r="AF167" s="73" t="s">
        <v>110</v>
      </c>
      <c r="AG167" s="73" t="s">
        <v>68</v>
      </c>
      <c r="AH167" s="73">
        <v>4042</v>
      </c>
      <c r="AI167" s="73">
        <v>10</v>
      </c>
      <c r="AJ167" s="74"/>
      <c r="AK167" s="74"/>
      <c r="AL167" s="74">
        <v>16.5</v>
      </c>
      <c r="AM167" s="73" t="s">
        <v>53</v>
      </c>
      <c r="AN167" s="75" t="s">
        <v>49</v>
      </c>
      <c r="AO167" s="76">
        <v>404</v>
      </c>
    </row>
    <row r="168" spans="1:41" ht="14.45" customHeight="1">
      <c r="A168" s="38"/>
      <c r="B168" s="9">
        <f t="shared" si="44"/>
        <v>45817</v>
      </c>
      <c r="C168" s="39">
        <f t="shared" si="65"/>
        <v>404</v>
      </c>
      <c r="D168" s="38" t="str">
        <f>IF(AF168="", "", IFERROR(TEXT(INDEX(Tabella4[N°], MATCH("*"&amp;AF168&amp;"*", Tabella4[DIPENDENTE], 0)), "0000"), "Non trovato"))</f>
        <v>0208</v>
      </c>
      <c r="E168" s="38" t="str">
        <f>IF(AG168="", "", IF(ISERROR(MATCH("*"&amp;AG168&amp;"*", Tabella4[DIPENDENTE], 0)), "Non trovato", TEXT(INDEX(Tabella4[N°], MATCH("*"&amp;AG168&amp;"*", Tabella4[DIPENDENTE], 0)), "0000")))</f>
        <v>0266</v>
      </c>
      <c r="F168" s="48" t="str">
        <f t="shared" si="45"/>
        <v>DI GRANDE F</v>
      </c>
      <c r="G168" s="48" t="str">
        <f t="shared" si="46"/>
        <v>DI SALVO</v>
      </c>
      <c r="H168" s="57"/>
      <c r="I168" s="68" t="str">
        <f t="shared" si="47"/>
        <v>02</v>
      </c>
      <c r="J168" s="39" t="str">
        <f t="shared" si="62"/>
        <v/>
      </c>
      <c r="K168" s="40" t="str">
        <f t="shared" si="63"/>
        <v/>
      </c>
      <c r="L168" s="48"/>
      <c r="M168" s="41" t="str">
        <f t="shared" si="64"/>
        <v/>
      </c>
      <c r="N168" s="41" t="str">
        <f t="shared" si="48"/>
        <v/>
      </c>
      <c r="O168" s="10" t="str">
        <f t="shared" si="49"/>
        <v>08:15</v>
      </c>
      <c r="P168" s="10" t="str">
        <f t="shared" si="50"/>
        <v/>
      </c>
      <c r="Q168" s="48" t="str">
        <f t="shared" si="51"/>
        <v>08:15</v>
      </c>
      <c r="R168" s="48" t="str">
        <f t="shared" si="52"/>
        <v/>
      </c>
      <c r="S168" s="42" t="str">
        <f t="shared" si="53"/>
        <v>DOPPIO</v>
      </c>
      <c r="T168" s="57" t="str">
        <f>Tabella3[[#This Row],[Descrizione Attività]]</f>
        <v>MALATTIA</v>
      </c>
      <c r="U168" s="57" t="str">
        <f>IF(Tabella1[[#This Row],[DATA]]="","","02")</f>
        <v>02</v>
      </c>
      <c r="V168" s="34"/>
      <c r="W168" s="34"/>
      <c r="X168" s="33"/>
      <c r="Y168" s="23"/>
      <c r="Z168" s="21" t="str">
        <f t="shared" si="54"/>
        <v>lunedì</v>
      </c>
      <c r="AA168" s="22">
        <f t="shared" si="55"/>
        <v>8.25</v>
      </c>
      <c r="AB168" s="22" t="str">
        <f t="shared" si="56"/>
        <v>08:15</v>
      </c>
      <c r="AC168" s="22" t="str">
        <f t="shared" si="57"/>
        <v>NO</v>
      </c>
      <c r="AD168" s="46"/>
      <c r="AE168" s="78">
        <v>45817</v>
      </c>
      <c r="AF168" s="73" t="s">
        <v>47</v>
      </c>
      <c r="AG168" s="73" t="s">
        <v>54</v>
      </c>
      <c r="AH168" s="73">
        <v>4043</v>
      </c>
      <c r="AI168" s="73">
        <v>10</v>
      </c>
      <c r="AJ168" s="74"/>
      <c r="AK168" s="74"/>
      <c r="AL168" s="74">
        <v>16.5</v>
      </c>
      <c r="AM168" s="73" t="s">
        <v>22</v>
      </c>
      <c r="AN168" s="75" t="s">
        <v>49</v>
      </c>
      <c r="AO168" s="76">
        <v>404</v>
      </c>
    </row>
    <row r="169" spans="1:41" ht="14.45" customHeight="1">
      <c r="A169" s="38"/>
      <c r="B169" s="9">
        <f t="shared" si="44"/>
        <v>45817</v>
      </c>
      <c r="C169" s="39">
        <f t="shared" si="65"/>
        <v>404</v>
      </c>
      <c r="D169" s="38" t="str">
        <f>IF(AF169="", "", IFERROR(TEXT(INDEX(Tabella4[N°], MATCH("*"&amp;AF169&amp;"*", Tabella4[DIPENDENTE], 0)), "0000"), "Non trovato"))</f>
        <v>0427</v>
      </c>
      <c r="E169" s="38" t="str">
        <f>IF(AG169="", "", IF(ISERROR(MATCH("*"&amp;AG169&amp;"*", Tabella4[DIPENDENTE], 0)), "Non trovato", TEXT(INDEX(Tabella4[N°], MATCH("*"&amp;AG169&amp;"*", Tabella4[DIPENDENTE], 0)), "0000")))</f>
        <v/>
      </c>
      <c r="F169" s="48" t="str">
        <f t="shared" si="45"/>
        <v>CAVALIERE</v>
      </c>
      <c r="G169" s="48" t="str">
        <f t="shared" si="46"/>
        <v/>
      </c>
      <c r="H169" s="57"/>
      <c r="I169" s="68" t="str">
        <f t="shared" si="47"/>
        <v>02</v>
      </c>
      <c r="J169" s="39" t="str">
        <f t="shared" si="62"/>
        <v/>
      </c>
      <c r="K169" s="40" t="str">
        <f t="shared" si="63"/>
        <v/>
      </c>
      <c r="L169" s="48"/>
      <c r="M169" s="41" t="str">
        <f t="shared" si="64"/>
        <v/>
      </c>
      <c r="N169" s="41" t="str">
        <f t="shared" si="48"/>
        <v/>
      </c>
      <c r="O169" s="10" t="str">
        <f t="shared" si="49"/>
        <v>08:15</v>
      </c>
      <c r="P169" s="10" t="str">
        <f t="shared" si="50"/>
        <v>08:15</v>
      </c>
      <c r="Q169" s="48" t="str">
        <f t="shared" si="51"/>
        <v/>
      </c>
      <c r="R169" s="48" t="str">
        <f t="shared" si="52"/>
        <v/>
      </c>
      <c r="S169" s="42" t="str">
        <f t="shared" si="53"/>
        <v>SINGOLO</v>
      </c>
      <c r="T169" s="57" t="str">
        <f>Tabella3[[#This Row],[Descrizione Attività]]</f>
        <v>PERMESSO RETRIBUITO</v>
      </c>
      <c r="U169" s="57" t="str">
        <f>IF(Tabella1[[#This Row],[DATA]]="","","02")</f>
        <v>02</v>
      </c>
      <c r="V169" s="34"/>
      <c r="W169" s="34"/>
      <c r="X169" s="33"/>
      <c r="Y169" s="23"/>
      <c r="Z169" s="21" t="str">
        <f t="shared" si="54"/>
        <v>lunedì</v>
      </c>
      <c r="AA169" s="22">
        <f t="shared" si="55"/>
        <v>8.25</v>
      </c>
      <c r="AB169" s="22" t="str">
        <f t="shared" si="56"/>
        <v>08:15</v>
      </c>
      <c r="AC169" s="22" t="str">
        <f t="shared" si="57"/>
        <v>NO</v>
      </c>
      <c r="AD169" s="46"/>
      <c r="AE169" s="78">
        <v>45817</v>
      </c>
      <c r="AF169" s="73" t="s">
        <v>75</v>
      </c>
      <c r="AG169" s="73"/>
      <c r="AH169" s="73">
        <v>4044</v>
      </c>
      <c r="AI169" s="73">
        <v>10</v>
      </c>
      <c r="AJ169" s="74"/>
      <c r="AK169" s="74"/>
      <c r="AL169" s="74">
        <v>8.25</v>
      </c>
      <c r="AM169" s="73" t="s">
        <v>48</v>
      </c>
      <c r="AN169" s="75" t="s">
        <v>49</v>
      </c>
      <c r="AO169" s="76">
        <v>404</v>
      </c>
    </row>
    <row r="170" spans="1:41" ht="14.45" customHeight="1">
      <c r="A170" s="38"/>
      <c r="B170" s="9">
        <f t="shared" si="44"/>
        <v>45817</v>
      </c>
      <c r="C170" s="39">
        <f t="shared" si="65"/>
        <v>5400255114</v>
      </c>
      <c r="D170" s="38" t="str">
        <f>IF(AF170="", "", IFERROR(TEXT(INDEX(Tabella4[N°], MATCH("*"&amp;AF170&amp;"*", Tabella4[DIPENDENTE], 0)), "0000"), "Non trovato"))</f>
        <v>2203</v>
      </c>
      <c r="E170" s="38" t="str">
        <f>IF(AG170="", "", IF(ISERROR(MATCH("*"&amp;AG170&amp;"*", Tabella4[DIPENDENTE], 0)), "Non trovato", TEXT(INDEX(Tabella4[N°], MATCH("*"&amp;AG170&amp;"*", Tabella4[DIPENDENTE], 0)), "0000")))</f>
        <v>0315</v>
      </c>
      <c r="F170" s="48" t="str">
        <f t="shared" si="45"/>
        <v>RICCIOLI</v>
      </c>
      <c r="G170" s="48" t="str">
        <f t="shared" si="46"/>
        <v>MIGNOSA F</v>
      </c>
      <c r="H170" s="57"/>
      <c r="I170" s="68" t="str">
        <f t="shared" si="47"/>
        <v>02</v>
      </c>
      <c r="J170" s="39" t="str">
        <f t="shared" si="62"/>
        <v/>
      </c>
      <c r="K170" s="40" t="str">
        <f t="shared" si="63"/>
        <v>08:15</v>
      </c>
      <c r="L170" s="48"/>
      <c r="M170" s="41" t="str">
        <f t="shared" si="64"/>
        <v/>
      </c>
      <c r="N170" s="41" t="str">
        <f t="shared" si="48"/>
        <v/>
      </c>
      <c r="O170" s="10" t="str">
        <f t="shared" si="49"/>
        <v>08:15</v>
      </c>
      <c r="P170" s="10" t="str">
        <f t="shared" si="50"/>
        <v/>
      </c>
      <c r="Q170" s="48" t="str">
        <f t="shared" si="51"/>
        <v/>
      </c>
      <c r="R170" s="48" t="str">
        <f t="shared" si="52"/>
        <v/>
      </c>
      <c r="S170" s="42" t="str">
        <f t="shared" si="53"/>
        <v>DOPPIO</v>
      </c>
      <c r="T170" s="57" t="str">
        <f>Tabella3[[#This Row],[Descrizione Attività]]</f>
        <v>PA1S: squ elettr correttiva Giugno</v>
      </c>
      <c r="U170" s="57" t="str">
        <f>IF(Tabella1[[#This Row],[DATA]]="","","02")</f>
        <v>02</v>
      </c>
      <c r="V170" s="34"/>
      <c r="W170" s="34"/>
      <c r="X170" s="33"/>
      <c r="Y170" s="23"/>
      <c r="Z170" s="21" t="str">
        <f t="shared" si="54"/>
        <v>lunedì</v>
      </c>
      <c r="AA170" s="22">
        <f t="shared" si="55"/>
        <v>8.25</v>
      </c>
      <c r="AB170" s="22" t="str">
        <f t="shared" si="56"/>
        <v>08:15</v>
      </c>
      <c r="AC170" s="22" t="str">
        <f t="shared" si="57"/>
        <v>NO</v>
      </c>
      <c r="AD170" s="46"/>
      <c r="AE170" s="78">
        <v>45817</v>
      </c>
      <c r="AF170" s="73" t="s">
        <v>65</v>
      </c>
      <c r="AG170" s="73" t="s">
        <v>66</v>
      </c>
      <c r="AH170" s="73">
        <v>5400255114</v>
      </c>
      <c r="AI170" s="73">
        <v>10</v>
      </c>
      <c r="AJ170" s="74">
        <v>7.45</v>
      </c>
      <c r="AK170" s="74">
        <v>16.45</v>
      </c>
      <c r="AL170" s="74">
        <v>16.5</v>
      </c>
      <c r="AM170" s="73" t="s">
        <v>67</v>
      </c>
      <c r="AN170" s="75" t="s">
        <v>45</v>
      </c>
      <c r="AO170" s="76" t="s">
        <v>61</v>
      </c>
    </row>
    <row r="171" spans="1:41" ht="14.45" customHeight="1">
      <c r="A171" s="38"/>
      <c r="B171" s="9">
        <f t="shared" si="44"/>
        <v>45817</v>
      </c>
      <c r="C171" s="39">
        <f t="shared" si="65"/>
        <v>5400255372</v>
      </c>
      <c r="D171" s="38" t="str">
        <f>IF(AF171="", "", IFERROR(TEXT(INDEX(Tabella4[N°], MATCH("*"&amp;AF171&amp;"*", Tabella4[DIPENDENTE], 0)), "0000"), "Non trovato"))</f>
        <v>1976</v>
      </c>
      <c r="E171" s="38" t="str">
        <f>IF(AG171="", "", IF(ISERROR(MATCH("*"&amp;AG171&amp;"*", Tabella4[DIPENDENTE], 0)), "Non trovato", TEXT(INDEX(Tabella4[N°], MATCH("*"&amp;AG171&amp;"*", Tabella4[DIPENDENTE], 0)), "0000")))</f>
        <v>2150</v>
      </c>
      <c r="F171" s="48" t="str">
        <f t="shared" si="45"/>
        <v>RIZZA F</v>
      </c>
      <c r="G171" s="48" t="str">
        <f t="shared" si="46"/>
        <v>RIZZA C</v>
      </c>
      <c r="H171" s="57"/>
      <c r="I171" s="68" t="str">
        <f t="shared" si="47"/>
        <v>02</v>
      </c>
      <c r="J171" s="39" t="str">
        <f t="shared" si="62"/>
        <v/>
      </c>
      <c r="K171" s="40" t="str">
        <f t="shared" si="63"/>
        <v>08:15</v>
      </c>
      <c r="L171" s="48"/>
      <c r="M171" s="41" t="str">
        <f t="shared" si="64"/>
        <v/>
      </c>
      <c r="N171" s="41" t="str">
        <f t="shared" si="48"/>
        <v/>
      </c>
      <c r="O171" s="10" t="str">
        <f t="shared" si="49"/>
        <v>08:15</v>
      </c>
      <c r="P171" s="10" t="str">
        <f t="shared" si="50"/>
        <v/>
      </c>
      <c r="Q171" s="48" t="str">
        <f t="shared" si="51"/>
        <v/>
      </c>
      <c r="R171" s="48" t="str">
        <f t="shared" si="52"/>
        <v/>
      </c>
      <c r="S171" s="42" t="str">
        <f t="shared" si="53"/>
        <v>DOPPIO</v>
      </c>
      <c r="T171" s="57" t="str">
        <f>Tabella3[[#This Row],[Descrizione Attività]]</f>
        <v>ripristini AI  giugno 2025</v>
      </c>
      <c r="U171" s="57" t="str">
        <f>IF(Tabella1[[#This Row],[DATA]]="","","02")</f>
        <v>02</v>
      </c>
      <c r="V171" s="34"/>
      <c r="W171" s="34"/>
      <c r="X171" s="33"/>
      <c r="Y171" s="23"/>
      <c r="Z171" s="21" t="str">
        <f t="shared" si="54"/>
        <v>lunedì</v>
      </c>
      <c r="AA171" s="22">
        <f t="shared" si="55"/>
        <v>8.25</v>
      </c>
      <c r="AB171" s="22" t="str">
        <f t="shared" si="56"/>
        <v>08:15</v>
      </c>
      <c r="AC171" s="22" t="str">
        <f t="shared" si="57"/>
        <v>NO</v>
      </c>
      <c r="AD171" s="46"/>
      <c r="AE171" s="78">
        <v>45817</v>
      </c>
      <c r="AF171" s="73" t="s">
        <v>77</v>
      </c>
      <c r="AG171" s="73" t="s">
        <v>78</v>
      </c>
      <c r="AH171" s="73">
        <v>5400255372</v>
      </c>
      <c r="AI171" s="73">
        <v>10</v>
      </c>
      <c r="AJ171" s="74">
        <v>7.45</v>
      </c>
      <c r="AK171" s="74">
        <v>16.45</v>
      </c>
      <c r="AL171" s="74">
        <v>16.5</v>
      </c>
      <c r="AM171" s="73" t="s">
        <v>79</v>
      </c>
      <c r="AN171" s="75" t="s">
        <v>45</v>
      </c>
      <c r="AO171" s="76" t="s">
        <v>80</v>
      </c>
    </row>
    <row r="172" spans="1:41" ht="14.45" customHeight="1">
      <c r="A172" s="38"/>
      <c r="B172" s="9">
        <f t="shared" si="44"/>
        <v>45817</v>
      </c>
      <c r="C172" s="39">
        <f t="shared" si="65"/>
        <v>5400255117</v>
      </c>
      <c r="D172" s="38" t="str">
        <f>IF(AF172="", "", IFERROR(TEXT(INDEX(Tabella4[N°], MATCH("*"&amp;AF172&amp;"*", Tabella4[DIPENDENTE], 0)), "0000"), "Non trovato"))</f>
        <v>0803</v>
      </c>
      <c r="E172" s="38" t="str">
        <f>IF(AG172="", "", IF(ISERROR(MATCH("*"&amp;AG172&amp;"*", Tabella4[DIPENDENTE], 0)), "Non trovato", TEXT(INDEX(Tabella4[N°], MATCH("*"&amp;AG172&amp;"*", Tabella4[DIPENDENTE], 0)), "0000")))</f>
        <v>0304</v>
      </c>
      <c r="F172" s="48" t="str">
        <f t="shared" si="45"/>
        <v>SPINALI V</v>
      </c>
      <c r="G172" s="48" t="str">
        <f t="shared" si="46"/>
        <v>MANSERVIGI</v>
      </c>
      <c r="H172" s="57"/>
      <c r="I172" s="68" t="str">
        <f t="shared" si="47"/>
        <v>02</v>
      </c>
      <c r="J172" s="39" t="str">
        <f t="shared" si="62"/>
        <v/>
      </c>
      <c r="K172" s="40" t="str">
        <f t="shared" si="63"/>
        <v>08:15</v>
      </c>
      <c r="L172" s="48"/>
      <c r="M172" s="41" t="str">
        <f t="shared" si="64"/>
        <v/>
      </c>
      <c r="N172" s="41" t="str">
        <f t="shared" si="48"/>
        <v/>
      </c>
      <c r="O172" s="10" t="str">
        <f t="shared" si="49"/>
        <v>08:15</v>
      </c>
      <c r="P172" s="10" t="str">
        <f t="shared" si="50"/>
        <v/>
      </c>
      <c r="Q172" s="48" t="str">
        <f t="shared" si="51"/>
        <v/>
      </c>
      <c r="R172" s="48" t="str">
        <f t="shared" si="52"/>
        <v/>
      </c>
      <c r="S172" s="42" t="str">
        <f t="shared" si="53"/>
        <v>DOPPIO</v>
      </c>
      <c r="T172" s="57" t="str">
        <f>Tabella3[[#This Row],[Descrizione Attività]]</f>
        <v>ARCOM BLE PON: squ ele corrett Giugno</v>
      </c>
      <c r="U172" s="57" t="str">
        <f>IF(Tabella1[[#This Row],[DATA]]="","","02")</f>
        <v>02</v>
      </c>
      <c r="V172" s="34"/>
      <c r="W172" s="34"/>
      <c r="X172" s="33"/>
      <c r="Y172" s="23"/>
      <c r="Z172" s="21" t="str">
        <f t="shared" si="54"/>
        <v>lunedì</v>
      </c>
      <c r="AA172" s="22">
        <f t="shared" si="55"/>
        <v>8.25</v>
      </c>
      <c r="AB172" s="22" t="str">
        <f t="shared" si="56"/>
        <v>08:15</v>
      </c>
      <c r="AC172" s="22" t="str">
        <f t="shared" si="57"/>
        <v>NO</v>
      </c>
      <c r="AD172" s="46"/>
      <c r="AE172" s="78">
        <v>45817</v>
      </c>
      <c r="AF172" s="73" t="s">
        <v>69</v>
      </c>
      <c r="AG172" s="73" t="s">
        <v>87</v>
      </c>
      <c r="AH172" s="73">
        <v>5400255117</v>
      </c>
      <c r="AI172" s="73">
        <v>10</v>
      </c>
      <c r="AJ172" s="74">
        <v>7.45</v>
      </c>
      <c r="AK172" s="74">
        <v>16.45</v>
      </c>
      <c r="AL172" s="74">
        <v>16.5</v>
      </c>
      <c r="AM172" s="73" t="s">
        <v>71</v>
      </c>
      <c r="AN172" s="75" t="s">
        <v>45</v>
      </c>
      <c r="AO172" s="76" t="s">
        <v>61</v>
      </c>
    </row>
    <row r="173" spans="1:41" ht="14.45" customHeight="1">
      <c r="A173" s="38"/>
      <c r="B173" s="9">
        <f t="shared" si="44"/>
        <v>45817</v>
      </c>
      <c r="C173" s="39">
        <f t="shared" si="65"/>
        <v>5400255112</v>
      </c>
      <c r="D173" s="38" t="str">
        <f>IF(AF173="", "", IFERROR(TEXT(INDEX(Tabella4[N°], MATCH("*"&amp;AF173&amp;"*", Tabella4[DIPENDENTE], 0)), "0000"), "Non trovato"))</f>
        <v>0510</v>
      </c>
      <c r="E173" s="38" t="str">
        <f>IF(AG173="", "", IF(ISERROR(MATCH("*"&amp;AG173&amp;"*", Tabella4[DIPENDENTE], 0)), "Non trovato", TEXT(INDEX(Tabella4[N°], MATCH("*"&amp;AG173&amp;"*", Tabella4[DIPENDENTE], 0)), "0000")))</f>
        <v>0511</v>
      </c>
      <c r="F173" s="48" t="str">
        <f t="shared" si="45"/>
        <v>TORDONATO</v>
      </c>
      <c r="G173" s="48" t="str">
        <f t="shared" si="46"/>
        <v>DI GRANDE D</v>
      </c>
      <c r="H173" s="57"/>
      <c r="I173" s="68" t="str">
        <f t="shared" si="47"/>
        <v>02</v>
      </c>
      <c r="J173" s="39" t="str">
        <f t="shared" si="62"/>
        <v/>
      </c>
      <c r="K173" s="40" t="str">
        <f t="shared" si="63"/>
        <v>08:15</v>
      </c>
      <c r="L173" s="48"/>
      <c r="M173" s="41" t="str">
        <f t="shared" si="64"/>
        <v/>
      </c>
      <c r="N173" s="41" t="str">
        <f t="shared" si="48"/>
        <v/>
      </c>
      <c r="O173" s="10" t="str">
        <f t="shared" si="49"/>
        <v>08:15</v>
      </c>
      <c r="P173" s="10" t="str">
        <f t="shared" si="50"/>
        <v/>
      </c>
      <c r="Q173" s="48" t="str">
        <f t="shared" si="51"/>
        <v/>
      </c>
      <c r="R173" s="48" t="str">
        <f t="shared" si="52"/>
        <v/>
      </c>
      <c r="S173" s="42" t="str">
        <f t="shared" si="53"/>
        <v>DOPPIO</v>
      </c>
      <c r="T173" s="57" t="str">
        <f>Tabella3[[#This Row],[Descrizione Attività]]</f>
        <v>Utilities: squ elett correttiva Giugno</v>
      </c>
      <c r="U173" s="57" t="str">
        <f>IF(Tabella1[[#This Row],[DATA]]="","","02")</f>
        <v>02</v>
      </c>
      <c r="V173" s="34"/>
      <c r="W173" s="34"/>
      <c r="X173" s="33"/>
      <c r="Y173" s="23"/>
      <c r="Z173" s="21" t="str">
        <f t="shared" si="54"/>
        <v>lunedì</v>
      </c>
      <c r="AA173" s="22">
        <f t="shared" si="55"/>
        <v>8.25</v>
      </c>
      <c r="AB173" s="22" t="str">
        <f t="shared" si="56"/>
        <v>08:15</v>
      </c>
      <c r="AC173" s="22" t="str">
        <f t="shared" si="57"/>
        <v>NO</v>
      </c>
      <c r="AD173" s="46"/>
      <c r="AE173" s="78">
        <v>45817</v>
      </c>
      <c r="AF173" s="73" t="s">
        <v>143</v>
      </c>
      <c r="AG173" s="73" t="s">
        <v>144</v>
      </c>
      <c r="AH173" s="73">
        <v>5400255112</v>
      </c>
      <c r="AI173" s="73">
        <v>10</v>
      </c>
      <c r="AJ173" s="74">
        <v>7.45</v>
      </c>
      <c r="AK173" s="74">
        <v>16.45</v>
      </c>
      <c r="AL173" s="74">
        <v>16.5</v>
      </c>
      <c r="AM173" s="73" t="s">
        <v>60</v>
      </c>
      <c r="AN173" s="75" t="s">
        <v>45</v>
      </c>
      <c r="AO173" s="76" t="s">
        <v>61</v>
      </c>
    </row>
    <row r="174" spans="1:41" ht="14.45" customHeight="1">
      <c r="A174" s="38"/>
      <c r="B174" s="9">
        <f t="shared" si="44"/>
        <v>45817</v>
      </c>
      <c r="C174" s="39">
        <f t="shared" si="65"/>
        <v>5400255112</v>
      </c>
      <c r="D174" s="38" t="str">
        <f>IF(AF174="", "", IFERROR(TEXT(INDEX(Tabella4[N°], MATCH("*"&amp;AF174&amp;"*", Tabella4[DIPENDENTE], 0)), "0000"), "Non trovato"))</f>
        <v>1894</v>
      </c>
      <c r="E174" s="38" t="str">
        <f>IF(AG174="", "", IF(ISERROR(MATCH("*"&amp;AG174&amp;"*", Tabella4[DIPENDENTE], 0)), "Non trovato", TEXT(INDEX(Tabella4[N°], MATCH("*"&amp;AG174&amp;"*", Tabella4[DIPENDENTE], 0)), "0000")))</f>
        <v>2012</v>
      </c>
      <c r="F174" s="48" t="str">
        <f t="shared" si="45"/>
        <v>CORTESE</v>
      </c>
      <c r="G174" s="48" t="str">
        <f t="shared" si="46"/>
        <v>MIGNOSA A</v>
      </c>
      <c r="H174" s="57"/>
      <c r="I174" s="68" t="str">
        <f t="shared" si="47"/>
        <v>02</v>
      </c>
      <c r="J174" s="39" t="str">
        <f t="shared" si="62"/>
        <v/>
      </c>
      <c r="K174" s="40" t="str">
        <f t="shared" si="63"/>
        <v>08:15</v>
      </c>
      <c r="L174" s="48"/>
      <c r="M174" s="41" t="str">
        <f t="shared" si="64"/>
        <v/>
      </c>
      <c r="N174" s="41" t="str">
        <f t="shared" si="48"/>
        <v/>
      </c>
      <c r="O174" s="10" t="str">
        <f t="shared" si="49"/>
        <v>08:15</v>
      </c>
      <c r="P174" s="10" t="str">
        <f t="shared" si="50"/>
        <v/>
      </c>
      <c r="Q174" s="48" t="str">
        <f t="shared" si="51"/>
        <v/>
      </c>
      <c r="R174" s="48" t="str">
        <f t="shared" si="52"/>
        <v/>
      </c>
      <c r="S174" s="42" t="str">
        <f t="shared" si="53"/>
        <v>DOPPIO</v>
      </c>
      <c r="T174" s="57" t="str">
        <f>Tabella3[[#This Row],[Descrizione Attività]]</f>
        <v>Utilities: squ elett correttiva Giugno</v>
      </c>
      <c r="U174" s="57" t="str">
        <f>IF(Tabella1[[#This Row],[DATA]]="","","02")</f>
        <v>02</v>
      </c>
      <c r="V174" s="34"/>
      <c r="W174" s="34"/>
      <c r="X174" s="33"/>
      <c r="Y174" s="23"/>
      <c r="Z174" s="21" t="str">
        <f t="shared" si="54"/>
        <v>lunedì</v>
      </c>
      <c r="AA174" s="22">
        <f t="shared" si="55"/>
        <v>8.25</v>
      </c>
      <c r="AB174" s="22" t="str">
        <f t="shared" si="56"/>
        <v>08:15</v>
      </c>
      <c r="AC174" s="22" t="str">
        <f t="shared" si="57"/>
        <v>NO</v>
      </c>
      <c r="AD174" s="46"/>
      <c r="AE174" s="78">
        <v>45817</v>
      </c>
      <c r="AF174" s="73" t="s">
        <v>58</v>
      </c>
      <c r="AG174" s="73" t="s">
        <v>92</v>
      </c>
      <c r="AH174" s="73">
        <v>5400255112</v>
      </c>
      <c r="AI174" s="73">
        <v>10</v>
      </c>
      <c r="AJ174" s="74">
        <v>7.45</v>
      </c>
      <c r="AK174" s="74">
        <v>16.45</v>
      </c>
      <c r="AL174" s="74">
        <v>16.5</v>
      </c>
      <c r="AM174" s="73" t="s">
        <v>60</v>
      </c>
      <c r="AN174" s="75" t="s">
        <v>45</v>
      </c>
      <c r="AO174" s="76" t="s">
        <v>61</v>
      </c>
    </row>
    <row r="175" spans="1:41" ht="14.45" customHeight="1">
      <c r="A175" s="38"/>
      <c r="B175" s="9">
        <f t="shared" si="44"/>
        <v>45817</v>
      </c>
      <c r="C175" s="39">
        <f t="shared" si="65"/>
        <v>404</v>
      </c>
      <c r="D175" s="38" t="str">
        <f>IF(AF175="", "", IFERROR(TEXT(INDEX(Tabella4[N°], MATCH("*"&amp;AF175&amp;"*", Tabella4[DIPENDENTE], 0)), "0000"), "Non trovato"))</f>
        <v>1894</v>
      </c>
      <c r="E175" s="38" t="str">
        <f>IF(AG175="", "", IF(ISERROR(MATCH("*"&amp;AG175&amp;"*", Tabella4[DIPENDENTE], 0)), "Non trovato", TEXT(INDEX(Tabella4[N°], MATCH("*"&amp;AG175&amp;"*", Tabella4[DIPENDENTE], 0)), "0000")))</f>
        <v/>
      </c>
      <c r="F175" s="48" t="str">
        <f t="shared" si="45"/>
        <v>CORTESE</v>
      </c>
      <c r="G175" s="48" t="str">
        <f t="shared" si="46"/>
        <v/>
      </c>
      <c r="H175" s="57"/>
      <c r="I175" s="68" t="str">
        <f t="shared" si="47"/>
        <v>02</v>
      </c>
      <c r="J175" s="39" t="str">
        <f t="shared" si="62"/>
        <v>00:30</v>
      </c>
      <c r="K175" s="40" t="str">
        <f t="shared" si="63"/>
        <v/>
      </c>
      <c r="L175" s="48"/>
      <c r="M175" s="41" t="str">
        <f t="shared" si="64"/>
        <v/>
      </c>
      <c r="N175" s="41" t="str">
        <f t="shared" si="48"/>
        <v/>
      </c>
      <c r="O175" s="10" t="str">
        <f t="shared" si="49"/>
        <v>00:30</v>
      </c>
      <c r="P175" s="10" t="str">
        <f t="shared" si="50"/>
        <v/>
      </c>
      <c r="Q175" s="48" t="str">
        <f t="shared" si="51"/>
        <v/>
      </c>
      <c r="R175" s="48" t="str">
        <f t="shared" si="52"/>
        <v/>
      </c>
      <c r="S175" s="42" t="str">
        <f t="shared" si="53"/>
        <v>SINGOLO</v>
      </c>
      <c r="T175" s="57" t="str">
        <f>Tabella3[[#This Row],[Descrizione Attività]]</f>
        <v>ORE CONTO PROPRIO</v>
      </c>
      <c r="U175" s="57" t="str">
        <f>IF(Tabella1[[#This Row],[DATA]]="","","02")</f>
        <v>02</v>
      </c>
      <c r="V175" s="34"/>
      <c r="W175" s="34"/>
      <c r="X175" s="33"/>
      <c r="Y175" s="23"/>
      <c r="Z175" s="21" t="str">
        <f t="shared" si="54"/>
        <v>lunedì</v>
      </c>
      <c r="AA175" s="22">
        <f t="shared" si="55"/>
        <v>0.5</v>
      </c>
      <c r="AB175" s="22" t="str">
        <f t="shared" si="56"/>
        <v>00:30</v>
      </c>
      <c r="AC175" s="22" t="str">
        <f t="shared" si="57"/>
        <v>NO</v>
      </c>
      <c r="AD175" s="46"/>
      <c r="AE175" s="78">
        <v>45817</v>
      </c>
      <c r="AF175" s="73" t="s">
        <v>58</v>
      </c>
      <c r="AG175" s="73"/>
      <c r="AH175" s="73">
        <v>4041</v>
      </c>
      <c r="AI175" s="73">
        <v>10</v>
      </c>
      <c r="AJ175" s="74">
        <v>16.45</v>
      </c>
      <c r="AK175" s="74">
        <v>17.149999999999999</v>
      </c>
      <c r="AL175" s="74">
        <v>0.5</v>
      </c>
      <c r="AM175" s="73" t="s">
        <v>62</v>
      </c>
      <c r="AN175" s="75" t="s">
        <v>49</v>
      </c>
      <c r="AO175" s="76">
        <v>4041</v>
      </c>
    </row>
    <row r="176" spans="1:41" ht="14.45" customHeight="1">
      <c r="A176" s="38"/>
      <c r="B176" s="9">
        <f t="shared" si="44"/>
        <v>45817</v>
      </c>
      <c r="C176" s="39">
        <f t="shared" si="65"/>
        <v>5400255693</v>
      </c>
      <c r="D176" s="38" t="str">
        <f>IF(AF176="", "", IFERROR(TEXT(INDEX(Tabella4[N°], MATCH("*"&amp;AF176&amp;"*", Tabella4[DIPENDENTE], 0)), "0000"), "Non trovato"))</f>
        <v>0242</v>
      </c>
      <c r="E176" s="38" t="str">
        <f>IF(AG176="", "", IF(ISERROR(MATCH("*"&amp;AG176&amp;"*", Tabella4[DIPENDENTE], 0)), "Non trovato", TEXT(INDEX(Tabella4[N°], MATCH("*"&amp;AG176&amp;"*", Tabella4[DIPENDENTE], 0)), "0000")))</f>
        <v/>
      </c>
      <c r="F176" s="48" t="str">
        <f t="shared" si="45"/>
        <v>OGNISANTI A</v>
      </c>
      <c r="G176" s="48" t="str">
        <f t="shared" si="46"/>
        <v/>
      </c>
      <c r="H176" s="57"/>
      <c r="I176" s="68" t="str">
        <f t="shared" si="47"/>
        <v>02</v>
      </c>
      <c r="J176" s="39" t="str">
        <f t="shared" si="62"/>
        <v/>
      </c>
      <c r="K176" s="40" t="str">
        <f t="shared" si="63"/>
        <v>08:15</v>
      </c>
      <c r="L176" s="48"/>
      <c r="M176" s="41" t="str">
        <f t="shared" si="64"/>
        <v/>
      </c>
      <c r="N176" s="41" t="str">
        <f t="shared" si="48"/>
        <v/>
      </c>
      <c r="O176" s="10" t="str">
        <f t="shared" si="49"/>
        <v>08:15</v>
      </c>
      <c r="P176" s="10" t="str">
        <f t="shared" si="50"/>
        <v/>
      </c>
      <c r="Q176" s="48" t="str">
        <f t="shared" si="51"/>
        <v/>
      </c>
      <c r="R176" s="48" t="str">
        <f t="shared" si="52"/>
        <v/>
      </c>
      <c r="S176" s="42" t="str">
        <f t="shared" si="53"/>
        <v>SINGOLO</v>
      </c>
      <c r="T176" s="57" t="str">
        <f>Tabella3[[#This Row],[Descrizione Attività]]</f>
        <v>6200-MP510E smontaggio motore elettrico</v>
      </c>
      <c r="U176" s="57" t="str">
        <f>IF(Tabella1[[#This Row],[DATA]]="","","02")</f>
        <v>02</v>
      </c>
      <c r="V176" s="34"/>
      <c r="W176" s="34"/>
      <c r="X176" s="33"/>
      <c r="Y176" s="23"/>
      <c r="Z176" s="21" t="str">
        <f t="shared" si="54"/>
        <v>lunedì</v>
      </c>
      <c r="AA176" s="22">
        <f t="shared" si="55"/>
        <v>8.25</v>
      </c>
      <c r="AB176" s="22" t="str">
        <f t="shared" si="56"/>
        <v>08:15</v>
      </c>
      <c r="AC176" s="22" t="str">
        <f t="shared" si="57"/>
        <v>NO</v>
      </c>
      <c r="AD176" s="46"/>
      <c r="AE176" s="78">
        <v>45817</v>
      </c>
      <c r="AF176" s="73" t="s">
        <v>72</v>
      </c>
      <c r="AG176" s="73"/>
      <c r="AH176" s="73">
        <v>5400255693</v>
      </c>
      <c r="AI176" s="73">
        <v>10</v>
      </c>
      <c r="AJ176" s="74">
        <v>7.45</v>
      </c>
      <c r="AK176" s="74">
        <v>16.45</v>
      </c>
      <c r="AL176" s="74">
        <v>8.25</v>
      </c>
      <c r="AM176" s="73" t="s">
        <v>142</v>
      </c>
      <c r="AN176" s="75" t="s">
        <v>45</v>
      </c>
      <c r="AO176" s="76" t="s">
        <v>124</v>
      </c>
    </row>
    <row r="177" spans="1:41" ht="14.45" customHeight="1">
      <c r="A177" s="38"/>
      <c r="B177" s="9">
        <f t="shared" si="44"/>
        <v>45817</v>
      </c>
      <c r="C177" s="39">
        <f t="shared" si="65"/>
        <v>5400255693</v>
      </c>
      <c r="D177" s="38" t="str">
        <f>IF(AF177="", "", IFERROR(TEXT(INDEX(Tabella4[N°], MATCH("*"&amp;AF177&amp;"*", Tabella4[DIPENDENTE], 0)), "0000"), "Non trovato"))</f>
        <v>1969</v>
      </c>
      <c r="E177" s="38" t="str">
        <f>IF(AG177="", "", IF(ISERROR(MATCH("*"&amp;AG177&amp;"*", Tabella4[DIPENDENTE], 0)), "Non trovato", TEXT(INDEX(Tabella4[N°], MATCH("*"&amp;AG177&amp;"*", Tabella4[DIPENDENTE], 0)), "0000")))</f>
        <v/>
      </c>
      <c r="F177" s="48" t="str">
        <f t="shared" si="45"/>
        <v>BELLISTRI</v>
      </c>
      <c r="G177" s="48" t="str">
        <f t="shared" si="46"/>
        <v/>
      </c>
      <c r="H177" s="57"/>
      <c r="I177" s="68" t="str">
        <f t="shared" si="47"/>
        <v>02</v>
      </c>
      <c r="J177" s="39" t="str">
        <f t="shared" si="62"/>
        <v/>
      </c>
      <c r="K177" s="40" t="str">
        <f t="shared" si="63"/>
        <v>04:15</v>
      </c>
      <c r="L177" s="48"/>
      <c r="M177" s="41" t="str">
        <f t="shared" si="64"/>
        <v/>
      </c>
      <c r="N177" s="41" t="str">
        <f t="shared" si="48"/>
        <v/>
      </c>
      <c r="O177" s="10" t="str">
        <f t="shared" si="49"/>
        <v>04:15</v>
      </c>
      <c r="P177" s="10" t="str">
        <f t="shared" si="50"/>
        <v/>
      </c>
      <c r="Q177" s="48" t="str">
        <f t="shared" si="51"/>
        <v/>
      </c>
      <c r="R177" s="48" t="str">
        <f t="shared" si="52"/>
        <v/>
      </c>
      <c r="S177" s="42" t="str">
        <f t="shared" si="53"/>
        <v>SINGOLO</v>
      </c>
      <c r="T177" s="57" t="str">
        <f>Tabella3[[#This Row],[Descrizione Attività]]</f>
        <v>6200-MP510E smontaggio motore elettrico</v>
      </c>
      <c r="U177" s="57" t="str">
        <f>IF(Tabella1[[#This Row],[DATA]]="","","02")</f>
        <v>02</v>
      </c>
      <c r="V177" s="34"/>
      <c r="W177" s="34"/>
      <c r="X177" s="33"/>
      <c r="Y177" s="23"/>
      <c r="Z177" s="21" t="str">
        <f t="shared" si="54"/>
        <v>lunedì</v>
      </c>
      <c r="AA177" s="22">
        <f t="shared" si="55"/>
        <v>4.25</v>
      </c>
      <c r="AB177" s="22" t="str">
        <f t="shared" si="56"/>
        <v>04:15</v>
      </c>
      <c r="AC177" s="22" t="str">
        <f t="shared" si="57"/>
        <v>NO</v>
      </c>
      <c r="AD177" s="46"/>
      <c r="AE177" s="78">
        <v>45817</v>
      </c>
      <c r="AF177" s="73" t="s">
        <v>73</v>
      </c>
      <c r="AG177" s="73"/>
      <c r="AH177" s="73">
        <v>5400255693</v>
      </c>
      <c r="AI177" s="73">
        <v>10</v>
      </c>
      <c r="AJ177" s="74">
        <v>7.45</v>
      </c>
      <c r="AK177" s="74">
        <v>12</v>
      </c>
      <c r="AL177" s="74">
        <v>4.25</v>
      </c>
      <c r="AM177" s="73" t="s">
        <v>142</v>
      </c>
      <c r="AN177" s="75" t="s">
        <v>45</v>
      </c>
      <c r="AO177" s="76" t="s">
        <v>124</v>
      </c>
    </row>
    <row r="178" spans="1:41" ht="14.45" customHeight="1">
      <c r="A178" s="38"/>
      <c r="B178" s="9">
        <f t="shared" si="44"/>
        <v>45817</v>
      </c>
      <c r="C178" s="39">
        <f t="shared" si="65"/>
        <v>5400255117</v>
      </c>
      <c r="D178" s="38" t="str">
        <f>IF(AF178="", "", IFERROR(TEXT(INDEX(Tabella4[N°], MATCH("*"&amp;AF178&amp;"*", Tabella4[DIPENDENTE], 0)), "0000"), "Non trovato"))</f>
        <v>0552</v>
      </c>
      <c r="E178" s="38" t="str">
        <f>IF(AG178="", "", IF(ISERROR(MATCH("*"&amp;AG178&amp;"*", Tabella4[DIPENDENTE], 0)), "Non trovato", TEXT(INDEX(Tabella4[N°], MATCH("*"&amp;AG178&amp;"*", Tabella4[DIPENDENTE], 0)), "0000")))</f>
        <v>0431</v>
      </c>
      <c r="F178" s="48" t="str">
        <f t="shared" si="45"/>
        <v>DI MARE</v>
      </c>
      <c r="G178" s="48" t="str">
        <f t="shared" si="46"/>
        <v>DI NICOLA</v>
      </c>
      <c r="H178" s="57"/>
      <c r="I178" s="68" t="str">
        <f t="shared" si="47"/>
        <v>02</v>
      </c>
      <c r="J178" s="39" t="str">
        <f t="shared" si="62"/>
        <v/>
      </c>
      <c r="K178" s="40" t="str">
        <f t="shared" si="63"/>
        <v>08:15</v>
      </c>
      <c r="L178" s="48"/>
      <c r="M178" s="41" t="str">
        <f t="shared" si="64"/>
        <v/>
      </c>
      <c r="N178" s="41" t="str">
        <f t="shared" si="48"/>
        <v/>
      </c>
      <c r="O178" s="10" t="str">
        <f t="shared" si="49"/>
        <v>08:15</v>
      </c>
      <c r="P178" s="10" t="str">
        <f t="shared" si="50"/>
        <v/>
      </c>
      <c r="Q178" s="48" t="str">
        <f t="shared" si="51"/>
        <v/>
      </c>
      <c r="R178" s="48" t="str">
        <f t="shared" si="52"/>
        <v/>
      </c>
      <c r="S178" s="42" t="str">
        <f t="shared" si="53"/>
        <v>DOPPIO</v>
      </c>
      <c r="T178" s="57" t="str">
        <f>Tabella3[[#This Row],[Descrizione Attività]]</f>
        <v>ARCOM BLE PON: squ ele corrett Giugno</v>
      </c>
      <c r="U178" s="57" t="str">
        <f>IF(Tabella1[[#This Row],[DATA]]="","","02")</f>
        <v>02</v>
      </c>
      <c r="V178" s="34"/>
      <c r="W178" s="34"/>
      <c r="X178" s="33"/>
      <c r="Y178" s="23"/>
      <c r="Z178" s="21" t="str">
        <f t="shared" si="54"/>
        <v>lunedì</v>
      </c>
      <c r="AA178" s="22">
        <f t="shared" si="55"/>
        <v>8.25</v>
      </c>
      <c r="AB178" s="22" t="str">
        <f t="shared" si="56"/>
        <v>08:15</v>
      </c>
      <c r="AC178" s="22" t="str">
        <f t="shared" si="57"/>
        <v>NO</v>
      </c>
      <c r="AD178" s="46"/>
      <c r="AE178" s="78">
        <v>45817</v>
      </c>
      <c r="AF178" s="73" t="s">
        <v>63</v>
      </c>
      <c r="AG178" s="73" t="s">
        <v>64</v>
      </c>
      <c r="AH178" s="73">
        <v>5400255117</v>
      </c>
      <c r="AI178" s="73">
        <v>10</v>
      </c>
      <c r="AJ178" s="74">
        <v>7.45</v>
      </c>
      <c r="AK178" s="74">
        <v>16.45</v>
      </c>
      <c r="AL178" s="74">
        <v>16.5</v>
      </c>
      <c r="AM178" s="73" t="s">
        <v>71</v>
      </c>
      <c r="AN178" s="75" t="s">
        <v>45</v>
      </c>
      <c r="AO178" s="76" t="s">
        <v>61</v>
      </c>
    </row>
    <row r="179" spans="1:41" ht="14.45" customHeight="1">
      <c r="A179" s="38"/>
      <c r="B179" s="9">
        <f t="shared" si="44"/>
        <v>45817</v>
      </c>
      <c r="C179" s="39">
        <f t="shared" si="65"/>
        <v>5400243313</v>
      </c>
      <c r="D179" s="38" t="str">
        <f>IF(AF179="", "", IFERROR(TEXT(INDEX(Tabella4[N°], MATCH("*"&amp;AF179&amp;"*", Tabella4[DIPENDENTE], 0)), "0000"), "Non trovato"))</f>
        <v>1833</v>
      </c>
      <c r="E179" s="38" t="str">
        <f>IF(AG179="", "", IF(ISERROR(MATCH("*"&amp;AG179&amp;"*", Tabella4[DIPENDENTE], 0)), "Non trovato", TEXT(INDEX(Tabella4[N°], MATCH("*"&amp;AG179&amp;"*", Tabella4[DIPENDENTE], 0)), "0000")))</f>
        <v>0475</v>
      </c>
      <c r="F179" s="48" t="str">
        <f t="shared" si="45"/>
        <v>MICELI</v>
      </c>
      <c r="G179" s="48" t="str">
        <f t="shared" si="46"/>
        <v>TRINGALI</v>
      </c>
      <c r="H179" s="57"/>
      <c r="I179" s="68" t="str">
        <f t="shared" si="47"/>
        <v>02</v>
      </c>
      <c r="J179" s="39" t="str">
        <f t="shared" si="62"/>
        <v/>
      </c>
      <c r="K179" s="40" t="str">
        <f t="shared" si="63"/>
        <v>08:15</v>
      </c>
      <c r="L179" s="48"/>
      <c r="M179" s="41" t="str">
        <f t="shared" si="64"/>
        <v/>
      </c>
      <c r="N179" s="41" t="str">
        <f t="shared" si="48"/>
        <v/>
      </c>
      <c r="O179" s="10" t="str">
        <f t="shared" si="49"/>
        <v>08:15</v>
      </c>
      <c r="P179" s="10" t="str">
        <f t="shared" si="50"/>
        <v/>
      </c>
      <c r="Q179" s="48" t="str">
        <f t="shared" si="51"/>
        <v/>
      </c>
      <c r="R179" s="48" t="str">
        <f t="shared" si="52"/>
        <v/>
      </c>
      <c r="S179" s="42" t="str">
        <f t="shared" si="53"/>
        <v>DOPPIO</v>
      </c>
      <c r="T179" s="57" t="str">
        <f>Tabella3[[#This Row],[Descrizione Attività]]</f>
        <v>Assistenza ELE attività edili_2025</v>
      </c>
      <c r="U179" s="57" t="str">
        <f>IF(Tabella1[[#This Row],[DATA]]="","","02")</f>
        <v>02</v>
      </c>
      <c r="V179" s="34"/>
      <c r="W179" s="34"/>
      <c r="X179" s="33"/>
      <c r="Y179" s="23"/>
      <c r="Z179" s="21" t="str">
        <f t="shared" si="54"/>
        <v>lunedì</v>
      </c>
      <c r="AA179" s="22">
        <f t="shared" si="55"/>
        <v>8.25</v>
      </c>
      <c r="AB179" s="22" t="str">
        <f t="shared" si="56"/>
        <v>08:15</v>
      </c>
      <c r="AC179" s="22" t="str">
        <f t="shared" si="57"/>
        <v>NO</v>
      </c>
      <c r="AD179" s="46"/>
      <c r="AE179" s="78">
        <v>45817</v>
      </c>
      <c r="AF179" s="73" t="s">
        <v>82</v>
      </c>
      <c r="AG179" s="73" t="s">
        <v>57</v>
      </c>
      <c r="AH179" s="73">
        <v>5400243313</v>
      </c>
      <c r="AI179" s="73">
        <v>10</v>
      </c>
      <c r="AJ179" s="74">
        <v>7.45</v>
      </c>
      <c r="AK179" s="74">
        <v>16.45</v>
      </c>
      <c r="AL179" s="74">
        <v>16.5</v>
      </c>
      <c r="AM179" s="73" t="s">
        <v>145</v>
      </c>
      <c r="AN179" s="75" t="s">
        <v>45</v>
      </c>
      <c r="AO179" s="76" t="s">
        <v>61</v>
      </c>
    </row>
    <row r="180" spans="1:41" ht="14.45" customHeight="1">
      <c r="A180" s="38"/>
      <c r="B180" s="9">
        <f t="shared" si="44"/>
        <v>45817</v>
      </c>
      <c r="C180" s="39">
        <f t="shared" si="65"/>
        <v>5400255218</v>
      </c>
      <c r="D180" s="38" t="str">
        <f>IF(AF180="", "", IFERROR(TEXT(INDEX(Tabella4[N°], MATCH("*"&amp;AF180&amp;"*", Tabella4[DIPENDENTE], 0)), "0000"), "Non trovato"))</f>
        <v>1904</v>
      </c>
      <c r="E180" s="38" t="str">
        <f>IF(AG180="", "", IF(ISERROR(MATCH("*"&amp;AG180&amp;"*", Tabella4[DIPENDENTE], 0)), "Non trovato", TEXT(INDEX(Tabella4[N°], MATCH("*"&amp;AG180&amp;"*", Tabella4[DIPENDENTE], 0)), "0000")))</f>
        <v>2011</v>
      </c>
      <c r="F180" s="48" t="str">
        <f t="shared" si="45"/>
        <v>LA ROCCA</v>
      </c>
      <c r="G180" s="48" t="str">
        <f t="shared" si="46"/>
        <v>SCAVULLO</v>
      </c>
      <c r="H180" s="57"/>
      <c r="I180" s="68" t="str">
        <f t="shared" si="47"/>
        <v>02</v>
      </c>
      <c r="J180" s="39" t="str">
        <f t="shared" si="62"/>
        <v/>
      </c>
      <c r="K180" s="40" t="str">
        <f t="shared" si="63"/>
        <v>01:15</v>
      </c>
      <c r="L180" s="48"/>
      <c r="M180" s="41" t="str">
        <f t="shared" si="64"/>
        <v/>
      </c>
      <c r="N180" s="41" t="str">
        <f t="shared" si="48"/>
        <v/>
      </c>
      <c r="O180" s="10" t="str">
        <f t="shared" si="49"/>
        <v>01:15</v>
      </c>
      <c r="P180" s="10" t="str">
        <f t="shared" si="50"/>
        <v/>
      </c>
      <c r="Q180" s="48" t="str">
        <f t="shared" si="51"/>
        <v/>
      </c>
      <c r="R180" s="48" t="str">
        <f t="shared" si="52"/>
        <v/>
      </c>
      <c r="S180" s="42" t="str">
        <f t="shared" si="53"/>
        <v>DOPPIO</v>
      </c>
      <c r="T180" s="57" t="str">
        <f>Tabella3[[#This Row],[Descrizione Attività]]</f>
        <v>1400: faretti per cambio resine su FC-03</v>
      </c>
      <c r="U180" s="57" t="str">
        <f>IF(Tabella1[[#This Row],[DATA]]="","","02")</f>
        <v>02</v>
      </c>
      <c r="V180" s="34"/>
      <c r="W180" s="34"/>
      <c r="X180" s="33"/>
      <c r="Y180" s="23"/>
      <c r="Z180" s="21" t="str">
        <f t="shared" si="54"/>
        <v>lunedì</v>
      </c>
      <c r="AA180" s="22">
        <f t="shared" si="55"/>
        <v>1.25</v>
      </c>
      <c r="AB180" s="22" t="str">
        <f t="shared" si="56"/>
        <v>01:15</v>
      </c>
      <c r="AC180" s="22" t="str">
        <f t="shared" si="57"/>
        <v>NO</v>
      </c>
      <c r="AD180" s="46"/>
      <c r="AE180" s="78">
        <v>45817</v>
      </c>
      <c r="AF180" s="73" t="s">
        <v>59</v>
      </c>
      <c r="AG180" s="73" t="s">
        <v>84</v>
      </c>
      <c r="AH180" s="73">
        <v>5400255218</v>
      </c>
      <c r="AI180" s="73">
        <v>10</v>
      </c>
      <c r="AJ180" s="74">
        <v>7.45</v>
      </c>
      <c r="AK180" s="74">
        <v>9</v>
      </c>
      <c r="AL180" s="74">
        <v>2.5</v>
      </c>
      <c r="AM180" s="73" t="s">
        <v>146</v>
      </c>
      <c r="AN180" s="75" t="s">
        <v>45</v>
      </c>
      <c r="AO180" s="76" t="s">
        <v>61</v>
      </c>
    </row>
    <row r="181" spans="1:41" ht="14.45" customHeight="1">
      <c r="A181" s="38"/>
      <c r="B181" s="9">
        <f t="shared" si="44"/>
        <v>45817</v>
      </c>
      <c r="C181" s="39">
        <f t="shared" si="65"/>
        <v>5400253509</v>
      </c>
      <c r="D181" s="38" t="str">
        <f>IF(AF181="", "", IFERROR(TEXT(INDEX(Tabella4[N°], MATCH("*"&amp;AF181&amp;"*", Tabella4[DIPENDENTE], 0)), "0000"), "Non trovato"))</f>
        <v>1904</v>
      </c>
      <c r="E181" s="38" t="str">
        <f>IF(AG181="", "", IF(ISERROR(MATCH("*"&amp;AG181&amp;"*", Tabella4[DIPENDENTE], 0)), "Non trovato", TEXT(INDEX(Tabella4[N°], MATCH("*"&amp;AG181&amp;"*", Tabella4[DIPENDENTE], 0)), "0000")))</f>
        <v>2011</v>
      </c>
      <c r="F181" s="48" t="str">
        <f t="shared" si="45"/>
        <v>LA ROCCA</v>
      </c>
      <c r="G181" s="48" t="str">
        <f t="shared" si="46"/>
        <v>SCAVULLO</v>
      </c>
      <c r="H181" s="57"/>
      <c r="I181" s="68" t="str">
        <f t="shared" si="47"/>
        <v>02</v>
      </c>
      <c r="J181" s="39" t="str">
        <f t="shared" si="62"/>
        <v/>
      </c>
      <c r="K181" s="40" t="str">
        <f t="shared" si="63"/>
        <v>01:30</v>
      </c>
      <c r="L181" s="48"/>
      <c r="M181" s="41" t="str">
        <f t="shared" si="64"/>
        <v/>
      </c>
      <c r="N181" s="41" t="str">
        <f t="shared" si="48"/>
        <v/>
      </c>
      <c r="O181" s="10" t="str">
        <f t="shared" si="49"/>
        <v>01:30</v>
      </c>
      <c r="P181" s="10" t="str">
        <f t="shared" si="50"/>
        <v/>
      </c>
      <c r="Q181" s="48" t="str">
        <f t="shared" si="51"/>
        <v/>
      </c>
      <c r="R181" s="48" t="str">
        <f t="shared" si="52"/>
        <v/>
      </c>
      <c r="S181" s="42" t="str">
        <f t="shared" si="53"/>
        <v>DOPPIO</v>
      </c>
      <c r="T181" s="57" t="str">
        <f>Tabella3[[#This Row],[Descrizione Attività]]</f>
        <v>COEMI 900-E107A/B ILLUMINAZIONE</v>
      </c>
      <c r="U181" s="57" t="str">
        <f>IF(Tabella1[[#This Row],[DATA]]="","","02")</f>
        <v>02</v>
      </c>
      <c r="V181" s="34"/>
      <c r="W181" s="34"/>
      <c r="X181" s="33"/>
      <c r="Y181" s="23"/>
      <c r="Z181" s="21" t="str">
        <f t="shared" si="54"/>
        <v>lunedì</v>
      </c>
      <c r="AA181" s="22">
        <f t="shared" si="55"/>
        <v>1.5</v>
      </c>
      <c r="AB181" s="22" t="str">
        <f t="shared" si="56"/>
        <v>01:30</v>
      </c>
      <c r="AC181" s="22" t="str">
        <f t="shared" si="57"/>
        <v>NO</v>
      </c>
      <c r="AD181" s="46"/>
      <c r="AE181" s="78">
        <v>45817</v>
      </c>
      <c r="AF181" s="73" t="s">
        <v>59</v>
      </c>
      <c r="AG181" s="73" t="s">
        <v>84</v>
      </c>
      <c r="AH181" s="73">
        <v>5400253509</v>
      </c>
      <c r="AI181" s="73">
        <v>10</v>
      </c>
      <c r="AJ181" s="74">
        <v>9</v>
      </c>
      <c r="AK181" s="74">
        <v>10.3</v>
      </c>
      <c r="AL181" s="74">
        <v>3</v>
      </c>
      <c r="AM181" s="73" t="s">
        <v>147</v>
      </c>
      <c r="AN181" s="75" t="s">
        <v>45</v>
      </c>
      <c r="AO181" s="76" t="s">
        <v>61</v>
      </c>
    </row>
    <row r="182" spans="1:41" ht="14.45" customHeight="1">
      <c r="A182" s="38"/>
      <c r="B182" s="9">
        <f t="shared" si="44"/>
        <v>45817</v>
      </c>
      <c r="C182" s="39">
        <f t="shared" si="65"/>
        <v>5400253503</v>
      </c>
      <c r="D182" s="38" t="str">
        <f>IF(AF182="", "", IFERROR(TEXT(INDEX(Tabella4[N°], MATCH("*"&amp;AF182&amp;"*", Tabella4[DIPENDENTE], 0)), "0000"), "Non trovato"))</f>
        <v>1904</v>
      </c>
      <c r="E182" s="38" t="str">
        <f>IF(AG182="", "", IF(ISERROR(MATCH("*"&amp;AG182&amp;"*", Tabella4[DIPENDENTE], 0)), "Non trovato", TEXT(INDEX(Tabella4[N°], MATCH("*"&amp;AG182&amp;"*", Tabella4[DIPENDENTE], 0)), "0000")))</f>
        <v>2011</v>
      </c>
      <c r="F182" s="48" t="str">
        <f t="shared" si="45"/>
        <v>LA ROCCA</v>
      </c>
      <c r="G182" s="48" t="str">
        <f t="shared" si="46"/>
        <v>SCAVULLO</v>
      </c>
      <c r="H182" s="57"/>
      <c r="I182" s="68" t="str">
        <f t="shared" si="47"/>
        <v>02</v>
      </c>
      <c r="J182" s="39" t="str">
        <f t="shared" si="62"/>
        <v/>
      </c>
      <c r="K182" s="40" t="str">
        <f t="shared" si="63"/>
        <v>01:30</v>
      </c>
      <c r="L182" s="48"/>
      <c r="M182" s="41" t="str">
        <f t="shared" si="64"/>
        <v/>
      </c>
      <c r="N182" s="41" t="str">
        <f t="shared" si="48"/>
        <v/>
      </c>
      <c r="O182" s="10" t="str">
        <f t="shared" si="49"/>
        <v>01:30</v>
      </c>
      <c r="P182" s="10" t="str">
        <f t="shared" si="50"/>
        <v/>
      </c>
      <c r="Q182" s="48" t="str">
        <f t="shared" si="51"/>
        <v/>
      </c>
      <c r="R182" s="48" t="str">
        <f t="shared" si="52"/>
        <v/>
      </c>
      <c r="S182" s="42" t="str">
        <f t="shared" si="53"/>
        <v>DOPPIO</v>
      </c>
      <c r="T182" s="57" t="str">
        <f>Tabella3[[#This Row],[Descrizione Attività]]</f>
        <v>COEMI 900-E104A/B ILLUMINAZIONE</v>
      </c>
      <c r="U182" s="57" t="str">
        <f>IF(Tabella1[[#This Row],[DATA]]="","","02")</f>
        <v>02</v>
      </c>
      <c r="V182" s="34"/>
      <c r="W182" s="34"/>
      <c r="X182" s="33"/>
      <c r="Y182" s="23"/>
      <c r="Z182" s="21" t="str">
        <f t="shared" si="54"/>
        <v>lunedì</v>
      </c>
      <c r="AA182" s="22">
        <f t="shared" si="55"/>
        <v>1.5</v>
      </c>
      <c r="AB182" s="22" t="str">
        <f t="shared" si="56"/>
        <v>01:30</v>
      </c>
      <c r="AC182" s="22" t="str">
        <f t="shared" si="57"/>
        <v>NO</v>
      </c>
      <c r="AD182" s="46"/>
      <c r="AE182" s="78">
        <v>45817</v>
      </c>
      <c r="AF182" s="73" t="s">
        <v>59</v>
      </c>
      <c r="AG182" s="73" t="s">
        <v>84</v>
      </c>
      <c r="AH182" s="73">
        <v>5400253503</v>
      </c>
      <c r="AI182" s="73">
        <v>10</v>
      </c>
      <c r="AJ182" s="74">
        <v>10.3</v>
      </c>
      <c r="AK182" s="74">
        <v>12</v>
      </c>
      <c r="AL182" s="74">
        <v>3</v>
      </c>
      <c r="AM182" s="73" t="s">
        <v>148</v>
      </c>
      <c r="AN182" s="75" t="s">
        <v>45</v>
      </c>
      <c r="AO182" s="76" t="s">
        <v>61</v>
      </c>
    </row>
    <row r="183" spans="1:41" ht="14.45" customHeight="1">
      <c r="A183" s="38"/>
      <c r="B183" s="9">
        <f t="shared" si="44"/>
        <v>45817</v>
      </c>
      <c r="C183" s="39">
        <f t="shared" si="65"/>
        <v>5400252803</v>
      </c>
      <c r="D183" s="38" t="str">
        <f>IF(AF183="", "", IFERROR(TEXT(INDEX(Tabella4[N°], MATCH("*"&amp;AF183&amp;"*", Tabella4[DIPENDENTE], 0)), "0000"), "Non trovato"))</f>
        <v>1904</v>
      </c>
      <c r="E183" s="38" t="str">
        <f>IF(AG183="", "", IF(ISERROR(MATCH("*"&amp;AG183&amp;"*", Tabella4[DIPENDENTE], 0)), "Non trovato", TEXT(INDEX(Tabella4[N°], MATCH("*"&amp;AG183&amp;"*", Tabella4[DIPENDENTE], 0)), "0000")))</f>
        <v>2011</v>
      </c>
      <c r="F183" s="48" t="str">
        <f t="shared" si="45"/>
        <v>LA ROCCA</v>
      </c>
      <c r="G183" s="48" t="str">
        <f t="shared" si="46"/>
        <v>SCAVULLO</v>
      </c>
      <c r="H183" s="57"/>
      <c r="I183" s="68" t="str">
        <f t="shared" si="47"/>
        <v>02</v>
      </c>
      <c r="J183" s="39" t="str">
        <f t="shared" si="62"/>
        <v/>
      </c>
      <c r="K183" s="40" t="str">
        <f t="shared" si="63"/>
        <v>02:00</v>
      </c>
      <c r="L183" s="48"/>
      <c r="M183" s="41" t="str">
        <f t="shared" si="64"/>
        <v/>
      </c>
      <c r="N183" s="41" t="str">
        <f t="shared" si="48"/>
        <v/>
      </c>
      <c r="O183" s="10" t="str">
        <f t="shared" si="49"/>
        <v>02:00</v>
      </c>
      <c r="P183" s="10" t="str">
        <f t="shared" si="50"/>
        <v/>
      </c>
      <c r="Q183" s="48" t="str">
        <f t="shared" si="51"/>
        <v/>
      </c>
      <c r="R183" s="48" t="str">
        <f t="shared" si="52"/>
        <v/>
      </c>
      <c r="S183" s="42" t="str">
        <f t="shared" si="53"/>
        <v>DOPPIO</v>
      </c>
      <c r="T183" s="57" t="str">
        <f>Tabella3[[#This Row],[Descrizione Attività]]</f>
        <v>500: pulizia stagionale E115B Illuminaz.</v>
      </c>
      <c r="U183" s="57" t="str">
        <f>IF(Tabella1[[#This Row],[DATA]]="","","02")</f>
        <v>02</v>
      </c>
      <c r="V183" s="34"/>
      <c r="W183" s="34"/>
      <c r="X183" s="33"/>
      <c r="Y183" s="23"/>
      <c r="Z183" s="21" t="str">
        <f t="shared" si="54"/>
        <v>lunedì</v>
      </c>
      <c r="AA183" s="22">
        <f t="shared" si="55"/>
        <v>2</v>
      </c>
      <c r="AB183" s="22" t="str">
        <f t="shared" si="56"/>
        <v>02:00</v>
      </c>
      <c r="AC183" s="22" t="str">
        <f t="shared" si="57"/>
        <v>NO</v>
      </c>
      <c r="AD183" s="46"/>
      <c r="AE183" s="78">
        <v>45817</v>
      </c>
      <c r="AF183" s="73" t="s">
        <v>59</v>
      </c>
      <c r="AG183" s="73" t="s">
        <v>84</v>
      </c>
      <c r="AH183" s="73">
        <v>5400252803</v>
      </c>
      <c r="AI183" s="73">
        <v>10</v>
      </c>
      <c r="AJ183" s="74">
        <v>12.45</v>
      </c>
      <c r="AK183" s="74">
        <v>14.45</v>
      </c>
      <c r="AL183" s="74">
        <v>4</v>
      </c>
      <c r="AM183" s="73" t="s">
        <v>149</v>
      </c>
      <c r="AN183" s="75" t="s">
        <v>45</v>
      </c>
      <c r="AO183" s="76" t="s">
        <v>61</v>
      </c>
    </row>
    <row r="184" spans="1:41" ht="14.45" customHeight="1">
      <c r="A184" s="38"/>
      <c r="B184" s="9">
        <f t="shared" si="44"/>
        <v>45817</v>
      </c>
      <c r="C184" s="39">
        <f t="shared" si="65"/>
        <v>5400252691</v>
      </c>
      <c r="D184" s="38" t="str">
        <f>IF(AF184="", "", IFERROR(TEXT(INDEX(Tabella4[N°], MATCH("*"&amp;AF184&amp;"*", Tabella4[DIPENDENTE], 0)), "0000"), "Non trovato"))</f>
        <v>1904</v>
      </c>
      <c r="E184" s="38" t="str">
        <f>IF(AG184="", "", IF(ISERROR(MATCH("*"&amp;AG184&amp;"*", Tabella4[DIPENDENTE], 0)), "Non trovato", TEXT(INDEX(Tabella4[N°], MATCH("*"&amp;AG184&amp;"*", Tabella4[DIPENDENTE], 0)), "0000")))</f>
        <v>2011</v>
      </c>
      <c r="F184" s="48" t="str">
        <f t="shared" si="45"/>
        <v>LA ROCCA</v>
      </c>
      <c r="G184" s="48" t="str">
        <f t="shared" si="46"/>
        <v>SCAVULLO</v>
      </c>
      <c r="H184" s="57"/>
      <c r="I184" s="68" t="str">
        <f t="shared" si="47"/>
        <v>02</v>
      </c>
      <c r="J184" s="39" t="str">
        <f t="shared" si="62"/>
        <v/>
      </c>
      <c r="K184" s="40" t="str">
        <f t="shared" si="63"/>
        <v>02:00</v>
      </c>
      <c r="L184" s="48"/>
      <c r="M184" s="41" t="str">
        <f t="shared" si="64"/>
        <v/>
      </c>
      <c r="N184" s="41" t="str">
        <f t="shared" si="48"/>
        <v/>
      </c>
      <c r="O184" s="10" t="str">
        <f t="shared" si="49"/>
        <v>02:00</v>
      </c>
      <c r="P184" s="10" t="str">
        <f t="shared" si="50"/>
        <v/>
      </c>
      <c r="Q184" s="48" t="str">
        <f t="shared" si="51"/>
        <v/>
      </c>
      <c r="R184" s="48" t="str">
        <f t="shared" si="52"/>
        <v/>
      </c>
      <c r="S184" s="42" t="str">
        <f t="shared" si="53"/>
        <v>DOPPIO</v>
      </c>
      <c r="T184" s="57" t="str">
        <f>Tabella3[[#This Row],[Descrizione Attività]]</f>
        <v>500: sost. parziale 6" illuminaz. Provv.</v>
      </c>
      <c r="U184" s="57" t="str">
        <f>IF(Tabella1[[#This Row],[DATA]]="","","02")</f>
        <v>02</v>
      </c>
      <c r="V184" s="34"/>
      <c r="W184" s="34"/>
      <c r="X184" s="33"/>
      <c r="Y184" s="23"/>
      <c r="Z184" s="21" t="str">
        <f t="shared" si="54"/>
        <v>lunedì</v>
      </c>
      <c r="AA184" s="22">
        <f t="shared" si="55"/>
        <v>2</v>
      </c>
      <c r="AB184" s="22" t="str">
        <f t="shared" si="56"/>
        <v>02:00</v>
      </c>
      <c r="AC184" s="22" t="str">
        <f t="shared" si="57"/>
        <v>NO</v>
      </c>
      <c r="AD184" s="46"/>
      <c r="AE184" s="78">
        <v>45817</v>
      </c>
      <c r="AF184" s="73" t="s">
        <v>59</v>
      </c>
      <c r="AG184" s="73" t="s">
        <v>84</v>
      </c>
      <c r="AH184" s="73">
        <v>5400252691</v>
      </c>
      <c r="AI184" s="73">
        <v>10</v>
      </c>
      <c r="AJ184" s="74">
        <v>14.45</v>
      </c>
      <c r="AK184" s="74">
        <v>16.45</v>
      </c>
      <c r="AL184" s="74">
        <v>4</v>
      </c>
      <c r="AM184" s="73" t="s">
        <v>150</v>
      </c>
      <c r="AN184" s="75" t="s">
        <v>45</v>
      </c>
      <c r="AO184" s="76" t="s">
        <v>61</v>
      </c>
    </row>
    <row r="185" spans="1:41" ht="14.45" customHeight="1">
      <c r="A185" s="38"/>
      <c r="B185" s="9">
        <f t="shared" si="44"/>
        <v>45817</v>
      </c>
      <c r="C185" s="39">
        <f t="shared" si="65"/>
        <v>5400255115</v>
      </c>
      <c r="D185" s="38" t="str">
        <f>IF(AF185="", "", IFERROR(TEXT(INDEX(Tabella4[N°], MATCH("*"&amp;AF185&amp;"*", Tabella4[DIPENDENTE], 0)), "0000"), "Non trovato"))</f>
        <v>0493</v>
      </c>
      <c r="E185" s="38" t="str">
        <f>IF(AG185="", "", IF(ISERROR(MATCH("*"&amp;AG185&amp;"*", Tabella4[DIPENDENTE], 0)), "Non trovato", TEXT(INDEX(Tabella4[N°], MATCH("*"&amp;AG185&amp;"*", Tabella4[DIPENDENTE], 0)), "0000")))</f>
        <v>0277</v>
      </c>
      <c r="F185" s="48" t="str">
        <f t="shared" si="45"/>
        <v>SPINALI D</v>
      </c>
      <c r="G185" s="48" t="str">
        <f t="shared" si="46"/>
        <v>BAUDO</v>
      </c>
      <c r="H185" s="57"/>
      <c r="I185" s="68" t="str">
        <f t="shared" si="47"/>
        <v>02</v>
      </c>
      <c r="J185" s="39" t="str">
        <f t="shared" si="62"/>
        <v/>
      </c>
      <c r="K185" s="40" t="str">
        <f t="shared" si="63"/>
        <v>08:15</v>
      </c>
      <c r="L185" s="48"/>
      <c r="M185" s="41" t="str">
        <f t="shared" si="64"/>
        <v/>
      </c>
      <c r="N185" s="41" t="str">
        <f t="shared" si="48"/>
        <v/>
      </c>
      <c r="O185" s="10" t="str">
        <f t="shared" si="49"/>
        <v>08:15</v>
      </c>
      <c r="P185" s="10" t="str">
        <f t="shared" si="50"/>
        <v/>
      </c>
      <c r="Q185" s="48" t="str">
        <f t="shared" si="51"/>
        <v/>
      </c>
      <c r="R185" s="48" t="str">
        <f t="shared" si="52"/>
        <v/>
      </c>
      <c r="S185" s="42" t="str">
        <f t="shared" si="53"/>
        <v>DOPPIO</v>
      </c>
      <c r="T185" s="57" t="str">
        <f>Tabella3[[#This Row],[Descrizione Attività]]</f>
        <v>PA1S: squ strum correttiva Giugno</v>
      </c>
      <c r="U185" s="57" t="str">
        <f>IF(Tabella1[[#This Row],[DATA]]="","","02")</f>
        <v>02</v>
      </c>
      <c r="V185" s="34"/>
      <c r="W185" s="34"/>
      <c r="X185" s="33"/>
      <c r="Y185" s="23"/>
      <c r="Z185" s="21" t="str">
        <f t="shared" si="54"/>
        <v>lunedì</v>
      </c>
      <c r="AA185" s="22">
        <f t="shared" si="55"/>
        <v>8.25</v>
      </c>
      <c r="AB185" s="22" t="str">
        <f t="shared" si="56"/>
        <v>08:15</v>
      </c>
      <c r="AC185" s="22" t="str">
        <f t="shared" si="57"/>
        <v>NO</v>
      </c>
      <c r="AD185" s="46"/>
      <c r="AE185" s="78">
        <v>45817</v>
      </c>
      <c r="AF185" s="73" t="s">
        <v>42</v>
      </c>
      <c r="AG185" s="73" t="s">
        <v>94</v>
      </c>
      <c r="AH185" s="73">
        <v>5400255115</v>
      </c>
      <c r="AI185" s="73">
        <v>10</v>
      </c>
      <c r="AJ185" s="74">
        <v>7.45</v>
      </c>
      <c r="AK185" s="74">
        <v>16.45</v>
      </c>
      <c r="AL185" s="74">
        <v>16.5</v>
      </c>
      <c r="AM185" s="73" t="s">
        <v>95</v>
      </c>
      <c r="AN185" s="75" t="s">
        <v>45</v>
      </c>
      <c r="AO185" s="76" t="s">
        <v>46</v>
      </c>
    </row>
    <row r="186" spans="1:41" ht="14.45" customHeight="1">
      <c r="A186" s="38"/>
      <c r="B186" s="9">
        <f t="shared" si="44"/>
        <v>45817</v>
      </c>
      <c r="C186" s="39">
        <f t="shared" si="65"/>
        <v>5400255115</v>
      </c>
      <c r="D186" s="38" t="str">
        <f>IF(AF186="", "", IFERROR(TEXT(INDEX(Tabella4[N°], MATCH("*"&amp;AF186&amp;"*", Tabella4[DIPENDENTE], 0)), "0000"), "Non trovato"))</f>
        <v>1972</v>
      </c>
      <c r="E186" s="38" t="str">
        <f>IF(AG186="", "", IF(ISERROR(MATCH("*"&amp;AG186&amp;"*", Tabella4[DIPENDENTE], 0)), "Non trovato", TEXT(INDEX(Tabella4[N°], MATCH("*"&amp;AG186&amp;"*", Tabella4[DIPENDENTE], 0)), "0000")))</f>
        <v/>
      </c>
      <c r="F186" s="48" t="str">
        <f t="shared" si="45"/>
        <v>MILLO</v>
      </c>
      <c r="G186" s="48" t="str">
        <f t="shared" si="46"/>
        <v/>
      </c>
      <c r="H186" s="57"/>
      <c r="I186" s="68" t="str">
        <f t="shared" si="47"/>
        <v>02</v>
      </c>
      <c r="J186" s="39" t="str">
        <f t="shared" si="62"/>
        <v/>
      </c>
      <c r="K186" s="40" t="str">
        <f t="shared" si="63"/>
        <v>08:15</v>
      </c>
      <c r="L186" s="48"/>
      <c r="M186" s="41" t="str">
        <f t="shared" si="64"/>
        <v/>
      </c>
      <c r="N186" s="41" t="str">
        <f t="shared" si="48"/>
        <v/>
      </c>
      <c r="O186" s="10" t="str">
        <f t="shared" si="49"/>
        <v>08:15</v>
      </c>
      <c r="P186" s="10" t="str">
        <f t="shared" si="50"/>
        <v/>
      </c>
      <c r="Q186" s="48" t="str">
        <f t="shared" si="51"/>
        <v/>
      </c>
      <c r="R186" s="48" t="str">
        <f t="shared" si="52"/>
        <v/>
      </c>
      <c r="S186" s="42" t="str">
        <f t="shared" si="53"/>
        <v>SINGOLO</v>
      </c>
      <c r="T186" s="57" t="str">
        <f>Tabella3[[#This Row],[Descrizione Attività]]</f>
        <v>PA1S: squ strum correttiva Giugno</v>
      </c>
      <c r="U186" s="57" t="str">
        <f>IF(Tabella1[[#This Row],[DATA]]="","","02")</f>
        <v>02</v>
      </c>
      <c r="V186" s="34"/>
      <c r="W186" s="34"/>
      <c r="X186" s="33"/>
      <c r="Y186" s="23"/>
      <c r="Z186" s="21" t="str">
        <f t="shared" si="54"/>
        <v>lunedì</v>
      </c>
      <c r="AA186" s="22">
        <f t="shared" si="55"/>
        <v>8.25</v>
      </c>
      <c r="AB186" s="22" t="str">
        <f t="shared" si="56"/>
        <v>08:15</v>
      </c>
      <c r="AC186" s="22" t="str">
        <f t="shared" si="57"/>
        <v>NO</v>
      </c>
      <c r="AD186" s="46"/>
      <c r="AE186" s="78">
        <v>45817</v>
      </c>
      <c r="AF186" s="73" t="s">
        <v>100</v>
      </c>
      <c r="AG186" s="73"/>
      <c r="AH186" s="73">
        <v>5400255115</v>
      </c>
      <c r="AI186" s="73">
        <v>10</v>
      </c>
      <c r="AJ186" s="74">
        <v>7.45</v>
      </c>
      <c r="AK186" s="74">
        <v>16.45</v>
      </c>
      <c r="AL186" s="74">
        <v>8.25</v>
      </c>
      <c r="AM186" s="73" t="s">
        <v>95</v>
      </c>
      <c r="AN186" s="75" t="s">
        <v>45</v>
      </c>
      <c r="AO186" s="76" t="s">
        <v>46</v>
      </c>
    </row>
    <row r="187" spans="1:41" ht="14.45" customHeight="1">
      <c r="A187" s="38"/>
      <c r="B187" s="9">
        <f t="shared" si="44"/>
        <v>45817</v>
      </c>
      <c r="C187" s="39">
        <f t="shared" si="65"/>
        <v>5400253778</v>
      </c>
      <c r="D187" s="38" t="str">
        <f>IF(AF187="", "", IFERROR(TEXT(INDEX(Tabella4[N°], MATCH("*"&amp;AF187&amp;"*", Tabella4[DIPENDENTE], 0)), "0000"), "Non trovato"))</f>
        <v>0354</v>
      </c>
      <c r="E187" s="38" t="str">
        <f>IF(AG187="", "", IF(ISERROR(MATCH("*"&amp;AG187&amp;"*", Tabella4[DIPENDENTE], 0)), "Non trovato", TEXT(INDEX(Tabella4[N°], MATCH("*"&amp;AG187&amp;"*", Tabella4[DIPENDENTE], 0)), "0000")))</f>
        <v>1996</v>
      </c>
      <c r="F187" s="48" t="str">
        <f t="shared" si="45"/>
        <v>GARRO L</v>
      </c>
      <c r="G187" s="48" t="str">
        <f t="shared" si="46"/>
        <v>GARRO S</v>
      </c>
      <c r="H187" s="57"/>
      <c r="I187" s="68" t="str">
        <f t="shared" si="47"/>
        <v>02</v>
      </c>
      <c r="J187" s="39" t="str">
        <f t="shared" si="62"/>
        <v/>
      </c>
      <c r="K187" s="40" t="str">
        <f t="shared" si="63"/>
        <v>08:15</v>
      </c>
      <c r="L187" s="48"/>
      <c r="M187" s="41" t="str">
        <f t="shared" si="64"/>
        <v/>
      </c>
      <c r="N187" s="41" t="str">
        <f t="shared" si="48"/>
        <v/>
      </c>
      <c r="O187" s="10" t="str">
        <f t="shared" si="49"/>
        <v>08:15</v>
      </c>
      <c r="P187" s="10" t="str">
        <f t="shared" si="50"/>
        <v/>
      </c>
      <c r="Q187" s="48" t="str">
        <f t="shared" si="51"/>
        <v/>
      </c>
      <c r="R187" s="48" t="str">
        <f t="shared" si="52"/>
        <v/>
      </c>
      <c r="S187" s="42" t="str">
        <f t="shared" si="53"/>
        <v>DOPPIO</v>
      </c>
      <c r="T187" s="57" t="str">
        <f>Tabella3[[#This Row],[Descrizione Attività]]</f>
        <v>700A: MTZ LIVELLOST BLOCCO T201-07L211SH</v>
      </c>
      <c r="U187" s="57" t="str">
        <f>IF(Tabella1[[#This Row],[DATA]]="","","02")</f>
        <v>02</v>
      </c>
      <c r="V187" s="34"/>
      <c r="W187" s="34"/>
      <c r="X187" s="33"/>
      <c r="Y187" s="23"/>
      <c r="Z187" s="21" t="str">
        <f t="shared" si="54"/>
        <v>lunedì</v>
      </c>
      <c r="AA187" s="22">
        <f t="shared" si="55"/>
        <v>8.25</v>
      </c>
      <c r="AB187" s="22" t="str">
        <f t="shared" si="56"/>
        <v>08:15</v>
      </c>
      <c r="AC187" s="22" t="str">
        <f t="shared" si="57"/>
        <v>NO</v>
      </c>
      <c r="AD187" s="46"/>
      <c r="AE187" s="78">
        <v>45817</v>
      </c>
      <c r="AF187" s="73" t="s">
        <v>99</v>
      </c>
      <c r="AG187" s="73" t="s">
        <v>97</v>
      </c>
      <c r="AH187" s="73">
        <v>5400253778</v>
      </c>
      <c r="AI187" s="73">
        <v>10</v>
      </c>
      <c r="AJ187" s="74">
        <v>7.45</v>
      </c>
      <c r="AK187" s="74">
        <v>16.45</v>
      </c>
      <c r="AL187" s="74">
        <v>16.5</v>
      </c>
      <c r="AM187" s="73" t="s">
        <v>101</v>
      </c>
      <c r="AN187" s="75" t="s">
        <v>45</v>
      </c>
      <c r="AO187" s="76" t="s">
        <v>46</v>
      </c>
    </row>
    <row r="188" spans="1:41" ht="14.45" customHeight="1">
      <c r="A188" s="38"/>
      <c r="B188" s="9">
        <f t="shared" si="44"/>
        <v>45817</v>
      </c>
      <c r="C188" s="39">
        <f t="shared" si="65"/>
        <v>5400245426</v>
      </c>
      <c r="D188" s="38" t="str">
        <f>IF(AF188="", "", IFERROR(TEXT(INDEX(Tabella4[N°], MATCH("*"&amp;AF188&amp;"*", Tabella4[DIPENDENTE], 0)), "0000"), "Non trovato"))</f>
        <v>1442</v>
      </c>
      <c r="E188" s="38" t="str">
        <f>IF(AG188="", "", IF(ISERROR(MATCH("*"&amp;AG188&amp;"*", Tabella4[DIPENDENTE], 0)), "Non trovato", TEXT(INDEX(Tabella4[N°], MATCH("*"&amp;AG188&amp;"*", Tabella4[DIPENDENTE], 0)), "0000")))</f>
        <v>1924</v>
      </c>
      <c r="F188" s="48" t="str">
        <f t="shared" si="45"/>
        <v>TARASCIO</v>
      </c>
      <c r="G188" s="48" t="str">
        <f t="shared" si="46"/>
        <v>PARTESANO</v>
      </c>
      <c r="H188" s="57"/>
      <c r="I188" s="68" t="str">
        <f t="shared" si="47"/>
        <v>02</v>
      </c>
      <c r="J188" s="39" t="str">
        <f t="shared" si="62"/>
        <v/>
      </c>
      <c r="K188" s="40" t="str">
        <f t="shared" si="63"/>
        <v>08:15</v>
      </c>
      <c r="L188" s="48"/>
      <c r="M188" s="41" t="str">
        <f t="shared" si="64"/>
        <v/>
      </c>
      <c r="N188" s="41" t="str">
        <f t="shared" si="48"/>
        <v/>
      </c>
      <c r="O188" s="10" t="str">
        <f t="shared" si="49"/>
        <v>08:15</v>
      </c>
      <c r="P188" s="10" t="str">
        <f t="shared" si="50"/>
        <v/>
      </c>
      <c r="Q188" s="48" t="str">
        <f t="shared" si="51"/>
        <v/>
      </c>
      <c r="R188" s="48" t="str">
        <f t="shared" si="52"/>
        <v/>
      </c>
      <c r="S188" s="42" t="str">
        <f t="shared" si="53"/>
        <v>DOPPIO</v>
      </c>
      <c r="T188" s="57" t="str">
        <f>Tabella3[[#This Row],[Descrizione Attività]]</f>
        <v>SD25_1200/3 LAVORI STRUMENT. COEMI</v>
      </c>
      <c r="U188" s="57" t="str">
        <f>IF(Tabella1[[#This Row],[DATA]]="","","02")</f>
        <v>02</v>
      </c>
      <c r="V188" s="34"/>
      <c r="W188" s="34"/>
      <c r="X188" s="33"/>
      <c r="Y188" s="23"/>
      <c r="Z188" s="21" t="str">
        <f t="shared" si="54"/>
        <v>lunedì</v>
      </c>
      <c r="AA188" s="22">
        <f t="shared" si="55"/>
        <v>8.25</v>
      </c>
      <c r="AB188" s="22" t="str">
        <f t="shared" si="56"/>
        <v>08:15</v>
      </c>
      <c r="AC188" s="22" t="str">
        <f t="shared" si="57"/>
        <v>NO</v>
      </c>
      <c r="AD188" s="46"/>
      <c r="AE188" s="72">
        <v>45817</v>
      </c>
      <c r="AF188" s="73" t="s">
        <v>102</v>
      </c>
      <c r="AG188" s="73" t="s">
        <v>103</v>
      </c>
      <c r="AH188" s="73">
        <v>5400245426</v>
      </c>
      <c r="AI188" s="73">
        <v>10</v>
      </c>
      <c r="AJ188" s="74">
        <v>7.45</v>
      </c>
      <c r="AK188" s="74">
        <v>16.45</v>
      </c>
      <c r="AL188" s="74">
        <v>16.5</v>
      </c>
      <c r="AM188" s="73" t="s">
        <v>151</v>
      </c>
      <c r="AN188" s="75" t="s">
        <v>45</v>
      </c>
      <c r="AO188" s="76" t="s">
        <v>46</v>
      </c>
    </row>
    <row r="189" spans="1:41" ht="14.45" customHeight="1">
      <c r="A189" s="38"/>
      <c r="B189" s="9">
        <f t="shared" si="44"/>
        <v>45817</v>
      </c>
      <c r="C189" s="39">
        <f t="shared" si="65"/>
        <v>5400253506</v>
      </c>
      <c r="D189" s="38" t="str">
        <f>IF(AF189="", "", IFERROR(TEXT(INDEX(Tabella4[N°], MATCH("*"&amp;AF189&amp;"*", Tabella4[DIPENDENTE], 0)), "0000"), "Non trovato"))</f>
        <v>2013</v>
      </c>
      <c r="E189" s="38" t="str">
        <f>IF(AG189="", "", IF(ISERROR(MATCH("*"&amp;AG189&amp;"*", Tabella4[DIPENDENTE], 0)), "Non trovato", TEXT(INDEX(Tabella4[N°], MATCH("*"&amp;AG189&amp;"*", Tabella4[DIPENDENTE], 0)), "0000")))</f>
        <v>2114</v>
      </c>
      <c r="F189" s="48" t="str">
        <f t="shared" si="45"/>
        <v>DE LUCA</v>
      </c>
      <c r="G189" s="48" t="str">
        <f t="shared" si="46"/>
        <v>GUARINO</v>
      </c>
      <c r="H189" s="57"/>
      <c r="I189" s="68" t="str">
        <f t="shared" si="47"/>
        <v>02</v>
      </c>
      <c r="J189" s="39" t="str">
        <f t="shared" si="62"/>
        <v/>
      </c>
      <c r="K189" s="40" t="str">
        <f t="shared" si="63"/>
        <v>08:15</v>
      </c>
      <c r="L189" s="48"/>
      <c r="M189" s="41" t="str">
        <f t="shared" si="64"/>
        <v/>
      </c>
      <c r="N189" s="41" t="str">
        <f t="shared" si="48"/>
        <v/>
      </c>
      <c r="O189" s="10" t="str">
        <f t="shared" si="49"/>
        <v>08:15</v>
      </c>
      <c r="P189" s="10" t="str">
        <f t="shared" si="50"/>
        <v/>
      </c>
      <c r="Q189" s="48" t="str">
        <f t="shared" si="51"/>
        <v/>
      </c>
      <c r="R189" s="48" t="str">
        <f t="shared" si="52"/>
        <v/>
      </c>
      <c r="S189" s="42" t="str">
        <f t="shared" si="53"/>
        <v>DOPPIO</v>
      </c>
      <c r="T189" s="57" t="str">
        <f>Tabella3[[#This Row],[Descrizione Attività]]</f>
        <v>700A RIPR JB TH6 (PREV 107/25)</v>
      </c>
      <c r="U189" s="57" t="str">
        <f>IF(Tabella1[[#This Row],[DATA]]="","","02")</f>
        <v>02</v>
      </c>
      <c r="V189" s="34"/>
      <c r="W189" s="34"/>
      <c r="X189" s="33"/>
      <c r="Y189" s="23"/>
      <c r="Z189" s="21" t="str">
        <f t="shared" si="54"/>
        <v>lunedì</v>
      </c>
      <c r="AA189" s="22">
        <f t="shared" si="55"/>
        <v>8.25</v>
      </c>
      <c r="AB189" s="22" t="str">
        <f t="shared" si="56"/>
        <v>08:15</v>
      </c>
      <c r="AC189" s="22" t="str">
        <f t="shared" si="57"/>
        <v>NO</v>
      </c>
      <c r="AD189" s="46"/>
      <c r="AE189" s="72">
        <v>45817</v>
      </c>
      <c r="AF189" s="73" t="s">
        <v>105</v>
      </c>
      <c r="AG189" s="73" t="s">
        <v>43</v>
      </c>
      <c r="AH189" s="73">
        <v>5400253506</v>
      </c>
      <c r="AI189" s="73"/>
      <c r="AJ189" s="74">
        <v>7.45</v>
      </c>
      <c r="AK189" s="74">
        <v>16.45</v>
      </c>
      <c r="AL189" s="74">
        <v>16.5</v>
      </c>
      <c r="AM189" s="73" t="s">
        <v>152</v>
      </c>
      <c r="AN189" s="75" t="s">
        <v>49</v>
      </c>
      <c r="AO189" s="76">
        <v>0</v>
      </c>
    </row>
    <row r="190" spans="1:41" ht="14.45" customHeight="1">
      <c r="A190" s="38"/>
      <c r="B190" s="9">
        <f t="shared" si="44"/>
        <v>45817</v>
      </c>
      <c r="C190" s="39">
        <f t="shared" si="65"/>
        <v>5400255118</v>
      </c>
      <c r="D190" s="38" t="str">
        <f>IF(AF190="", "", IFERROR(TEXT(INDEX(Tabella4[N°], MATCH("*"&amp;AF190&amp;"*", Tabella4[DIPENDENTE], 0)), "0000"), "Non trovato"))</f>
        <v>0490</v>
      </c>
      <c r="E190" s="38" t="str">
        <f>IF(AG190="", "", IF(ISERROR(MATCH("*"&amp;AG190&amp;"*", Tabella4[DIPENDENTE], 0)), "Non trovato", TEXT(INDEX(Tabella4[N°], MATCH("*"&amp;AG190&amp;"*", Tabella4[DIPENDENTE], 0)), "0000")))</f>
        <v/>
      </c>
      <c r="F190" s="48" t="str">
        <f t="shared" si="45"/>
        <v>RICIPUTO</v>
      </c>
      <c r="G190" s="48" t="str">
        <f t="shared" si="46"/>
        <v/>
      </c>
      <c r="H190" s="57"/>
      <c r="I190" s="68" t="str">
        <f t="shared" si="47"/>
        <v>02</v>
      </c>
      <c r="J190" s="39" t="str">
        <f t="shared" si="62"/>
        <v/>
      </c>
      <c r="K190" s="40" t="str">
        <f t="shared" si="63"/>
        <v>08:15</v>
      </c>
      <c r="L190" s="48"/>
      <c r="M190" s="41" t="str">
        <f t="shared" si="64"/>
        <v/>
      </c>
      <c r="N190" s="41" t="str">
        <f t="shared" si="48"/>
        <v/>
      </c>
      <c r="O190" s="10" t="str">
        <f t="shared" si="49"/>
        <v>08:15</v>
      </c>
      <c r="P190" s="10" t="str">
        <f t="shared" si="50"/>
        <v/>
      </c>
      <c r="Q190" s="48" t="str">
        <f t="shared" si="51"/>
        <v/>
      </c>
      <c r="R190" s="48" t="str">
        <f t="shared" si="52"/>
        <v/>
      </c>
      <c r="S190" s="42" t="str">
        <f t="shared" si="53"/>
        <v>SINGOLO</v>
      </c>
      <c r="T190" s="57" t="str">
        <f>Tabella3[[#This Row],[Descrizione Attività]]</f>
        <v>ARCOM BLE PON: squ stru corrett Giugno</v>
      </c>
      <c r="U190" s="57" t="str">
        <f>IF(Tabella1[[#This Row],[DATA]]="","","02")</f>
        <v>02</v>
      </c>
      <c r="V190" s="34"/>
      <c r="W190" s="34"/>
      <c r="X190" s="33"/>
      <c r="Y190" s="23"/>
      <c r="Z190" s="21" t="str">
        <f t="shared" si="54"/>
        <v>lunedì</v>
      </c>
      <c r="AA190" s="22">
        <f t="shared" si="55"/>
        <v>8.25</v>
      </c>
      <c r="AB190" s="22" t="str">
        <f t="shared" si="56"/>
        <v>08:15</v>
      </c>
      <c r="AC190" s="22" t="str">
        <f t="shared" si="57"/>
        <v>NO</v>
      </c>
      <c r="AD190" s="46"/>
      <c r="AE190" s="72">
        <v>45817</v>
      </c>
      <c r="AF190" s="73" t="s">
        <v>96</v>
      </c>
      <c r="AG190" s="73"/>
      <c r="AH190" s="73">
        <v>5400255118</v>
      </c>
      <c r="AI190" s="73">
        <v>10</v>
      </c>
      <c r="AJ190" s="74">
        <v>7.45</v>
      </c>
      <c r="AK190" s="74">
        <v>16.45</v>
      </c>
      <c r="AL190" s="74">
        <v>8.25</v>
      </c>
      <c r="AM190" s="73" t="s">
        <v>98</v>
      </c>
      <c r="AN190" s="75" t="s">
        <v>45</v>
      </c>
      <c r="AO190" s="76" t="s">
        <v>46</v>
      </c>
    </row>
    <row r="191" spans="1:41" ht="14.45" customHeight="1">
      <c r="A191" s="38"/>
      <c r="B191" s="9">
        <f t="shared" si="44"/>
        <v>45817</v>
      </c>
      <c r="C191" s="39">
        <f t="shared" si="65"/>
        <v>5400255118</v>
      </c>
      <c r="D191" s="38" t="str">
        <f>IF(AF191="", "", IFERROR(TEXT(INDEX(Tabella4[N°], MATCH("*"&amp;AF191&amp;"*", Tabella4[DIPENDENTE], 0)), "0000"), "Non trovato"))</f>
        <v>2214</v>
      </c>
      <c r="E191" s="38" t="str">
        <f>IF(AG191="", "", IF(ISERROR(MATCH("*"&amp;AG191&amp;"*", Tabella4[DIPENDENTE], 0)), "Non trovato", TEXT(INDEX(Tabella4[N°], MATCH("*"&amp;AG191&amp;"*", Tabella4[DIPENDENTE], 0)), "0000")))</f>
        <v/>
      </c>
      <c r="F191" s="48" t="str">
        <f t="shared" si="45"/>
        <v>SERRA</v>
      </c>
      <c r="G191" s="48" t="str">
        <f t="shared" si="46"/>
        <v/>
      </c>
      <c r="H191" s="57"/>
      <c r="I191" s="68" t="str">
        <f t="shared" si="47"/>
        <v>02</v>
      </c>
      <c r="J191" s="39" t="str">
        <f t="shared" si="62"/>
        <v/>
      </c>
      <c r="K191" s="40" t="str">
        <f t="shared" si="63"/>
        <v>07:15</v>
      </c>
      <c r="L191" s="48"/>
      <c r="M191" s="41" t="str">
        <f t="shared" si="64"/>
        <v/>
      </c>
      <c r="N191" s="41" t="str">
        <f t="shared" si="48"/>
        <v/>
      </c>
      <c r="O191" s="10" t="str">
        <f t="shared" si="49"/>
        <v>07:15</v>
      </c>
      <c r="P191" s="10" t="str">
        <f t="shared" si="50"/>
        <v/>
      </c>
      <c r="Q191" s="48" t="str">
        <f t="shared" si="51"/>
        <v/>
      </c>
      <c r="R191" s="48" t="str">
        <f t="shared" si="52"/>
        <v/>
      </c>
      <c r="S191" s="42" t="str">
        <f t="shared" si="53"/>
        <v>SINGOLO</v>
      </c>
      <c r="T191" s="57" t="str">
        <f>Tabella3[[#This Row],[Descrizione Attività]]</f>
        <v>ARCOM BLE PON: squ stru corrett Giugno</v>
      </c>
      <c r="U191" s="57" t="str">
        <f>IF(Tabella1[[#This Row],[DATA]]="","","02")</f>
        <v>02</v>
      </c>
      <c r="V191" s="34"/>
      <c r="W191" s="34"/>
      <c r="X191" s="33"/>
      <c r="Y191" s="23"/>
      <c r="Z191" s="21" t="str">
        <f t="shared" si="54"/>
        <v>lunedì</v>
      </c>
      <c r="AA191" s="22">
        <f t="shared" si="55"/>
        <v>7.25</v>
      </c>
      <c r="AB191" s="22" t="str">
        <f t="shared" si="56"/>
        <v>07:15</v>
      </c>
      <c r="AC191" s="22" t="str">
        <f t="shared" si="57"/>
        <v>NO</v>
      </c>
      <c r="AD191" s="46"/>
      <c r="AE191" s="72">
        <v>45817</v>
      </c>
      <c r="AF191" s="73" t="s">
        <v>52</v>
      </c>
      <c r="AG191" s="73"/>
      <c r="AH191" s="73">
        <v>5400255118</v>
      </c>
      <c r="AI191" s="73">
        <v>10</v>
      </c>
      <c r="AJ191" s="74">
        <v>7.45</v>
      </c>
      <c r="AK191" s="74">
        <v>15.45</v>
      </c>
      <c r="AL191" s="74">
        <v>7.25</v>
      </c>
      <c r="AM191" s="73" t="s">
        <v>98</v>
      </c>
      <c r="AN191" s="75" t="s">
        <v>45</v>
      </c>
      <c r="AO191" s="76" t="s">
        <v>46</v>
      </c>
    </row>
    <row r="192" spans="1:41" ht="14.45" customHeight="1">
      <c r="A192" s="38"/>
      <c r="B192" s="9">
        <f t="shared" si="44"/>
        <v>45817</v>
      </c>
      <c r="C192" s="39">
        <f t="shared" si="65"/>
        <v>5400255118</v>
      </c>
      <c r="D192" s="38" t="str">
        <f>IF(AF192="", "", IFERROR(TEXT(INDEX(Tabella4[N°], MATCH("*"&amp;AF192&amp;"*", Tabella4[DIPENDENTE], 0)), "0000"), "Non trovato"))</f>
        <v>2132</v>
      </c>
      <c r="E192" s="38" t="str">
        <f>IF(AG192="", "", IF(ISERROR(MATCH("*"&amp;AG192&amp;"*", Tabella4[DIPENDENTE], 0)), "Non trovato", TEXT(INDEX(Tabella4[N°], MATCH("*"&amp;AG192&amp;"*", Tabella4[DIPENDENTE], 0)), "0000")))</f>
        <v/>
      </c>
      <c r="F192" s="48" t="str">
        <f t="shared" si="45"/>
        <v>ALLEGRETTI</v>
      </c>
      <c r="G192" s="48" t="str">
        <f t="shared" si="46"/>
        <v/>
      </c>
      <c r="H192" s="57"/>
      <c r="I192" s="68" t="str">
        <f t="shared" si="47"/>
        <v>02</v>
      </c>
      <c r="J192" s="39" t="str">
        <f t="shared" si="62"/>
        <v/>
      </c>
      <c r="K192" s="40" t="str">
        <f t="shared" si="63"/>
        <v>01:00</v>
      </c>
      <c r="L192" s="48"/>
      <c r="M192" s="41" t="str">
        <f t="shared" si="64"/>
        <v/>
      </c>
      <c r="N192" s="41" t="str">
        <f t="shared" si="48"/>
        <v/>
      </c>
      <c r="O192" s="10" t="str">
        <f t="shared" si="49"/>
        <v>01:00</v>
      </c>
      <c r="P192" s="10" t="str">
        <f t="shared" si="50"/>
        <v/>
      </c>
      <c r="Q192" s="48" t="str">
        <f t="shared" si="51"/>
        <v/>
      </c>
      <c r="R192" s="48" t="str">
        <f t="shared" si="52"/>
        <v/>
      </c>
      <c r="S192" s="42" t="str">
        <f t="shared" si="53"/>
        <v>SINGOLO</v>
      </c>
      <c r="T192" s="57" t="str">
        <f>Tabella3[[#This Row],[Descrizione Attività]]</f>
        <v>ARCOM BLE PON: squ stru corrett Giugno</v>
      </c>
      <c r="U192" s="57" t="str">
        <f>IF(Tabella1[[#This Row],[DATA]]="","","02")</f>
        <v>02</v>
      </c>
      <c r="V192" s="34"/>
      <c r="W192" s="34"/>
      <c r="X192" s="33"/>
      <c r="Y192" s="23"/>
      <c r="Z192" s="21" t="str">
        <f t="shared" si="54"/>
        <v>lunedì</v>
      </c>
      <c r="AA192" s="22">
        <f t="shared" si="55"/>
        <v>1</v>
      </c>
      <c r="AB192" s="22" t="str">
        <f t="shared" si="56"/>
        <v>01:00</v>
      </c>
      <c r="AC192" s="22" t="str">
        <f t="shared" si="57"/>
        <v>NO</v>
      </c>
      <c r="AD192" s="46"/>
      <c r="AE192" s="72">
        <v>45817</v>
      </c>
      <c r="AF192" s="73" t="s">
        <v>107</v>
      </c>
      <c r="AG192" s="73"/>
      <c r="AH192" s="73">
        <v>5400255118</v>
      </c>
      <c r="AI192" s="73">
        <v>10</v>
      </c>
      <c r="AJ192" s="74">
        <v>15.45</v>
      </c>
      <c r="AK192" s="74">
        <v>16.45</v>
      </c>
      <c r="AL192" s="74">
        <v>1</v>
      </c>
      <c r="AM192" s="73" t="s">
        <v>98</v>
      </c>
      <c r="AN192" s="75" t="s">
        <v>45</v>
      </c>
      <c r="AO192" s="76" t="s">
        <v>46</v>
      </c>
    </row>
    <row r="193" spans="1:41" ht="14.45" customHeight="1">
      <c r="A193" s="38"/>
      <c r="B193" s="9">
        <f t="shared" si="44"/>
        <v>45817</v>
      </c>
      <c r="C193" s="39">
        <f t="shared" si="65"/>
        <v>404</v>
      </c>
      <c r="D193" s="38" t="str">
        <f>IF(AF193="", "", IFERROR(TEXT(INDEX(Tabella4[N°], MATCH("*"&amp;AF193&amp;"*", Tabella4[DIPENDENTE], 0)), "0000"), "Non trovato"))</f>
        <v>2132</v>
      </c>
      <c r="E193" s="38" t="str">
        <f>IF(AG193="", "", IF(ISERROR(MATCH("*"&amp;AG193&amp;"*", Tabella4[DIPENDENTE], 0)), "Non trovato", TEXT(INDEX(Tabella4[N°], MATCH("*"&amp;AG193&amp;"*", Tabella4[DIPENDENTE], 0)), "0000")))</f>
        <v/>
      </c>
      <c r="F193" s="48" t="str">
        <f t="shared" si="45"/>
        <v>ALLEGRETTI</v>
      </c>
      <c r="G193" s="48" t="str">
        <f t="shared" si="46"/>
        <v/>
      </c>
      <c r="H193" s="57"/>
      <c r="I193" s="68" t="str">
        <f t="shared" si="47"/>
        <v>02</v>
      </c>
      <c r="J193" s="39" t="str">
        <f t="shared" si="62"/>
        <v>08:15</v>
      </c>
      <c r="K193" s="40" t="str">
        <f t="shared" si="63"/>
        <v/>
      </c>
      <c r="L193" s="48"/>
      <c r="M193" s="41" t="str">
        <f t="shared" si="64"/>
        <v/>
      </c>
      <c r="N193" s="41" t="str">
        <f t="shared" si="48"/>
        <v/>
      </c>
      <c r="O193" s="10" t="str">
        <f t="shared" si="49"/>
        <v>08:15</v>
      </c>
      <c r="P193" s="10" t="str">
        <f t="shared" si="50"/>
        <v/>
      </c>
      <c r="Q193" s="48" t="str">
        <f t="shared" si="51"/>
        <v/>
      </c>
      <c r="R193" s="48" t="str">
        <f t="shared" si="52"/>
        <v/>
      </c>
      <c r="S193" s="42" t="str">
        <f t="shared" si="53"/>
        <v>SINGOLO</v>
      </c>
      <c r="T193" s="57" t="str">
        <f>Tabella3[[#This Row],[Descrizione Attività]]</f>
        <v>ORE CONTO PROPRIO</v>
      </c>
      <c r="U193" s="57" t="str">
        <f>IF(Tabella1[[#This Row],[DATA]]="","","02")</f>
        <v>02</v>
      </c>
      <c r="V193" s="34"/>
      <c r="W193" s="34"/>
      <c r="X193" s="33"/>
      <c r="Y193" s="23"/>
      <c r="Z193" s="21" t="str">
        <f t="shared" si="54"/>
        <v>lunedì</v>
      </c>
      <c r="AA193" s="22">
        <f t="shared" si="55"/>
        <v>8.25</v>
      </c>
      <c r="AB193" s="22" t="str">
        <f t="shared" si="56"/>
        <v>08:15</v>
      </c>
      <c r="AC193" s="22" t="str">
        <f t="shared" si="57"/>
        <v>NO</v>
      </c>
      <c r="AD193" s="46"/>
      <c r="AE193" s="72">
        <v>45817</v>
      </c>
      <c r="AF193" s="73" t="s">
        <v>107</v>
      </c>
      <c r="AG193" s="73"/>
      <c r="AH193" s="73">
        <v>4041</v>
      </c>
      <c r="AI193" s="73">
        <v>10</v>
      </c>
      <c r="AJ193" s="74">
        <v>6.45</v>
      </c>
      <c r="AK193" s="74">
        <v>15.45</v>
      </c>
      <c r="AL193" s="74">
        <v>8.25</v>
      </c>
      <c r="AM193" s="73" t="s">
        <v>62</v>
      </c>
      <c r="AN193" s="75" t="s">
        <v>49</v>
      </c>
      <c r="AO193" s="76">
        <v>4041</v>
      </c>
    </row>
    <row r="194" spans="1:41" ht="14.45" customHeight="1">
      <c r="A194" s="38"/>
      <c r="B194" s="9">
        <f t="shared" si="44"/>
        <v>45817</v>
      </c>
      <c r="C194" s="39">
        <f t="shared" si="65"/>
        <v>404</v>
      </c>
      <c r="D194" s="38" t="str">
        <f>IF(AF194="", "", IFERROR(TEXT(INDEX(Tabella4[N°], MATCH("*"&amp;AF194&amp;"*", Tabella4[DIPENDENTE], 0)), "0000"), "Non trovato"))</f>
        <v>2132</v>
      </c>
      <c r="E194" s="38" t="str">
        <f>IF(AG194="", "", IF(ISERROR(MATCH("*"&amp;AG194&amp;"*", Tabella4[DIPENDENTE], 0)), "Non trovato", TEXT(INDEX(Tabella4[N°], MATCH("*"&amp;AG194&amp;"*", Tabella4[DIPENDENTE], 0)), "0000")))</f>
        <v/>
      </c>
      <c r="F194" s="48" t="str">
        <f t="shared" si="45"/>
        <v>ALLEGRETTI</v>
      </c>
      <c r="G194" s="48" t="str">
        <f t="shared" si="46"/>
        <v/>
      </c>
      <c r="H194" s="57"/>
      <c r="I194" s="68" t="str">
        <f t="shared" si="47"/>
        <v>02</v>
      </c>
      <c r="J194" s="39" t="str">
        <f t="shared" si="62"/>
        <v>02:00</v>
      </c>
      <c r="K194" s="40" t="str">
        <f t="shared" si="63"/>
        <v/>
      </c>
      <c r="L194" s="48"/>
      <c r="M194" s="41" t="str">
        <f t="shared" si="64"/>
        <v/>
      </c>
      <c r="N194" s="41" t="str">
        <f t="shared" si="48"/>
        <v/>
      </c>
      <c r="O194" s="10" t="str">
        <f t="shared" si="49"/>
        <v>02:00</v>
      </c>
      <c r="P194" s="10" t="str">
        <f t="shared" si="50"/>
        <v/>
      </c>
      <c r="Q194" s="48" t="str">
        <f t="shared" si="51"/>
        <v/>
      </c>
      <c r="R194" s="48" t="str">
        <f t="shared" si="52"/>
        <v/>
      </c>
      <c r="S194" s="42" t="str">
        <f t="shared" si="53"/>
        <v>SINGOLO</v>
      </c>
      <c r="T194" s="57" t="str">
        <f>Tabella3[[#This Row],[Descrizione Attività]]</f>
        <v>ORE CONTO PROPRIO</v>
      </c>
      <c r="U194" s="57" t="str">
        <f>IF(Tabella1[[#This Row],[DATA]]="","","02")</f>
        <v>02</v>
      </c>
      <c r="V194" s="34"/>
      <c r="W194" s="34"/>
      <c r="X194" s="33"/>
      <c r="Y194" s="23"/>
      <c r="Z194" s="21" t="str">
        <f t="shared" si="54"/>
        <v>lunedì</v>
      </c>
      <c r="AA194" s="22">
        <f t="shared" si="55"/>
        <v>2</v>
      </c>
      <c r="AB194" s="22" t="str">
        <f t="shared" si="56"/>
        <v>02:00</v>
      </c>
      <c r="AC194" s="22" t="str">
        <f t="shared" si="57"/>
        <v>NO</v>
      </c>
      <c r="AD194" s="46"/>
      <c r="AE194" s="72">
        <v>45817</v>
      </c>
      <c r="AF194" s="73" t="s">
        <v>107</v>
      </c>
      <c r="AG194" s="73"/>
      <c r="AH194" s="73">
        <v>4041</v>
      </c>
      <c r="AI194" s="73">
        <v>10</v>
      </c>
      <c r="AJ194" s="74">
        <v>16.45</v>
      </c>
      <c r="AK194" s="74">
        <v>18.45</v>
      </c>
      <c r="AL194" s="74">
        <v>2</v>
      </c>
      <c r="AM194" s="73" t="s">
        <v>62</v>
      </c>
      <c r="AN194" s="75" t="s">
        <v>49</v>
      </c>
      <c r="AO194" s="76">
        <v>4041</v>
      </c>
    </row>
    <row r="195" spans="1:41" ht="14.45" customHeight="1">
      <c r="A195" s="38"/>
      <c r="B195" s="9">
        <f t="shared" si="44"/>
        <v>45817</v>
      </c>
      <c r="C195" s="39">
        <f t="shared" si="65"/>
        <v>5400256076</v>
      </c>
      <c r="D195" s="38" t="str">
        <f>IF(AF195="", "", IFERROR(TEXT(INDEX(Tabella4[N°], MATCH("*"&amp;AF195&amp;"*", Tabella4[DIPENDENTE], 0)), "0000"), "Non trovato"))</f>
        <v>1442</v>
      </c>
      <c r="E195" s="38" t="str">
        <f>IF(AG195="", "", IF(ISERROR(MATCH("*"&amp;AG195&amp;"*", Tabella4[DIPENDENTE], 0)), "Non trovato", TEXT(INDEX(Tabella4[N°], MATCH("*"&amp;AG195&amp;"*", Tabella4[DIPENDENTE], 0)), "0000")))</f>
        <v>1924</v>
      </c>
      <c r="F195" s="48" t="str">
        <f t="shared" si="45"/>
        <v>TARASCIO</v>
      </c>
      <c r="G195" s="48" t="str">
        <f t="shared" si="46"/>
        <v>PARTESANO</v>
      </c>
      <c r="H195" s="57"/>
      <c r="I195" s="68" t="str">
        <f t="shared" si="47"/>
        <v>02</v>
      </c>
      <c r="J195" s="39" t="str">
        <f t="shared" si="62"/>
        <v/>
      </c>
      <c r="K195" s="40" t="str">
        <f t="shared" si="63"/>
        <v>02:15</v>
      </c>
      <c r="L195" s="48"/>
      <c r="M195" s="41" t="str">
        <f t="shared" si="64"/>
        <v/>
      </c>
      <c r="N195" s="41" t="str">
        <f t="shared" si="48"/>
        <v/>
      </c>
      <c r="O195" s="10" t="str">
        <f t="shared" si="49"/>
        <v>02:15</v>
      </c>
      <c r="P195" s="10" t="str">
        <f t="shared" si="50"/>
        <v/>
      </c>
      <c r="Q195" s="48" t="str">
        <f t="shared" si="51"/>
        <v/>
      </c>
      <c r="R195" s="48" t="str">
        <f t="shared" si="52"/>
        <v/>
      </c>
      <c r="S195" s="42" t="str">
        <f t="shared" si="53"/>
        <v>DOPPIO</v>
      </c>
      <c r="T195" s="57" t="str">
        <f>Tabella3[[#This Row],[Descrizione Attività]]</f>
        <v>500 T3014 CONTROLLO LIVELLI COLONNA 1-L006RC (PREV 133/25)</v>
      </c>
      <c r="U195" s="57" t="str">
        <f>IF(Tabella1[[#This Row],[DATA]]="","","02")</f>
        <v>02</v>
      </c>
      <c r="V195" s="34"/>
      <c r="W195" s="34"/>
      <c r="X195" s="33"/>
      <c r="Y195" s="23"/>
      <c r="Z195" s="21" t="str">
        <f t="shared" si="54"/>
        <v>lunedì</v>
      </c>
      <c r="AA195" s="22">
        <f t="shared" si="55"/>
        <v>2.25</v>
      </c>
      <c r="AB195" s="22" t="str">
        <f t="shared" si="56"/>
        <v>02:15</v>
      </c>
      <c r="AC195" s="22" t="str">
        <f t="shared" si="57"/>
        <v>NO</v>
      </c>
      <c r="AD195" s="46"/>
      <c r="AE195" s="72">
        <v>45817</v>
      </c>
      <c r="AF195" s="73" t="s">
        <v>102</v>
      </c>
      <c r="AG195" s="73" t="s">
        <v>103</v>
      </c>
      <c r="AH195" s="73">
        <v>5400256076</v>
      </c>
      <c r="AI195" s="73">
        <v>10</v>
      </c>
      <c r="AJ195" s="74">
        <v>16.45</v>
      </c>
      <c r="AK195" s="74">
        <v>19</v>
      </c>
      <c r="AL195" s="74">
        <v>4.5</v>
      </c>
      <c r="AM195" s="73" t="s">
        <v>153</v>
      </c>
      <c r="AN195" s="75" t="s">
        <v>45</v>
      </c>
      <c r="AO195" s="76" t="s">
        <v>46</v>
      </c>
    </row>
    <row r="196" spans="1:41" ht="14.45" customHeight="1">
      <c r="A196" s="38"/>
      <c r="B196" s="9">
        <f t="shared" ref="B196:B259" si="66">IF(OR(AE196="", AE196=0), "", AE196)</f>
        <v>45817</v>
      </c>
      <c r="C196" s="39">
        <f>IF(AH196="","", IF(OR(AH196=4041, AH196=4042, AH196=4043, AH196=4044, AH196=4045, AH196=4046, AH196=4048, AH196=4049, AH196=4051, AH196=4052, AH196=4053, AH196=4054),
    404,
    IF(AH196=4047,
        "ALTRO CANTIERE",
        IF(AH196=4050,
            430,
            IF(LEN(AH196)=5,
                MID(AH196, 1, 2) &amp; "/" &amp; MID(AH196, 3, 3),
                AH196
            )
        )
    )
))</f>
        <v>5400257840</v>
      </c>
      <c r="D196" s="38" t="str">
        <f>IF(AF196="", "", IFERROR(TEXT(INDEX(Tabella4[N°], MATCH("*"&amp;AF196&amp;"*", Tabella4[DIPENDENTE], 0)), "0000"), "Non trovato"))</f>
        <v>1442</v>
      </c>
      <c r="E196" s="38" t="str">
        <f>IF(AG196="", "", IF(ISERROR(MATCH("*"&amp;AG196&amp;"*", Tabella4[DIPENDENTE], 0)), "Non trovato", TEXT(INDEX(Tabella4[N°], MATCH("*"&amp;AG196&amp;"*", Tabella4[DIPENDENTE], 0)), "0000")))</f>
        <v>1924</v>
      </c>
      <c r="F196" s="48" t="str">
        <f t="shared" ref="F196:F259" si="67">IF(AF196="","",AF196)</f>
        <v>TARASCIO</v>
      </c>
      <c r="G196" s="48" t="str">
        <f t="shared" ref="G196:G259" si="68">IF(AG196="","",AG196)</f>
        <v>PARTESANO</v>
      </c>
      <c r="H196" s="57"/>
      <c r="I196" s="68" t="str">
        <f t="shared" ref="I196:I259" si="69">IF(B196&lt;&gt;"", "02", "")</f>
        <v>02</v>
      </c>
      <c r="J196" s="39" t="str">
        <f>IF(OR(AH196=4041, AH196=4048, AH196=4049, AH196=4054, AH196=4050,AH196=428),
    IF(TEXT(VALUE(AB196) -
        IF(M196&lt;&gt;"", VALUE(M196), 0) -
        IF(N196&lt;&gt;"", VALUE(N196), 0),
    "[hh]:mm") = "00:00",
    "",
    TEXT(VALUE(AB196) -
        IF(M196&lt;&gt;"", VALUE(M196), 0) -
        IF(N196&lt;&gt;"", VALUE(N196), 0),
    "[hh]:mm")),
    "")</f>
        <v/>
      </c>
      <c r="K196" s="40" t="str">
        <f>IF(AND(AH196&lt;&gt;4041, AH196&lt;&gt;428, AH196&lt;&gt;4048, AH196&lt;&gt;4054, AH196&lt;&gt;4049, AH196&lt;&gt;4045, AH196&lt;&gt;4046, AH196&lt;&gt;4052, AH196&lt;&gt;4044, AH196&lt;&gt;4042, AH196&lt;&gt;4043, AH196&lt;&gt;4053, AH196&lt;&gt;4047, AH196&lt;&gt;4050),
    IF(ISERROR(TEXT(VALUE(AB196) -
        IF(M196&lt;&gt;"", VALUE(M196), 0) -
        IF(N196&lt;&gt;"", VALUE(N196), 0),
    "[hh]:mm")), "",
    IF(TEXT(VALUE(AB196) -
        IF(M196&lt;&gt;"", VALUE(M196), 0) -
        IF(N196&lt;&gt;"", VALUE(N196), 0),
    "[hh]:mm") = "00:00",
    "",
    TEXT(VALUE(AB196) -
        IF(M196&lt;&gt;"", VALUE(M196), 0) -
        IF(N196&lt;&gt;"", VALUE(N196), 0),
    "[hh]:mm"))),
    "")</f>
        <v>02:45</v>
      </c>
      <c r="L196" s="48"/>
      <c r="M196" s="41" t="str">
        <f>IF(AND(AC196="NO", OR(Z196="lunedì", Z196="martedì", Z196="mercoledì", Z196="giovedì", Z196="venerdì")),
    IF(Z196="venerdì",
        IF(VALUE(AB196)&gt;VALUE("7:00"),TEXT(VALUE(AB196)-VALUE("7:00"),"[hh]:mm"),""),
        IF(VALUE(AB196)&gt;VALUE("8:15"),TEXT(VALUE(AB196)-VALUE("8:15"),"[hh]:mm"),"")
    ),
"")</f>
        <v/>
      </c>
      <c r="N196" s="41" t="str">
        <f t="shared" ref="N196:N259" si="70">IF(AND(OR(Z196="sabato", Z196="domenica", AC196="SI"), AB196&lt;&gt;0), AB196, "")</f>
        <v/>
      </c>
      <c r="O196" s="10" t="str">
        <f t="shared" ref="O196:O259" si="71">AB196</f>
        <v>02:45</v>
      </c>
      <c r="P196" s="10" t="str">
        <f t="shared" ref="P196:P259" si="72">IF(OR(AH196=4042, AH196=4044),AB196, "")</f>
        <v/>
      </c>
      <c r="Q196" s="48" t="str">
        <f t="shared" ref="Q196:Q259" si="73">IF(OR(AH196=4043, AH196=4053),AB196, "")</f>
        <v/>
      </c>
      <c r="R196" s="48" t="str">
        <f t="shared" ref="R196:R259" si="74">IF(OR(AH196=4045, AH196=4046,AH196=4052),AB196, "")</f>
        <v/>
      </c>
      <c r="S196" s="42" t="str">
        <f t="shared" ref="S196:S259" si="75">IF(G196="",IF(F196="","","SINGOLO"),IF(F196&lt;&gt;"","DOPPIO",""))</f>
        <v>DOPPIO</v>
      </c>
      <c r="T196" s="57" t="str">
        <f>Tabella3[[#This Row],[Descrizione Attività]]</f>
        <v>1200/3 CHIAMATA CTG PER ASSISTENZA STRUM AVVIAMENTO (PREV 134/25)</v>
      </c>
      <c r="U196" s="57" t="str">
        <f>IF(Tabella1[[#This Row],[DATA]]="","","02")</f>
        <v>02</v>
      </c>
      <c r="V196" s="34"/>
      <c r="W196" s="34"/>
      <c r="X196" s="33"/>
      <c r="Y196" s="23"/>
      <c r="Z196" s="21" t="str">
        <f t="shared" ref="Z196:Z259" si="76">TEXT(B196, "gggg")</f>
        <v>lunedì</v>
      </c>
      <c r="AA196" s="22">
        <f t="shared" ref="AA196:AA259" si="77">IF(AND(AF196="", AG196=""), "", IF(AND(AF196&lt;&gt;"", AG196&lt;&gt;""), AL196/2, AL196))</f>
        <v>2.75</v>
      </c>
      <c r="AB196" s="22" t="str">
        <f t="shared" ref="AB196:AB259" si="78">IF(AA196="", "", TEXT(AA196/24, "[hh]:mm"))</f>
        <v>02:45</v>
      </c>
      <c r="AC196" s="22" t="str">
        <f t="shared" ref="AC196:AC259" si="79">IF(COUNTIF(Y$1:Y$1976, B196) &gt; 0, "SI", "NO")</f>
        <v>NO</v>
      </c>
      <c r="AD196" s="46"/>
      <c r="AE196" s="72">
        <v>45817</v>
      </c>
      <c r="AF196" s="73" t="s">
        <v>102</v>
      </c>
      <c r="AG196" s="73" t="s">
        <v>103</v>
      </c>
      <c r="AH196" s="73">
        <v>5400257840</v>
      </c>
      <c r="AI196" s="73">
        <v>10</v>
      </c>
      <c r="AJ196" s="74">
        <v>19</v>
      </c>
      <c r="AK196" s="74">
        <v>21.45</v>
      </c>
      <c r="AL196" s="74">
        <v>5.5</v>
      </c>
      <c r="AM196" s="73" t="s">
        <v>154</v>
      </c>
      <c r="AN196" s="75" t="s">
        <v>45</v>
      </c>
      <c r="AO196" s="76" t="s">
        <v>46</v>
      </c>
    </row>
    <row r="197" spans="1:41" ht="14.45" customHeight="1">
      <c r="A197" s="38"/>
      <c r="B197" s="9">
        <f t="shared" si="66"/>
        <v>45817</v>
      </c>
      <c r="C197" s="39">
        <f>IF(AH197="","", IF(OR(AH197=4041, AH197=4042, AH197=4043, AH197=4044, AH197=4045, AH197=4046, AH197=4048, AH197=4049, AH197=4051, AH197=4052, AH197=4053, AH197=4054),
404,
IF(AH197=4047,
"ALTRO CANTIERE",
IF(AH197=4050,
430,
IF(LEN(AH197)=5,
MID(AH197, 1, 2) &amp; "/" &amp; MID(AH197, 3, 3),
AH197)
)
)
))</f>
        <v>404</v>
      </c>
      <c r="D197" s="38" t="str">
        <f>IF(AF197="", "", IFERROR(TEXT(INDEX(Tabella4[N°], MATCH("*"&amp;AF197&amp;"*", Tabella4[DIPENDENTE], 0)), "0000"), "Non trovato"))</f>
        <v>0476</v>
      </c>
      <c r="E197" s="38" t="str">
        <f>IF(AG197="", "", IF(ISERROR(MATCH("*"&amp;AG197&amp;"*", Tabella4[DIPENDENTE], 0)), "Non trovato", TEXT(INDEX(Tabella4[N°], MATCH("*"&amp;AG197&amp;"*", Tabella4[DIPENDENTE], 0)), "0000")))</f>
        <v/>
      </c>
      <c r="F197" s="48" t="str">
        <f t="shared" si="67"/>
        <v>ARICO'</v>
      </c>
      <c r="G197" s="48" t="str">
        <f t="shared" si="68"/>
        <v/>
      </c>
      <c r="H197" s="57"/>
      <c r="I197" s="68" t="str">
        <f t="shared" si="69"/>
        <v>02</v>
      </c>
      <c r="J197" s="39" t="str">
        <f t="shared" ref="J197:J228" si="80">IF(OR(AH197=4041, AH197=4048, AH197=4049, AH197=4054, AH197=4050,AH197=428),
IF(TEXT(VALUE(AB197) -
IF(M197&lt;&gt;"", VALUE(M197), 0) -
IF(N197&lt;&gt;"", VALUE(N197), 0),
"[hh]:mm") = "00:00",
"",
TEXT(VALUE(AB197) -
IF(M197&lt;&gt;"", VALUE(M197), 0) -
IF(N197&lt;&gt;"", VALUE(N197), 0),
"[hh]:mm")),
"")</f>
        <v>08:15</v>
      </c>
      <c r="K197" s="40" t="str">
        <f t="shared" ref="K197:K228" si="81">IF(AND(AH197&lt;&gt;4041, AH197&lt;&gt;428, AH197&lt;&gt;4048, AH197&lt;&gt;4054, AH197&lt;&gt;4049, AH197&lt;&gt;4045, AH197&lt;&gt;4046, AH197&lt;&gt;4052, AH197&lt;&gt;4044, AH197&lt;&gt;4042, AH197&lt;&gt;4043, AH197&lt;&gt;4053, AH197&lt;&gt;4047, AH197&lt;&gt;4050),
IF(ISERROR(TEXT(VALUE(AB197) -
IF(M197&lt;&gt;"", VALUE(M197), 0) -
IF(N197&lt;&gt;"", VALUE(N197), 0),
"[hh]:mm")), "",
IF(TEXT(VALUE(AB197) -
IF(M197&lt;&gt;"", VALUE(M197), 0) -
IF(N197&lt;&gt;"", VALUE(N197), 0),
"[hh]:mm") = "00:00",
"",
TEXT(VALUE(AB197) -
IF(M197&lt;&gt;"", VALUE(M197), 0) -
IF(N197&lt;&gt;"", VALUE(N197), 0),
"[hh]:mm"))),
"")</f>
        <v/>
      </c>
      <c r="L197" s="48"/>
      <c r="M197" s="41" t="str">
        <f t="shared" ref="M197:M228" si="82">IF(AND(AC197="NO", OR(Z197="lunedì", Z197="martedì", Z197="mercoledì", Z197="giovedì", Z197="venerdì")),
IF(Z197="venerdì",
IF(VALUE(AB197)&gt;VALUE("7:00"),TEXT(VALUE(AB197)-VALUE("7:00"),"[hh]:mm"),""),
IF(VALUE(AB197)&gt;VALUE("8:15"),TEXT(VALUE(AB197)-VALUE("8:15"),"[hh]:mm"),"")
),
"")</f>
        <v/>
      </c>
      <c r="N197" s="41" t="str">
        <f t="shared" si="70"/>
        <v/>
      </c>
      <c r="O197" s="10" t="str">
        <f t="shared" si="71"/>
        <v>08:15</v>
      </c>
      <c r="P197" s="10" t="str">
        <f t="shared" si="72"/>
        <v/>
      </c>
      <c r="Q197" s="48" t="str">
        <f t="shared" si="73"/>
        <v/>
      </c>
      <c r="R197" s="48" t="str">
        <f t="shared" si="74"/>
        <v/>
      </c>
      <c r="S197" s="42" t="str">
        <f t="shared" si="75"/>
        <v>SINGOLO</v>
      </c>
      <c r="T197" s="57" t="str">
        <f>Tabella3[[#This Row],[Descrizione Attività]]</f>
        <v>ORE CONTO PROPRIO</v>
      </c>
      <c r="U197" s="57" t="str">
        <f>IF(Tabella1[[#This Row],[DATA]]="","","02")</f>
        <v>02</v>
      </c>
      <c r="V197" s="34"/>
      <c r="W197" s="34"/>
      <c r="X197" s="33"/>
      <c r="Y197" s="23"/>
      <c r="Z197" s="21" t="str">
        <f t="shared" si="76"/>
        <v>lunedì</v>
      </c>
      <c r="AA197" s="22">
        <f t="shared" si="77"/>
        <v>8.25</v>
      </c>
      <c r="AB197" s="22" t="str">
        <f t="shared" si="78"/>
        <v>08:15</v>
      </c>
      <c r="AC197" s="22" t="str">
        <f t="shared" si="79"/>
        <v>NO</v>
      </c>
      <c r="AD197" s="46"/>
      <c r="AE197" s="72">
        <v>45817</v>
      </c>
      <c r="AF197" s="73" t="s">
        <v>108</v>
      </c>
      <c r="AG197" s="73"/>
      <c r="AH197" s="73">
        <v>4041</v>
      </c>
      <c r="AI197" s="73">
        <v>10</v>
      </c>
      <c r="AJ197" s="74">
        <v>7.45</v>
      </c>
      <c r="AK197" s="74">
        <v>16.45</v>
      </c>
      <c r="AL197" s="74">
        <v>8.25</v>
      </c>
      <c r="AM197" s="73" t="s">
        <v>62</v>
      </c>
      <c r="AN197" s="75" t="s">
        <v>49</v>
      </c>
      <c r="AO197" s="76">
        <v>4041</v>
      </c>
    </row>
    <row r="198" spans="1:41" ht="14.45" customHeight="1">
      <c r="A198" s="38"/>
      <c r="B198" s="9">
        <f t="shared" si="66"/>
        <v>45817</v>
      </c>
      <c r="C198" s="39" t="str">
        <f t="shared" ref="C198:C228" si="83">IF(AH198="","", IF(OR(AH198=4041, AH198=4042, AH198=4043, AH198=4044, AH198=4045, AH198=4046, AH198=4048, AH198=4049, AH198=4051, AH198=4052, AH198=4053, AH198=4054),
404,
IF(AH198=4047,
"ALTRO CANTIERE",
IF(AH198=4050,
430,
IF(LEN(AH198)=5,
MID(AH198, 1, 2) &amp; "/" &amp; MID(AH198, 3, 3),
AH198)
)
)
))</f>
        <v>23/076</v>
      </c>
      <c r="D198" s="38" t="str">
        <f>IF(AF198="", "", IFERROR(TEXT(INDEX(Tabella4[N°], MATCH("*"&amp;AF198&amp;"*", Tabella4[DIPENDENTE], 0)), "0000"), "Non trovato"))</f>
        <v>0370</v>
      </c>
      <c r="E198" s="38" t="str">
        <f>IF(AG198="", "", IF(ISERROR(MATCH("*"&amp;AG198&amp;"*", Tabella4[DIPENDENTE], 0)), "Non trovato", TEXT(INDEX(Tabella4[N°], MATCH("*"&amp;AG198&amp;"*", Tabella4[DIPENDENTE], 0)), "0000")))</f>
        <v>2083</v>
      </c>
      <c r="F198" s="48" t="str">
        <f t="shared" si="67"/>
        <v>GARBINI</v>
      </c>
      <c r="G198" s="48" t="str">
        <f t="shared" si="68"/>
        <v>NOCERA</v>
      </c>
      <c r="H198" s="57"/>
      <c r="I198" s="68" t="str">
        <f t="shared" si="69"/>
        <v>02</v>
      </c>
      <c r="J198" s="39" t="str">
        <f t="shared" si="80"/>
        <v/>
      </c>
      <c r="K198" s="40" t="str">
        <f t="shared" si="81"/>
        <v>08:15</v>
      </c>
      <c r="L198" s="48"/>
      <c r="M198" s="41" t="str">
        <f t="shared" si="82"/>
        <v/>
      </c>
      <c r="N198" s="41" t="str">
        <f t="shared" si="70"/>
        <v/>
      </c>
      <c r="O198" s="10" t="str">
        <f t="shared" si="71"/>
        <v>08:15</v>
      </c>
      <c r="P198" s="10" t="str">
        <f t="shared" si="72"/>
        <v/>
      </c>
      <c r="Q198" s="48" t="str">
        <f t="shared" si="73"/>
        <v/>
      </c>
      <c r="R198" s="48" t="str">
        <f t="shared" si="74"/>
        <v/>
      </c>
      <c r="S198" s="42" t="str">
        <f t="shared" si="75"/>
        <v>DOPPIO</v>
      </c>
      <c r="T198" s="57" t="str">
        <f>Tabella3[[#This Row],[Descrizione Attività]]</f>
        <v>Lavori elestrum HydroCOM Project compressori Isab Imp 400-100-800</v>
      </c>
      <c r="U198" s="57" t="str">
        <f>IF(Tabella1[[#This Row],[DATA]]="","","02")</f>
        <v>02</v>
      </c>
      <c r="V198" s="34"/>
      <c r="W198" s="34"/>
      <c r="X198" s="33"/>
      <c r="Y198" s="23"/>
      <c r="Z198" s="21" t="str">
        <f t="shared" si="76"/>
        <v>lunedì</v>
      </c>
      <c r="AA198" s="22">
        <f t="shared" si="77"/>
        <v>8.25</v>
      </c>
      <c r="AB198" s="22" t="str">
        <f t="shared" si="78"/>
        <v>08:15</v>
      </c>
      <c r="AC198" s="22" t="str">
        <f t="shared" si="79"/>
        <v>NO</v>
      </c>
      <c r="AD198" s="46"/>
      <c r="AE198" s="72">
        <v>45817</v>
      </c>
      <c r="AF198" s="73" t="s">
        <v>115</v>
      </c>
      <c r="AG198" s="73" t="s">
        <v>88</v>
      </c>
      <c r="AH198" s="73">
        <v>23076</v>
      </c>
      <c r="AI198" s="73">
        <v>10</v>
      </c>
      <c r="AJ198" s="74">
        <v>7.45</v>
      </c>
      <c r="AK198" s="74">
        <v>16.45</v>
      </c>
      <c r="AL198" s="74">
        <v>16.5</v>
      </c>
      <c r="AM198" s="73" t="s">
        <v>138</v>
      </c>
      <c r="AN198" s="75" t="s">
        <v>49</v>
      </c>
      <c r="AO198" s="76" t="s">
        <v>139</v>
      </c>
    </row>
    <row r="199" spans="1:41" ht="14.45" customHeight="1">
      <c r="A199" s="38"/>
      <c r="B199" s="9">
        <f t="shared" si="66"/>
        <v>45817</v>
      </c>
      <c r="C199" s="39" t="str">
        <f t="shared" si="83"/>
        <v>23/076</v>
      </c>
      <c r="D199" s="38" t="str">
        <f>IF(AF199="", "", IFERROR(TEXT(INDEX(Tabella4[N°], MATCH("*"&amp;AF199&amp;"*", Tabella4[DIPENDENTE], 0)), "0000"), "Non trovato"))</f>
        <v>1986</v>
      </c>
      <c r="E199" s="38" t="str">
        <f>IF(AG199="", "", IF(ISERROR(MATCH("*"&amp;AG199&amp;"*", Tabella4[DIPENDENTE], 0)), "Non trovato", TEXT(INDEX(Tabella4[N°], MATCH("*"&amp;AG199&amp;"*", Tabella4[DIPENDENTE], 0)), "0000")))</f>
        <v/>
      </c>
      <c r="F199" s="48" t="str">
        <f t="shared" si="67"/>
        <v>ANDRONICO</v>
      </c>
      <c r="G199" s="48" t="str">
        <f t="shared" si="68"/>
        <v/>
      </c>
      <c r="H199" s="57"/>
      <c r="I199" s="68" t="str">
        <f t="shared" si="69"/>
        <v>02</v>
      </c>
      <c r="J199" s="39" t="str">
        <f t="shared" si="80"/>
        <v/>
      </c>
      <c r="K199" s="40" t="str">
        <f t="shared" si="81"/>
        <v>08:15</v>
      </c>
      <c r="L199" s="48"/>
      <c r="M199" s="41" t="str">
        <f t="shared" si="82"/>
        <v/>
      </c>
      <c r="N199" s="41" t="str">
        <f t="shared" si="70"/>
        <v/>
      </c>
      <c r="O199" s="10" t="str">
        <f t="shared" si="71"/>
        <v>08:15</v>
      </c>
      <c r="P199" s="10" t="str">
        <f t="shared" si="72"/>
        <v/>
      </c>
      <c r="Q199" s="48" t="str">
        <f t="shared" si="73"/>
        <v/>
      </c>
      <c r="R199" s="48" t="str">
        <f t="shared" si="74"/>
        <v/>
      </c>
      <c r="S199" s="42" t="str">
        <f t="shared" si="75"/>
        <v>SINGOLO</v>
      </c>
      <c r="T199" s="57" t="str">
        <f>Tabella3[[#This Row],[Descrizione Attività]]</f>
        <v>Lavori elestrum HydroCOM Project compressori Isab Imp 400-100-800</v>
      </c>
      <c r="U199" s="57" t="str">
        <f>IF(Tabella1[[#This Row],[DATA]]="","","02")</f>
        <v>02</v>
      </c>
      <c r="V199" s="34"/>
      <c r="W199" s="34"/>
      <c r="X199" s="33"/>
      <c r="Y199" s="23"/>
      <c r="Z199" s="21" t="str">
        <f t="shared" si="76"/>
        <v>lunedì</v>
      </c>
      <c r="AA199" s="22">
        <f t="shared" si="77"/>
        <v>8.25</v>
      </c>
      <c r="AB199" s="22" t="str">
        <f t="shared" si="78"/>
        <v>08:15</v>
      </c>
      <c r="AC199" s="22" t="str">
        <f t="shared" si="79"/>
        <v>NO</v>
      </c>
      <c r="AD199" s="46"/>
      <c r="AE199" s="72">
        <v>45817</v>
      </c>
      <c r="AF199" s="73" t="s">
        <v>85</v>
      </c>
      <c r="AG199" s="73"/>
      <c r="AH199" s="73">
        <v>23076</v>
      </c>
      <c r="AI199" s="73">
        <v>10</v>
      </c>
      <c r="AJ199" s="74">
        <v>7.45</v>
      </c>
      <c r="AK199" s="74">
        <v>16.45</v>
      </c>
      <c r="AL199" s="74">
        <v>8.25</v>
      </c>
      <c r="AM199" s="73" t="s">
        <v>138</v>
      </c>
      <c r="AN199" s="75" t="s">
        <v>49</v>
      </c>
      <c r="AO199" s="76" t="s">
        <v>139</v>
      </c>
    </row>
    <row r="200" spans="1:41" ht="14.45" customHeight="1">
      <c r="A200" s="38"/>
      <c r="B200" s="9">
        <f t="shared" si="66"/>
        <v>45817</v>
      </c>
      <c r="C200" s="39">
        <f t="shared" si="83"/>
        <v>5400261041</v>
      </c>
      <c r="D200" s="38" t="str">
        <f>IF(AF200="", "", IFERROR(TEXT(INDEX(Tabella4[N°], MATCH("*"&amp;AF200&amp;"*", Tabella4[DIPENDENTE], 0)), "0000"), "Non trovato"))</f>
        <v>0243</v>
      </c>
      <c r="E200" s="38" t="str">
        <f>IF(AG200="", "", IF(ISERROR(MATCH("*"&amp;AG200&amp;"*", Tabella4[DIPENDENTE], 0)), "Non trovato", TEXT(INDEX(Tabella4[N°], MATCH("*"&amp;AG200&amp;"*", Tabella4[DIPENDENTE], 0)), "0000")))</f>
        <v/>
      </c>
      <c r="F200" s="48" t="str">
        <f t="shared" si="67"/>
        <v>PUGLIARES</v>
      </c>
      <c r="G200" s="48" t="str">
        <f t="shared" si="68"/>
        <v/>
      </c>
      <c r="H200" s="57"/>
      <c r="I200" s="68" t="str">
        <f t="shared" si="69"/>
        <v>02</v>
      </c>
      <c r="J200" s="39" t="str">
        <f t="shared" si="80"/>
        <v/>
      </c>
      <c r="K200" s="40" t="str">
        <f t="shared" si="81"/>
        <v>08:15</v>
      </c>
      <c r="L200" s="48"/>
      <c r="M200" s="41" t="str">
        <f t="shared" si="82"/>
        <v/>
      </c>
      <c r="N200" s="41" t="str">
        <f t="shared" si="70"/>
        <v/>
      </c>
      <c r="O200" s="10" t="str">
        <f t="shared" si="71"/>
        <v>08:15</v>
      </c>
      <c r="P200" s="10" t="str">
        <f t="shared" si="72"/>
        <v/>
      </c>
      <c r="Q200" s="48" t="str">
        <f t="shared" si="73"/>
        <v/>
      </c>
      <c r="R200" s="48" t="str">
        <f t="shared" si="74"/>
        <v/>
      </c>
      <c r="S200" s="42" t="str">
        <f t="shared" si="75"/>
        <v>SINGOLO</v>
      </c>
      <c r="T200" s="57" t="str">
        <f>Tabella3[[#This Row],[Descrizione Attività]]</f>
        <v>ASSISTENZA ELETTRICA ATTIVITA' EDILE IMP 2800 GIUGNO 2025 (PREV 4066)</v>
      </c>
      <c r="U200" s="57" t="str">
        <f>IF(Tabella1[[#This Row],[DATA]]="","","02")</f>
        <v>02</v>
      </c>
      <c r="V200" s="34"/>
      <c r="W200" s="34"/>
      <c r="X200" s="33"/>
      <c r="Y200" s="23"/>
      <c r="Z200" s="21" t="str">
        <f t="shared" si="76"/>
        <v>lunedì</v>
      </c>
      <c r="AA200" s="22">
        <f t="shared" si="77"/>
        <v>8.25</v>
      </c>
      <c r="AB200" s="22" t="str">
        <f t="shared" si="78"/>
        <v>08:15</v>
      </c>
      <c r="AC200" s="22" t="str">
        <f t="shared" si="79"/>
        <v>NO</v>
      </c>
      <c r="AD200" s="46"/>
      <c r="AE200" s="72">
        <v>45817</v>
      </c>
      <c r="AF200" s="73" t="s">
        <v>89</v>
      </c>
      <c r="AG200" s="73"/>
      <c r="AH200" s="73">
        <v>5400261041</v>
      </c>
      <c r="AI200" s="73">
        <v>10</v>
      </c>
      <c r="AJ200" s="74">
        <v>7.45</v>
      </c>
      <c r="AK200" s="74">
        <v>16.45</v>
      </c>
      <c r="AL200" s="74">
        <v>8.25</v>
      </c>
      <c r="AM200" s="73" t="s">
        <v>90</v>
      </c>
      <c r="AN200" s="75" t="s">
        <v>91</v>
      </c>
      <c r="AO200" s="76" t="s">
        <v>61</v>
      </c>
    </row>
    <row r="201" spans="1:41" ht="14.45" customHeight="1">
      <c r="A201" s="38"/>
      <c r="B201" s="9">
        <f t="shared" si="66"/>
        <v>45817</v>
      </c>
      <c r="C201" s="39">
        <f t="shared" si="83"/>
        <v>404</v>
      </c>
      <c r="D201" s="38" t="str">
        <f>IF(AF201="", "", IFERROR(TEXT(INDEX(Tabella4[N°], MATCH("*"&amp;AF201&amp;"*", Tabella4[DIPENDENTE], 0)), "0000"), "Non trovato"))</f>
        <v>0319</v>
      </c>
      <c r="E201" s="38" t="str">
        <f>IF(AG201="", "", IF(ISERROR(MATCH("*"&amp;AG201&amp;"*", Tabella4[DIPENDENTE], 0)), "Non trovato", TEXT(INDEX(Tabella4[N°], MATCH("*"&amp;AG201&amp;"*", Tabella4[DIPENDENTE], 0)), "0000")))</f>
        <v/>
      </c>
      <c r="F201" s="48" t="str">
        <f t="shared" si="67"/>
        <v>AMARA</v>
      </c>
      <c r="G201" s="48" t="str">
        <f t="shared" si="68"/>
        <v/>
      </c>
      <c r="H201" s="57"/>
      <c r="I201" s="68" t="str">
        <f t="shared" si="69"/>
        <v>02</v>
      </c>
      <c r="J201" s="39" t="str">
        <f t="shared" si="80"/>
        <v>01:00</v>
      </c>
      <c r="K201" s="40" t="str">
        <f t="shared" si="81"/>
        <v/>
      </c>
      <c r="L201" s="48"/>
      <c r="M201" s="41" t="str">
        <f t="shared" si="82"/>
        <v/>
      </c>
      <c r="N201" s="41" t="str">
        <f t="shared" si="70"/>
        <v/>
      </c>
      <c r="O201" s="10" t="str">
        <f t="shared" si="71"/>
        <v>01:00</v>
      </c>
      <c r="P201" s="10" t="str">
        <f t="shared" si="72"/>
        <v/>
      </c>
      <c r="Q201" s="48" t="str">
        <f t="shared" si="73"/>
        <v/>
      </c>
      <c r="R201" s="48" t="str">
        <f t="shared" si="74"/>
        <v/>
      </c>
      <c r="S201" s="42" t="str">
        <f t="shared" si="75"/>
        <v>SINGOLO</v>
      </c>
      <c r="T201" s="57" t="str">
        <f>Tabella3[[#This Row],[Descrizione Attività]]</f>
        <v>ORE CONTO PROPRIO</v>
      </c>
      <c r="U201" s="57" t="str">
        <f>IF(Tabella1[[#This Row],[DATA]]="","","02")</f>
        <v>02</v>
      </c>
      <c r="V201" s="34"/>
      <c r="W201" s="34"/>
      <c r="X201" s="33"/>
      <c r="Y201" s="23"/>
      <c r="Z201" s="21" t="str">
        <f t="shared" si="76"/>
        <v>lunedì</v>
      </c>
      <c r="AA201" s="22">
        <f t="shared" si="77"/>
        <v>1</v>
      </c>
      <c r="AB201" s="22" t="str">
        <f t="shared" si="78"/>
        <v>01:00</v>
      </c>
      <c r="AC201" s="22" t="str">
        <f t="shared" si="79"/>
        <v>NO</v>
      </c>
      <c r="AD201" s="46"/>
      <c r="AE201" s="72">
        <v>45817</v>
      </c>
      <c r="AF201" s="73" t="s">
        <v>155</v>
      </c>
      <c r="AG201" s="73"/>
      <c r="AH201" s="73">
        <v>4041</v>
      </c>
      <c r="AI201" s="73">
        <v>10</v>
      </c>
      <c r="AJ201" s="74">
        <v>6.45</v>
      </c>
      <c r="AK201" s="74">
        <v>7.45</v>
      </c>
      <c r="AL201" s="74">
        <v>1</v>
      </c>
      <c r="AM201" s="73" t="s">
        <v>62</v>
      </c>
      <c r="AN201" s="75" t="s">
        <v>49</v>
      </c>
      <c r="AO201" s="76">
        <v>4041</v>
      </c>
    </row>
    <row r="202" spans="1:41" ht="14.45" customHeight="1">
      <c r="A202" s="38"/>
      <c r="B202" s="9">
        <f t="shared" si="66"/>
        <v>45817</v>
      </c>
      <c r="C202" s="39">
        <f t="shared" si="83"/>
        <v>404</v>
      </c>
      <c r="D202" s="38" t="str">
        <f>IF(AF202="", "", IFERROR(TEXT(INDEX(Tabella4[N°], MATCH("*"&amp;AF202&amp;"*", Tabella4[DIPENDENTE], 0)), "0000"), "Non trovato"))</f>
        <v>0552</v>
      </c>
      <c r="E202" s="38" t="str">
        <f>IF(AG202="", "", IF(ISERROR(MATCH("*"&amp;AG202&amp;"*", Tabella4[DIPENDENTE], 0)), "Non trovato", TEXT(INDEX(Tabella4[N°], MATCH("*"&amp;AG202&amp;"*", Tabella4[DIPENDENTE], 0)), "0000")))</f>
        <v/>
      </c>
      <c r="F202" s="48" t="str">
        <f t="shared" si="67"/>
        <v>DI MARE</v>
      </c>
      <c r="G202" s="48" t="str">
        <f t="shared" si="68"/>
        <v/>
      </c>
      <c r="H202" s="57"/>
      <c r="I202" s="68" t="str">
        <f t="shared" si="69"/>
        <v>02</v>
      </c>
      <c r="J202" s="39" t="str">
        <f t="shared" si="80"/>
        <v>01:30</v>
      </c>
      <c r="K202" s="40" t="str">
        <f t="shared" si="81"/>
        <v/>
      </c>
      <c r="L202" s="48"/>
      <c r="M202" s="41" t="str">
        <f t="shared" si="82"/>
        <v/>
      </c>
      <c r="N202" s="41" t="str">
        <f t="shared" si="70"/>
        <v/>
      </c>
      <c r="O202" s="10" t="str">
        <f t="shared" si="71"/>
        <v>01:30</v>
      </c>
      <c r="P202" s="10" t="str">
        <f t="shared" si="72"/>
        <v/>
      </c>
      <c r="Q202" s="48" t="str">
        <f t="shared" si="73"/>
        <v/>
      </c>
      <c r="R202" s="48" t="str">
        <f t="shared" si="74"/>
        <v/>
      </c>
      <c r="S202" s="42" t="str">
        <f t="shared" si="75"/>
        <v>SINGOLO</v>
      </c>
      <c r="T202" s="57" t="str">
        <f>Tabella3[[#This Row],[Descrizione Attività]]</f>
        <v>ORE CONTO PROPRIO</v>
      </c>
      <c r="U202" s="57" t="str">
        <f>IF(Tabella1[[#This Row],[DATA]]="","","02")</f>
        <v>02</v>
      </c>
      <c r="V202" s="34"/>
      <c r="W202" s="34"/>
      <c r="X202" s="33"/>
      <c r="Y202" s="23"/>
      <c r="Z202" s="21" t="str">
        <f t="shared" si="76"/>
        <v>lunedì</v>
      </c>
      <c r="AA202" s="22">
        <f t="shared" si="77"/>
        <v>1.5</v>
      </c>
      <c r="AB202" s="22" t="str">
        <f t="shared" si="78"/>
        <v>01:30</v>
      </c>
      <c r="AC202" s="22" t="str">
        <f t="shared" si="79"/>
        <v>NO</v>
      </c>
      <c r="AD202" s="46"/>
      <c r="AE202" s="72">
        <v>45817</v>
      </c>
      <c r="AF202" s="73" t="s">
        <v>63</v>
      </c>
      <c r="AG202" s="73"/>
      <c r="AH202" s="73">
        <v>4041</v>
      </c>
      <c r="AI202" s="73">
        <v>10</v>
      </c>
      <c r="AJ202" s="74">
        <v>6.15</v>
      </c>
      <c r="AK202" s="74">
        <v>7.45</v>
      </c>
      <c r="AL202" s="74">
        <v>1.5</v>
      </c>
      <c r="AM202" s="73" t="s">
        <v>62</v>
      </c>
      <c r="AN202" s="75" t="s">
        <v>49</v>
      </c>
      <c r="AO202" s="76">
        <v>4041</v>
      </c>
    </row>
    <row r="203" spans="1:41" ht="14.45" customHeight="1">
      <c r="A203" s="38"/>
      <c r="B203" s="9">
        <f t="shared" si="66"/>
        <v>45817</v>
      </c>
      <c r="C203" s="39">
        <f t="shared" si="83"/>
        <v>404</v>
      </c>
      <c r="D203" s="38" t="str">
        <f>IF(AF203="", "", IFERROR(TEXT(INDEX(Tabella4[N°], MATCH("*"&amp;AF203&amp;"*", Tabella4[DIPENDENTE], 0)), "0000"), "Non trovato"))</f>
        <v>0552</v>
      </c>
      <c r="E203" s="38" t="str">
        <f>IF(AG203="", "", IF(ISERROR(MATCH("*"&amp;AG203&amp;"*", Tabella4[DIPENDENTE], 0)), "Non trovato", TEXT(INDEX(Tabella4[N°], MATCH("*"&amp;AG203&amp;"*", Tabella4[DIPENDENTE], 0)), "0000")))</f>
        <v>0242</v>
      </c>
      <c r="F203" s="48" t="str">
        <f t="shared" si="67"/>
        <v>DI MARE</v>
      </c>
      <c r="G203" s="48" t="str">
        <f t="shared" si="68"/>
        <v>OGNISANTI A</v>
      </c>
      <c r="H203" s="57"/>
      <c r="I203" s="68" t="str">
        <f t="shared" si="69"/>
        <v>02</v>
      </c>
      <c r="J203" s="39" t="str">
        <f t="shared" si="80"/>
        <v>00:30</v>
      </c>
      <c r="K203" s="40" t="str">
        <f t="shared" si="81"/>
        <v/>
      </c>
      <c r="L203" s="48"/>
      <c r="M203" s="41" t="str">
        <f t="shared" si="82"/>
        <v/>
      </c>
      <c r="N203" s="41" t="str">
        <f t="shared" si="70"/>
        <v/>
      </c>
      <c r="O203" s="10" t="str">
        <f t="shared" si="71"/>
        <v>00:30</v>
      </c>
      <c r="P203" s="10" t="str">
        <f t="shared" si="72"/>
        <v/>
      </c>
      <c r="Q203" s="48" t="str">
        <f t="shared" si="73"/>
        <v/>
      </c>
      <c r="R203" s="48" t="str">
        <f t="shared" si="74"/>
        <v/>
      </c>
      <c r="S203" s="42" t="str">
        <f t="shared" si="75"/>
        <v>DOPPIO</v>
      </c>
      <c r="T203" s="57" t="str">
        <f>Tabella3[[#This Row],[Descrizione Attività]]</f>
        <v>ORE CONTO PROPRIO</v>
      </c>
      <c r="U203" s="57" t="str">
        <f>IF(Tabella1[[#This Row],[DATA]]="","","02")</f>
        <v>02</v>
      </c>
      <c r="V203" s="34"/>
      <c r="W203" s="34"/>
      <c r="X203" s="33"/>
      <c r="Y203" s="23"/>
      <c r="Z203" s="21" t="str">
        <f t="shared" si="76"/>
        <v>lunedì</v>
      </c>
      <c r="AA203" s="22">
        <f t="shared" si="77"/>
        <v>0.5</v>
      </c>
      <c r="AB203" s="22" t="str">
        <f t="shared" si="78"/>
        <v>00:30</v>
      </c>
      <c r="AC203" s="22" t="str">
        <f t="shared" si="79"/>
        <v>NO</v>
      </c>
      <c r="AD203" s="46"/>
      <c r="AE203" s="72">
        <v>45817</v>
      </c>
      <c r="AF203" s="73" t="s">
        <v>63</v>
      </c>
      <c r="AG203" s="73" t="s">
        <v>72</v>
      </c>
      <c r="AH203" s="73">
        <v>4041</v>
      </c>
      <c r="AI203" s="73">
        <v>10</v>
      </c>
      <c r="AJ203" s="74">
        <v>16.45</v>
      </c>
      <c r="AK203" s="74">
        <v>17.149999999999999</v>
      </c>
      <c r="AL203" s="74">
        <v>1</v>
      </c>
      <c r="AM203" s="73" t="s">
        <v>62</v>
      </c>
      <c r="AN203" s="75" t="s">
        <v>49</v>
      </c>
      <c r="AO203" s="76">
        <v>4041</v>
      </c>
    </row>
    <row r="204" spans="1:41" ht="14.45" customHeight="1">
      <c r="A204" s="38"/>
      <c r="B204" s="9">
        <f t="shared" si="66"/>
        <v>45817</v>
      </c>
      <c r="C204" s="39">
        <f t="shared" si="83"/>
        <v>404</v>
      </c>
      <c r="D204" s="38" t="str">
        <f>IF(AF204="", "", IFERROR(TEXT(INDEX(Tabella4[N°], MATCH("*"&amp;AF204&amp;"*", Tabella4[DIPENDENTE], 0)), "0000"), "Non trovato"))</f>
        <v>1050</v>
      </c>
      <c r="E204" s="38" t="str">
        <f>IF(AG204="", "", IF(ISERROR(MATCH("*"&amp;AG204&amp;"*", Tabella4[DIPENDENTE], 0)), "Non trovato", TEXT(INDEX(Tabella4[N°], MATCH("*"&amp;AG204&amp;"*", Tabella4[DIPENDENTE], 0)), "0000")))</f>
        <v/>
      </c>
      <c r="F204" s="48" t="str">
        <f t="shared" si="67"/>
        <v>GIGLIUTO M</v>
      </c>
      <c r="G204" s="48" t="str">
        <f t="shared" si="68"/>
        <v/>
      </c>
      <c r="H204" s="57"/>
      <c r="I204" s="68" t="str">
        <f t="shared" si="69"/>
        <v>02</v>
      </c>
      <c r="J204" s="39" t="str">
        <f t="shared" si="80"/>
        <v>08:15</v>
      </c>
      <c r="K204" s="40" t="str">
        <f t="shared" si="81"/>
        <v/>
      </c>
      <c r="L204" s="48"/>
      <c r="M204" s="41" t="str">
        <f t="shared" si="82"/>
        <v>01:00</v>
      </c>
      <c r="N204" s="41" t="str">
        <f t="shared" si="70"/>
        <v/>
      </c>
      <c r="O204" s="10" t="str">
        <f t="shared" si="71"/>
        <v>09:15</v>
      </c>
      <c r="P204" s="10" t="str">
        <f t="shared" si="72"/>
        <v/>
      </c>
      <c r="Q204" s="48" t="str">
        <f t="shared" si="73"/>
        <v/>
      </c>
      <c r="R204" s="48" t="str">
        <f t="shared" si="74"/>
        <v/>
      </c>
      <c r="S204" s="42" t="str">
        <f t="shared" si="75"/>
        <v>SINGOLO</v>
      </c>
      <c r="T204" s="57" t="str">
        <f>Tabella3[[#This Row],[Descrizione Attività]]</f>
        <v>ORE CONTO PROPRIO</v>
      </c>
      <c r="U204" s="57" t="str">
        <f>IF(Tabella1[[#This Row],[DATA]]="","","02")</f>
        <v>02</v>
      </c>
      <c r="V204" s="34"/>
      <c r="W204" s="34"/>
      <c r="X204" s="33"/>
      <c r="Y204" s="23"/>
      <c r="Z204" s="21" t="str">
        <f t="shared" si="76"/>
        <v>lunedì</v>
      </c>
      <c r="AA204" s="22">
        <f t="shared" si="77"/>
        <v>9.25</v>
      </c>
      <c r="AB204" s="22" t="str">
        <f t="shared" si="78"/>
        <v>09:15</v>
      </c>
      <c r="AC204" s="22" t="str">
        <f t="shared" si="79"/>
        <v>NO</v>
      </c>
      <c r="AD204" s="46"/>
      <c r="AE204" s="72">
        <v>45817</v>
      </c>
      <c r="AF204" s="73" t="s">
        <v>109</v>
      </c>
      <c r="AG204" s="73"/>
      <c r="AH204" s="73">
        <v>4041</v>
      </c>
      <c r="AI204" s="73">
        <v>10</v>
      </c>
      <c r="AJ204" s="74">
        <v>7.15</v>
      </c>
      <c r="AK204" s="74">
        <v>17.149999999999999</v>
      </c>
      <c r="AL204" s="74">
        <v>9.25</v>
      </c>
      <c r="AM204" s="73" t="s">
        <v>62</v>
      </c>
      <c r="AN204" s="75" t="s">
        <v>49</v>
      </c>
      <c r="AO204" s="76">
        <v>4041</v>
      </c>
    </row>
    <row r="205" spans="1:41" ht="14.45" customHeight="1">
      <c r="A205" s="49"/>
      <c r="B205" s="9">
        <f t="shared" si="66"/>
        <v>45817</v>
      </c>
      <c r="C205" s="39">
        <f t="shared" si="83"/>
        <v>404</v>
      </c>
      <c r="D205" s="38" t="str">
        <f>IF(AF205="", "", IFERROR(TEXT(INDEX(Tabella4[N°], MATCH("*"&amp;AF205&amp;"*", Tabella4[DIPENDENTE], 0)), "0000"), "Non trovato"))</f>
        <v>0278</v>
      </c>
      <c r="E205" s="38" t="str">
        <f>IF(AG205="", "", IF(ISERROR(MATCH("*"&amp;AG205&amp;"*", Tabella4[DIPENDENTE], 0)), "Non trovato", TEXT(INDEX(Tabella4[N°], MATCH("*"&amp;AG205&amp;"*", Tabella4[DIPENDENTE], 0)), "0000")))</f>
        <v>1876</v>
      </c>
      <c r="F205" s="48" t="str">
        <f t="shared" si="67"/>
        <v>INTRESSALVI</v>
      </c>
      <c r="G205" s="48" t="str">
        <f t="shared" si="68"/>
        <v>RICCIO</v>
      </c>
      <c r="H205" s="57"/>
      <c r="I205" s="68" t="str">
        <f t="shared" si="69"/>
        <v>02</v>
      </c>
      <c r="J205" s="39" t="str">
        <f t="shared" si="80"/>
        <v>08:15</v>
      </c>
      <c r="K205" s="40" t="str">
        <f t="shared" si="81"/>
        <v/>
      </c>
      <c r="L205" s="48"/>
      <c r="M205" s="41" t="str">
        <f t="shared" si="82"/>
        <v/>
      </c>
      <c r="N205" s="41" t="str">
        <f t="shared" si="70"/>
        <v/>
      </c>
      <c r="O205" s="10" t="str">
        <f t="shared" si="71"/>
        <v>08:15</v>
      </c>
      <c r="P205" s="10" t="str">
        <f t="shared" si="72"/>
        <v/>
      </c>
      <c r="Q205" s="48" t="str">
        <f t="shared" si="73"/>
        <v/>
      </c>
      <c r="R205" s="48" t="str">
        <f t="shared" si="74"/>
        <v/>
      </c>
      <c r="S205" s="42" t="str">
        <f t="shared" si="75"/>
        <v>DOPPIO</v>
      </c>
      <c r="T205" s="57" t="str">
        <f>Tabella3[[#This Row],[Descrizione Attività]]</f>
        <v>ORE CONTO PROPRIO</v>
      </c>
      <c r="U205" s="57" t="str">
        <f>IF(Tabella1[[#This Row],[DATA]]="","","02")</f>
        <v>02</v>
      </c>
      <c r="V205" s="34"/>
      <c r="W205" s="34"/>
      <c r="X205" s="33"/>
      <c r="Y205" s="23"/>
      <c r="Z205" s="21" t="str">
        <f t="shared" si="76"/>
        <v>lunedì</v>
      </c>
      <c r="AA205" s="22">
        <f t="shared" si="77"/>
        <v>8.25</v>
      </c>
      <c r="AB205" s="22" t="str">
        <f t="shared" si="78"/>
        <v>08:15</v>
      </c>
      <c r="AC205" s="22" t="str">
        <f t="shared" si="79"/>
        <v>NO</v>
      </c>
      <c r="AD205" s="46"/>
      <c r="AE205" s="72">
        <v>45817</v>
      </c>
      <c r="AF205" s="73" t="s">
        <v>50</v>
      </c>
      <c r="AG205" s="73" t="s">
        <v>56</v>
      </c>
      <c r="AH205" s="73">
        <v>4041</v>
      </c>
      <c r="AI205" s="73">
        <v>10</v>
      </c>
      <c r="AJ205" s="74">
        <v>7.45</v>
      </c>
      <c r="AK205" s="74">
        <v>16.45</v>
      </c>
      <c r="AL205" s="74">
        <v>16.5</v>
      </c>
      <c r="AM205" s="73" t="s">
        <v>62</v>
      </c>
      <c r="AN205" s="75" t="s">
        <v>49</v>
      </c>
      <c r="AO205" s="76">
        <v>4041</v>
      </c>
    </row>
    <row r="206" spans="1:41" ht="14.45" customHeight="1">
      <c r="A206" s="38"/>
      <c r="B206" s="9">
        <f t="shared" si="66"/>
        <v>45817</v>
      </c>
      <c r="C206" s="39">
        <f t="shared" si="83"/>
        <v>404</v>
      </c>
      <c r="D206" s="38" t="str">
        <f>IF(AF206="", "", IFERROR(TEXT(INDEX(Tabella4[N°], MATCH("*"&amp;AF206&amp;"*", Tabella4[DIPENDENTE], 0)), "0000"), "Non trovato"))</f>
        <v>0483</v>
      </c>
      <c r="E206" s="38" t="str">
        <f>IF(AG206="", "", IF(ISERROR(MATCH("*"&amp;AG206&amp;"*", Tabella4[DIPENDENTE], 0)), "Non trovato", TEXT(INDEX(Tabella4[N°], MATCH("*"&amp;AG206&amp;"*", Tabella4[DIPENDENTE], 0)), "0000")))</f>
        <v>1765</v>
      </c>
      <c r="F206" s="48" t="str">
        <f t="shared" si="67"/>
        <v>SCARAVELLI</v>
      </c>
      <c r="G206" s="48" t="str">
        <f t="shared" si="68"/>
        <v>SIRINGO</v>
      </c>
      <c r="H206" s="57"/>
      <c r="I206" s="68" t="str">
        <f t="shared" si="69"/>
        <v>02</v>
      </c>
      <c r="J206" s="39" t="str">
        <f t="shared" si="80"/>
        <v>08:15</v>
      </c>
      <c r="K206" s="40" t="str">
        <f t="shared" si="81"/>
        <v/>
      </c>
      <c r="L206" s="48"/>
      <c r="M206" s="41" t="str">
        <f t="shared" si="82"/>
        <v/>
      </c>
      <c r="N206" s="41" t="str">
        <f t="shared" si="70"/>
        <v/>
      </c>
      <c r="O206" s="10" t="str">
        <f t="shared" si="71"/>
        <v>08:15</v>
      </c>
      <c r="P206" s="10" t="str">
        <f t="shared" si="72"/>
        <v/>
      </c>
      <c r="Q206" s="48" t="str">
        <f t="shared" si="73"/>
        <v/>
      </c>
      <c r="R206" s="48" t="str">
        <f t="shared" si="74"/>
        <v/>
      </c>
      <c r="S206" s="42" t="str">
        <f t="shared" si="75"/>
        <v>DOPPIO</v>
      </c>
      <c r="T206" s="57" t="str">
        <f>Tabella3[[#This Row],[Descrizione Attività]]</f>
        <v>ORE CONTO PROPRIO</v>
      </c>
      <c r="U206" s="57" t="str">
        <f>IF(Tabella1[[#This Row],[DATA]]="","","02")</f>
        <v>02</v>
      </c>
      <c r="V206" s="34"/>
      <c r="W206" s="34"/>
      <c r="X206" s="33"/>
      <c r="Y206" s="23"/>
      <c r="Z206" s="21" t="str">
        <f t="shared" si="76"/>
        <v>lunedì</v>
      </c>
      <c r="AA206" s="22">
        <f t="shared" si="77"/>
        <v>8.25</v>
      </c>
      <c r="AB206" s="22" t="str">
        <f t="shared" si="78"/>
        <v>08:15</v>
      </c>
      <c r="AC206" s="22" t="str">
        <f t="shared" si="79"/>
        <v>NO</v>
      </c>
      <c r="AD206" s="46"/>
      <c r="AE206" s="72">
        <v>45817</v>
      </c>
      <c r="AF206" s="73" t="s">
        <v>51</v>
      </c>
      <c r="AG206" s="73" t="s">
        <v>112</v>
      </c>
      <c r="AH206" s="73">
        <v>4041</v>
      </c>
      <c r="AI206" s="73">
        <v>10</v>
      </c>
      <c r="AJ206" s="74">
        <v>7.45</v>
      </c>
      <c r="AK206" s="74">
        <v>16.45</v>
      </c>
      <c r="AL206" s="74">
        <v>16.5</v>
      </c>
      <c r="AM206" s="73" t="s">
        <v>62</v>
      </c>
      <c r="AN206" s="75" t="s">
        <v>49</v>
      </c>
      <c r="AO206" s="76">
        <v>4041</v>
      </c>
    </row>
    <row r="207" spans="1:41" ht="14.45" customHeight="1">
      <c r="A207" s="38"/>
      <c r="B207" s="9">
        <f t="shared" si="66"/>
        <v>45817</v>
      </c>
      <c r="C207" s="39">
        <f t="shared" si="83"/>
        <v>404</v>
      </c>
      <c r="D207" s="38" t="str">
        <f>IF(AF207="", "", IFERROR(TEXT(INDEX(Tabella4[N°], MATCH("*"&amp;AF207&amp;"*", Tabella4[DIPENDENTE], 0)), "0000"), "Non trovato"))</f>
        <v>0386</v>
      </c>
      <c r="E207" s="38" t="str">
        <f>IF(AG207="", "", IF(ISERROR(MATCH("*"&amp;AG207&amp;"*", Tabella4[DIPENDENTE], 0)), "Non trovato", TEXT(INDEX(Tabella4[N°], MATCH("*"&amp;AG207&amp;"*", Tabella4[DIPENDENTE], 0)), "0000")))</f>
        <v/>
      </c>
      <c r="F207" s="48" t="str">
        <f t="shared" si="67"/>
        <v>TRICHINI</v>
      </c>
      <c r="G207" s="48" t="str">
        <f t="shared" si="68"/>
        <v/>
      </c>
      <c r="H207" s="57"/>
      <c r="I207" s="68" t="str">
        <f t="shared" si="69"/>
        <v>02</v>
      </c>
      <c r="J207" s="39" t="str">
        <f t="shared" si="80"/>
        <v/>
      </c>
      <c r="K207" s="40" t="str">
        <f t="shared" si="81"/>
        <v/>
      </c>
      <c r="L207" s="48"/>
      <c r="M207" s="41" t="str">
        <f t="shared" si="82"/>
        <v/>
      </c>
      <c r="N207" s="41" t="str">
        <f t="shared" si="70"/>
        <v/>
      </c>
      <c r="O207" s="10" t="str">
        <f t="shared" si="71"/>
        <v>08:15</v>
      </c>
      <c r="P207" s="10" t="str">
        <f t="shared" si="72"/>
        <v>08:15</v>
      </c>
      <c r="Q207" s="48" t="str">
        <f t="shared" si="73"/>
        <v/>
      </c>
      <c r="R207" s="48" t="str">
        <f t="shared" si="74"/>
        <v/>
      </c>
      <c r="S207" s="42" t="str">
        <f t="shared" si="75"/>
        <v>SINGOLO</v>
      </c>
      <c r="T207" s="57" t="str">
        <f>Tabella3[[#This Row],[Descrizione Attività]]</f>
        <v>FERIE</v>
      </c>
      <c r="U207" s="57" t="str">
        <f>IF(Tabella1[[#This Row],[DATA]]="","","02")</f>
        <v>02</v>
      </c>
      <c r="V207" s="34"/>
      <c r="W207" s="34"/>
      <c r="X207" s="33"/>
      <c r="Y207" s="23"/>
      <c r="Z207" s="21" t="str">
        <f t="shared" si="76"/>
        <v>lunedì</v>
      </c>
      <c r="AA207" s="22">
        <f t="shared" si="77"/>
        <v>8.25</v>
      </c>
      <c r="AB207" s="22" t="str">
        <f t="shared" si="78"/>
        <v>08:15</v>
      </c>
      <c r="AC207" s="22" t="str">
        <f t="shared" si="79"/>
        <v>NO</v>
      </c>
      <c r="AD207" s="46"/>
      <c r="AE207" s="72">
        <v>45817</v>
      </c>
      <c r="AF207" s="73" t="s">
        <v>113</v>
      </c>
      <c r="AG207" s="73"/>
      <c r="AH207" s="73">
        <v>4042</v>
      </c>
      <c r="AI207" s="73">
        <v>10</v>
      </c>
      <c r="AJ207" s="74"/>
      <c r="AK207" s="74"/>
      <c r="AL207" s="74">
        <v>8.25</v>
      </c>
      <c r="AM207" s="73" t="s">
        <v>53</v>
      </c>
      <c r="AN207" s="75" t="s">
        <v>49</v>
      </c>
      <c r="AO207" s="76">
        <v>404</v>
      </c>
    </row>
    <row r="208" spans="1:41" ht="14.45" customHeight="1">
      <c r="A208" s="38"/>
      <c r="B208" s="9">
        <f t="shared" si="66"/>
        <v>45817</v>
      </c>
      <c r="C208" s="39">
        <f t="shared" si="83"/>
        <v>404</v>
      </c>
      <c r="D208" s="38" t="str">
        <f>IF(AF208="", "", IFERROR(TEXT(INDEX(Tabella4[N°], MATCH("*"&amp;AF208&amp;"*", Tabella4[DIPENDENTE], 0)), "0000"), "Non trovato"))</f>
        <v>0319</v>
      </c>
      <c r="E208" s="38" t="str">
        <f>IF(AG208="", "", IF(ISERROR(MATCH("*"&amp;AG208&amp;"*", Tabella4[DIPENDENTE], 0)), "Non trovato", TEXT(INDEX(Tabella4[N°], MATCH("*"&amp;AG208&amp;"*", Tabella4[DIPENDENTE], 0)), "0000")))</f>
        <v/>
      </c>
      <c r="F208" s="48" t="str">
        <f t="shared" si="67"/>
        <v>AMARA</v>
      </c>
      <c r="G208" s="48" t="str">
        <f t="shared" si="68"/>
        <v/>
      </c>
      <c r="H208" s="57"/>
      <c r="I208" s="68" t="str">
        <f t="shared" si="69"/>
        <v>02</v>
      </c>
      <c r="J208" s="39" t="str">
        <f t="shared" si="80"/>
        <v>08:15</v>
      </c>
      <c r="K208" s="40" t="str">
        <f t="shared" si="81"/>
        <v/>
      </c>
      <c r="L208" s="48"/>
      <c r="M208" s="41" t="str">
        <f t="shared" si="82"/>
        <v/>
      </c>
      <c r="N208" s="41" t="str">
        <f t="shared" si="70"/>
        <v/>
      </c>
      <c r="O208" s="10" t="str">
        <f t="shared" si="71"/>
        <v>08:15</v>
      </c>
      <c r="P208" s="10" t="str">
        <f t="shared" si="72"/>
        <v/>
      </c>
      <c r="Q208" s="48" t="str">
        <f t="shared" si="73"/>
        <v/>
      </c>
      <c r="R208" s="48" t="str">
        <f t="shared" si="74"/>
        <v/>
      </c>
      <c r="S208" s="42" t="str">
        <f t="shared" si="75"/>
        <v>SINGOLO</v>
      </c>
      <c r="T208" s="57" t="str">
        <f>Tabella3[[#This Row],[Descrizione Attività]]</f>
        <v>ORE CONTO PROPRIO</v>
      </c>
      <c r="U208" s="57" t="str">
        <f>IF(Tabella1[[#This Row],[DATA]]="","","02")</f>
        <v>02</v>
      </c>
      <c r="V208" s="34"/>
      <c r="W208" s="34"/>
      <c r="X208" s="33"/>
      <c r="Y208" s="23"/>
      <c r="Z208" s="21" t="str">
        <f t="shared" si="76"/>
        <v>lunedì</v>
      </c>
      <c r="AA208" s="22">
        <f t="shared" si="77"/>
        <v>8.25</v>
      </c>
      <c r="AB208" s="22" t="str">
        <f t="shared" si="78"/>
        <v>08:15</v>
      </c>
      <c r="AC208" s="22" t="str">
        <f t="shared" si="79"/>
        <v>NO</v>
      </c>
      <c r="AD208" s="46"/>
      <c r="AE208" s="72">
        <v>45817</v>
      </c>
      <c r="AF208" s="73" t="s">
        <v>155</v>
      </c>
      <c r="AG208" s="73"/>
      <c r="AH208" s="73">
        <v>4041</v>
      </c>
      <c r="AI208" s="73">
        <v>10</v>
      </c>
      <c r="AJ208" s="74">
        <v>7.45</v>
      </c>
      <c r="AK208" s="74">
        <v>16.45</v>
      </c>
      <c r="AL208" s="74">
        <v>8.25</v>
      </c>
      <c r="AM208" s="73" t="s">
        <v>62</v>
      </c>
      <c r="AN208" s="75" t="s">
        <v>49</v>
      </c>
      <c r="AO208" s="76">
        <v>4041</v>
      </c>
    </row>
    <row r="209" spans="1:41" ht="14.45" customHeight="1">
      <c r="A209" s="38"/>
      <c r="B209" s="9">
        <f t="shared" si="66"/>
        <v>45817</v>
      </c>
      <c r="C209" s="39" t="str">
        <f t="shared" si="83"/>
        <v>23/134</v>
      </c>
      <c r="D209" s="38" t="str">
        <f>IF(AF209="", "", IFERROR(TEXT(INDEX(Tabella4[N°], MATCH("*"&amp;AF209&amp;"*", Tabella4[DIPENDENTE], 0)), "0000"), "Non trovato"))</f>
        <v>2109</v>
      </c>
      <c r="E209" s="38" t="str">
        <f>IF(AG209="", "", IF(ISERROR(MATCH("*"&amp;AG209&amp;"*", Tabella4[DIPENDENTE], 0)), "Non trovato", TEXT(INDEX(Tabella4[N°], MATCH("*"&amp;AG209&amp;"*", Tabella4[DIPENDENTE], 0)), "0000")))</f>
        <v/>
      </c>
      <c r="F209" s="48" t="str">
        <f t="shared" si="67"/>
        <v>CAVALLI</v>
      </c>
      <c r="G209" s="48" t="str">
        <f t="shared" si="68"/>
        <v/>
      </c>
      <c r="H209" s="57"/>
      <c r="I209" s="68" t="str">
        <f t="shared" si="69"/>
        <v>02</v>
      </c>
      <c r="J209" s="39" t="str">
        <f t="shared" si="80"/>
        <v/>
      </c>
      <c r="K209" s="40" t="str">
        <f t="shared" si="81"/>
        <v>08:15</v>
      </c>
      <c r="L209" s="48"/>
      <c r="M209" s="41" t="str">
        <f t="shared" si="82"/>
        <v/>
      </c>
      <c r="N209" s="41" t="str">
        <f t="shared" si="70"/>
        <v/>
      </c>
      <c r="O209" s="10" t="str">
        <f t="shared" si="71"/>
        <v>08:15</v>
      </c>
      <c r="P209" s="10" t="str">
        <f t="shared" si="72"/>
        <v/>
      </c>
      <c r="Q209" s="48" t="str">
        <f t="shared" si="73"/>
        <v/>
      </c>
      <c r="R209" s="48" t="str">
        <f t="shared" si="74"/>
        <v/>
      </c>
      <c r="S209" s="42" t="str">
        <f t="shared" si="75"/>
        <v>SINGOLO</v>
      </c>
      <c r="T209" s="57" t="str">
        <f>Tabella3[[#This Row],[Descrizione Attività]]</f>
        <v>Manutenzione Strumentale Isab</v>
      </c>
      <c r="U209" s="57" t="str">
        <f>IF(Tabella1[[#This Row],[DATA]]="","","02")</f>
        <v>02</v>
      </c>
      <c r="V209" s="34"/>
      <c r="W209" s="34"/>
      <c r="X209" s="33"/>
      <c r="Y209" s="23"/>
      <c r="Z209" s="21" t="str">
        <f t="shared" si="76"/>
        <v>lunedì</v>
      </c>
      <c r="AA209" s="22">
        <f t="shared" si="77"/>
        <v>8.25</v>
      </c>
      <c r="AB209" s="22" t="str">
        <f t="shared" si="78"/>
        <v>08:15</v>
      </c>
      <c r="AC209" s="22" t="str">
        <f t="shared" si="79"/>
        <v>NO</v>
      </c>
      <c r="AD209" s="46"/>
      <c r="AE209" s="72">
        <v>45817</v>
      </c>
      <c r="AF209" s="73" t="s">
        <v>114</v>
      </c>
      <c r="AG209" s="73"/>
      <c r="AH209" s="73">
        <v>23134</v>
      </c>
      <c r="AI209" s="73">
        <v>20</v>
      </c>
      <c r="AJ209" s="74">
        <v>7.45</v>
      </c>
      <c r="AK209" s="74">
        <v>16.45</v>
      </c>
      <c r="AL209" s="74">
        <v>8.25</v>
      </c>
      <c r="AM209" s="73" t="s">
        <v>156</v>
      </c>
      <c r="AN209" s="75" t="s">
        <v>49</v>
      </c>
      <c r="AO209" s="76" t="s">
        <v>46</v>
      </c>
    </row>
    <row r="210" spans="1:41" ht="14.45" customHeight="1">
      <c r="A210" s="38"/>
      <c r="B210" s="9">
        <f t="shared" si="66"/>
        <v>45818</v>
      </c>
      <c r="C210" s="39">
        <f t="shared" si="83"/>
        <v>404</v>
      </c>
      <c r="D210" s="38" t="str">
        <f>IF(AF210="", "", IFERROR(TEXT(INDEX(Tabella4[N°], MATCH("*"&amp;AF210&amp;"*", Tabella4[DIPENDENTE], 0)), "0000"), "Non trovato"))</f>
        <v>0427</v>
      </c>
      <c r="E210" s="38" t="str">
        <f>IF(AG210="", "", IF(ISERROR(MATCH("*"&amp;AG210&amp;"*", Tabella4[DIPENDENTE], 0)), "Non trovato", TEXT(INDEX(Tabella4[N°], MATCH("*"&amp;AG210&amp;"*", Tabella4[DIPENDENTE], 0)), "0000")))</f>
        <v/>
      </c>
      <c r="F210" s="48" t="str">
        <f t="shared" si="67"/>
        <v>CAVALIERE</v>
      </c>
      <c r="G210" s="48" t="str">
        <f t="shared" si="68"/>
        <v/>
      </c>
      <c r="H210" s="57"/>
      <c r="I210" s="68" t="str">
        <f t="shared" si="69"/>
        <v>02</v>
      </c>
      <c r="J210" s="39" t="str">
        <f t="shared" si="80"/>
        <v/>
      </c>
      <c r="K210" s="40" t="str">
        <f t="shared" si="81"/>
        <v/>
      </c>
      <c r="L210" s="48"/>
      <c r="M210" s="41" t="str">
        <f t="shared" si="82"/>
        <v/>
      </c>
      <c r="N210" s="41" t="str">
        <f t="shared" si="70"/>
        <v/>
      </c>
      <c r="O210" s="10" t="str">
        <f t="shared" si="71"/>
        <v>00:15</v>
      </c>
      <c r="P210" s="10" t="str">
        <f t="shared" si="72"/>
        <v>00:15</v>
      </c>
      <c r="Q210" s="48" t="str">
        <f t="shared" si="73"/>
        <v/>
      </c>
      <c r="R210" s="48" t="str">
        <f t="shared" si="74"/>
        <v/>
      </c>
      <c r="S210" s="42" t="str">
        <f t="shared" si="75"/>
        <v>SINGOLO</v>
      </c>
      <c r="T210" s="57" t="str">
        <f>Tabella3[[#This Row],[Descrizione Attività]]</f>
        <v>PERMESSO RETRIBUITO</v>
      </c>
      <c r="U210" s="57" t="str">
        <f>IF(Tabella1[[#This Row],[DATA]]="","","02")</f>
        <v>02</v>
      </c>
      <c r="V210" s="34"/>
      <c r="W210" s="34"/>
      <c r="X210" s="33"/>
      <c r="Y210" s="23"/>
      <c r="Z210" s="21" t="str">
        <f t="shared" si="76"/>
        <v>martedì</v>
      </c>
      <c r="AA210" s="22">
        <f t="shared" si="77"/>
        <v>0.25</v>
      </c>
      <c r="AB210" s="22" t="str">
        <f t="shared" si="78"/>
        <v>00:15</v>
      </c>
      <c r="AC210" s="22" t="str">
        <f t="shared" si="79"/>
        <v>NO</v>
      </c>
      <c r="AD210" s="46"/>
      <c r="AE210" s="72">
        <v>45818</v>
      </c>
      <c r="AF210" s="73" t="s">
        <v>75</v>
      </c>
      <c r="AG210" s="73"/>
      <c r="AH210" s="73">
        <v>4044</v>
      </c>
      <c r="AI210" s="73">
        <v>10</v>
      </c>
      <c r="AJ210" s="74">
        <v>16.3</v>
      </c>
      <c r="AK210" s="74">
        <v>16.45</v>
      </c>
      <c r="AL210" s="74">
        <v>0.25</v>
      </c>
      <c r="AM210" s="73" t="s">
        <v>48</v>
      </c>
      <c r="AN210" s="75" t="s">
        <v>49</v>
      </c>
      <c r="AO210" s="76">
        <v>404</v>
      </c>
    </row>
    <row r="211" spans="1:41" ht="14.45" customHeight="1">
      <c r="A211" s="38"/>
      <c r="B211" s="9">
        <f t="shared" si="66"/>
        <v>45818</v>
      </c>
      <c r="C211" s="39">
        <f t="shared" si="83"/>
        <v>404</v>
      </c>
      <c r="D211" s="38" t="str">
        <f>IF(AF211="", "", IFERROR(TEXT(INDEX(Tabella4[N°], MATCH("*"&amp;AF211&amp;"*", Tabella4[DIPENDENTE], 0)), "0000"), "Non trovato"))</f>
        <v>0354</v>
      </c>
      <c r="E211" s="38" t="str">
        <f>IF(AG211="", "", IF(ISERROR(MATCH("*"&amp;AG211&amp;"*", Tabella4[DIPENDENTE], 0)), "Non trovato", TEXT(INDEX(Tabella4[N°], MATCH("*"&amp;AG211&amp;"*", Tabella4[DIPENDENTE], 0)), "0000")))</f>
        <v>1996</v>
      </c>
      <c r="F211" s="48" t="str">
        <f t="shared" si="67"/>
        <v>GARRO L</v>
      </c>
      <c r="G211" s="48" t="str">
        <f t="shared" si="68"/>
        <v>GARRO S</v>
      </c>
      <c r="H211" s="57"/>
      <c r="I211" s="68" t="str">
        <f t="shared" si="69"/>
        <v>02</v>
      </c>
      <c r="J211" s="39" t="str">
        <f t="shared" si="80"/>
        <v/>
      </c>
      <c r="K211" s="40" t="str">
        <f t="shared" si="81"/>
        <v/>
      </c>
      <c r="L211" s="48"/>
      <c r="M211" s="41" t="str">
        <f t="shared" si="82"/>
        <v/>
      </c>
      <c r="N211" s="41" t="str">
        <f t="shared" si="70"/>
        <v/>
      </c>
      <c r="O211" s="10" t="str">
        <f t="shared" si="71"/>
        <v>01:00</v>
      </c>
      <c r="P211" s="10" t="str">
        <f t="shared" si="72"/>
        <v>01:00</v>
      </c>
      <c r="Q211" s="48" t="str">
        <f t="shared" si="73"/>
        <v/>
      </c>
      <c r="R211" s="48" t="str">
        <f t="shared" si="74"/>
        <v/>
      </c>
      <c r="S211" s="42" t="str">
        <f t="shared" si="75"/>
        <v>DOPPIO</v>
      </c>
      <c r="T211" s="57" t="str">
        <f>Tabella3[[#This Row],[Descrizione Attività]]</f>
        <v>PERMESSO RETRIBUITO</v>
      </c>
      <c r="U211" s="57" t="str">
        <f>IF(Tabella1[[#This Row],[DATA]]="","","02")</f>
        <v>02</v>
      </c>
      <c r="V211" s="34"/>
      <c r="W211" s="34"/>
      <c r="X211" s="33"/>
      <c r="Y211" s="23"/>
      <c r="Z211" s="21" t="str">
        <f t="shared" si="76"/>
        <v>martedì</v>
      </c>
      <c r="AA211" s="22">
        <f t="shared" si="77"/>
        <v>1</v>
      </c>
      <c r="AB211" s="22" t="str">
        <f t="shared" si="78"/>
        <v>01:00</v>
      </c>
      <c r="AC211" s="22" t="str">
        <f t="shared" si="79"/>
        <v>NO</v>
      </c>
      <c r="AD211" s="46"/>
      <c r="AE211" s="72">
        <v>45818</v>
      </c>
      <c r="AF211" s="73" t="s">
        <v>99</v>
      </c>
      <c r="AG211" s="73" t="s">
        <v>97</v>
      </c>
      <c r="AH211" s="73">
        <v>4044</v>
      </c>
      <c r="AI211" s="73">
        <v>10</v>
      </c>
      <c r="AJ211" s="74">
        <v>15.45</v>
      </c>
      <c r="AK211" s="74">
        <v>16.45</v>
      </c>
      <c r="AL211" s="74">
        <v>2</v>
      </c>
      <c r="AM211" s="73" t="s">
        <v>48</v>
      </c>
      <c r="AN211" s="75" t="s">
        <v>49</v>
      </c>
      <c r="AO211" s="76">
        <v>404</v>
      </c>
    </row>
    <row r="212" spans="1:41" ht="14.45" customHeight="1">
      <c r="A212" s="38"/>
      <c r="B212" s="9">
        <f t="shared" si="66"/>
        <v>45818</v>
      </c>
      <c r="C212" s="39">
        <f t="shared" si="83"/>
        <v>404</v>
      </c>
      <c r="D212" s="38" t="str">
        <f>IF(AF212="", "", IFERROR(TEXT(INDEX(Tabella4[N°], MATCH("*"&amp;AF212&amp;"*", Tabella4[DIPENDENTE], 0)), "0000"), "Non trovato"))</f>
        <v>0559</v>
      </c>
      <c r="E212" s="38" t="str">
        <f>IF(AG212="", "", IF(ISERROR(MATCH("*"&amp;AG212&amp;"*", Tabella4[DIPENDENTE], 0)), "Non trovato", TEXT(INDEX(Tabella4[N°], MATCH("*"&amp;AG212&amp;"*", Tabella4[DIPENDENTE], 0)), "0000")))</f>
        <v/>
      </c>
      <c r="F212" s="48" t="str">
        <f t="shared" si="67"/>
        <v>MARINO A</v>
      </c>
      <c r="G212" s="48" t="str">
        <f t="shared" si="68"/>
        <v/>
      </c>
      <c r="H212" s="57"/>
      <c r="I212" s="68" t="str">
        <f t="shared" si="69"/>
        <v>02</v>
      </c>
      <c r="J212" s="39" t="str">
        <f t="shared" si="80"/>
        <v/>
      </c>
      <c r="K212" s="40" t="str">
        <f t="shared" si="81"/>
        <v/>
      </c>
      <c r="L212" s="48"/>
      <c r="M212" s="41" t="str">
        <f t="shared" si="82"/>
        <v/>
      </c>
      <c r="N212" s="41" t="str">
        <f t="shared" si="70"/>
        <v/>
      </c>
      <c r="O212" s="10" t="str">
        <f t="shared" si="71"/>
        <v>01:00</v>
      </c>
      <c r="P212" s="10" t="str">
        <f t="shared" si="72"/>
        <v>01:00</v>
      </c>
      <c r="Q212" s="48" t="str">
        <f t="shared" si="73"/>
        <v/>
      </c>
      <c r="R212" s="48" t="str">
        <f t="shared" si="74"/>
        <v/>
      </c>
      <c r="S212" s="42" t="str">
        <f t="shared" si="75"/>
        <v>SINGOLO</v>
      </c>
      <c r="T212" s="57" t="str">
        <f>Tabella3[[#This Row],[Descrizione Attività]]</f>
        <v>PERMESSO RETRIBUITO</v>
      </c>
      <c r="U212" s="57" t="str">
        <f>IF(Tabella1[[#This Row],[DATA]]="","","02")</f>
        <v>02</v>
      </c>
      <c r="V212" s="34"/>
      <c r="W212" s="34"/>
      <c r="X212" s="33"/>
      <c r="Y212" s="23"/>
      <c r="Z212" s="21" t="str">
        <f t="shared" si="76"/>
        <v>martedì</v>
      </c>
      <c r="AA212" s="22">
        <f t="shared" si="77"/>
        <v>1</v>
      </c>
      <c r="AB212" s="22" t="str">
        <f t="shared" si="78"/>
        <v>01:00</v>
      </c>
      <c r="AC212" s="22" t="str">
        <f t="shared" si="79"/>
        <v>NO</v>
      </c>
      <c r="AD212" s="46"/>
      <c r="AE212" s="72">
        <v>45818</v>
      </c>
      <c r="AF212" s="73" t="s">
        <v>157</v>
      </c>
      <c r="AG212" s="73"/>
      <c r="AH212" s="73">
        <v>4044</v>
      </c>
      <c r="AI212" s="73">
        <v>10</v>
      </c>
      <c r="AJ212" s="74">
        <v>15.45</v>
      </c>
      <c r="AK212" s="74">
        <v>16.45</v>
      </c>
      <c r="AL212" s="74">
        <v>1</v>
      </c>
      <c r="AM212" s="73" t="s">
        <v>48</v>
      </c>
      <c r="AN212" s="75" t="s">
        <v>49</v>
      </c>
      <c r="AO212" s="76">
        <v>404</v>
      </c>
    </row>
    <row r="213" spans="1:41" ht="14.45" customHeight="1">
      <c r="A213" s="38"/>
      <c r="B213" s="9">
        <f t="shared" si="66"/>
        <v>45818</v>
      </c>
      <c r="C213" s="39">
        <f t="shared" si="83"/>
        <v>404</v>
      </c>
      <c r="D213" s="38" t="str">
        <f>IF(AF213="", "", IFERROR(TEXT(INDEX(Tabella4[N°], MATCH("*"&amp;AF213&amp;"*", Tabella4[DIPENDENTE], 0)), "0000"), "Non trovato"))</f>
        <v>0277</v>
      </c>
      <c r="E213" s="38" t="str">
        <f>IF(AG213="", "", IF(ISERROR(MATCH("*"&amp;AG213&amp;"*", Tabella4[DIPENDENTE], 0)), "Non trovato", TEXT(INDEX(Tabella4[N°], MATCH("*"&amp;AG213&amp;"*", Tabella4[DIPENDENTE], 0)), "0000")))</f>
        <v>0300</v>
      </c>
      <c r="F213" s="48" t="str">
        <f t="shared" si="67"/>
        <v>BAUDO</v>
      </c>
      <c r="G213" s="48" t="str">
        <f t="shared" si="68"/>
        <v>CAVAGNACCHI</v>
      </c>
      <c r="H213" s="57"/>
      <c r="I213" s="68" t="str">
        <f t="shared" si="69"/>
        <v>02</v>
      </c>
      <c r="J213" s="39" t="str">
        <f t="shared" si="80"/>
        <v/>
      </c>
      <c r="K213" s="40" t="str">
        <f t="shared" si="81"/>
        <v/>
      </c>
      <c r="L213" s="48"/>
      <c r="M213" s="41" t="str">
        <f t="shared" si="82"/>
        <v/>
      </c>
      <c r="N213" s="41" t="str">
        <f t="shared" si="70"/>
        <v/>
      </c>
      <c r="O213" s="10" t="str">
        <f t="shared" si="71"/>
        <v>08:15</v>
      </c>
      <c r="P213" s="10" t="str">
        <f t="shared" si="72"/>
        <v>08:15</v>
      </c>
      <c r="Q213" s="48" t="str">
        <f t="shared" si="73"/>
        <v/>
      </c>
      <c r="R213" s="48" t="str">
        <f t="shared" si="74"/>
        <v/>
      </c>
      <c r="S213" s="42" t="str">
        <f t="shared" si="75"/>
        <v>DOPPIO</v>
      </c>
      <c r="T213" s="57" t="str">
        <f>Tabella3[[#This Row],[Descrizione Attività]]</f>
        <v>FERIE</v>
      </c>
      <c r="U213" s="57" t="str">
        <f>IF(Tabella1[[#This Row],[DATA]]="","","02")</f>
        <v>02</v>
      </c>
      <c r="V213" s="34"/>
      <c r="W213" s="34"/>
      <c r="X213" s="33"/>
      <c r="Y213" s="23"/>
      <c r="Z213" s="21" t="str">
        <f t="shared" si="76"/>
        <v>martedì</v>
      </c>
      <c r="AA213" s="22">
        <f t="shared" si="77"/>
        <v>8.25</v>
      </c>
      <c r="AB213" s="22" t="str">
        <f t="shared" si="78"/>
        <v>08:15</v>
      </c>
      <c r="AC213" s="22" t="str">
        <f t="shared" si="79"/>
        <v>NO</v>
      </c>
      <c r="AD213" s="46"/>
      <c r="AE213" s="72">
        <v>45818</v>
      </c>
      <c r="AF213" s="73" t="s">
        <v>94</v>
      </c>
      <c r="AG213" s="73" t="s">
        <v>81</v>
      </c>
      <c r="AH213" s="73">
        <v>4042</v>
      </c>
      <c r="AI213" s="73">
        <v>10</v>
      </c>
      <c r="AJ213" s="74"/>
      <c r="AK213" s="74"/>
      <c r="AL213" s="74">
        <v>16.5</v>
      </c>
      <c r="AM213" s="73" t="s">
        <v>53</v>
      </c>
      <c r="AN213" s="75" t="s">
        <v>49</v>
      </c>
      <c r="AO213" s="76">
        <v>404</v>
      </c>
    </row>
    <row r="214" spans="1:41" ht="14.45" customHeight="1">
      <c r="A214" s="38"/>
      <c r="B214" s="9">
        <f t="shared" si="66"/>
        <v>45818</v>
      </c>
      <c r="C214" s="39">
        <f t="shared" si="83"/>
        <v>404</v>
      </c>
      <c r="D214" s="38" t="str">
        <f>IF(AF214="", "", IFERROR(TEXT(INDEX(Tabella4[N°], MATCH("*"&amp;AF214&amp;"*", Tabella4[DIPENDENTE], 0)), "0000"), "Non trovato"))</f>
        <v>2014</v>
      </c>
      <c r="E214" s="38" t="str">
        <f>IF(AG214="", "", IF(ISERROR(MATCH("*"&amp;AG214&amp;"*", Tabella4[DIPENDENTE], 0)), "Non trovato", TEXT(INDEX(Tabella4[N°], MATCH("*"&amp;AG214&amp;"*", Tabella4[DIPENDENTE], 0)), "0000")))</f>
        <v>0242</v>
      </c>
      <c r="F214" s="48" t="str">
        <f t="shared" si="67"/>
        <v>MOLINO</v>
      </c>
      <c r="G214" s="48" t="str">
        <f t="shared" si="68"/>
        <v>OGNISANTI A</v>
      </c>
      <c r="H214" s="57"/>
      <c r="I214" s="68" t="str">
        <f t="shared" si="69"/>
        <v>02</v>
      </c>
      <c r="J214" s="39" t="str">
        <f t="shared" si="80"/>
        <v/>
      </c>
      <c r="K214" s="40" t="str">
        <f t="shared" si="81"/>
        <v/>
      </c>
      <c r="L214" s="48"/>
      <c r="M214" s="41" t="str">
        <f t="shared" si="82"/>
        <v/>
      </c>
      <c r="N214" s="41" t="str">
        <f t="shared" si="70"/>
        <v/>
      </c>
      <c r="O214" s="10" t="str">
        <f t="shared" si="71"/>
        <v>08:15</v>
      </c>
      <c r="P214" s="10" t="str">
        <f t="shared" si="72"/>
        <v>08:15</v>
      </c>
      <c r="Q214" s="48" t="str">
        <f t="shared" si="73"/>
        <v/>
      </c>
      <c r="R214" s="48" t="str">
        <f t="shared" si="74"/>
        <v/>
      </c>
      <c r="S214" s="42" t="str">
        <f t="shared" si="75"/>
        <v>DOPPIO</v>
      </c>
      <c r="T214" s="57" t="str">
        <f>Tabella3[[#This Row],[Descrizione Attività]]</f>
        <v>FERIE</v>
      </c>
      <c r="U214" s="57" t="str">
        <f>IF(Tabella1[[#This Row],[DATA]]="","","02")</f>
        <v>02</v>
      </c>
      <c r="V214" s="34"/>
      <c r="W214" s="34"/>
      <c r="X214" s="33"/>
      <c r="Y214" s="23"/>
      <c r="Z214" s="21" t="str">
        <f t="shared" si="76"/>
        <v>martedì</v>
      </c>
      <c r="AA214" s="22">
        <f t="shared" si="77"/>
        <v>8.25</v>
      </c>
      <c r="AB214" s="22" t="str">
        <f t="shared" si="78"/>
        <v>08:15</v>
      </c>
      <c r="AC214" s="22" t="str">
        <f t="shared" si="79"/>
        <v>NO</v>
      </c>
      <c r="AD214" s="46"/>
      <c r="AE214" s="72">
        <v>45818</v>
      </c>
      <c r="AF214" s="73" t="s">
        <v>55</v>
      </c>
      <c r="AG214" s="73" t="s">
        <v>72</v>
      </c>
      <c r="AH214" s="73">
        <v>4042</v>
      </c>
      <c r="AI214" s="73">
        <v>10</v>
      </c>
      <c r="AJ214" s="74"/>
      <c r="AK214" s="74"/>
      <c r="AL214" s="74">
        <v>16.5</v>
      </c>
      <c r="AM214" s="73" t="s">
        <v>53</v>
      </c>
      <c r="AN214" s="75" t="s">
        <v>49</v>
      </c>
      <c r="AO214" s="76">
        <v>404</v>
      </c>
    </row>
    <row r="215" spans="1:41" ht="14.45" customHeight="1">
      <c r="A215" s="49"/>
      <c r="B215" s="9">
        <f t="shared" si="66"/>
        <v>45818</v>
      </c>
      <c r="C215" s="39">
        <f t="shared" si="83"/>
        <v>404</v>
      </c>
      <c r="D215" s="38" t="str">
        <f>IF(AF215="", "", IFERROR(TEXT(INDEX(Tabella4[N°], MATCH("*"&amp;AF215&amp;"*", Tabella4[DIPENDENTE], 0)), "0000"), "Non trovato"))</f>
        <v>0967</v>
      </c>
      <c r="E215" s="38" t="str">
        <f>IF(AG215="", "", IF(ISERROR(MATCH("*"&amp;AG215&amp;"*", Tabella4[DIPENDENTE], 0)), "Non trovato", TEXT(INDEX(Tabella4[N°], MATCH("*"&amp;AG215&amp;"*", Tabella4[DIPENDENTE], 0)), "0000")))</f>
        <v/>
      </c>
      <c r="F215" s="48" t="str">
        <f t="shared" si="67"/>
        <v>SCALISI</v>
      </c>
      <c r="G215" s="48" t="str">
        <f t="shared" si="68"/>
        <v/>
      </c>
      <c r="H215" s="57"/>
      <c r="I215" s="68" t="str">
        <f t="shared" si="69"/>
        <v>02</v>
      </c>
      <c r="J215" s="39" t="str">
        <f t="shared" si="80"/>
        <v/>
      </c>
      <c r="K215" s="40" t="str">
        <f t="shared" si="81"/>
        <v/>
      </c>
      <c r="L215" s="48"/>
      <c r="M215" s="41" t="str">
        <f t="shared" si="82"/>
        <v/>
      </c>
      <c r="N215" s="41" t="str">
        <f t="shared" si="70"/>
        <v/>
      </c>
      <c r="O215" s="10" t="str">
        <f t="shared" si="71"/>
        <v>08:15</v>
      </c>
      <c r="P215" s="10" t="str">
        <f t="shared" si="72"/>
        <v>08:15</v>
      </c>
      <c r="Q215" s="48" t="str">
        <f t="shared" si="73"/>
        <v/>
      </c>
      <c r="R215" s="48" t="str">
        <f t="shared" si="74"/>
        <v/>
      </c>
      <c r="S215" s="42" t="str">
        <f t="shared" si="75"/>
        <v>SINGOLO</v>
      </c>
      <c r="T215" s="57" t="str">
        <f>Tabella3[[#This Row],[Descrizione Attività]]</f>
        <v>FERIE</v>
      </c>
      <c r="U215" s="57" t="str">
        <f>IF(Tabella1[[#This Row],[DATA]]="","","02")</f>
        <v>02</v>
      </c>
      <c r="V215" s="34"/>
      <c r="W215" s="34"/>
      <c r="X215" s="33"/>
      <c r="Y215" s="23"/>
      <c r="Z215" s="21" t="str">
        <f t="shared" si="76"/>
        <v>martedì</v>
      </c>
      <c r="AA215" s="22">
        <f t="shared" si="77"/>
        <v>8.25</v>
      </c>
      <c r="AB215" s="22" t="str">
        <f t="shared" si="78"/>
        <v>08:15</v>
      </c>
      <c r="AC215" s="22" t="str">
        <f t="shared" si="79"/>
        <v>NO</v>
      </c>
      <c r="AD215" s="46"/>
      <c r="AE215" s="72">
        <v>45818</v>
      </c>
      <c r="AF215" s="73" t="s">
        <v>68</v>
      </c>
      <c r="AG215" s="73"/>
      <c r="AH215" s="73">
        <v>4042</v>
      </c>
      <c r="AI215" s="73">
        <v>10</v>
      </c>
      <c r="AJ215" s="74"/>
      <c r="AK215" s="74"/>
      <c r="AL215" s="74">
        <v>8.25</v>
      </c>
      <c r="AM215" s="73" t="s">
        <v>53</v>
      </c>
      <c r="AN215" s="75" t="s">
        <v>49</v>
      </c>
      <c r="AO215" s="76">
        <v>404</v>
      </c>
    </row>
    <row r="216" spans="1:41" ht="14.45" customHeight="1">
      <c r="A216" s="38"/>
      <c r="B216" s="9">
        <f t="shared" si="66"/>
        <v>45818</v>
      </c>
      <c r="C216" s="39">
        <f t="shared" si="83"/>
        <v>404</v>
      </c>
      <c r="D216" s="38" t="str">
        <f>IF(AF216="", "", IFERROR(TEXT(INDEX(Tabella4[N°], MATCH("*"&amp;AF216&amp;"*", Tabella4[DIPENDENTE], 0)), "0000"), "Non trovato"))</f>
        <v>0266</v>
      </c>
      <c r="E216" s="38" t="str">
        <f>IF(AG216="", "", IF(ISERROR(MATCH("*"&amp;AG216&amp;"*", Tabella4[DIPENDENTE], 0)), "Non trovato", TEXT(INDEX(Tabella4[N°], MATCH("*"&amp;AG216&amp;"*", Tabella4[DIPENDENTE], 0)), "0000")))</f>
        <v/>
      </c>
      <c r="F216" s="48" t="str">
        <f t="shared" si="67"/>
        <v>DI SALVO</v>
      </c>
      <c r="G216" s="48" t="str">
        <f t="shared" si="68"/>
        <v/>
      </c>
      <c r="H216" s="57"/>
      <c r="I216" s="68" t="str">
        <f t="shared" si="69"/>
        <v>02</v>
      </c>
      <c r="J216" s="39" t="str">
        <f t="shared" si="80"/>
        <v/>
      </c>
      <c r="K216" s="40" t="str">
        <f t="shared" si="81"/>
        <v/>
      </c>
      <c r="L216" s="48"/>
      <c r="M216" s="41" t="str">
        <f t="shared" si="82"/>
        <v/>
      </c>
      <c r="N216" s="41" t="str">
        <f t="shared" si="70"/>
        <v/>
      </c>
      <c r="O216" s="10" t="str">
        <f t="shared" si="71"/>
        <v>08:15</v>
      </c>
      <c r="P216" s="10" t="str">
        <f t="shared" si="72"/>
        <v>08:15</v>
      </c>
      <c r="Q216" s="48" t="str">
        <f t="shared" si="73"/>
        <v/>
      </c>
      <c r="R216" s="48" t="str">
        <f t="shared" si="74"/>
        <v/>
      </c>
      <c r="S216" s="42" t="str">
        <f t="shared" si="75"/>
        <v>SINGOLO</v>
      </c>
      <c r="T216" s="57" t="str">
        <f>Tabella3[[#This Row],[Descrizione Attività]]</f>
        <v>PERMESSO RETRIBUITO</v>
      </c>
      <c r="U216" s="57" t="str">
        <f>IF(Tabella1[[#This Row],[DATA]]="","","02")</f>
        <v>02</v>
      </c>
      <c r="V216" s="34"/>
      <c r="W216" s="34"/>
      <c r="X216" s="33"/>
      <c r="Y216" s="23"/>
      <c r="Z216" s="21" t="str">
        <f t="shared" si="76"/>
        <v>martedì</v>
      </c>
      <c r="AA216" s="22">
        <f t="shared" si="77"/>
        <v>8.25</v>
      </c>
      <c r="AB216" s="22" t="str">
        <f t="shared" si="78"/>
        <v>08:15</v>
      </c>
      <c r="AC216" s="22" t="str">
        <f t="shared" si="79"/>
        <v>NO</v>
      </c>
      <c r="AD216" s="46"/>
      <c r="AE216" s="72">
        <v>45818</v>
      </c>
      <c r="AF216" s="73" t="s">
        <v>54</v>
      </c>
      <c r="AG216" s="73"/>
      <c r="AH216" s="73">
        <v>4044</v>
      </c>
      <c r="AI216" s="73">
        <v>10</v>
      </c>
      <c r="AJ216" s="74"/>
      <c r="AK216" s="74"/>
      <c r="AL216" s="74">
        <v>8.25</v>
      </c>
      <c r="AM216" s="73" t="s">
        <v>48</v>
      </c>
      <c r="AN216" s="75" t="s">
        <v>49</v>
      </c>
      <c r="AO216" s="76">
        <v>404</v>
      </c>
    </row>
    <row r="217" spans="1:41" ht="14.45" customHeight="1">
      <c r="A217" s="38"/>
      <c r="B217" s="9">
        <f t="shared" si="66"/>
        <v>45818</v>
      </c>
      <c r="C217" s="39">
        <f t="shared" si="83"/>
        <v>5400255117</v>
      </c>
      <c r="D217" s="38" t="str">
        <f>IF(AF217="", "", IFERROR(TEXT(INDEX(Tabella4[N°], MATCH("*"&amp;AF217&amp;"*", Tabella4[DIPENDENTE], 0)), "0000"), "Non trovato"))</f>
        <v>0803</v>
      </c>
      <c r="E217" s="38" t="str">
        <f>IF(AG217="", "", IF(ISERROR(MATCH("*"&amp;AG217&amp;"*", Tabella4[DIPENDENTE], 0)), "Non trovato", TEXT(INDEX(Tabella4[N°], MATCH("*"&amp;AG217&amp;"*", Tabella4[DIPENDENTE], 0)), "0000")))</f>
        <v>0304</v>
      </c>
      <c r="F217" s="48" t="str">
        <f t="shared" si="67"/>
        <v>SPINALI V</v>
      </c>
      <c r="G217" s="48" t="str">
        <f t="shared" si="68"/>
        <v>MANSERVIGI</v>
      </c>
      <c r="H217" s="57"/>
      <c r="I217" s="68" t="str">
        <f t="shared" si="69"/>
        <v>02</v>
      </c>
      <c r="J217" s="39" t="str">
        <f t="shared" si="80"/>
        <v/>
      </c>
      <c r="K217" s="40" t="str">
        <f t="shared" si="81"/>
        <v>08:15</v>
      </c>
      <c r="L217" s="48"/>
      <c r="M217" s="41" t="str">
        <f t="shared" si="82"/>
        <v/>
      </c>
      <c r="N217" s="41" t="str">
        <f t="shared" si="70"/>
        <v/>
      </c>
      <c r="O217" s="10" t="str">
        <f t="shared" si="71"/>
        <v>08:15</v>
      </c>
      <c r="P217" s="10" t="str">
        <f t="shared" si="72"/>
        <v/>
      </c>
      <c r="Q217" s="48" t="str">
        <f t="shared" si="73"/>
        <v/>
      </c>
      <c r="R217" s="48" t="str">
        <f t="shared" si="74"/>
        <v/>
      </c>
      <c r="S217" s="42" t="str">
        <f t="shared" si="75"/>
        <v>DOPPIO</v>
      </c>
      <c r="T217" s="57" t="str">
        <f>Tabella3[[#This Row],[Descrizione Attività]]</f>
        <v>ARCOM BLE PON: squ ele corrett Giugno</v>
      </c>
      <c r="U217" s="57" t="str">
        <f>IF(Tabella1[[#This Row],[DATA]]="","","02")</f>
        <v>02</v>
      </c>
      <c r="V217" s="34"/>
      <c r="W217" s="34"/>
      <c r="X217" s="33"/>
      <c r="Y217" s="23"/>
      <c r="Z217" s="21" t="str">
        <f t="shared" si="76"/>
        <v>martedì</v>
      </c>
      <c r="AA217" s="22">
        <f t="shared" si="77"/>
        <v>8.25</v>
      </c>
      <c r="AB217" s="22" t="str">
        <f t="shared" si="78"/>
        <v>08:15</v>
      </c>
      <c r="AC217" s="22" t="str">
        <f t="shared" si="79"/>
        <v>NO</v>
      </c>
      <c r="AD217" s="46"/>
      <c r="AE217" s="72">
        <v>45818</v>
      </c>
      <c r="AF217" s="73" t="s">
        <v>69</v>
      </c>
      <c r="AG217" s="73" t="s">
        <v>87</v>
      </c>
      <c r="AH217" s="73">
        <v>5400255117</v>
      </c>
      <c r="AI217" s="73">
        <v>10</v>
      </c>
      <c r="AJ217" s="74">
        <v>7.45</v>
      </c>
      <c r="AK217" s="74">
        <v>16.45</v>
      </c>
      <c r="AL217" s="74">
        <v>16.5</v>
      </c>
      <c r="AM217" s="73" t="s">
        <v>71</v>
      </c>
      <c r="AN217" s="75" t="s">
        <v>45</v>
      </c>
      <c r="AO217" s="76" t="s">
        <v>61</v>
      </c>
    </row>
    <row r="218" spans="1:41" ht="14.45" customHeight="1">
      <c r="A218" s="38"/>
      <c r="B218" s="9">
        <f t="shared" si="66"/>
        <v>45818</v>
      </c>
      <c r="C218" s="39">
        <f t="shared" si="83"/>
        <v>5400255114</v>
      </c>
      <c r="D218" s="38" t="str">
        <f>IF(AF218="", "", IFERROR(TEXT(INDEX(Tabella4[N°], MATCH("*"&amp;AF218&amp;"*", Tabella4[DIPENDENTE], 0)), "0000"), "Non trovato"))</f>
        <v>2203</v>
      </c>
      <c r="E218" s="38" t="str">
        <f>IF(AG218="", "", IF(ISERROR(MATCH("*"&amp;AG218&amp;"*", Tabella4[DIPENDENTE], 0)), "Non trovato", TEXT(INDEX(Tabella4[N°], MATCH("*"&amp;AG218&amp;"*", Tabella4[DIPENDENTE], 0)), "0000")))</f>
        <v>0315</v>
      </c>
      <c r="F218" s="48" t="str">
        <f t="shared" si="67"/>
        <v>RICCIOLI</v>
      </c>
      <c r="G218" s="48" t="str">
        <f t="shared" si="68"/>
        <v>MIGNOSA F</v>
      </c>
      <c r="H218" s="57"/>
      <c r="I218" s="68" t="str">
        <f t="shared" si="69"/>
        <v>02</v>
      </c>
      <c r="J218" s="39" t="str">
        <f t="shared" si="80"/>
        <v/>
      </c>
      <c r="K218" s="40" t="str">
        <f t="shared" si="81"/>
        <v>08:15</v>
      </c>
      <c r="L218" s="48"/>
      <c r="M218" s="41" t="str">
        <f t="shared" si="82"/>
        <v/>
      </c>
      <c r="N218" s="41" t="str">
        <f t="shared" si="70"/>
        <v/>
      </c>
      <c r="O218" s="10" t="str">
        <f t="shared" si="71"/>
        <v>08:15</v>
      </c>
      <c r="P218" s="10" t="str">
        <f t="shared" si="72"/>
        <v/>
      </c>
      <c r="Q218" s="48" t="str">
        <f t="shared" si="73"/>
        <v/>
      </c>
      <c r="R218" s="48" t="str">
        <f t="shared" si="74"/>
        <v/>
      </c>
      <c r="S218" s="42" t="str">
        <f t="shared" si="75"/>
        <v>DOPPIO</v>
      </c>
      <c r="T218" s="57" t="str">
        <f>Tabella3[[#This Row],[Descrizione Attività]]</f>
        <v>PA1S: squ elettr correttiva Giugno</v>
      </c>
      <c r="U218" s="57" t="str">
        <f>IF(Tabella1[[#This Row],[DATA]]="","","02")</f>
        <v>02</v>
      </c>
      <c r="V218" s="34"/>
      <c r="W218" s="34"/>
      <c r="X218" s="33"/>
      <c r="Y218" s="23"/>
      <c r="Z218" s="21" t="str">
        <f t="shared" si="76"/>
        <v>martedì</v>
      </c>
      <c r="AA218" s="22">
        <f t="shared" si="77"/>
        <v>8.25</v>
      </c>
      <c r="AB218" s="22" t="str">
        <f t="shared" si="78"/>
        <v>08:15</v>
      </c>
      <c r="AC218" s="22" t="str">
        <f t="shared" si="79"/>
        <v>NO</v>
      </c>
      <c r="AD218" s="46"/>
      <c r="AE218" s="72">
        <v>45818</v>
      </c>
      <c r="AF218" s="73" t="s">
        <v>65</v>
      </c>
      <c r="AG218" s="73" t="s">
        <v>66</v>
      </c>
      <c r="AH218" s="73">
        <v>5400255114</v>
      </c>
      <c r="AI218" s="73">
        <v>10</v>
      </c>
      <c r="AJ218" s="74">
        <v>7.45</v>
      </c>
      <c r="AK218" s="74">
        <v>16.45</v>
      </c>
      <c r="AL218" s="74">
        <v>16.5</v>
      </c>
      <c r="AM218" s="73" t="s">
        <v>67</v>
      </c>
      <c r="AN218" s="75" t="s">
        <v>45</v>
      </c>
      <c r="AO218" s="76" t="s">
        <v>61</v>
      </c>
    </row>
    <row r="219" spans="1:41" ht="14.45" customHeight="1">
      <c r="A219" s="38"/>
      <c r="B219" s="9">
        <f t="shared" si="66"/>
        <v>45818</v>
      </c>
      <c r="C219" s="39">
        <f t="shared" si="83"/>
        <v>5400255112</v>
      </c>
      <c r="D219" s="38" t="str">
        <f>IF(AF219="", "", IFERROR(TEXT(INDEX(Tabella4[N°], MATCH("*"&amp;AF219&amp;"*", Tabella4[DIPENDENTE], 0)), "0000"), "Non trovato"))</f>
        <v>1894</v>
      </c>
      <c r="E219" s="38" t="str">
        <f>IF(AG219="", "", IF(ISERROR(MATCH("*"&amp;AG219&amp;"*", Tabella4[DIPENDENTE], 0)), "Non trovato", TEXT(INDEX(Tabella4[N°], MATCH("*"&amp;AG219&amp;"*", Tabella4[DIPENDENTE], 0)), "0000")))</f>
        <v/>
      </c>
      <c r="F219" s="48" t="str">
        <f t="shared" si="67"/>
        <v>CORTESE</v>
      </c>
      <c r="G219" s="48" t="str">
        <f t="shared" si="68"/>
        <v/>
      </c>
      <c r="H219" s="57"/>
      <c r="I219" s="68" t="str">
        <f t="shared" si="69"/>
        <v>02</v>
      </c>
      <c r="J219" s="39" t="str">
        <f t="shared" si="80"/>
        <v/>
      </c>
      <c r="K219" s="40" t="str">
        <f t="shared" si="81"/>
        <v>08:15</v>
      </c>
      <c r="L219" s="48"/>
      <c r="M219" s="41" t="str">
        <f t="shared" si="82"/>
        <v/>
      </c>
      <c r="N219" s="41" t="str">
        <f t="shared" si="70"/>
        <v/>
      </c>
      <c r="O219" s="10" t="str">
        <f t="shared" si="71"/>
        <v>08:15</v>
      </c>
      <c r="P219" s="10" t="str">
        <f t="shared" si="72"/>
        <v/>
      </c>
      <c r="Q219" s="48" t="str">
        <f t="shared" si="73"/>
        <v/>
      </c>
      <c r="R219" s="48" t="str">
        <f t="shared" si="74"/>
        <v/>
      </c>
      <c r="S219" s="42" t="str">
        <f t="shared" si="75"/>
        <v>SINGOLO</v>
      </c>
      <c r="T219" s="57" t="str">
        <f>Tabella3[[#This Row],[Descrizione Attività]]</f>
        <v>Utilities: squ elett correttiva Giugno</v>
      </c>
      <c r="U219" s="57" t="str">
        <f>IF(Tabella1[[#This Row],[DATA]]="","","02")</f>
        <v>02</v>
      </c>
      <c r="V219" s="34"/>
      <c r="W219" s="34"/>
      <c r="X219" s="33"/>
      <c r="Y219" s="23"/>
      <c r="Z219" s="21" t="str">
        <f t="shared" si="76"/>
        <v>martedì</v>
      </c>
      <c r="AA219" s="22">
        <f t="shared" si="77"/>
        <v>8.25</v>
      </c>
      <c r="AB219" s="22" t="str">
        <f t="shared" si="78"/>
        <v>08:15</v>
      </c>
      <c r="AC219" s="22" t="str">
        <f t="shared" si="79"/>
        <v>NO</v>
      </c>
      <c r="AD219" s="46"/>
      <c r="AE219" s="72">
        <v>45818</v>
      </c>
      <c r="AF219" s="73" t="s">
        <v>58</v>
      </c>
      <c r="AG219" s="73"/>
      <c r="AH219" s="73">
        <v>5400255112</v>
      </c>
      <c r="AI219" s="73">
        <v>10</v>
      </c>
      <c r="AJ219" s="74">
        <v>7.45</v>
      </c>
      <c r="AK219" s="74">
        <v>16.45</v>
      </c>
      <c r="AL219" s="74">
        <v>8.25</v>
      </c>
      <c r="AM219" s="73" t="s">
        <v>60</v>
      </c>
      <c r="AN219" s="75" t="s">
        <v>45</v>
      </c>
      <c r="AO219" s="76" t="s">
        <v>61</v>
      </c>
    </row>
    <row r="220" spans="1:41" ht="14.45" customHeight="1">
      <c r="A220" s="38"/>
      <c r="B220" s="9">
        <f t="shared" si="66"/>
        <v>45818</v>
      </c>
      <c r="C220" s="39">
        <f t="shared" si="83"/>
        <v>5400255112</v>
      </c>
      <c r="D220" s="38" t="str">
        <f>IF(AF220="", "", IFERROR(TEXT(INDEX(Tabella4[N°], MATCH("*"&amp;AF220&amp;"*", Tabella4[DIPENDENTE], 0)), "0000"), "Non trovato"))</f>
        <v>0559</v>
      </c>
      <c r="E220" s="38" t="str">
        <f>IF(AG220="", "", IF(ISERROR(MATCH("*"&amp;AG220&amp;"*", Tabella4[DIPENDENTE], 0)), "Non trovato", TEXT(INDEX(Tabella4[N°], MATCH("*"&amp;AG220&amp;"*", Tabella4[DIPENDENTE], 0)), "0000")))</f>
        <v/>
      </c>
      <c r="F220" s="48" t="str">
        <f t="shared" si="67"/>
        <v>MARINO A</v>
      </c>
      <c r="G220" s="48" t="str">
        <f t="shared" si="68"/>
        <v/>
      </c>
      <c r="H220" s="57"/>
      <c r="I220" s="68" t="str">
        <f t="shared" si="69"/>
        <v>02</v>
      </c>
      <c r="J220" s="39" t="str">
        <f t="shared" si="80"/>
        <v/>
      </c>
      <c r="K220" s="40" t="str">
        <f t="shared" si="81"/>
        <v>07:15</v>
      </c>
      <c r="L220" s="48"/>
      <c r="M220" s="41" t="str">
        <f t="shared" si="82"/>
        <v/>
      </c>
      <c r="N220" s="41" t="str">
        <f t="shared" si="70"/>
        <v/>
      </c>
      <c r="O220" s="10" t="str">
        <f t="shared" si="71"/>
        <v>07:15</v>
      </c>
      <c r="P220" s="10" t="str">
        <f t="shared" si="72"/>
        <v/>
      </c>
      <c r="Q220" s="48" t="str">
        <f t="shared" si="73"/>
        <v/>
      </c>
      <c r="R220" s="48" t="str">
        <f t="shared" si="74"/>
        <v/>
      </c>
      <c r="S220" s="42" t="str">
        <f t="shared" si="75"/>
        <v>SINGOLO</v>
      </c>
      <c r="T220" s="57" t="str">
        <f>Tabella3[[#This Row],[Descrizione Attività]]</f>
        <v>Utilities: squ elett correttiva Giugno</v>
      </c>
      <c r="U220" s="57" t="str">
        <f>IF(Tabella1[[#This Row],[DATA]]="","","02")</f>
        <v>02</v>
      </c>
      <c r="V220" s="34"/>
      <c r="W220" s="34"/>
      <c r="X220" s="33"/>
      <c r="Y220" s="23"/>
      <c r="Z220" s="21" t="str">
        <f t="shared" si="76"/>
        <v>martedì</v>
      </c>
      <c r="AA220" s="22">
        <f t="shared" si="77"/>
        <v>7.25</v>
      </c>
      <c r="AB220" s="22" t="str">
        <f t="shared" si="78"/>
        <v>07:15</v>
      </c>
      <c r="AC220" s="22" t="str">
        <f t="shared" si="79"/>
        <v>NO</v>
      </c>
      <c r="AD220" s="46"/>
      <c r="AE220" s="72">
        <v>45818</v>
      </c>
      <c r="AF220" s="73" t="s">
        <v>157</v>
      </c>
      <c r="AG220" s="73"/>
      <c r="AH220" s="73">
        <v>5400255112</v>
      </c>
      <c r="AI220" s="73">
        <v>10</v>
      </c>
      <c r="AJ220" s="74">
        <v>7.45</v>
      </c>
      <c r="AK220" s="74">
        <v>15.45</v>
      </c>
      <c r="AL220" s="74">
        <v>7.25</v>
      </c>
      <c r="AM220" s="73" t="s">
        <v>60</v>
      </c>
      <c r="AN220" s="75" t="s">
        <v>45</v>
      </c>
      <c r="AO220" s="76" t="s">
        <v>61</v>
      </c>
    </row>
    <row r="221" spans="1:41" ht="14.45" customHeight="1">
      <c r="A221" s="38"/>
      <c r="B221" s="9">
        <f t="shared" si="66"/>
        <v>45818</v>
      </c>
      <c r="C221" s="39">
        <f t="shared" si="83"/>
        <v>5400255372</v>
      </c>
      <c r="D221" s="38" t="str">
        <f>IF(AF221="", "", IFERROR(TEXT(INDEX(Tabella4[N°], MATCH("*"&amp;AF221&amp;"*", Tabella4[DIPENDENTE], 0)), "0000"), "Non trovato"))</f>
        <v>1976</v>
      </c>
      <c r="E221" s="38" t="str">
        <f>IF(AG221="", "", IF(ISERROR(MATCH("*"&amp;AG221&amp;"*", Tabella4[DIPENDENTE], 0)), "Non trovato", TEXT(INDEX(Tabella4[N°], MATCH("*"&amp;AG221&amp;"*", Tabella4[DIPENDENTE], 0)), "0000")))</f>
        <v>2150</v>
      </c>
      <c r="F221" s="48" t="str">
        <f t="shared" si="67"/>
        <v>RIZZA F</v>
      </c>
      <c r="G221" s="48" t="str">
        <f t="shared" si="68"/>
        <v>RIZZA C</v>
      </c>
      <c r="H221" s="57"/>
      <c r="I221" s="68" t="str">
        <f t="shared" si="69"/>
        <v>02</v>
      </c>
      <c r="J221" s="39" t="str">
        <f t="shared" si="80"/>
        <v/>
      </c>
      <c r="K221" s="40" t="str">
        <f t="shared" si="81"/>
        <v>08:15</v>
      </c>
      <c r="L221" s="48"/>
      <c r="M221" s="41" t="str">
        <f t="shared" si="82"/>
        <v/>
      </c>
      <c r="N221" s="41" t="str">
        <f t="shared" si="70"/>
        <v/>
      </c>
      <c r="O221" s="10" t="str">
        <f t="shared" si="71"/>
        <v>08:15</v>
      </c>
      <c r="P221" s="10" t="str">
        <f t="shared" si="72"/>
        <v/>
      </c>
      <c r="Q221" s="48" t="str">
        <f t="shared" si="73"/>
        <v/>
      </c>
      <c r="R221" s="48" t="str">
        <f t="shared" si="74"/>
        <v/>
      </c>
      <c r="S221" s="42" t="str">
        <f t="shared" si="75"/>
        <v>DOPPIO</v>
      </c>
      <c r="T221" s="57" t="str">
        <f>Tabella3[[#This Row],[Descrizione Attività]]</f>
        <v>ripristini AI  giugno 2025</v>
      </c>
      <c r="U221" s="57" t="str">
        <f>IF(Tabella1[[#This Row],[DATA]]="","","02")</f>
        <v>02</v>
      </c>
      <c r="V221" s="34"/>
      <c r="W221" s="34"/>
      <c r="X221" s="33"/>
      <c r="Y221" s="23"/>
      <c r="Z221" s="21" t="str">
        <f t="shared" si="76"/>
        <v>martedì</v>
      </c>
      <c r="AA221" s="22">
        <f t="shared" si="77"/>
        <v>8.25</v>
      </c>
      <c r="AB221" s="22" t="str">
        <f t="shared" si="78"/>
        <v>08:15</v>
      </c>
      <c r="AC221" s="22" t="str">
        <f t="shared" si="79"/>
        <v>NO</v>
      </c>
      <c r="AD221" s="46"/>
      <c r="AE221" s="72">
        <v>45818</v>
      </c>
      <c r="AF221" s="73" t="s">
        <v>77</v>
      </c>
      <c r="AG221" s="73" t="s">
        <v>78</v>
      </c>
      <c r="AH221" s="73">
        <v>5400255372</v>
      </c>
      <c r="AI221" s="73">
        <v>10</v>
      </c>
      <c r="AJ221" s="74">
        <v>7.45</v>
      </c>
      <c r="AK221" s="74">
        <v>16.45</v>
      </c>
      <c r="AL221" s="74">
        <v>16.5</v>
      </c>
      <c r="AM221" s="73" t="s">
        <v>79</v>
      </c>
      <c r="AN221" s="75" t="s">
        <v>45</v>
      </c>
      <c r="AO221" s="76" t="s">
        <v>80</v>
      </c>
    </row>
    <row r="222" spans="1:41" ht="14.45" customHeight="1">
      <c r="A222" s="38"/>
      <c r="B222" s="9">
        <f t="shared" si="66"/>
        <v>45818</v>
      </c>
      <c r="C222" s="39" t="str">
        <f t="shared" si="83"/>
        <v>23/076</v>
      </c>
      <c r="D222" s="38" t="str">
        <f>IF(AF222="", "", IFERROR(TEXT(INDEX(Tabella4[N°], MATCH("*"&amp;AF222&amp;"*", Tabella4[DIPENDENTE], 0)), "0000"), "Non trovato"))</f>
        <v>0370</v>
      </c>
      <c r="E222" s="38" t="str">
        <f>IF(AG222="", "", IF(ISERROR(MATCH("*"&amp;AG222&amp;"*", Tabella4[DIPENDENTE], 0)), "Non trovato", TEXT(INDEX(Tabella4[N°], MATCH("*"&amp;AG222&amp;"*", Tabella4[DIPENDENTE], 0)), "0000")))</f>
        <v>2083</v>
      </c>
      <c r="F222" s="48" t="str">
        <f t="shared" si="67"/>
        <v>GARBINI</v>
      </c>
      <c r="G222" s="48" t="str">
        <f t="shared" si="68"/>
        <v>NOCERA</v>
      </c>
      <c r="H222" s="57"/>
      <c r="I222" s="68" t="str">
        <f t="shared" si="69"/>
        <v>02</v>
      </c>
      <c r="J222" s="39" t="str">
        <f t="shared" si="80"/>
        <v/>
      </c>
      <c r="K222" s="40" t="str">
        <f t="shared" si="81"/>
        <v>08:15</v>
      </c>
      <c r="L222" s="48"/>
      <c r="M222" s="41" t="str">
        <f t="shared" si="82"/>
        <v/>
      </c>
      <c r="N222" s="41" t="str">
        <f t="shared" si="70"/>
        <v/>
      </c>
      <c r="O222" s="10" t="str">
        <f t="shared" si="71"/>
        <v>08:15</v>
      </c>
      <c r="P222" s="10" t="str">
        <f t="shared" si="72"/>
        <v/>
      </c>
      <c r="Q222" s="48" t="str">
        <f t="shared" si="73"/>
        <v/>
      </c>
      <c r="R222" s="48" t="str">
        <f t="shared" si="74"/>
        <v/>
      </c>
      <c r="S222" s="42" t="str">
        <f t="shared" si="75"/>
        <v>DOPPIO</v>
      </c>
      <c r="T222" s="57" t="str">
        <f>Tabella3[[#This Row],[Descrizione Attività]]</f>
        <v>Lavori elestrum HydroCOM Project compressori Isab Imp 400-100-800</v>
      </c>
      <c r="U222" s="57" t="str">
        <f>IF(Tabella1[[#This Row],[DATA]]="","","02")</f>
        <v>02</v>
      </c>
      <c r="V222" s="34"/>
      <c r="W222" s="34"/>
      <c r="X222" s="33"/>
      <c r="Y222" s="23"/>
      <c r="Z222" s="21" t="str">
        <f t="shared" si="76"/>
        <v>martedì</v>
      </c>
      <c r="AA222" s="22">
        <f t="shared" si="77"/>
        <v>8.25</v>
      </c>
      <c r="AB222" s="22" t="str">
        <f t="shared" si="78"/>
        <v>08:15</v>
      </c>
      <c r="AC222" s="22" t="str">
        <f t="shared" si="79"/>
        <v>NO</v>
      </c>
      <c r="AD222" s="46"/>
      <c r="AE222" s="72">
        <v>45818</v>
      </c>
      <c r="AF222" s="73" t="s">
        <v>115</v>
      </c>
      <c r="AG222" s="73" t="s">
        <v>88</v>
      </c>
      <c r="AH222" s="73">
        <v>23076</v>
      </c>
      <c r="AI222" s="73">
        <v>10</v>
      </c>
      <c r="AJ222" s="74">
        <v>7.45</v>
      </c>
      <c r="AK222" s="74">
        <v>16.45</v>
      </c>
      <c r="AL222" s="74">
        <v>16.5</v>
      </c>
      <c r="AM222" s="73" t="s">
        <v>138</v>
      </c>
      <c r="AN222" s="75" t="s">
        <v>49</v>
      </c>
      <c r="AO222" s="76" t="s">
        <v>139</v>
      </c>
    </row>
    <row r="223" spans="1:41" ht="14.45" customHeight="1">
      <c r="A223" s="38"/>
      <c r="B223" s="9">
        <f t="shared" si="66"/>
        <v>45818</v>
      </c>
      <c r="C223" s="39" t="str">
        <f t="shared" si="83"/>
        <v>23/076</v>
      </c>
      <c r="D223" s="38" t="str">
        <f>IF(AF223="", "", IFERROR(TEXT(INDEX(Tabella4[N°], MATCH("*"&amp;AF223&amp;"*", Tabella4[DIPENDENTE], 0)), "0000"), "Non trovato"))</f>
        <v>2012</v>
      </c>
      <c r="E223" s="38" t="str">
        <f>IF(AG223="", "", IF(ISERROR(MATCH("*"&amp;AG223&amp;"*", Tabella4[DIPENDENTE], 0)), "Non trovato", TEXT(INDEX(Tabella4[N°], MATCH("*"&amp;AG223&amp;"*", Tabella4[DIPENDENTE], 0)), "0000")))</f>
        <v/>
      </c>
      <c r="F223" s="48" t="str">
        <f t="shared" si="67"/>
        <v>MIGNOSA A</v>
      </c>
      <c r="G223" s="48" t="str">
        <f t="shared" si="68"/>
        <v/>
      </c>
      <c r="H223" s="57"/>
      <c r="I223" s="68" t="str">
        <f t="shared" si="69"/>
        <v>02</v>
      </c>
      <c r="J223" s="39" t="str">
        <f t="shared" si="80"/>
        <v/>
      </c>
      <c r="K223" s="40" t="str">
        <f t="shared" si="81"/>
        <v>08:15</v>
      </c>
      <c r="L223" s="48"/>
      <c r="M223" s="41" t="str">
        <f t="shared" si="82"/>
        <v/>
      </c>
      <c r="N223" s="41" t="str">
        <f t="shared" si="70"/>
        <v/>
      </c>
      <c r="O223" s="10" t="str">
        <f t="shared" si="71"/>
        <v>08:15</v>
      </c>
      <c r="P223" s="10" t="str">
        <f t="shared" si="72"/>
        <v/>
      </c>
      <c r="Q223" s="48" t="str">
        <f t="shared" si="73"/>
        <v/>
      </c>
      <c r="R223" s="48" t="str">
        <f t="shared" si="74"/>
        <v/>
      </c>
      <c r="S223" s="42" t="str">
        <f t="shared" si="75"/>
        <v>SINGOLO</v>
      </c>
      <c r="T223" s="57" t="str">
        <f>Tabella3[[#This Row],[Descrizione Attività]]</f>
        <v>Lavori elestrum HydroCOM Project compressori Isab Imp 400-100-800</v>
      </c>
      <c r="U223" s="57" t="str">
        <f>IF(Tabella1[[#This Row],[DATA]]="","","02")</f>
        <v>02</v>
      </c>
      <c r="V223" s="34"/>
      <c r="W223" s="34"/>
      <c r="X223" s="33"/>
      <c r="Y223" s="23"/>
      <c r="Z223" s="21" t="str">
        <f t="shared" si="76"/>
        <v>martedì</v>
      </c>
      <c r="AA223" s="22">
        <f t="shared" si="77"/>
        <v>8.25</v>
      </c>
      <c r="AB223" s="22" t="str">
        <f t="shared" si="78"/>
        <v>08:15</v>
      </c>
      <c r="AC223" s="22" t="str">
        <f t="shared" si="79"/>
        <v>NO</v>
      </c>
      <c r="AD223" s="46"/>
      <c r="AE223" s="72">
        <v>45818</v>
      </c>
      <c r="AF223" s="73" t="s">
        <v>92</v>
      </c>
      <c r="AG223" s="73"/>
      <c r="AH223" s="73">
        <v>23076</v>
      </c>
      <c r="AI223" s="73">
        <v>10</v>
      </c>
      <c r="AJ223" s="74">
        <v>7.45</v>
      </c>
      <c r="AK223" s="74">
        <v>16.45</v>
      </c>
      <c r="AL223" s="74">
        <v>8.25</v>
      </c>
      <c r="AM223" s="73" t="s">
        <v>138</v>
      </c>
      <c r="AN223" s="75" t="s">
        <v>49</v>
      </c>
      <c r="AO223" s="76" t="s">
        <v>139</v>
      </c>
    </row>
    <row r="224" spans="1:41" ht="14.45" customHeight="1">
      <c r="A224" s="38"/>
      <c r="B224" s="9">
        <f t="shared" si="66"/>
        <v>45818</v>
      </c>
      <c r="C224" s="39">
        <f t="shared" si="83"/>
        <v>5400261041</v>
      </c>
      <c r="D224" s="38" t="str">
        <f>IF(AF224="", "", IFERROR(TEXT(INDEX(Tabella4[N°], MATCH("*"&amp;AF224&amp;"*", Tabella4[DIPENDENTE], 0)), "0000"), "Non trovato"))</f>
        <v>0243</v>
      </c>
      <c r="E224" s="38" t="str">
        <f>IF(AG224="", "", IF(ISERROR(MATCH("*"&amp;AG224&amp;"*", Tabella4[DIPENDENTE], 0)), "Non trovato", TEXT(INDEX(Tabella4[N°], MATCH("*"&amp;AG224&amp;"*", Tabella4[DIPENDENTE], 0)), "0000")))</f>
        <v/>
      </c>
      <c r="F224" s="48" t="str">
        <f t="shared" si="67"/>
        <v>PUGLIARES</v>
      </c>
      <c r="G224" s="48" t="str">
        <f t="shared" si="68"/>
        <v/>
      </c>
      <c r="H224" s="57"/>
      <c r="I224" s="68" t="str">
        <f t="shared" si="69"/>
        <v>02</v>
      </c>
      <c r="J224" s="39" t="str">
        <f t="shared" si="80"/>
        <v/>
      </c>
      <c r="K224" s="40" t="str">
        <f t="shared" si="81"/>
        <v>08:15</v>
      </c>
      <c r="L224" s="48"/>
      <c r="M224" s="41" t="str">
        <f t="shared" si="82"/>
        <v/>
      </c>
      <c r="N224" s="41" t="str">
        <f t="shared" si="70"/>
        <v/>
      </c>
      <c r="O224" s="10" t="str">
        <f t="shared" si="71"/>
        <v>08:15</v>
      </c>
      <c r="P224" s="10" t="str">
        <f t="shared" si="72"/>
        <v/>
      </c>
      <c r="Q224" s="48" t="str">
        <f t="shared" si="73"/>
        <v/>
      </c>
      <c r="R224" s="48" t="str">
        <f t="shared" si="74"/>
        <v/>
      </c>
      <c r="S224" s="42" t="str">
        <f t="shared" si="75"/>
        <v>SINGOLO</v>
      </c>
      <c r="T224" s="57" t="str">
        <f>Tabella3[[#This Row],[Descrizione Attività]]</f>
        <v>ASSISTENZA ELETTRICA ATTIVITA' EDILE IMP 2800 GIUGNO 2025 (PREV 4066)</v>
      </c>
      <c r="U224" s="57" t="str">
        <f>IF(Tabella1[[#This Row],[DATA]]="","","02")</f>
        <v>02</v>
      </c>
      <c r="V224" s="34"/>
      <c r="W224" s="34"/>
      <c r="X224" s="33"/>
      <c r="Y224" s="23"/>
      <c r="Z224" s="21" t="str">
        <f t="shared" si="76"/>
        <v>martedì</v>
      </c>
      <c r="AA224" s="22">
        <f t="shared" si="77"/>
        <v>8.25</v>
      </c>
      <c r="AB224" s="22" t="str">
        <f t="shared" si="78"/>
        <v>08:15</v>
      </c>
      <c r="AC224" s="22" t="str">
        <f t="shared" si="79"/>
        <v>NO</v>
      </c>
      <c r="AD224" s="46"/>
      <c r="AE224" s="72">
        <v>45818</v>
      </c>
      <c r="AF224" s="73" t="s">
        <v>89</v>
      </c>
      <c r="AG224" s="73"/>
      <c r="AH224" s="73">
        <v>5400261041</v>
      </c>
      <c r="AI224" s="73">
        <v>10</v>
      </c>
      <c r="AJ224" s="74">
        <v>7.45</v>
      </c>
      <c r="AK224" s="74">
        <v>16.45</v>
      </c>
      <c r="AL224" s="74">
        <v>8.25</v>
      </c>
      <c r="AM224" s="73" t="s">
        <v>90</v>
      </c>
      <c r="AN224" s="75" t="s">
        <v>91</v>
      </c>
      <c r="AO224" s="76" t="s">
        <v>61</v>
      </c>
    </row>
    <row r="225" spans="1:41" ht="14.45" customHeight="1">
      <c r="A225" s="38"/>
      <c r="B225" s="9">
        <f t="shared" si="66"/>
        <v>45818</v>
      </c>
      <c r="C225" s="39">
        <f t="shared" si="83"/>
        <v>5400246667</v>
      </c>
      <c r="D225" s="38" t="str">
        <f>IF(AF225="", "", IFERROR(TEXT(INDEX(Tabella4[N°], MATCH("*"&amp;AF225&amp;"*", Tabella4[DIPENDENTE], 0)), "0000"), "Non trovato"))</f>
        <v>0427</v>
      </c>
      <c r="E225" s="38" t="str">
        <f>IF(AG225="", "", IF(ISERROR(MATCH("*"&amp;AG225&amp;"*", Tabella4[DIPENDENTE], 0)), "Non trovato", TEXT(INDEX(Tabella4[N°], MATCH("*"&amp;AG225&amp;"*", Tabella4[DIPENDENTE], 0)), "0000")))</f>
        <v>1986</v>
      </c>
      <c r="F225" s="48" t="str">
        <f t="shared" si="67"/>
        <v>CAVALIERE</v>
      </c>
      <c r="G225" s="48" t="str">
        <f t="shared" si="68"/>
        <v>ANDRONICO</v>
      </c>
      <c r="H225" s="57"/>
      <c r="I225" s="68" t="str">
        <f t="shared" si="69"/>
        <v>02</v>
      </c>
      <c r="J225" s="39" t="str">
        <f t="shared" si="80"/>
        <v/>
      </c>
      <c r="K225" s="40" t="str">
        <f t="shared" si="81"/>
        <v>04:15</v>
      </c>
      <c r="L225" s="48"/>
      <c r="M225" s="41" t="str">
        <f t="shared" si="82"/>
        <v/>
      </c>
      <c r="N225" s="41" t="str">
        <f t="shared" si="70"/>
        <v/>
      </c>
      <c r="O225" s="10" t="str">
        <f t="shared" si="71"/>
        <v>04:15</v>
      </c>
      <c r="P225" s="10" t="str">
        <f t="shared" si="72"/>
        <v/>
      </c>
      <c r="Q225" s="48" t="str">
        <f t="shared" si="73"/>
        <v/>
      </c>
      <c r="R225" s="48" t="str">
        <f t="shared" si="74"/>
        <v/>
      </c>
      <c r="S225" s="42" t="str">
        <f t="shared" si="75"/>
        <v>DOPPIO</v>
      </c>
      <c r="T225" s="57" t="str">
        <f>Tabella3[[#This Row],[Descrizione Attività]]</f>
        <v>Attività STRUM imp. 400</v>
      </c>
      <c r="U225" s="57" t="str">
        <f>IF(Tabella1[[#This Row],[DATA]]="","","02")</f>
        <v>02</v>
      </c>
      <c r="V225" s="34"/>
      <c r="W225" s="34"/>
      <c r="X225" s="33"/>
      <c r="Y225" s="23"/>
      <c r="Z225" s="21" t="str">
        <f t="shared" si="76"/>
        <v>martedì</v>
      </c>
      <c r="AA225" s="22">
        <f t="shared" si="77"/>
        <v>4.25</v>
      </c>
      <c r="AB225" s="22" t="str">
        <f t="shared" si="78"/>
        <v>04:15</v>
      </c>
      <c r="AC225" s="22" t="str">
        <f t="shared" si="79"/>
        <v>NO</v>
      </c>
      <c r="AD225" s="46"/>
      <c r="AE225" s="78">
        <v>45818</v>
      </c>
      <c r="AF225" s="73" t="s">
        <v>75</v>
      </c>
      <c r="AG225" s="73" t="s">
        <v>85</v>
      </c>
      <c r="AH225" s="73">
        <v>5400246667</v>
      </c>
      <c r="AI225" s="73">
        <v>10</v>
      </c>
      <c r="AJ225" s="74">
        <v>7.45</v>
      </c>
      <c r="AK225" s="74">
        <v>12</v>
      </c>
      <c r="AL225" s="74">
        <v>8.5</v>
      </c>
      <c r="AM225" s="73" t="s">
        <v>86</v>
      </c>
      <c r="AN225" s="75" t="s">
        <v>45</v>
      </c>
      <c r="AO225" s="76" t="s">
        <v>46</v>
      </c>
    </row>
    <row r="226" spans="1:41" ht="14.45" customHeight="1">
      <c r="A226" s="38"/>
      <c r="B226" s="9">
        <f t="shared" si="66"/>
        <v>45818</v>
      </c>
      <c r="C226" s="39">
        <f t="shared" si="83"/>
        <v>5400255112</v>
      </c>
      <c r="D226" s="38" t="str">
        <f>IF(AF226="", "", IFERROR(TEXT(INDEX(Tabella4[N°], MATCH("*"&amp;AF226&amp;"*", Tabella4[DIPENDENTE], 0)), "0000"), "Non trovato"))</f>
        <v>0427</v>
      </c>
      <c r="E226" s="38" t="str">
        <f>IF(AG226="", "", IF(ISERROR(MATCH("*"&amp;AG226&amp;"*", Tabella4[DIPENDENTE], 0)), "Non trovato", TEXT(INDEX(Tabella4[N°], MATCH("*"&amp;AG226&amp;"*", Tabella4[DIPENDENTE], 0)), "0000")))</f>
        <v/>
      </c>
      <c r="F226" s="48" t="str">
        <f t="shared" si="67"/>
        <v>CAVALIERE</v>
      </c>
      <c r="G226" s="48" t="str">
        <f t="shared" si="68"/>
        <v/>
      </c>
      <c r="H226" s="57"/>
      <c r="I226" s="68" t="str">
        <f t="shared" si="69"/>
        <v>02</v>
      </c>
      <c r="J226" s="39" t="str">
        <f t="shared" si="80"/>
        <v/>
      </c>
      <c r="K226" s="40" t="str">
        <f t="shared" si="81"/>
        <v>03:45</v>
      </c>
      <c r="L226" s="48"/>
      <c r="M226" s="41" t="str">
        <f t="shared" si="82"/>
        <v/>
      </c>
      <c r="N226" s="41" t="str">
        <f t="shared" si="70"/>
        <v/>
      </c>
      <c r="O226" s="10" t="str">
        <f t="shared" si="71"/>
        <v>03:45</v>
      </c>
      <c r="P226" s="10" t="str">
        <f t="shared" si="72"/>
        <v/>
      </c>
      <c r="Q226" s="48" t="str">
        <f t="shared" si="73"/>
        <v/>
      </c>
      <c r="R226" s="48" t="str">
        <f t="shared" si="74"/>
        <v/>
      </c>
      <c r="S226" s="42" t="str">
        <f t="shared" si="75"/>
        <v>SINGOLO</v>
      </c>
      <c r="T226" s="57" t="str">
        <f>Tabella3[[#This Row],[Descrizione Attività]]</f>
        <v>Utilities: squ elett correttiva Giugno</v>
      </c>
      <c r="U226" s="57" t="str">
        <f>IF(Tabella1[[#This Row],[DATA]]="","","02")</f>
        <v>02</v>
      </c>
      <c r="V226" s="34"/>
      <c r="W226" s="34"/>
      <c r="X226" s="33"/>
      <c r="Y226" s="23"/>
      <c r="Z226" s="21" t="str">
        <f t="shared" si="76"/>
        <v>martedì</v>
      </c>
      <c r="AA226" s="22">
        <f t="shared" si="77"/>
        <v>3.75</v>
      </c>
      <c r="AB226" s="22" t="str">
        <f t="shared" si="78"/>
        <v>03:45</v>
      </c>
      <c r="AC226" s="22" t="str">
        <f t="shared" si="79"/>
        <v>NO</v>
      </c>
      <c r="AD226" s="46"/>
      <c r="AE226" s="78">
        <v>45818</v>
      </c>
      <c r="AF226" s="73" t="s">
        <v>75</v>
      </c>
      <c r="AG226" s="73"/>
      <c r="AH226" s="73">
        <v>5400255112</v>
      </c>
      <c r="AI226" s="73">
        <v>10</v>
      </c>
      <c r="AJ226" s="74">
        <v>12.45</v>
      </c>
      <c r="AK226" s="74">
        <v>16.3</v>
      </c>
      <c r="AL226" s="74">
        <v>3.75</v>
      </c>
      <c r="AM226" s="73" t="s">
        <v>60</v>
      </c>
      <c r="AN226" s="75" t="s">
        <v>45</v>
      </c>
      <c r="AO226" s="76" t="s">
        <v>61</v>
      </c>
    </row>
    <row r="227" spans="1:41" ht="14.45" customHeight="1">
      <c r="A227" s="38"/>
      <c r="B227" s="9">
        <f t="shared" si="66"/>
        <v>45818</v>
      </c>
      <c r="C227" s="39">
        <f t="shared" si="83"/>
        <v>5400255112</v>
      </c>
      <c r="D227" s="38" t="str">
        <f>IF(AF227="", "", IFERROR(TEXT(INDEX(Tabella4[N°], MATCH("*"&amp;AF227&amp;"*", Tabella4[DIPENDENTE], 0)), "0000"), "Non trovato"))</f>
        <v>1986</v>
      </c>
      <c r="E227" s="38" t="str">
        <f>IF(AG227="", "", IF(ISERROR(MATCH("*"&amp;AG227&amp;"*", Tabella4[DIPENDENTE], 0)), "Non trovato", TEXT(INDEX(Tabella4[N°], MATCH("*"&amp;AG227&amp;"*", Tabella4[DIPENDENTE], 0)), "0000")))</f>
        <v/>
      </c>
      <c r="F227" s="48" t="str">
        <f t="shared" si="67"/>
        <v>ANDRONICO</v>
      </c>
      <c r="G227" s="48" t="str">
        <f t="shared" si="68"/>
        <v/>
      </c>
      <c r="H227" s="57"/>
      <c r="I227" s="68" t="str">
        <f t="shared" si="69"/>
        <v>02</v>
      </c>
      <c r="J227" s="39" t="str">
        <f t="shared" si="80"/>
        <v/>
      </c>
      <c r="K227" s="40" t="str">
        <f t="shared" si="81"/>
        <v>04:00</v>
      </c>
      <c r="L227" s="48"/>
      <c r="M227" s="41" t="str">
        <f t="shared" si="82"/>
        <v/>
      </c>
      <c r="N227" s="41" t="str">
        <f t="shared" si="70"/>
        <v/>
      </c>
      <c r="O227" s="10" t="str">
        <f t="shared" si="71"/>
        <v>04:00</v>
      </c>
      <c r="P227" s="10" t="str">
        <f t="shared" si="72"/>
        <v/>
      </c>
      <c r="Q227" s="48" t="str">
        <f t="shared" si="73"/>
        <v/>
      </c>
      <c r="R227" s="48" t="str">
        <f t="shared" si="74"/>
        <v/>
      </c>
      <c r="S227" s="42" t="str">
        <f t="shared" si="75"/>
        <v>SINGOLO</v>
      </c>
      <c r="T227" s="57" t="str">
        <f>Tabella3[[#This Row],[Descrizione Attività]]</f>
        <v>Utilities: squ elett correttiva Giugno</v>
      </c>
      <c r="U227" s="57" t="str">
        <f>IF(Tabella1[[#This Row],[DATA]]="","","02")</f>
        <v>02</v>
      </c>
      <c r="V227" s="34"/>
      <c r="W227" s="34"/>
      <c r="X227" s="33"/>
      <c r="Y227" s="23"/>
      <c r="Z227" s="21" t="str">
        <f t="shared" si="76"/>
        <v>martedì</v>
      </c>
      <c r="AA227" s="22">
        <f t="shared" si="77"/>
        <v>4</v>
      </c>
      <c r="AB227" s="22" t="str">
        <f t="shared" si="78"/>
        <v>04:00</v>
      </c>
      <c r="AC227" s="22" t="str">
        <f t="shared" si="79"/>
        <v>NO</v>
      </c>
      <c r="AD227" s="46"/>
      <c r="AE227" s="78">
        <v>45818</v>
      </c>
      <c r="AF227" s="73" t="s">
        <v>85</v>
      </c>
      <c r="AG227" s="73"/>
      <c r="AH227" s="73">
        <v>5400255112</v>
      </c>
      <c r="AI227" s="73">
        <v>10</v>
      </c>
      <c r="AJ227" s="74">
        <v>12.45</v>
      </c>
      <c r="AK227" s="74">
        <v>16.45</v>
      </c>
      <c r="AL227" s="74">
        <v>4</v>
      </c>
      <c r="AM227" s="73" t="s">
        <v>60</v>
      </c>
      <c r="AN227" s="75" t="s">
        <v>45</v>
      </c>
      <c r="AO227" s="76" t="s">
        <v>61</v>
      </c>
    </row>
    <row r="228" spans="1:41" ht="14.45" customHeight="1">
      <c r="A228" s="38"/>
      <c r="B228" s="9">
        <f t="shared" si="66"/>
        <v>45818</v>
      </c>
      <c r="C228" s="39">
        <f t="shared" si="83"/>
        <v>5400243313</v>
      </c>
      <c r="D228" s="38" t="str">
        <f>IF(AF228="", "", IFERROR(TEXT(INDEX(Tabella4[N°], MATCH("*"&amp;AF228&amp;"*", Tabella4[DIPENDENTE], 0)), "0000"), "Non trovato"))</f>
        <v>1833</v>
      </c>
      <c r="E228" s="38" t="str">
        <f>IF(AG228="", "", IF(ISERROR(MATCH("*"&amp;AG228&amp;"*", Tabella4[DIPENDENTE], 0)), "Non trovato", TEXT(INDEX(Tabella4[N°], MATCH("*"&amp;AG228&amp;"*", Tabella4[DIPENDENTE], 0)), "0000")))</f>
        <v>0475</v>
      </c>
      <c r="F228" s="48" t="str">
        <f t="shared" si="67"/>
        <v>MICELI</v>
      </c>
      <c r="G228" s="48" t="str">
        <f t="shared" si="68"/>
        <v>TRINGALI</v>
      </c>
      <c r="H228" s="57"/>
      <c r="I228" s="68" t="str">
        <f t="shared" si="69"/>
        <v>02</v>
      </c>
      <c r="J228" s="39" t="str">
        <f t="shared" si="80"/>
        <v/>
      </c>
      <c r="K228" s="40" t="str">
        <f t="shared" si="81"/>
        <v>08:15</v>
      </c>
      <c r="L228" s="48"/>
      <c r="M228" s="41" t="str">
        <f t="shared" si="82"/>
        <v/>
      </c>
      <c r="N228" s="41" t="str">
        <f t="shared" si="70"/>
        <v/>
      </c>
      <c r="O228" s="10" t="str">
        <f t="shared" si="71"/>
        <v>08:15</v>
      </c>
      <c r="P228" s="10" t="str">
        <f t="shared" si="72"/>
        <v/>
      </c>
      <c r="Q228" s="48" t="str">
        <f t="shared" si="73"/>
        <v/>
      </c>
      <c r="R228" s="48" t="str">
        <f t="shared" si="74"/>
        <v/>
      </c>
      <c r="S228" s="42" t="str">
        <f t="shared" si="75"/>
        <v>DOPPIO</v>
      </c>
      <c r="T228" s="57" t="str">
        <f>Tabella3[[#This Row],[Descrizione Attività]]</f>
        <v>Assistenza ELE attività edili_2025</v>
      </c>
      <c r="U228" s="57" t="str">
        <f>IF(Tabella1[[#This Row],[DATA]]="","","02")</f>
        <v>02</v>
      </c>
      <c r="V228" s="34"/>
      <c r="W228" s="34"/>
      <c r="X228" s="33"/>
      <c r="Y228" s="23"/>
      <c r="Z228" s="21" t="str">
        <f t="shared" si="76"/>
        <v>martedì</v>
      </c>
      <c r="AA228" s="22">
        <f t="shared" si="77"/>
        <v>8.25</v>
      </c>
      <c r="AB228" s="22" t="str">
        <f t="shared" si="78"/>
        <v>08:15</v>
      </c>
      <c r="AC228" s="22" t="str">
        <f t="shared" si="79"/>
        <v>NO</v>
      </c>
      <c r="AD228" s="46"/>
      <c r="AE228" s="78">
        <v>45818</v>
      </c>
      <c r="AF228" s="73" t="s">
        <v>82</v>
      </c>
      <c r="AG228" s="73" t="s">
        <v>57</v>
      </c>
      <c r="AH228" s="73">
        <v>5400243313</v>
      </c>
      <c r="AI228" s="73">
        <v>10</v>
      </c>
      <c r="AJ228" s="74">
        <v>7.45</v>
      </c>
      <c r="AK228" s="74">
        <v>16.45</v>
      </c>
      <c r="AL228" s="74">
        <v>16.5</v>
      </c>
      <c r="AM228" s="73" t="s">
        <v>145</v>
      </c>
      <c r="AN228" s="75" t="s">
        <v>45</v>
      </c>
      <c r="AO228" s="76" t="s">
        <v>61</v>
      </c>
    </row>
    <row r="229" spans="1:41" ht="14.45" customHeight="1">
      <c r="A229" s="38"/>
      <c r="B229" s="9">
        <f t="shared" si="66"/>
        <v>45818</v>
      </c>
      <c r="C229" s="39">
        <f>IF(AH229="","", IF(OR(AH229=4041, AH229=4042, AH229=4043, AH229=4044, AH229=4045, AH229=4046, AH229=4048, AH229=4049, AH229=4051, AH229=4052, AH229=4053, AH229=4054),
404,
IF(AH229=4047,
"ALTRO CANTIERE",
IF(AH229=4050,
430,
IF(LEN(AH229)=5,
MID(AH229, 1, 2) &amp; "/" &amp; MID(AH229, 3, 3),
AH229)
)
)
))</f>
        <v>5400252577</v>
      </c>
      <c r="D229" s="38" t="str">
        <f>IF(AF229="", "", IFERROR(TEXT(INDEX(Tabella4[N°], MATCH("*"&amp;AF229&amp;"*", Tabella4[DIPENDENTE], 0)), "0000"), "Non trovato"))</f>
        <v>2011</v>
      </c>
      <c r="E229" s="38" t="str">
        <f>IF(AG229="", "", IF(ISERROR(MATCH("*"&amp;AG229&amp;"*", Tabella4[DIPENDENTE], 0)), "Non trovato", TEXT(INDEX(Tabella4[N°], MATCH("*"&amp;AG229&amp;"*", Tabella4[DIPENDENTE], 0)), "0000")))</f>
        <v>1904</v>
      </c>
      <c r="F229" s="48" t="str">
        <f t="shared" si="67"/>
        <v>SCAVULLO</v>
      </c>
      <c r="G229" s="48" t="str">
        <f t="shared" si="68"/>
        <v>LA ROCCA</v>
      </c>
      <c r="H229" s="57"/>
      <c r="I229" s="68" t="str">
        <f t="shared" si="69"/>
        <v>02</v>
      </c>
      <c r="J229" s="39" t="str">
        <f t="shared" ref="J229:J259" si="84">IF(OR(AH229=4041, AH229=4048, AH229=4049, AH229=4054, AH229=4050,AH229=428),
IF(TEXT(VALUE(AB229) -
IF(M229&lt;&gt;"", VALUE(M229), 0) -
IF(N229&lt;&gt;"", VALUE(N229), 0),
"[hh]:mm") = "00:00",
"",
TEXT(VALUE(AB229) -
IF(M229&lt;&gt;"", VALUE(M229), 0) -
IF(N229&lt;&gt;"", VALUE(N229), 0),
"[hh]:mm")),
"")</f>
        <v/>
      </c>
      <c r="K229" s="40" t="str">
        <f t="shared" ref="K229:K259" si="85">IF(AND(AH229&lt;&gt;4041, AH229&lt;&gt;428, AH229&lt;&gt;4048, AH229&lt;&gt;4054, AH229&lt;&gt;4049, AH229&lt;&gt;4045, AH229&lt;&gt;4046, AH229&lt;&gt;4052, AH229&lt;&gt;4044, AH229&lt;&gt;4042, AH229&lt;&gt;4043, AH229&lt;&gt;4053, AH229&lt;&gt;4047, AH229&lt;&gt;4050),
IF(ISERROR(TEXT(VALUE(AB229) -
IF(M229&lt;&gt;"", VALUE(M229), 0) -
IF(N229&lt;&gt;"", VALUE(N229), 0),
"[hh]:mm")), "",
IF(TEXT(VALUE(AB229) -
IF(M229&lt;&gt;"", VALUE(M229), 0) -
IF(N229&lt;&gt;"", VALUE(N229), 0),
"[hh]:mm") = "00:00",
"",
TEXT(VALUE(AB229) -
IF(M229&lt;&gt;"", VALUE(M229), 0) -
IF(N229&lt;&gt;"", VALUE(N229), 0),
"[hh]:mm"))),
"")</f>
        <v>02:00</v>
      </c>
      <c r="L229" s="48"/>
      <c r="M229" s="41" t="str">
        <f t="shared" ref="M229:M259" si="86">IF(AND(AC229="NO", OR(Z229="lunedì", Z229="martedì", Z229="mercoledì", Z229="giovedì", Z229="venerdì")),
IF(Z229="venerdì",
IF(VALUE(AB229)&gt;VALUE("7:00"),TEXT(VALUE(AB229)-VALUE("7:00"),"[hh]:mm"),""),
IF(VALUE(AB229)&gt;VALUE("8:15"),TEXT(VALUE(AB229)-VALUE("8:15"),"[hh]:mm"),"")
),
"")</f>
        <v/>
      </c>
      <c r="N229" s="41" t="str">
        <f t="shared" si="70"/>
        <v/>
      </c>
      <c r="O229" s="10" t="str">
        <f t="shared" si="71"/>
        <v>02:00</v>
      </c>
      <c r="P229" s="10" t="str">
        <f t="shared" si="72"/>
        <v/>
      </c>
      <c r="Q229" s="48" t="str">
        <f t="shared" si="73"/>
        <v/>
      </c>
      <c r="R229" s="48" t="str">
        <f t="shared" si="74"/>
        <v/>
      </c>
      <c r="S229" s="42" t="str">
        <f t="shared" si="75"/>
        <v>DOPPIO</v>
      </c>
      <c r="T229" s="57" t="str">
        <f>Tabella3[[#This Row],[Descrizione Attività]]</f>
        <v>500: Illuminazione provvisoria R101</v>
      </c>
      <c r="U229" s="57" t="str">
        <f>IF(Tabella1[[#This Row],[DATA]]="","","02")</f>
        <v>02</v>
      </c>
      <c r="V229" s="34"/>
      <c r="W229" s="34"/>
      <c r="X229" s="33"/>
      <c r="Y229" s="23"/>
      <c r="Z229" s="21" t="str">
        <f t="shared" si="76"/>
        <v>martedì</v>
      </c>
      <c r="AA229" s="22">
        <f t="shared" si="77"/>
        <v>2</v>
      </c>
      <c r="AB229" s="22" t="str">
        <f t="shared" si="78"/>
        <v>02:00</v>
      </c>
      <c r="AC229" s="22" t="str">
        <f t="shared" si="79"/>
        <v>NO</v>
      </c>
      <c r="AD229" s="46"/>
      <c r="AE229" s="78">
        <v>45818</v>
      </c>
      <c r="AF229" s="73" t="s">
        <v>84</v>
      </c>
      <c r="AG229" s="73" t="s">
        <v>59</v>
      </c>
      <c r="AH229" s="73">
        <v>5400252577</v>
      </c>
      <c r="AI229" s="73">
        <v>10</v>
      </c>
      <c r="AJ229" s="74">
        <v>7.45</v>
      </c>
      <c r="AK229" s="74">
        <v>9.4499999999999993</v>
      </c>
      <c r="AL229" s="74">
        <v>4</v>
      </c>
      <c r="AM229" s="73" t="s">
        <v>158</v>
      </c>
      <c r="AN229" s="75" t="s">
        <v>45</v>
      </c>
      <c r="AO229" s="76" t="s">
        <v>61</v>
      </c>
    </row>
    <row r="230" spans="1:41" ht="14.45" customHeight="1">
      <c r="A230" s="38"/>
      <c r="B230" s="9">
        <f t="shared" si="66"/>
        <v>45818</v>
      </c>
      <c r="C230" s="39">
        <f t="shared" ref="C230:C259" si="87">IF(AH230="","", IF(OR(AH230=4041, AH230=4042, AH230=4043, AH230=4044, AH230=4045, AH230=4046, AH230=4048, AH230=4049, AH230=4051, AH230=4052, AH230=4053, AH230=4054),
404,
IF(AH230=4047,
"ALTRO CANTIERE",
IF(AH230=4050,
430,
IF(LEN(AH230)=5,
MID(AH230, 1, 2) &amp; "/" &amp; MID(AH230, 3, 3),
AH230)
)
)
))</f>
        <v>5400252812</v>
      </c>
      <c r="D230" s="38" t="str">
        <f>IF(AF230="", "", IFERROR(TEXT(INDEX(Tabella4[N°], MATCH("*"&amp;AF230&amp;"*", Tabella4[DIPENDENTE], 0)), "0000"), "Non trovato"))</f>
        <v>2011</v>
      </c>
      <c r="E230" s="38" t="str">
        <f>IF(AG230="", "", IF(ISERROR(MATCH("*"&amp;AG230&amp;"*", Tabella4[DIPENDENTE], 0)), "Non trovato", TEXT(INDEX(Tabella4[N°], MATCH("*"&amp;AG230&amp;"*", Tabella4[DIPENDENTE], 0)), "0000")))</f>
        <v>1904</v>
      </c>
      <c r="F230" s="48" t="str">
        <f t="shared" si="67"/>
        <v>SCAVULLO</v>
      </c>
      <c r="G230" s="48" t="str">
        <f t="shared" si="68"/>
        <v>LA ROCCA</v>
      </c>
      <c r="H230" s="57"/>
      <c r="I230" s="68" t="str">
        <f t="shared" si="69"/>
        <v>02</v>
      </c>
      <c r="J230" s="39" t="str">
        <f t="shared" si="84"/>
        <v/>
      </c>
      <c r="K230" s="40" t="str">
        <f t="shared" si="85"/>
        <v>01:30</v>
      </c>
      <c r="L230" s="48"/>
      <c r="M230" s="41" t="str">
        <f t="shared" si="86"/>
        <v/>
      </c>
      <c r="N230" s="41" t="str">
        <f t="shared" si="70"/>
        <v/>
      </c>
      <c r="O230" s="10" t="str">
        <f t="shared" si="71"/>
        <v>01:30</v>
      </c>
      <c r="P230" s="10" t="str">
        <f t="shared" si="72"/>
        <v/>
      </c>
      <c r="Q230" s="48" t="str">
        <f t="shared" si="73"/>
        <v/>
      </c>
      <c r="R230" s="48" t="str">
        <f t="shared" si="74"/>
        <v/>
      </c>
      <c r="S230" s="42" t="str">
        <f t="shared" si="75"/>
        <v>DOPPIO</v>
      </c>
      <c r="T230" s="57" t="str">
        <f>Tabella3[[#This Row],[Descrizione Attività]]</f>
        <v>500: pulizia stagionale E105C-D Illum.</v>
      </c>
      <c r="U230" s="57" t="str">
        <f>IF(Tabella1[[#This Row],[DATA]]="","","02")</f>
        <v>02</v>
      </c>
      <c r="V230" s="34"/>
      <c r="W230" s="34"/>
      <c r="X230" s="33"/>
      <c r="Y230" s="23"/>
      <c r="Z230" s="21" t="str">
        <f t="shared" si="76"/>
        <v>martedì</v>
      </c>
      <c r="AA230" s="22">
        <f t="shared" si="77"/>
        <v>1.5</v>
      </c>
      <c r="AB230" s="22" t="str">
        <f t="shared" si="78"/>
        <v>01:30</v>
      </c>
      <c r="AC230" s="22" t="str">
        <f t="shared" si="79"/>
        <v>NO</v>
      </c>
      <c r="AD230" s="46"/>
      <c r="AE230" s="78">
        <v>45818</v>
      </c>
      <c r="AF230" s="73" t="s">
        <v>84</v>
      </c>
      <c r="AG230" s="73" t="s">
        <v>59</v>
      </c>
      <c r="AH230" s="73">
        <v>5400252812</v>
      </c>
      <c r="AI230" s="73">
        <v>10</v>
      </c>
      <c r="AJ230" s="74">
        <v>9.4499999999999993</v>
      </c>
      <c r="AK230" s="74">
        <v>11.15</v>
      </c>
      <c r="AL230" s="74">
        <v>3</v>
      </c>
      <c r="AM230" s="73" t="s">
        <v>159</v>
      </c>
      <c r="AN230" s="75" t="s">
        <v>45</v>
      </c>
      <c r="AO230" s="76" t="s">
        <v>61</v>
      </c>
    </row>
    <row r="231" spans="1:41" ht="14.45" customHeight="1">
      <c r="A231" s="38"/>
      <c r="B231" s="9">
        <f t="shared" si="66"/>
        <v>45818</v>
      </c>
      <c r="C231" s="39">
        <f t="shared" si="87"/>
        <v>5400255117</v>
      </c>
      <c r="D231" s="38" t="str">
        <f>IF(AF231="", "", IFERROR(TEXT(INDEX(Tabella4[N°], MATCH("*"&amp;AF231&amp;"*", Tabella4[DIPENDENTE], 0)), "0000"), "Non trovato"))</f>
        <v>2011</v>
      </c>
      <c r="E231" s="38" t="str">
        <f>IF(AG231="", "", IF(ISERROR(MATCH("*"&amp;AG231&amp;"*", Tabella4[DIPENDENTE], 0)), "Non trovato", TEXT(INDEX(Tabella4[N°], MATCH("*"&amp;AG231&amp;"*", Tabella4[DIPENDENTE], 0)), "0000")))</f>
        <v>1904</v>
      </c>
      <c r="F231" s="48" t="str">
        <f t="shared" si="67"/>
        <v>SCAVULLO</v>
      </c>
      <c r="G231" s="48" t="str">
        <f t="shared" si="68"/>
        <v>LA ROCCA</v>
      </c>
      <c r="H231" s="57"/>
      <c r="I231" s="68" t="str">
        <f t="shared" si="69"/>
        <v>02</v>
      </c>
      <c r="J231" s="39" t="str">
        <f t="shared" si="84"/>
        <v/>
      </c>
      <c r="K231" s="40" t="str">
        <f t="shared" si="85"/>
        <v>03:15</v>
      </c>
      <c r="L231" s="48"/>
      <c r="M231" s="41" t="str">
        <f t="shared" si="86"/>
        <v/>
      </c>
      <c r="N231" s="41" t="str">
        <f t="shared" si="70"/>
        <v/>
      </c>
      <c r="O231" s="10" t="str">
        <f t="shared" si="71"/>
        <v>03:15</v>
      </c>
      <c r="P231" s="10" t="str">
        <f t="shared" si="72"/>
        <v/>
      </c>
      <c r="Q231" s="48" t="str">
        <f t="shared" si="73"/>
        <v/>
      </c>
      <c r="R231" s="48" t="str">
        <f t="shared" si="74"/>
        <v/>
      </c>
      <c r="S231" s="42" t="str">
        <f t="shared" si="75"/>
        <v>DOPPIO</v>
      </c>
      <c r="T231" s="57" t="str">
        <f>Tabella3[[#This Row],[Descrizione Attività]]</f>
        <v>ARCOM BLE PON: squ ele corrett Giugno</v>
      </c>
      <c r="U231" s="57" t="str">
        <f>IF(Tabella1[[#This Row],[DATA]]="","","02")</f>
        <v>02</v>
      </c>
      <c r="V231" s="34"/>
      <c r="W231" s="34"/>
      <c r="X231" s="33"/>
      <c r="Y231" s="23"/>
      <c r="Z231" s="21" t="str">
        <f t="shared" si="76"/>
        <v>martedì</v>
      </c>
      <c r="AA231" s="22">
        <f t="shared" si="77"/>
        <v>3.25</v>
      </c>
      <c r="AB231" s="22" t="str">
        <f t="shared" si="78"/>
        <v>03:15</v>
      </c>
      <c r="AC231" s="22" t="str">
        <f t="shared" si="79"/>
        <v>NO</v>
      </c>
      <c r="AD231" s="46"/>
      <c r="AE231" s="78">
        <v>45818</v>
      </c>
      <c r="AF231" s="73" t="s">
        <v>84</v>
      </c>
      <c r="AG231" s="73" t="s">
        <v>59</v>
      </c>
      <c r="AH231" s="73">
        <v>5400255117</v>
      </c>
      <c r="AI231" s="73">
        <v>10</v>
      </c>
      <c r="AJ231" s="74">
        <v>11.15</v>
      </c>
      <c r="AK231" s="74">
        <v>15.15</v>
      </c>
      <c r="AL231" s="74">
        <v>6.5</v>
      </c>
      <c r="AM231" s="73" t="s">
        <v>71</v>
      </c>
      <c r="AN231" s="75" t="s">
        <v>45</v>
      </c>
      <c r="AO231" s="76" t="s">
        <v>61</v>
      </c>
    </row>
    <row r="232" spans="1:41" ht="14.45" customHeight="1">
      <c r="A232" s="38"/>
      <c r="B232" s="9">
        <f t="shared" si="66"/>
        <v>45818</v>
      </c>
      <c r="C232" s="39">
        <f t="shared" si="87"/>
        <v>5400255892</v>
      </c>
      <c r="D232" s="38" t="str">
        <f>IF(AF232="", "", IFERROR(TEXT(INDEX(Tabella4[N°], MATCH("*"&amp;AF232&amp;"*", Tabella4[DIPENDENTE], 0)), "0000"), "Non trovato"))</f>
        <v>2011</v>
      </c>
      <c r="E232" s="38" t="str">
        <f>IF(AG232="", "", IF(ISERROR(MATCH("*"&amp;AG232&amp;"*", Tabella4[DIPENDENTE], 0)), "Non trovato", TEXT(INDEX(Tabella4[N°], MATCH("*"&amp;AG232&amp;"*", Tabella4[DIPENDENTE], 0)), "0000")))</f>
        <v>1904</v>
      </c>
      <c r="F232" s="48" t="str">
        <f t="shared" si="67"/>
        <v>SCAVULLO</v>
      </c>
      <c r="G232" s="48" t="str">
        <f t="shared" si="68"/>
        <v>LA ROCCA</v>
      </c>
      <c r="H232" s="57"/>
      <c r="I232" s="68" t="str">
        <f t="shared" si="69"/>
        <v>02</v>
      </c>
      <c r="J232" s="39" t="str">
        <f t="shared" si="84"/>
        <v/>
      </c>
      <c r="K232" s="40" t="str">
        <f t="shared" si="85"/>
        <v>01:30</v>
      </c>
      <c r="L232" s="48"/>
      <c r="M232" s="41" t="str">
        <f t="shared" si="86"/>
        <v/>
      </c>
      <c r="N232" s="41" t="str">
        <f t="shared" si="70"/>
        <v/>
      </c>
      <c r="O232" s="10" t="str">
        <f t="shared" si="71"/>
        <v>01:30</v>
      </c>
      <c r="P232" s="10" t="str">
        <f t="shared" si="72"/>
        <v/>
      </c>
      <c r="Q232" s="48" t="str">
        <f t="shared" si="73"/>
        <v/>
      </c>
      <c r="R232" s="48" t="str">
        <f t="shared" si="74"/>
        <v/>
      </c>
      <c r="S232" s="42" t="str">
        <f t="shared" si="75"/>
        <v>DOPPIO</v>
      </c>
      <c r="T232" s="57" t="str">
        <f>Tabella3[[#This Row],[Descrizione Attività]]</f>
        <v>POSA FARETTI ILL PROVV FCV 108 IMP 500 (PREV 4000)</v>
      </c>
      <c r="U232" s="57" t="str">
        <f>IF(Tabella1[[#This Row],[DATA]]="","","02")</f>
        <v>02</v>
      </c>
      <c r="V232" s="34"/>
      <c r="W232" s="34"/>
      <c r="X232" s="33"/>
      <c r="Y232" s="23"/>
      <c r="Z232" s="21" t="str">
        <f t="shared" si="76"/>
        <v>martedì</v>
      </c>
      <c r="AA232" s="22">
        <f t="shared" si="77"/>
        <v>1.5</v>
      </c>
      <c r="AB232" s="22" t="str">
        <f t="shared" si="78"/>
        <v>01:30</v>
      </c>
      <c r="AC232" s="22" t="str">
        <f t="shared" si="79"/>
        <v>NO</v>
      </c>
      <c r="AD232" s="46"/>
      <c r="AE232" s="78">
        <v>45818</v>
      </c>
      <c r="AF232" s="73" t="s">
        <v>84</v>
      </c>
      <c r="AG232" s="73" t="s">
        <v>59</v>
      </c>
      <c r="AH232" s="73">
        <v>5400255892</v>
      </c>
      <c r="AI232" s="73">
        <v>10</v>
      </c>
      <c r="AJ232" s="74">
        <v>15.15</v>
      </c>
      <c r="AK232" s="74">
        <v>16.45</v>
      </c>
      <c r="AL232" s="74">
        <v>3</v>
      </c>
      <c r="AM232" s="73" t="s">
        <v>160</v>
      </c>
      <c r="AN232" s="75" t="s">
        <v>45</v>
      </c>
      <c r="AO232" s="76" t="s">
        <v>61</v>
      </c>
    </row>
    <row r="233" spans="1:41" ht="14.45" customHeight="1">
      <c r="A233" s="38"/>
      <c r="B233" s="9">
        <f t="shared" si="66"/>
        <v>45818</v>
      </c>
      <c r="C233" s="39">
        <f t="shared" si="87"/>
        <v>5400250278</v>
      </c>
      <c r="D233" s="38" t="str">
        <f>IF(AF233="", "", IFERROR(TEXT(INDEX(Tabella4[N°], MATCH("*"&amp;AF233&amp;"*", Tabella4[DIPENDENTE], 0)), "0000"), "Non trovato"))</f>
        <v>2114</v>
      </c>
      <c r="E233" s="38" t="str">
        <f>IF(AG233="", "", IF(ISERROR(MATCH("*"&amp;AG233&amp;"*", Tabella4[DIPENDENTE], 0)), "Non trovato", TEXT(INDEX(Tabella4[N°], MATCH("*"&amp;AG233&amp;"*", Tabella4[DIPENDENTE], 0)), "0000")))</f>
        <v>1969</v>
      </c>
      <c r="F233" s="48" t="str">
        <f t="shared" si="67"/>
        <v>GUARINO</v>
      </c>
      <c r="G233" s="48" t="str">
        <f t="shared" si="68"/>
        <v>BELLISTRI</v>
      </c>
      <c r="H233" s="57"/>
      <c r="I233" s="68" t="str">
        <f t="shared" si="69"/>
        <v>02</v>
      </c>
      <c r="J233" s="39" t="str">
        <f t="shared" si="84"/>
        <v/>
      </c>
      <c r="K233" s="40" t="str">
        <f t="shared" si="85"/>
        <v>08:15</v>
      </c>
      <c r="L233" s="48"/>
      <c r="M233" s="41" t="str">
        <f t="shared" si="86"/>
        <v/>
      </c>
      <c r="N233" s="41" t="str">
        <f t="shared" si="70"/>
        <v/>
      </c>
      <c r="O233" s="10" t="str">
        <f t="shared" si="71"/>
        <v>08:15</v>
      </c>
      <c r="P233" s="10" t="str">
        <f t="shared" si="72"/>
        <v/>
      </c>
      <c r="Q233" s="48" t="str">
        <f t="shared" si="73"/>
        <v/>
      </c>
      <c r="R233" s="48" t="str">
        <f t="shared" si="74"/>
        <v/>
      </c>
      <c r="S233" s="42" t="str">
        <f t="shared" si="75"/>
        <v>DOPPIO</v>
      </c>
      <c r="T233" s="57" t="str">
        <f>Tabella3[[#This Row],[Descrizione Attività]]</f>
        <v>900/batteria Luce ripristino funzionalit</v>
      </c>
      <c r="U233" s="57" t="str">
        <f>IF(Tabella1[[#This Row],[DATA]]="","","02")</f>
        <v>02</v>
      </c>
      <c r="V233" s="34"/>
      <c r="W233" s="34"/>
      <c r="X233" s="33"/>
      <c r="Y233" s="23"/>
      <c r="Z233" s="21" t="str">
        <f t="shared" si="76"/>
        <v>martedì</v>
      </c>
      <c r="AA233" s="22">
        <f t="shared" si="77"/>
        <v>8.25</v>
      </c>
      <c r="AB233" s="22" t="str">
        <f t="shared" si="78"/>
        <v>08:15</v>
      </c>
      <c r="AC233" s="22" t="str">
        <f t="shared" si="79"/>
        <v>NO</v>
      </c>
      <c r="AD233" s="46"/>
      <c r="AE233" s="78">
        <v>45818</v>
      </c>
      <c r="AF233" s="73" t="s">
        <v>43</v>
      </c>
      <c r="AG233" s="73" t="s">
        <v>73</v>
      </c>
      <c r="AH233" s="73">
        <v>5400250278</v>
      </c>
      <c r="AI233" s="73">
        <v>20</v>
      </c>
      <c r="AJ233" s="74">
        <v>7.45</v>
      </c>
      <c r="AK233" s="74">
        <v>16.45</v>
      </c>
      <c r="AL233" s="74">
        <v>16.5</v>
      </c>
      <c r="AM233" s="73" t="s">
        <v>161</v>
      </c>
      <c r="AN233" s="75" t="s">
        <v>45</v>
      </c>
      <c r="AO233" s="76" t="s">
        <v>61</v>
      </c>
    </row>
    <row r="234" spans="1:41" ht="14.45" customHeight="1">
      <c r="A234" s="38"/>
      <c r="B234" s="9">
        <f t="shared" si="66"/>
        <v>45818</v>
      </c>
      <c r="C234" s="39">
        <f t="shared" si="87"/>
        <v>5400255117</v>
      </c>
      <c r="D234" s="38" t="str">
        <f>IF(AF234="", "", IFERROR(TEXT(INDEX(Tabella4[N°], MATCH("*"&amp;AF234&amp;"*", Tabella4[DIPENDENTE], 0)), "0000"), "Non trovato"))</f>
        <v>0552</v>
      </c>
      <c r="E234" s="38" t="str">
        <f>IF(AG234="", "", IF(ISERROR(MATCH("*"&amp;AG234&amp;"*", Tabella4[DIPENDENTE], 0)), "Non trovato", TEXT(INDEX(Tabella4[N°], MATCH("*"&amp;AG234&amp;"*", Tabella4[DIPENDENTE], 0)), "0000")))</f>
        <v>0431</v>
      </c>
      <c r="F234" s="48" t="str">
        <f t="shared" si="67"/>
        <v>DI MARE</v>
      </c>
      <c r="G234" s="48" t="str">
        <f t="shared" si="68"/>
        <v>DI NICOLA</v>
      </c>
      <c r="H234" s="57"/>
      <c r="I234" s="68" t="str">
        <f t="shared" si="69"/>
        <v>02</v>
      </c>
      <c r="J234" s="39" t="str">
        <f t="shared" si="84"/>
        <v/>
      </c>
      <c r="K234" s="40" t="str">
        <f t="shared" si="85"/>
        <v>08:15</v>
      </c>
      <c r="L234" s="48"/>
      <c r="M234" s="41" t="str">
        <f t="shared" si="86"/>
        <v/>
      </c>
      <c r="N234" s="41" t="str">
        <f t="shared" si="70"/>
        <v/>
      </c>
      <c r="O234" s="10" t="str">
        <f t="shared" si="71"/>
        <v>08:15</v>
      </c>
      <c r="P234" s="10" t="str">
        <f t="shared" si="72"/>
        <v/>
      </c>
      <c r="Q234" s="48" t="str">
        <f t="shared" si="73"/>
        <v/>
      </c>
      <c r="R234" s="48" t="str">
        <f t="shared" si="74"/>
        <v/>
      </c>
      <c r="S234" s="42" t="str">
        <f t="shared" si="75"/>
        <v>DOPPIO</v>
      </c>
      <c r="T234" s="57" t="str">
        <f>Tabella3[[#This Row],[Descrizione Attività]]</f>
        <v>ARCOM BLE PON: squ ele corrett Giugno</v>
      </c>
      <c r="U234" s="57" t="str">
        <f>IF(Tabella1[[#This Row],[DATA]]="","","02")</f>
        <v>02</v>
      </c>
      <c r="V234" s="34"/>
      <c r="W234" s="34"/>
      <c r="X234" s="33"/>
      <c r="Y234" s="23"/>
      <c r="Z234" s="21" t="str">
        <f t="shared" si="76"/>
        <v>martedì</v>
      </c>
      <c r="AA234" s="22">
        <f t="shared" si="77"/>
        <v>8.25</v>
      </c>
      <c r="AB234" s="22" t="str">
        <f t="shared" si="78"/>
        <v>08:15</v>
      </c>
      <c r="AC234" s="22" t="str">
        <f t="shared" si="79"/>
        <v>NO</v>
      </c>
      <c r="AD234" s="46"/>
      <c r="AE234" s="78">
        <v>45818</v>
      </c>
      <c r="AF234" s="73" t="s">
        <v>63</v>
      </c>
      <c r="AG234" s="73" t="s">
        <v>64</v>
      </c>
      <c r="AH234" s="73">
        <v>5400255117</v>
      </c>
      <c r="AI234" s="73">
        <v>10</v>
      </c>
      <c r="AJ234" s="74">
        <v>7.45</v>
      </c>
      <c r="AK234" s="74">
        <v>16.45</v>
      </c>
      <c r="AL234" s="74">
        <v>16.5</v>
      </c>
      <c r="AM234" s="73" t="s">
        <v>71</v>
      </c>
      <c r="AN234" s="75" t="s">
        <v>45</v>
      </c>
      <c r="AO234" s="76" t="s">
        <v>61</v>
      </c>
    </row>
    <row r="235" spans="1:41" ht="14.45" customHeight="1">
      <c r="A235" s="38"/>
      <c r="B235" s="9">
        <f t="shared" si="66"/>
        <v>45818</v>
      </c>
      <c r="C235" s="39">
        <f t="shared" si="87"/>
        <v>5400246653</v>
      </c>
      <c r="D235" s="38" t="str">
        <f>IF(AF235="", "", IFERROR(TEXT(INDEX(Tabella4[N°], MATCH("*"&amp;AF235&amp;"*", Tabella4[DIPENDENTE], 0)), "0000"), "Non trovato"))</f>
        <v>0510</v>
      </c>
      <c r="E235" s="38" t="str">
        <f>IF(AG235="", "", IF(ISERROR(MATCH("*"&amp;AG235&amp;"*", Tabella4[DIPENDENTE], 0)), "Non trovato", TEXT(INDEX(Tabella4[N°], MATCH("*"&amp;AG235&amp;"*", Tabella4[DIPENDENTE], 0)), "0000")))</f>
        <v>1667</v>
      </c>
      <c r="F235" s="48" t="str">
        <f t="shared" si="67"/>
        <v>TORDONATO</v>
      </c>
      <c r="G235" s="48" t="str">
        <f t="shared" si="68"/>
        <v>CAVALLARO</v>
      </c>
      <c r="H235" s="57"/>
      <c r="I235" s="68" t="str">
        <f t="shared" si="69"/>
        <v>02</v>
      </c>
      <c r="J235" s="39" t="str">
        <f t="shared" si="84"/>
        <v/>
      </c>
      <c r="K235" s="40" t="str">
        <f t="shared" si="85"/>
        <v>08:15</v>
      </c>
      <c r="L235" s="48"/>
      <c r="M235" s="41" t="str">
        <f t="shared" si="86"/>
        <v/>
      </c>
      <c r="N235" s="41" t="str">
        <f t="shared" si="70"/>
        <v/>
      </c>
      <c r="O235" s="10" t="str">
        <f t="shared" si="71"/>
        <v>08:15</v>
      </c>
      <c r="P235" s="10" t="str">
        <f t="shared" si="72"/>
        <v/>
      </c>
      <c r="Q235" s="48" t="str">
        <f t="shared" si="73"/>
        <v/>
      </c>
      <c r="R235" s="48" t="str">
        <f t="shared" si="74"/>
        <v/>
      </c>
      <c r="S235" s="42" t="str">
        <f t="shared" si="75"/>
        <v>DOPPIO</v>
      </c>
      <c r="T235" s="57" t="str">
        <f>Tabella3[[#This Row],[Descrizione Attività]]</f>
        <v>PPC2 PPC3 centraline protezione catod.</v>
      </c>
      <c r="U235" s="57" t="str">
        <f>IF(Tabella1[[#This Row],[DATA]]="","","02")</f>
        <v>02</v>
      </c>
      <c r="V235" s="34"/>
      <c r="W235" s="34"/>
      <c r="X235" s="33"/>
      <c r="Y235" s="23"/>
      <c r="Z235" s="21" t="str">
        <f t="shared" si="76"/>
        <v>martedì</v>
      </c>
      <c r="AA235" s="22">
        <f t="shared" si="77"/>
        <v>8.25</v>
      </c>
      <c r="AB235" s="22" t="str">
        <f t="shared" si="78"/>
        <v>08:15</v>
      </c>
      <c r="AC235" s="22" t="str">
        <f t="shared" si="79"/>
        <v>NO</v>
      </c>
      <c r="AD235" s="46"/>
      <c r="AE235" s="78">
        <v>45818</v>
      </c>
      <c r="AF235" s="73" t="s">
        <v>143</v>
      </c>
      <c r="AG235" s="73" t="s">
        <v>162</v>
      </c>
      <c r="AH235" s="73">
        <v>5400246653</v>
      </c>
      <c r="AI235" s="73">
        <v>10</v>
      </c>
      <c r="AJ235" s="74">
        <v>7.45</v>
      </c>
      <c r="AK235" s="74">
        <v>16.45</v>
      </c>
      <c r="AL235" s="74">
        <v>16.5</v>
      </c>
      <c r="AM235" s="73" t="s">
        <v>163</v>
      </c>
      <c r="AN235" s="75" t="s">
        <v>45</v>
      </c>
      <c r="AO235" s="76" t="s">
        <v>61</v>
      </c>
    </row>
    <row r="236" spans="1:41" ht="14.45" customHeight="1">
      <c r="A236" s="38"/>
      <c r="B236" s="9">
        <f t="shared" si="66"/>
        <v>45818</v>
      </c>
      <c r="C236" s="39">
        <f t="shared" si="87"/>
        <v>5400246653</v>
      </c>
      <c r="D236" s="38" t="str">
        <f>IF(AF236="", "", IFERROR(TEXT(INDEX(Tabella4[N°], MATCH("*"&amp;AF236&amp;"*", Tabella4[DIPENDENTE], 0)), "0000"), "Non trovato"))</f>
        <v>0319</v>
      </c>
      <c r="E236" s="38" t="str">
        <f>IF(AG236="", "", IF(ISERROR(MATCH("*"&amp;AG236&amp;"*", Tabella4[DIPENDENTE], 0)), "Non trovato", TEXT(INDEX(Tabella4[N°], MATCH("*"&amp;AG236&amp;"*", Tabella4[DIPENDENTE], 0)), "0000")))</f>
        <v/>
      </c>
      <c r="F236" s="48" t="str">
        <f t="shared" si="67"/>
        <v>AMARA</v>
      </c>
      <c r="G236" s="48" t="str">
        <f t="shared" si="68"/>
        <v/>
      </c>
      <c r="H236" s="57"/>
      <c r="I236" s="68" t="str">
        <f t="shared" si="69"/>
        <v>02</v>
      </c>
      <c r="J236" s="39" t="str">
        <f t="shared" si="84"/>
        <v/>
      </c>
      <c r="K236" s="40" t="str">
        <f t="shared" si="85"/>
        <v>04:00</v>
      </c>
      <c r="L236" s="48"/>
      <c r="M236" s="41" t="str">
        <f t="shared" si="86"/>
        <v/>
      </c>
      <c r="N236" s="41" t="str">
        <f t="shared" si="70"/>
        <v/>
      </c>
      <c r="O236" s="10" t="str">
        <f t="shared" si="71"/>
        <v>04:00</v>
      </c>
      <c r="P236" s="10" t="str">
        <f t="shared" si="72"/>
        <v/>
      </c>
      <c r="Q236" s="48" t="str">
        <f t="shared" si="73"/>
        <v/>
      </c>
      <c r="R236" s="48" t="str">
        <f t="shared" si="74"/>
        <v/>
      </c>
      <c r="S236" s="42" t="str">
        <f t="shared" si="75"/>
        <v>SINGOLO</v>
      </c>
      <c r="T236" s="57" t="str">
        <f>Tabella3[[#This Row],[Descrizione Attività]]</f>
        <v>PPC2 PPC3 centraline protezione catod.</v>
      </c>
      <c r="U236" s="57" t="str">
        <f>IF(Tabella1[[#This Row],[DATA]]="","","02")</f>
        <v>02</v>
      </c>
      <c r="V236" s="34"/>
      <c r="W236" s="34"/>
      <c r="X236" s="33"/>
      <c r="Y236" s="23"/>
      <c r="Z236" s="21" t="str">
        <f t="shared" si="76"/>
        <v>martedì</v>
      </c>
      <c r="AA236" s="22">
        <f t="shared" si="77"/>
        <v>4</v>
      </c>
      <c r="AB236" s="22" t="str">
        <f t="shared" si="78"/>
        <v>04:00</v>
      </c>
      <c r="AC236" s="22" t="str">
        <f t="shared" si="79"/>
        <v>NO</v>
      </c>
      <c r="AD236" s="46"/>
      <c r="AE236" s="78">
        <v>45818</v>
      </c>
      <c r="AF236" s="73" t="s">
        <v>155</v>
      </c>
      <c r="AG236" s="73"/>
      <c r="AH236" s="73">
        <v>5400246653</v>
      </c>
      <c r="AI236" s="73">
        <v>10</v>
      </c>
      <c r="AJ236" s="74">
        <v>12.45</v>
      </c>
      <c r="AK236" s="74">
        <v>16.45</v>
      </c>
      <c r="AL236" s="74">
        <v>4</v>
      </c>
      <c r="AM236" s="73" t="s">
        <v>163</v>
      </c>
      <c r="AN236" s="75" t="s">
        <v>45</v>
      </c>
      <c r="AO236" s="76" t="s">
        <v>61</v>
      </c>
    </row>
    <row r="237" spans="1:41" ht="14.45" customHeight="1">
      <c r="A237" s="38"/>
      <c r="B237" s="9">
        <f t="shared" si="66"/>
        <v>45818</v>
      </c>
      <c r="C237" s="39" t="str">
        <f t="shared" si="87"/>
        <v>19/061</v>
      </c>
      <c r="D237" s="38" t="str">
        <f>IF(AF237="", "", IFERROR(TEXT(INDEX(Tabella4[N°], MATCH("*"&amp;AF237&amp;"*", Tabella4[DIPENDENTE], 0)), "0000"), "Non trovato"))</f>
        <v>0319</v>
      </c>
      <c r="E237" s="38" t="str">
        <f>IF(AG237="", "", IF(ISERROR(MATCH("*"&amp;AG237&amp;"*", Tabella4[DIPENDENTE], 0)), "Non trovato", TEXT(INDEX(Tabella4[N°], MATCH("*"&amp;AG237&amp;"*", Tabella4[DIPENDENTE], 0)), "0000")))</f>
        <v/>
      </c>
      <c r="F237" s="48" t="str">
        <f t="shared" si="67"/>
        <v>AMARA</v>
      </c>
      <c r="G237" s="48" t="str">
        <f t="shared" si="68"/>
        <v/>
      </c>
      <c r="H237" s="57"/>
      <c r="I237" s="68" t="str">
        <f t="shared" si="69"/>
        <v>02</v>
      </c>
      <c r="J237" s="39" t="str">
        <f t="shared" si="84"/>
        <v/>
      </c>
      <c r="K237" s="40" t="str">
        <f t="shared" si="85"/>
        <v>04:15</v>
      </c>
      <c r="L237" s="48"/>
      <c r="M237" s="41" t="str">
        <f t="shared" si="86"/>
        <v/>
      </c>
      <c r="N237" s="41" t="str">
        <f t="shared" si="70"/>
        <v/>
      </c>
      <c r="O237" s="10" t="str">
        <f t="shared" si="71"/>
        <v>04:15</v>
      </c>
      <c r="P237" s="10" t="str">
        <f t="shared" si="72"/>
        <v/>
      </c>
      <c r="Q237" s="48" t="str">
        <f t="shared" si="73"/>
        <v/>
      </c>
      <c r="R237" s="48" t="str">
        <f t="shared" si="74"/>
        <v/>
      </c>
      <c r="S237" s="42" t="str">
        <f t="shared" si="75"/>
        <v>SINGOLO</v>
      </c>
      <c r="T237" s="57" t="str">
        <f>Tabella3[[#This Row],[Descrizione Attività]]</f>
        <v>Man.Preventiva e correttiva Prese Campione c/o Isab Sud</v>
      </c>
      <c r="U237" s="57" t="str">
        <f>IF(Tabella1[[#This Row],[DATA]]="","","02")</f>
        <v>02</v>
      </c>
      <c r="V237" s="34"/>
      <c r="W237" s="34"/>
      <c r="X237" s="33"/>
      <c r="Y237" s="23"/>
      <c r="Z237" s="21" t="str">
        <f t="shared" si="76"/>
        <v>martedì</v>
      </c>
      <c r="AA237" s="22">
        <f t="shared" si="77"/>
        <v>4.25</v>
      </c>
      <c r="AB237" s="22" t="str">
        <f t="shared" si="78"/>
        <v>04:15</v>
      </c>
      <c r="AC237" s="22" t="str">
        <f t="shared" si="79"/>
        <v>NO</v>
      </c>
      <c r="AD237" s="46"/>
      <c r="AE237" s="78">
        <v>45818</v>
      </c>
      <c r="AF237" s="73" t="s">
        <v>155</v>
      </c>
      <c r="AG237" s="73"/>
      <c r="AH237" s="73">
        <v>19061</v>
      </c>
      <c r="AI237" s="73">
        <v>10</v>
      </c>
      <c r="AJ237" s="74">
        <v>7.45</v>
      </c>
      <c r="AK237" s="74">
        <v>12</v>
      </c>
      <c r="AL237" s="74">
        <v>4.25</v>
      </c>
      <c r="AM237" s="73" t="s">
        <v>164</v>
      </c>
      <c r="AN237" s="75" t="s">
        <v>49</v>
      </c>
      <c r="AO237" s="76" t="s">
        <v>165</v>
      </c>
    </row>
    <row r="238" spans="1:41" ht="14.45" customHeight="1">
      <c r="A238" s="38"/>
      <c r="B238" s="9">
        <f t="shared" si="66"/>
        <v>45818</v>
      </c>
      <c r="C238" s="39" t="str">
        <f t="shared" si="87"/>
        <v>ALTRO CANTIERE</v>
      </c>
      <c r="D238" s="38" t="str">
        <f>IF(AF238="", "", IFERROR(TEXT(INDEX(Tabella4[N°], MATCH("*"&amp;AF238&amp;"*", Tabella4[DIPENDENTE], 0)), "0000"), "Non trovato"))</f>
        <v>0319</v>
      </c>
      <c r="E238" s="38" t="str">
        <f>IF(AG238="", "", IF(ISERROR(MATCH("*"&amp;AG238&amp;"*", Tabella4[DIPENDENTE], 0)), "Non trovato", TEXT(INDEX(Tabella4[N°], MATCH("*"&amp;AG238&amp;"*", Tabella4[DIPENDENTE], 0)), "0000")))</f>
        <v/>
      </c>
      <c r="F238" s="48" t="str">
        <f t="shared" si="67"/>
        <v>AMARA</v>
      </c>
      <c r="G238" s="48" t="str">
        <f t="shared" si="68"/>
        <v/>
      </c>
      <c r="H238" s="57"/>
      <c r="I238" s="68" t="str">
        <f t="shared" si="69"/>
        <v>02</v>
      </c>
      <c r="J238" s="39" t="str">
        <f t="shared" si="84"/>
        <v/>
      </c>
      <c r="K238" s="40" t="str">
        <f t="shared" si="85"/>
        <v/>
      </c>
      <c r="L238" s="48"/>
      <c r="M238" s="41" t="str">
        <f t="shared" si="86"/>
        <v/>
      </c>
      <c r="N238" s="41" t="str">
        <f t="shared" si="70"/>
        <v/>
      </c>
      <c r="O238" s="10" t="str">
        <f t="shared" si="71"/>
        <v>00:30</v>
      </c>
      <c r="P238" s="10" t="str">
        <f t="shared" si="72"/>
        <v/>
      </c>
      <c r="Q238" s="48" t="str">
        <f t="shared" si="73"/>
        <v/>
      </c>
      <c r="R238" s="48" t="str">
        <f t="shared" si="74"/>
        <v/>
      </c>
      <c r="S238" s="42" t="str">
        <f t="shared" si="75"/>
        <v>SINGOLO</v>
      </c>
      <c r="T238" s="57" t="str">
        <f>Tabella3[[#This Row],[Descrizione Attività]]</f>
        <v>ALTRO CANTIERE</v>
      </c>
      <c r="U238" s="57" t="str">
        <f>IF(Tabella1[[#This Row],[DATA]]="","","02")</f>
        <v>02</v>
      </c>
      <c r="V238" s="34"/>
      <c r="W238" s="34"/>
      <c r="X238" s="33"/>
      <c r="Y238" s="23"/>
      <c r="Z238" s="21" t="str">
        <f t="shared" si="76"/>
        <v>martedì</v>
      </c>
      <c r="AA238" s="22">
        <f t="shared" si="77"/>
        <v>0.5</v>
      </c>
      <c r="AB238" s="22" t="str">
        <f t="shared" si="78"/>
        <v>00:30</v>
      </c>
      <c r="AC238" s="22" t="str">
        <f t="shared" si="79"/>
        <v>NO</v>
      </c>
      <c r="AD238" s="46"/>
      <c r="AE238" s="78">
        <v>45818</v>
      </c>
      <c r="AF238" s="73" t="s">
        <v>155</v>
      </c>
      <c r="AG238" s="73"/>
      <c r="AH238" s="73">
        <v>4047</v>
      </c>
      <c r="AI238" s="73">
        <v>10</v>
      </c>
      <c r="AJ238" s="74">
        <v>16.45</v>
      </c>
      <c r="AK238" s="74">
        <v>17.149999999999999</v>
      </c>
      <c r="AL238" s="74">
        <v>0.5</v>
      </c>
      <c r="AM238" s="73" t="s">
        <v>70</v>
      </c>
      <c r="AN238" s="75" t="s">
        <v>49</v>
      </c>
      <c r="AO238" s="76">
        <v>4047</v>
      </c>
    </row>
    <row r="239" spans="1:41" ht="14.45" customHeight="1">
      <c r="A239" s="38"/>
      <c r="B239" s="9">
        <f t="shared" si="66"/>
        <v>45818</v>
      </c>
      <c r="C239" s="39">
        <f t="shared" si="87"/>
        <v>5400255115</v>
      </c>
      <c r="D239" s="38" t="str">
        <f>IF(AF239="", "", IFERROR(TEXT(INDEX(Tabella4[N°], MATCH("*"&amp;AF239&amp;"*", Tabella4[DIPENDENTE], 0)), "0000"), "Non trovato"))</f>
        <v>0493</v>
      </c>
      <c r="E239" s="38" t="str">
        <f>IF(AG239="", "", IF(ISERROR(MATCH("*"&amp;AG239&amp;"*", Tabella4[DIPENDENTE], 0)), "Non trovato", TEXT(INDEX(Tabella4[N°], MATCH("*"&amp;AG239&amp;"*", Tabella4[DIPENDENTE], 0)), "0000")))</f>
        <v>2013</v>
      </c>
      <c r="F239" s="48" t="str">
        <f t="shared" si="67"/>
        <v>SPINALI D</v>
      </c>
      <c r="G239" s="48" t="str">
        <f t="shared" si="68"/>
        <v>DE LUCA</v>
      </c>
      <c r="H239" s="57"/>
      <c r="I239" s="68" t="str">
        <f t="shared" si="69"/>
        <v>02</v>
      </c>
      <c r="J239" s="39" t="str">
        <f t="shared" si="84"/>
        <v/>
      </c>
      <c r="K239" s="40" t="str">
        <f t="shared" si="85"/>
        <v>08:15</v>
      </c>
      <c r="L239" s="48"/>
      <c r="M239" s="41" t="str">
        <f t="shared" si="86"/>
        <v/>
      </c>
      <c r="N239" s="41" t="str">
        <f t="shared" si="70"/>
        <v/>
      </c>
      <c r="O239" s="10" t="str">
        <f t="shared" si="71"/>
        <v>08:15</v>
      </c>
      <c r="P239" s="10" t="str">
        <f t="shared" si="72"/>
        <v/>
      </c>
      <c r="Q239" s="48" t="str">
        <f t="shared" si="73"/>
        <v/>
      </c>
      <c r="R239" s="48" t="str">
        <f t="shared" si="74"/>
        <v/>
      </c>
      <c r="S239" s="42" t="str">
        <f t="shared" si="75"/>
        <v>DOPPIO</v>
      </c>
      <c r="T239" s="57" t="str">
        <f>Tabella3[[#This Row],[Descrizione Attività]]</f>
        <v>PA1S: squ strum correttiva Giugno</v>
      </c>
      <c r="U239" s="57" t="str">
        <f>IF(Tabella1[[#This Row],[DATA]]="","","02")</f>
        <v>02</v>
      </c>
      <c r="V239" s="34"/>
      <c r="W239" s="34"/>
      <c r="X239" s="33"/>
      <c r="Y239" s="23"/>
      <c r="Z239" s="21" t="str">
        <f t="shared" si="76"/>
        <v>martedì</v>
      </c>
      <c r="AA239" s="22">
        <f t="shared" si="77"/>
        <v>8.25</v>
      </c>
      <c r="AB239" s="22" t="str">
        <f t="shared" si="78"/>
        <v>08:15</v>
      </c>
      <c r="AC239" s="22" t="str">
        <f t="shared" si="79"/>
        <v>NO</v>
      </c>
      <c r="AD239" s="46"/>
      <c r="AE239" s="78">
        <v>45818</v>
      </c>
      <c r="AF239" s="73" t="s">
        <v>42</v>
      </c>
      <c r="AG239" s="73" t="s">
        <v>105</v>
      </c>
      <c r="AH239" s="73">
        <v>5400255115</v>
      </c>
      <c r="AI239" s="73">
        <v>10</v>
      </c>
      <c r="AJ239" s="74">
        <v>7.45</v>
      </c>
      <c r="AK239" s="74">
        <v>16.45</v>
      </c>
      <c r="AL239" s="74">
        <v>16.5</v>
      </c>
      <c r="AM239" s="73" t="s">
        <v>95</v>
      </c>
      <c r="AN239" s="75" t="s">
        <v>45</v>
      </c>
      <c r="AO239" s="76" t="s">
        <v>46</v>
      </c>
    </row>
    <row r="240" spans="1:41" ht="14.45" customHeight="1">
      <c r="A240" s="38"/>
      <c r="B240" s="9">
        <f t="shared" si="66"/>
        <v>45818</v>
      </c>
      <c r="C240" s="39">
        <f t="shared" si="87"/>
        <v>5400245426</v>
      </c>
      <c r="D240" s="38" t="str">
        <f>IF(AF240="", "", IFERROR(TEXT(INDEX(Tabella4[N°], MATCH("*"&amp;AF240&amp;"*", Tabella4[DIPENDENTE], 0)), "0000"), "Non trovato"))</f>
        <v>1442</v>
      </c>
      <c r="E240" s="38" t="str">
        <f>IF(AG240="", "", IF(ISERROR(MATCH("*"&amp;AG240&amp;"*", Tabella4[DIPENDENTE], 0)), "Non trovato", TEXT(INDEX(Tabella4[N°], MATCH("*"&amp;AG240&amp;"*", Tabella4[DIPENDENTE], 0)), "0000")))</f>
        <v>1924</v>
      </c>
      <c r="F240" s="48" t="str">
        <f t="shared" si="67"/>
        <v>TARASCIO</v>
      </c>
      <c r="G240" s="48" t="str">
        <f t="shared" si="68"/>
        <v>PARTESANO</v>
      </c>
      <c r="H240" s="57"/>
      <c r="I240" s="68" t="str">
        <f t="shared" si="69"/>
        <v>02</v>
      </c>
      <c r="J240" s="39" t="str">
        <f t="shared" si="84"/>
        <v/>
      </c>
      <c r="K240" s="40" t="str">
        <f t="shared" si="85"/>
        <v>08:15</v>
      </c>
      <c r="L240" s="48"/>
      <c r="M240" s="41" t="str">
        <f t="shared" si="86"/>
        <v/>
      </c>
      <c r="N240" s="41" t="str">
        <f t="shared" si="70"/>
        <v/>
      </c>
      <c r="O240" s="10" t="str">
        <f t="shared" si="71"/>
        <v>08:15</v>
      </c>
      <c r="P240" s="10" t="str">
        <f t="shared" si="72"/>
        <v/>
      </c>
      <c r="Q240" s="48" t="str">
        <f t="shared" si="73"/>
        <v/>
      </c>
      <c r="R240" s="48" t="str">
        <f t="shared" si="74"/>
        <v/>
      </c>
      <c r="S240" s="42" t="str">
        <f t="shared" si="75"/>
        <v>DOPPIO</v>
      </c>
      <c r="T240" s="57" t="str">
        <f>Tabella3[[#This Row],[Descrizione Attività]]</f>
        <v>SD25_1200/3 LAVORI STRUMENT. COEMI</v>
      </c>
      <c r="U240" s="57" t="str">
        <f>IF(Tabella1[[#This Row],[DATA]]="","","02")</f>
        <v>02</v>
      </c>
      <c r="V240" s="34"/>
      <c r="W240" s="34"/>
      <c r="X240" s="33"/>
      <c r="Y240" s="23"/>
      <c r="Z240" s="21" t="str">
        <f t="shared" si="76"/>
        <v>martedì</v>
      </c>
      <c r="AA240" s="22">
        <f t="shared" si="77"/>
        <v>8.25</v>
      </c>
      <c r="AB240" s="22" t="str">
        <f t="shared" si="78"/>
        <v>08:15</v>
      </c>
      <c r="AC240" s="22" t="str">
        <f t="shared" si="79"/>
        <v>NO</v>
      </c>
      <c r="AD240" s="46"/>
      <c r="AE240" s="78">
        <v>45818</v>
      </c>
      <c r="AF240" s="73" t="s">
        <v>102</v>
      </c>
      <c r="AG240" s="73" t="s">
        <v>103</v>
      </c>
      <c r="AH240" s="73">
        <v>5400245426</v>
      </c>
      <c r="AI240" s="73">
        <v>10</v>
      </c>
      <c r="AJ240" s="74">
        <v>7.45</v>
      </c>
      <c r="AK240" s="74">
        <v>16.45</v>
      </c>
      <c r="AL240" s="74">
        <v>16.5</v>
      </c>
      <c r="AM240" s="73" t="s">
        <v>151</v>
      </c>
      <c r="AN240" s="75" t="s">
        <v>45</v>
      </c>
      <c r="AO240" s="76" t="s">
        <v>46</v>
      </c>
    </row>
    <row r="241" spans="1:41" ht="14.45" customHeight="1">
      <c r="A241" s="38"/>
      <c r="B241" s="9">
        <f t="shared" si="66"/>
        <v>45818</v>
      </c>
      <c r="C241" s="39">
        <f t="shared" si="87"/>
        <v>5400253778</v>
      </c>
      <c r="D241" s="38" t="str">
        <f>IF(AF241="", "", IFERROR(TEXT(INDEX(Tabella4[N°], MATCH("*"&amp;AF241&amp;"*", Tabella4[DIPENDENTE], 0)), "0000"), "Non trovato"))</f>
        <v>0354</v>
      </c>
      <c r="E241" s="38" t="str">
        <f>IF(AG241="", "", IF(ISERROR(MATCH("*"&amp;AG241&amp;"*", Tabella4[DIPENDENTE], 0)), "Non trovato", TEXT(INDEX(Tabella4[N°], MATCH("*"&amp;AG241&amp;"*", Tabella4[DIPENDENTE], 0)), "0000")))</f>
        <v>1996</v>
      </c>
      <c r="F241" s="48" t="str">
        <f t="shared" si="67"/>
        <v>GARRO L</v>
      </c>
      <c r="G241" s="48" t="str">
        <f t="shared" si="68"/>
        <v>GARRO S</v>
      </c>
      <c r="H241" s="57"/>
      <c r="I241" s="68" t="str">
        <f t="shared" si="69"/>
        <v>02</v>
      </c>
      <c r="J241" s="39" t="str">
        <f t="shared" si="84"/>
        <v/>
      </c>
      <c r="K241" s="40" t="str">
        <f t="shared" si="85"/>
        <v>03:00</v>
      </c>
      <c r="L241" s="48"/>
      <c r="M241" s="41" t="str">
        <f t="shared" si="86"/>
        <v/>
      </c>
      <c r="N241" s="41" t="str">
        <f t="shared" si="70"/>
        <v/>
      </c>
      <c r="O241" s="10" t="str">
        <f t="shared" si="71"/>
        <v>03:00</v>
      </c>
      <c r="P241" s="10" t="str">
        <f t="shared" si="72"/>
        <v/>
      </c>
      <c r="Q241" s="48" t="str">
        <f t="shared" si="73"/>
        <v/>
      </c>
      <c r="R241" s="48" t="str">
        <f t="shared" si="74"/>
        <v/>
      </c>
      <c r="S241" s="42" t="str">
        <f t="shared" si="75"/>
        <v>DOPPIO</v>
      </c>
      <c r="T241" s="57" t="str">
        <f>Tabella3[[#This Row],[Descrizione Attività]]</f>
        <v>700A: MTZ LIVELLOST BLOCCO T201-07L211SH</v>
      </c>
      <c r="U241" s="57" t="str">
        <f>IF(Tabella1[[#This Row],[DATA]]="","","02")</f>
        <v>02</v>
      </c>
      <c r="V241" s="34"/>
      <c r="W241" s="34"/>
      <c r="X241" s="33"/>
      <c r="Y241" s="23"/>
      <c r="Z241" s="21" t="str">
        <f t="shared" si="76"/>
        <v>martedì</v>
      </c>
      <c r="AA241" s="22">
        <f t="shared" si="77"/>
        <v>3</v>
      </c>
      <c r="AB241" s="22" t="str">
        <f t="shared" si="78"/>
        <v>03:00</v>
      </c>
      <c r="AC241" s="22" t="str">
        <f t="shared" si="79"/>
        <v>NO</v>
      </c>
      <c r="AD241" s="46"/>
      <c r="AE241" s="78">
        <v>45818</v>
      </c>
      <c r="AF241" s="73" t="s">
        <v>99</v>
      </c>
      <c r="AG241" s="73" t="s">
        <v>97</v>
      </c>
      <c r="AH241" s="73">
        <v>5400253778</v>
      </c>
      <c r="AI241" s="73">
        <v>10</v>
      </c>
      <c r="AJ241" s="74">
        <v>12.45</v>
      </c>
      <c r="AK241" s="74">
        <v>15.45</v>
      </c>
      <c r="AL241" s="74">
        <v>6</v>
      </c>
      <c r="AM241" s="73" t="s">
        <v>101</v>
      </c>
      <c r="AN241" s="75" t="s">
        <v>45</v>
      </c>
      <c r="AO241" s="76" t="s">
        <v>46</v>
      </c>
    </row>
    <row r="242" spans="1:41" ht="14.45" customHeight="1">
      <c r="A242" s="38"/>
      <c r="B242" s="9">
        <f t="shared" si="66"/>
        <v>45818</v>
      </c>
      <c r="C242" s="39" t="str">
        <f t="shared" si="87"/>
        <v>ALTRO CANTIERE</v>
      </c>
      <c r="D242" s="38" t="str">
        <f>IF(AF242="", "", IFERROR(TEXT(INDEX(Tabella4[N°], MATCH("*"&amp;AF242&amp;"*", Tabella4[DIPENDENTE], 0)), "0000"), "Non trovato"))</f>
        <v>0354</v>
      </c>
      <c r="E242" s="38" t="str">
        <f>IF(AG242="", "", IF(ISERROR(MATCH("*"&amp;AG242&amp;"*", Tabella4[DIPENDENTE], 0)), "Non trovato", TEXT(INDEX(Tabella4[N°], MATCH("*"&amp;AG242&amp;"*", Tabella4[DIPENDENTE], 0)), "0000")))</f>
        <v>1996</v>
      </c>
      <c r="F242" s="48" t="str">
        <f t="shared" si="67"/>
        <v>GARRO L</v>
      </c>
      <c r="G242" s="48" t="str">
        <f t="shared" si="68"/>
        <v>GARRO S</v>
      </c>
      <c r="H242" s="57"/>
      <c r="I242" s="68" t="str">
        <f t="shared" si="69"/>
        <v>02</v>
      </c>
      <c r="J242" s="39" t="str">
        <f t="shared" si="84"/>
        <v/>
      </c>
      <c r="K242" s="40" t="str">
        <f t="shared" si="85"/>
        <v/>
      </c>
      <c r="L242" s="48"/>
      <c r="M242" s="41" t="str">
        <f t="shared" si="86"/>
        <v/>
      </c>
      <c r="N242" s="41" t="str">
        <f t="shared" si="70"/>
        <v/>
      </c>
      <c r="O242" s="10" t="str">
        <f t="shared" si="71"/>
        <v>04:15</v>
      </c>
      <c r="P242" s="10" t="str">
        <f t="shared" si="72"/>
        <v/>
      </c>
      <c r="Q242" s="48" t="str">
        <f t="shared" si="73"/>
        <v/>
      </c>
      <c r="R242" s="48" t="str">
        <f t="shared" si="74"/>
        <v/>
      </c>
      <c r="S242" s="42" t="str">
        <f t="shared" si="75"/>
        <v>DOPPIO</v>
      </c>
      <c r="T242" s="57" t="str">
        <f>Tabella3[[#This Row],[Descrizione Attività]]</f>
        <v>ALTRO CANTIERE</v>
      </c>
      <c r="U242" s="57" t="str">
        <f>IF(Tabella1[[#This Row],[DATA]]="","","02")</f>
        <v>02</v>
      </c>
      <c r="V242" s="34"/>
      <c r="W242" s="34"/>
      <c r="X242" s="33"/>
      <c r="Y242" s="23"/>
      <c r="Z242" s="21" t="str">
        <f t="shared" si="76"/>
        <v>martedì</v>
      </c>
      <c r="AA242" s="22">
        <f t="shared" si="77"/>
        <v>4.25</v>
      </c>
      <c r="AB242" s="22" t="str">
        <f t="shared" si="78"/>
        <v>04:15</v>
      </c>
      <c r="AC242" s="22" t="str">
        <f t="shared" si="79"/>
        <v>NO</v>
      </c>
      <c r="AD242" s="46"/>
      <c r="AE242" s="78">
        <v>45818</v>
      </c>
      <c r="AF242" s="73" t="s">
        <v>99</v>
      </c>
      <c r="AG242" s="73" t="s">
        <v>97</v>
      </c>
      <c r="AH242" s="73">
        <v>4047</v>
      </c>
      <c r="AI242" s="73">
        <v>10</v>
      </c>
      <c r="AJ242" s="74">
        <v>7.45</v>
      </c>
      <c r="AK242" s="74">
        <v>12</v>
      </c>
      <c r="AL242" s="74">
        <v>8.5</v>
      </c>
      <c r="AM242" s="73" t="s">
        <v>70</v>
      </c>
      <c r="AN242" s="75" t="s">
        <v>49</v>
      </c>
      <c r="AO242" s="76">
        <v>4047</v>
      </c>
    </row>
    <row r="243" spans="1:41" ht="14.45" customHeight="1">
      <c r="A243" s="38"/>
      <c r="B243" s="9">
        <f t="shared" si="66"/>
        <v>45818</v>
      </c>
      <c r="C243" s="39">
        <f t="shared" si="87"/>
        <v>5400255118</v>
      </c>
      <c r="D243" s="38" t="str">
        <f>IF(AF243="", "", IFERROR(TEXT(INDEX(Tabella4[N°], MATCH("*"&amp;AF243&amp;"*", Tabella4[DIPENDENTE], 0)), "0000"), "Non trovato"))</f>
        <v>0490</v>
      </c>
      <c r="E243" s="38" t="str">
        <f>IF(AG243="", "", IF(ISERROR(MATCH("*"&amp;AG243&amp;"*", Tabella4[DIPENDENTE], 0)), "Non trovato", TEXT(INDEX(Tabella4[N°], MATCH("*"&amp;AG243&amp;"*", Tabella4[DIPENDENTE], 0)), "0000")))</f>
        <v>2214</v>
      </c>
      <c r="F243" s="48" t="str">
        <f t="shared" si="67"/>
        <v>RICIPUTO</v>
      </c>
      <c r="G243" s="48" t="str">
        <f t="shared" si="68"/>
        <v>SERRA</v>
      </c>
      <c r="H243" s="57"/>
      <c r="I243" s="68" t="str">
        <f t="shared" si="69"/>
        <v>02</v>
      </c>
      <c r="J243" s="39" t="str">
        <f t="shared" si="84"/>
        <v/>
      </c>
      <c r="K243" s="40" t="str">
        <f t="shared" si="85"/>
        <v>08:15</v>
      </c>
      <c r="L243" s="48"/>
      <c r="M243" s="41" t="str">
        <f t="shared" si="86"/>
        <v/>
      </c>
      <c r="N243" s="41" t="str">
        <f t="shared" si="70"/>
        <v/>
      </c>
      <c r="O243" s="10" t="str">
        <f t="shared" si="71"/>
        <v>08:15</v>
      </c>
      <c r="P243" s="10" t="str">
        <f t="shared" si="72"/>
        <v/>
      </c>
      <c r="Q243" s="48" t="str">
        <f t="shared" si="73"/>
        <v/>
      </c>
      <c r="R243" s="48" t="str">
        <f t="shared" si="74"/>
        <v/>
      </c>
      <c r="S243" s="42" t="str">
        <f t="shared" si="75"/>
        <v>DOPPIO</v>
      </c>
      <c r="T243" s="57" t="str">
        <f>Tabella3[[#This Row],[Descrizione Attività]]</f>
        <v>ARCOM BLE PON: squ stru corrett Giugno</v>
      </c>
      <c r="U243" s="57" t="str">
        <f>IF(Tabella1[[#This Row],[DATA]]="","","02")</f>
        <v>02</v>
      </c>
      <c r="V243" s="34"/>
      <c r="W243" s="34"/>
      <c r="X243" s="33"/>
      <c r="Y243" s="23"/>
      <c r="Z243" s="21" t="str">
        <f t="shared" si="76"/>
        <v>martedì</v>
      </c>
      <c r="AA243" s="22">
        <f t="shared" si="77"/>
        <v>8.25</v>
      </c>
      <c r="AB243" s="22" t="str">
        <f t="shared" si="78"/>
        <v>08:15</v>
      </c>
      <c r="AC243" s="22" t="str">
        <f t="shared" si="79"/>
        <v>NO</v>
      </c>
      <c r="AD243" s="46"/>
      <c r="AE243" s="78">
        <v>45818</v>
      </c>
      <c r="AF243" s="73" t="s">
        <v>96</v>
      </c>
      <c r="AG243" s="73" t="s">
        <v>52</v>
      </c>
      <c r="AH243" s="73">
        <v>5400255118</v>
      </c>
      <c r="AI243" s="73">
        <v>10</v>
      </c>
      <c r="AJ243" s="74">
        <v>7.45</v>
      </c>
      <c r="AK243" s="74">
        <v>16.45</v>
      </c>
      <c r="AL243" s="74">
        <v>16.5</v>
      </c>
      <c r="AM243" s="73" t="s">
        <v>98</v>
      </c>
      <c r="AN243" s="75" t="s">
        <v>45</v>
      </c>
      <c r="AO243" s="76" t="s">
        <v>46</v>
      </c>
    </row>
    <row r="244" spans="1:41" ht="14.45" customHeight="1">
      <c r="A244" s="38"/>
      <c r="B244" s="9">
        <f t="shared" si="66"/>
        <v>45818</v>
      </c>
      <c r="C244" s="39">
        <f t="shared" si="87"/>
        <v>5400255113</v>
      </c>
      <c r="D244" s="38" t="str">
        <f>IF(AF244="", "", IFERROR(TEXT(INDEX(Tabella4[N°], MATCH("*"&amp;AF244&amp;"*", Tabella4[DIPENDENTE], 0)), "0000"), "Non trovato"))</f>
        <v>1972</v>
      </c>
      <c r="E244" s="38" t="str">
        <f>IF(AG244="", "", IF(ISERROR(MATCH("*"&amp;AG244&amp;"*", Tabella4[DIPENDENTE], 0)), "Non trovato", TEXT(INDEX(Tabella4[N°], MATCH("*"&amp;AG244&amp;"*", Tabella4[DIPENDENTE], 0)), "0000")))</f>
        <v>2132</v>
      </c>
      <c r="F244" s="48" t="str">
        <f t="shared" si="67"/>
        <v>MILLO</v>
      </c>
      <c r="G244" s="48" t="str">
        <f t="shared" si="68"/>
        <v>ALLEGRETTI</v>
      </c>
      <c r="H244" s="57"/>
      <c r="I244" s="68" t="str">
        <f t="shared" si="69"/>
        <v>02</v>
      </c>
      <c r="J244" s="39" t="str">
        <f t="shared" si="84"/>
        <v/>
      </c>
      <c r="K244" s="40" t="str">
        <f t="shared" si="85"/>
        <v>04:15</v>
      </c>
      <c r="L244" s="48"/>
      <c r="M244" s="41" t="str">
        <f t="shared" si="86"/>
        <v/>
      </c>
      <c r="N244" s="41" t="str">
        <f t="shared" si="70"/>
        <v/>
      </c>
      <c r="O244" s="10" t="str">
        <f t="shared" si="71"/>
        <v>04:15</v>
      </c>
      <c r="P244" s="10" t="str">
        <f t="shared" si="72"/>
        <v/>
      </c>
      <c r="Q244" s="48" t="str">
        <f t="shared" si="73"/>
        <v/>
      </c>
      <c r="R244" s="48" t="str">
        <f t="shared" si="74"/>
        <v/>
      </c>
      <c r="S244" s="42" t="str">
        <f t="shared" si="75"/>
        <v>DOPPIO</v>
      </c>
      <c r="T244" s="57" t="str">
        <f>Tabella3[[#This Row],[Descrizione Attività]]</f>
        <v>Utilities: squ strum correttiva Giugno</v>
      </c>
      <c r="U244" s="57" t="str">
        <f>IF(Tabella1[[#This Row],[DATA]]="","","02")</f>
        <v>02</v>
      </c>
      <c r="V244" s="34"/>
      <c r="W244" s="34"/>
      <c r="X244" s="33"/>
      <c r="Y244" s="23"/>
      <c r="Z244" s="21" t="str">
        <f t="shared" si="76"/>
        <v>martedì</v>
      </c>
      <c r="AA244" s="22">
        <f t="shared" si="77"/>
        <v>4.25</v>
      </c>
      <c r="AB244" s="22" t="str">
        <f t="shared" si="78"/>
        <v>04:15</v>
      </c>
      <c r="AC244" s="22" t="str">
        <f t="shared" si="79"/>
        <v>NO</v>
      </c>
      <c r="AD244" s="46"/>
      <c r="AE244" s="78">
        <v>45818</v>
      </c>
      <c r="AF244" s="73" t="s">
        <v>100</v>
      </c>
      <c r="AG244" s="73" t="s">
        <v>107</v>
      </c>
      <c r="AH244" s="73">
        <v>5400255113</v>
      </c>
      <c r="AI244" s="73">
        <v>10</v>
      </c>
      <c r="AJ244" s="74">
        <v>7.45</v>
      </c>
      <c r="AK244" s="74">
        <v>12</v>
      </c>
      <c r="AL244" s="74">
        <v>8.5</v>
      </c>
      <c r="AM244" s="73" t="s">
        <v>104</v>
      </c>
      <c r="AN244" s="75" t="s">
        <v>45</v>
      </c>
      <c r="AO244" s="76" t="s">
        <v>46</v>
      </c>
    </row>
    <row r="245" spans="1:41" ht="14.45" customHeight="1">
      <c r="A245" s="38"/>
      <c r="B245" s="9">
        <f t="shared" si="66"/>
        <v>45818</v>
      </c>
      <c r="C245" s="39">
        <f t="shared" si="87"/>
        <v>404</v>
      </c>
      <c r="D245" s="38" t="str">
        <f>IF(AF245="", "", IFERROR(TEXT(INDEX(Tabella4[N°], MATCH("*"&amp;AF245&amp;"*", Tabella4[DIPENDENTE], 0)), "0000"), "Non trovato"))</f>
        <v>0476</v>
      </c>
      <c r="E245" s="38" t="str">
        <f>IF(AG245="", "", IF(ISERROR(MATCH("*"&amp;AG245&amp;"*", Tabella4[DIPENDENTE], 0)), "Non trovato", TEXT(INDEX(Tabella4[N°], MATCH("*"&amp;AG245&amp;"*", Tabella4[DIPENDENTE], 0)), "0000")))</f>
        <v>1876</v>
      </c>
      <c r="F245" s="48" t="str">
        <f t="shared" si="67"/>
        <v>ARICO'</v>
      </c>
      <c r="G245" s="48" t="str">
        <f t="shared" si="68"/>
        <v>RICCIO</v>
      </c>
      <c r="H245" s="57"/>
      <c r="I245" s="68" t="str">
        <f t="shared" si="69"/>
        <v>02</v>
      </c>
      <c r="J245" s="39" t="str">
        <f t="shared" si="84"/>
        <v>08:15</v>
      </c>
      <c r="K245" s="40" t="str">
        <f t="shared" si="85"/>
        <v/>
      </c>
      <c r="L245" s="48"/>
      <c r="M245" s="41" t="str">
        <f t="shared" si="86"/>
        <v/>
      </c>
      <c r="N245" s="41" t="str">
        <f t="shared" si="70"/>
        <v/>
      </c>
      <c r="O245" s="10" t="str">
        <f t="shared" si="71"/>
        <v>08:15</v>
      </c>
      <c r="P245" s="10" t="str">
        <f t="shared" si="72"/>
        <v/>
      </c>
      <c r="Q245" s="48" t="str">
        <f t="shared" si="73"/>
        <v/>
      </c>
      <c r="R245" s="48" t="str">
        <f t="shared" si="74"/>
        <v/>
      </c>
      <c r="S245" s="42" t="str">
        <f t="shared" si="75"/>
        <v>DOPPIO</v>
      </c>
      <c r="T245" s="57" t="str">
        <f>Tabella3[[#This Row],[Descrizione Attività]]</f>
        <v>ORE CONTO PROPRIO</v>
      </c>
      <c r="U245" s="57" t="str">
        <f>IF(Tabella1[[#This Row],[DATA]]="","","02")</f>
        <v>02</v>
      </c>
      <c r="V245" s="34"/>
      <c r="W245" s="34"/>
      <c r="X245" s="33"/>
      <c r="Y245" s="23"/>
      <c r="Z245" s="21" t="str">
        <f t="shared" si="76"/>
        <v>martedì</v>
      </c>
      <c r="AA245" s="22">
        <f t="shared" si="77"/>
        <v>8.25</v>
      </c>
      <c r="AB245" s="22" t="str">
        <f t="shared" si="78"/>
        <v>08:15</v>
      </c>
      <c r="AC245" s="22" t="str">
        <f t="shared" si="79"/>
        <v>NO</v>
      </c>
      <c r="AD245" s="46"/>
      <c r="AE245" s="78">
        <v>45818</v>
      </c>
      <c r="AF245" s="73" t="s">
        <v>108</v>
      </c>
      <c r="AG245" s="73" t="s">
        <v>56</v>
      </c>
      <c r="AH245" s="73">
        <v>4041</v>
      </c>
      <c r="AI245" s="73">
        <v>10</v>
      </c>
      <c r="AJ245" s="74">
        <v>7.45</v>
      </c>
      <c r="AK245" s="74">
        <v>16.45</v>
      </c>
      <c r="AL245" s="74">
        <v>16.5</v>
      </c>
      <c r="AM245" s="73" t="s">
        <v>62</v>
      </c>
      <c r="AN245" s="75" t="s">
        <v>49</v>
      </c>
      <c r="AO245" s="76">
        <v>4041</v>
      </c>
    </row>
    <row r="246" spans="1:41" ht="14.45" customHeight="1">
      <c r="A246" s="38"/>
      <c r="B246" s="9">
        <f t="shared" si="66"/>
        <v>45818</v>
      </c>
      <c r="C246" s="39">
        <f t="shared" si="87"/>
        <v>404</v>
      </c>
      <c r="D246" s="38" t="str">
        <f>IF(AF246="", "", IFERROR(TEXT(INDEX(Tabella4[N°], MATCH("*"&amp;AF246&amp;"*", Tabella4[DIPENDENTE], 0)), "0000"), "Non trovato"))</f>
        <v>2132</v>
      </c>
      <c r="E246" s="38" t="str">
        <f>IF(AG246="", "", IF(ISERROR(MATCH("*"&amp;AG246&amp;"*", Tabella4[DIPENDENTE], 0)), "Non trovato", TEXT(INDEX(Tabella4[N°], MATCH("*"&amp;AG246&amp;"*", Tabella4[DIPENDENTE], 0)), "0000")))</f>
        <v/>
      </c>
      <c r="F246" s="48" t="str">
        <f t="shared" si="67"/>
        <v>ALLEGRETTI</v>
      </c>
      <c r="G246" s="48" t="str">
        <f t="shared" si="68"/>
        <v/>
      </c>
      <c r="H246" s="57"/>
      <c r="I246" s="68" t="str">
        <f t="shared" si="69"/>
        <v>02</v>
      </c>
      <c r="J246" s="39" t="str">
        <f t="shared" si="84"/>
        <v>01:00</v>
      </c>
      <c r="K246" s="40" t="str">
        <f t="shared" si="85"/>
        <v/>
      </c>
      <c r="L246" s="48"/>
      <c r="M246" s="41" t="str">
        <f t="shared" si="86"/>
        <v/>
      </c>
      <c r="N246" s="41" t="str">
        <f t="shared" si="70"/>
        <v/>
      </c>
      <c r="O246" s="10" t="str">
        <f t="shared" si="71"/>
        <v>01:00</v>
      </c>
      <c r="P246" s="10" t="str">
        <f t="shared" si="72"/>
        <v/>
      </c>
      <c r="Q246" s="48" t="str">
        <f t="shared" si="73"/>
        <v/>
      </c>
      <c r="R246" s="48" t="str">
        <f t="shared" si="74"/>
        <v/>
      </c>
      <c r="S246" s="42" t="str">
        <f t="shared" si="75"/>
        <v>SINGOLO</v>
      </c>
      <c r="T246" s="57" t="str">
        <f>Tabella3[[#This Row],[Descrizione Attività]]</f>
        <v>ORE CONTO PROPRIO</v>
      </c>
      <c r="U246" s="57" t="str">
        <f>IF(Tabella1[[#This Row],[DATA]]="","","02")</f>
        <v>02</v>
      </c>
      <c r="V246" s="34"/>
      <c r="W246" s="34"/>
      <c r="X246" s="33"/>
      <c r="Y246" s="23"/>
      <c r="Z246" s="21" t="str">
        <f t="shared" si="76"/>
        <v>martedì</v>
      </c>
      <c r="AA246" s="22">
        <f t="shared" si="77"/>
        <v>1</v>
      </c>
      <c r="AB246" s="22" t="str">
        <f t="shared" si="78"/>
        <v>01:00</v>
      </c>
      <c r="AC246" s="22" t="str">
        <f t="shared" si="79"/>
        <v>NO</v>
      </c>
      <c r="AD246" s="46"/>
      <c r="AE246" s="78">
        <v>45818</v>
      </c>
      <c r="AF246" s="73" t="s">
        <v>107</v>
      </c>
      <c r="AG246" s="73"/>
      <c r="AH246" s="73">
        <v>4041</v>
      </c>
      <c r="AI246" s="73">
        <v>10</v>
      </c>
      <c r="AJ246" s="74">
        <v>6.45</v>
      </c>
      <c r="AK246" s="74">
        <v>7.45</v>
      </c>
      <c r="AL246" s="74">
        <v>1</v>
      </c>
      <c r="AM246" s="73" t="s">
        <v>62</v>
      </c>
      <c r="AN246" s="75" t="s">
        <v>49</v>
      </c>
      <c r="AO246" s="76">
        <v>4041</v>
      </c>
    </row>
    <row r="247" spans="1:41" ht="14.45" customHeight="1">
      <c r="A247" s="38"/>
      <c r="B247" s="9">
        <f t="shared" si="66"/>
        <v>45818</v>
      </c>
      <c r="C247" s="39" t="str">
        <f t="shared" si="87"/>
        <v>23/134</v>
      </c>
      <c r="D247" s="38" t="str">
        <f>IF(AF247="", "", IFERROR(TEXT(INDEX(Tabella4[N°], MATCH("*"&amp;AF247&amp;"*", Tabella4[DIPENDENTE], 0)), "0000"), "Non trovato"))</f>
        <v>1972</v>
      </c>
      <c r="E247" s="38" t="str">
        <f>IF(AG247="", "", IF(ISERROR(MATCH("*"&amp;AG247&amp;"*", Tabella4[DIPENDENTE], 0)), "Non trovato", TEXT(INDEX(Tabella4[N°], MATCH("*"&amp;AG247&amp;"*", Tabella4[DIPENDENTE], 0)), "0000")))</f>
        <v/>
      </c>
      <c r="F247" s="48" t="str">
        <f t="shared" si="67"/>
        <v>MILLO</v>
      </c>
      <c r="G247" s="48" t="str">
        <f t="shared" si="68"/>
        <v/>
      </c>
      <c r="H247" s="57"/>
      <c r="I247" s="68" t="str">
        <f t="shared" si="69"/>
        <v>02</v>
      </c>
      <c r="J247" s="39" t="str">
        <f t="shared" si="84"/>
        <v/>
      </c>
      <c r="K247" s="40" t="str">
        <f t="shared" si="85"/>
        <v>04:00</v>
      </c>
      <c r="L247" s="48"/>
      <c r="M247" s="41" t="str">
        <f t="shared" si="86"/>
        <v/>
      </c>
      <c r="N247" s="41" t="str">
        <f t="shared" si="70"/>
        <v/>
      </c>
      <c r="O247" s="10" t="str">
        <f t="shared" si="71"/>
        <v>04:00</v>
      </c>
      <c r="P247" s="10" t="str">
        <f t="shared" si="72"/>
        <v/>
      </c>
      <c r="Q247" s="48" t="str">
        <f t="shared" si="73"/>
        <v/>
      </c>
      <c r="R247" s="48" t="str">
        <f t="shared" si="74"/>
        <v/>
      </c>
      <c r="S247" s="42" t="str">
        <f t="shared" si="75"/>
        <v>SINGOLO</v>
      </c>
      <c r="T247" s="57" t="str">
        <f>Tabella3[[#This Row],[Descrizione Attività]]</f>
        <v>Manutenzione Strumentale Isab</v>
      </c>
      <c r="U247" s="57" t="str">
        <f>IF(Tabella1[[#This Row],[DATA]]="","","02")</f>
        <v>02</v>
      </c>
      <c r="V247" s="34"/>
      <c r="W247" s="34"/>
      <c r="X247" s="33"/>
      <c r="Y247" s="23"/>
      <c r="Z247" s="21" t="str">
        <f t="shared" si="76"/>
        <v>martedì</v>
      </c>
      <c r="AA247" s="22">
        <f t="shared" si="77"/>
        <v>4</v>
      </c>
      <c r="AB247" s="22" t="str">
        <f t="shared" si="78"/>
        <v>04:00</v>
      </c>
      <c r="AC247" s="22" t="str">
        <f t="shared" si="79"/>
        <v>NO</v>
      </c>
      <c r="AD247" s="46"/>
      <c r="AE247" s="78">
        <v>45818</v>
      </c>
      <c r="AF247" s="73" t="s">
        <v>100</v>
      </c>
      <c r="AG247" s="73"/>
      <c r="AH247" s="73">
        <v>23134</v>
      </c>
      <c r="AI247" s="73">
        <v>20</v>
      </c>
      <c r="AJ247" s="74">
        <v>12.45</v>
      </c>
      <c r="AK247" s="74">
        <v>16.45</v>
      </c>
      <c r="AL247" s="74">
        <v>4</v>
      </c>
      <c r="AM247" s="73" t="s">
        <v>156</v>
      </c>
      <c r="AN247" s="75" t="s">
        <v>49</v>
      </c>
      <c r="AO247" s="76" t="s">
        <v>46</v>
      </c>
    </row>
    <row r="248" spans="1:41" ht="14.45" customHeight="1">
      <c r="A248" s="38"/>
      <c r="B248" s="9">
        <f t="shared" si="66"/>
        <v>45818</v>
      </c>
      <c r="C248" s="39">
        <f t="shared" si="87"/>
        <v>404</v>
      </c>
      <c r="D248" s="38" t="str">
        <f>IF(AF248="", "", IFERROR(TEXT(INDEX(Tabella4[N°], MATCH("*"&amp;AF248&amp;"*", Tabella4[DIPENDENTE], 0)), "0000"), "Non trovato"))</f>
        <v>2132</v>
      </c>
      <c r="E248" s="38" t="str">
        <f>IF(AG248="", "", IF(ISERROR(MATCH("*"&amp;AG248&amp;"*", Tabella4[DIPENDENTE], 0)), "Non trovato", TEXT(INDEX(Tabella4[N°], MATCH("*"&amp;AG248&amp;"*", Tabella4[DIPENDENTE], 0)), "0000")))</f>
        <v/>
      </c>
      <c r="F248" s="48" t="str">
        <f t="shared" si="67"/>
        <v>ALLEGRETTI</v>
      </c>
      <c r="G248" s="48" t="str">
        <f t="shared" si="68"/>
        <v/>
      </c>
      <c r="H248" s="57"/>
      <c r="I248" s="68" t="str">
        <f t="shared" si="69"/>
        <v>02</v>
      </c>
      <c r="J248" s="39" t="str">
        <f t="shared" si="84"/>
        <v>06:30</v>
      </c>
      <c r="K248" s="40" t="str">
        <f t="shared" si="85"/>
        <v/>
      </c>
      <c r="L248" s="48"/>
      <c r="M248" s="41" t="str">
        <f t="shared" si="86"/>
        <v/>
      </c>
      <c r="N248" s="41" t="str">
        <f t="shared" si="70"/>
        <v/>
      </c>
      <c r="O248" s="10" t="str">
        <f t="shared" si="71"/>
        <v>06:30</v>
      </c>
      <c r="P248" s="10" t="str">
        <f t="shared" si="72"/>
        <v/>
      </c>
      <c r="Q248" s="48" t="str">
        <f t="shared" si="73"/>
        <v/>
      </c>
      <c r="R248" s="48" t="str">
        <f t="shared" si="74"/>
        <v/>
      </c>
      <c r="S248" s="42" t="str">
        <f t="shared" si="75"/>
        <v>SINGOLO</v>
      </c>
      <c r="T248" s="57" t="str">
        <f>Tabella3[[#This Row],[Descrizione Attività]]</f>
        <v>ORE CONTO PROPRIO</v>
      </c>
      <c r="U248" s="57" t="str">
        <f>IF(Tabella1[[#This Row],[DATA]]="","","02")</f>
        <v>02</v>
      </c>
      <c r="V248" s="34"/>
      <c r="W248" s="34"/>
      <c r="X248" s="33"/>
      <c r="Y248" s="23"/>
      <c r="Z248" s="21" t="str">
        <f t="shared" si="76"/>
        <v>martedì</v>
      </c>
      <c r="AA248" s="22">
        <f t="shared" si="77"/>
        <v>6.5</v>
      </c>
      <c r="AB248" s="22" t="str">
        <f t="shared" si="78"/>
        <v>06:30</v>
      </c>
      <c r="AC248" s="22" t="str">
        <f t="shared" si="79"/>
        <v>NO</v>
      </c>
      <c r="AD248" s="46"/>
      <c r="AE248" s="78">
        <v>45818</v>
      </c>
      <c r="AF248" s="73" t="s">
        <v>107</v>
      </c>
      <c r="AG248" s="73"/>
      <c r="AH248" s="73">
        <v>4041</v>
      </c>
      <c r="AI248" s="73">
        <v>10</v>
      </c>
      <c r="AJ248" s="74">
        <v>12.45</v>
      </c>
      <c r="AK248" s="74">
        <v>19.149999999999999</v>
      </c>
      <c r="AL248" s="74">
        <v>6.5</v>
      </c>
      <c r="AM248" s="73" t="s">
        <v>62</v>
      </c>
      <c r="AN248" s="75" t="s">
        <v>49</v>
      </c>
      <c r="AO248" s="76">
        <v>4041</v>
      </c>
    </row>
    <row r="249" spans="1:41" ht="14.45" customHeight="1">
      <c r="A249" s="38"/>
      <c r="B249" s="9">
        <f t="shared" si="66"/>
        <v>45818</v>
      </c>
      <c r="C249" s="39">
        <f t="shared" si="87"/>
        <v>404</v>
      </c>
      <c r="D249" s="38" t="str">
        <f>IF(AF249="", "", IFERROR(TEXT(INDEX(Tabella4[N°], MATCH("*"&amp;AF249&amp;"*", Tabella4[DIPENDENTE], 0)), "0000"), "Non trovato"))</f>
        <v>0319</v>
      </c>
      <c r="E249" s="38" t="str">
        <f>IF(AG249="", "", IF(ISERROR(MATCH("*"&amp;AG249&amp;"*", Tabella4[DIPENDENTE], 0)), "Non trovato", TEXT(INDEX(Tabella4[N°], MATCH("*"&amp;AG249&amp;"*", Tabella4[DIPENDENTE], 0)), "0000")))</f>
        <v>0510</v>
      </c>
      <c r="F249" s="48" t="str">
        <f t="shared" si="67"/>
        <v>AMARA</v>
      </c>
      <c r="G249" s="48" t="str">
        <f t="shared" si="68"/>
        <v>TORDONATO</v>
      </c>
      <c r="H249" s="57"/>
      <c r="I249" s="68" t="str">
        <f t="shared" si="69"/>
        <v>02</v>
      </c>
      <c r="J249" s="39" t="str">
        <f t="shared" si="84"/>
        <v>01:00</v>
      </c>
      <c r="K249" s="40" t="str">
        <f t="shared" si="85"/>
        <v/>
      </c>
      <c r="L249" s="48"/>
      <c r="M249" s="41" t="str">
        <f t="shared" si="86"/>
        <v/>
      </c>
      <c r="N249" s="41" t="str">
        <f t="shared" si="70"/>
        <v/>
      </c>
      <c r="O249" s="10" t="str">
        <f t="shared" si="71"/>
        <v>01:00</v>
      </c>
      <c r="P249" s="10" t="str">
        <f t="shared" si="72"/>
        <v/>
      </c>
      <c r="Q249" s="48" t="str">
        <f t="shared" si="73"/>
        <v/>
      </c>
      <c r="R249" s="48" t="str">
        <f t="shared" si="74"/>
        <v/>
      </c>
      <c r="S249" s="42" t="str">
        <f t="shared" si="75"/>
        <v>DOPPIO</v>
      </c>
      <c r="T249" s="57" t="str">
        <f>Tabella3[[#This Row],[Descrizione Attività]]</f>
        <v>ORE CONTO PROPRIO</v>
      </c>
      <c r="U249" s="57" t="str">
        <f>IF(Tabella1[[#This Row],[DATA]]="","","02")</f>
        <v>02</v>
      </c>
      <c r="V249" s="34"/>
      <c r="W249" s="34"/>
      <c r="X249" s="33"/>
      <c r="Y249" s="23"/>
      <c r="Z249" s="21" t="str">
        <f t="shared" si="76"/>
        <v>martedì</v>
      </c>
      <c r="AA249" s="22">
        <f t="shared" si="77"/>
        <v>1</v>
      </c>
      <c r="AB249" s="22" t="str">
        <f t="shared" si="78"/>
        <v>01:00</v>
      </c>
      <c r="AC249" s="22" t="str">
        <f t="shared" si="79"/>
        <v>NO</v>
      </c>
      <c r="AD249" s="46"/>
      <c r="AE249" s="78">
        <v>45818</v>
      </c>
      <c r="AF249" s="73" t="s">
        <v>155</v>
      </c>
      <c r="AG249" s="73" t="s">
        <v>143</v>
      </c>
      <c r="AH249" s="73">
        <v>4041</v>
      </c>
      <c r="AI249" s="73">
        <v>10</v>
      </c>
      <c r="AJ249" s="74">
        <v>6.45</v>
      </c>
      <c r="AK249" s="74">
        <v>7.45</v>
      </c>
      <c r="AL249" s="74">
        <v>2</v>
      </c>
      <c r="AM249" s="73" t="s">
        <v>62</v>
      </c>
      <c r="AN249" s="75" t="s">
        <v>49</v>
      </c>
      <c r="AO249" s="76">
        <v>4041</v>
      </c>
    </row>
    <row r="250" spans="1:41" ht="14.45" customHeight="1">
      <c r="A250" s="38"/>
      <c r="B250" s="9">
        <f t="shared" si="66"/>
        <v>45818</v>
      </c>
      <c r="C250" s="39" t="str">
        <f t="shared" si="87"/>
        <v>23/134</v>
      </c>
      <c r="D250" s="38" t="str">
        <f>IF(AF250="", "", IFERROR(TEXT(INDEX(Tabella4[N°], MATCH("*"&amp;AF250&amp;"*", Tabella4[DIPENDENTE], 0)), "0000"), "Non trovato"))</f>
        <v>2109</v>
      </c>
      <c r="E250" s="38" t="str">
        <f>IF(AG250="", "", IF(ISERROR(MATCH("*"&amp;AG250&amp;"*", Tabella4[DIPENDENTE], 0)), "Non trovato", TEXT(INDEX(Tabella4[N°], MATCH("*"&amp;AG250&amp;"*", Tabella4[DIPENDENTE], 0)), "0000")))</f>
        <v/>
      </c>
      <c r="F250" s="48" t="str">
        <f t="shared" si="67"/>
        <v>CAVALLI</v>
      </c>
      <c r="G250" s="48" t="str">
        <f t="shared" si="68"/>
        <v/>
      </c>
      <c r="H250" s="57"/>
      <c r="I250" s="68" t="str">
        <f t="shared" si="69"/>
        <v>02</v>
      </c>
      <c r="J250" s="39" t="str">
        <f t="shared" si="84"/>
        <v/>
      </c>
      <c r="K250" s="40" t="str">
        <f t="shared" si="85"/>
        <v>08:15</v>
      </c>
      <c r="L250" s="48"/>
      <c r="M250" s="41" t="str">
        <f t="shared" si="86"/>
        <v/>
      </c>
      <c r="N250" s="41" t="str">
        <f t="shared" si="70"/>
        <v/>
      </c>
      <c r="O250" s="10" t="str">
        <f t="shared" si="71"/>
        <v>08:15</v>
      </c>
      <c r="P250" s="10" t="str">
        <f t="shared" si="72"/>
        <v/>
      </c>
      <c r="Q250" s="48" t="str">
        <f t="shared" si="73"/>
        <v/>
      </c>
      <c r="R250" s="48" t="str">
        <f t="shared" si="74"/>
        <v/>
      </c>
      <c r="S250" s="42" t="str">
        <f t="shared" si="75"/>
        <v>SINGOLO</v>
      </c>
      <c r="T250" s="57" t="str">
        <f>Tabella3[[#This Row],[Descrizione Attività]]</f>
        <v>Manutenzione Elettrica Isab</v>
      </c>
      <c r="U250" s="57" t="str">
        <f>IF(Tabella1[[#This Row],[DATA]]="","","02")</f>
        <v>02</v>
      </c>
      <c r="V250" s="34"/>
      <c r="W250" s="34"/>
      <c r="X250" s="33"/>
      <c r="Y250" s="23"/>
      <c r="Z250" s="21" t="str">
        <f t="shared" si="76"/>
        <v>martedì</v>
      </c>
      <c r="AA250" s="22">
        <f t="shared" si="77"/>
        <v>8.25</v>
      </c>
      <c r="AB250" s="22" t="str">
        <f t="shared" si="78"/>
        <v>08:15</v>
      </c>
      <c r="AC250" s="22" t="str">
        <f t="shared" si="79"/>
        <v>NO</v>
      </c>
      <c r="AD250" s="46"/>
      <c r="AE250" s="78">
        <v>45818</v>
      </c>
      <c r="AF250" s="73" t="s">
        <v>114</v>
      </c>
      <c r="AG250" s="73"/>
      <c r="AH250" s="73">
        <v>23134</v>
      </c>
      <c r="AI250" s="73">
        <v>10</v>
      </c>
      <c r="AJ250" s="74">
        <v>7.45</v>
      </c>
      <c r="AK250" s="74">
        <v>16.45</v>
      </c>
      <c r="AL250" s="74">
        <v>8.25</v>
      </c>
      <c r="AM250" s="73" t="s">
        <v>111</v>
      </c>
      <c r="AN250" s="75" t="s">
        <v>49</v>
      </c>
      <c r="AO250" s="76" t="s">
        <v>61</v>
      </c>
    </row>
    <row r="251" spans="1:41" ht="14.45" customHeight="1">
      <c r="A251" s="38"/>
      <c r="B251" s="9">
        <f t="shared" si="66"/>
        <v>45818</v>
      </c>
      <c r="C251" s="39">
        <f t="shared" si="87"/>
        <v>404</v>
      </c>
      <c r="D251" s="38" t="str">
        <f>IF(AF251="", "", IFERROR(TEXT(INDEX(Tabella4[N°], MATCH("*"&amp;AF251&amp;"*", Tabella4[DIPENDENTE], 0)), "0000"), "Non trovato"))</f>
        <v>0552</v>
      </c>
      <c r="E251" s="38" t="str">
        <f>IF(AG251="", "", IF(ISERROR(MATCH("*"&amp;AG251&amp;"*", Tabella4[DIPENDENTE], 0)), "Non trovato", TEXT(INDEX(Tabella4[N°], MATCH("*"&amp;AG251&amp;"*", Tabella4[DIPENDENTE], 0)), "0000")))</f>
        <v/>
      </c>
      <c r="F251" s="48" t="str">
        <f t="shared" si="67"/>
        <v>DI MARE</v>
      </c>
      <c r="G251" s="48" t="str">
        <f t="shared" si="68"/>
        <v/>
      </c>
      <c r="H251" s="57"/>
      <c r="I251" s="68" t="str">
        <f t="shared" si="69"/>
        <v>02</v>
      </c>
      <c r="J251" s="39" t="str">
        <f t="shared" si="84"/>
        <v>01:30</v>
      </c>
      <c r="K251" s="40" t="str">
        <f t="shared" si="85"/>
        <v/>
      </c>
      <c r="L251" s="48"/>
      <c r="M251" s="41" t="str">
        <f t="shared" si="86"/>
        <v/>
      </c>
      <c r="N251" s="41" t="str">
        <f t="shared" si="70"/>
        <v/>
      </c>
      <c r="O251" s="10" t="str">
        <f t="shared" si="71"/>
        <v>01:30</v>
      </c>
      <c r="P251" s="10" t="str">
        <f t="shared" si="72"/>
        <v/>
      </c>
      <c r="Q251" s="48" t="str">
        <f t="shared" si="73"/>
        <v/>
      </c>
      <c r="R251" s="48" t="str">
        <f t="shared" si="74"/>
        <v/>
      </c>
      <c r="S251" s="42" t="str">
        <f t="shared" si="75"/>
        <v>SINGOLO</v>
      </c>
      <c r="T251" s="57" t="str">
        <f>Tabella3[[#This Row],[Descrizione Attività]]</f>
        <v>ORE CONTO PROPRIO</v>
      </c>
      <c r="U251" s="57" t="str">
        <f>IF(Tabella1[[#This Row],[DATA]]="","","02")</f>
        <v>02</v>
      </c>
      <c r="V251" s="34"/>
      <c r="W251" s="34"/>
      <c r="X251" s="33"/>
      <c r="Y251" s="23"/>
      <c r="Z251" s="21" t="str">
        <f t="shared" si="76"/>
        <v>martedì</v>
      </c>
      <c r="AA251" s="22">
        <f t="shared" si="77"/>
        <v>1.5</v>
      </c>
      <c r="AB251" s="22" t="str">
        <f t="shared" si="78"/>
        <v>01:30</v>
      </c>
      <c r="AC251" s="22" t="str">
        <f t="shared" si="79"/>
        <v>NO</v>
      </c>
      <c r="AD251" s="46"/>
      <c r="AE251" s="78">
        <v>45818</v>
      </c>
      <c r="AF251" s="73" t="s">
        <v>63</v>
      </c>
      <c r="AG251" s="73"/>
      <c r="AH251" s="73">
        <v>4041</v>
      </c>
      <c r="AI251" s="73">
        <v>10</v>
      </c>
      <c r="AJ251" s="74">
        <v>6.15</v>
      </c>
      <c r="AK251" s="74">
        <v>7.45</v>
      </c>
      <c r="AL251" s="74">
        <v>1.5</v>
      </c>
      <c r="AM251" s="73" t="s">
        <v>62</v>
      </c>
      <c r="AN251" s="75" t="s">
        <v>49</v>
      </c>
      <c r="AO251" s="76">
        <v>4041</v>
      </c>
    </row>
    <row r="252" spans="1:41" ht="14.45" customHeight="1">
      <c r="A252" s="38"/>
      <c r="B252" s="9">
        <f t="shared" si="66"/>
        <v>45818</v>
      </c>
      <c r="C252" s="39">
        <f t="shared" si="87"/>
        <v>404</v>
      </c>
      <c r="D252" s="38" t="str">
        <f>IF(AF252="", "", IFERROR(TEXT(INDEX(Tabella4[N°], MATCH("*"&amp;AF252&amp;"*", Tabella4[DIPENDENTE], 0)), "0000"), "Non trovato"))</f>
        <v>0552</v>
      </c>
      <c r="E252" s="38" t="str">
        <f>IF(AG252="", "", IF(ISERROR(MATCH("*"&amp;AG252&amp;"*", Tabella4[DIPENDENTE], 0)), "Non trovato", TEXT(INDEX(Tabella4[N°], MATCH("*"&amp;AG252&amp;"*", Tabella4[DIPENDENTE], 0)), "0000")))</f>
        <v/>
      </c>
      <c r="F252" s="48" t="str">
        <f t="shared" si="67"/>
        <v>DI MARE</v>
      </c>
      <c r="G252" s="48" t="str">
        <f t="shared" si="68"/>
        <v/>
      </c>
      <c r="H252" s="57"/>
      <c r="I252" s="68" t="str">
        <f t="shared" si="69"/>
        <v>02</v>
      </c>
      <c r="J252" s="39" t="str">
        <f t="shared" si="84"/>
        <v>00:30</v>
      </c>
      <c r="K252" s="40" t="str">
        <f t="shared" si="85"/>
        <v/>
      </c>
      <c r="L252" s="48"/>
      <c r="M252" s="41" t="str">
        <f t="shared" si="86"/>
        <v/>
      </c>
      <c r="N252" s="41" t="str">
        <f t="shared" si="70"/>
        <v/>
      </c>
      <c r="O252" s="10" t="str">
        <f t="shared" si="71"/>
        <v>00:30</v>
      </c>
      <c r="P252" s="10" t="str">
        <f t="shared" si="72"/>
        <v/>
      </c>
      <c r="Q252" s="48" t="str">
        <f t="shared" si="73"/>
        <v/>
      </c>
      <c r="R252" s="48" t="str">
        <f t="shared" si="74"/>
        <v/>
      </c>
      <c r="S252" s="42" t="str">
        <f t="shared" si="75"/>
        <v>SINGOLO</v>
      </c>
      <c r="T252" s="57" t="str">
        <f>Tabella3[[#This Row],[Descrizione Attività]]</f>
        <v>ORE CONTO PROPRIO</v>
      </c>
      <c r="U252" s="57" t="str">
        <f>IF(Tabella1[[#This Row],[DATA]]="","","02")</f>
        <v>02</v>
      </c>
      <c r="V252" s="34"/>
      <c r="W252" s="34"/>
      <c r="X252" s="33"/>
      <c r="Y252" s="23"/>
      <c r="Z252" s="21" t="str">
        <f t="shared" si="76"/>
        <v>martedì</v>
      </c>
      <c r="AA252" s="22">
        <f t="shared" si="77"/>
        <v>0.5</v>
      </c>
      <c r="AB252" s="22" t="str">
        <f t="shared" si="78"/>
        <v>00:30</v>
      </c>
      <c r="AC252" s="22" t="str">
        <f t="shared" si="79"/>
        <v>NO</v>
      </c>
      <c r="AD252" s="46"/>
      <c r="AE252" s="78">
        <v>45818</v>
      </c>
      <c r="AF252" s="73" t="s">
        <v>63</v>
      </c>
      <c r="AG252" s="73"/>
      <c r="AH252" s="73">
        <v>4041</v>
      </c>
      <c r="AI252" s="73">
        <v>10</v>
      </c>
      <c r="AJ252" s="74">
        <v>16.45</v>
      </c>
      <c r="AK252" s="74">
        <v>17.149999999999999</v>
      </c>
      <c r="AL252" s="74">
        <v>0.5</v>
      </c>
      <c r="AM252" s="73" t="s">
        <v>62</v>
      </c>
      <c r="AN252" s="75" t="s">
        <v>49</v>
      </c>
      <c r="AO252" s="76">
        <v>4041</v>
      </c>
    </row>
    <row r="253" spans="1:41" ht="14.45" customHeight="1">
      <c r="A253" s="38"/>
      <c r="B253" s="9">
        <f t="shared" si="66"/>
        <v>45818</v>
      </c>
      <c r="C253" s="39">
        <f t="shared" si="87"/>
        <v>404</v>
      </c>
      <c r="D253" s="38" t="str">
        <f>IF(AF253="", "", IFERROR(TEXT(INDEX(Tabella4[N°], MATCH("*"&amp;AF253&amp;"*", Tabella4[DIPENDENTE], 0)), "0000"), "Non trovato"))</f>
        <v>1050</v>
      </c>
      <c r="E253" s="38" t="str">
        <f>IF(AG253="", "", IF(ISERROR(MATCH("*"&amp;AG253&amp;"*", Tabella4[DIPENDENTE], 0)), "Non trovato", TEXT(INDEX(Tabella4[N°], MATCH("*"&amp;AG253&amp;"*", Tabella4[DIPENDENTE], 0)), "0000")))</f>
        <v/>
      </c>
      <c r="F253" s="48" t="str">
        <f t="shared" si="67"/>
        <v>GIGLIUTO M</v>
      </c>
      <c r="G253" s="48" t="str">
        <f t="shared" si="68"/>
        <v/>
      </c>
      <c r="H253" s="57"/>
      <c r="I253" s="68" t="str">
        <f t="shared" si="69"/>
        <v>02</v>
      </c>
      <c r="J253" s="39" t="str">
        <f t="shared" si="84"/>
        <v>08:15</v>
      </c>
      <c r="K253" s="40" t="str">
        <f t="shared" si="85"/>
        <v/>
      </c>
      <c r="L253" s="48"/>
      <c r="M253" s="41" t="str">
        <f t="shared" si="86"/>
        <v>00:30</v>
      </c>
      <c r="N253" s="41" t="str">
        <f t="shared" si="70"/>
        <v/>
      </c>
      <c r="O253" s="10" t="str">
        <f t="shared" si="71"/>
        <v>08:45</v>
      </c>
      <c r="P253" s="10" t="str">
        <f t="shared" si="72"/>
        <v/>
      </c>
      <c r="Q253" s="48" t="str">
        <f t="shared" si="73"/>
        <v/>
      </c>
      <c r="R253" s="48" t="str">
        <f t="shared" si="74"/>
        <v/>
      </c>
      <c r="S253" s="42" t="str">
        <f t="shared" si="75"/>
        <v>SINGOLO</v>
      </c>
      <c r="T253" s="57" t="str">
        <f>Tabella3[[#This Row],[Descrizione Attività]]</f>
        <v>ORE CONTO PROPRIO</v>
      </c>
      <c r="U253" s="57" t="str">
        <f>IF(Tabella1[[#This Row],[DATA]]="","","02")</f>
        <v>02</v>
      </c>
      <c r="V253" s="34"/>
      <c r="W253" s="34"/>
      <c r="X253" s="33"/>
      <c r="Y253" s="23"/>
      <c r="Z253" s="21" t="str">
        <f t="shared" si="76"/>
        <v>martedì</v>
      </c>
      <c r="AA253" s="22">
        <f t="shared" si="77"/>
        <v>8.75</v>
      </c>
      <c r="AB253" s="22" t="str">
        <f t="shared" si="78"/>
        <v>08:45</v>
      </c>
      <c r="AC253" s="22" t="str">
        <f t="shared" si="79"/>
        <v>NO</v>
      </c>
      <c r="AD253" s="46"/>
      <c r="AE253" s="78">
        <v>45818</v>
      </c>
      <c r="AF253" s="73" t="s">
        <v>109</v>
      </c>
      <c r="AG253" s="73"/>
      <c r="AH253" s="73">
        <v>4041</v>
      </c>
      <c r="AI253" s="73">
        <v>10</v>
      </c>
      <c r="AJ253" s="74">
        <v>7.45</v>
      </c>
      <c r="AK253" s="74">
        <v>17.149999999999999</v>
      </c>
      <c r="AL253" s="74">
        <v>8.75</v>
      </c>
      <c r="AM253" s="73" t="s">
        <v>62</v>
      </c>
      <c r="AN253" s="75" t="s">
        <v>49</v>
      </c>
      <c r="AO253" s="76">
        <v>4041</v>
      </c>
    </row>
    <row r="254" spans="1:41" ht="14.45" customHeight="1">
      <c r="A254" s="38"/>
      <c r="B254" s="9">
        <f t="shared" si="66"/>
        <v>45818</v>
      </c>
      <c r="C254" s="39">
        <f t="shared" si="87"/>
        <v>404</v>
      </c>
      <c r="D254" s="38" t="str">
        <f>IF(AF254="", "", IFERROR(TEXT(INDEX(Tabella4[N°], MATCH("*"&amp;AF254&amp;"*", Tabella4[DIPENDENTE], 0)), "0000"), "Non trovato"))</f>
        <v>0278</v>
      </c>
      <c r="E254" s="38" t="str">
        <f>IF(AG254="", "", IF(ISERROR(MATCH("*"&amp;AG254&amp;"*", Tabella4[DIPENDENTE], 0)), "Non trovato", TEXT(INDEX(Tabella4[N°], MATCH("*"&amp;AG254&amp;"*", Tabella4[DIPENDENTE], 0)), "0000")))</f>
        <v>0386</v>
      </c>
      <c r="F254" s="48" t="str">
        <f t="shared" si="67"/>
        <v>INTRESSALVI</v>
      </c>
      <c r="G254" s="48" t="str">
        <f t="shared" si="68"/>
        <v>TRICHINI</v>
      </c>
      <c r="H254" s="57"/>
      <c r="I254" s="68" t="str">
        <f t="shared" si="69"/>
        <v>02</v>
      </c>
      <c r="J254" s="39" t="str">
        <f t="shared" si="84"/>
        <v>08:15</v>
      </c>
      <c r="K254" s="40" t="str">
        <f t="shared" si="85"/>
        <v/>
      </c>
      <c r="L254" s="48"/>
      <c r="M254" s="41" t="str">
        <f t="shared" si="86"/>
        <v/>
      </c>
      <c r="N254" s="41" t="str">
        <f t="shared" si="70"/>
        <v/>
      </c>
      <c r="O254" s="10" t="str">
        <f t="shared" si="71"/>
        <v>08:15</v>
      </c>
      <c r="P254" s="10" t="str">
        <f t="shared" si="72"/>
        <v/>
      </c>
      <c r="Q254" s="48" t="str">
        <f t="shared" si="73"/>
        <v/>
      </c>
      <c r="R254" s="48" t="str">
        <f t="shared" si="74"/>
        <v/>
      </c>
      <c r="S254" s="42" t="str">
        <f t="shared" si="75"/>
        <v>DOPPIO</v>
      </c>
      <c r="T254" s="57" t="str">
        <f>Tabella3[[#This Row],[Descrizione Attività]]</f>
        <v>ORE CONTO PROPRIO</v>
      </c>
      <c r="U254" s="57" t="str">
        <f>IF(Tabella1[[#This Row],[DATA]]="","","02")</f>
        <v>02</v>
      </c>
      <c r="V254" s="34"/>
      <c r="W254" s="34"/>
      <c r="X254" s="33"/>
      <c r="Y254" s="23"/>
      <c r="Z254" s="21" t="str">
        <f t="shared" si="76"/>
        <v>martedì</v>
      </c>
      <c r="AA254" s="22">
        <f t="shared" si="77"/>
        <v>8.25</v>
      </c>
      <c r="AB254" s="22" t="str">
        <f t="shared" si="78"/>
        <v>08:15</v>
      </c>
      <c r="AC254" s="22" t="str">
        <f t="shared" si="79"/>
        <v>NO</v>
      </c>
      <c r="AD254" s="46"/>
      <c r="AE254" s="78">
        <v>45818</v>
      </c>
      <c r="AF254" s="73" t="s">
        <v>50</v>
      </c>
      <c r="AG254" s="73" t="s">
        <v>113</v>
      </c>
      <c r="AH254" s="73">
        <v>4041</v>
      </c>
      <c r="AI254" s="73">
        <v>10</v>
      </c>
      <c r="AJ254" s="74">
        <v>7.45</v>
      </c>
      <c r="AK254" s="74">
        <v>16.45</v>
      </c>
      <c r="AL254" s="74">
        <v>16.5</v>
      </c>
      <c r="AM254" s="73" t="s">
        <v>62</v>
      </c>
      <c r="AN254" s="75" t="s">
        <v>49</v>
      </c>
      <c r="AO254" s="76">
        <v>4041</v>
      </c>
    </row>
    <row r="255" spans="1:41" ht="14.45" customHeight="1">
      <c r="A255" s="38"/>
      <c r="B255" s="9">
        <f t="shared" si="66"/>
        <v>45818</v>
      </c>
      <c r="C255" s="39" t="str">
        <f t="shared" si="87"/>
        <v>23/134</v>
      </c>
      <c r="D255" s="38" t="str">
        <f>IF(AF255="", "", IFERROR(TEXT(INDEX(Tabella4[N°], MATCH("*"&amp;AF255&amp;"*", Tabella4[DIPENDENTE], 0)), "0000"), "Non trovato"))</f>
        <v>0263</v>
      </c>
      <c r="E255" s="38" t="str">
        <f>IF(AG255="", "", IF(ISERROR(MATCH("*"&amp;AG255&amp;"*", Tabella4[DIPENDENTE], 0)), "Non trovato", TEXT(INDEX(Tabella4[N°], MATCH("*"&amp;AG255&amp;"*", Tabella4[DIPENDENTE], 0)), "0000")))</f>
        <v/>
      </c>
      <c r="F255" s="48" t="str">
        <f t="shared" si="67"/>
        <v>ROSSITTO G</v>
      </c>
      <c r="G255" s="48" t="str">
        <f t="shared" si="68"/>
        <v/>
      </c>
      <c r="H255" s="57"/>
      <c r="I255" s="68" t="str">
        <f t="shared" si="69"/>
        <v>02</v>
      </c>
      <c r="J255" s="39" t="str">
        <f t="shared" si="84"/>
        <v/>
      </c>
      <c r="K255" s="40" t="str">
        <f t="shared" si="85"/>
        <v>08:15</v>
      </c>
      <c r="L255" s="48"/>
      <c r="M255" s="41" t="str">
        <f t="shared" si="86"/>
        <v>02:00</v>
      </c>
      <c r="N255" s="41" t="str">
        <f t="shared" si="70"/>
        <v/>
      </c>
      <c r="O255" s="10" t="str">
        <f t="shared" si="71"/>
        <v>10:15</v>
      </c>
      <c r="P255" s="10" t="str">
        <f t="shared" si="72"/>
        <v/>
      </c>
      <c r="Q255" s="48" t="str">
        <f t="shared" si="73"/>
        <v/>
      </c>
      <c r="R255" s="48" t="str">
        <f t="shared" si="74"/>
        <v/>
      </c>
      <c r="S255" s="42" t="str">
        <f t="shared" si="75"/>
        <v>SINGOLO</v>
      </c>
      <c r="T255" s="57" t="str">
        <f>Tabella3[[#This Row],[Descrizione Attività]]</f>
        <v>Manutenzione Elettrica Isab</v>
      </c>
      <c r="U255" s="57" t="str">
        <f>IF(Tabella1[[#This Row],[DATA]]="","","02")</f>
        <v>02</v>
      </c>
      <c r="V255" s="34"/>
      <c r="W255" s="34"/>
      <c r="X255" s="33"/>
      <c r="Y255" s="23"/>
      <c r="Z255" s="21" t="str">
        <f t="shared" si="76"/>
        <v>martedì</v>
      </c>
      <c r="AA255" s="22">
        <f t="shared" si="77"/>
        <v>10.25</v>
      </c>
      <c r="AB255" s="22" t="str">
        <f t="shared" si="78"/>
        <v>10:15</v>
      </c>
      <c r="AC255" s="22" t="str">
        <f t="shared" si="79"/>
        <v>NO</v>
      </c>
      <c r="AD255" s="46"/>
      <c r="AE255" s="78">
        <v>45818</v>
      </c>
      <c r="AF255" s="73" t="s">
        <v>110</v>
      </c>
      <c r="AG255" s="73"/>
      <c r="AH255" s="73">
        <v>23134</v>
      </c>
      <c r="AI255" s="73">
        <v>10</v>
      </c>
      <c r="AJ255" s="74">
        <v>6.15</v>
      </c>
      <c r="AK255" s="74">
        <v>17.149999999999999</v>
      </c>
      <c r="AL255" s="74">
        <v>10.25</v>
      </c>
      <c r="AM255" s="73" t="s">
        <v>111</v>
      </c>
      <c r="AN255" s="75" t="s">
        <v>49</v>
      </c>
      <c r="AO255" s="76" t="s">
        <v>61</v>
      </c>
    </row>
    <row r="256" spans="1:41" ht="14.45" customHeight="1">
      <c r="A256" s="38"/>
      <c r="B256" s="9">
        <f t="shared" si="66"/>
        <v>45818</v>
      </c>
      <c r="C256" s="39">
        <f t="shared" si="87"/>
        <v>404</v>
      </c>
      <c r="D256" s="38" t="str">
        <f>IF(AF256="", "", IFERROR(TEXT(INDEX(Tabella4[N°], MATCH("*"&amp;AF256&amp;"*", Tabella4[DIPENDENTE], 0)), "0000"), "Non trovato"))</f>
        <v>0483</v>
      </c>
      <c r="E256" s="38" t="str">
        <f>IF(AG256="", "", IF(ISERROR(MATCH("*"&amp;AG256&amp;"*", Tabella4[DIPENDENTE], 0)), "Non trovato", TEXT(INDEX(Tabella4[N°], MATCH("*"&amp;AG256&amp;"*", Tabella4[DIPENDENTE], 0)), "0000")))</f>
        <v>1765</v>
      </c>
      <c r="F256" s="48" t="str">
        <f t="shared" si="67"/>
        <v>SCARAVELLI</v>
      </c>
      <c r="G256" s="48" t="str">
        <f t="shared" si="68"/>
        <v>SIRINGO</v>
      </c>
      <c r="H256" s="57"/>
      <c r="I256" s="68" t="str">
        <f t="shared" si="69"/>
        <v>02</v>
      </c>
      <c r="J256" s="39" t="str">
        <f t="shared" si="84"/>
        <v>08:15</v>
      </c>
      <c r="K256" s="40" t="str">
        <f t="shared" si="85"/>
        <v/>
      </c>
      <c r="L256" s="48"/>
      <c r="M256" s="41" t="str">
        <f t="shared" si="86"/>
        <v/>
      </c>
      <c r="N256" s="41" t="str">
        <f t="shared" si="70"/>
        <v/>
      </c>
      <c r="O256" s="10" t="str">
        <f t="shared" si="71"/>
        <v>08:15</v>
      </c>
      <c r="P256" s="10" t="str">
        <f t="shared" si="72"/>
        <v/>
      </c>
      <c r="Q256" s="48" t="str">
        <f t="shared" si="73"/>
        <v/>
      </c>
      <c r="R256" s="48" t="str">
        <f t="shared" si="74"/>
        <v/>
      </c>
      <c r="S256" s="42" t="str">
        <f t="shared" si="75"/>
        <v>DOPPIO</v>
      </c>
      <c r="T256" s="57" t="str">
        <f>Tabella3[[#This Row],[Descrizione Attività]]</f>
        <v>ORE CONTO PROPRIO</v>
      </c>
      <c r="U256" s="57" t="str">
        <f>IF(Tabella1[[#This Row],[DATA]]="","","02")</f>
        <v>02</v>
      </c>
      <c r="V256" s="34"/>
      <c r="W256" s="34"/>
      <c r="X256" s="33"/>
      <c r="Y256" s="23"/>
      <c r="Z256" s="21" t="str">
        <f t="shared" si="76"/>
        <v>martedì</v>
      </c>
      <c r="AA256" s="22">
        <f t="shared" si="77"/>
        <v>8.25</v>
      </c>
      <c r="AB256" s="22" t="str">
        <f t="shared" si="78"/>
        <v>08:15</v>
      </c>
      <c r="AC256" s="22" t="str">
        <f t="shared" si="79"/>
        <v>NO</v>
      </c>
      <c r="AD256" s="46"/>
      <c r="AE256" s="78">
        <v>45818</v>
      </c>
      <c r="AF256" s="73" t="s">
        <v>51</v>
      </c>
      <c r="AG256" s="73" t="s">
        <v>112</v>
      </c>
      <c r="AH256" s="73">
        <v>4041</v>
      </c>
      <c r="AI256" s="73">
        <v>10</v>
      </c>
      <c r="AJ256" s="74">
        <v>7.45</v>
      </c>
      <c r="AK256" s="74">
        <v>16.45</v>
      </c>
      <c r="AL256" s="74">
        <v>16.5</v>
      </c>
      <c r="AM256" s="73" t="s">
        <v>62</v>
      </c>
      <c r="AN256" s="75" t="s">
        <v>49</v>
      </c>
      <c r="AO256" s="76">
        <v>4041</v>
      </c>
    </row>
    <row r="257" spans="1:41" ht="14.45" customHeight="1">
      <c r="A257" s="38"/>
      <c r="B257" s="9">
        <f t="shared" si="66"/>
        <v>45818</v>
      </c>
      <c r="C257" s="39">
        <f t="shared" si="87"/>
        <v>404</v>
      </c>
      <c r="D257" s="38" t="str">
        <f>IF(AF257="", "", IFERROR(TEXT(INDEX(Tabella4[N°], MATCH("*"&amp;AF257&amp;"*", Tabella4[DIPENDENTE], 0)), "0000"), "Non trovato"))</f>
        <v>0511</v>
      </c>
      <c r="E257" s="38" t="str">
        <f>IF(AG257="", "", IF(ISERROR(MATCH("*"&amp;AG257&amp;"*", Tabella4[DIPENDENTE], 0)), "Non trovato", TEXT(INDEX(Tabella4[N°], MATCH("*"&amp;AG257&amp;"*", Tabella4[DIPENDENTE], 0)), "0000")))</f>
        <v/>
      </c>
      <c r="F257" s="48" t="str">
        <f t="shared" si="67"/>
        <v>DI GRANDE D</v>
      </c>
      <c r="G257" s="48" t="str">
        <f t="shared" si="68"/>
        <v/>
      </c>
      <c r="H257" s="57"/>
      <c r="I257" s="68" t="str">
        <f t="shared" si="69"/>
        <v>02</v>
      </c>
      <c r="J257" s="39" t="str">
        <f t="shared" si="84"/>
        <v>08:15</v>
      </c>
      <c r="K257" s="40" t="str">
        <f t="shared" si="85"/>
        <v/>
      </c>
      <c r="L257" s="48"/>
      <c r="M257" s="41" t="str">
        <f t="shared" si="86"/>
        <v/>
      </c>
      <c r="N257" s="41" t="str">
        <f t="shared" si="70"/>
        <v/>
      </c>
      <c r="O257" s="10" t="str">
        <f t="shared" si="71"/>
        <v>08:15</v>
      </c>
      <c r="P257" s="10" t="str">
        <f t="shared" si="72"/>
        <v/>
      </c>
      <c r="Q257" s="48" t="str">
        <f t="shared" si="73"/>
        <v/>
      </c>
      <c r="R257" s="48" t="str">
        <f t="shared" si="74"/>
        <v/>
      </c>
      <c r="S257" s="42" t="str">
        <f t="shared" si="75"/>
        <v>SINGOLO</v>
      </c>
      <c r="T257" s="57" t="str">
        <f>Tabella3[[#This Row],[Descrizione Attività]]</f>
        <v>ORE CONTO PROPRIO</v>
      </c>
      <c r="U257" s="57" t="str">
        <f>IF(Tabella1[[#This Row],[DATA]]="","","02")</f>
        <v>02</v>
      </c>
      <c r="V257" s="34"/>
      <c r="W257" s="34"/>
      <c r="X257" s="33"/>
      <c r="Y257" s="23"/>
      <c r="Z257" s="21" t="str">
        <f t="shared" si="76"/>
        <v>martedì</v>
      </c>
      <c r="AA257" s="22">
        <f t="shared" si="77"/>
        <v>8.25</v>
      </c>
      <c r="AB257" s="22" t="str">
        <f t="shared" si="78"/>
        <v>08:15</v>
      </c>
      <c r="AC257" s="22" t="str">
        <f t="shared" si="79"/>
        <v>NO</v>
      </c>
      <c r="AD257" s="46"/>
      <c r="AE257" s="78">
        <v>45818</v>
      </c>
      <c r="AF257" s="73" t="s">
        <v>144</v>
      </c>
      <c r="AG257" s="73"/>
      <c r="AH257" s="73">
        <v>4041</v>
      </c>
      <c r="AI257" s="73">
        <v>10</v>
      </c>
      <c r="AJ257" s="74">
        <v>7.45</v>
      </c>
      <c r="AK257" s="74">
        <v>16.45</v>
      </c>
      <c r="AL257" s="74">
        <v>8.25</v>
      </c>
      <c r="AM257" s="73" t="s">
        <v>62</v>
      </c>
      <c r="AN257" s="75" t="s">
        <v>49</v>
      </c>
      <c r="AO257" s="76">
        <v>4041</v>
      </c>
    </row>
    <row r="258" spans="1:41" ht="14.45" customHeight="1">
      <c r="A258" s="38"/>
      <c r="B258" s="9">
        <f t="shared" si="66"/>
        <v>45819</v>
      </c>
      <c r="C258" s="39">
        <f t="shared" si="87"/>
        <v>404</v>
      </c>
      <c r="D258" s="38" t="str">
        <f>IF(AF258="", "", IFERROR(TEXT(INDEX(Tabella4[N°], MATCH("*"&amp;AF258&amp;"*", Tabella4[DIPENDENTE], 0)), "0000"), "Non trovato"))</f>
        <v>0476</v>
      </c>
      <c r="E258" s="38" t="str">
        <f>IF(AG258="", "", IF(ISERROR(MATCH("*"&amp;AG258&amp;"*", Tabella4[DIPENDENTE], 0)), "Non trovato", TEXT(INDEX(Tabella4[N°], MATCH("*"&amp;AG258&amp;"*", Tabella4[DIPENDENTE], 0)), "0000")))</f>
        <v/>
      </c>
      <c r="F258" s="48" t="str">
        <f t="shared" si="67"/>
        <v>ARICO'</v>
      </c>
      <c r="G258" s="48" t="str">
        <f t="shared" si="68"/>
        <v/>
      </c>
      <c r="H258" s="57"/>
      <c r="I258" s="68" t="str">
        <f t="shared" si="69"/>
        <v>02</v>
      </c>
      <c r="J258" s="39" t="str">
        <f t="shared" si="84"/>
        <v/>
      </c>
      <c r="K258" s="40" t="str">
        <f t="shared" si="85"/>
        <v/>
      </c>
      <c r="L258" s="48"/>
      <c r="M258" s="41" t="str">
        <f t="shared" si="86"/>
        <v/>
      </c>
      <c r="N258" s="41" t="str">
        <f t="shared" si="70"/>
        <v/>
      </c>
      <c r="O258" s="10" t="str">
        <f t="shared" si="71"/>
        <v>03:00</v>
      </c>
      <c r="P258" s="10" t="str">
        <f t="shared" si="72"/>
        <v>03:00</v>
      </c>
      <c r="Q258" s="48" t="str">
        <f t="shared" si="73"/>
        <v/>
      </c>
      <c r="R258" s="48" t="str">
        <f t="shared" si="74"/>
        <v/>
      </c>
      <c r="S258" s="42" t="str">
        <f t="shared" si="75"/>
        <v>SINGOLO</v>
      </c>
      <c r="T258" s="57" t="str">
        <f>Tabella3[[#This Row],[Descrizione Attività]]</f>
        <v>PERMESSO RETRIBUITO</v>
      </c>
      <c r="U258" s="57" t="str">
        <f>IF(Tabella1[[#This Row],[DATA]]="","","02")</f>
        <v>02</v>
      </c>
      <c r="V258" s="34"/>
      <c r="W258" s="34"/>
      <c r="X258" s="33"/>
      <c r="Y258" s="23"/>
      <c r="Z258" s="21" t="str">
        <f t="shared" si="76"/>
        <v>mercoledì</v>
      </c>
      <c r="AA258" s="22">
        <f t="shared" si="77"/>
        <v>3</v>
      </c>
      <c r="AB258" s="22" t="str">
        <f t="shared" si="78"/>
        <v>03:00</v>
      </c>
      <c r="AC258" s="22" t="str">
        <f t="shared" si="79"/>
        <v>NO</v>
      </c>
      <c r="AD258" s="46"/>
      <c r="AE258" s="78">
        <v>45819</v>
      </c>
      <c r="AF258" s="73" t="s">
        <v>108</v>
      </c>
      <c r="AG258" s="73"/>
      <c r="AH258" s="73">
        <v>4044</v>
      </c>
      <c r="AI258" s="73">
        <v>10</v>
      </c>
      <c r="AJ258" s="74">
        <v>13.45</v>
      </c>
      <c r="AK258" s="74">
        <v>16.45</v>
      </c>
      <c r="AL258" s="74">
        <v>3</v>
      </c>
      <c r="AM258" s="73" t="s">
        <v>48</v>
      </c>
      <c r="AN258" s="75" t="s">
        <v>49</v>
      </c>
      <c r="AO258" s="76">
        <v>404</v>
      </c>
    </row>
    <row r="259" spans="1:41" ht="14.45" customHeight="1">
      <c r="A259" s="38"/>
      <c r="B259" s="9">
        <f t="shared" si="66"/>
        <v>45819</v>
      </c>
      <c r="C259" s="39">
        <f t="shared" si="87"/>
        <v>404</v>
      </c>
      <c r="D259" s="38" t="str">
        <f>IF(AF259="", "", IFERROR(TEXT(INDEX(Tabella4[N°], MATCH("*"&amp;AF259&amp;"*", Tabella4[DIPENDENTE], 0)), "0000"), "Non trovato"))</f>
        <v>0483</v>
      </c>
      <c r="E259" s="38" t="str">
        <f>IF(AG259="", "", IF(ISERROR(MATCH("*"&amp;AG259&amp;"*", Tabella4[DIPENDENTE], 0)), "Non trovato", TEXT(INDEX(Tabella4[N°], MATCH("*"&amp;AG259&amp;"*", Tabella4[DIPENDENTE], 0)), "0000")))</f>
        <v/>
      </c>
      <c r="F259" s="48" t="str">
        <f t="shared" si="67"/>
        <v>SCARAVELLI</v>
      </c>
      <c r="G259" s="48" t="str">
        <f t="shared" si="68"/>
        <v/>
      </c>
      <c r="H259" s="57"/>
      <c r="I259" s="68" t="str">
        <f t="shared" si="69"/>
        <v>02</v>
      </c>
      <c r="J259" s="39" t="str">
        <f t="shared" si="84"/>
        <v/>
      </c>
      <c r="K259" s="40" t="str">
        <f t="shared" si="85"/>
        <v/>
      </c>
      <c r="L259" s="48"/>
      <c r="M259" s="41" t="str">
        <f t="shared" si="86"/>
        <v/>
      </c>
      <c r="N259" s="41" t="str">
        <f t="shared" si="70"/>
        <v/>
      </c>
      <c r="O259" s="10" t="str">
        <f t="shared" si="71"/>
        <v>04:00</v>
      </c>
      <c r="P259" s="10" t="str">
        <f t="shared" si="72"/>
        <v>04:00</v>
      </c>
      <c r="Q259" s="48" t="str">
        <f t="shared" si="73"/>
        <v/>
      </c>
      <c r="R259" s="48" t="str">
        <f t="shared" si="74"/>
        <v/>
      </c>
      <c r="S259" s="42" t="str">
        <f t="shared" si="75"/>
        <v>SINGOLO</v>
      </c>
      <c r="T259" s="57" t="str">
        <f>Tabella3[[#This Row],[Descrizione Attività]]</f>
        <v>PERMESSO RETRIBUITO</v>
      </c>
      <c r="U259" s="57" t="str">
        <f>IF(Tabella1[[#This Row],[DATA]]="","","02")</f>
        <v>02</v>
      </c>
      <c r="V259" s="34"/>
      <c r="W259" s="34"/>
      <c r="X259" s="33"/>
      <c r="Y259" s="23"/>
      <c r="Z259" s="21" t="str">
        <f t="shared" si="76"/>
        <v>mercoledì</v>
      </c>
      <c r="AA259" s="22">
        <f t="shared" si="77"/>
        <v>4</v>
      </c>
      <c r="AB259" s="22" t="str">
        <f t="shared" si="78"/>
        <v>04:00</v>
      </c>
      <c r="AC259" s="22" t="str">
        <f t="shared" si="79"/>
        <v>NO</v>
      </c>
      <c r="AD259" s="46"/>
      <c r="AE259" s="78">
        <v>45819</v>
      </c>
      <c r="AF259" s="73" t="s">
        <v>51</v>
      </c>
      <c r="AG259" s="73"/>
      <c r="AH259" s="73">
        <v>4044</v>
      </c>
      <c r="AI259" s="73">
        <v>10</v>
      </c>
      <c r="AJ259" s="74">
        <v>12.45</v>
      </c>
      <c r="AK259" s="74">
        <v>16.45</v>
      </c>
      <c r="AL259" s="74">
        <v>4</v>
      </c>
      <c r="AM259" s="73" t="s">
        <v>48</v>
      </c>
      <c r="AN259" s="75" t="s">
        <v>49</v>
      </c>
      <c r="AO259" s="76">
        <v>404</v>
      </c>
    </row>
    <row r="260" spans="1:41" ht="14.45" customHeight="1">
      <c r="A260" s="38"/>
      <c r="B260" s="9">
        <f t="shared" ref="B260:B323" si="88">IF(OR(AE260="", AE260=0), "", AE260)</f>
        <v>45819</v>
      </c>
      <c r="C260" s="39">
        <f>IF(AH260="","", IF(OR(AH260=4041, AH260=4042, AH260=4043, AH260=4044, AH260=4045, AH260=4046, AH260=4048, AH260=4049, AH260=4051, AH260=4052, AH260=4053, AH260=4054),
    404,
    IF(AH260=4047,
        "ALTRO CANTIERE",
        IF(AH260=4050,
            430,
            IF(LEN(AH260)=5,
                MID(AH260, 1, 2) &amp; "/" &amp; MID(AH260, 3, 3),
                AH260
            )
        )
    )
))</f>
        <v>404</v>
      </c>
      <c r="D260" s="38" t="str">
        <f>IF(AF260="", "", IFERROR(TEXT(INDEX(Tabella4[N°], MATCH("*"&amp;AF260&amp;"*", Tabella4[DIPENDENTE], 0)), "0000"), "Non trovato"))</f>
        <v>0300</v>
      </c>
      <c r="E260" s="38" t="str">
        <f>IF(AG260="", "", IF(ISERROR(MATCH("*"&amp;AG260&amp;"*", Tabella4[DIPENDENTE], 0)), "Non trovato", TEXT(INDEX(Tabella4[N°], MATCH("*"&amp;AG260&amp;"*", Tabella4[DIPENDENTE], 0)), "0000")))</f>
        <v>0967</v>
      </c>
      <c r="F260" s="48" t="str">
        <f t="shared" ref="F260:F323" si="89">IF(AF260="","",AF260)</f>
        <v>CAVAGNACCHI</v>
      </c>
      <c r="G260" s="48" t="str">
        <f t="shared" ref="G260:G323" si="90">IF(AG260="","",AG260)</f>
        <v>SCALISI</v>
      </c>
      <c r="H260" s="57"/>
      <c r="I260" s="68" t="str">
        <f t="shared" ref="I260:I323" si="91">IF(B260&lt;&gt;"", "02", "")</f>
        <v>02</v>
      </c>
      <c r="J260" s="39" t="str">
        <f>IF(OR(AH260=4041, AH260=4048, AH260=4049, AH260=4054, AH260=4050,AH260=428),
    IF(TEXT(VALUE(AB260) -
        IF(M260&lt;&gt;"", VALUE(M260), 0) -
        IF(N260&lt;&gt;"", VALUE(N260), 0),
    "[hh]:mm") = "00:00",
    "",
    TEXT(VALUE(AB260) -
        IF(M260&lt;&gt;"", VALUE(M260), 0) -
        IF(N260&lt;&gt;"", VALUE(N260), 0),
    "[hh]:mm")),
    "")</f>
        <v/>
      </c>
      <c r="K260" s="40" t="str">
        <f>IF(AND(AH260&lt;&gt;4041, AH260&lt;&gt;428, AH260&lt;&gt;4048, AH260&lt;&gt;4054, AH260&lt;&gt;4049, AH260&lt;&gt;4045, AH260&lt;&gt;4046, AH260&lt;&gt;4052, AH260&lt;&gt;4044, AH260&lt;&gt;4042, AH260&lt;&gt;4043, AH260&lt;&gt;4053, AH260&lt;&gt;4047, AH260&lt;&gt;4050),
    IF(ISERROR(TEXT(VALUE(AB260) -
        IF(M260&lt;&gt;"", VALUE(M260), 0) -
        IF(N260&lt;&gt;"", VALUE(N260), 0),
    "[hh]:mm")), "",
    IF(TEXT(VALUE(AB260) -
        IF(M260&lt;&gt;"", VALUE(M260), 0) -
        IF(N260&lt;&gt;"", VALUE(N260), 0),
    "[hh]:mm") = "00:00",
    "",
    TEXT(VALUE(AB260) -
        IF(M260&lt;&gt;"", VALUE(M260), 0) -
        IF(N260&lt;&gt;"", VALUE(N260), 0),
    "[hh]:mm"))),
    "")</f>
        <v/>
      </c>
      <c r="L260" s="48"/>
      <c r="M260" s="41" t="str">
        <f>IF(AND(AC260="NO", OR(Z260="lunedì", Z260="martedì", Z260="mercoledì", Z260="giovedì", Z260="venerdì")),
    IF(Z260="venerdì",
        IF(VALUE(AB260)&gt;VALUE("7:00"),TEXT(VALUE(AB260)-VALUE("7:00"),"[hh]:mm"),""),
        IF(VALUE(AB260)&gt;VALUE("8:15"),TEXT(VALUE(AB260)-VALUE("8:15"),"[hh]:mm"),"")
    ),
"")</f>
        <v/>
      </c>
      <c r="N260" s="41" t="str">
        <f t="shared" ref="N260:N323" si="92">IF(AND(OR(Z260="sabato", Z260="domenica", AC260="SI"), AB260&lt;&gt;0), AB260, "")</f>
        <v/>
      </c>
      <c r="O260" s="10" t="str">
        <f t="shared" ref="O260:O323" si="93">AB260</f>
        <v>08:15</v>
      </c>
      <c r="P260" s="10" t="str">
        <f t="shared" ref="P260:P323" si="94">IF(OR(AH260=4042, AH260=4044),AB260, "")</f>
        <v>08:15</v>
      </c>
      <c r="Q260" s="48" t="str">
        <f t="shared" ref="Q260:Q323" si="95">IF(OR(AH260=4043, AH260=4053),AB260, "")</f>
        <v/>
      </c>
      <c r="R260" s="48" t="str">
        <f t="shared" ref="R260:R323" si="96">IF(OR(AH260=4045, AH260=4046,AH260=4052),AB260, "")</f>
        <v/>
      </c>
      <c r="S260" s="42" t="str">
        <f t="shared" ref="S260:S323" si="97">IF(G260="",IF(F260="","","SINGOLO"),IF(F260&lt;&gt;"","DOPPIO",""))</f>
        <v>DOPPIO</v>
      </c>
      <c r="T260" s="57" t="str">
        <f>Tabella3[[#This Row],[Descrizione Attività]]</f>
        <v>FERIE</v>
      </c>
      <c r="U260" s="57" t="str">
        <f>IF(Tabella1[[#This Row],[DATA]]="","","02")</f>
        <v>02</v>
      </c>
      <c r="V260" s="34"/>
      <c r="W260" s="34"/>
      <c r="X260" s="33"/>
      <c r="Y260" s="23"/>
      <c r="Z260" s="21" t="str">
        <f t="shared" ref="Z260:Z323" si="98">TEXT(B260, "gggg")</f>
        <v>mercoledì</v>
      </c>
      <c r="AA260" s="22">
        <f t="shared" ref="AA260:AA323" si="99">IF(AND(AF260="", AG260=""), "", IF(AND(AF260&lt;&gt;"", AG260&lt;&gt;""), AL260/2, AL260))</f>
        <v>8.25</v>
      </c>
      <c r="AB260" s="22" t="str">
        <f t="shared" ref="AB260:AB323" si="100">IF(AA260="", "", TEXT(AA260/24, "[hh]:mm"))</f>
        <v>08:15</v>
      </c>
      <c r="AC260" s="22" t="str">
        <f t="shared" ref="AC260:AC323" si="101">IF(COUNTIF(Y$1:Y$1976, B260) &gt; 0, "SI", "NO")</f>
        <v>NO</v>
      </c>
      <c r="AD260" s="46"/>
      <c r="AE260" s="78">
        <v>45819</v>
      </c>
      <c r="AF260" s="73" t="s">
        <v>81</v>
      </c>
      <c r="AG260" s="73" t="s">
        <v>68</v>
      </c>
      <c r="AH260" s="73">
        <v>4042</v>
      </c>
      <c r="AI260" s="73">
        <v>10</v>
      </c>
      <c r="AJ260" s="74"/>
      <c r="AK260" s="74"/>
      <c r="AL260" s="74">
        <v>16.5</v>
      </c>
      <c r="AM260" s="73" t="s">
        <v>53</v>
      </c>
      <c r="AN260" s="75" t="s">
        <v>49</v>
      </c>
      <c r="AO260" s="76">
        <v>404</v>
      </c>
    </row>
    <row r="261" spans="1:41" ht="14.45" customHeight="1">
      <c r="A261" s="38"/>
      <c r="B261" s="9">
        <f t="shared" si="88"/>
        <v>45819</v>
      </c>
      <c r="C261" s="39">
        <f>IF(AH261="","", IF(OR(AH261=4041, AH261=4042, AH261=4043, AH261=4044, AH261=4045, AH261=4046, AH261=4048, AH261=4049, AH261=4051, AH261=4052, AH261=4053, AH261=4054),
404,
IF(AH261=4047,
"ALTRO CANTIERE",
IF(AH261=4050,
430,
IF(LEN(AH261)=5,
MID(AH261, 1, 2) &amp; "/" &amp; MID(AH261, 3, 3),
AH261)
)
)
))</f>
        <v>404</v>
      </c>
      <c r="D261" s="38" t="str">
        <f>IF(AF261="", "", IFERROR(TEXT(INDEX(Tabella4[N°], MATCH("*"&amp;AF261&amp;"*", Tabella4[DIPENDENTE], 0)), "0000"), "Non trovato"))</f>
        <v>0354</v>
      </c>
      <c r="E261" s="38" t="str">
        <f>IF(AG261="", "", IF(ISERROR(MATCH("*"&amp;AG261&amp;"*", Tabella4[DIPENDENTE], 0)), "Non trovato", TEXT(INDEX(Tabella4[N°], MATCH("*"&amp;AG261&amp;"*", Tabella4[DIPENDENTE], 0)), "0000")))</f>
        <v>1996</v>
      </c>
      <c r="F261" s="48" t="str">
        <f t="shared" si="89"/>
        <v>GARRO L</v>
      </c>
      <c r="G261" s="48" t="str">
        <f t="shared" si="90"/>
        <v>GARRO S</v>
      </c>
      <c r="H261" s="57"/>
      <c r="I261" s="68" t="str">
        <f t="shared" si="91"/>
        <v>02</v>
      </c>
      <c r="J261" s="39" t="str">
        <f t="shared" ref="J261:J292" si="102">IF(OR(AH261=4041, AH261=4048, AH261=4049, AH261=4054, AH261=4050,AH261=428),
IF(TEXT(VALUE(AB261) -
IF(M261&lt;&gt;"", VALUE(M261), 0) -
IF(N261&lt;&gt;"", VALUE(N261), 0),
"[hh]:mm") = "00:00",
"",
TEXT(VALUE(AB261) -
IF(M261&lt;&gt;"", VALUE(M261), 0) -
IF(N261&lt;&gt;"", VALUE(N261), 0),
"[hh]:mm")),
"")</f>
        <v/>
      </c>
      <c r="K261" s="40" t="str">
        <f t="shared" ref="K261:K292" si="103">IF(AND(AH261&lt;&gt;4041, AH261&lt;&gt;428, AH261&lt;&gt;4048, AH261&lt;&gt;4054, AH261&lt;&gt;4049, AH261&lt;&gt;4045, AH261&lt;&gt;4046, AH261&lt;&gt;4052, AH261&lt;&gt;4044, AH261&lt;&gt;4042, AH261&lt;&gt;4043, AH261&lt;&gt;4053, AH261&lt;&gt;4047, AH261&lt;&gt;4050),
IF(ISERROR(TEXT(VALUE(AB261) -
IF(M261&lt;&gt;"", VALUE(M261), 0) -
IF(N261&lt;&gt;"", VALUE(N261), 0),
"[hh]:mm")), "",
IF(TEXT(VALUE(AB261) -
IF(M261&lt;&gt;"", VALUE(M261), 0) -
IF(N261&lt;&gt;"", VALUE(N261), 0),
"[hh]:mm") = "00:00",
"",
TEXT(VALUE(AB261) -
IF(M261&lt;&gt;"", VALUE(M261), 0) -
IF(N261&lt;&gt;"", VALUE(N261), 0),
"[hh]:mm"))),
"")</f>
        <v/>
      </c>
      <c r="L261" s="48"/>
      <c r="M261" s="41" t="str">
        <f t="shared" ref="M261:M292" si="104">IF(AND(AC261="NO", OR(Z261="lunedì", Z261="martedì", Z261="mercoledì", Z261="giovedì", Z261="venerdì")),
IF(Z261="venerdì",
IF(VALUE(AB261)&gt;VALUE("7:00"),TEXT(VALUE(AB261)-VALUE("7:00"),"[hh]:mm"),""),
IF(VALUE(AB261)&gt;VALUE("8:15"),TEXT(VALUE(AB261)-VALUE("8:15"),"[hh]:mm"),"")
),
"")</f>
        <v/>
      </c>
      <c r="N261" s="41" t="str">
        <f t="shared" si="92"/>
        <v/>
      </c>
      <c r="O261" s="10" t="str">
        <f t="shared" si="93"/>
        <v>08:15</v>
      </c>
      <c r="P261" s="10" t="str">
        <f t="shared" si="94"/>
        <v>08:15</v>
      </c>
      <c r="Q261" s="48" t="str">
        <f t="shared" si="95"/>
        <v/>
      </c>
      <c r="R261" s="48" t="str">
        <f t="shared" si="96"/>
        <v/>
      </c>
      <c r="S261" s="42" t="str">
        <f t="shared" si="97"/>
        <v>DOPPIO</v>
      </c>
      <c r="T261" s="57" t="str">
        <f>Tabella3[[#This Row],[Descrizione Attività]]</f>
        <v>FERIE</v>
      </c>
      <c r="U261" s="57" t="str">
        <f>IF(Tabella1[[#This Row],[DATA]]="","","02")</f>
        <v>02</v>
      </c>
      <c r="V261" s="34"/>
      <c r="W261" s="34"/>
      <c r="X261" s="33"/>
      <c r="Y261" s="23"/>
      <c r="Z261" s="21" t="str">
        <f t="shared" si="98"/>
        <v>mercoledì</v>
      </c>
      <c r="AA261" s="22">
        <f t="shared" si="99"/>
        <v>8.25</v>
      </c>
      <c r="AB261" s="22" t="str">
        <f t="shared" si="100"/>
        <v>08:15</v>
      </c>
      <c r="AC261" s="22" t="str">
        <f t="shared" si="101"/>
        <v>NO</v>
      </c>
      <c r="AD261" s="46"/>
      <c r="AE261" s="78">
        <v>45819</v>
      </c>
      <c r="AF261" s="73" t="s">
        <v>99</v>
      </c>
      <c r="AG261" s="73" t="s">
        <v>97</v>
      </c>
      <c r="AH261" s="73">
        <v>4042</v>
      </c>
      <c r="AI261" s="73">
        <v>10</v>
      </c>
      <c r="AJ261" s="74"/>
      <c r="AK261" s="74"/>
      <c r="AL261" s="74">
        <v>16.5</v>
      </c>
      <c r="AM261" s="73" t="s">
        <v>53</v>
      </c>
      <c r="AN261" s="75" t="s">
        <v>49</v>
      </c>
      <c r="AO261" s="76">
        <v>404</v>
      </c>
    </row>
    <row r="262" spans="1:41" ht="14.45" customHeight="1">
      <c r="A262" s="38"/>
      <c r="B262" s="9">
        <f t="shared" si="88"/>
        <v>45819</v>
      </c>
      <c r="C262" s="39">
        <f t="shared" ref="C262:C292" si="105">IF(AH262="","", IF(OR(AH262=4041, AH262=4042, AH262=4043, AH262=4044, AH262=4045, AH262=4046, AH262=4048, AH262=4049, AH262=4051, AH262=4052, AH262=4053, AH262=4054),
404,
IF(AH262=4047,
"ALTRO CANTIERE",
IF(AH262=4050,
430,
IF(LEN(AH262)=5,
MID(AH262, 1, 2) &amp; "/" &amp; MID(AH262, 3, 3),
AH262)
)
)
))</f>
        <v>404</v>
      </c>
      <c r="D262" s="38" t="str">
        <f>IF(AF262="", "", IFERROR(TEXT(INDEX(Tabella4[N°], MATCH("*"&amp;AF262&amp;"*", Tabella4[DIPENDENTE], 0)), "0000"), "Non trovato"))</f>
        <v>0266</v>
      </c>
      <c r="E262" s="38" t="str">
        <f>IF(AG262="", "", IF(ISERROR(MATCH("*"&amp;AG262&amp;"*", Tabella4[DIPENDENTE], 0)), "Non trovato", TEXT(INDEX(Tabella4[N°], MATCH("*"&amp;AG262&amp;"*", Tabella4[DIPENDENTE], 0)), "0000")))</f>
        <v/>
      </c>
      <c r="F262" s="48" t="str">
        <f t="shared" si="89"/>
        <v>DI SALVO</v>
      </c>
      <c r="G262" s="48" t="str">
        <f t="shared" si="90"/>
        <v/>
      </c>
      <c r="H262" s="57"/>
      <c r="I262" s="68" t="str">
        <f t="shared" si="91"/>
        <v>02</v>
      </c>
      <c r="J262" s="39" t="str">
        <f t="shared" si="102"/>
        <v/>
      </c>
      <c r="K262" s="40" t="str">
        <f t="shared" si="103"/>
        <v/>
      </c>
      <c r="L262" s="48"/>
      <c r="M262" s="41" t="str">
        <f t="shared" si="104"/>
        <v/>
      </c>
      <c r="N262" s="41" t="str">
        <f t="shared" si="92"/>
        <v/>
      </c>
      <c r="O262" s="10" t="str">
        <f t="shared" si="93"/>
        <v>08:15</v>
      </c>
      <c r="P262" s="10" t="str">
        <f t="shared" si="94"/>
        <v>08:15</v>
      </c>
      <c r="Q262" s="48" t="str">
        <f t="shared" si="95"/>
        <v/>
      </c>
      <c r="R262" s="48" t="str">
        <f t="shared" si="96"/>
        <v/>
      </c>
      <c r="S262" s="42" t="str">
        <f t="shared" si="97"/>
        <v>SINGOLO</v>
      </c>
      <c r="T262" s="57" t="str">
        <f>Tabella3[[#This Row],[Descrizione Attività]]</f>
        <v>PERMESSO RETRIBUITO</v>
      </c>
      <c r="U262" s="57" t="str">
        <f>IF(Tabella1[[#This Row],[DATA]]="","","02")</f>
        <v>02</v>
      </c>
      <c r="V262" s="34"/>
      <c r="W262" s="34"/>
      <c r="X262" s="33"/>
      <c r="Y262" s="23"/>
      <c r="Z262" s="21" t="str">
        <f t="shared" si="98"/>
        <v>mercoledì</v>
      </c>
      <c r="AA262" s="22">
        <f t="shared" si="99"/>
        <v>8.25</v>
      </c>
      <c r="AB262" s="22" t="str">
        <f t="shared" si="100"/>
        <v>08:15</v>
      </c>
      <c r="AC262" s="22" t="str">
        <f t="shared" si="101"/>
        <v>NO</v>
      </c>
      <c r="AD262" s="46"/>
      <c r="AE262" s="78">
        <v>45819</v>
      </c>
      <c r="AF262" s="73" t="s">
        <v>54</v>
      </c>
      <c r="AG262" s="73"/>
      <c r="AH262" s="73">
        <v>4044</v>
      </c>
      <c r="AI262" s="73">
        <v>10</v>
      </c>
      <c r="AJ262" s="74"/>
      <c r="AK262" s="74"/>
      <c r="AL262" s="74">
        <v>8.25</v>
      </c>
      <c r="AM262" s="73" t="s">
        <v>48</v>
      </c>
      <c r="AN262" s="75" t="s">
        <v>49</v>
      </c>
      <c r="AO262" s="76">
        <v>404</v>
      </c>
    </row>
    <row r="263" spans="1:41" ht="14.45" customHeight="1">
      <c r="A263" s="38"/>
      <c r="B263" s="9">
        <f t="shared" si="88"/>
        <v>45819</v>
      </c>
      <c r="C263" s="39">
        <f t="shared" si="105"/>
        <v>5400253508</v>
      </c>
      <c r="D263" s="38" t="str">
        <f>IF(AF263="", "", IFERROR(TEXT(INDEX(Tabella4[N°], MATCH("*"&amp;AF263&amp;"*", Tabella4[DIPENDENTE], 0)), "0000"), "Non trovato"))</f>
        <v>0263</v>
      </c>
      <c r="E263" s="38" t="str">
        <f>IF(AG263="", "", IF(ISERROR(MATCH("*"&amp;AG263&amp;"*", Tabella4[DIPENDENTE], 0)), "Non trovato", TEXT(INDEX(Tabella4[N°], MATCH("*"&amp;AG263&amp;"*", Tabella4[DIPENDENTE], 0)), "0000")))</f>
        <v>0483</v>
      </c>
      <c r="F263" s="48" t="str">
        <f t="shared" si="89"/>
        <v>ROSSITTO G</v>
      </c>
      <c r="G263" s="48" t="str">
        <f t="shared" si="90"/>
        <v>SCARAVELLI</v>
      </c>
      <c r="H263" s="57"/>
      <c r="I263" s="68" t="str">
        <f t="shared" si="91"/>
        <v>02</v>
      </c>
      <c r="J263" s="39" t="str">
        <f t="shared" si="102"/>
        <v/>
      </c>
      <c r="K263" s="40" t="str">
        <f t="shared" si="103"/>
        <v>02:00</v>
      </c>
      <c r="L263" s="48"/>
      <c r="M263" s="41" t="str">
        <f t="shared" si="104"/>
        <v/>
      </c>
      <c r="N263" s="41" t="str">
        <f t="shared" si="92"/>
        <v/>
      </c>
      <c r="O263" s="10" t="str">
        <f t="shared" si="93"/>
        <v>02:00</v>
      </c>
      <c r="P263" s="10" t="str">
        <f t="shared" si="94"/>
        <v/>
      </c>
      <c r="Q263" s="48" t="str">
        <f t="shared" si="95"/>
        <v/>
      </c>
      <c r="R263" s="48" t="str">
        <f t="shared" si="96"/>
        <v/>
      </c>
      <c r="S263" s="42" t="str">
        <f t="shared" si="97"/>
        <v>DOPPIO</v>
      </c>
      <c r="T263" s="57" t="str">
        <f>Tabella3[[#This Row],[Descrizione Attività]]</f>
        <v>coemi illuminaz. 200 E107B</v>
      </c>
      <c r="U263" s="57" t="str">
        <f>IF(Tabella1[[#This Row],[DATA]]="","","02")</f>
        <v>02</v>
      </c>
      <c r="V263" s="34"/>
      <c r="W263" s="34"/>
      <c r="X263" s="33"/>
      <c r="Y263" s="23"/>
      <c r="Z263" s="21" t="str">
        <f t="shared" si="98"/>
        <v>mercoledì</v>
      </c>
      <c r="AA263" s="22">
        <f t="shared" si="99"/>
        <v>2</v>
      </c>
      <c r="AB263" s="22" t="str">
        <f t="shared" si="100"/>
        <v>02:00</v>
      </c>
      <c r="AC263" s="22" t="str">
        <f t="shared" si="101"/>
        <v>NO</v>
      </c>
      <c r="AD263" s="46"/>
      <c r="AE263" s="78">
        <v>45819</v>
      </c>
      <c r="AF263" s="73" t="s">
        <v>110</v>
      </c>
      <c r="AG263" s="73" t="s">
        <v>51</v>
      </c>
      <c r="AH263" s="73">
        <v>5400253508</v>
      </c>
      <c r="AI263" s="73">
        <v>10</v>
      </c>
      <c r="AJ263" s="74">
        <v>7.45</v>
      </c>
      <c r="AK263" s="74">
        <v>9.4499999999999993</v>
      </c>
      <c r="AL263" s="74">
        <v>4</v>
      </c>
      <c r="AM263" s="73" t="s">
        <v>166</v>
      </c>
      <c r="AN263" s="75" t="s">
        <v>45</v>
      </c>
      <c r="AO263" s="76" t="s">
        <v>61</v>
      </c>
    </row>
    <row r="264" spans="1:41" ht="14.45" customHeight="1">
      <c r="A264" s="38"/>
      <c r="B264" s="9">
        <f t="shared" si="88"/>
        <v>45819</v>
      </c>
      <c r="C264" s="39">
        <f t="shared" si="105"/>
        <v>5400252813</v>
      </c>
      <c r="D264" s="38" t="str">
        <f>IF(AF264="", "", IFERROR(TEXT(INDEX(Tabella4[N°], MATCH("*"&amp;AF264&amp;"*", Tabella4[DIPENDENTE], 0)), "0000"), "Non trovato"))</f>
        <v>0263</v>
      </c>
      <c r="E264" s="38" t="str">
        <f>IF(AG264="", "", IF(ISERROR(MATCH("*"&amp;AG264&amp;"*", Tabella4[DIPENDENTE], 0)), "Non trovato", TEXT(INDEX(Tabella4[N°], MATCH("*"&amp;AG264&amp;"*", Tabella4[DIPENDENTE], 0)), "0000")))</f>
        <v>0483</v>
      </c>
      <c r="F264" s="48" t="str">
        <f t="shared" si="89"/>
        <v>ROSSITTO G</v>
      </c>
      <c r="G264" s="48" t="str">
        <f t="shared" si="90"/>
        <v>SCARAVELLI</v>
      </c>
      <c r="H264" s="57"/>
      <c r="I264" s="68" t="str">
        <f t="shared" si="91"/>
        <v>02</v>
      </c>
      <c r="J264" s="39" t="str">
        <f t="shared" si="102"/>
        <v/>
      </c>
      <c r="K264" s="40" t="str">
        <f t="shared" si="103"/>
        <v>02:15</v>
      </c>
      <c r="L264" s="48"/>
      <c r="M264" s="41" t="str">
        <f t="shared" si="104"/>
        <v/>
      </c>
      <c r="N264" s="41" t="str">
        <f t="shared" si="92"/>
        <v/>
      </c>
      <c r="O264" s="10" t="str">
        <f t="shared" si="93"/>
        <v>02:15</v>
      </c>
      <c r="P264" s="10" t="str">
        <f t="shared" si="94"/>
        <v/>
      </c>
      <c r="Q264" s="48" t="str">
        <f t="shared" si="95"/>
        <v/>
      </c>
      <c r="R264" s="48" t="str">
        <f t="shared" si="96"/>
        <v/>
      </c>
      <c r="S264" s="42" t="str">
        <f t="shared" si="97"/>
        <v>DOPPIO</v>
      </c>
      <c r="T264" s="57" t="str">
        <f>Tabella3[[#This Row],[Descrizione Attività]]</f>
        <v>500 Sost. apparecchiatura T103 Illumina.</v>
      </c>
      <c r="U264" s="57" t="str">
        <f>IF(Tabella1[[#This Row],[DATA]]="","","02")</f>
        <v>02</v>
      </c>
      <c r="V264" s="34"/>
      <c r="W264" s="34"/>
      <c r="X264" s="33"/>
      <c r="Y264" s="23"/>
      <c r="Z264" s="21" t="str">
        <f t="shared" si="98"/>
        <v>mercoledì</v>
      </c>
      <c r="AA264" s="22">
        <f t="shared" si="99"/>
        <v>2.25</v>
      </c>
      <c r="AB264" s="22" t="str">
        <f t="shared" si="100"/>
        <v>02:15</v>
      </c>
      <c r="AC264" s="22" t="str">
        <f t="shared" si="101"/>
        <v>NO</v>
      </c>
      <c r="AD264" s="46"/>
      <c r="AE264" s="78">
        <v>45819</v>
      </c>
      <c r="AF264" s="73" t="s">
        <v>110</v>
      </c>
      <c r="AG264" s="73" t="s">
        <v>51</v>
      </c>
      <c r="AH264" s="73">
        <v>5400252813</v>
      </c>
      <c r="AI264" s="73">
        <v>10</v>
      </c>
      <c r="AJ264" s="74">
        <v>9.4499999999999993</v>
      </c>
      <c r="AK264" s="74">
        <v>12</v>
      </c>
      <c r="AL264" s="74">
        <v>4.5</v>
      </c>
      <c r="AM264" s="73" t="s">
        <v>167</v>
      </c>
      <c r="AN264" s="75" t="s">
        <v>45</v>
      </c>
      <c r="AO264" s="76" t="s">
        <v>61</v>
      </c>
    </row>
    <row r="265" spans="1:41" ht="14.45" customHeight="1">
      <c r="A265" s="38"/>
      <c r="B265" s="9">
        <f t="shared" si="88"/>
        <v>45819</v>
      </c>
      <c r="C265" s="39">
        <f t="shared" si="105"/>
        <v>5400243313</v>
      </c>
      <c r="D265" s="38" t="str">
        <f>IF(AF265="", "", IFERROR(TEXT(INDEX(Tabella4[N°], MATCH("*"&amp;AF265&amp;"*", Tabella4[DIPENDENTE], 0)), "0000"), "Non trovato"))</f>
        <v>1833</v>
      </c>
      <c r="E265" s="38" t="str">
        <f>IF(AG265="", "", IF(ISERROR(MATCH("*"&amp;AG265&amp;"*", Tabella4[DIPENDENTE], 0)), "Non trovato", TEXT(INDEX(Tabella4[N°], MATCH("*"&amp;AG265&amp;"*", Tabella4[DIPENDENTE], 0)), "0000")))</f>
        <v>0475</v>
      </c>
      <c r="F265" s="48" t="str">
        <f t="shared" si="89"/>
        <v>MICELI</v>
      </c>
      <c r="G265" s="48" t="str">
        <f t="shared" si="90"/>
        <v>TRINGALI</v>
      </c>
      <c r="H265" s="57"/>
      <c r="I265" s="68" t="str">
        <f t="shared" si="91"/>
        <v>02</v>
      </c>
      <c r="J265" s="39" t="str">
        <f t="shared" si="102"/>
        <v/>
      </c>
      <c r="K265" s="40" t="str">
        <f t="shared" si="103"/>
        <v>08:15</v>
      </c>
      <c r="L265" s="48"/>
      <c r="M265" s="41" t="str">
        <f t="shared" si="104"/>
        <v/>
      </c>
      <c r="N265" s="41" t="str">
        <f t="shared" si="92"/>
        <v/>
      </c>
      <c r="O265" s="10" t="str">
        <f t="shared" si="93"/>
        <v>08:15</v>
      </c>
      <c r="P265" s="10" t="str">
        <f t="shared" si="94"/>
        <v/>
      </c>
      <c r="Q265" s="48" t="str">
        <f t="shared" si="95"/>
        <v/>
      </c>
      <c r="R265" s="48" t="str">
        <f t="shared" si="96"/>
        <v/>
      </c>
      <c r="S265" s="42" t="str">
        <f t="shared" si="97"/>
        <v>DOPPIO</v>
      </c>
      <c r="T265" s="57" t="str">
        <f>Tabella3[[#This Row],[Descrizione Attività]]</f>
        <v>Assistenza ELE attività edili_2025</v>
      </c>
      <c r="U265" s="57" t="str">
        <f>IF(Tabella1[[#This Row],[DATA]]="","","02")</f>
        <v>02</v>
      </c>
      <c r="V265" s="34"/>
      <c r="W265" s="34"/>
      <c r="X265" s="33"/>
      <c r="Y265" s="23"/>
      <c r="Z265" s="21" t="str">
        <f t="shared" si="98"/>
        <v>mercoledì</v>
      </c>
      <c r="AA265" s="22">
        <f t="shared" si="99"/>
        <v>8.25</v>
      </c>
      <c r="AB265" s="22" t="str">
        <f t="shared" si="100"/>
        <v>08:15</v>
      </c>
      <c r="AC265" s="22" t="str">
        <f t="shared" si="101"/>
        <v>NO</v>
      </c>
      <c r="AD265" s="46"/>
      <c r="AE265" s="78">
        <v>45819</v>
      </c>
      <c r="AF265" s="73" t="s">
        <v>82</v>
      </c>
      <c r="AG265" s="73" t="s">
        <v>57</v>
      </c>
      <c r="AH265" s="73">
        <v>5400243313</v>
      </c>
      <c r="AI265" s="73">
        <v>10</v>
      </c>
      <c r="AJ265" s="74">
        <v>7.45</v>
      </c>
      <c r="AK265" s="74">
        <v>16.45</v>
      </c>
      <c r="AL265" s="74">
        <v>16.5</v>
      </c>
      <c r="AM265" s="73" t="s">
        <v>145</v>
      </c>
      <c r="AN265" s="75" t="s">
        <v>45</v>
      </c>
      <c r="AO265" s="76" t="s">
        <v>61</v>
      </c>
    </row>
    <row r="266" spans="1:41" ht="14.45" customHeight="1">
      <c r="A266" s="38"/>
      <c r="B266" s="9">
        <f t="shared" si="88"/>
        <v>45819</v>
      </c>
      <c r="C266" s="39">
        <f t="shared" si="105"/>
        <v>5400255663</v>
      </c>
      <c r="D266" s="38" t="str">
        <f>IF(AF266="", "", IFERROR(TEXT(INDEX(Tabella4[N°], MATCH("*"&amp;AF266&amp;"*", Tabella4[DIPENDENTE], 0)), "0000"), "Non trovato"))</f>
        <v>2011</v>
      </c>
      <c r="E266" s="38" t="str">
        <f>IF(AG266="", "", IF(ISERROR(MATCH("*"&amp;AG266&amp;"*", Tabella4[DIPENDENTE], 0)), "Non trovato", TEXT(INDEX(Tabella4[N°], MATCH("*"&amp;AG266&amp;"*", Tabella4[DIPENDENTE], 0)), "0000")))</f>
        <v>1904</v>
      </c>
      <c r="F266" s="48" t="str">
        <f t="shared" si="89"/>
        <v>SCAVULLO</v>
      </c>
      <c r="G266" s="48" t="str">
        <f t="shared" si="90"/>
        <v>LA ROCCA</v>
      </c>
      <c r="H266" s="57"/>
      <c r="I266" s="68" t="str">
        <f t="shared" si="91"/>
        <v>02</v>
      </c>
      <c r="J266" s="39" t="str">
        <f t="shared" si="102"/>
        <v/>
      </c>
      <c r="K266" s="40" t="str">
        <f t="shared" si="103"/>
        <v>08:15</v>
      </c>
      <c r="L266" s="48"/>
      <c r="M266" s="41" t="str">
        <f t="shared" si="104"/>
        <v/>
      </c>
      <c r="N266" s="41" t="str">
        <f t="shared" si="92"/>
        <v/>
      </c>
      <c r="O266" s="10" t="str">
        <f t="shared" si="93"/>
        <v>08:15</v>
      </c>
      <c r="P266" s="10" t="str">
        <f t="shared" si="94"/>
        <v/>
      </c>
      <c r="Q266" s="48" t="str">
        <f t="shared" si="95"/>
        <v/>
      </c>
      <c r="R266" s="48" t="str">
        <f t="shared" si="96"/>
        <v/>
      </c>
      <c r="S266" s="42" t="str">
        <f t="shared" si="97"/>
        <v>DOPPIO</v>
      </c>
      <c r="T266" s="57" t="str">
        <f>Tabella3[[#This Row],[Descrizione Attività]]</f>
        <v>Ripr. illuminazione SP1 lato monte</v>
      </c>
      <c r="U266" s="57" t="str">
        <f>IF(Tabella1[[#This Row],[DATA]]="","","02")</f>
        <v>02</v>
      </c>
      <c r="V266" s="34"/>
      <c r="W266" s="34"/>
      <c r="X266" s="33"/>
      <c r="Y266" s="23"/>
      <c r="Z266" s="21" t="str">
        <f t="shared" si="98"/>
        <v>mercoledì</v>
      </c>
      <c r="AA266" s="22">
        <f t="shared" si="99"/>
        <v>8.25</v>
      </c>
      <c r="AB266" s="22" t="str">
        <f t="shared" si="100"/>
        <v>08:15</v>
      </c>
      <c r="AC266" s="22" t="str">
        <f t="shared" si="101"/>
        <v>NO</v>
      </c>
      <c r="AD266" s="46"/>
      <c r="AE266" s="78">
        <v>45819</v>
      </c>
      <c r="AF266" s="73" t="s">
        <v>84</v>
      </c>
      <c r="AG266" s="73" t="s">
        <v>59</v>
      </c>
      <c r="AH266" s="73">
        <v>5400255663</v>
      </c>
      <c r="AI266" s="73">
        <v>10</v>
      </c>
      <c r="AJ266" s="74">
        <v>7.45</v>
      </c>
      <c r="AK266" s="74">
        <v>16.45</v>
      </c>
      <c r="AL266" s="74">
        <v>16.5</v>
      </c>
      <c r="AM266" s="73" t="s">
        <v>168</v>
      </c>
      <c r="AN266" s="75" t="s">
        <v>45</v>
      </c>
      <c r="AO266" s="76" t="s">
        <v>61</v>
      </c>
    </row>
    <row r="267" spans="1:41" ht="14.45" customHeight="1">
      <c r="A267" s="38"/>
      <c r="B267" s="9">
        <f t="shared" si="88"/>
        <v>45819</v>
      </c>
      <c r="C267" s="39">
        <f t="shared" si="105"/>
        <v>404</v>
      </c>
      <c r="D267" s="38" t="str">
        <f>IF(AF267="", "", IFERROR(TEXT(INDEX(Tabella4[N°], MATCH("*"&amp;AF267&amp;"*", Tabella4[DIPENDENTE], 0)), "0000"), "Non trovato"))</f>
        <v>1876</v>
      </c>
      <c r="E267" s="38" t="str">
        <f>IF(AG267="", "", IF(ISERROR(MATCH("*"&amp;AG267&amp;"*", Tabella4[DIPENDENTE], 0)), "Non trovato", TEXT(INDEX(Tabella4[N°], MATCH("*"&amp;AG267&amp;"*", Tabella4[DIPENDENTE], 0)), "0000")))</f>
        <v>0386</v>
      </c>
      <c r="F267" s="48" t="str">
        <f t="shared" si="89"/>
        <v>RICCIO</v>
      </c>
      <c r="G267" s="48" t="str">
        <f t="shared" si="90"/>
        <v>TRICHINI</v>
      </c>
      <c r="H267" s="57"/>
      <c r="I267" s="68" t="str">
        <f t="shared" si="91"/>
        <v>02</v>
      </c>
      <c r="J267" s="39" t="str">
        <f t="shared" si="102"/>
        <v>08:15</v>
      </c>
      <c r="K267" s="40" t="str">
        <f t="shared" si="103"/>
        <v/>
      </c>
      <c r="L267" s="48"/>
      <c r="M267" s="41" t="str">
        <f t="shared" si="104"/>
        <v/>
      </c>
      <c r="N267" s="41" t="str">
        <f t="shared" si="92"/>
        <v/>
      </c>
      <c r="O267" s="10" t="str">
        <f t="shared" si="93"/>
        <v>08:15</v>
      </c>
      <c r="P267" s="10" t="str">
        <f t="shared" si="94"/>
        <v/>
      </c>
      <c r="Q267" s="48" t="str">
        <f t="shared" si="95"/>
        <v/>
      </c>
      <c r="R267" s="48" t="str">
        <f t="shared" si="96"/>
        <v/>
      </c>
      <c r="S267" s="42" t="str">
        <f t="shared" si="97"/>
        <v>DOPPIO</v>
      </c>
      <c r="T267" s="57" t="str">
        <f>Tabella3[[#This Row],[Descrizione Attività]]</f>
        <v>ORE CONTO PROPRIO</v>
      </c>
      <c r="U267" s="57" t="str">
        <f>IF(Tabella1[[#This Row],[DATA]]="","","02")</f>
        <v>02</v>
      </c>
      <c r="V267" s="34"/>
      <c r="W267" s="34"/>
      <c r="X267" s="33"/>
      <c r="Y267" s="23"/>
      <c r="Z267" s="21" t="str">
        <f t="shared" si="98"/>
        <v>mercoledì</v>
      </c>
      <c r="AA267" s="22">
        <f t="shared" si="99"/>
        <v>8.25</v>
      </c>
      <c r="AB267" s="22" t="str">
        <f t="shared" si="100"/>
        <v>08:15</v>
      </c>
      <c r="AC267" s="22" t="str">
        <f t="shared" si="101"/>
        <v>NO</v>
      </c>
      <c r="AD267" s="46"/>
      <c r="AE267" s="78">
        <v>45819</v>
      </c>
      <c r="AF267" s="73" t="s">
        <v>56</v>
      </c>
      <c r="AG267" s="73" t="s">
        <v>113</v>
      </c>
      <c r="AH267" s="73">
        <v>4041</v>
      </c>
      <c r="AI267" s="73">
        <v>10</v>
      </c>
      <c r="AJ267" s="74">
        <v>7.45</v>
      </c>
      <c r="AK267" s="74">
        <v>16.45</v>
      </c>
      <c r="AL267" s="74">
        <v>16.5</v>
      </c>
      <c r="AM267" s="73" t="s">
        <v>62</v>
      </c>
      <c r="AN267" s="75" t="s">
        <v>49</v>
      </c>
      <c r="AO267" s="76">
        <v>4041</v>
      </c>
    </row>
    <row r="268" spans="1:41" ht="14.45" customHeight="1">
      <c r="A268" s="38"/>
      <c r="B268" s="9">
        <f t="shared" si="88"/>
        <v>45819</v>
      </c>
      <c r="C268" s="39">
        <f t="shared" si="105"/>
        <v>430</v>
      </c>
      <c r="D268" s="38" t="str">
        <f>IF(AF268="", "", IFERROR(TEXT(INDEX(Tabella4[N°], MATCH("*"&amp;AF268&amp;"*", Tabella4[DIPENDENTE], 0)), "0000"), "Non trovato"))</f>
        <v>2203</v>
      </c>
      <c r="E268" s="38" t="str">
        <f>IF(AG268="", "", IF(ISERROR(MATCH("*"&amp;AG268&amp;"*", Tabella4[DIPENDENTE], 0)), "Non trovato", TEXT(INDEX(Tabella4[N°], MATCH("*"&amp;AG268&amp;"*", Tabella4[DIPENDENTE], 0)), "0000")))</f>
        <v/>
      </c>
      <c r="F268" s="48" t="str">
        <f t="shared" si="89"/>
        <v>RICCIOLI</v>
      </c>
      <c r="G268" s="48" t="str">
        <f t="shared" si="90"/>
        <v/>
      </c>
      <c r="H268" s="57"/>
      <c r="I268" s="68" t="str">
        <f t="shared" si="91"/>
        <v>02</v>
      </c>
      <c r="J268" s="39" t="str">
        <f t="shared" si="102"/>
        <v>08:15</v>
      </c>
      <c r="K268" s="40" t="str">
        <f t="shared" si="103"/>
        <v/>
      </c>
      <c r="L268" s="48"/>
      <c r="M268" s="41" t="str">
        <f t="shared" si="104"/>
        <v/>
      </c>
      <c r="N268" s="41" t="str">
        <f t="shared" si="92"/>
        <v/>
      </c>
      <c r="O268" s="10" t="str">
        <f t="shared" si="93"/>
        <v>08:15</v>
      </c>
      <c r="P268" s="10" t="str">
        <f t="shared" si="94"/>
        <v/>
      </c>
      <c r="Q268" s="48" t="str">
        <f t="shared" si="95"/>
        <v/>
      </c>
      <c r="R268" s="48" t="str">
        <f t="shared" si="96"/>
        <v/>
      </c>
      <c r="S268" s="42" t="str">
        <f t="shared" si="97"/>
        <v>SINGOLO</v>
      </c>
      <c r="T268" s="57" t="str">
        <f>Tabella3[[#This Row],[Descrizione Attività]]</f>
        <v>CORSO DI FORMAZIONE</v>
      </c>
      <c r="U268" s="57" t="str">
        <f>IF(Tabella1[[#This Row],[DATA]]="","","02")</f>
        <v>02</v>
      </c>
      <c r="V268" s="34"/>
      <c r="W268" s="34"/>
      <c r="X268" s="33"/>
      <c r="Y268" s="23"/>
      <c r="Z268" s="21" t="str">
        <f t="shared" si="98"/>
        <v>mercoledì</v>
      </c>
      <c r="AA268" s="22">
        <f t="shared" si="99"/>
        <v>8.25</v>
      </c>
      <c r="AB268" s="22" t="str">
        <f t="shared" si="100"/>
        <v>08:15</v>
      </c>
      <c r="AC268" s="22" t="str">
        <f t="shared" si="101"/>
        <v>NO</v>
      </c>
      <c r="AD268" s="46"/>
      <c r="AE268" s="78">
        <v>45819</v>
      </c>
      <c r="AF268" s="73" t="s">
        <v>65</v>
      </c>
      <c r="AG268" s="73"/>
      <c r="AH268" s="73">
        <v>4050</v>
      </c>
      <c r="AI268" s="73">
        <v>10</v>
      </c>
      <c r="AJ268" s="74">
        <v>7.45</v>
      </c>
      <c r="AK268" s="74">
        <v>16.45</v>
      </c>
      <c r="AL268" s="74">
        <v>8.25</v>
      </c>
      <c r="AM268" s="73" t="s">
        <v>169</v>
      </c>
      <c r="AN268" s="75" t="s">
        <v>49</v>
      </c>
      <c r="AO268" s="76">
        <v>404</v>
      </c>
    </row>
    <row r="269" spans="1:41" ht="14.45" customHeight="1">
      <c r="A269" s="38"/>
      <c r="B269" s="9">
        <f t="shared" si="88"/>
        <v>45819</v>
      </c>
      <c r="C269" s="39">
        <f t="shared" si="105"/>
        <v>5400245422</v>
      </c>
      <c r="D269" s="38" t="str">
        <f>IF(AF269="", "", IFERROR(TEXT(INDEX(Tabella4[N°], MATCH("*"&amp;AF269&amp;"*", Tabella4[DIPENDENTE], 0)), "0000"), "Non trovato"))</f>
        <v>0803</v>
      </c>
      <c r="E269" s="38" t="str">
        <f>IF(AG269="", "", IF(ISERROR(MATCH("*"&amp;AG269&amp;"*", Tabella4[DIPENDENTE], 0)), "Non trovato", TEXT(INDEX(Tabella4[N°], MATCH("*"&amp;AG269&amp;"*", Tabella4[DIPENDENTE], 0)), "0000")))</f>
        <v>0304</v>
      </c>
      <c r="F269" s="48" t="str">
        <f t="shared" si="89"/>
        <v>SPINALI V</v>
      </c>
      <c r="G269" s="48" t="str">
        <f t="shared" si="90"/>
        <v>MANSERVIGI</v>
      </c>
      <c r="H269" s="57"/>
      <c r="I269" s="68" t="str">
        <f t="shared" si="91"/>
        <v>02</v>
      </c>
      <c r="J269" s="39" t="str">
        <f t="shared" si="102"/>
        <v/>
      </c>
      <c r="K269" s="40" t="str">
        <f t="shared" si="103"/>
        <v>04:15</v>
      </c>
      <c r="L269" s="48"/>
      <c r="M269" s="41" t="str">
        <f t="shared" si="104"/>
        <v/>
      </c>
      <c r="N269" s="41" t="str">
        <f t="shared" si="92"/>
        <v/>
      </c>
      <c r="O269" s="10" t="str">
        <f t="shared" si="93"/>
        <v>04:15</v>
      </c>
      <c r="P269" s="10" t="str">
        <f t="shared" si="94"/>
        <v/>
      </c>
      <c r="Q269" s="48" t="str">
        <f t="shared" si="95"/>
        <v/>
      </c>
      <c r="R269" s="48" t="str">
        <f t="shared" si="96"/>
        <v/>
      </c>
      <c r="S269" s="42" t="str">
        <f t="shared" si="97"/>
        <v>DOPPIO</v>
      </c>
      <c r="T269" s="57" t="str">
        <f>Tabella3[[#This Row],[Descrizione Attività]]</f>
        <v>SD25_1200/3 ATTIV. ELETTRICHE - COEMI</v>
      </c>
      <c r="U269" s="57" t="str">
        <f>IF(Tabella1[[#This Row],[DATA]]="","","02")</f>
        <v>02</v>
      </c>
      <c r="V269" s="34"/>
      <c r="W269" s="34"/>
      <c r="X269" s="33"/>
      <c r="Y269" s="23"/>
      <c r="Z269" s="21" t="str">
        <f t="shared" si="98"/>
        <v>mercoledì</v>
      </c>
      <c r="AA269" s="22">
        <f t="shared" si="99"/>
        <v>4.25</v>
      </c>
      <c r="AB269" s="22" t="str">
        <f t="shared" si="100"/>
        <v>04:15</v>
      </c>
      <c r="AC269" s="22" t="str">
        <f t="shared" si="101"/>
        <v>NO</v>
      </c>
      <c r="AD269" s="46"/>
      <c r="AE269" s="78">
        <v>45819</v>
      </c>
      <c r="AF269" s="73" t="s">
        <v>69</v>
      </c>
      <c r="AG269" s="73" t="s">
        <v>87</v>
      </c>
      <c r="AH269" s="73">
        <v>5400245422</v>
      </c>
      <c r="AI269" s="73">
        <v>10</v>
      </c>
      <c r="AJ269" s="74">
        <v>7.45</v>
      </c>
      <c r="AK269" s="74">
        <v>12</v>
      </c>
      <c r="AL269" s="74">
        <v>8.5</v>
      </c>
      <c r="AM269" s="73" t="s">
        <v>170</v>
      </c>
      <c r="AN269" s="75" t="s">
        <v>45</v>
      </c>
      <c r="AO269" s="76" t="s">
        <v>61</v>
      </c>
    </row>
    <row r="270" spans="1:41" ht="14.45" customHeight="1">
      <c r="A270" s="38"/>
      <c r="B270" s="9">
        <f t="shared" si="88"/>
        <v>45819</v>
      </c>
      <c r="C270" s="39">
        <f t="shared" si="105"/>
        <v>5400255117</v>
      </c>
      <c r="D270" s="38" t="str">
        <f>IF(AF270="", "", IFERROR(TEXT(INDEX(Tabella4[N°], MATCH("*"&amp;AF270&amp;"*", Tabella4[DIPENDENTE], 0)), "0000"), "Non trovato"))</f>
        <v>0803</v>
      </c>
      <c r="E270" s="38" t="str">
        <f>IF(AG270="", "", IF(ISERROR(MATCH("*"&amp;AG270&amp;"*", Tabella4[DIPENDENTE], 0)), "Non trovato", TEXT(INDEX(Tabella4[N°], MATCH("*"&amp;AG270&amp;"*", Tabella4[DIPENDENTE], 0)), "0000")))</f>
        <v>0304</v>
      </c>
      <c r="F270" s="48" t="str">
        <f t="shared" si="89"/>
        <v>SPINALI V</v>
      </c>
      <c r="G270" s="48" t="str">
        <f t="shared" si="90"/>
        <v>MANSERVIGI</v>
      </c>
      <c r="H270" s="57"/>
      <c r="I270" s="68" t="str">
        <f t="shared" si="91"/>
        <v>02</v>
      </c>
      <c r="J270" s="39" t="str">
        <f t="shared" si="102"/>
        <v/>
      </c>
      <c r="K270" s="40" t="str">
        <f t="shared" si="103"/>
        <v>04:00</v>
      </c>
      <c r="L270" s="48"/>
      <c r="M270" s="41" t="str">
        <f t="shared" si="104"/>
        <v/>
      </c>
      <c r="N270" s="41" t="str">
        <f t="shared" si="92"/>
        <v/>
      </c>
      <c r="O270" s="10" t="str">
        <f t="shared" si="93"/>
        <v>04:00</v>
      </c>
      <c r="P270" s="10" t="str">
        <f t="shared" si="94"/>
        <v/>
      </c>
      <c r="Q270" s="48" t="str">
        <f t="shared" si="95"/>
        <v/>
      </c>
      <c r="R270" s="48" t="str">
        <f t="shared" si="96"/>
        <v/>
      </c>
      <c r="S270" s="42" t="str">
        <f t="shared" si="97"/>
        <v>DOPPIO</v>
      </c>
      <c r="T270" s="57" t="str">
        <f>Tabella3[[#This Row],[Descrizione Attività]]</f>
        <v>ARCOM BLE PON: squ ele corrett Giugno</v>
      </c>
      <c r="U270" s="57" t="str">
        <f>IF(Tabella1[[#This Row],[DATA]]="","","02")</f>
        <v>02</v>
      </c>
      <c r="V270" s="34"/>
      <c r="W270" s="34"/>
      <c r="X270" s="33"/>
      <c r="Y270" s="23"/>
      <c r="Z270" s="21" t="str">
        <f t="shared" si="98"/>
        <v>mercoledì</v>
      </c>
      <c r="AA270" s="22">
        <f t="shared" si="99"/>
        <v>4</v>
      </c>
      <c r="AB270" s="22" t="str">
        <f t="shared" si="100"/>
        <v>04:00</v>
      </c>
      <c r="AC270" s="22" t="str">
        <f t="shared" si="101"/>
        <v>NO</v>
      </c>
      <c r="AD270" s="46"/>
      <c r="AE270" s="78">
        <v>45819</v>
      </c>
      <c r="AF270" s="73" t="s">
        <v>69</v>
      </c>
      <c r="AG270" s="73" t="s">
        <v>87</v>
      </c>
      <c r="AH270" s="73">
        <v>5400255117</v>
      </c>
      <c r="AI270" s="73">
        <v>10</v>
      </c>
      <c r="AJ270" s="74">
        <v>12.45</v>
      </c>
      <c r="AK270" s="74">
        <v>16.45</v>
      </c>
      <c r="AL270" s="74">
        <v>8</v>
      </c>
      <c r="AM270" s="73" t="s">
        <v>71</v>
      </c>
      <c r="AN270" s="75" t="s">
        <v>45</v>
      </c>
      <c r="AO270" s="76" t="s">
        <v>61</v>
      </c>
    </row>
    <row r="271" spans="1:41" ht="14.45" customHeight="1">
      <c r="A271" s="38"/>
      <c r="B271" s="9">
        <f t="shared" si="88"/>
        <v>45819</v>
      </c>
      <c r="C271" s="39">
        <f t="shared" si="105"/>
        <v>5400255114</v>
      </c>
      <c r="D271" s="38" t="str">
        <f>IF(AF271="", "", IFERROR(TEXT(INDEX(Tabella4[N°], MATCH("*"&amp;AF271&amp;"*", Tabella4[DIPENDENTE], 0)), "0000"), "Non trovato"))</f>
        <v>0552</v>
      </c>
      <c r="E271" s="38" t="str">
        <f>IF(AG271="", "", IF(ISERROR(MATCH("*"&amp;AG271&amp;"*", Tabella4[DIPENDENTE], 0)), "Non trovato", TEXT(INDEX(Tabella4[N°], MATCH("*"&amp;AG271&amp;"*", Tabella4[DIPENDENTE], 0)), "0000")))</f>
        <v>0431</v>
      </c>
      <c r="F271" s="48" t="str">
        <f t="shared" si="89"/>
        <v>DI MARE</v>
      </c>
      <c r="G271" s="48" t="str">
        <f t="shared" si="90"/>
        <v>DI NICOLA</v>
      </c>
      <c r="H271" s="57"/>
      <c r="I271" s="68" t="str">
        <f t="shared" si="91"/>
        <v>02</v>
      </c>
      <c r="J271" s="39" t="str">
        <f t="shared" si="102"/>
        <v/>
      </c>
      <c r="K271" s="40" t="str">
        <f t="shared" si="103"/>
        <v>04:15</v>
      </c>
      <c r="L271" s="48"/>
      <c r="M271" s="41" t="str">
        <f t="shared" si="104"/>
        <v/>
      </c>
      <c r="N271" s="41" t="str">
        <f t="shared" si="92"/>
        <v/>
      </c>
      <c r="O271" s="10" t="str">
        <f t="shared" si="93"/>
        <v>04:15</v>
      </c>
      <c r="P271" s="10" t="str">
        <f t="shared" si="94"/>
        <v/>
      </c>
      <c r="Q271" s="48" t="str">
        <f t="shared" si="95"/>
        <v/>
      </c>
      <c r="R271" s="48" t="str">
        <f t="shared" si="96"/>
        <v/>
      </c>
      <c r="S271" s="42" t="str">
        <f t="shared" si="97"/>
        <v>DOPPIO</v>
      </c>
      <c r="T271" s="57" t="str">
        <f>Tabella3[[#This Row],[Descrizione Attività]]</f>
        <v>PA1S: squ elettr correttiva Giugno</v>
      </c>
      <c r="U271" s="57" t="str">
        <f>IF(Tabella1[[#This Row],[DATA]]="","","02")</f>
        <v>02</v>
      </c>
      <c r="V271" s="34"/>
      <c r="W271" s="34"/>
      <c r="X271" s="33"/>
      <c r="Y271" s="23"/>
      <c r="Z271" s="21" t="str">
        <f t="shared" si="98"/>
        <v>mercoledì</v>
      </c>
      <c r="AA271" s="22">
        <f t="shared" si="99"/>
        <v>4.25</v>
      </c>
      <c r="AB271" s="22" t="str">
        <f t="shared" si="100"/>
        <v>04:15</v>
      </c>
      <c r="AC271" s="22" t="str">
        <f t="shared" si="101"/>
        <v>NO</v>
      </c>
      <c r="AD271" s="46"/>
      <c r="AE271" s="78">
        <v>45819</v>
      </c>
      <c r="AF271" s="73" t="s">
        <v>63</v>
      </c>
      <c r="AG271" s="73" t="s">
        <v>64</v>
      </c>
      <c r="AH271" s="73">
        <v>5400255114</v>
      </c>
      <c r="AI271" s="73">
        <v>10</v>
      </c>
      <c r="AJ271" s="74">
        <v>7.45</v>
      </c>
      <c r="AK271" s="74">
        <v>12</v>
      </c>
      <c r="AL271" s="74">
        <v>8.5</v>
      </c>
      <c r="AM271" s="73" t="s">
        <v>67</v>
      </c>
      <c r="AN271" s="75" t="s">
        <v>45</v>
      </c>
      <c r="AO271" s="76" t="s">
        <v>61</v>
      </c>
    </row>
    <row r="272" spans="1:41" ht="14.45" customHeight="1">
      <c r="A272" s="38"/>
      <c r="B272" s="9">
        <f t="shared" si="88"/>
        <v>45819</v>
      </c>
      <c r="C272" s="39">
        <f t="shared" si="105"/>
        <v>5400255944</v>
      </c>
      <c r="D272" s="38" t="str">
        <f>IF(AF272="", "", IFERROR(TEXT(INDEX(Tabella4[N°], MATCH("*"&amp;AF272&amp;"*", Tabella4[DIPENDENTE], 0)), "0000"), "Non trovato"))</f>
        <v>0552</v>
      </c>
      <c r="E272" s="38" t="str">
        <f>IF(AG272="", "", IF(ISERROR(MATCH("*"&amp;AG272&amp;"*", Tabella4[DIPENDENTE], 0)), "Non trovato", TEXT(INDEX(Tabella4[N°], MATCH("*"&amp;AG272&amp;"*", Tabella4[DIPENDENTE], 0)), "0000")))</f>
        <v>0431</v>
      </c>
      <c r="F272" s="48" t="str">
        <f t="shared" si="89"/>
        <v>DI MARE</v>
      </c>
      <c r="G272" s="48" t="str">
        <f t="shared" si="90"/>
        <v>DI NICOLA</v>
      </c>
      <c r="H272" s="57"/>
      <c r="I272" s="68" t="str">
        <f t="shared" si="91"/>
        <v>02</v>
      </c>
      <c r="J272" s="39" t="str">
        <f t="shared" si="102"/>
        <v/>
      </c>
      <c r="K272" s="40" t="str">
        <f t="shared" si="103"/>
        <v>04:00</v>
      </c>
      <c r="L272" s="48"/>
      <c r="M272" s="41" t="str">
        <f t="shared" si="104"/>
        <v/>
      </c>
      <c r="N272" s="41" t="str">
        <f t="shared" si="92"/>
        <v/>
      </c>
      <c r="O272" s="10" t="str">
        <f t="shared" si="93"/>
        <v>04:00</v>
      </c>
      <c r="P272" s="10" t="str">
        <f t="shared" si="94"/>
        <v/>
      </c>
      <c r="Q272" s="48" t="str">
        <f t="shared" si="95"/>
        <v/>
      </c>
      <c r="R272" s="48" t="str">
        <f t="shared" si="96"/>
        <v/>
      </c>
      <c r="S272" s="42" t="str">
        <f t="shared" si="97"/>
        <v>DOPPIO</v>
      </c>
      <c r="T272" s="57" t="str">
        <f>Tabella3[[#This Row],[Descrizione Attività]]</f>
        <v>MNTZ Cancello passo Carraio Pontile sud</v>
      </c>
      <c r="U272" s="57" t="str">
        <f>IF(Tabella1[[#This Row],[DATA]]="","","02")</f>
        <v>02</v>
      </c>
      <c r="V272" s="34"/>
      <c r="W272" s="34"/>
      <c r="X272" s="33"/>
      <c r="Y272" s="23"/>
      <c r="Z272" s="21" t="str">
        <f t="shared" si="98"/>
        <v>mercoledì</v>
      </c>
      <c r="AA272" s="22">
        <f t="shared" si="99"/>
        <v>4</v>
      </c>
      <c r="AB272" s="22" t="str">
        <f t="shared" si="100"/>
        <v>04:00</v>
      </c>
      <c r="AC272" s="22" t="str">
        <f t="shared" si="101"/>
        <v>NO</v>
      </c>
      <c r="AD272" s="46"/>
      <c r="AE272" s="78">
        <v>45819</v>
      </c>
      <c r="AF272" s="73" t="s">
        <v>63</v>
      </c>
      <c r="AG272" s="73" t="s">
        <v>64</v>
      </c>
      <c r="AH272" s="73">
        <v>5400255944</v>
      </c>
      <c r="AI272" s="73">
        <v>10</v>
      </c>
      <c r="AJ272" s="74">
        <v>12.45</v>
      </c>
      <c r="AK272" s="74">
        <v>16.45</v>
      </c>
      <c r="AL272" s="74">
        <v>8</v>
      </c>
      <c r="AM272" s="73" t="s">
        <v>171</v>
      </c>
      <c r="AN272" s="75" t="s">
        <v>45</v>
      </c>
      <c r="AO272" s="76" t="s">
        <v>61</v>
      </c>
    </row>
    <row r="273" spans="1:41" ht="14.45" customHeight="1">
      <c r="A273" s="38"/>
      <c r="B273" s="9">
        <f t="shared" si="88"/>
        <v>45819</v>
      </c>
      <c r="C273" s="39">
        <f t="shared" si="105"/>
        <v>5400248537</v>
      </c>
      <c r="D273" s="38" t="str">
        <f>IF(AF273="", "", IFERROR(TEXT(INDEX(Tabella4[N°], MATCH("*"&amp;AF273&amp;"*", Tabella4[DIPENDENTE], 0)), "0000"), "Non trovato"))</f>
        <v>0427</v>
      </c>
      <c r="E273" s="38" t="str">
        <f>IF(AG273="", "", IF(ISERROR(MATCH("*"&amp;AG273&amp;"*", Tabella4[DIPENDENTE], 0)), "Non trovato", TEXT(INDEX(Tabella4[N°], MATCH("*"&amp;AG273&amp;"*", Tabella4[DIPENDENTE], 0)), "0000")))</f>
        <v>2083</v>
      </c>
      <c r="F273" s="48" t="str">
        <f t="shared" si="89"/>
        <v>CAVALIERE</v>
      </c>
      <c r="G273" s="48" t="str">
        <f t="shared" si="90"/>
        <v>NOCERA</v>
      </c>
      <c r="H273" s="57"/>
      <c r="I273" s="68" t="str">
        <f t="shared" si="91"/>
        <v>02</v>
      </c>
      <c r="J273" s="39" t="str">
        <f t="shared" si="102"/>
        <v/>
      </c>
      <c r="K273" s="40" t="str">
        <f t="shared" si="103"/>
        <v>08:15</v>
      </c>
      <c r="L273" s="48"/>
      <c r="M273" s="41" t="str">
        <f t="shared" si="104"/>
        <v/>
      </c>
      <c r="N273" s="41" t="str">
        <f t="shared" si="92"/>
        <v/>
      </c>
      <c r="O273" s="10" t="str">
        <f t="shared" si="93"/>
        <v>08:15</v>
      </c>
      <c r="P273" s="10" t="str">
        <f t="shared" si="94"/>
        <v/>
      </c>
      <c r="Q273" s="48" t="str">
        <f t="shared" si="95"/>
        <v/>
      </c>
      <c r="R273" s="48" t="str">
        <f t="shared" si="96"/>
        <v/>
      </c>
      <c r="S273" s="42" t="str">
        <f t="shared" si="97"/>
        <v>DOPPIO</v>
      </c>
      <c r="T273" s="57" t="str">
        <f>Tabella3[[#This Row],[Descrizione Attività]]</f>
        <v>Attività STRUM imp. 500</v>
      </c>
      <c r="U273" s="57" t="str">
        <f>IF(Tabella1[[#This Row],[DATA]]="","","02")</f>
        <v>02</v>
      </c>
      <c r="V273" s="34"/>
      <c r="W273" s="34"/>
      <c r="X273" s="33"/>
      <c r="Y273" s="23"/>
      <c r="Z273" s="21" t="str">
        <f t="shared" si="98"/>
        <v>mercoledì</v>
      </c>
      <c r="AA273" s="22">
        <f t="shared" si="99"/>
        <v>8.25</v>
      </c>
      <c r="AB273" s="22" t="str">
        <f t="shared" si="100"/>
        <v>08:15</v>
      </c>
      <c r="AC273" s="22" t="str">
        <f t="shared" si="101"/>
        <v>NO</v>
      </c>
      <c r="AD273" s="46"/>
      <c r="AE273" s="78">
        <v>45819</v>
      </c>
      <c r="AF273" s="73" t="s">
        <v>75</v>
      </c>
      <c r="AG273" s="73" t="s">
        <v>88</v>
      </c>
      <c r="AH273" s="73">
        <v>5400248537</v>
      </c>
      <c r="AI273" s="73">
        <v>10</v>
      </c>
      <c r="AJ273" s="74">
        <v>7.45</v>
      </c>
      <c r="AK273" s="74">
        <v>16.45</v>
      </c>
      <c r="AL273" s="74">
        <v>16.5</v>
      </c>
      <c r="AM273" s="73" t="s">
        <v>172</v>
      </c>
      <c r="AN273" s="75" t="s">
        <v>49</v>
      </c>
      <c r="AO273" s="76" t="s">
        <v>46</v>
      </c>
    </row>
    <row r="274" spans="1:41" ht="14.45" customHeight="1">
      <c r="A274" s="38"/>
      <c r="B274" s="9">
        <f t="shared" si="88"/>
        <v>45819</v>
      </c>
      <c r="C274" s="39" t="str">
        <f t="shared" si="105"/>
        <v>23/076</v>
      </c>
      <c r="D274" s="38" t="str">
        <f>IF(AF274="", "", IFERROR(TEXT(INDEX(Tabella4[N°], MATCH("*"&amp;AF274&amp;"*", Tabella4[DIPENDENTE], 0)), "0000"), "Non trovato"))</f>
        <v>0370</v>
      </c>
      <c r="E274" s="38" t="str">
        <f>IF(AG274="", "", IF(ISERROR(MATCH("*"&amp;AG274&amp;"*", Tabella4[DIPENDENTE], 0)), "Non trovato", TEXT(INDEX(Tabella4[N°], MATCH("*"&amp;AG274&amp;"*", Tabella4[DIPENDENTE], 0)), "0000")))</f>
        <v>2012</v>
      </c>
      <c r="F274" s="48" t="str">
        <f t="shared" si="89"/>
        <v>GARBINI</v>
      </c>
      <c r="G274" s="48" t="str">
        <f t="shared" si="90"/>
        <v>MIGNOSA A</v>
      </c>
      <c r="H274" s="57"/>
      <c r="I274" s="68" t="str">
        <f t="shared" si="91"/>
        <v>02</v>
      </c>
      <c r="J274" s="39" t="str">
        <f t="shared" si="102"/>
        <v/>
      </c>
      <c r="K274" s="40" t="str">
        <f t="shared" si="103"/>
        <v>08:15</v>
      </c>
      <c r="L274" s="48"/>
      <c r="M274" s="41" t="str">
        <f t="shared" si="104"/>
        <v/>
      </c>
      <c r="N274" s="41" t="str">
        <f t="shared" si="92"/>
        <v/>
      </c>
      <c r="O274" s="10" t="str">
        <f t="shared" si="93"/>
        <v>08:15</v>
      </c>
      <c r="P274" s="10" t="str">
        <f t="shared" si="94"/>
        <v/>
      </c>
      <c r="Q274" s="48" t="str">
        <f t="shared" si="95"/>
        <v/>
      </c>
      <c r="R274" s="48" t="str">
        <f t="shared" si="96"/>
        <v/>
      </c>
      <c r="S274" s="42" t="str">
        <f t="shared" si="97"/>
        <v>DOPPIO</v>
      </c>
      <c r="T274" s="57" t="str">
        <f>Tabella3[[#This Row],[Descrizione Attività]]</f>
        <v>Lavori elestrum HydroCOM Project compressori Isab Imp 400-100-800</v>
      </c>
      <c r="U274" s="57" t="str">
        <f>IF(Tabella1[[#This Row],[DATA]]="","","02")</f>
        <v>02</v>
      </c>
      <c r="V274" s="34"/>
      <c r="W274" s="34"/>
      <c r="X274" s="33"/>
      <c r="Y274" s="23"/>
      <c r="Z274" s="21" t="str">
        <f t="shared" si="98"/>
        <v>mercoledì</v>
      </c>
      <c r="AA274" s="22">
        <f t="shared" si="99"/>
        <v>8.25</v>
      </c>
      <c r="AB274" s="22" t="str">
        <f t="shared" si="100"/>
        <v>08:15</v>
      </c>
      <c r="AC274" s="22" t="str">
        <f t="shared" si="101"/>
        <v>NO</v>
      </c>
      <c r="AD274" s="46"/>
      <c r="AE274" s="78">
        <v>45819</v>
      </c>
      <c r="AF274" s="73" t="s">
        <v>115</v>
      </c>
      <c r="AG274" s="73" t="s">
        <v>92</v>
      </c>
      <c r="AH274" s="73">
        <v>23076</v>
      </c>
      <c r="AI274" s="73">
        <v>10</v>
      </c>
      <c r="AJ274" s="74">
        <v>7.45</v>
      </c>
      <c r="AK274" s="74">
        <v>16.45</v>
      </c>
      <c r="AL274" s="74">
        <v>16.5</v>
      </c>
      <c r="AM274" s="73" t="s">
        <v>138</v>
      </c>
      <c r="AN274" s="75" t="s">
        <v>49</v>
      </c>
      <c r="AO274" s="76" t="s">
        <v>139</v>
      </c>
    </row>
    <row r="275" spans="1:41" ht="14.45" customHeight="1">
      <c r="A275" s="38"/>
      <c r="B275" s="9">
        <f t="shared" si="88"/>
        <v>45819</v>
      </c>
      <c r="C275" s="39">
        <f t="shared" si="105"/>
        <v>5400261041</v>
      </c>
      <c r="D275" s="38" t="str">
        <f>IF(AF275="", "", IFERROR(TEXT(INDEX(Tabella4[N°], MATCH("*"&amp;AF275&amp;"*", Tabella4[DIPENDENTE], 0)), "0000"), "Non trovato"))</f>
        <v>0243</v>
      </c>
      <c r="E275" s="38" t="str">
        <f>IF(AG275="", "", IF(ISERROR(MATCH("*"&amp;AG275&amp;"*", Tabella4[DIPENDENTE], 0)), "Non trovato", TEXT(INDEX(Tabella4[N°], MATCH("*"&amp;AG275&amp;"*", Tabella4[DIPENDENTE], 0)), "0000")))</f>
        <v/>
      </c>
      <c r="F275" s="48" t="str">
        <f t="shared" si="89"/>
        <v>PUGLIARES</v>
      </c>
      <c r="G275" s="48" t="str">
        <f t="shared" si="90"/>
        <v/>
      </c>
      <c r="H275" s="57"/>
      <c r="I275" s="68" t="str">
        <f t="shared" si="91"/>
        <v>02</v>
      </c>
      <c r="J275" s="39" t="str">
        <f t="shared" si="102"/>
        <v/>
      </c>
      <c r="K275" s="40" t="str">
        <f t="shared" si="103"/>
        <v>08:15</v>
      </c>
      <c r="L275" s="48"/>
      <c r="M275" s="41" t="str">
        <f t="shared" si="104"/>
        <v/>
      </c>
      <c r="N275" s="41" t="str">
        <f t="shared" si="92"/>
        <v/>
      </c>
      <c r="O275" s="10" t="str">
        <f t="shared" si="93"/>
        <v>08:15</v>
      </c>
      <c r="P275" s="10" t="str">
        <f t="shared" si="94"/>
        <v/>
      </c>
      <c r="Q275" s="48" t="str">
        <f t="shared" si="95"/>
        <v/>
      </c>
      <c r="R275" s="48" t="str">
        <f t="shared" si="96"/>
        <v/>
      </c>
      <c r="S275" s="42" t="str">
        <f t="shared" si="97"/>
        <v>SINGOLO</v>
      </c>
      <c r="T275" s="57" t="str">
        <f>Tabella3[[#This Row],[Descrizione Attività]]</f>
        <v>ASSISTENZA ELETTRICA ATTIVITA' EDILE IMP 2800 GIUGNO 2025 (PREV 4066)</v>
      </c>
      <c r="U275" s="57" t="str">
        <f>IF(Tabella1[[#This Row],[DATA]]="","","02")</f>
        <v>02</v>
      </c>
      <c r="V275" s="34"/>
      <c r="W275" s="34"/>
      <c r="X275" s="33"/>
      <c r="Y275" s="23"/>
      <c r="Z275" s="21" t="str">
        <f t="shared" si="98"/>
        <v>mercoledì</v>
      </c>
      <c r="AA275" s="22">
        <f t="shared" si="99"/>
        <v>8.25</v>
      </c>
      <c r="AB275" s="22" t="str">
        <f t="shared" si="100"/>
        <v>08:15</v>
      </c>
      <c r="AC275" s="22" t="str">
        <f t="shared" si="101"/>
        <v>NO</v>
      </c>
      <c r="AD275" s="46"/>
      <c r="AE275" s="78">
        <v>45819</v>
      </c>
      <c r="AF275" s="73" t="s">
        <v>89</v>
      </c>
      <c r="AG275" s="73"/>
      <c r="AH275" s="73">
        <v>5400261041</v>
      </c>
      <c r="AI275" s="73">
        <v>10</v>
      </c>
      <c r="AJ275" s="74">
        <v>7.45</v>
      </c>
      <c r="AK275" s="74">
        <v>16.45</v>
      </c>
      <c r="AL275" s="74">
        <v>8.25</v>
      </c>
      <c r="AM275" s="73" t="s">
        <v>90</v>
      </c>
      <c r="AN275" s="75" t="s">
        <v>91</v>
      </c>
      <c r="AO275" s="76" t="s">
        <v>61</v>
      </c>
    </row>
    <row r="276" spans="1:41" ht="14.45" customHeight="1">
      <c r="A276" s="38"/>
      <c r="B276" s="9">
        <f t="shared" si="88"/>
        <v>45819</v>
      </c>
      <c r="C276" s="39">
        <f t="shared" si="105"/>
        <v>5400255112</v>
      </c>
      <c r="D276" s="38" t="str">
        <f>IF(AF276="", "", IFERROR(TEXT(INDEX(Tabella4[N°], MATCH("*"&amp;AF276&amp;"*", Tabella4[DIPENDENTE], 0)), "0000"), "Non trovato"))</f>
        <v>0242</v>
      </c>
      <c r="E276" s="38" t="str">
        <f>IF(AG276="", "", IF(ISERROR(MATCH("*"&amp;AG276&amp;"*", Tabella4[DIPENDENTE], 0)), "Non trovato", TEXT(INDEX(Tabella4[N°], MATCH("*"&amp;AG276&amp;"*", Tabella4[DIPENDENTE], 0)), "0000")))</f>
        <v>1969</v>
      </c>
      <c r="F276" s="48" t="str">
        <f t="shared" si="89"/>
        <v>OGNISANTI A</v>
      </c>
      <c r="G276" s="48" t="str">
        <f t="shared" si="90"/>
        <v>BELLISTRI</v>
      </c>
      <c r="H276" s="57"/>
      <c r="I276" s="68" t="str">
        <f t="shared" si="91"/>
        <v>02</v>
      </c>
      <c r="J276" s="39" t="str">
        <f t="shared" si="102"/>
        <v/>
      </c>
      <c r="K276" s="40" t="str">
        <f t="shared" si="103"/>
        <v>05:45</v>
      </c>
      <c r="L276" s="48"/>
      <c r="M276" s="41" t="str">
        <f t="shared" si="104"/>
        <v/>
      </c>
      <c r="N276" s="41" t="str">
        <f t="shared" si="92"/>
        <v/>
      </c>
      <c r="O276" s="10" t="str">
        <f t="shared" si="93"/>
        <v>05:45</v>
      </c>
      <c r="P276" s="10" t="str">
        <f t="shared" si="94"/>
        <v/>
      </c>
      <c r="Q276" s="48" t="str">
        <f t="shared" si="95"/>
        <v/>
      </c>
      <c r="R276" s="48" t="str">
        <f t="shared" si="96"/>
        <v/>
      </c>
      <c r="S276" s="42" t="str">
        <f t="shared" si="97"/>
        <v>DOPPIO</v>
      </c>
      <c r="T276" s="57" t="str">
        <f>Tabella3[[#This Row],[Descrizione Attività]]</f>
        <v>Utilities: squ elett correttiva Giugno</v>
      </c>
      <c r="U276" s="57" t="str">
        <f>IF(Tabella1[[#This Row],[DATA]]="","","02")</f>
        <v>02</v>
      </c>
      <c r="V276" s="34"/>
      <c r="W276" s="34"/>
      <c r="X276" s="33"/>
      <c r="Y276" s="23"/>
      <c r="Z276" s="21" t="str">
        <f t="shared" si="98"/>
        <v>mercoledì</v>
      </c>
      <c r="AA276" s="22">
        <f t="shared" si="99"/>
        <v>5.75</v>
      </c>
      <c r="AB276" s="22" t="str">
        <f t="shared" si="100"/>
        <v>05:45</v>
      </c>
      <c r="AC276" s="22" t="str">
        <f t="shared" si="101"/>
        <v>NO</v>
      </c>
      <c r="AD276" s="46"/>
      <c r="AE276" s="78">
        <v>45819</v>
      </c>
      <c r="AF276" s="73" t="s">
        <v>72</v>
      </c>
      <c r="AG276" s="73" t="s">
        <v>73</v>
      </c>
      <c r="AH276" s="73">
        <v>5400255112</v>
      </c>
      <c r="AI276" s="73">
        <v>10</v>
      </c>
      <c r="AJ276" s="74">
        <v>7.45</v>
      </c>
      <c r="AK276" s="74">
        <v>14.15</v>
      </c>
      <c r="AL276" s="74">
        <v>11.5</v>
      </c>
      <c r="AM276" s="73" t="s">
        <v>60</v>
      </c>
      <c r="AN276" s="75" t="s">
        <v>45</v>
      </c>
      <c r="AO276" s="76" t="s">
        <v>61</v>
      </c>
    </row>
    <row r="277" spans="1:41" ht="14.45" customHeight="1">
      <c r="A277" s="38"/>
      <c r="B277" s="9">
        <f t="shared" si="88"/>
        <v>45819</v>
      </c>
      <c r="C277" s="39">
        <f t="shared" si="105"/>
        <v>5400254753</v>
      </c>
      <c r="D277" s="38" t="str">
        <f>IF(AF277="", "", IFERROR(TEXT(INDEX(Tabella4[N°], MATCH("*"&amp;AF277&amp;"*", Tabella4[DIPENDENTE], 0)), "0000"), "Non trovato"))</f>
        <v>0242</v>
      </c>
      <c r="E277" s="38" t="str">
        <f>IF(AG277="", "", IF(ISERROR(MATCH("*"&amp;AG277&amp;"*", Tabella4[DIPENDENTE], 0)), "Non trovato", TEXT(INDEX(Tabella4[N°], MATCH("*"&amp;AG277&amp;"*", Tabella4[DIPENDENTE], 0)), "0000")))</f>
        <v>1969</v>
      </c>
      <c r="F277" s="48" t="str">
        <f t="shared" si="89"/>
        <v>OGNISANTI A</v>
      </c>
      <c r="G277" s="48" t="str">
        <f t="shared" si="90"/>
        <v>BELLISTRI</v>
      </c>
      <c r="H277" s="57"/>
      <c r="I277" s="68" t="str">
        <f t="shared" si="91"/>
        <v>02</v>
      </c>
      <c r="J277" s="39" t="str">
        <f t="shared" si="102"/>
        <v/>
      </c>
      <c r="K277" s="40" t="str">
        <f t="shared" si="103"/>
        <v>02:30</v>
      </c>
      <c r="L277" s="48"/>
      <c r="M277" s="41" t="str">
        <f t="shared" si="104"/>
        <v/>
      </c>
      <c r="N277" s="41" t="str">
        <f t="shared" si="92"/>
        <v/>
      </c>
      <c r="O277" s="10" t="str">
        <f t="shared" si="93"/>
        <v>02:30</v>
      </c>
      <c r="P277" s="10" t="str">
        <f t="shared" si="94"/>
        <v/>
      </c>
      <c r="Q277" s="48" t="str">
        <f t="shared" si="95"/>
        <v/>
      </c>
      <c r="R277" s="48" t="str">
        <f t="shared" si="96"/>
        <v/>
      </c>
      <c r="S277" s="42" t="str">
        <f t="shared" si="97"/>
        <v>DOPPIO</v>
      </c>
      <c r="T277" s="57" t="str">
        <f>Tabella3[[#This Row],[Descrizione Attività]]</f>
        <v>REVISIONE MOTORI ELETTRICI UTA 1 LAB.</v>
      </c>
      <c r="U277" s="57" t="str">
        <f>IF(Tabella1[[#This Row],[DATA]]="","","02")</f>
        <v>02</v>
      </c>
      <c r="V277" s="34"/>
      <c r="W277" s="34"/>
      <c r="X277" s="33"/>
      <c r="Y277" s="23"/>
      <c r="Z277" s="21" t="str">
        <f t="shared" si="98"/>
        <v>mercoledì</v>
      </c>
      <c r="AA277" s="22">
        <f t="shared" si="99"/>
        <v>2.5</v>
      </c>
      <c r="AB277" s="22" t="str">
        <f t="shared" si="100"/>
        <v>02:30</v>
      </c>
      <c r="AC277" s="22" t="str">
        <f t="shared" si="101"/>
        <v>NO</v>
      </c>
      <c r="AD277" s="46"/>
      <c r="AE277" s="78">
        <v>45819</v>
      </c>
      <c r="AF277" s="73" t="s">
        <v>72</v>
      </c>
      <c r="AG277" s="73" t="s">
        <v>73</v>
      </c>
      <c r="AH277" s="73">
        <v>5400254753</v>
      </c>
      <c r="AI277" s="73">
        <v>10</v>
      </c>
      <c r="AJ277" s="74">
        <v>14.15</v>
      </c>
      <c r="AK277" s="74">
        <v>16.45</v>
      </c>
      <c r="AL277" s="74">
        <v>5</v>
      </c>
      <c r="AM277" s="73" t="s">
        <v>173</v>
      </c>
      <c r="AN277" s="75" t="s">
        <v>45</v>
      </c>
      <c r="AO277" s="76" t="s">
        <v>124</v>
      </c>
    </row>
    <row r="278" spans="1:41" ht="14.45" customHeight="1">
      <c r="A278" s="38"/>
      <c r="B278" s="9">
        <f t="shared" si="88"/>
        <v>45819</v>
      </c>
      <c r="C278" s="39">
        <f t="shared" si="105"/>
        <v>5400255112</v>
      </c>
      <c r="D278" s="38" t="str">
        <f>IF(AF278="", "", IFERROR(TEXT(INDEX(Tabella4[N°], MATCH("*"&amp;AF278&amp;"*", Tabella4[DIPENDENTE], 0)), "0000"), "Non trovato"))</f>
        <v>1894</v>
      </c>
      <c r="E278" s="38" t="str">
        <f>IF(AG278="", "", IF(ISERROR(MATCH("*"&amp;AG278&amp;"*", Tabella4[DIPENDENTE], 0)), "Non trovato", TEXT(INDEX(Tabella4[N°], MATCH("*"&amp;AG278&amp;"*", Tabella4[DIPENDENTE], 0)), "0000")))</f>
        <v>0559</v>
      </c>
      <c r="F278" s="48" t="str">
        <f t="shared" si="89"/>
        <v>CORTESE</v>
      </c>
      <c r="G278" s="48" t="str">
        <f t="shared" si="90"/>
        <v>MARINO A</v>
      </c>
      <c r="H278" s="57"/>
      <c r="I278" s="68" t="str">
        <f t="shared" si="91"/>
        <v>02</v>
      </c>
      <c r="J278" s="39" t="str">
        <f t="shared" si="102"/>
        <v/>
      </c>
      <c r="K278" s="40" t="str">
        <f t="shared" si="103"/>
        <v>08:15</v>
      </c>
      <c r="L278" s="48"/>
      <c r="M278" s="41" t="str">
        <f t="shared" si="104"/>
        <v/>
      </c>
      <c r="N278" s="41" t="str">
        <f t="shared" si="92"/>
        <v/>
      </c>
      <c r="O278" s="10" t="str">
        <f t="shared" si="93"/>
        <v>08:15</v>
      </c>
      <c r="P278" s="10" t="str">
        <f t="shared" si="94"/>
        <v/>
      </c>
      <c r="Q278" s="48" t="str">
        <f t="shared" si="95"/>
        <v/>
      </c>
      <c r="R278" s="48" t="str">
        <f t="shared" si="96"/>
        <v/>
      </c>
      <c r="S278" s="42" t="str">
        <f t="shared" si="97"/>
        <v>DOPPIO</v>
      </c>
      <c r="T278" s="57" t="str">
        <f>Tabella3[[#This Row],[Descrizione Attività]]</f>
        <v>Utilities: squ elett correttiva Giugno</v>
      </c>
      <c r="U278" s="57" t="str">
        <f>IF(Tabella1[[#This Row],[DATA]]="","","02")</f>
        <v>02</v>
      </c>
      <c r="V278" s="34"/>
      <c r="W278" s="34"/>
      <c r="X278" s="33"/>
      <c r="Y278" s="23"/>
      <c r="Z278" s="21" t="str">
        <f t="shared" si="98"/>
        <v>mercoledì</v>
      </c>
      <c r="AA278" s="22">
        <f t="shared" si="99"/>
        <v>8.25</v>
      </c>
      <c r="AB278" s="22" t="str">
        <f t="shared" si="100"/>
        <v>08:15</v>
      </c>
      <c r="AC278" s="22" t="str">
        <f t="shared" si="101"/>
        <v>NO</v>
      </c>
      <c r="AD278" s="46"/>
      <c r="AE278" s="78">
        <v>45819</v>
      </c>
      <c r="AF278" s="73" t="s">
        <v>58</v>
      </c>
      <c r="AG278" s="73" t="s">
        <v>157</v>
      </c>
      <c r="AH278" s="73">
        <v>5400255112</v>
      </c>
      <c r="AI278" s="73">
        <v>10</v>
      </c>
      <c r="AJ278" s="74">
        <v>7.45</v>
      </c>
      <c r="AK278" s="74">
        <v>16.45</v>
      </c>
      <c r="AL278" s="74">
        <v>16.5</v>
      </c>
      <c r="AM278" s="73" t="s">
        <v>60</v>
      </c>
      <c r="AN278" s="75" t="s">
        <v>45</v>
      </c>
      <c r="AO278" s="76" t="s">
        <v>61</v>
      </c>
    </row>
    <row r="279" spans="1:41" ht="14.45" customHeight="1">
      <c r="A279" s="38"/>
      <c r="B279" s="9">
        <f t="shared" si="88"/>
        <v>45819</v>
      </c>
      <c r="C279" s="39">
        <f t="shared" si="105"/>
        <v>5400251030</v>
      </c>
      <c r="D279" s="38" t="str">
        <f>IF(AF279="", "", IFERROR(TEXT(INDEX(Tabella4[N°], MATCH("*"&amp;AF279&amp;"*", Tabella4[DIPENDENTE], 0)), "0000"), "Non trovato"))</f>
        <v>0510</v>
      </c>
      <c r="E279" s="38" t="str">
        <f>IF(AG279="", "", IF(ISERROR(MATCH("*"&amp;AG279&amp;"*", Tabella4[DIPENDENTE], 0)), "Non trovato", TEXT(INDEX(Tabella4[N°], MATCH("*"&amp;AG279&amp;"*", Tabella4[DIPENDENTE], 0)), "0000")))</f>
        <v>0319</v>
      </c>
      <c r="F279" s="48" t="str">
        <f t="shared" si="89"/>
        <v>TORDONATO</v>
      </c>
      <c r="G279" s="48" t="str">
        <f t="shared" si="90"/>
        <v>AMARA</v>
      </c>
      <c r="H279" s="57"/>
      <c r="I279" s="68" t="str">
        <f t="shared" si="91"/>
        <v>02</v>
      </c>
      <c r="J279" s="39" t="str">
        <f t="shared" si="102"/>
        <v/>
      </c>
      <c r="K279" s="40" t="str">
        <f t="shared" si="103"/>
        <v>08:15</v>
      </c>
      <c r="L279" s="48"/>
      <c r="M279" s="41" t="str">
        <f t="shared" si="104"/>
        <v>01:00</v>
      </c>
      <c r="N279" s="41" t="str">
        <f t="shared" si="92"/>
        <v/>
      </c>
      <c r="O279" s="10" t="str">
        <f t="shared" si="93"/>
        <v>09:15</v>
      </c>
      <c r="P279" s="10" t="str">
        <f t="shared" si="94"/>
        <v/>
      </c>
      <c r="Q279" s="48" t="str">
        <f t="shared" si="95"/>
        <v/>
      </c>
      <c r="R279" s="48" t="str">
        <f t="shared" si="96"/>
        <v/>
      </c>
      <c r="S279" s="42" t="str">
        <f t="shared" si="97"/>
        <v>DOPPIO</v>
      </c>
      <c r="T279" s="57" t="str">
        <f>Tabella3[[#This Row],[Descrizione Attività]]</f>
        <v>PPC2/PPC3-scavo e ripristino cavo</v>
      </c>
      <c r="U279" s="57" t="str">
        <f>IF(Tabella1[[#This Row],[DATA]]="","","02")</f>
        <v>02</v>
      </c>
      <c r="V279" s="34"/>
      <c r="W279" s="34"/>
      <c r="X279" s="33"/>
      <c r="Y279" s="23"/>
      <c r="Z279" s="21" t="str">
        <f t="shared" si="98"/>
        <v>mercoledì</v>
      </c>
      <c r="AA279" s="22">
        <f t="shared" si="99"/>
        <v>9.25</v>
      </c>
      <c r="AB279" s="22" t="str">
        <f t="shared" si="100"/>
        <v>09:15</v>
      </c>
      <c r="AC279" s="22" t="str">
        <f t="shared" si="101"/>
        <v>NO</v>
      </c>
      <c r="AD279" s="46"/>
      <c r="AE279" s="78">
        <v>45819</v>
      </c>
      <c r="AF279" s="73" t="s">
        <v>143</v>
      </c>
      <c r="AG279" s="73" t="s">
        <v>155</v>
      </c>
      <c r="AH279" s="73">
        <v>5400251030</v>
      </c>
      <c r="AI279" s="73">
        <v>10</v>
      </c>
      <c r="AJ279" s="74">
        <v>6.45</v>
      </c>
      <c r="AK279" s="74">
        <v>16.45</v>
      </c>
      <c r="AL279" s="74">
        <v>18.5</v>
      </c>
      <c r="AM279" s="73" t="s">
        <v>174</v>
      </c>
      <c r="AN279" s="75" t="s">
        <v>45</v>
      </c>
      <c r="AO279" s="76" t="s">
        <v>61</v>
      </c>
    </row>
    <row r="280" spans="1:41" ht="14.45" customHeight="1">
      <c r="A280" s="38"/>
      <c r="B280" s="9">
        <f t="shared" si="88"/>
        <v>45819</v>
      </c>
      <c r="C280" s="39">
        <f t="shared" si="105"/>
        <v>5400251030</v>
      </c>
      <c r="D280" s="38" t="str">
        <f>IF(AF280="", "", IFERROR(TEXT(INDEX(Tabella4[N°], MATCH("*"&amp;AF280&amp;"*", Tabella4[DIPENDENTE], 0)), "0000"), "Non trovato"))</f>
        <v>1667</v>
      </c>
      <c r="E280" s="38" t="str">
        <f>IF(AG280="", "", IF(ISERROR(MATCH("*"&amp;AG280&amp;"*", Tabella4[DIPENDENTE], 0)), "Non trovato", TEXT(INDEX(Tabella4[N°], MATCH("*"&amp;AG280&amp;"*", Tabella4[DIPENDENTE], 0)), "0000")))</f>
        <v/>
      </c>
      <c r="F280" s="48" t="str">
        <f t="shared" si="89"/>
        <v>CAVALLARO</v>
      </c>
      <c r="G280" s="48" t="str">
        <f t="shared" si="90"/>
        <v/>
      </c>
      <c r="H280" s="57"/>
      <c r="I280" s="68" t="str">
        <f t="shared" si="91"/>
        <v>02</v>
      </c>
      <c r="J280" s="39" t="str">
        <f t="shared" si="102"/>
        <v/>
      </c>
      <c r="K280" s="40" t="str">
        <f t="shared" si="103"/>
        <v>08:15</v>
      </c>
      <c r="L280" s="48"/>
      <c r="M280" s="41" t="str">
        <f t="shared" si="104"/>
        <v/>
      </c>
      <c r="N280" s="41" t="str">
        <f t="shared" si="92"/>
        <v/>
      </c>
      <c r="O280" s="10" t="str">
        <f t="shared" si="93"/>
        <v>08:15</v>
      </c>
      <c r="P280" s="10" t="str">
        <f t="shared" si="94"/>
        <v/>
      </c>
      <c r="Q280" s="48" t="str">
        <f t="shared" si="95"/>
        <v/>
      </c>
      <c r="R280" s="48" t="str">
        <f t="shared" si="96"/>
        <v/>
      </c>
      <c r="S280" s="42" t="str">
        <f t="shared" si="97"/>
        <v>SINGOLO</v>
      </c>
      <c r="T280" s="57" t="str">
        <f>Tabella3[[#This Row],[Descrizione Attività]]</f>
        <v>PPC2/PPC3-scavo e ripristino cavo</v>
      </c>
      <c r="U280" s="57" t="str">
        <f>IF(Tabella1[[#This Row],[DATA]]="","","02")</f>
        <v>02</v>
      </c>
      <c r="V280" s="34"/>
      <c r="W280" s="34"/>
      <c r="X280" s="33"/>
      <c r="Y280" s="23"/>
      <c r="Z280" s="21" t="str">
        <f t="shared" si="98"/>
        <v>mercoledì</v>
      </c>
      <c r="AA280" s="22">
        <f t="shared" si="99"/>
        <v>8.25</v>
      </c>
      <c r="AB280" s="22" t="str">
        <f t="shared" si="100"/>
        <v>08:15</v>
      </c>
      <c r="AC280" s="22" t="str">
        <f t="shared" si="101"/>
        <v>NO</v>
      </c>
      <c r="AD280" s="46"/>
      <c r="AE280" s="78">
        <v>45819</v>
      </c>
      <c r="AF280" s="73" t="s">
        <v>162</v>
      </c>
      <c r="AG280" s="73"/>
      <c r="AH280" s="73">
        <v>5400251030</v>
      </c>
      <c r="AI280" s="73">
        <v>10</v>
      </c>
      <c r="AJ280" s="74">
        <v>7.45</v>
      </c>
      <c r="AK280" s="74">
        <v>16.45</v>
      </c>
      <c r="AL280" s="74">
        <v>8.25</v>
      </c>
      <c r="AM280" s="73" t="s">
        <v>174</v>
      </c>
      <c r="AN280" s="75" t="s">
        <v>45</v>
      </c>
      <c r="AO280" s="76" t="s">
        <v>61</v>
      </c>
    </row>
    <row r="281" spans="1:41" ht="14.45" customHeight="1">
      <c r="A281" s="38"/>
      <c r="B281" s="9">
        <f t="shared" si="88"/>
        <v>45819</v>
      </c>
      <c r="C281" s="39">
        <f t="shared" si="105"/>
        <v>5400255372</v>
      </c>
      <c r="D281" s="38" t="str">
        <f>IF(AF281="", "", IFERROR(TEXT(INDEX(Tabella4[N°], MATCH("*"&amp;AF281&amp;"*", Tabella4[DIPENDENTE], 0)), "0000"), "Non trovato"))</f>
        <v>1976</v>
      </c>
      <c r="E281" s="38" t="str">
        <f>IF(AG281="", "", IF(ISERROR(MATCH("*"&amp;AG281&amp;"*", Tabella4[DIPENDENTE], 0)), "Non trovato", TEXT(INDEX(Tabella4[N°], MATCH("*"&amp;AG281&amp;"*", Tabella4[DIPENDENTE], 0)), "0000")))</f>
        <v>2150</v>
      </c>
      <c r="F281" s="48" t="str">
        <f t="shared" si="89"/>
        <v>RIZZA F</v>
      </c>
      <c r="G281" s="48" t="str">
        <f t="shared" si="90"/>
        <v>RIZZA C</v>
      </c>
      <c r="H281" s="57"/>
      <c r="I281" s="68" t="str">
        <f t="shared" si="91"/>
        <v>02</v>
      </c>
      <c r="J281" s="39" t="str">
        <f t="shared" si="102"/>
        <v/>
      </c>
      <c r="K281" s="40" t="str">
        <f t="shared" si="103"/>
        <v>08:15</v>
      </c>
      <c r="L281" s="48"/>
      <c r="M281" s="41" t="str">
        <f t="shared" si="104"/>
        <v/>
      </c>
      <c r="N281" s="41" t="str">
        <f t="shared" si="92"/>
        <v/>
      </c>
      <c r="O281" s="10" t="str">
        <f t="shared" si="93"/>
        <v>08:15</v>
      </c>
      <c r="P281" s="10" t="str">
        <f t="shared" si="94"/>
        <v/>
      </c>
      <c r="Q281" s="48" t="str">
        <f t="shared" si="95"/>
        <v/>
      </c>
      <c r="R281" s="48" t="str">
        <f t="shared" si="96"/>
        <v/>
      </c>
      <c r="S281" s="42" t="str">
        <f t="shared" si="97"/>
        <v>DOPPIO</v>
      </c>
      <c r="T281" s="57" t="str">
        <f>Tabella3[[#This Row],[Descrizione Attività]]</f>
        <v>ripristini AI  giugno 2025</v>
      </c>
      <c r="U281" s="57" t="str">
        <f>IF(Tabella1[[#This Row],[DATA]]="","","02")</f>
        <v>02</v>
      </c>
      <c r="V281" s="34"/>
      <c r="W281" s="34"/>
      <c r="X281" s="33"/>
      <c r="Y281" s="23"/>
      <c r="Z281" s="21" t="str">
        <f t="shared" si="98"/>
        <v>mercoledì</v>
      </c>
      <c r="AA281" s="22">
        <f t="shared" si="99"/>
        <v>8.25</v>
      </c>
      <c r="AB281" s="22" t="str">
        <f t="shared" si="100"/>
        <v>08:15</v>
      </c>
      <c r="AC281" s="22" t="str">
        <f t="shared" si="101"/>
        <v>NO</v>
      </c>
      <c r="AD281" s="46"/>
      <c r="AE281" s="78">
        <v>45819</v>
      </c>
      <c r="AF281" s="73" t="s">
        <v>77</v>
      </c>
      <c r="AG281" s="73" t="s">
        <v>78</v>
      </c>
      <c r="AH281" s="73">
        <v>5400255372</v>
      </c>
      <c r="AI281" s="73">
        <v>10</v>
      </c>
      <c r="AJ281" s="74">
        <v>7.45</v>
      </c>
      <c r="AK281" s="74">
        <v>16.45</v>
      </c>
      <c r="AL281" s="74">
        <v>16.5</v>
      </c>
      <c r="AM281" s="73" t="s">
        <v>79</v>
      </c>
      <c r="AN281" s="75" t="s">
        <v>45</v>
      </c>
      <c r="AO281" s="76" t="s">
        <v>80</v>
      </c>
    </row>
    <row r="282" spans="1:41" ht="14.45" customHeight="1">
      <c r="A282" s="38"/>
      <c r="B282" s="9">
        <f t="shared" si="88"/>
        <v>45819</v>
      </c>
      <c r="C282" s="39">
        <f t="shared" si="105"/>
        <v>5400255113</v>
      </c>
      <c r="D282" s="38" t="str">
        <f>IF(AF282="", "", IFERROR(TEXT(INDEX(Tabella4[N°], MATCH("*"&amp;AF282&amp;"*", Tabella4[DIPENDENTE], 0)), "0000"), "Non trovato"))</f>
        <v>0493</v>
      </c>
      <c r="E282" s="38" t="str">
        <f>IF(AG282="", "", IF(ISERROR(MATCH("*"&amp;AG282&amp;"*", Tabella4[DIPENDENTE], 0)), "Non trovato", TEXT(INDEX(Tabella4[N°], MATCH("*"&amp;AG282&amp;"*", Tabella4[DIPENDENTE], 0)), "0000")))</f>
        <v>2013</v>
      </c>
      <c r="F282" s="48" t="str">
        <f t="shared" si="89"/>
        <v>SPINALI D</v>
      </c>
      <c r="G282" s="48" t="str">
        <f t="shared" si="90"/>
        <v>DE LUCA</v>
      </c>
      <c r="H282" s="57"/>
      <c r="I282" s="68" t="str">
        <f t="shared" si="91"/>
        <v>02</v>
      </c>
      <c r="J282" s="39" t="str">
        <f t="shared" si="102"/>
        <v/>
      </c>
      <c r="K282" s="40" t="str">
        <f t="shared" si="103"/>
        <v>08:15</v>
      </c>
      <c r="L282" s="48"/>
      <c r="M282" s="41" t="str">
        <f t="shared" si="104"/>
        <v/>
      </c>
      <c r="N282" s="41" t="str">
        <f t="shared" si="92"/>
        <v/>
      </c>
      <c r="O282" s="10" t="str">
        <f t="shared" si="93"/>
        <v>08:15</v>
      </c>
      <c r="P282" s="10" t="str">
        <f t="shared" si="94"/>
        <v/>
      </c>
      <c r="Q282" s="48" t="str">
        <f t="shared" si="95"/>
        <v/>
      </c>
      <c r="R282" s="48" t="str">
        <f t="shared" si="96"/>
        <v/>
      </c>
      <c r="S282" s="42" t="str">
        <f t="shared" si="97"/>
        <v>DOPPIO</v>
      </c>
      <c r="T282" s="57" t="str">
        <f>Tabella3[[#This Row],[Descrizione Attività]]</f>
        <v>Utilities: squ strum correttiva Giugno</v>
      </c>
      <c r="U282" s="57" t="str">
        <f>IF(Tabella1[[#This Row],[DATA]]="","","02")</f>
        <v>02</v>
      </c>
      <c r="V282" s="34"/>
      <c r="W282" s="34"/>
      <c r="X282" s="33"/>
      <c r="Y282" s="23"/>
      <c r="Z282" s="21" t="str">
        <f t="shared" si="98"/>
        <v>mercoledì</v>
      </c>
      <c r="AA282" s="22">
        <f t="shared" si="99"/>
        <v>8.25</v>
      </c>
      <c r="AB282" s="22" t="str">
        <f t="shared" si="100"/>
        <v>08:15</v>
      </c>
      <c r="AC282" s="22" t="str">
        <f t="shared" si="101"/>
        <v>NO</v>
      </c>
      <c r="AD282" s="46"/>
      <c r="AE282" s="78">
        <v>45819</v>
      </c>
      <c r="AF282" s="73" t="s">
        <v>42</v>
      </c>
      <c r="AG282" s="73" t="s">
        <v>105</v>
      </c>
      <c r="AH282" s="73">
        <v>5400255113</v>
      </c>
      <c r="AI282" s="73">
        <v>10</v>
      </c>
      <c r="AJ282" s="74">
        <v>7.45</v>
      </c>
      <c r="AK282" s="74">
        <v>16.45</v>
      </c>
      <c r="AL282" s="74">
        <v>16.5</v>
      </c>
      <c r="AM282" s="73" t="s">
        <v>104</v>
      </c>
      <c r="AN282" s="75" t="s">
        <v>45</v>
      </c>
      <c r="AO282" s="76" t="s">
        <v>46</v>
      </c>
    </row>
    <row r="283" spans="1:41" ht="14.45" customHeight="1">
      <c r="A283" s="38"/>
      <c r="B283" s="9">
        <f t="shared" si="88"/>
        <v>45819</v>
      </c>
      <c r="C283" s="39">
        <f t="shared" si="105"/>
        <v>5400255118</v>
      </c>
      <c r="D283" s="38" t="str">
        <f>IF(AF283="", "", IFERROR(TEXT(INDEX(Tabella4[N°], MATCH("*"&amp;AF283&amp;"*", Tabella4[DIPENDENTE], 0)), "0000"), "Non trovato"))</f>
        <v>0490</v>
      </c>
      <c r="E283" s="38" t="str">
        <f>IF(AG283="", "", IF(ISERROR(MATCH("*"&amp;AG283&amp;"*", Tabella4[DIPENDENTE], 0)), "Non trovato", TEXT(INDEX(Tabella4[N°], MATCH("*"&amp;AG283&amp;"*", Tabella4[DIPENDENTE], 0)), "0000")))</f>
        <v>2214</v>
      </c>
      <c r="F283" s="48" t="str">
        <f t="shared" si="89"/>
        <v>RICIPUTO</v>
      </c>
      <c r="G283" s="48" t="str">
        <f t="shared" si="90"/>
        <v>SERRA</v>
      </c>
      <c r="H283" s="57"/>
      <c r="I283" s="68" t="str">
        <f t="shared" si="91"/>
        <v>02</v>
      </c>
      <c r="J283" s="39" t="str">
        <f t="shared" si="102"/>
        <v/>
      </c>
      <c r="K283" s="40" t="str">
        <f t="shared" si="103"/>
        <v>08:15</v>
      </c>
      <c r="L283" s="48"/>
      <c r="M283" s="41" t="str">
        <f t="shared" si="104"/>
        <v/>
      </c>
      <c r="N283" s="41" t="str">
        <f t="shared" si="92"/>
        <v/>
      </c>
      <c r="O283" s="10" t="str">
        <f t="shared" si="93"/>
        <v>08:15</v>
      </c>
      <c r="P283" s="10" t="str">
        <f t="shared" si="94"/>
        <v/>
      </c>
      <c r="Q283" s="48" t="str">
        <f t="shared" si="95"/>
        <v/>
      </c>
      <c r="R283" s="48" t="str">
        <f t="shared" si="96"/>
        <v/>
      </c>
      <c r="S283" s="42" t="str">
        <f t="shared" si="97"/>
        <v>DOPPIO</v>
      </c>
      <c r="T283" s="57" t="str">
        <f>Tabella3[[#This Row],[Descrizione Attività]]</f>
        <v>ARCOM BLE PON: squ stru corrett Giugno</v>
      </c>
      <c r="U283" s="57" t="str">
        <f>IF(Tabella1[[#This Row],[DATA]]="","","02")</f>
        <v>02</v>
      </c>
      <c r="V283" s="34"/>
      <c r="W283" s="34"/>
      <c r="X283" s="33"/>
      <c r="Y283" s="23"/>
      <c r="Z283" s="21" t="str">
        <f t="shared" si="98"/>
        <v>mercoledì</v>
      </c>
      <c r="AA283" s="22">
        <f t="shared" si="99"/>
        <v>8.25</v>
      </c>
      <c r="AB283" s="22" t="str">
        <f t="shared" si="100"/>
        <v>08:15</v>
      </c>
      <c r="AC283" s="22" t="str">
        <f t="shared" si="101"/>
        <v>NO</v>
      </c>
      <c r="AD283" s="46"/>
      <c r="AE283" s="78">
        <v>45819</v>
      </c>
      <c r="AF283" s="73" t="s">
        <v>96</v>
      </c>
      <c r="AG283" s="73" t="s">
        <v>52</v>
      </c>
      <c r="AH283" s="73">
        <v>5400255118</v>
      </c>
      <c r="AI283" s="73">
        <v>10</v>
      </c>
      <c r="AJ283" s="74">
        <v>7.45</v>
      </c>
      <c r="AK283" s="74">
        <v>16.45</v>
      </c>
      <c r="AL283" s="74">
        <v>16.5</v>
      </c>
      <c r="AM283" s="73" t="s">
        <v>98</v>
      </c>
      <c r="AN283" s="75" t="s">
        <v>45</v>
      </c>
      <c r="AO283" s="76" t="s">
        <v>46</v>
      </c>
    </row>
    <row r="284" spans="1:41" ht="14.45" customHeight="1">
      <c r="A284" s="38"/>
      <c r="B284" s="9">
        <f t="shared" si="88"/>
        <v>45819</v>
      </c>
      <c r="C284" s="39">
        <f t="shared" si="105"/>
        <v>5400253778</v>
      </c>
      <c r="D284" s="38" t="str">
        <f>IF(AF284="", "", IFERROR(TEXT(INDEX(Tabella4[N°], MATCH("*"&amp;AF284&amp;"*", Tabella4[DIPENDENTE], 0)), "0000"), "Non trovato"))</f>
        <v>1972</v>
      </c>
      <c r="E284" s="38" t="str">
        <f>IF(AG284="", "", IF(ISERROR(MATCH("*"&amp;AG284&amp;"*", Tabella4[DIPENDENTE], 0)), "Non trovato", TEXT(INDEX(Tabella4[N°], MATCH("*"&amp;AG284&amp;"*", Tabella4[DIPENDENTE], 0)), "0000")))</f>
        <v>0277</v>
      </c>
      <c r="F284" s="48" t="str">
        <f t="shared" si="89"/>
        <v>MILLO</v>
      </c>
      <c r="G284" s="48" t="str">
        <f t="shared" si="90"/>
        <v>BAUDO</v>
      </c>
      <c r="H284" s="57"/>
      <c r="I284" s="68" t="str">
        <f t="shared" si="91"/>
        <v>02</v>
      </c>
      <c r="J284" s="39" t="str">
        <f t="shared" si="102"/>
        <v/>
      </c>
      <c r="K284" s="40" t="str">
        <f t="shared" si="103"/>
        <v>08:15</v>
      </c>
      <c r="L284" s="48"/>
      <c r="M284" s="41" t="str">
        <f t="shared" si="104"/>
        <v/>
      </c>
      <c r="N284" s="41" t="str">
        <f t="shared" si="92"/>
        <v/>
      </c>
      <c r="O284" s="10" t="str">
        <f t="shared" si="93"/>
        <v>08:15</v>
      </c>
      <c r="P284" s="10" t="str">
        <f t="shared" si="94"/>
        <v/>
      </c>
      <c r="Q284" s="48" t="str">
        <f t="shared" si="95"/>
        <v/>
      </c>
      <c r="R284" s="48" t="str">
        <f t="shared" si="96"/>
        <v/>
      </c>
      <c r="S284" s="42" t="str">
        <f t="shared" si="97"/>
        <v>DOPPIO</v>
      </c>
      <c r="T284" s="57" t="str">
        <f>Tabella3[[#This Row],[Descrizione Attività]]</f>
        <v>700A: MTZ LIVELLOST BLOCCO T201-07L211SH</v>
      </c>
      <c r="U284" s="57" t="str">
        <f>IF(Tabella1[[#This Row],[DATA]]="","","02")</f>
        <v>02</v>
      </c>
      <c r="V284" s="34"/>
      <c r="W284" s="34"/>
      <c r="X284" s="33"/>
      <c r="Y284" s="23"/>
      <c r="Z284" s="21" t="str">
        <f t="shared" si="98"/>
        <v>mercoledì</v>
      </c>
      <c r="AA284" s="22">
        <f t="shared" si="99"/>
        <v>8.25</v>
      </c>
      <c r="AB284" s="22" t="str">
        <f t="shared" si="100"/>
        <v>08:15</v>
      </c>
      <c r="AC284" s="22" t="str">
        <f t="shared" si="101"/>
        <v>NO</v>
      </c>
      <c r="AD284" s="46"/>
      <c r="AE284" s="78">
        <v>45819</v>
      </c>
      <c r="AF284" s="73" t="s">
        <v>100</v>
      </c>
      <c r="AG284" s="73" t="s">
        <v>94</v>
      </c>
      <c r="AH284" s="73">
        <v>5400253778</v>
      </c>
      <c r="AI284" s="73">
        <v>10</v>
      </c>
      <c r="AJ284" s="74">
        <v>7.45</v>
      </c>
      <c r="AK284" s="74">
        <v>16.45</v>
      </c>
      <c r="AL284" s="74">
        <v>16.5</v>
      </c>
      <c r="AM284" s="73" t="s">
        <v>101</v>
      </c>
      <c r="AN284" s="75" t="s">
        <v>45</v>
      </c>
      <c r="AO284" s="76" t="s">
        <v>46</v>
      </c>
    </row>
    <row r="285" spans="1:41" ht="14.45" customHeight="1">
      <c r="A285" s="38"/>
      <c r="B285" s="9">
        <f t="shared" si="88"/>
        <v>45819</v>
      </c>
      <c r="C285" s="39">
        <f t="shared" si="105"/>
        <v>5400245426</v>
      </c>
      <c r="D285" s="38" t="str">
        <f>IF(AF285="", "", IFERROR(TEXT(INDEX(Tabella4[N°], MATCH("*"&amp;AF285&amp;"*", Tabella4[DIPENDENTE], 0)), "0000"), "Non trovato"))</f>
        <v>1442</v>
      </c>
      <c r="E285" s="38" t="str">
        <f>IF(AG285="", "", IF(ISERROR(MATCH("*"&amp;AG285&amp;"*", Tabella4[DIPENDENTE], 0)), "Non trovato", TEXT(INDEX(Tabella4[N°], MATCH("*"&amp;AG285&amp;"*", Tabella4[DIPENDENTE], 0)), "0000")))</f>
        <v>1924</v>
      </c>
      <c r="F285" s="48" t="str">
        <f t="shared" si="89"/>
        <v>TARASCIO</v>
      </c>
      <c r="G285" s="48" t="str">
        <f t="shared" si="90"/>
        <v>PARTESANO</v>
      </c>
      <c r="H285" s="57"/>
      <c r="I285" s="68" t="str">
        <f t="shared" si="91"/>
        <v>02</v>
      </c>
      <c r="J285" s="39" t="str">
        <f t="shared" si="102"/>
        <v/>
      </c>
      <c r="K285" s="40" t="str">
        <f t="shared" si="103"/>
        <v>08:15</v>
      </c>
      <c r="L285" s="48"/>
      <c r="M285" s="41" t="str">
        <f t="shared" si="104"/>
        <v/>
      </c>
      <c r="N285" s="41" t="str">
        <f t="shared" si="92"/>
        <v/>
      </c>
      <c r="O285" s="10" t="str">
        <f t="shared" si="93"/>
        <v>08:15</v>
      </c>
      <c r="P285" s="10" t="str">
        <f t="shared" si="94"/>
        <v/>
      </c>
      <c r="Q285" s="48" t="str">
        <f t="shared" si="95"/>
        <v/>
      </c>
      <c r="R285" s="48" t="str">
        <f t="shared" si="96"/>
        <v/>
      </c>
      <c r="S285" s="42" t="str">
        <f t="shared" si="97"/>
        <v>DOPPIO</v>
      </c>
      <c r="T285" s="57" t="str">
        <f>Tabella3[[#This Row],[Descrizione Attività]]</f>
        <v>SD25_1200/3 LAVORI STRUMENT. COEMI</v>
      </c>
      <c r="U285" s="57" t="str">
        <f>IF(Tabella1[[#This Row],[DATA]]="","","02")</f>
        <v>02</v>
      </c>
      <c r="V285" s="34"/>
      <c r="W285" s="34"/>
      <c r="X285" s="33"/>
      <c r="Y285" s="23"/>
      <c r="Z285" s="21" t="str">
        <f t="shared" si="98"/>
        <v>mercoledì</v>
      </c>
      <c r="AA285" s="22">
        <f t="shared" si="99"/>
        <v>8.25</v>
      </c>
      <c r="AB285" s="22" t="str">
        <f t="shared" si="100"/>
        <v>08:15</v>
      </c>
      <c r="AC285" s="22" t="str">
        <f t="shared" si="101"/>
        <v>NO</v>
      </c>
      <c r="AD285" s="46"/>
      <c r="AE285" s="78">
        <v>45819</v>
      </c>
      <c r="AF285" s="73" t="s">
        <v>102</v>
      </c>
      <c r="AG285" s="73" t="s">
        <v>103</v>
      </c>
      <c r="AH285" s="73">
        <v>5400245426</v>
      </c>
      <c r="AI285" s="73">
        <v>10</v>
      </c>
      <c r="AJ285" s="74">
        <v>7.45</v>
      </c>
      <c r="AK285" s="74">
        <v>16.45</v>
      </c>
      <c r="AL285" s="74">
        <v>16.5</v>
      </c>
      <c r="AM285" s="73" t="s">
        <v>151</v>
      </c>
      <c r="AN285" s="75" t="s">
        <v>45</v>
      </c>
      <c r="AO285" s="76" t="s">
        <v>46</v>
      </c>
    </row>
    <row r="286" spans="1:41" ht="14.45" customHeight="1">
      <c r="A286" s="38"/>
      <c r="B286" s="9">
        <f t="shared" si="88"/>
        <v>45819</v>
      </c>
      <c r="C286" s="39">
        <f t="shared" si="105"/>
        <v>404</v>
      </c>
      <c r="D286" s="38" t="str">
        <f>IF(AF286="", "", IFERROR(TEXT(INDEX(Tabella4[N°], MATCH("*"&amp;AF286&amp;"*", Tabella4[DIPENDENTE], 0)), "0000"), "Non trovato"))</f>
        <v>0476</v>
      </c>
      <c r="E286" s="38" t="str">
        <f>IF(AG286="", "", IF(ISERROR(MATCH("*"&amp;AG286&amp;"*", Tabella4[DIPENDENTE], 0)), "Non trovato", TEXT(INDEX(Tabella4[N°], MATCH("*"&amp;AG286&amp;"*", Tabella4[DIPENDENTE], 0)), "0000")))</f>
        <v/>
      </c>
      <c r="F286" s="48" t="str">
        <f t="shared" si="89"/>
        <v>ARICO'</v>
      </c>
      <c r="G286" s="48" t="str">
        <f t="shared" si="90"/>
        <v/>
      </c>
      <c r="H286" s="57"/>
      <c r="I286" s="68" t="str">
        <f t="shared" si="91"/>
        <v>02</v>
      </c>
      <c r="J286" s="39" t="str">
        <f t="shared" si="102"/>
        <v>05:15</v>
      </c>
      <c r="K286" s="40" t="str">
        <f t="shared" si="103"/>
        <v/>
      </c>
      <c r="L286" s="48"/>
      <c r="M286" s="41" t="str">
        <f t="shared" si="104"/>
        <v/>
      </c>
      <c r="N286" s="41" t="str">
        <f t="shared" si="92"/>
        <v/>
      </c>
      <c r="O286" s="10" t="str">
        <f t="shared" si="93"/>
        <v>05:15</v>
      </c>
      <c r="P286" s="10" t="str">
        <f t="shared" si="94"/>
        <v/>
      </c>
      <c r="Q286" s="48" t="str">
        <f t="shared" si="95"/>
        <v/>
      </c>
      <c r="R286" s="48" t="str">
        <f t="shared" si="96"/>
        <v/>
      </c>
      <c r="S286" s="42" t="str">
        <f t="shared" si="97"/>
        <v>SINGOLO</v>
      </c>
      <c r="T286" s="57" t="str">
        <f>Tabella3[[#This Row],[Descrizione Attività]]</f>
        <v>ORE CONTO PROPRIO</v>
      </c>
      <c r="U286" s="57" t="str">
        <f>IF(Tabella1[[#This Row],[DATA]]="","","02")</f>
        <v>02</v>
      </c>
      <c r="V286" s="34"/>
      <c r="W286" s="34"/>
      <c r="X286" s="33"/>
      <c r="Y286" s="23"/>
      <c r="Z286" s="21" t="str">
        <f t="shared" si="98"/>
        <v>mercoledì</v>
      </c>
      <c r="AA286" s="22">
        <f t="shared" si="99"/>
        <v>5.25</v>
      </c>
      <c r="AB286" s="22" t="str">
        <f t="shared" si="100"/>
        <v>05:15</v>
      </c>
      <c r="AC286" s="22" t="str">
        <f t="shared" si="101"/>
        <v>NO</v>
      </c>
      <c r="AD286" s="46"/>
      <c r="AE286" s="78">
        <v>45819</v>
      </c>
      <c r="AF286" s="73" t="s">
        <v>108</v>
      </c>
      <c r="AG286" s="73"/>
      <c r="AH286" s="73">
        <v>4041</v>
      </c>
      <c r="AI286" s="73">
        <v>10</v>
      </c>
      <c r="AJ286" s="74">
        <v>7.45</v>
      </c>
      <c r="AK286" s="74">
        <v>13.45</v>
      </c>
      <c r="AL286" s="74">
        <v>5.25</v>
      </c>
      <c r="AM286" s="73" t="s">
        <v>62</v>
      </c>
      <c r="AN286" s="75" t="s">
        <v>49</v>
      </c>
      <c r="AO286" s="76">
        <v>4041</v>
      </c>
    </row>
    <row r="287" spans="1:41" ht="14.45" customHeight="1">
      <c r="A287" s="38"/>
      <c r="B287" s="9">
        <f t="shared" si="88"/>
        <v>45819</v>
      </c>
      <c r="C287" s="39">
        <f t="shared" si="105"/>
        <v>404</v>
      </c>
      <c r="D287" s="38" t="str">
        <f>IF(AF287="", "", IFERROR(TEXT(INDEX(Tabella4[N°], MATCH("*"&amp;AF287&amp;"*", Tabella4[DIPENDENTE], 0)), "0000"), "Non trovato"))</f>
        <v>2132</v>
      </c>
      <c r="E287" s="38" t="str">
        <f>IF(AG287="", "", IF(ISERROR(MATCH("*"&amp;AG287&amp;"*", Tabella4[DIPENDENTE], 0)), "Non trovato", TEXT(INDEX(Tabella4[N°], MATCH("*"&amp;AG287&amp;"*", Tabella4[DIPENDENTE], 0)), "0000")))</f>
        <v/>
      </c>
      <c r="F287" s="48" t="str">
        <f t="shared" si="89"/>
        <v>ALLEGRETTI</v>
      </c>
      <c r="G287" s="48" t="str">
        <f t="shared" si="90"/>
        <v/>
      </c>
      <c r="H287" s="57"/>
      <c r="I287" s="68" t="str">
        <f t="shared" si="91"/>
        <v>02</v>
      </c>
      <c r="J287" s="39" t="str">
        <f t="shared" si="102"/>
        <v>08:15</v>
      </c>
      <c r="K287" s="40" t="str">
        <f t="shared" si="103"/>
        <v/>
      </c>
      <c r="L287" s="48"/>
      <c r="M287" s="41" t="str">
        <f t="shared" si="104"/>
        <v>04:00</v>
      </c>
      <c r="N287" s="41" t="str">
        <f t="shared" si="92"/>
        <v/>
      </c>
      <c r="O287" s="10" t="str">
        <f t="shared" si="93"/>
        <v>12:15</v>
      </c>
      <c r="P287" s="10" t="str">
        <f t="shared" si="94"/>
        <v/>
      </c>
      <c r="Q287" s="48" t="str">
        <f t="shared" si="95"/>
        <v/>
      </c>
      <c r="R287" s="48" t="str">
        <f t="shared" si="96"/>
        <v/>
      </c>
      <c r="S287" s="42" t="str">
        <f t="shared" si="97"/>
        <v>SINGOLO</v>
      </c>
      <c r="T287" s="57" t="str">
        <f>Tabella3[[#This Row],[Descrizione Attività]]</f>
        <v>ORE CONTO PROPRIO</v>
      </c>
      <c r="U287" s="57" t="str">
        <f>IF(Tabella1[[#This Row],[DATA]]="","","02")</f>
        <v>02</v>
      </c>
      <c r="V287" s="34"/>
      <c r="W287" s="34"/>
      <c r="X287" s="33"/>
      <c r="Y287" s="23"/>
      <c r="Z287" s="21" t="str">
        <f t="shared" si="98"/>
        <v>mercoledì</v>
      </c>
      <c r="AA287" s="22">
        <f t="shared" si="99"/>
        <v>12.25</v>
      </c>
      <c r="AB287" s="22" t="str">
        <f t="shared" si="100"/>
        <v>12:15</v>
      </c>
      <c r="AC287" s="22" t="str">
        <f t="shared" si="101"/>
        <v>NO</v>
      </c>
      <c r="AD287" s="46"/>
      <c r="AE287" s="78">
        <v>45819</v>
      </c>
      <c r="AF287" s="73" t="s">
        <v>107</v>
      </c>
      <c r="AG287" s="73"/>
      <c r="AH287" s="73">
        <v>4041</v>
      </c>
      <c r="AI287" s="73">
        <v>10</v>
      </c>
      <c r="AJ287" s="74">
        <v>6.45</v>
      </c>
      <c r="AK287" s="74">
        <v>19.45</v>
      </c>
      <c r="AL287" s="74">
        <v>12.25</v>
      </c>
      <c r="AM287" s="73" t="s">
        <v>62</v>
      </c>
      <c r="AN287" s="75" t="s">
        <v>49</v>
      </c>
      <c r="AO287" s="76">
        <v>4041</v>
      </c>
    </row>
    <row r="288" spans="1:41" ht="14.45" customHeight="1">
      <c r="A288" s="38"/>
      <c r="B288" s="9">
        <f t="shared" si="88"/>
        <v>45819</v>
      </c>
      <c r="C288" s="39">
        <f t="shared" si="105"/>
        <v>5400257027</v>
      </c>
      <c r="D288" s="38" t="str">
        <f>IF(AF288="", "", IFERROR(TEXT(INDEX(Tabella4[N°], MATCH("*"&amp;AF288&amp;"*", Tabella4[DIPENDENTE], 0)), "0000"), "Non trovato"))</f>
        <v>0493</v>
      </c>
      <c r="E288" s="38" t="str">
        <f>IF(AG288="", "", IF(ISERROR(MATCH("*"&amp;AG288&amp;"*", Tabella4[DIPENDENTE], 0)), "Non trovato", TEXT(INDEX(Tabella4[N°], MATCH("*"&amp;AG288&amp;"*", Tabella4[DIPENDENTE], 0)), "0000")))</f>
        <v>2013</v>
      </c>
      <c r="F288" s="48" t="str">
        <f t="shared" si="89"/>
        <v>SPINALI D</v>
      </c>
      <c r="G288" s="48" t="str">
        <f t="shared" si="90"/>
        <v>DE LUCA</v>
      </c>
      <c r="H288" s="57"/>
      <c r="I288" s="68" t="str">
        <f t="shared" si="91"/>
        <v>02</v>
      </c>
      <c r="J288" s="39" t="str">
        <f t="shared" si="102"/>
        <v/>
      </c>
      <c r="K288" s="40" t="str">
        <f t="shared" si="103"/>
        <v>03:00</v>
      </c>
      <c r="L288" s="48"/>
      <c r="M288" s="41" t="str">
        <f t="shared" si="104"/>
        <v/>
      </c>
      <c r="N288" s="41" t="str">
        <f t="shared" si="92"/>
        <v/>
      </c>
      <c r="O288" s="10" t="str">
        <f t="shared" si="93"/>
        <v>03:00</v>
      </c>
      <c r="P288" s="10" t="str">
        <f t="shared" si="94"/>
        <v/>
      </c>
      <c r="Q288" s="48" t="str">
        <f t="shared" si="95"/>
        <v/>
      </c>
      <c r="R288" s="48" t="str">
        <f t="shared" si="96"/>
        <v/>
      </c>
      <c r="S288" s="42" t="str">
        <f t="shared" si="97"/>
        <v>DOPPIO</v>
      </c>
      <c r="T288" s="57" t="str">
        <f>Tabella3[[#This Row],[Descrizione Attività]]</f>
        <v>500C102 SMTG/RMTG SONDE DI VIBRAZIONE E STRUM A CORREDO COMPRESSORE (PREV 135/25)</v>
      </c>
      <c r="U288" s="57" t="str">
        <f>IF(Tabella1[[#This Row],[DATA]]="","","02")</f>
        <v>02</v>
      </c>
      <c r="V288" s="34"/>
      <c r="W288" s="34"/>
      <c r="X288" s="33"/>
      <c r="Y288" s="23"/>
      <c r="Z288" s="21" t="str">
        <f t="shared" si="98"/>
        <v>mercoledì</v>
      </c>
      <c r="AA288" s="22">
        <f t="shared" si="99"/>
        <v>3</v>
      </c>
      <c r="AB288" s="22" t="str">
        <f t="shared" si="100"/>
        <v>03:00</v>
      </c>
      <c r="AC288" s="22" t="str">
        <f t="shared" si="101"/>
        <v>NO</v>
      </c>
      <c r="AD288" s="46"/>
      <c r="AE288" s="78">
        <v>45819</v>
      </c>
      <c r="AF288" s="73" t="s">
        <v>42</v>
      </c>
      <c r="AG288" s="73" t="s">
        <v>105</v>
      </c>
      <c r="AH288" s="73">
        <v>5400257027</v>
      </c>
      <c r="AI288" s="73">
        <v>10</v>
      </c>
      <c r="AJ288" s="74">
        <v>16.45</v>
      </c>
      <c r="AK288" s="74">
        <v>19.45</v>
      </c>
      <c r="AL288" s="74">
        <v>6</v>
      </c>
      <c r="AM288" s="73" t="s">
        <v>175</v>
      </c>
      <c r="AN288" s="75" t="s">
        <v>45</v>
      </c>
      <c r="AO288" s="76" t="s">
        <v>46</v>
      </c>
    </row>
    <row r="289" spans="1:41" ht="14.45" customHeight="1">
      <c r="A289" s="38"/>
      <c r="B289" s="9">
        <f t="shared" si="88"/>
        <v>45819</v>
      </c>
      <c r="C289" s="39" t="str">
        <f t="shared" si="105"/>
        <v>23/134</v>
      </c>
      <c r="D289" s="38" t="str">
        <f>IF(AF289="", "", IFERROR(TEXT(INDEX(Tabella4[N°], MATCH("*"&amp;AF289&amp;"*", Tabella4[DIPENDENTE], 0)), "0000"), "Non trovato"))</f>
        <v>2109</v>
      </c>
      <c r="E289" s="38" t="str">
        <f>IF(AG289="", "", IF(ISERROR(MATCH("*"&amp;AG289&amp;"*", Tabella4[DIPENDENTE], 0)), "Non trovato", TEXT(INDEX(Tabella4[N°], MATCH("*"&amp;AG289&amp;"*", Tabella4[DIPENDENTE], 0)), "0000")))</f>
        <v/>
      </c>
      <c r="F289" s="48" t="str">
        <f t="shared" si="89"/>
        <v>CAVALLI</v>
      </c>
      <c r="G289" s="48" t="str">
        <f t="shared" si="90"/>
        <v/>
      </c>
      <c r="H289" s="57"/>
      <c r="I289" s="68" t="str">
        <f t="shared" si="91"/>
        <v>02</v>
      </c>
      <c r="J289" s="39" t="str">
        <f t="shared" si="102"/>
        <v/>
      </c>
      <c r="K289" s="40" t="str">
        <f t="shared" si="103"/>
        <v>08:15</v>
      </c>
      <c r="L289" s="48"/>
      <c r="M289" s="41" t="str">
        <f t="shared" si="104"/>
        <v/>
      </c>
      <c r="N289" s="41" t="str">
        <f t="shared" si="92"/>
        <v/>
      </c>
      <c r="O289" s="10" t="str">
        <f t="shared" si="93"/>
        <v>08:15</v>
      </c>
      <c r="P289" s="10" t="str">
        <f t="shared" si="94"/>
        <v/>
      </c>
      <c r="Q289" s="48" t="str">
        <f t="shared" si="95"/>
        <v/>
      </c>
      <c r="R289" s="48" t="str">
        <f t="shared" si="96"/>
        <v/>
      </c>
      <c r="S289" s="42" t="str">
        <f t="shared" si="97"/>
        <v>SINGOLO</v>
      </c>
      <c r="T289" s="57" t="str">
        <f>Tabella3[[#This Row],[Descrizione Attività]]</f>
        <v>Manutenzione Strumentale Isab</v>
      </c>
      <c r="U289" s="57" t="str">
        <f>IF(Tabella1[[#This Row],[DATA]]="","","02")</f>
        <v>02</v>
      </c>
      <c r="V289" s="34"/>
      <c r="W289" s="34"/>
      <c r="X289" s="33"/>
      <c r="Y289" s="23"/>
      <c r="Z289" s="21" t="str">
        <f t="shared" si="98"/>
        <v>mercoledì</v>
      </c>
      <c r="AA289" s="22">
        <f t="shared" si="99"/>
        <v>8.25</v>
      </c>
      <c r="AB289" s="22" t="str">
        <f t="shared" si="100"/>
        <v>08:15</v>
      </c>
      <c r="AC289" s="22" t="str">
        <f t="shared" si="101"/>
        <v>NO</v>
      </c>
      <c r="AD289" s="46"/>
      <c r="AE289" s="78">
        <v>45819</v>
      </c>
      <c r="AF289" s="73" t="s">
        <v>114</v>
      </c>
      <c r="AG289" s="73"/>
      <c r="AH289" s="73">
        <v>23134</v>
      </c>
      <c r="AI289" s="73">
        <v>20</v>
      </c>
      <c r="AJ289" s="74">
        <v>7.45</v>
      </c>
      <c r="AK289" s="74">
        <v>16.45</v>
      </c>
      <c r="AL289" s="74">
        <v>8.25</v>
      </c>
      <c r="AM289" s="73" t="s">
        <v>156</v>
      </c>
      <c r="AN289" s="75" t="s">
        <v>49</v>
      </c>
      <c r="AO289" s="76" t="s">
        <v>46</v>
      </c>
    </row>
    <row r="290" spans="1:41" ht="14.45" customHeight="1">
      <c r="A290" s="38"/>
      <c r="B290" s="9">
        <f t="shared" si="88"/>
        <v>45819</v>
      </c>
      <c r="C290" s="39">
        <f t="shared" si="105"/>
        <v>404</v>
      </c>
      <c r="D290" s="38" t="str">
        <f>IF(AF290="", "", IFERROR(TEXT(INDEX(Tabella4[N°], MATCH("*"&amp;AF290&amp;"*", Tabella4[DIPENDENTE], 0)), "0000"), "Non trovato"))</f>
        <v>0552</v>
      </c>
      <c r="E290" s="38" t="str">
        <f>IF(AG290="", "", IF(ISERROR(MATCH("*"&amp;AG290&amp;"*", Tabella4[DIPENDENTE], 0)), "Non trovato", TEXT(INDEX(Tabella4[N°], MATCH("*"&amp;AG290&amp;"*", Tabella4[DIPENDENTE], 0)), "0000")))</f>
        <v/>
      </c>
      <c r="F290" s="48" t="str">
        <f t="shared" si="89"/>
        <v>DI MARE</v>
      </c>
      <c r="G290" s="48" t="str">
        <f t="shared" si="90"/>
        <v/>
      </c>
      <c r="H290" s="57"/>
      <c r="I290" s="68" t="str">
        <f t="shared" si="91"/>
        <v>02</v>
      </c>
      <c r="J290" s="39" t="str">
        <f t="shared" si="102"/>
        <v>01:30</v>
      </c>
      <c r="K290" s="40" t="str">
        <f t="shared" si="103"/>
        <v/>
      </c>
      <c r="L290" s="48"/>
      <c r="M290" s="41" t="str">
        <f t="shared" si="104"/>
        <v/>
      </c>
      <c r="N290" s="41" t="str">
        <f t="shared" si="92"/>
        <v/>
      </c>
      <c r="O290" s="10" t="str">
        <f t="shared" si="93"/>
        <v>01:30</v>
      </c>
      <c r="P290" s="10" t="str">
        <f t="shared" si="94"/>
        <v/>
      </c>
      <c r="Q290" s="48" t="str">
        <f t="shared" si="95"/>
        <v/>
      </c>
      <c r="R290" s="48" t="str">
        <f t="shared" si="96"/>
        <v/>
      </c>
      <c r="S290" s="42" t="str">
        <f t="shared" si="97"/>
        <v>SINGOLO</v>
      </c>
      <c r="T290" s="57" t="str">
        <f>Tabella3[[#This Row],[Descrizione Attività]]</f>
        <v>ORE CONTO PROPRIO</v>
      </c>
      <c r="U290" s="57" t="str">
        <f>IF(Tabella1[[#This Row],[DATA]]="","","02")</f>
        <v>02</v>
      </c>
      <c r="V290" s="34"/>
      <c r="W290" s="34"/>
      <c r="X290" s="33"/>
      <c r="Y290" s="23"/>
      <c r="Z290" s="21" t="str">
        <f t="shared" si="98"/>
        <v>mercoledì</v>
      </c>
      <c r="AA290" s="22">
        <f t="shared" si="99"/>
        <v>1.5</v>
      </c>
      <c r="AB290" s="22" t="str">
        <f t="shared" si="100"/>
        <v>01:30</v>
      </c>
      <c r="AC290" s="22" t="str">
        <f t="shared" si="101"/>
        <v>NO</v>
      </c>
      <c r="AD290" s="46"/>
      <c r="AE290" s="78">
        <v>45819</v>
      </c>
      <c r="AF290" s="73" t="s">
        <v>63</v>
      </c>
      <c r="AG290" s="73"/>
      <c r="AH290" s="73">
        <v>4041</v>
      </c>
      <c r="AI290" s="73">
        <v>10</v>
      </c>
      <c r="AJ290" s="74">
        <v>6.15</v>
      </c>
      <c r="AK290" s="74">
        <v>7.45</v>
      </c>
      <c r="AL290" s="74">
        <v>1.5</v>
      </c>
      <c r="AM290" s="73" t="s">
        <v>62</v>
      </c>
      <c r="AN290" s="75" t="s">
        <v>49</v>
      </c>
      <c r="AO290" s="76">
        <v>4041</v>
      </c>
    </row>
    <row r="291" spans="1:41" ht="14.45" customHeight="1">
      <c r="A291" s="38"/>
      <c r="B291" s="9">
        <f t="shared" si="88"/>
        <v>45819</v>
      </c>
      <c r="C291" s="39">
        <f t="shared" si="105"/>
        <v>404</v>
      </c>
      <c r="D291" s="38" t="str">
        <f>IF(AF291="", "", IFERROR(TEXT(INDEX(Tabella4[N°], MATCH("*"&amp;AF291&amp;"*", Tabella4[DIPENDENTE], 0)), "0000"), "Non trovato"))</f>
        <v>0552</v>
      </c>
      <c r="E291" s="38" t="str">
        <f>IF(AG291="", "", IF(ISERROR(MATCH("*"&amp;AG291&amp;"*", Tabella4[DIPENDENTE], 0)), "Non trovato", TEXT(INDEX(Tabella4[N°], MATCH("*"&amp;AG291&amp;"*", Tabella4[DIPENDENTE], 0)), "0000")))</f>
        <v>0242</v>
      </c>
      <c r="F291" s="48" t="str">
        <f t="shared" si="89"/>
        <v>DI MARE</v>
      </c>
      <c r="G291" s="48" t="str">
        <f t="shared" si="90"/>
        <v>OGNISANTI A</v>
      </c>
      <c r="H291" s="57"/>
      <c r="I291" s="68" t="str">
        <f t="shared" si="91"/>
        <v>02</v>
      </c>
      <c r="J291" s="39" t="str">
        <f t="shared" si="102"/>
        <v>00:30</v>
      </c>
      <c r="K291" s="40" t="str">
        <f t="shared" si="103"/>
        <v/>
      </c>
      <c r="L291" s="48"/>
      <c r="M291" s="41" t="str">
        <f t="shared" si="104"/>
        <v/>
      </c>
      <c r="N291" s="41" t="str">
        <f t="shared" si="92"/>
        <v/>
      </c>
      <c r="O291" s="10" t="str">
        <f t="shared" si="93"/>
        <v>00:30</v>
      </c>
      <c r="P291" s="10" t="str">
        <f t="shared" si="94"/>
        <v/>
      </c>
      <c r="Q291" s="48" t="str">
        <f t="shared" si="95"/>
        <v/>
      </c>
      <c r="R291" s="48" t="str">
        <f t="shared" si="96"/>
        <v/>
      </c>
      <c r="S291" s="42" t="str">
        <f t="shared" si="97"/>
        <v>DOPPIO</v>
      </c>
      <c r="T291" s="57" t="str">
        <f>Tabella3[[#This Row],[Descrizione Attività]]</f>
        <v>ORE CONTO PROPRIO</v>
      </c>
      <c r="U291" s="57" t="str">
        <f>IF(Tabella1[[#This Row],[DATA]]="","","02")</f>
        <v>02</v>
      </c>
      <c r="V291" s="34"/>
      <c r="W291" s="34"/>
      <c r="X291" s="33"/>
      <c r="Y291" s="23"/>
      <c r="Z291" s="21" t="str">
        <f t="shared" si="98"/>
        <v>mercoledì</v>
      </c>
      <c r="AA291" s="22">
        <f t="shared" si="99"/>
        <v>0.5</v>
      </c>
      <c r="AB291" s="22" t="str">
        <f t="shared" si="100"/>
        <v>00:30</v>
      </c>
      <c r="AC291" s="22" t="str">
        <f t="shared" si="101"/>
        <v>NO</v>
      </c>
      <c r="AD291" s="46"/>
      <c r="AE291" s="78">
        <v>45819</v>
      </c>
      <c r="AF291" s="73" t="s">
        <v>63</v>
      </c>
      <c r="AG291" s="73" t="s">
        <v>72</v>
      </c>
      <c r="AH291" s="73">
        <v>4041</v>
      </c>
      <c r="AI291" s="73">
        <v>10</v>
      </c>
      <c r="AJ291" s="74">
        <v>16.45</v>
      </c>
      <c r="AK291" s="74">
        <v>17.149999999999999</v>
      </c>
      <c r="AL291" s="74">
        <v>1</v>
      </c>
      <c r="AM291" s="73" t="s">
        <v>62</v>
      </c>
      <c r="AN291" s="75" t="s">
        <v>49</v>
      </c>
      <c r="AO291" s="76">
        <v>4041</v>
      </c>
    </row>
    <row r="292" spans="1:41" ht="14.45" customHeight="1">
      <c r="A292" s="38"/>
      <c r="B292" s="9">
        <f t="shared" si="88"/>
        <v>45819</v>
      </c>
      <c r="C292" s="39">
        <f t="shared" si="105"/>
        <v>404</v>
      </c>
      <c r="D292" s="38" t="str">
        <f>IF(AF292="", "", IFERROR(TEXT(INDEX(Tabella4[N°], MATCH("*"&amp;AF292&amp;"*", Tabella4[DIPENDENTE], 0)), "0000"), "Non trovato"))</f>
        <v>1050</v>
      </c>
      <c r="E292" s="38" t="str">
        <f>IF(AG292="", "", IF(ISERROR(MATCH("*"&amp;AG292&amp;"*", Tabella4[DIPENDENTE], 0)), "Non trovato", TEXT(INDEX(Tabella4[N°], MATCH("*"&amp;AG292&amp;"*", Tabella4[DIPENDENTE], 0)), "0000")))</f>
        <v/>
      </c>
      <c r="F292" s="48" t="str">
        <f t="shared" si="89"/>
        <v>GIGLIUTO M</v>
      </c>
      <c r="G292" s="48" t="str">
        <f t="shared" si="90"/>
        <v/>
      </c>
      <c r="H292" s="57"/>
      <c r="I292" s="68" t="str">
        <f t="shared" si="91"/>
        <v>02</v>
      </c>
      <c r="J292" s="39" t="str">
        <f t="shared" si="102"/>
        <v>08:15</v>
      </c>
      <c r="K292" s="40" t="str">
        <f t="shared" si="103"/>
        <v/>
      </c>
      <c r="L292" s="48"/>
      <c r="M292" s="41" t="str">
        <f t="shared" si="104"/>
        <v>00:30</v>
      </c>
      <c r="N292" s="41" t="str">
        <f t="shared" si="92"/>
        <v/>
      </c>
      <c r="O292" s="10" t="str">
        <f t="shared" si="93"/>
        <v>08:45</v>
      </c>
      <c r="P292" s="10" t="str">
        <f t="shared" si="94"/>
        <v/>
      </c>
      <c r="Q292" s="48" t="str">
        <f t="shared" si="95"/>
        <v/>
      </c>
      <c r="R292" s="48" t="str">
        <f t="shared" si="96"/>
        <v/>
      </c>
      <c r="S292" s="42" t="str">
        <f t="shared" si="97"/>
        <v>SINGOLO</v>
      </c>
      <c r="T292" s="57" t="str">
        <f>Tabella3[[#This Row],[Descrizione Attività]]</f>
        <v>ORE CONTO PROPRIO</v>
      </c>
      <c r="U292" s="57" t="str">
        <f>IF(Tabella1[[#This Row],[DATA]]="","","02")</f>
        <v>02</v>
      </c>
      <c r="V292" s="34"/>
      <c r="W292" s="34"/>
      <c r="X292" s="33"/>
      <c r="Y292" s="23"/>
      <c r="Z292" s="21" t="str">
        <f t="shared" si="98"/>
        <v>mercoledì</v>
      </c>
      <c r="AA292" s="22">
        <f t="shared" si="99"/>
        <v>8.75</v>
      </c>
      <c r="AB292" s="22" t="str">
        <f t="shared" si="100"/>
        <v>08:45</v>
      </c>
      <c r="AC292" s="22" t="str">
        <f t="shared" si="101"/>
        <v>NO</v>
      </c>
      <c r="AD292" s="46"/>
      <c r="AE292" s="78">
        <v>45819</v>
      </c>
      <c r="AF292" s="73" t="s">
        <v>109</v>
      </c>
      <c r="AG292" s="73"/>
      <c r="AH292" s="73">
        <v>4041</v>
      </c>
      <c r="AI292" s="73">
        <v>10</v>
      </c>
      <c r="AJ292" s="74">
        <v>7.45</v>
      </c>
      <c r="AK292" s="74">
        <v>17.149999999999999</v>
      </c>
      <c r="AL292" s="74">
        <v>8.75</v>
      </c>
      <c r="AM292" s="73" t="s">
        <v>62</v>
      </c>
      <c r="AN292" s="75" t="s">
        <v>49</v>
      </c>
      <c r="AO292" s="76">
        <v>4041</v>
      </c>
    </row>
    <row r="293" spans="1:41" ht="14.45" customHeight="1">
      <c r="A293" s="38"/>
      <c r="B293" s="9">
        <f t="shared" si="88"/>
        <v>45819</v>
      </c>
      <c r="C293" s="39" t="str">
        <f>IF(AH293="","", IF(OR(AH293=4041, AH293=4042, AH293=4043, AH293=4044, AH293=4045, AH293=4046, AH293=4048, AH293=4049, AH293=4051, AH293=4052, AH293=4053, AH293=4054),
404,
IF(AH293=4047,
"ALTRO CANTIERE",
IF(AH293=4050,
430,
IF(LEN(AH293)=5,
MID(AH293, 1, 2) &amp; "/" &amp; MID(AH293, 3, 3),
AH293)
)
)
))</f>
        <v>23/134</v>
      </c>
      <c r="D293" s="38" t="str">
        <f>IF(AF293="", "", IFERROR(TEXT(INDEX(Tabella4[N°], MATCH("*"&amp;AF293&amp;"*", Tabella4[DIPENDENTE], 0)), "0000"), "Non trovato"))</f>
        <v>0263</v>
      </c>
      <c r="E293" s="38" t="str">
        <f>IF(AG293="", "", IF(ISERROR(MATCH("*"&amp;AG293&amp;"*", Tabella4[DIPENDENTE], 0)), "Non trovato", TEXT(INDEX(Tabella4[N°], MATCH("*"&amp;AG293&amp;"*", Tabella4[DIPENDENTE], 0)), "0000")))</f>
        <v/>
      </c>
      <c r="F293" s="48" t="str">
        <f t="shared" si="89"/>
        <v>ROSSITTO G</v>
      </c>
      <c r="G293" s="48" t="str">
        <f t="shared" si="90"/>
        <v/>
      </c>
      <c r="H293" s="57"/>
      <c r="I293" s="68" t="str">
        <f t="shared" si="91"/>
        <v>02</v>
      </c>
      <c r="J293" s="39" t="str">
        <f t="shared" ref="J293:J323" si="106">IF(OR(AH293=4041, AH293=4048, AH293=4049, AH293=4054, AH293=4050,AH293=428),
IF(TEXT(VALUE(AB293) -
IF(M293&lt;&gt;"", VALUE(M293), 0) -
IF(N293&lt;&gt;"", VALUE(N293), 0),
"[hh]:mm") = "00:00",
"",
TEXT(VALUE(AB293) -
IF(M293&lt;&gt;"", VALUE(M293), 0) -
IF(N293&lt;&gt;"", VALUE(N293), 0),
"[hh]:mm")),
"")</f>
        <v/>
      </c>
      <c r="K293" s="40" t="str">
        <f t="shared" ref="K293:K323" si="107">IF(AND(AH293&lt;&gt;4041, AH293&lt;&gt;428, AH293&lt;&gt;4048, AH293&lt;&gt;4054, AH293&lt;&gt;4049, AH293&lt;&gt;4045, AH293&lt;&gt;4046, AH293&lt;&gt;4052, AH293&lt;&gt;4044, AH293&lt;&gt;4042, AH293&lt;&gt;4043, AH293&lt;&gt;4053, AH293&lt;&gt;4047, AH293&lt;&gt;4050),
IF(ISERROR(TEXT(VALUE(AB293) -
IF(M293&lt;&gt;"", VALUE(M293), 0) -
IF(N293&lt;&gt;"", VALUE(N293), 0),
"[hh]:mm")), "",
IF(TEXT(VALUE(AB293) -
IF(M293&lt;&gt;"", VALUE(M293), 0) -
IF(N293&lt;&gt;"", VALUE(N293), 0),
"[hh]:mm") = "00:00",
"",
TEXT(VALUE(AB293) -
IF(M293&lt;&gt;"", VALUE(M293), 0) -
IF(N293&lt;&gt;"", VALUE(N293), 0),
"[hh]:mm"))),
"")</f>
        <v>01:30</v>
      </c>
      <c r="L293" s="48"/>
      <c r="M293" s="41" t="str">
        <f t="shared" ref="M293:M323" si="108">IF(AND(AC293="NO", OR(Z293="lunedì", Z293="martedì", Z293="mercoledì", Z293="giovedì", Z293="venerdì")),
IF(Z293="venerdì",
IF(VALUE(AB293)&gt;VALUE("7:00"),TEXT(VALUE(AB293)-VALUE("7:00"),"[hh]:mm"),""),
IF(VALUE(AB293)&gt;VALUE("8:15"),TEXT(VALUE(AB293)-VALUE("8:15"),"[hh]:mm"),"")
),
"")</f>
        <v/>
      </c>
      <c r="N293" s="41" t="str">
        <f t="shared" si="92"/>
        <v/>
      </c>
      <c r="O293" s="10" t="str">
        <f t="shared" si="93"/>
        <v>01:30</v>
      </c>
      <c r="P293" s="10" t="str">
        <f t="shared" si="94"/>
        <v/>
      </c>
      <c r="Q293" s="48" t="str">
        <f t="shared" si="95"/>
        <v/>
      </c>
      <c r="R293" s="48" t="str">
        <f t="shared" si="96"/>
        <v/>
      </c>
      <c r="S293" s="42" t="str">
        <f t="shared" si="97"/>
        <v>SINGOLO</v>
      </c>
      <c r="T293" s="57" t="str">
        <f>Tabella3[[#This Row],[Descrizione Attività]]</f>
        <v>Manutenzione Elettrica Isab</v>
      </c>
      <c r="U293" s="57" t="str">
        <f>IF(Tabella1[[#This Row],[DATA]]="","","02")</f>
        <v>02</v>
      </c>
      <c r="V293" s="34"/>
      <c r="W293" s="34"/>
      <c r="X293" s="33"/>
      <c r="Y293" s="23"/>
      <c r="Z293" s="21" t="str">
        <f t="shared" si="98"/>
        <v>mercoledì</v>
      </c>
      <c r="AA293" s="22">
        <f t="shared" si="99"/>
        <v>1.5</v>
      </c>
      <c r="AB293" s="22" t="str">
        <f t="shared" si="100"/>
        <v>01:30</v>
      </c>
      <c r="AC293" s="22" t="str">
        <f t="shared" si="101"/>
        <v>NO</v>
      </c>
      <c r="AD293" s="46"/>
      <c r="AE293" s="78">
        <v>45819</v>
      </c>
      <c r="AF293" s="73" t="s">
        <v>110</v>
      </c>
      <c r="AG293" s="73"/>
      <c r="AH293" s="73">
        <v>23134</v>
      </c>
      <c r="AI293" s="73">
        <v>10</v>
      </c>
      <c r="AJ293" s="74">
        <v>6.15</v>
      </c>
      <c r="AK293" s="74">
        <v>7.45</v>
      </c>
      <c r="AL293" s="74">
        <v>1.5</v>
      </c>
      <c r="AM293" s="73" t="s">
        <v>111</v>
      </c>
      <c r="AN293" s="75" t="s">
        <v>49</v>
      </c>
      <c r="AO293" s="76" t="s">
        <v>61</v>
      </c>
    </row>
    <row r="294" spans="1:41" ht="14.45" customHeight="1">
      <c r="A294" s="38"/>
      <c r="B294" s="9">
        <f t="shared" si="88"/>
        <v>45819</v>
      </c>
      <c r="C294" s="39" t="str">
        <f t="shared" ref="C294:C323" si="109">IF(AH294="","", IF(OR(AH294=4041, AH294=4042, AH294=4043, AH294=4044, AH294=4045, AH294=4046, AH294=4048, AH294=4049, AH294=4051, AH294=4052, AH294=4053, AH294=4054),
404,
IF(AH294=4047,
"ALTRO CANTIERE",
IF(AH294=4050,
430,
IF(LEN(AH294)=5,
MID(AH294, 1, 2) &amp; "/" &amp; MID(AH294, 3, 3),
AH294)
)
)
))</f>
        <v>23/134</v>
      </c>
      <c r="D294" s="38" t="str">
        <f>IF(AF294="", "", IFERROR(TEXT(INDEX(Tabella4[N°], MATCH("*"&amp;AF294&amp;"*", Tabella4[DIPENDENTE], 0)), "0000"), "Non trovato"))</f>
        <v>0263</v>
      </c>
      <c r="E294" s="38" t="str">
        <f>IF(AG294="", "", IF(ISERROR(MATCH("*"&amp;AG294&amp;"*", Tabella4[DIPENDENTE], 0)), "Non trovato", TEXT(INDEX(Tabella4[N°], MATCH("*"&amp;AG294&amp;"*", Tabella4[DIPENDENTE], 0)), "0000")))</f>
        <v/>
      </c>
      <c r="F294" s="48" t="str">
        <f t="shared" si="89"/>
        <v>ROSSITTO G</v>
      </c>
      <c r="G294" s="48" t="str">
        <f t="shared" si="90"/>
        <v/>
      </c>
      <c r="H294" s="57"/>
      <c r="I294" s="68" t="str">
        <f t="shared" si="91"/>
        <v>02</v>
      </c>
      <c r="J294" s="39" t="str">
        <f t="shared" si="106"/>
        <v/>
      </c>
      <c r="K294" s="40" t="str">
        <f t="shared" si="107"/>
        <v>04:30</v>
      </c>
      <c r="L294" s="48"/>
      <c r="M294" s="41" t="str">
        <f t="shared" si="108"/>
        <v/>
      </c>
      <c r="N294" s="41" t="str">
        <f t="shared" si="92"/>
        <v/>
      </c>
      <c r="O294" s="10" t="str">
        <f t="shared" si="93"/>
        <v>04:30</v>
      </c>
      <c r="P294" s="10" t="str">
        <f t="shared" si="94"/>
        <v/>
      </c>
      <c r="Q294" s="48" t="str">
        <f t="shared" si="95"/>
        <v/>
      </c>
      <c r="R294" s="48" t="str">
        <f t="shared" si="96"/>
        <v/>
      </c>
      <c r="S294" s="42" t="str">
        <f t="shared" si="97"/>
        <v>SINGOLO</v>
      </c>
      <c r="T294" s="57" t="str">
        <f>Tabella3[[#This Row],[Descrizione Attività]]</f>
        <v>Manutenzione Elettrica Isab</v>
      </c>
      <c r="U294" s="57" t="str">
        <f>IF(Tabella1[[#This Row],[DATA]]="","","02")</f>
        <v>02</v>
      </c>
      <c r="V294" s="34"/>
      <c r="W294" s="34"/>
      <c r="X294" s="33"/>
      <c r="Y294" s="23"/>
      <c r="Z294" s="21" t="str">
        <f t="shared" si="98"/>
        <v>mercoledì</v>
      </c>
      <c r="AA294" s="22">
        <f t="shared" si="99"/>
        <v>4.5</v>
      </c>
      <c r="AB294" s="22" t="str">
        <f t="shared" si="100"/>
        <v>04:30</v>
      </c>
      <c r="AC294" s="22" t="str">
        <f t="shared" si="101"/>
        <v>NO</v>
      </c>
      <c r="AD294" s="46"/>
      <c r="AE294" s="78">
        <v>45819</v>
      </c>
      <c r="AF294" s="73" t="s">
        <v>110</v>
      </c>
      <c r="AG294" s="73"/>
      <c r="AH294" s="73">
        <v>23134</v>
      </c>
      <c r="AI294" s="73">
        <v>10</v>
      </c>
      <c r="AJ294" s="74">
        <v>12.45</v>
      </c>
      <c r="AK294" s="74">
        <v>17.149999999999999</v>
      </c>
      <c r="AL294" s="74">
        <v>4.5</v>
      </c>
      <c r="AM294" s="73" t="s">
        <v>111</v>
      </c>
      <c r="AN294" s="75" t="s">
        <v>49</v>
      </c>
      <c r="AO294" s="76" t="s">
        <v>61</v>
      </c>
    </row>
    <row r="295" spans="1:41" ht="14.45" customHeight="1">
      <c r="A295" s="38"/>
      <c r="B295" s="9">
        <f t="shared" si="88"/>
        <v>45819</v>
      </c>
      <c r="C295" s="39">
        <f t="shared" si="109"/>
        <v>404</v>
      </c>
      <c r="D295" s="38" t="str">
        <f>IF(AF295="", "", IFERROR(TEXT(INDEX(Tabella4[N°], MATCH("*"&amp;AF295&amp;"*", Tabella4[DIPENDENTE], 0)), "0000"), "Non trovato"))</f>
        <v>1765</v>
      </c>
      <c r="E295" s="38" t="str">
        <f>IF(AG295="", "", IF(ISERROR(MATCH("*"&amp;AG295&amp;"*", Tabella4[DIPENDENTE], 0)), "Non trovato", TEXT(INDEX(Tabella4[N°], MATCH("*"&amp;AG295&amp;"*", Tabella4[DIPENDENTE], 0)), "0000")))</f>
        <v>0278</v>
      </c>
      <c r="F295" s="48" t="str">
        <f t="shared" si="89"/>
        <v>SIRINGO</v>
      </c>
      <c r="G295" s="48" t="str">
        <f t="shared" si="90"/>
        <v>INTRESSALVI</v>
      </c>
      <c r="H295" s="57"/>
      <c r="I295" s="68" t="str">
        <f t="shared" si="91"/>
        <v>02</v>
      </c>
      <c r="J295" s="39" t="str">
        <f t="shared" si="106"/>
        <v>08:15</v>
      </c>
      <c r="K295" s="40" t="str">
        <f t="shared" si="107"/>
        <v/>
      </c>
      <c r="L295" s="48"/>
      <c r="M295" s="41" t="str">
        <f t="shared" si="108"/>
        <v/>
      </c>
      <c r="N295" s="41" t="str">
        <f t="shared" si="92"/>
        <v/>
      </c>
      <c r="O295" s="10" t="str">
        <f t="shared" si="93"/>
        <v>08:15</v>
      </c>
      <c r="P295" s="10" t="str">
        <f t="shared" si="94"/>
        <v/>
      </c>
      <c r="Q295" s="48" t="str">
        <f t="shared" si="95"/>
        <v/>
      </c>
      <c r="R295" s="48" t="str">
        <f t="shared" si="96"/>
        <v/>
      </c>
      <c r="S295" s="42" t="str">
        <f t="shared" si="97"/>
        <v>DOPPIO</v>
      </c>
      <c r="T295" s="57" t="str">
        <f>Tabella3[[#This Row],[Descrizione Attività]]</f>
        <v>ORE CONTO PROPRIO</v>
      </c>
      <c r="U295" s="57" t="str">
        <f>IF(Tabella1[[#This Row],[DATA]]="","","02")</f>
        <v>02</v>
      </c>
      <c r="V295" s="34"/>
      <c r="W295" s="34"/>
      <c r="X295" s="33"/>
      <c r="Y295" s="23"/>
      <c r="Z295" s="21" t="str">
        <f t="shared" si="98"/>
        <v>mercoledì</v>
      </c>
      <c r="AA295" s="22">
        <f t="shared" si="99"/>
        <v>8.25</v>
      </c>
      <c r="AB295" s="22" t="str">
        <f t="shared" si="100"/>
        <v>08:15</v>
      </c>
      <c r="AC295" s="22" t="str">
        <f t="shared" si="101"/>
        <v>NO</v>
      </c>
      <c r="AD295" s="46"/>
      <c r="AE295" s="78">
        <v>45819</v>
      </c>
      <c r="AF295" s="73" t="s">
        <v>112</v>
      </c>
      <c r="AG295" s="73" t="s">
        <v>50</v>
      </c>
      <c r="AH295" s="73">
        <v>4041</v>
      </c>
      <c r="AI295" s="73">
        <v>10</v>
      </c>
      <c r="AJ295" s="74">
        <v>7.45</v>
      </c>
      <c r="AK295" s="74">
        <v>16.45</v>
      </c>
      <c r="AL295" s="74">
        <v>16.5</v>
      </c>
      <c r="AM295" s="73" t="s">
        <v>62</v>
      </c>
      <c r="AN295" s="75" t="s">
        <v>49</v>
      </c>
      <c r="AO295" s="76">
        <v>4041</v>
      </c>
    </row>
    <row r="296" spans="1:41" ht="14.45" customHeight="1">
      <c r="A296" s="38"/>
      <c r="B296" s="9">
        <f t="shared" si="88"/>
        <v>45819</v>
      </c>
      <c r="C296" s="39">
        <f t="shared" si="109"/>
        <v>404</v>
      </c>
      <c r="D296" s="38" t="str">
        <f>IF(AF296="", "", IFERROR(TEXT(INDEX(Tabella4[N°], MATCH("*"&amp;AF296&amp;"*", Tabella4[DIPENDENTE], 0)), "0000"), "Non trovato"))</f>
        <v>0511</v>
      </c>
      <c r="E296" s="38" t="str">
        <f>IF(AG296="", "", IF(ISERROR(MATCH("*"&amp;AG296&amp;"*", Tabella4[DIPENDENTE], 0)), "Non trovato", TEXT(INDEX(Tabella4[N°], MATCH("*"&amp;AG296&amp;"*", Tabella4[DIPENDENTE], 0)), "0000")))</f>
        <v/>
      </c>
      <c r="F296" s="48" t="str">
        <f t="shared" si="89"/>
        <v>DI GRANDE D</v>
      </c>
      <c r="G296" s="48" t="str">
        <f t="shared" si="90"/>
        <v/>
      </c>
      <c r="H296" s="57"/>
      <c r="I296" s="68" t="str">
        <f t="shared" si="91"/>
        <v>02</v>
      </c>
      <c r="J296" s="39" t="str">
        <f t="shared" si="106"/>
        <v>08:15</v>
      </c>
      <c r="K296" s="40" t="str">
        <f t="shared" si="107"/>
        <v/>
      </c>
      <c r="L296" s="48"/>
      <c r="M296" s="41" t="str">
        <f t="shared" si="108"/>
        <v/>
      </c>
      <c r="N296" s="41" t="str">
        <f t="shared" si="92"/>
        <v/>
      </c>
      <c r="O296" s="10" t="str">
        <f t="shared" si="93"/>
        <v>08:15</v>
      </c>
      <c r="P296" s="10" t="str">
        <f t="shared" si="94"/>
        <v/>
      </c>
      <c r="Q296" s="48" t="str">
        <f t="shared" si="95"/>
        <v/>
      </c>
      <c r="R296" s="48" t="str">
        <f t="shared" si="96"/>
        <v/>
      </c>
      <c r="S296" s="42" t="str">
        <f t="shared" si="97"/>
        <v>SINGOLO</v>
      </c>
      <c r="T296" s="57" t="str">
        <f>Tabella3[[#This Row],[Descrizione Attività]]</f>
        <v>ORE CONTO PROPRIO</v>
      </c>
      <c r="U296" s="57" t="str">
        <f>IF(Tabella1[[#This Row],[DATA]]="","","02")</f>
        <v>02</v>
      </c>
      <c r="V296" s="34"/>
      <c r="W296" s="34"/>
      <c r="X296" s="33"/>
      <c r="Y296" s="23"/>
      <c r="Z296" s="21" t="str">
        <f t="shared" si="98"/>
        <v>mercoledì</v>
      </c>
      <c r="AA296" s="22">
        <f t="shared" si="99"/>
        <v>8.25</v>
      </c>
      <c r="AB296" s="22" t="str">
        <f t="shared" si="100"/>
        <v>08:15</v>
      </c>
      <c r="AC296" s="22" t="str">
        <f t="shared" si="101"/>
        <v>NO</v>
      </c>
      <c r="AD296" s="46"/>
      <c r="AE296" s="78">
        <v>45819</v>
      </c>
      <c r="AF296" s="73" t="s">
        <v>144</v>
      </c>
      <c r="AG296" s="73"/>
      <c r="AH296" s="73">
        <v>4041</v>
      </c>
      <c r="AI296" s="73">
        <v>10</v>
      </c>
      <c r="AJ296" s="74">
        <v>7.45</v>
      </c>
      <c r="AK296" s="74">
        <v>16.45</v>
      </c>
      <c r="AL296" s="74">
        <v>8.25</v>
      </c>
      <c r="AM296" s="73" t="s">
        <v>62</v>
      </c>
      <c r="AN296" s="75" t="s">
        <v>49</v>
      </c>
      <c r="AO296" s="76">
        <v>4041</v>
      </c>
    </row>
    <row r="297" spans="1:41" ht="14.45" customHeight="1">
      <c r="A297" s="38"/>
      <c r="B297" s="9">
        <f t="shared" si="88"/>
        <v>45819</v>
      </c>
      <c r="C297" s="39">
        <f t="shared" si="109"/>
        <v>5400255114</v>
      </c>
      <c r="D297" s="38" t="str">
        <f>IF(AF297="", "", IFERROR(TEXT(INDEX(Tabella4[N°], MATCH("*"&amp;AF297&amp;"*", Tabella4[DIPENDENTE], 0)), "0000"), "Non trovato"))</f>
        <v>0315</v>
      </c>
      <c r="E297" s="38" t="str">
        <f>IF(AG297="", "", IF(ISERROR(MATCH("*"&amp;AG297&amp;"*", Tabella4[DIPENDENTE], 0)), "Non trovato", TEXT(INDEX(Tabella4[N°], MATCH("*"&amp;AG297&amp;"*", Tabella4[DIPENDENTE], 0)), "0000")))</f>
        <v>2114</v>
      </c>
      <c r="F297" s="48" t="str">
        <f t="shared" si="89"/>
        <v>MIGNOSA F</v>
      </c>
      <c r="G297" s="48" t="str">
        <f t="shared" si="90"/>
        <v>GUARINO</v>
      </c>
      <c r="H297" s="57"/>
      <c r="I297" s="68" t="str">
        <f t="shared" si="91"/>
        <v>02</v>
      </c>
      <c r="J297" s="39" t="str">
        <f t="shared" si="106"/>
        <v/>
      </c>
      <c r="K297" s="40" t="str">
        <f t="shared" si="107"/>
        <v>08:15</v>
      </c>
      <c r="L297" s="48"/>
      <c r="M297" s="41" t="str">
        <f t="shared" si="108"/>
        <v/>
      </c>
      <c r="N297" s="41" t="str">
        <f t="shared" si="92"/>
        <v/>
      </c>
      <c r="O297" s="10" t="str">
        <f t="shared" si="93"/>
        <v>08:15</v>
      </c>
      <c r="P297" s="10" t="str">
        <f t="shared" si="94"/>
        <v/>
      </c>
      <c r="Q297" s="48" t="str">
        <f t="shared" si="95"/>
        <v/>
      </c>
      <c r="R297" s="48" t="str">
        <f t="shared" si="96"/>
        <v/>
      </c>
      <c r="S297" s="42" t="str">
        <f t="shared" si="97"/>
        <v>DOPPIO</v>
      </c>
      <c r="T297" s="57" t="str">
        <f>Tabella3[[#This Row],[Descrizione Attività]]</f>
        <v>PA1S: squ elettr correttiva Giugno</v>
      </c>
      <c r="U297" s="57" t="str">
        <f>IF(Tabella1[[#This Row],[DATA]]="","","02")</f>
        <v>02</v>
      </c>
      <c r="V297" s="34"/>
      <c r="W297" s="34"/>
      <c r="X297" s="33"/>
      <c r="Y297" s="23"/>
      <c r="Z297" s="21" t="str">
        <f t="shared" si="98"/>
        <v>mercoledì</v>
      </c>
      <c r="AA297" s="22">
        <f t="shared" si="99"/>
        <v>8.25</v>
      </c>
      <c r="AB297" s="22" t="str">
        <f t="shared" si="100"/>
        <v>08:15</v>
      </c>
      <c r="AC297" s="22" t="str">
        <f t="shared" si="101"/>
        <v>NO</v>
      </c>
      <c r="AD297" s="46"/>
      <c r="AE297" s="78">
        <v>45819</v>
      </c>
      <c r="AF297" s="73" t="s">
        <v>66</v>
      </c>
      <c r="AG297" s="73" t="s">
        <v>43</v>
      </c>
      <c r="AH297" s="73">
        <v>5400255114</v>
      </c>
      <c r="AI297" s="73">
        <v>10</v>
      </c>
      <c r="AJ297" s="74">
        <v>7.45</v>
      </c>
      <c r="AK297" s="74">
        <v>16.45</v>
      </c>
      <c r="AL297" s="74">
        <v>16.5</v>
      </c>
      <c r="AM297" s="73" t="s">
        <v>67</v>
      </c>
      <c r="AN297" s="75" t="s">
        <v>45</v>
      </c>
      <c r="AO297" s="76" t="s">
        <v>61</v>
      </c>
    </row>
    <row r="298" spans="1:41" ht="14.45" customHeight="1">
      <c r="A298" s="38"/>
      <c r="B298" s="9">
        <f t="shared" si="88"/>
        <v>45819</v>
      </c>
      <c r="C298" s="39">
        <f t="shared" si="109"/>
        <v>404</v>
      </c>
      <c r="D298" s="38" t="str">
        <f>IF(AF298="", "", IFERROR(TEXT(INDEX(Tabella4[N°], MATCH("*"&amp;AF298&amp;"*", Tabella4[DIPENDENTE], 0)), "0000"), "Non trovato"))</f>
        <v>1894</v>
      </c>
      <c r="E298" s="38" t="str">
        <f>IF(AG298="", "", IF(ISERROR(MATCH("*"&amp;AG298&amp;"*", Tabella4[DIPENDENTE], 0)), "Non trovato", TEXT(INDEX(Tabella4[N°], MATCH("*"&amp;AG298&amp;"*", Tabella4[DIPENDENTE], 0)), "0000")))</f>
        <v/>
      </c>
      <c r="F298" s="48" t="str">
        <f t="shared" si="89"/>
        <v>CORTESE</v>
      </c>
      <c r="G298" s="48" t="str">
        <f t="shared" si="90"/>
        <v/>
      </c>
      <c r="H298" s="57"/>
      <c r="I298" s="68" t="str">
        <f t="shared" si="91"/>
        <v>02</v>
      </c>
      <c r="J298" s="39" t="str">
        <f t="shared" si="106"/>
        <v>00:30</v>
      </c>
      <c r="K298" s="40" t="str">
        <f t="shared" si="107"/>
        <v/>
      </c>
      <c r="L298" s="48"/>
      <c r="M298" s="41" t="str">
        <f t="shared" si="108"/>
        <v/>
      </c>
      <c r="N298" s="41" t="str">
        <f t="shared" si="92"/>
        <v/>
      </c>
      <c r="O298" s="10" t="str">
        <f t="shared" si="93"/>
        <v>00:30</v>
      </c>
      <c r="P298" s="10" t="str">
        <f t="shared" si="94"/>
        <v/>
      </c>
      <c r="Q298" s="48" t="str">
        <f t="shared" si="95"/>
        <v/>
      </c>
      <c r="R298" s="48" t="str">
        <f t="shared" si="96"/>
        <v/>
      </c>
      <c r="S298" s="42" t="str">
        <f t="shared" si="97"/>
        <v>SINGOLO</v>
      </c>
      <c r="T298" s="57" t="str">
        <f>Tabella3[[#This Row],[Descrizione Attività]]</f>
        <v>ORE CONTO PROPRIO</v>
      </c>
      <c r="U298" s="57" t="str">
        <f>IF(Tabella1[[#This Row],[DATA]]="","","02")</f>
        <v>02</v>
      </c>
      <c r="V298" s="34"/>
      <c r="W298" s="34"/>
      <c r="X298" s="33"/>
      <c r="Y298" s="23"/>
      <c r="Z298" s="21" t="str">
        <f t="shared" si="98"/>
        <v>mercoledì</v>
      </c>
      <c r="AA298" s="22">
        <f t="shared" si="99"/>
        <v>0.5</v>
      </c>
      <c r="AB298" s="22" t="str">
        <f t="shared" si="100"/>
        <v>00:30</v>
      </c>
      <c r="AC298" s="22" t="str">
        <f t="shared" si="101"/>
        <v>NO</v>
      </c>
      <c r="AD298" s="46"/>
      <c r="AE298" s="78">
        <v>45819</v>
      </c>
      <c r="AF298" s="73" t="s">
        <v>58</v>
      </c>
      <c r="AG298" s="73"/>
      <c r="AH298" s="73">
        <v>4041</v>
      </c>
      <c r="AI298" s="73">
        <v>10</v>
      </c>
      <c r="AJ298" s="74">
        <v>16.45</v>
      </c>
      <c r="AK298" s="74">
        <v>17.149999999999999</v>
      </c>
      <c r="AL298" s="74">
        <v>0.5</v>
      </c>
      <c r="AM298" s="73" t="s">
        <v>62</v>
      </c>
      <c r="AN298" s="75" t="s">
        <v>49</v>
      </c>
      <c r="AO298" s="76">
        <v>4041</v>
      </c>
    </row>
    <row r="299" spans="1:41" ht="14.45" customHeight="1">
      <c r="A299" s="38"/>
      <c r="B299" s="9">
        <f t="shared" si="88"/>
        <v>45820</v>
      </c>
      <c r="C299" s="39">
        <f t="shared" si="109"/>
        <v>5400251030</v>
      </c>
      <c r="D299" s="38" t="str">
        <f>IF(AF299="", "", IFERROR(TEXT(INDEX(Tabella4[N°], MATCH("*"&amp;AF299&amp;"*", Tabella4[DIPENDENTE], 0)), "0000"), "Non trovato"))</f>
        <v>1894</v>
      </c>
      <c r="E299" s="38" t="str">
        <f>IF(AG299="", "", IF(ISERROR(MATCH("*"&amp;AG299&amp;"*", Tabella4[DIPENDENTE], 0)), "Non trovato", TEXT(INDEX(Tabella4[N°], MATCH("*"&amp;AG299&amp;"*", Tabella4[DIPENDENTE], 0)), "0000")))</f>
        <v>0559</v>
      </c>
      <c r="F299" s="48" t="str">
        <f t="shared" si="89"/>
        <v>CORTESE</v>
      </c>
      <c r="G299" s="48" t="str">
        <f t="shared" si="90"/>
        <v>MARINO A</v>
      </c>
      <c r="H299" s="57"/>
      <c r="I299" s="68" t="str">
        <f t="shared" si="91"/>
        <v>02</v>
      </c>
      <c r="J299" s="39" t="str">
        <f t="shared" si="106"/>
        <v/>
      </c>
      <c r="K299" s="40" t="str">
        <f t="shared" si="107"/>
        <v>08:15</v>
      </c>
      <c r="L299" s="48"/>
      <c r="M299" s="41" t="str">
        <f t="shared" si="108"/>
        <v/>
      </c>
      <c r="N299" s="41" t="str">
        <f t="shared" si="92"/>
        <v/>
      </c>
      <c r="O299" s="10" t="str">
        <f t="shared" si="93"/>
        <v>08:15</v>
      </c>
      <c r="P299" s="10" t="str">
        <f t="shared" si="94"/>
        <v/>
      </c>
      <c r="Q299" s="48" t="str">
        <f t="shared" si="95"/>
        <v/>
      </c>
      <c r="R299" s="48" t="str">
        <f t="shared" si="96"/>
        <v/>
      </c>
      <c r="S299" s="42" t="str">
        <f t="shared" si="97"/>
        <v>DOPPIO</v>
      </c>
      <c r="T299" s="57" t="str">
        <f>Tabella3[[#This Row],[Descrizione Attività]]</f>
        <v>PPC2/PPC3-scavo e ripristino cavo</v>
      </c>
      <c r="U299" s="57" t="str">
        <f>IF(Tabella1[[#This Row],[DATA]]="","","02")</f>
        <v>02</v>
      </c>
      <c r="V299" s="34"/>
      <c r="W299" s="34"/>
      <c r="X299" s="33"/>
      <c r="Y299" s="23"/>
      <c r="Z299" s="21" t="str">
        <f t="shared" si="98"/>
        <v>giovedì</v>
      </c>
      <c r="AA299" s="22">
        <f t="shared" si="99"/>
        <v>8.25</v>
      </c>
      <c r="AB299" s="22" t="str">
        <f t="shared" si="100"/>
        <v>08:15</v>
      </c>
      <c r="AC299" s="22" t="str">
        <f t="shared" si="101"/>
        <v>NO</v>
      </c>
      <c r="AD299" s="46"/>
      <c r="AE299" s="78">
        <v>45820</v>
      </c>
      <c r="AF299" s="73" t="s">
        <v>58</v>
      </c>
      <c r="AG299" s="73" t="s">
        <v>157</v>
      </c>
      <c r="AH299" s="73">
        <v>5400251030</v>
      </c>
      <c r="AI299" s="73">
        <v>10</v>
      </c>
      <c r="AJ299" s="74">
        <v>7.45</v>
      </c>
      <c r="AK299" s="74">
        <v>16.45</v>
      </c>
      <c r="AL299" s="74">
        <v>16.5</v>
      </c>
      <c r="AM299" s="73" t="s">
        <v>174</v>
      </c>
      <c r="AN299" s="75" t="s">
        <v>45</v>
      </c>
      <c r="AO299" s="76" t="s">
        <v>61</v>
      </c>
    </row>
    <row r="300" spans="1:41" ht="14.45" customHeight="1">
      <c r="A300" s="38"/>
      <c r="B300" s="9">
        <f t="shared" si="88"/>
        <v>45820</v>
      </c>
      <c r="C300" s="39">
        <f t="shared" si="109"/>
        <v>5400255117</v>
      </c>
      <c r="D300" s="38" t="str">
        <f>IF(AF300="", "", IFERROR(TEXT(INDEX(Tabella4[N°], MATCH("*"&amp;AF300&amp;"*", Tabella4[DIPENDENTE], 0)), "0000"), "Non trovato"))</f>
        <v>0803</v>
      </c>
      <c r="E300" s="38" t="str">
        <f>IF(AG300="", "", IF(ISERROR(MATCH("*"&amp;AG300&amp;"*", Tabella4[DIPENDENTE], 0)), "Non trovato", TEXT(INDEX(Tabella4[N°], MATCH("*"&amp;AG300&amp;"*", Tabella4[DIPENDENTE], 0)), "0000")))</f>
        <v>0304</v>
      </c>
      <c r="F300" s="48" t="str">
        <f t="shared" si="89"/>
        <v>SPINALI V</v>
      </c>
      <c r="G300" s="48" t="str">
        <f t="shared" si="90"/>
        <v>MANSERVIGI</v>
      </c>
      <c r="H300" s="57"/>
      <c r="I300" s="68" t="str">
        <f t="shared" si="91"/>
        <v>02</v>
      </c>
      <c r="J300" s="39" t="str">
        <f t="shared" si="106"/>
        <v/>
      </c>
      <c r="K300" s="40" t="str">
        <f t="shared" si="107"/>
        <v>05:15</v>
      </c>
      <c r="L300" s="48"/>
      <c r="M300" s="41" t="str">
        <f t="shared" si="108"/>
        <v/>
      </c>
      <c r="N300" s="41" t="str">
        <f t="shared" si="92"/>
        <v/>
      </c>
      <c r="O300" s="10" t="str">
        <f t="shared" si="93"/>
        <v>05:15</v>
      </c>
      <c r="P300" s="10" t="str">
        <f t="shared" si="94"/>
        <v/>
      </c>
      <c r="Q300" s="48" t="str">
        <f t="shared" si="95"/>
        <v/>
      </c>
      <c r="R300" s="48" t="str">
        <f t="shared" si="96"/>
        <v/>
      </c>
      <c r="S300" s="42" t="str">
        <f t="shared" si="97"/>
        <v>DOPPIO</v>
      </c>
      <c r="T300" s="57" t="str">
        <f>Tabella3[[#This Row],[Descrizione Attività]]</f>
        <v>ARCOM BLE PON: squ ele corrett Giugno</v>
      </c>
      <c r="U300" s="57" t="str">
        <f>IF(Tabella1[[#This Row],[DATA]]="","","02")</f>
        <v>02</v>
      </c>
      <c r="V300" s="34"/>
      <c r="W300" s="34"/>
      <c r="X300" s="33"/>
      <c r="Y300" s="23"/>
      <c r="Z300" s="21" t="str">
        <f t="shared" si="98"/>
        <v>giovedì</v>
      </c>
      <c r="AA300" s="22">
        <f t="shared" si="99"/>
        <v>5.25</v>
      </c>
      <c r="AB300" s="22" t="str">
        <f t="shared" si="100"/>
        <v>05:15</v>
      </c>
      <c r="AC300" s="22" t="str">
        <f t="shared" si="101"/>
        <v>NO</v>
      </c>
      <c r="AD300" s="46"/>
      <c r="AE300" s="78">
        <v>45820</v>
      </c>
      <c r="AF300" s="73" t="s">
        <v>69</v>
      </c>
      <c r="AG300" s="73" t="s">
        <v>87</v>
      </c>
      <c r="AH300" s="73">
        <v>5400255117</v>
      </c>
      <c r="AI300" s="73">
        <v>10</v>
      </c>
      <c r="AJ300" s="74">
        <v>7.45</v>
      </c>
      <c r="AK300" s="74">
        <v>13.45</v>
      </c>
      <c r="AL300" s="74">
        <v>10.5</v>
      </c>
      <c r="AM300" s="73" t="s">
        <v>71</v>
      </c>
      <c r="AN300" s="75" t="s">
        <v>45</v>
      </c>
      <c r="AO300" s="76" t="s">
        <v>61</v>
      </c>
    </row>
    <row r="301" spans="1:41" ht="14.45" customHeight="1">
      <c r="A301" s="38"/>
      <c r="B301" s="9">
        <f t="shared" si="88"/>
        <v>45820</v>
      </c>
      <c r="C301" s="39">
        <f t="shared" si="109"/>
        <v>5400255927</v>
      </c>
      <c r="D301" s="38" t="str">
        <f>IF(AF301="", "", IFERROR(TEXT(INDEX(Tabella4[N°], MATCH("*"&amp;AF301&amp;"*", Tabella4[DIPENDENTE], 0)), "0000"), "Non trovato"))</f>
        <v>0803</v>
      </c>
      <c r="E301" s="38" t="str">
        <f>IF(AG301="", "", IF(ISERROR(MATCH("*"&amp;AG301&amp;"*", Tabella4[DIPENDENTE], 0)), "Non trovato", TEXT(INDEX(Tabella4[N°], MATCH("*"&amp;AG301&amp;"*", Tabella4[DIPENDENTE], 0)), "0000")))</f>
        <v>0304</v>
      </c>
      <c r="F301" s="48" t="str">
        <f t="shared" si="89"/>
        <v>SPINALI V</v>
      </c>
      <c r="G301" s="48" t="str">
        <f t="shared" si="90"/>
        <v>MANSERVIGI</v>
      </c>
      <c r="H301" s="57"/>
      <c r="I301" s="68" t="str">
        <f t="shared" si="91"/>
        <v>02</v>
      </c>
      <c r="J301" s="39" t="str">
        <f t="shared" si="106"/>
        <v/>
      </c>
      <c r="K301" s="40" t="str">
        <f t="shared" si="107"/>
        <v>03:00</v>
      </c>
      <c r="L301" s="48"/>
      <c r="M301" s="41" t="str">
        <f t="shared" si="108"/>
        <v/>
      </c>
      <c r="N301" s="41" t="str">
        <f t="shared" si="92"/>
        <v/>
      </c>
      <c r="O301" s="10" t="str">
        <f t="shared" si="93"/>
        <v>03:00</v>
      </c>
      <c r="P301" s="10" t="str">
        <f t="shared" si="94"/>
        <v/>
      </c>
      <c r="Q301" s="48" t="str">
        <f t="shared" si="95"/>
        <v/>
      </c>
      <c r="R301" s="48" t="str">
        <f t="shared" si="96"/>
        <v/>
      </c>
      <c r="S301" s="42" t="str">
        <f t="shared" si="97"/>
        <v>DOPPIO</v>
      </c>
      <c r="T301" s="57" t="str">
        <f>Tabella3[[#This Row],[Descrizione Attività]]</f>
        <v>RBV 619/EM RIPRISTINO FUNZIONALITA'</v>
      </c>
      <c r="U301" s="57" t="str">
        <f>IF(Tabella1[[#This Row],[DATA]]="","","02")</f>
        <v>02</v>
      </c>
      <c r="V301" s="34"/>
      <c r="W301" s="34"/>
      <c r="X301" s="33"/>
      <c r="Y301" s="23"/>
      <c r="Z301" s="21" t="str">
        <f t="shared" si="98"/>
        <v>giovedì</v>
      </c>
      <c r="AA301" s="22">
        <f t="shared" si="99"/>
        <v>3</v>
      </c>
      <c r="AB301" s="22" t="str">
        <f t="shared" si="100"/>
        <v>03:00</v>
      </c>
      <c r="AC301" s="22" t="str">
        <f t="shared" si="101"/>
        <v>NO</v>
      </c>
      <c r="AD301" s="46"/>
      <c r="AE301" s="78">
        <v>45820</v>
      </c>
      <c r="AF301" s="73" t="s">
        <v>69</v>
      </c>
      <c r="AG301" s="73" t="s">
        <v>87</v>
      </c>
      <c r="AH301" s="73">
        <v>5400255927</v>
      </c>
      <c r="AI301" s="73">
        <v>10</v>
      </c>
      <c r="AJ301" s="74">
        <v>13.45</v>
      </c>
      <c r="AK301" s="74">
        <v>16.45</v>
      </c>
      <c r="AL301" s="74">
        <v>6</v>
      </c>
      <c r="AM301" s="73" t="s">
        <v>176</v>
      </c>
      <c r="AN301" s="75" t="s">
        <v>45</v>
      </c>
      <c r="AO301" s="76" t="s">
        <v>119</v>
      </c>
    </row>
    <row r="302" spans="1:41" ht="14.45" customHeight="1">
      <c r="A302" s="38"/>
      <c r="B302" s="9">
        <f t="shared" si="88"/>
        <v>45820</v>
      </c>
      <c r="C302" s="39">
        <f t="shared" si="109"/>
        <v>5400251030</v>
      </c>
      <c r="D302" s="38" t="str">
        <f>IF(AF302="", "", IFERROR(TEXT(INDEX(Tabella4[N°], MATCH("*"&amp;AF302&amp;"*", Tabella4[DIPENDENTE], 0)), "0000"), "Non trovato"))</f>
        <v>0510</v>
      </c>
      <c r="E302" s="38" t="str">
        <f>IF(AG302="", "", IF(ISERROR(MATCH("*"&amp;AG302&amp;"*", Tabella4[DIPENDENTE], 0)), "Non trovato", TEXT(INDEX(Tabella4[N°], MATCH("*"&amp;AG302&amp;"*", Tabella4[DIPENDENTE], 0)), "0000")))</f>
        <v>0319</v>
      </c>
      <c r="F302" s="48" t="str">
        <f t="shared" si="89"/>
        <v>TORDONATO</v>
      </c>
      <c r="G302" s="48" t="str">
        <f t="shared" si="90"/>
        <v>AMARA</v>
      </c>
      <c r="H302" s="57"/>
      <c r="I302" s="68" t="str">
        <f t="shared" si="91"/>
        <v>02</v>
      </c>
      <c r="J302" s="39" t="str">
        <f t="shared" si="106"/>
        <v/>
      </c>
      <c r="K302" s="40" t="str">
        <f t="shared" si="107"/>
        <v>08:15</v>
      </c>
      <c r="L302" s="48"/>
      <c r="M302" s="41" t="str">
        <f t="shared" si="108"/>
        <v/>
      </c>
      <c r="N302" s="41" t="str">
        <f t="shared" si="92"/>
        <v/>
      </c>
      <c r="O302" s="10" t="str">
        <f t="shared" si="93"/>
        <v>08:15</v>
      </c>
      <c r="P302" s="10" t="str">
        <f t="shared" si="94"/>
        <v/>
      </c>
      <c r="Q302" s="48" t="str">
        <f t="shared" si="95"/>
        <v/>
      </c>
      <c r="R302" s="48" t="str">
        <f t="shared" si="96"/>
        <v/>
      </c>
      <c r="S302" s="42" t="str">
        <f t="shared" si="97"/>
        <v>DOPPIO</v>
      </c>
      <c r="T302" s="57" t="str">
        <f>Tabella3[[#This Row],[Descrizione Attività]]</f>
        <v>PPC2/PPC3-scavo e ripristino cavo</v>
      </c>
      <c r="U302" s="57" t="str">
        <f>IF(Tabella1[[#This Row],[DATA]]="","","02")</f>
        <v>02</v>
      </c>
      <c r="V302" s="34"/>
      <c r="W302" s="34"/>
      <c r="X302" s="33"/>
      <c r="Y302" s="23"/>
      <c r="Z302" s="21" t="str">
        <f t="shared" si="98"/>
        <v>giovedì</v>
      </c>
      <c r="AA302" s="22">
        <f t="shared" si="99"/>
        <v>8.25</v>
      </c>
      <c r="AB302" s="22" t="str">
        <f t="shared" si="100"/>
        <v>08:15</v>
      </c>
      <c r="AC302" s="22" t="str">
        <f t="shared" si="101"/>
        <v>NO</v>
      </c>
      <c r="AD302" s="46"/>
      <c r="AE302" s="78">
        <v>45820</v>
      </c>
      <c r="AF302" s="73" t="s">
        <v>143</v>
      </c>
      <c r="AG302" s="73" t="s">
        <v>155</v>
      </c>
      <c r="AH302" s="73">
        <v>5400251030</v>
      </c>
      <c r="AI302" s="73">
        <v>10</v>
      </c>
      <c r="AJ302" s="74">
        <v>7.45</v>
      </c>
      <c r="AK302" s="74">
        <v>16.45</v>
      </c>
      <c r="AL302" s="74">
        <v>16.5</v>
      </c>
      <c r="AM302" s="73" t="s">
        <v>174</v>
      </c>
      <c r="AN302" s="75" t="s">
        <v>45</v>
      </c>
      <c r="AO302" s="76" t="s">
        <v>61</v>
      </c>
    </row>
    <row r="303" spans="1:41" ht="14.45" customHeight="1">
      <c r="A303" s="38"/>
      <c r="B303" s="9">
        <f t="shared" si="88"/>
        <v>45820</v>
      </c>
      <c r="C303" s="39">
        <f t="shared" si="109"/>
        <v>5400251030</v>
      </c>
      <c r="D303" s="38" t="str">
        <f>IF(AF303="", "", IFERROR(TEXT(INDEX(Tabella4[N°], MATCH("*"&amp;AF303&amp;"*", Tabella4[DIPENDENTE], 0)), "0000"), "Non trovato"))</f>
        <v>1667</v>
      </c>
      <c r="E303" s="38" t="str">
        <f>IF(AG303="", "", IF(ISERROR(MATCH("*"&amp;AG303&amp;"*", Tabella4[DIPENDENTE], 0)), "Non trovato", TEXT(INDEX(Tabella4[N°], MATCH("*"&amp;AG303&amp;"*", Tabella4[DIPENDENTE], 0)), "0000")))</f>
        <v/>
      </c>
      <c r="F303" s="48" t="str">
        <f t="shared" si="89"/>
        <v>CAVALLARO</v>
      </c>
      <c r="G303" s="48" t="str">
        <f t="shared" si="90"/>
        <v/>
      </c>
      <c r="H303" s="57"/>
      <c r="I303" s="68" t="str">
        <f t="shared" si="91"/>
        <v>02</v>
      </c>
      <c r="J303" s="39" t="str">
        <f t="shared" si="106"/>
        <v/>
      </c>
      <c r="K303" s="40" t="str">
        <f t="shared" si="107"/>
        <v>08:15</v>
      </c>
      <c r="L303" s="48"/>
      <c r="M303" s="41" t="str">
        <f t="shared" si="108"/>
        <v/>
      </c>
      <c r="N303" s="41" t="str">
        <f t="shared" si="92"/>
        <v/>
      </c>
      <c r="O303" s="10" t="str">
        <f t="shared" si="93"/>
        <v>08:15</v>
      </c>
      <c r="P303" s="10" t="str">
        <f t="shared" si="94"/>
        <v/>
      </c>
      <c r="Q303" s="48" t="str">
        <f t="shared" si="95"/>
        <v/>
      </c>
      <c r="R303" s="48" t="str">
        <f t="shared" si="96"/>
        <v/>
      </c>
      <c r="S303" s="42" t="str">
        <f t="shared" si="97"/>
        <v>SINGOLO</v>
      </c>
      <c r="T303" s="57" t="str">
        <f>Tabella3[[#This Row],[Descrizione Attività]]</f>
        <v>PPC2/PPC3-scavo e ripristino cavo</v>
      </c>
      <c r="U303" s="57" t="str">
        <f>IF(Tabella1[[#This Row],[DATA]]="","","02")</f>
        <v>02</v>
      </c>
      <c r="V303" s="34"/>
      <c r="W303" s="34"/>
      <c r="X303" s="33"/>
      <c r="Y303" s="23"/>
      <c r="Z303" s="21" t="str">
        <f t="shared" si="98"/>
        <v>giovedì</v>
      </c>
      <c r="AA303" s="22">
        <f t="shared" si="99"/>
        <v>8.25</v>
      </c>
      <c r="AB303" s="22" t="str">
        <f t="shared" si="100"/>
        <v>08:15</v>
      </c>
      <c r="AC303" s="22" t="str">
        <f t="shared" si="101"/>
        <v>NO</v>
      </c>
      <c r="AD303" s="46"/>
      <c r="AE303" s="78">
        <v>45820</v>
      </c>
      <c r="AF303" s="73" t="s">
        <v>162</v>
      </c>
      <c r="AG303" s="73"/>
      <c r="AH303" s="73">
        <v>5400251030</v>
      </c>
      <c r="AI303" s="73">
        <v>10</v>
      </c>
      <c r="AJ303" s="74">
        <v>7.45</v>
      </c>
      <c r="AK303" s="74">
        <v>16.45</v>
      </c>
      <c r="AL303" s="74">
        <v>8.25</v>
      </c>
      <c r="AM303" s="73" t="s">
        <v>174</v>
      </c>
      <c r="AN303" s="75" t="s">
        <v>45</v>
      </c>
      <c r="AO303" s="76" t="s">
        <v>61</v>
      </c>
    </row>
    <row r="304" spans="1:41" ht="14.45" customHeight="1">
      <c r="A304" s="38"/>
      <c r="B304" s="9">
        <f t="shared" si="88"/>
        <v>45820</v>
      </c>
      <c r="C304" s="39">
        <f t="shared" si="109"/>
        <v>5400251030</v>
      </c>
      <c r="D304" s="38" t="str">
        <f>IF(AF304="", "", IFERROR(TEXT(INDEX(Tabella4[N°], MATCH("*"&amp;AF304&amp;"*", Tabella4[DIPENDENTE], 0)), "0000"), "Non trovato"))</f>
        <v>1833</v>
      </c>
      <c r="E304" s="38" t="str">
        <f>IF(AG304="", "", IF(ISERROR(MATCH("*"&amp;AG304&amp;"*", Tabella4[DIPENDENTE], 0)), "Non trovato", TEXT(INDEX(Tabella4[N°], MATCH("*"&amp;AG304&amp;"*", Tabella4[DIPENDENTE], 0)), "0000")))</f>
        <v>0475</v>
      </c>
      <c r="F304" s="48" t="str">
        <f t="shared" si="89"/>
        <v>MICELI</v>
      </c>
      <c r="G304" s="48" t="str">
        <f t="shared" si="90"/>
        <v>TRINGALI</v>
      </c>
      <c r="H304" s="57"/>
      <c r="I304" s="68" t="str">
        <f t="shared" si="91"/>
        <v>02</v>
      </c>
      <c r="J304" s="39" t="str">
        <f t="shared" si="106"/>
        <v/>
      </c>
      <c r="K304" s="40" t="str">
        <f t="shared" si="107"/>
        <v>08:15</v>
      </c>
      <c r="L304" s="48"/>
      <c r="M304" s="41" t="str">
        <f t="shared" si="108"/>
        <v/>
      </c>
      <c r="N304" s="41" t="str">
        <f t="shared" si="92"/>
        <v/>
      </c>
      <c r="O304" s="10" t="str">
        <f t="shared" si="93"/>
        <v>08:15</v>
      </c>
      <c r="P304" s="10" t="str">
        <f t="shared" si="94"/>
        <v/>
      </c>
      <c r="Q304" s="48" t="str">
        <f t="shared" si="95"/>
        <v/>
      </c>
      <c r="R304" s="48" t="str">
        <f t="shared" si="96"/>
        <v/>
      </c>
      <c r="S304" s="42" t="str">
        <f t="shared" si="97"/>
        <v>DOPPIO</v>
      </c>
      <c r="T304" s="57" t="str">
        <f>Tabella3[[#This Row],[Descrizione Attività]]</f>
        <v>PPC2/PPC3-scavo e ripristino cavo</v>
      </c>
      <c r="U304" s="57" t="str">
        <f>IF(Tabella1[[#This Row],[DATA]]="","","02")</f>
        <v>02</v>
      </c>
      <c r="V304" s="34"/>
      <c r="W304" s="34"/>
      <c r="X304" s="33"/>
      <c r="Y304" s="23"/>
      <c r="Z304" s="21" t="str">
        <f t="shared" si="98"/>
        <v>giovedì</v>
      </c>
      <c r="AA304" s="22">
        <f t="shared" si="99"/>
        <v>8.25</v>
      </c>
      <c r="AB304" s="22" t="str">
        <f t="shared" si="100"/>
        <v>08:15</v>
      </c>
      <c r="AC304" s="22" t="str">
        <f t="shared" si="101"/>
        <v>NO</v>
      </c>
      <c r="AD304" s="46"/>
      <c r="AE304" s="78">
        <v>45820</v>
      </c>
      <c r="AF304" s="73" t="s">
        <v>82</v>
      </c>
      <c r="AG304" s="73" t="s">
        <v>57</v>
      </c>
      <c r="AH304" s="73">
        <v>5400251030</v>
      </c>
      <c r="AI304" s="73">
        <v>10</v>
      </c>
      <c r="AJ304" s="74">
        <v>7.45</v>
      </c>
      <c r="AK304" s="74">
        <v>16.45</v>
      </c>
      <c r="AL304" s="74">
        <v>16.5</v>
      </c>
      <c r="AM304" s="73" t="s">
        <v>174</v>
      </c>
      <c r="AN304" s="75" t="s">
        <v>45</v>
      </c>
      <c r="AO304" s="76" t="s">
        <v>61</v>
      </c>
    </row>
    <row r="305" spans="1:41" ht="14.45" customHeight="1">
      <c r="A305" s="38"/>
      <c r="B305" s="9">
        <f t="shared" si="88"/>
        <v>45820</v>
      </c>
      <c r="C305" s="39">
        <f t="shared" si="109"/>
        <v>5400255114</v>
      </c>
      <c r="D305" s="38" t="str">
        <f>IF(AF305="", "", IFERROR(TEXT(INDEX(Tabella4[N°], MATCH("*"&amp;AF305&amp;"*", Tabella4[DIPENDENTE], 0)), "0000"), "Non trovato"))</f>
        <v>2203</v>
      </c>
      <c r="E305" s="38" t="str">
        <f>IF(AG305="", "", IF(ISERROR(MATCH("*"&amp;AG305&amp;"*", Tabella4[DIPENDENTE], 0)), "Non trovato", TEXT(INDEX(Tabella4[N°], MATCH("*"&amp;AG305&amp;"*", Tabella4[DIPENDENTE], 0)), "0000")))</f>
        <v>0315</v>
      </c>
      <c r="F305" s="48" t="str">
        <f t="shared" si="89"/>
        <v>RICCIOLI</v>
      </c>
      <c r="G305" s="48" t="str">
        <f t="shared" si="90"/>
        <v>MIGNOSA F</v>
      </c>
      <c r="H305" s="57"/>
      <c r="I305" s="68" t="str">
        <f t="shared" si="91"/>
        <v>02</v>
      </c>
      <c r="J305" s="39" t="str">
        <f t="shared" si="106"/>
        <v/>
      </c>
      <c r="K305" s="40" t="str">
        <f t="shared" si="107"/>
        <v>08:15</v>
      </c>
      <c r="L305" s="48"/>
      <c r="M305" s="41" t="str">
        <f t="shared" si="108"/>
        <v/>
      </c>
      <c r="N305" s="41" t="str">
        <f t="shared" si="92"/>
        <v/>
      </c>
      <c r="O305" s="10" t="str">
        <f t="shared" si="93"/>
        <v>08:15</v>
      </c>
      <c r="P305" s="10" t="str">
        <f t="shared" si="94"/>
        <v/>
      </c>
      <c r="Q305" s="48" t="str">
        <f t="shared" si="95"/>
        <v/>
      </c>
      <c r="R305" s="48" t="str">
        <f t="shared" si="96"/>
        <v/>
      </c>
      <c r="S305" s="42" t="str">
        <f t="shared" si="97"/>
        <v>DOPPIO</v>
      </c>
      <c r="T305" s="57" t="str">
        <f>Tabella3[[#This Row],[Descrizione Attività]]</f>
        <v>PA1S: squ elettr correttiva Giugno</v>
      </c>
      <c r="U305" s="57" t="str">
        <f>IF(Tabella1[[#This Row],[DATA]]="","","02")</f>
        <v>02</v>
      </c>
      <c r="V305" s="34"/>
      <c r="W305" s="34"/>
      <c r="X305" s="33"/>
      <c r="Y305" s="23"/>
      <c r="Z305" s="21" t="str">
        <f t="shared" si="98"/>
        <v>giovedì</v>
      </c>
      <c r="AA305" s="22">
        <f t="shared" si="99"/>
        <v>8.25</v>
      </c>
      <c r="AB305" s="22" t="str">
        <f t="shared" si="100"/>
        <v>08:15</v>
      </c>
      <c r="AC305" s="22" t="str">
        <f t="shared" si="101"/>
        <v>NO</v>
      </c>
      <c r="AD305" s="46"/>
      <c r="AE305" s="78">
        <v>45820</v>
      </c>
      <c r="AF305" s="73" t="s">
        <v>65</v>
      </c>
      <c r="AG305" s="73" t="s">
        <v>66</v>
      </c>
      <c r="AH305" s="73">
        <v>5400255114</v>
      </c>
      <c r="AI305" s="73">
        <v>10</v>
      </c>
      <c r="AJ305" s="74">
        <v>7.45</v>
      </c>
      <c r="AK305" s="74">
        <v>16.45</v>
      </c>
      <c r="AL305" s="74">
        <v>16.5</v>
      </c>
      <c r="AM305" s="73" t="s">
        <v>67</v>
      </c>
      <c r="AN305" s="75" t="s">
        <v>45</v>
      </c>
      <c r="AO305" s="76" t="s">
        <v>61</v>
      </c>
    </row>
    <row r="306" spans="1:41" ht="14.45" customHeight="1">
      <c r="A306" s="38"/>
      <c r="B306" s="9">
        <f t="shared" si="88"/>
        <v>45820</v>
      </c>
      <c r="C306" s="39">
        <f t="shared" si="109"/>
        <v>5400255372</v>
      </c>
      <c r="D306" s="38" t="str">
        <f>IF(AF306="", "", IFERROR(TEXT(INDEX(Tabella4[N°], MATCH("*"&amp;AF306&amp;"*", Tabella4[DIPENDENTE], 0)), "0000"), "Non trovato"))</f>
        <v>1976</v>
      </c>
      <c r="E306" s="38" t="str">
        <f>IF(AG306="", "", IF(ISERROR(MATCH("*"&amp;AG306&amp;"*", Tabella4[DIPENDENTE], 0)), "Non trovato", TEXT(INDEX(Tabella4[N°], MATCH("*"&amp;AG306&amp;"*", Tabella4[DIPENDENTE], 0)), "0000")))</f>
        <v>2150</v>
      </c>
      <c r="F306" s="48" t="str">
        <f t="shared" si="89"/>
        <v>RIZZA F</v>
      </c>
      <c r="G306" s="48" t="str">
        <f t="shared" si="90"/>
        <v>RIZZA C</v>
      </c>
      <c r="H306" s="57"/>
      <c r="I306" s="68" t="str">
        <f t="shared" si="91"/>
        <v>02</v>
      </c>
      <c r="J306" s="39" t="str">
        <f t="shared" si="106"/>
        <v/>
      </c>
      <c r="K306" s="40" t="str">
        <f t="shared" si="107"/>
        <v>08:15</v>
      </c>
      <c r="L306" s="48"/>
      <c r="M306" s="41" t="str">
        <f t="shared" si="108"/>
        <v/>
      </c>
      <c r="N306" s="41" t="str">
        <f t="shared" si="92"/>
        <v/>
      </c>
      <c r="O306" s="10" t="str">
        <f t="shared" si="93"/>
        <v>08:15</v>
      </c>
      <c r="P306" s="10" t="str">
        <f t="shared" si="94"/>
        <v/>
      </c>
      <c r="Q306" s="48" t="str">
        <f t="shared" si="95"/>
        <v/>
      </c>
      <c r="R306" s="48" t="str">
        <f t="shared" si="96"/>
        <v/>
      </c>
      <c r="S306" s="42" t="str">
        <f t="shared" si="97"/>
        <v>DOPPIO</v>
      </c>
      <c r="T306" s="57" t="str">
        <f>Tabella3[[#This Row],[Descrizione Attività]]</f>
        <v>ripristini AI  giugno 2025</v>
      </c>
      <c r="U306" s="57" t="str">
        <f>IF(Tabella1[[#This Row],[DATA]]="","","02")</f>
        <v>02</v>
      </c>
      <c r="V306" s="34"/>
      <c r="W306" s="34"/>
      <c r="X306" s="33"/>
      <c r="Y306" s="23"/>
      <c r="Z306" s="21" t="str">
        <f t="shared" si="98"/>
        <v>giovedì</v>
      </c>
      <c r="AA306" s="22">
        <f t="shared" si="99"/>
        <v>8.25</v>
      </c>
      <c r="AB306" s="22" t="str">
        <f t="shared" si="100"/>
        <v>08:15</v>
      </c>
      <c r="AC306" s="22" t="str">
        <f t="shared" si="101"/>
        <v>NO</v>
      </c>
      <c r="AD306" s="46"/>
      <c r="AE306" s="78">
        <v>45820</v>
      </c>
      <c r="AF306" s="73" t="s">
        <v>77</v>
      </c>
      <c r="AG306" s="73" t="s">
        <v>78</v>
      </c>
      <c r="AH306" s="73">
        <v>5400255372</v>
      </c>
      <c r="AI306" s="73">
        <v>10</v>
      </c>
      <c r="AJ306" s="74">
        <v>7.45</v>
      </c>
      <c r="AK306" s="74">
        <v>16.45</v>
      </c>
      <c r="AL306" s="74">
        <v>16.5</v>
      </c>
      <c r="AM306" s="73" t="s">
        <v>79</v>
      </c>
      <c r="AN306" s="75" t="s">
        <v>45</v>
      </c>
      <c r="AO306" s="76" t="s">
        <v>80</v>
      </c>
    </row>
    <row r="307" spans="1:41" ht="14.45" customHeight="1">
      <c r="A307" s="38"/>
      <c r="B307" s="9">
        <f t="shared" si="88"/>
        <v>45820</v>
      </c>
      <c r="C307" s="39">
        <f t="shared" si="109"/>
        <v>5400255112</v>
      </c>
      <c r="D307" s="38" t="str">
        <f>IF(AF307="", "", IFERROR(TEXT(INDEX(Tabella4[N°], MATCH("*"&amp;AF307&amp;"*", Tabella4[DIPENDENTE], 0)), "0000"), "Non trovato"))</f>
        <v>0242</v>
      </c>
      <c r="E307" s="38" t="str">
        <f>IF(AG307="", "", IF(ISERROR(MATCH("*"&amp;AG307&amp;"*", Tabella4[DIPENDENTE], 0)), "Non trovato", TEXT(INDEX(Tabella4[N°], MATCH("*"&amp;AG307&amp;"*", Tabella4[DIPENDENTE], 0)), "0000")))</f>
        <v>1969</v>
      </c>
      <c r="F307" s="48" t="str">
        <f t="shared" si="89"/>
        <v>OGNISANTI A</v>
      </c>
      <c r="G307" s="48" t="str">
        <f t="shared" si="90"/>
        <v>BELLISTRI</v>
      </c>
      <c r="H307" s="57"/>
      <c r="I307" s="68" t="str">
        <f t="shared" si="91"/>
        <v>02</v>
      </c>
      <c r="J307" s="39" t="str">
        <f t="shared" si="106"/>
        <v/>
      </c>
      <c r="K307" s="40" t="str">
        <f t="shared" si="107"/>
        <v>04:15</v>
      </c>
      <c r="L307" s="48"/>
      <c r="M307" s="41" t="str">
        <f t="shared" si="108"/>
        <v/>
      </c>
      <c r="N307" s="41" t="str">
        <f t="shared" si="92"/>
        <v/>
      </c>
      <c r="O307" s="10" t="str">
        <f t="shared" si="93"/>
        <v>04:15</v>
      </c>
      <c r="P307" s="10" t="str">
        <f t="shared" si="94"/>
        <v/>
      </c>
      <c r="Q307" s="48" t="str">
        <f t="shared" si="95"/>
        <v/>
      </c>
      <c r="R307" s="48" t="str">
        <f t="shared" si="96"/>
        <v/>
      </c>
      <c r="S307" s="42" t="str">
        <f t="shared" si="97"/>
        <v>DOPPIO</v>
      </c>
      <c r="T307" s="57" t="str">
        <f>Tabella3[[#This Row],[Descrizione Attività]]</f>
        <v>Utilities: squ elett correttiva Giugno</v>
      </c>
      <c r="U307" s="57" t="str">
        <f>IF(Tabella1[[#This Row],[DATA]]="","","02")</f>
        <v>02</v>
      </c>
      <c r="V307" s="34"/>
      <c r="W307" s="34"/>
      <c r="X307" s="33"/>
      <c r="Y307" s="23"/>
      <c r="Z307" s="21" t="str">
        <f t="shared" si="98"/>
        <v>giovedì</v>
      </c>
      <c r="AA307" s="22">
        <f t="shared" si="99"/>
        <v>4.25</v>
      </c>
      <c r="AB307" s="22" t="str">
        <f t="shared" si="100"/>
        <v>04:15</v>
      </c>
      <c r="AC307" s="22" t="str">
        <f t="shared" si="101"/>
        <v>NO</v>
      </c>
      <c r="AD307" s="46"/>
      <c r="AE307" s="78">
        <v>45820</v>
      </c>
      <c r="AF307" s="73" t="s">
        <v>72</v>
      </c>
      <c r="AG307" s="73" t="s">
        <v>73</v>
      </c>
      <c r="AH307" s="73">
        <v>5400255112</v>
      </c>
      <c r="AI307" s="73">
        <v>10</v>
      </c>
      <c r="AJ307" s="74">
        <v>7.45</v>
      </c>
      <c r="AK307" s="74">
        <v>12</v>
      </c>
      <c r="AL307" s="74">
        <v>8.5</v>
      </c>
      <c r="AM307" s="73" t="s">
        <v>60</v>
      </c>
      <c r="AN307" s="75" t="s">
        <v>45</v>
      </c>
      <c r="AO307" s="76" t="s">
        <v>61</v>
      </c>
    </row>
    <row r="308" spans="1:41" ht="14.45" customHeight="1">
      <c r="A308" s="38"/>
      <c r="B308" s="9">
        <f t="shared" si="88"/>
        <v>45820</v>
      </c>
      <c r="C308" s="39">
        <f t="shared" si="109"/>
        <v>5400248537</v>
      </c>
      <c r="D308" s="38" t="str">
        <f>IF(AF308="", "", IFERROR(TEXT(INDEX(Tabella4[N°], MATCH("*"&amp;AF308&amp;"*", Tabella4[DIPENDENTE], 0)), "0000"), "Non trovato"))</f>
        <v>0427</v>
      </c>
      <c r="E308" s="38" t="str">
        <f>IF(AG308="", "", IF(ISERROR(MATCH("*"&amp;AG308&amp;"*", Tabella4[DIPENDENTE], 0)), "Non trovato", TEXT(INDEX(Tabella4[N°], MATCH("*"&amp;AG308&amp;"*", Tabella4[DIPENDENTE], 0)), "0000")))</f>
        <v>2083</v>
      </c>
      <c r="F308" s="48" t="str">
        <f t="shared" si="89"/>
        <v>CAVALIERE</v>
      </c>
      <c r="G308" s="48" t="str">
        <f t="shared" si="90"/>
        <v>NOCERA</v>
      </c>
      <c r="H308" s="57"/>
      <c r="I308" s="68" t="str">
        <f t="shared" si="91"/>
        <v>02</v>
      </c>
      <c r="J308" s="39" t="str">
        <f t="shared" si="106"/>
        <v/>
      </c>
      <c r="K308" s="40" t="str">
        <f t="shared" si="107"/>
        <v>08:15</v>
      </c>
      <c r="L308" s="48"/>
      <c r="M308" s="41" t="str">
        <f t="shared" si="108"/>
        <v/>
      </c>
      <c r="N308" s="41" t="str">
        <f t="shared" si="92"/>
        <v/>
      </c>
      <c r="O308" s="10" t="str">
        <f t="shared" si="93"/>
        <v>08:15</v>
      </c>
      <c r="P308" s="10" t="str">
        <f t="shared" si="94"/>
        <v/>
      </c>
      <c r="Q308" s="48" t="str">
        <f t="shared" si="95"/>
        <v/>
      </c>
      <c r="R308" s="48" t="str">
        <f t="shared" si="96"/>
        <v/>
      </c>
      <c r="S308" s="42" t="str">
        <f t="shared" si="97"/>
        <v>DOPPIO</v>
      </c>
      <c r="T308" s="57" t="str">
        <f>Tabella3[[#This Row],[Descrizione Attività]]</f>
        <v>Attività STRUM imp. 500</v>
      </c>
      <c r="U308" s="57" t="str">
        <f>IF(Tabella1[[#This Row],[DATA]]="","","02")</f>
        <v>02</v>
      </c>
      <c r="V308" s="34"/>
      <c r="W308" s="34"/>
      <c r="X308" s="33"/>
      <c r="Y308" s="23"/>
      <c r="Z308" s="21" t="str">
        <f t="shared" si="98"/>
        <v>giovedì</v>
      </c>
      <c r="AA308" s="22">
        <f t="shared" si="99"/>
        <v>8.25</v>
      </c>
      <c r="AB308" s="22" t="str">
        <f t="shared" si="100"/>
        <v>08:15</v>
      </c>
      <c r="AC308" s="22" t="str">
        <f t="shared" si="101"/>
        <v>NO</v>
      </c>
      <c r="AD308" s="46"/>
      <c r="AE308" s="78">
        <v>45820</v>
      </c>
      <c r="AF308" s="73" t="s">
        <v>75</v>
      </c>
      <c r="AG308" s="73" t="s">
        <v>88</v>
      </c>
      <c r="AH308" s="73">
        <v>5400248537</v>
      </c>
      <c r="AI308" s="73">
        <v>10</v>
      </c>
      <c r="AJ308" s="74">
        <v>7.45</v>
      </c>
      <c r="AK308" s="74">
        <v>16.45</v>
      </c>
      <c r="AL308" s="74">
        <v>16.5</v>
      </c>
      <c r="AM308" s="73" t="s">
        <v>172</v>
      </c>
      <c r="AN308" s="75" t="s">
        <v>49</v>
      </c>
      <c r="AO308" s="76" t="s">
        <v>46</v>
      </c>
    </row>
    <row r="309" spans="1:41" ht="14.45" customHeight="1">
      <c r="A309" s="38"/>
      <c r="B309" s="9">
        <f t="shared" si="88"/>
        <v>45820</v>
      </c>
      <c r="C309" s="39" t="str">
        <f t="shared" si="109"/>
        <v>23/076</v>
      </c>
      <c r="D309" s="38" t="str">
        <f>IF(AF309="", "", IFERROR(TEXT(INDEX(Tabella4[N°], MATCH("*"&amp;AF309&amp;"*", Tabella4[DIPENDENTE], 0)), "0000"), "Non trovato"))</f>
        <v>0370</v>
      </c>
      <c r="E309" s="38" t="str">
        <f>IF(AG309="", "", IF(ISERROR(MATCH("*"&amp;AG309&amp;"*", Tabella4[DIPENDENTE], 0)), "Non trovato", TEXT(INDEX(Tabella4[N°], MATCH("*"&amp;AG309&amp;"*", Tabella4[DIPENDENTE], 0)), "0000")))</f>
        <v>2012</v>
      </c>
      <c r="F309" s="48" t="str">
        <f t="shared" si="89"/>
        <v>GARBINI</v>
      </c>
      <c r="G309" s="48" t="str">
        <f t="shared" si="90"/>
        <v>MIGNOSA A</v>
      </c>
      <c r="H309" s="57"/>
      <c r="I309" s="68" t="str">
        <f t="shared" si="91"/>
        <v>02</v>
      </c>
      <c r="J309" s="39" t="str">
        <f t="shared" si="106"/>
        <v/>
      </c>
      <c r="K309" s="40" t="str">
        <f t="shared" si="107"/>
        <v>08:15</v>
      </c>
      <c r="L309" s="48"/>
      <c r="M309" s="41" t="str">
        <f t="shared" si="108"/>
        <v/>
      </c>
      <c r="N309" s="41" t="str">
        <f t="shared" si="92"/>
        <v/>
      </c>
      <c r="O309" s="10" t="str">
        <f t="shared" si="93"/>
        <v>08:15</v>
      </c>
      <c r="P309" s="10" t="str">
        <f t="shared" si="94"/>
        <v/>
      </c>
      <c r="Q309" s="48" t="str">
        <f t="shared" si="95"/>
        <v/>
      </c>
      <c r="R309" s="48" t="str">
        <f t="shared" si="96"/>
        <v/>
      </c>
      <c r="S309" s="42" t="str">
        <f t="shared" si="97"/>
        <v>DOPPIO</v>
      </c>
      <c r="T309" s="57" t="str">
        <f>Tabella3[[#This Row],[Descrizione Attività]]</f>
        <v>Lavori elestrum HydroCOM Project compressori Isab Imp 400-100-800</v>
      </c>
      <c r="U309" s="57" t="str">
        <f>IF(Tabella1[[#This Row],[DATA]]="","","02")</f>
        <v>02</v>
      </c>
      <c r="V309" s="34"/>
      <c r="W309" s="34"/>
      <c r="X309" s="33"/>
      <c r="Y309" s="23"/>
      <c r="Z309" s="21" t="str">
        <f t="shared" si="98"/>
        <v>giovedì</v>
      </c>
      <c r="AA309" s="22">
        <f t="shared" si="99"/>
        <v>8.25</v>
      </c>
      <c r="AB309" s="22" t="str">
        <f t="shared" si="100"/>
        <v>08:15</v>
      </c>
      <c r="AC309" s="22" t="str">
        <f t="shared" si="101"/>
        <v>NO</v>
      </c>
      <c r="AD309" s="46"/>
      <c r="AE309" s="78">
        <v>45820</v>
      </c>
      <c r="AF309" s="73" t="s">
        <v>115</v>
      </c>
      <c r="AG309" s="73" t="s">
        <v>92</v>
      </c>
      <c r="AH309" s="73">
        <v>23076</v>
      </c>
      <c r="AI309" s="73">
        <v>10</v>
      </c>
      <c r="AJ309" s="74">
        <v>7.45</v>
      </c>
      <c r="AK309" s="74">
        <v>16.45</v>
      </c>
      <c r="AL309" s="74">
        <v>16.5</v>
      </c>
      <c r="AM309" s="73" t="s">
        <v>138</v>
      </c>
      <c r="AN309" s="75" t="s">
        <v>49</v>
      </c>
      <c r="AO309" s="76" t="s">
        <v>139</v>
      </c>
    </row>
    <row r="310" spans="1:41" ht="14.45" customHeight="1">
      <c r="A310" s="38"/>
      <c r="B310" s="9">
        <f t="shared" si="88"/>
        <v>45820</v>
      </c>
      <c r="C310" s="39">
        <f t="shared" si="109"/>
        <v>5400261041</v>
      </c>
      <c r="D310" s="38" t="str">
        <f>IF(AF310="", "", IFERROR(TEXT(INDEX(Tabella4[N°], MATCH("*"&amp;AF310&amp;"*", Tabella4[DIPENDENTE], 0)), "0000"), "Non trovato"))</f>
        <v>0243</v>
      </c>
      <c r="E310" s="38" t="str">
        <f>IF(AG310="", "", IF(ISERROR(MATCH("*"&amp;AG310&amp;"*", Tabella4[DIPENDENTE], 0)), "Non trovato", TEXT(INDEX(Tabella4[N°], MATCH("*"&amp;AG310&amp;"*", Tabella4[DIPENDENTE], 0)), "0000")))</f>
        <v/>
      </c>
      <c r="F310" s="48" t="str">
        <f t="shared" si="89"/>
        <v>PUGLIARES</v>
      </c>
      <c r="G310" s="48" t="str">
        <f t="shared" si="90"/>
        <v/>
      </c>
      <c r="H310" s="57"/>
      <c r="I310" s="68" t="str">
        <f t="shared" si="91"/>
        <v>02</v>
      </c>
      <c r="J310" s="39" t="str">
        <f t="shared" si="106"/>
        <v/>
      </c>
      <c r="K310" s="40" t="str">
        <f t="shared" si="107"/>
        <v>08:15</v>
      </c>
      <c r="L310" s="48"/>
      <c r="M310" s="41" t="str">
        <f t="shared" si="108"/>
        <v/>
      </c>
      <c r="N310" s="41" t="str">
        <f t="shared" si="92"/>
        <v/>
      </c>
      <c r="O310" s="10" t="str">
        <f t="shared" si="93"/>
        <v>08:15</v>
      </c>
      <c r="P310" s="10" t="str">
        <f t="shared" si="94"/>
        <v/>
      </c>
      <c r="Q310" s="48" t="str">
        <f t="shared" si="95"/>
        <v/>
      </c>
      <c r="R310" s="48" t="str">
        <f t="shared" si="96"/>
        <v/>
      </c>
      <c r="S310" s="42" t="str">
        <f t="shared" si="97"/>
        <v>SINGOLO</v>
      </c>
      <c r="T310" s="57" t="str">
        <f>Tabella3[[#This Row],[Descrizione Attività]]</f>
        <v>ASSISTENZA ELETTRICA ATTIVITA' EDILE IMP 2800 GIUGNO 2025 (PREV 4066)</v>
      </c>
      <c r="U310" s="57" t="str">
        <f>IF(Tabella1[[#This Row],[DATA]]="","","02")</f>
        <v>02</v>
      </c>
      <c r="V310" s="34"/>
      <c r="W310" s="34"/>
      <c r="X310" s="33"/>
      <c r="Y310" s="23"/>
      <c r="Z310" s="21" t="str">
        <f t="shared" si="98"/>
        <v>giovedì</v>
      </c>
      <c r="AA310" s="22">
        <f t="shared" si="99"/>
        <v>8.25</v>
      </c>
      <c r="AB310" s="22" t="str">
        <f t="shared" si="100"/>
        <v>08:15</v>
      </c>
      <c r="AC310" s="22" t="str">
        <f t="shared" si="101"/>
        <v>NO</v>
      </c>
      <c r="AD310" s="46"/>
      <c r="AE310" s="78">
        <v>45820</v>
      </c>
      <c r="AF310" s="73" t="s">
        <v>89</v>
      </c>
      <c r="AG310" s="73"/>
      <c r="AH310" s="73">
        <v>5400261041</v>
      </c>
      <c r="AI310" s="73">
        <v>10</v>
      </c>
      <c r="AJ310" s="74">
        <v>7.45</v>
      </c>
      <c r="AK310" s="74">
        <v>16.45</v>
      </c>
      <c r="AL310" s="74">
        <v>8.25</v>
      </c>
      <c r="AM310" s="73" t="s">
        <v>90</v>
      </c>
      <c r="AN310" s="75" t="s">
        <v>91</v>
      </c>
      <c r="AO310" s="76" t="s">
        <v>61</v>
      </c>
    </row>
    <row r="311" spans="1:41" ht="14.45" customHeight="1">
      <c r="A311" s="38"/>
      <c r="B311" s="9">
        <f t="shared" si="88"/>
        <v>45820</v>
      </c>
      <c r="C311" s="39">
        <f t="shared" si="109"/>
        <v>404</v>
      </c>
      <c r="D311" s="38" t="str">
        <f>IF(AF311="", "", IFERROR(TEXT(INDEX(Tabella4[N°], MATCH("*"&amp;AF311&amp;"*", Tabella4[DIPENDENTE], 0)), "0000"), "Non trovato"))</f>
        <v>0510</v>
      </c>
      <c r="E311" s="38" t="str">
        <f>IF(AG311="", "", IF(ISERROR(MATCH("*"&amp;AG311&amp;"*", Tabella4[DIPENDENTE], 0)), "Non trovato", TEXT(INDEX(Tabella4[N°], MATCH("*"&amp;AG311&amp;"*", Tabella4[DIPENDENTE], 0)), "0000")))</f>
        <v>0319</v>
      </c>
      <c r="F311" s="48" t="str">
        <f t="shared" si="89"/>
        <v>TORDONATO</v>
      </c>
      <c r="G311" s="48" t="str">
        <f t="shared" si="90"/>
        <v>AMARA</v>
      </c>
      <c r="H311" s="57"/>
      <c r="I311" s="68" t="str">
        <f t="shared" si="91"/>
        <v>02</v>
      </c>
      <c r="J311" s="39" t="str">
        <f t="shared" si="106"/>
        <v>01:00</v>
      </c>
      <c r="K311" s="40" t="str">
        <f t="shared" si="107"/>
        <v/>
      </c>
      <c r="L311" s="48"/>
      <c r="M311" s="41" t="str">
        <f t="shared" si="108"/>
        <v/>
      </c>
      <c r="N311" s="41" t="str">
        <f t="shared" si="92"/>
        <v/>
      </c>
      <c r="O311" s="10" t="str">
        <f t="shared" si="93"/>
        <v>01:00</v>
      </c>
      <c r="P311" s="10" t="str">
        <f t="shared" si="94"/>
        <v/>
      </c>
      <c r="Q311" s="48" t="str">
        <f t="shared" si="95"/>
        <v/>
      </c>
      <c r="R311" s="48" t="str">
        <f t="shared" si="96"/>
        <v/>
      </c>
      <c r="S311" s="42" t="str">
        <f t="shared" si="97"/>
        <v>DOPPIO</v>
      </c>
      <c r="T311" s="57" t="str">
        <f>Tabella3[[#This Row],[Descrizione Attività]]</f>
        <v>ORE CONTO PROPRIO</v>
      </c>
      <c r="U311" s="57" t="str">
        <f>IF(Tabella1[[#This Row],[DATA]]="","","02")</f>
        <v>02</v>
      </c>
      <c r="V311" s="34"/>
      <c r="W311" s="34"/>
      <c r="X311" s="33"/>
      <c r="Y311" s="23"/>
      <c r="Z311" s="21" t="str">
        <f t="shared" si="98"/>
        <v>giovedì</v>
      </c>
      <c r="AA311" s="22">
        <f t="shared" si="99"/>
        <v>1</v>
      </c>
      <c r="AB311" s="22" t="str">
        <f t="shared" si="100"/>
        <v>01:00</v>
      </c>
      <c r="AC311" s="22" t="str">
        <f t="shared" si="101"/>
        <v>NO</v>
      </c>
      <c r="AD311" s="46"/>
      <c r="AE311" s="78">
        <v>45820</v>
      </c>
      <c r="AF311" s="73" t="s">
        <v>143</v>
      </c>
      <c r="AG311" s="73" t="s">
        <v>155</v>
      </c>
      <c r="AH311" s="73">
        <v>4041</v>
      </c>
      <c r="AI311" s="73">
        <v>10</v>
      </c>
      <c r="AJ311" s="74">
        <v>6.45</v>
      </c>
      <c r="AK311" s="74">
        <v>7.45</v>
      </c>
      <c r="AL311" s="74">
        <v>2</v>
      </c>
      <c r="AM311" s="73" t="s">
        <v>62</v>
      </c>
      <c r="AN311" s="75" t="s">
        <v>49</v>
      </c>
      <c r="AO311" s="76">
        <v>4041</v>
      </c>
    </row>
    <row r="312" spans="1:41" ht="14.45" customHeight="1">
      <c r="A312" s="38"/>
      <c r="B312" s="9">
        <f t="shared" si="88"/>
        <v>45820</v>
      </c>
      <c r="C312" s="39">
        <f t="shared" si="109"/>
        <v>5400255977</v>
      </c>
      <c r="D312" s="38" t="str">
        <f>IF(AF312="", "", IFERROR(TEXT(INDEX(Tabella4[N°], MATCH("*"&amp;AF312&amp;"*", Tabella4[DIPENDENTE], 0)), "0000"), "Non trovato"))</f>
        <v>0552</v>
      </c>
      <c r="E312" s="38" t="str">
        <f>IF(AG312="", "", IF(ISERROR(MATCH("*"&amp;AG312&amp;"*", Tabella4[DIPENDENTE], 0)), "Non trovato", TEXT(INDEX(Tabella4[N°], MATCH("*"&amp;AG312&amp;"*", Tabella4[DIPENDENTE], 0)), "0000")))</f>
        <v>0431</v>
      </c>
      <c r="F312" s="48" t="str">
        <f t="shared" si="89"/>
        <v>DI MARE</v>
      </c>
      <c r="G312" s="48" t="str">
        <f t="shared" si="90"/>
        <v>DI NICOLA</v>
      </c>
      <c r="H312" s="57"/>
      <c r="I312" s="68" t="str">
        <f t="shared" si="91"/>
        <v>02</v>
      </c>
      <c r="J312" s="39" t="str">
        <f t="shared" si="106"/>
        <v/>
      </c>
      <c r="K312" s="40" t="str">
        <f t="shared" si="107"/>
        <v>02:00</v>
      </c>
      <c r="L312" s="48"/>
      <c r="M312" s="41" t="str">
        <f t="shared" si="108"/>
        <v/>
      </c>
      <c r="N312" s="41" t="str">
        <f t="shared" si="92"/>
        <v/>
      </c>
      <c r="O312" s="10" t="str">
        <f t="shared" si="93"/>
        <v>02:00</v>
      </c>
      <c r="P312" s="10" t="str">
        <f t="shared" si="94"/>
        <v/>
      </c>
      <c r="Q312" s="48" t="str">
        <f t="shared" si="95"/>
        <v/>
      </c>
      <c r="R312" s="48" t="str">
        <f t="shared" si="96"/>
        <v/>
      </c>
      <c r="S312" s="42" t="str">
        <f t="shared" si="97"/>
        <v>DOPPIO</v>
      </c>
      <c r="T312" s="57" t="str">
        <f>Tabella3[[#This Row],[Descrizione Attività]]</f>
        <v>PTF1 MD 1 RIPRISTINO PEDALE</v>
      </c>
      <c r="U312" s="57" t="str">
        <f>IF(Tabella1[[#This Row],[DATA]]="","","02")</f>
        <v>02</v>
      </c>
      <c r="V312" s="34"/>
      <c r="W312" s="34"/>
      <c r="X312" s="33"/>
      <c r="Y312" s="23"/>
      <c r="Z312" s="21" t="str">
        <f t="shared" si="98"/>
        <v>giovedì</v>
      </c>
      <c r="AA312" s="22">
        <f t="shared" si="99"/>
        <v>2</v>
      </c>
      <c r="AB312" s="22" t="str">
        <f t="shared" si="100"/>
        <v>02:00</v>
      </c>
      <c r="AC312" s="22" t="str">
        <f t="shared" si="101"/>
        <v>NO</v>
      </c>
      <c r="AD312" s="46"/>
      <c r="AE312" s="78">
        <v>45820</v>
      </c>
      <c r="AF312" s="73" t="s">
        <v>63</v>
      </c>
      <c r="AG312" s="73" t="s">
        <v>64</v>
      </c>
      <c r="AH312" s="73">
        <v>5400255977</v>
      </c>
      <c r="AI312" s="73">
        <v>10</v>
      </c>
      <c r="AJ312" s="74">
        <v>7.45</v>
      </c>
      <c r="AK312" s="74">
        <v>9.4499999999999993</v>
      </c>
      <c r="AL312" s="74">
        <v>4</v>
      </c>
      <c r="AM312" s="73" t="s">
        <v>177</v>
      </c>
      <c r="AN312" s="75" t="s">
        <v>45</v>
      </c>
      <c r="AO312" s="76" t="s">
        <v>61</v>
      </c>
    </row>
    <row r="313" spans="1:41" ht="14.45" customHeight="1">
      <c r="A313" s="38"/>
      <c r="B313" s="9">
        <f t="shared" si="88"/>
        <v>45820</v>
      </c>
      <c r="C313" s="39">
        <f t="shared" si="109"/>
        <v>5400255117</v>
      </c>
      <c r="D313" s="38" t="str">
        <f>IF(AF313="", "", IFERROR(TEXT(INDEX(Tabella4[N°], MATCH("*"&amp;AF313&amp;"*", Tabella4[DIPENDENTE], 0)), "0000"), "Non trovato"))</f>
        <v>0552</v>
      </c>
      <c r="E313" s="38" t="str">
        <f>IF(AG313="", "", IF(ISERROR(MATCH("*"&amp;AG313&amp;"*", Tabella4[DIPENDENTE], 0)), "Non trovato", TEXT(INDEX(Tabella4[N°], MATCH("*"&amp;AG313&amp;"*", Tabella4[DIPENDENTE], 0)), "0000")))</f>
        <v>0431</v>
      </c>
      <c r="F313" s="48" t="str">
        <f t="shared" si="89"/>
        <v>DI MARE</v>
      </c>
      <c r="G313" s="48" t="str">
        <f t="shared" si="90"/>
        <v>DI NICOLA</v>
      </c>
      <c r="H313" s="57"/>
      <c r="I313" s="68" t="str">
        <f t="shared" si="91"/>
        <v>02</v>
      </c>
      <c r="J313" s="39" t="str">
        <f t="shared" si="106"/>
        <v/>
      </c>
      <c r="K313" s="40" t="str">
        <f t="shared" si="107"/>
        <v>02:15</v>
      </c>
      <c r="L313" s="48"/>
      <c r="M313" s="41" t="str">
        <f t="shared" si="108"/>
        <v/>
      </c>
      <c r="N313" s="41" t="str">
        <f t="shared" si="92"/>
        <v/>
      </c>
      <c r="O313" s="10" t="str">
        <f t="shared" si="93"/>
        <v>02:15</v>
      </c>
      <c r="P313" s="10" t="str">
        <f t="shared" si="94"/>
        <v/>
      </c>
      <c r="Q313" s="48" t="str">
        <f t="shared" si="95"/>
        <v/>
      </c>
      <c r="R313" s="48" t="str">
        <f t="shared" si="96"/>
        <v/>
      </c>
      <c r="S313" s="42" t="str">
        <f t="shared" si="97"/>
        <v>DOPPIO</v>
      </c>
      <c r="T313" s="57" t="str">
        <f>Tabella3[[#This Row],[Descrizione Attività]]</f>
        <v>ARCOM BLE PON: squ ele corrett Giugno</v>
      </c>
      <c r="U313" s="57" t="str">
        <f>IF(Tabella1[[#This Row],[DATA]]="","","02")</f>
        <v>02</v>
      </c>
      <c r="V313" s="34"/>
      <c r="W313" s="34"/>
      <c r="X313" s="33"/>
      <c r="Y313" s="23"/>
      <c r="Z313" s="21" t="str">
        <f t="shared" si="98"/>
        <v>giovedì</v>
      </c>
      <c r="AA313" s="22">
        <f t="shared" si="99"/>
        <v>2.25</v>
      </c>
      <c r="AB313" s="22" t="str">
        <f t="shared" si="100"/>
        <v>02:15</v>
      </c>
      <c r="AC313" s="22" t="str">
        <f t="shared" si="101"/>
        <v>NO</v>
      </c>
      <c r="AD313" s="46"/>
      <c r="AE313" s="78">
        <v>45820</v>
      </c>
      <c r="AF313" s="73" t="s">
        <v>63</v>
      </c>
      <c r="AG313" s="73" t="s">
        <v>64</v>
      </c>
      <c r="AH313" s="73">
        <v>5400255117</v>
      </c>
      <c r="AI313" s="73">
        <v>10</v>
      </c>
      <c r="AJ313" s="74">
        <v>9.4499999999999993</v>
      </c>
      <c r="AK313" s="74">
        <v>12</v>
      </c>
      <c r="AL313" s="74">
        <v>4.5</v>
      </c>
      <c r="AM313" s="73" t="s">
        <v>71</v>
      </c>
      <c r="AN313" s="75" t="s">
        <v>45</v>
      </c>
      <c r="AO313" s="76" t="s">
        <v>61</v>
      </c>
    </row>
    <row r="314" spans="1:41" ht="14.45" customHeight="1">
      <c r="A314" s="38"/>
      <c r="B314" s="9">
        <f t="shared" si="88"/>
        <v>45820</v>
      </c>
      <c r="C314" s="39">
        <f t="shared" si="109"/>
        <v>5400263142</v>
      </c>
      <c r="D314" s="38" t="str">
        <f>IF(AF314="", "", IFERROR(TEXT(INDEX(Tabella4[N°], MATCH("*"&amp;AF314&amp;"*", Tabella4[DIPENDENTE], 0)), "0000"), "Non trovato"))</f>
        <v>0427</v>
      </c>
      <c r="E314" s="38" t="str">
        <f>IF(AG314="", "", IF(ISERROR(MATCH("*"&amp;AG314&amp;"*", Tabella4[DIPENDENTE], 0)), "Non trovato", TEXT(INDEX(Tabella4[N°], MATCH("*"&amp;AG314&amp;"*", Tabella4[DIPENDENTE], 0)), "0000")))</f>
        <v>0370</v>
      </c>
      <c r="F314" s="48" t="str">
        <f t="shared" si="89"/>
        <v>CAVALIERE</v>
      </c>
      <c r="G314" s="48" t="str">
        <f t="shared" si="90"/>
        <v>GARBINI</v>
      </c>
      <c r="H314" s="57"/>
      <c r="I314" s="68" t="str">
        <f t="shared" si="91"/>
        <v>02</v>
      </c>
      <c r="J314" s="39" t="str">
        <f t="shared" si="106"/>
        <v/>
      </c>
      <c r="K314" s="40" t="str">
        <f t="shared" si="107"/>
        <v>02:00</v>
      </c>
      <c r="L314" s="48"/>
      <c r="M314" s="41" t="str">
        <f t="shared" si="108"/>
        <v/>
      </c>
      <c r="N314" s="41" t="str">
        <f t="shared" si="92"/>
        <v/>
      </c>
      <c r="O314" s="10" t="str">
        <f t="shared" si="93"/>
        <v>02:00</v>
      </c>
      <c r="P314" s="10" t="str">
        <f t="shared" si="94"/>
        <v/>
      </c>
      <c r="Q314" s="48" t="str">
        <f t="shared" si="95"/>
        <v/>
      </c>
      <c r="R314" s="48" t="str">
        <f t="shared" si="96"/>
        <v/>
      </c>
      <c r="S314" s="42" t="str">
        <f t="shared" si="97"/>
        <v>DOPPIO</v>
      </c>
      <c r="T314" s="57" t="str">
        <f>Tabella3[[#This Row],[Descrizione Attività]]</f>
        <v>ricoll mp-101a imp 1200/3 (PREV 4007)</v>
      </c>
      <c r="U314" s="57" t="str">
        <f>IF(Tabella1[[#This Row],[DATA]]="","","02")</f>
        <v>02</v>
      </c>
      <c r="V314" s="34"/>
      <c r="W314" s="34"/>
      <c r="X314" s="33"/>
      <c r="Y314" s="23"/>
      <c r="Z314" s="21" t="str">
        <f t="shared" si="98"/>
        <v>giovedì</v>
      </c>
      <c r="AA314" s="22">
        <f t="shared" si="99"/>
        <v>2</v>
      </c>
      <c r="AB314" s="22" t="str">
        <f t="shared" si="100"/>
        <v>02:00</v>
      </c>
      <c r="AC314" s="22" t="str">
        <f t="shared" si="101"/>
        <v>NO</v>
      </c>
      <c r="AD314" s="46"/>
      <c r="AE314" s="78">
        <v>45820</v>
      </c>
      <c r="AF314" s="73" t="s">
        <v>75</v>
      </c>
      <c r="AG314" s="73" t="s">
        <v>115</v>
      </c>
      <c r="AH314" s="73">
        <v>5400263142</v>
      </c>
      <c r="AI314" s="73">
        <v>10</v>
      </c>
      <c r="AJ314" s="74">
        <v>20.100000000000001</v>
      </c>
      <c r="AK314" s="74">
        <v>22.1</v>
      </c>
      <c r="AL314" s="74">
        <v>4</v>
      </c>
      <c r="AM314" s="73" t="s">
        <v>178</v>
      </c>
      <c r="AN314" s="75" t="s">
        <v>49</v>
      </c>
      <c r="AO314" s="76" t="s">
        <v>124</v>
      </c>
    </row>
    <row r="315" spans="1:41" ht="14.45" customHeight="1">
      <c r="A315" s="38"/>
      <c r="B315" s="9">
        <f t="shared" si="88"/>
        <v>45820</v>
      </c>
      <c r="C315" s="39">
        <f t="shared" si="109"/>
        <v>5400255663</v>
      </c>
      <c r="D315" s="38" t="str">
        <f>IF(AF315="", "", IFERROR(TEXT(INDEX(Tabella4[N°], MATCH("*"&amp;AF315&amp;"*", Tabella4[DIPENDENTE], 0)), "0000"), "Non trovato"))</f>
        <v>2011</v>
      </c>
      <c r="E315" s="38" t="str">
        <f>IF(AG315="", "", IF(ISERROR(MATCH("*"&amp;AG315&amp;"*", Tabella4[DIPENDENTE], 0)), "Non trovato", TEXT(INDEX(Tabella4[N°], MATCH("*"&amp;AG315&amp;"*", Tabella4[DIPENDENTE], 0)), "0000")))</f>
        <v>1904</v>
      </c>
      <c r="F315" s="48" t="str">
        <f t="shared" si="89"/>
        <v>SCAVULLO</v>
      </c>
      <c r="G315" s="48" t="str">
        <f t="shared" si="90"/>
        <v>LA ROCCA</v>
      </c>
      <c r="H315" s="57"/>
      <c r="I315" s="68" t="str">
        <f t="shared" si="91"/>
        <v>02</v>
      </c>
      <c r="J315" s="39" t="str">
        <f t="shared" si="106"/>
        <v/>
      </c>
      <c r="K315" s="40" t="str">
        <f t="shared" si="107"/>
        <v>08:15</v>
      </c>
      <c r="L315" s="48"/>
      <c r="M315" s="41" t="str">
        <f t="shared" si="108"/>
        <v/>
      </c>
      <c r="N315" s="41" t="str">
        <f t="shared" si="92"/>
        <v/>
      </c>
      <c r="O315" s="10" t="str">
        <f t="shared" si="93"/>
        <v>08:15</v>
      </c>
      <c r="P315" s="10" t="str">
        <f t="shared" si="94"/>
        <v/>
      </c>
      <c r="Q315" s="48" t="str">
        <f t="shared" si="95"/>
        <v/>
      </c>
      <c r="R315" s="48" t="str">
        <f t="shared" si="96"/>
        <v/>
      </c>
      <c r="S315" s="42" t="str">
        <f t="shared" si="97"/>
        <v>DOPPIO</v>
      </c>
      <c r="T315" s="57" t="str">
        <f>Tabella3[[#This Row],[Descrizione Attività]]</f>
        <v>Ripr. illuminazione SP1 lato monte</v>
      </c>
      <c r="U315" s="57" t="str">
        <f>IF(Tabella1[[#This Row],[DATA]]="","","02")</f>
        <v>02</v>
      </c>
      <c r="V315" s="34"/>
      <c r="W315" s="34"/>
      <c r="X315" s="33"/>
      <c r="Y315" s="23"/>
      <c r="Z315" s="21" t="str">
        <f t="shared" si="98"/>
        <v>giovedì</v>
      </c>
      <c r="AA315" s="22">
        <f t="shared" si="99"/>
        <v>8.25</v>
      </c>
      <c r="AB315" s="22" t="str">
        <f t="shared" si="100"/>
        <v>08:15</v>
      </c>
      <c r="AC315" s="22" t="str">
        <f t="shared" si="101"/>
        <v>NO</v>
      </c>
      <c r="AD315" s="46"/>
      <c r="AE315" s="78">
        <v>45820</v>
      </c>
      <c r="AF315" s="73" t="s">
        <v>84</v>
      </c>
      <c r="AG315" s="73" t="s">
        <v>59</v>
      </c>
      <c r="AH315" s="73">
        <v>5400255663</v>
      </c>
      <c r="AI315" s="73">
        <v>10</v>
      </c>
      <c r="AJ315" s="74">
        <v>7.45</v>
      </c>
      <c r="AK315" s="74">
        <v>16.45</v>
      </c>
      <c r="AL315" s="74">
        <v>16.5</v>
      </c>
      <c r="AM315" s="73" t="s">
        <v>168</v>
      </c>
      <c r="AN315" s="75" t="s">
        <v>45</v>
      </c>
      <c r="AO315" s="76" t="s">
        <v>61</v>
      </c>
    </row>
    <row r="316" spans="1:41" ht="14.45" customHeight="1">
      <c r="A316" s="38"/>
      <c r="B316" s="9">
        <f t="shared" si="88"/>
        <v>45820</v>
      </c>
      <c r="C316" s="39">
        <f t="shared" si="109"/>
        <v>5400255218</v>
      </c>
      <c r="D316" s="38" t="str">
        <f>IF(AF316="", "", IFERROR(TEXT(INDEX(Tabella4[N°], MATCH("*"&amp;AF316&amp;"*", Tabella4[DIPENDENTE], 0)), "0000"), "Non trovato"))</f>
        <v>0263</v>
      </c>
      <c r="E316" s="38" t="str">
        <f>IF(AG316="", "", IF(ISERROR(MATCH("*"&amp;AG316&amp;"*", Tabella4[DIPENDENTE], 0)), "Non trovato", TEXT(INDEX(Tabella4[N°], MATCH("*"&amp;AG316&amp;"*", Tabella4[DIPENDENTE], 0)), "0000")))</f>
        <v>0483</v>
      </c>
      <c r="F316" s="48" t="str">
        <f t="shared" si="89"/>
        <v>ROSSITTO G</v>
      </c>
      <c r="G316" s="48" t="str">
        <f t="shared" si="90"/>
        <v>SCARAVELLI</v>
      </c>
      <c r="H316" s="57"/>
      <c r="I316" s="68" t="str">
        <f t="shared" si="91"/>
        <v>02</v>
      </c>
      <c r="J316" s="39" t="str">
        <f t="shared" si="106"/>
        <v/>
      </c>
      <c r="K316" s="40" t="str">
        <f t="shared" si="107"/>
        <v>02:00</v>
      </c>
      <c r="L316" s="48"/>
      <c r="M316" s="41" t="str">
        <f t="shared" si="108"/>
        <v/>
      </c>
      <c r="N316" s="41" t="str">
        <f t="shared" si="92"/>
        <v/>
      </c>
      <c r="O316" s="10" t="str">
        <f t="shared" si="93"/>
        <v>02:00</v>
      </c>
      <c r="P316" s="10" t="str">
        <f t="shared" si="94"/>
        <v/>
      </c>
      <c r="Q316" s="48" t="str">
        <f t="shared" si="95"/>
        <v/>
      </c>
      <c r="R316" s="48" t="str">
        <f t="shared" si="96"/>
        <v/>
      </c>
      <c r="S316" s="42" t="str">
        <f t="shared" si="97"/>
        <v>DOPPIO</v>
      </c>
      <c r="T316" s="57" t="str">
        <f>Tabella3[[#This Row],[Descrizione Attività]]</f>
        <v>1400: faretti per cambio resine su FC-03</v>
      </c>
      <c r="U316" s="57" t="str">
        <f>IF(Tabella1[[#This Row],[DATA]]="","","02")</f>
        <v>02</v>
      </c>
      <c r="V316" s="34"/>
      <c r="W316" s="34"/>
      <c r="X316" s="33"/>
      <c r="Y316" s="23"/>
      <c r="Z316" s="21" t="str">
        <f t="shared" si="98"/>
        <v>giovedì</v>
      </c>
      <c r="AA316" s="22">
        <f t="shared" si="99"/>
        <v>2</v>
      </c>
      <c r="AB316" s="22" t="str">
        <f t="shared" si="100"/>
        <v>02:00</v>
      </c>
      <c r="AC316" s="22" t="str">
        <f t="shared" si="101"/>
        <v>NO</v>
      </c>
      <c r="AD316" s="46"/>
      <c r="AE316" s="78">
        <v>45820</v>
      </c>
      <c r="AF316" s="73" t="s">
        <v>110</v>
      </c>
      <c r="AG316" s="73" t="s">
        <v>51</v>
      </c>
      <c r="AH316" s="73">
        <v>5400255218</v>
      </c>
      <c r="AI316" s="73">
        <v>10</v>
      </c>
      <c r="AJ316" s="74">
        <v>7.45</v>
      </c>
      <c r="AK316" s="74">
        <v>9.4499999999999993</v>
      </c>
      <c r="AL316" s="74">
        <v>4</v>
      </c>
      <c r="AM316" s="73" t="s">
        <v>146</v>
      </c>
      <c r="AN316" s="75" t="s">
        <v>45</v>
      </c>
      <c r="AO316" s="76" t="s">
        <v>61</v>
      </c>
    </row>
    <row r="317" spans="1:41" ht="14.45" customHeight="1">
      <c r="A317" s="38"/>
      <c r="B317" s="9">
        <f t="shared" si="88"/>
        <v>45820</v>
      </c>
      <c r="C317" s="39">
        <f t="shared" si="109"/>
        <v>5400255114</v>
      </c>
      <c r="D317" s="38" t="str">
        <f>IF(AF317="", "", IFERROR(TEXT(INDEX(Tabella4[N°], MATCH("*"&amp;AF317&amp;"*", Tabella4[DIPENDENTE], 0)), "0000"), "Non trovato"))</f>
        <v>0263</v>
      </c>
      <c r="E317" s="38" t="str">
        <f>IF(AG317="", "", IF(ISERROR(MATCH("*"&amp;AG317&amp;"*", Tabella4[DIPENDENTE], 0)), "Non trovato", TEXT(INDEX(Tabella4[N°], MATCH("*"&amp;AG317&amp;"*", Tabella4[DIPENDENTE], 0)), "0000")))</f>
        <v>0483</v>
      </c>
      <c r="F317" s="48" t="str">
        <f t="shared" si="89"/>
        <v>ROSSITTO G</v>
      </c>
      <c r="G317" s="48" t="str">
        <f t="shared" si="90"/>
        <v>SCARAVELLI</v>
      </c>
      <c r="H317" s="57"/>
      <c r="I317" s="68" t="str">
        <f t="shared" si="91"/>
        <v>02</v>
      </c>
      <c r="J317" s="39" t="str">
        <f t="shared" si="106"/>
        <v/>
      </c>
      <c r="K317" s="40" t="str">
        <f t="shared" si="107"/>
        <v>04:15</v>
      </c>
      <c r="L317" s="48"/>
      <c r="M317" s="41" t="str">
        <f t="shared" si="108"/>
        <v/>
      </c>
      <c r="N317" s="41" t="str">
        <f t="shared" si="92"/>
        <v/>
      </c>
      <c r="O317" s="10" t="str">
        <f t="shared" si="93"/>
        <v>04:15</v>
      </c>
      <c r="P317" s="10" t="str">
        <f t="shared" si="94"/>
        <v/>
      </c>
      <c r="Q317" s="48" t="str">
        <f t="shared" si="95"/>
        <v/>
      </c>
      <c r="R317" s="48" t="str">
        <f t="shared" si="96"/>
        <v/>
      </c>
      <c r="S317" s="42" t="str">
        <f t="shared" si="97"/>
        <v>DOPPIO</v>
      </c>
      <c r="T317" s="57" t="str">
        <f>Tabella3[[#This Row],[Descrizione Attività]]</f>
        <v>PA1S: squ elettr correttiva Giugno</v>
      </c>
      <c r="U317" s="57" t="str">
        <f>IF(Tabella1[[#This Row],[DATA]]="","","02")</f>
        <v>02</v>
      </c>
      <c r="V317" s="34"/>
      <c r="W317" s="34"/>
      <c r="X317" s="33"/>
      <c r="Y317" s="23"/>
      <c r="Z317" s="21" t="str">
        <f t="shared" si="98"/>
        <v>giovedì</v>
      </c>
      <c r="AA317" s="22">
        <f t="shared" si="99"/>
        <v>4.25</v>
      </c>
      <c r="AB317" s="22" t="str">
        <f t="shared" si="100"/>
        <v>04:15</v>
      </c>
      <c r="AC317" s="22" t="str">
        <f t="shared" si="101"/>
        <v>NO</v>
      </c>
      <c r="AD317" s="46"/>
      <c r="AE317" s="78">
        <v>45820</v>
      </c>
      <c r="AF317" s="73" t="s">
        <v>110</v>
      </c>
      <c r="AG317" s="73" t="s">
        <v>51</v>
      </c>
      <c r="AH317" s="73">
        <v>5400255114</v>
      </c>
      <c r="AI317" s="73">
        <v>10</v>
      </c>
      <c r="AJ317" s="74">
        <v>9.4499999999999993</v>
      </c>
      <c r="AK317" s="74">
        <v>14.45</v>
      </c>
      <c r="AL317" s="74">
        <v>8.5</v>
      </c>
      <c r="AM317" s="73" t="s">
        <v>67</v>
      </c>
      <c r="AN317" s="75" t="s">
        <v>45</v>
      </c>
      <c r="AO317" s="76" t="s">
        <v>61</v>
      </c>
    </row>
    <row r="318" spans="1:41" ht="14.45" customHeight="1">
      <c r="A318" s="38"/>
      <c r="B318" s="9">
        <f t="shared" si="88"/>
        <v>45820</v>
      </c>
      <c r="C318" s="39">
        <f t="shared" si="109"/>
        <v>5400250280</v>
      </c>
      <c r="D318" s="38" t="str">
        <f>IF(AF318="", "", IFERROR(TEXT(INDEX(Tabella4[N°], MATCH("*"&amp;AF318&amp;"*", Tabella4[DIPENDENTE], 0)), "0000"), "Non trovato"))</f>
        <v>2114</v>
      </c>
      <c r="E318" s="38" t="str">
        <f>IF(AG318="", "", IF(ISERROR(MATCH("*"&amp;AG318&amp;"*", Tabella4[DIPENDENTE], 0)), "Non trovato", TEXT(INDEX(Tabella4[N°], MATCH("*"&amp;AG318&amp;"*", Tabella4[DIPENDENTE], 0)), "0000")))</f>
        <v/>
      </c>
      <c r="F318" s="48" t="str">
        <f t="shared" si="89"/>
        <v>GUARINO</v>
      </c>
      <c r="G318" s="48" t="str">
        <f t="shared" si="90"/>
        <v/>
      </c>
      <c r="H318" s="57"/>
      <c r="I318" s="68" t="str">
        <f t="shared" si="91"/>
        <v>02</v>
      </c>
      <c r="J318" s="39" t="str">
        <f t="shared" si="106"/>
        <v/>
      </c>
      <c r="K318" s="40" t="str">
        <f t="shared" si="107"/>
        <v>04:15</v>
      </c>
      <c r="L318" s="48"/>
      <c r="M318" s="41" t="str">
        <f t="shared" si="108"/>
        <v/>
      </c>
      <c r="N318" s="41" t="str">
        <f t="shared" si="92"/>
        <v/>
      </c>
      <c r="O318" s="10" t="str">
        <f t="shared" si="93"/>
        <v>04:15</v>
      </c>
      <c r="P318" s="10" t="str">
        <f t="shared" si="94"/>
        <v/>
      </c>
      <c r="Q318" s="48" t="str">
        <f t="shared" si="95"/>
        <v/>
      </c>
      <c r="R318" s="48" t="str">
        <f t="shared" si="96"/>
        <v/>
      </c>
      <c r="S318" s="42" t="str">
        <f t="shared" si="97"/>
        <v>SINGOLO</v>
      </c>
      <c r="T318" s="57" t="str">
        <f>Tabella3[[#This Row],[Descrizione Attività]]</f>
        <v>600/batteria Luce ripristino funzionalit</v>
      </c>
      <c r="U318" s="57" t="str">
        <f>IF(Tabella1[[#This Row],[DATA]]="","","02")</f>
        <v>02</v>
      </c>
      <c r="V318" s="34"/>
      <c r="W318" s="34"/>
      <c r="X318" s="33"/>
      <c r="Y318" s="23"/>
      <c r="Z318" s="21" t="str">
        <f t="shared" si="98"/>
        <v>giovedì</v>
      </c>
      <c r="AA318" s="22">
        <f t="shared" si="99"/>
        <v>4.25</v>
      </c>
      <c r="AB318" s="22" t="str">
        <f t="shared" si="100"/>
        <v>04:15</v>
      </c>
      <c r="AC318" s="22" t="str">
        <f t="shared" si="101"/>
        <v>NO</v>
      </c>
      <c r="AD318" s="46"/>
      <c r="AE318" s="78">
        <v>45820</v>
      </c>
      <c r="AF318" s="73" t="s">
        <v>43</v>
      </c>
      <c r="AG318" s="73"/>
      <c r="AH318" s="73">
        <v>5400250280</v>
      </c>
      <c r="AI318" s="73">
        <v>10</v>
      </c>
      <c r="AJ318" s="74">
        <v>7.45</v>
      </c>
      <c r="AK318" s="74">
        <v>12</v>
      </c>
      <c r="AL318" s="74">
        <v>4.25</v>
      </c>
      <c r="AM318" s="73" t="s">
        <v>179</v>
      </c>
      <c r="AN318" s="75" t="s">
        <v>49</v>
      </c>
      <c r="AO318" s="76" t="s">
        <v>61</v>
      </c>
    </row>
    <row r="319" spans="1:41" ht="14.45" customHeight="1">
      <c r="A319" s="38"/>
      <c r="B319" s="9">
        <f t="shared" si="88"/>
        <v>45820</v>
      </c>
      <c r="C319" s="39">
        <f t="shared" si="109"/>
        <v>5400256064</v>
      </c>
      <c r="D319" s="38" t="str">
        <f>IF(AF319="", "", IFERROR(TEXT(INDEX(Tabella4[N°], MATCH("*"&amp;AF319&amp;"*", Tabella4[DIPENDENTE], 0)), "0000"), "Non trovato"))</f>
        <v>0242</v>
      </c>
      <c r="E319" s="38" t="str">
        <f>IF(AG319="", "", IF(ISERROR(MATCH("*"&amp;AG319&amp;"*", Tabella4[DIPENDENTE], 0)), "Non trovato", TEXT(INDEX(Tabella4[N°], MATCH("*"&amp;AG319&amp;"*", Tabella4[DIPENDENTE], 0)), "0000")))</f>
        <v/>
      </c>
      <c r="F319" s="48" t="str">
        <f t="shared" si="89"/>
        <v>OGNISANTI A</v>
      </c>
      <c r="G319" s="48" t="str">
        <f t="shared" si="90"/>
        <v/>
      </c>
      <c r="H319" s="57"/>
      <c r="I319" s="68" t="str">
        <f t="shared" si="91"/>
        <v>02</v>
      </c>
      <c r="J319" s="39" t="str">
        <f t="shared" si="106"/>
        <v/>
      </c>
      <c r="K319" s="40" t="str">
        <f t="shared" si="107"/>
        <v>04:00</v>
      </c>
      <c r="L319" s="48"/>
      <c r="M319" s="41" t="str">
        <f t="shared" si="108"/>
        <v/>
      </c>
      <c r="N319" s="41" t="str">
        <f t="shared" si="92"/>
        <v/>
      </c>
      <c r="O319" s="10" t="str">
        <f t="shared" si="93"/>
        <v>04:00</v>
      </c>
      <c r="P319" s="10" t="str">
        <f t="shared" si="94"/>
        <v/>
      </c>
      <c r="Q319" s="48" t="str">
        <f t="shared" si="95"/>
        <v/>
      </c>
      <c r="R319" s="48" t="str">
        <f t="shared" si="96"/>
        <v/>
      </c>
      <c r="S319" s="42" t="str">
        <f t="shared" si="97"/>
        <v>SINGOLO</v>
      </c>
      <c r="T319" s="57" t="str">
        <f>Tabella3[[#This Row],[Descrizione Attività]]</f>
        <v>Area cantieri SUD - Approntamento alimen</v>
      </c>
      <c r="U319" s="57" t="str">
        <f>IF(Tabella1[[#This Row],[DATA]]="","","02")</f>
        <v>02</v>
      </c>
      <c r="V319" s="34"/>
      <c r="W319" s="34"/>
      <c r="X319" s="33"/>
      <c r="Y319" s="23"/>
      <c r="Z319" s="21" t="str">
        <f t="shared" si="98"/>
        <v>giovedì</v>
      </c>
      <c r="AA319" s="22">
        <f t="shared" si="99"/>
        <v>4</v>
      </c>
      <c r="AB319" s="22" t="str">
        <f t="shared" si="100"/>
        <v>04:00</v>
      </c>
      <c r="AC319" s="22" t="str">
        <f t="shared" si="101"/>
        <v>NO</v>
      </c>
      <c r="AD319" s="46"/>
      <c r="AE319" s="78">
        <v>45820</v>
      </c>
      <c r="AF319" s="73" t="s">
        <v>72</v>
      </c>
      <c r="AG319" s="73"/>
      <c r="AH319" s="73">
        <v>5400256064</v>
      </c>
      <c r="AI319" s="73">
        <v>20</v>
      </c>
      <c r="AJ319" s="74">
        <v>12.45</v>
      </c>
      <c r="AK319" s="74">
        <v>16.45</v>
      </c>
      <c r="AL319" s="74">
        <v>4</v>
      </c>
      <c r="AM319" s="73" t="s">
        <v>180</v>
      </c>
      <c r="AN319" s="75" t="s">
        <v>45</v>
      </c>
      <c r="AO319" s="76" t="s">
        <v>61</v>
      </c>
    </row>
    <row r="320" spans="1:41" ht="14.45" customHeight="1">
      <c r="A320" s="38"/>
      <c r="B320" s="9">
        <f t="shared" si="88"/>
        <v>45820</v>
      </c>
      <c r="C320" s="39">
        <f t="shared" si="109"/>
        <v>5400256064</v>
      </c>
      <c r="D320" s="38" t="str">
        <f>IF(AF320="", "", IFERROR(TEXT(INDEX(Tabella4[N°], MATCH("*"&amp;AF320&amp;"*", Tabella4[DIPENDENTE], 0)), "0000"), "Non trovato"))</f>
        <v>2114</v>
      </c>
      <c r="E320" s="38" t="str">
        <f>IF(AG320="", "", IF(ISERROR(MATCH("*"&amp;AG320&amp;"*", Tabella4[DIPENDENTE], 0)), "Non trovato", TEXT(INDEX(Tabella4[N°], MATCH("*"&amp;AG320&amp;"*", Tabella4[DIPENDENTE], 0)), "0000")))</f>
        <v/>
      </c>
      <c r="F320" s="48" t="str">
        <f t="shared" si="89"/>
        <v>GUARINO</v>
      </c>
      <c r="G320" s="48" t="str">
        <f t="shared" si="90"/>
        <v/>
      </c>
      <c r="H320" s="57"/>
      <c r="I320" s="68" t="str">
        <f t="shared" si="91"/>
        <v>02</v>
      </c>
      <c r="J320" s="39" t="str">
        <f t="shared" si="106"/>
        <v/>
      </c>
      <c r="K320" s="40" t="str">
        <f t="shared" si="107"/>
        <v>03:00</v>
      </c>
      <c r="L320" s="48"/>
      <c r="M320" s="41" t="str">
        <f t="shared" si="108"/>
        <v/>
      </c>
      <c r="N320" s="41" t="str">
        <f t="shared" si="92"/>
        <v/>
      </c>
      <c r="O320" s="10" t="str">
        <f t="shared" si="93"/>
        <v>03:00</v>
      </c>
      <c r="P320" s="10" t="str">
        <f t="shared" si="94"/>
        <v/>
      </c>
      <c r="Q320" s="48" t="str">
        <f t="shared" si="95"/>
        <v/>
      </c>
      <c r="R320" s="48" t="str">
        <f t="shared" si="96"/>
        <v/>
      </c>
      <c r="S320" s="42" t="str">
        <f t="shared" si="97"/>
        <v>SINGOLO</v>
      </c>
      <c r="T320" s="57" t="str">
        <f>Tabella3[[#This Row],[Descrizione Attività]]</f>
        <v>Area cantieri SUD - Approntamento alimen</v>
      </c>
      <c r="U320" s="57" t="str">
        <f>IF(Tabella1[[#This Row],[DATA]]="","","02")</f>
        <v>02</v>
      </c>
      <c r="V320" s="34"/>
      <c r="W320" s="34"/>
      <c r="X320" s="33"/>
      <c r="Y320" s="23"/>
      <c r="Z320" s="21" t="str">
        <f t="shared" si="98"/>
        <v>giovedì</v>
      </c>
      <c r="AA320" s="22">
        <f t="shared" si="99"/>
        <v>3</v>
      </c>
      <c r="AB320" s="22" t="str">
        <f t="shared" si="100"/>
        <v>03:00</v>
      </c>
      <c r="AC320" s="22" t="str">
        <f t="shared" si="101"/>
        <v>NO</v>
      </c>
      <c r="AD320" s="46"/>
      <c r="AE320" s="78">
        <v>45820</v>
      </c>
      <c r="AF320" s="73" t="s">
        <v>43</v>
      </c>
      <c r="AG320" s="73"/>
      <c r="AH320" s="73">
        <v>5400256064</v>
      </c>
      <c r="AI320" s="73">
        <v>20</v>
      </c>
      <c r="AJ320" s="74">
        <v>12.45</v>
      </c>
      <c r="AK320" s="74">
        <v>15.45</v>
      </c>
      <c r="AL320" s="74">
        <v>3</v>
      </c>
      <c r="AM320" s="73" t="s">
        <v>180</v>
      </c>
      <c r="AN320" s="75" t="s">
        <v>45</v>
      </c>
      <c r="AO320" s="76" t="s">
        <v>61</v>
      </c>
    </row>
    <row r="321" spans="1:41" ht="14.45" customHeight="1">
      <c r="A321" s="38"/>
      <c r="B321" s="9">
        <f t="shared" si="88"/>
        <v>45820</v>
      </c>
      <c r="C321" s="39">
        <f t="shared" si="109"/>
        <v>5400256064</v>
      </c>
      <c r="D321" s="38" t="str">
        <f>IF(AF321="", "", IFERROR(TEXT(INDEX(Tabella4[N°], MATCH("*"&amp;AF321&amp;"*", Tabella4[DIPENDENTE], 0)), "0000"), "Non trovato"))</f>
        <v>0431</v>
      </c>
      <c r="E321" s="38" t="str">
        <f>IF(AG321="", "", IF(ISERROR(MATCH("*"&amp;AG321&amp;"*", Tabella4[DIPENDENTE], 0)), "Non trovato", TEXT(INDEX(Tabella4[N°], MATCH("*"&amp;AG321&amp;"*", Tabella4[DIPENDENTE], 0)), "0000")))</f>
        <v/>
      </c>
      <c r="F321" s="48" t="str">
        <f t="shared" si="89"/>
        <v>DI NICOLA</v>
      </c>
      <c r="G321" s="48" t="str">
        <f t="shared" si="90"/>
        <v/>
      </c>
      <c r="H321" s="57"/>
      <c r="I321" s="68" t="str">
        <f t="shared" si="91"/>
        <v>02</v>
      </c>
      <c r="J321" s="39" t="str">
        <f t="shared" si="106"/>
        <v/>
      </c>
      <c r="K321" s="40" t="str">
        <f t="shared" si="107"/>
        <v>04:00</v>
      </c>
      <c r="L321" s="48"/>
      <c r="M321" s="41" t="str">
        <f t="shared" si="108"/>
        <v/>
      </c>
      <c r="N321" s="41" t="str">
        <f t="shared" si="92"/>
        <v/>
      </c>
      <c r="O321" s="10" t="str">
        <f t="shared" si="93"/>
        <v>04:00</v>
      </c>
      <c r="P321" s="10" t="str">
        <f t="shared" si="94"/>
        <v/>
      </c>
      <c r="Q321" s="48" t="str">
        <f t="shared" si="95"/>
        <v/>
      </c>
      <c r="R321" s="48" t="str">
        <f t="shared" si="96"/>
        <v/>
      </c>
      <c r="S321" s="42" t="str">
        <f t="shared" si="97"/>
        <v>SINGOLO</v>
      </c>
      <c r="T321" s="57" t="str">
        <f>Tabella3[[#This Row],[Descrizione Attività]]</f>
        <v>Area cantieri SUD - Approntamento alimen</v>
      </c>
      <c r="U321" s="57" t="str">
        <f>IF(Tabella1[[#This Row],[DATA]]="","","02")</f>
        <v>02</v>
      </c>
      <c r="V321" s="34"/>
      <c r="W321" s="34"/>
      <c r="X321" s="33"/>
      <c r="Y321" s="23"/>
      <c r="Z321" s="21" t="str">
        <f t="shared" si="98"/>
        <v>giovedì</v>
      </c>
      <c r="AA321" s="22">
        <f t="shared" si="99"/>
        <v>4</v>
      </c>
      <c r="AB321" s="22" t="str">
        <f t="shared" si="100"/>
        <v>04:00</v>
      </c>
      <c r="AC321" s="22" t="str">
        <f t="shared" si="101"/>
        <v>NO</v>
      </c>
      <c r="AD321" s="46"/>
      <c r="AE321" s="78">
        <v>45820</v>
      </c>
      <c r="AF321" s="73" t="s">
        <v>64</v>
      </c>
      <c r="AG321" s="73"/>
      <c r="AH321" s="73">
        <v>5400256064</v>
      </c>
      <c r="AI321" s="73">
        <v>20</v>
      </c>
      <c r="AJ321" s="74">
        <v>12.45</v>
      </c>
      <c r="AK321" s="74">
        <v>16.45</v>
      </c>
      <c r="AL321" s="74">
        <v>4</v>
      </c>
      <c r="AM321" s="73" t="s">
        <v>180</v>
      </c>
      <c r="AN321" s="75" t="s">
        <v>45</v>
      </c>
      <c r="AO321" s="76" t="s">
        <v>61</v>
      </c>
    </row>
    <row r="322" spans="1:41" ht="14.45" customHeight="1">
      <c r="A322" s="38"/>
      <c r="B322" s="9">
        <f t="shared" si="88"/>
        <v>45820</v>
      </c>
      <c r="C322" s="39">
        <f t="shared" si="109"/>
        <v>5400256064</v>
      </c>
      <c r="D322" s="38" t="str">
        <f>IF(AF322="", "", IFERROR(TEXT(INDEX(Tabella4[N°], MATCH("*"&amp;AF322&amp;"*", Tabella4[DIPENDENTE], 0)), "0000"), "Non trovato"))</f>
        <v>0263</v>
      </c>
      <c r="E322" s="38" t="str">
        <f>IF(AG322="", "", IF(ISERROR(MATCH("*"&amp;AG322&amp;"*", Tabella4[DIPENDENTE], 0)), "Non trovato", TEXT(INDEX(Tabella4[N°], MATCH("*"&amp;AG322&amp;"*", Tabella4[DIPENDENTE], 0)), "0000")))</f>
        <v/>
      </c>
      <c r="F322" s="48" t="str">
        <f t="shared" si="89"/>
        <v>ROSSITTO G</v>
      </c>
      <c r="G322" s="48" t="str">
        <f t="shared" si="90"/>
        <v/>
      </c>
      <c r="H322" s="57"/>
      <c r="I322" s="68" t="str">
        <f t="shared" si="91"/>
        <v>02</v>
      </c>
      <c r="J322" s="39" t="str">
        <f t="shared" si="106"/>
        <v/>
      </c>
      <c r="K322" s="40" t="str">
        <f t="shared" si="107"/>
        <v>02:00</v>
      </c>
      <c r="L322" s="48"/>
      <c r="M322" s="41" t="str">
        <f t="shared" si="108"/>
        <v/>
      </c>
      <c r="N322" s="41" t="str">
        <f t="shared" si="92"/>
        <v/>
      </c>
      <c r="O322" s="10" t="str">
        <f t="shared" si="93"/>
        <v>02:00</v>
      </c>
      <c r="P322" s="10" t="str">
        <f t="shared" si="94"/>
        <v/>
      </c>
      <c r="Q322" s="48" t="str">
        <f t="shared" si="95"/>
        <v/>
      </c>
      <c r="R322" s="48" t="str">
        <f t="shared" si="96"/>
        <v/>
      </c>
      <c r="S322" s="42" t="str">
        <f t="shared" si="97"/>
        <v>SINGOLO</v>
      </c>
      <c r="T322" s="57" t="str">
        <f>Tabella3[[#This Row],[Descrizione Attività]]</f>
        <v>Area cantieri SUD - Approntamento alimen</v>
      </c>
      <c r="U322" s="57" t="str">
        <f>IF(Tabella1[[#This Row],[DATA]]="","","02")</f>
        <v>02</v>
      </c>
      <c r="V322" s="34"/>
      <c r="W322" s="34"/>
      <c r="X322" s="33"/>
      <c r="Y322" s="23"/>
      <c r="Z322" s="21" t="str">
        <f t="shared" si="98"/>
        <v>giovedì</v>
      </c>
      <c r="AA322" s="22">
        <f t="shared" si="99"/>
        <v>2</v>
      </c>
      <c r="AB322" s="22" t="str">
        <f t="shared" si="100"/>
        <v>02:00</v>
      </c>
      <c r="AC322" s="22" t="str">
        <f t="shared" si="101"/>
        <v>NO</v>
      </c>
      <c r="AD322" s="46"/>
      <c r="AE322" s="78">
        <v>45820</v>
      </c>
      <c r="AF322" s="73" t="s">
        <v>110</v>
      </c>
      <c r="AG322" s="73"/>
      <c r="AH322" s="73">
        <v>5400256064</v>
      </c>
      <c r="AI322" s="73">
        <v>20</v>
      </c>
      <c r="AJ322" s="74">
        <v>14.45</v>
      </c>
      <c r="AK322" s="74">
        <v>16.45</v>
      </c>
      <c r="AL322" s="74">
        <v>2</v>
      </c>
      <c r="AM322" s="73" t="s">
        <v>180</v>
      </c>
      <c r="AN322" s="75" t="s">
        <v>45</v>
      </c>
      <c r="AO322" s="76" t="s">
        <v>61</v>
      </c>
    </row>
    <row r="323" spans="1:41" ht="14.45" customHeight="1">
      <c r="A323" s="38"/>
      <c r="B323" s="9">
        <f t="shared" si="88"/>
        <v>45820</v>
      </c>
      <c r="C323" s="39">
        <f t="shared" si="109"/>
        <v>5400255113</v>
      </c>
      <c r="D323" s="38" t="str">
        <f>IF(AF323="", "", IFERROR(TEXT(INDEX(Tabella4[N°], MATCH("*"&amp;AF323&amp;"*", Tabella4[DIPENDENTE], 0)), "0000"), "Non trovato"))</f>
        <v>0493</v>
      </c>
      <c r="E323" s="38" t="str">
        <f>IF(AG323="", "", IF(ISERROR(MATCH("*"&amp;AG323&amp;"*", Tabella4[DIPENDENTE], 0)), "Non trovato", TEXT(INDEX(Tabella4[N°], MATCH("*"&amp;AG323&amp;"*", Tabella4[DIPENDENTE], 0)), "0000")))</f>
        <v>1924</v>
      </c>
      <c r="F323" s="48" t="str">
        <f t="shared" si="89"/>
        <v>SPINALI D</v>
      </c>
      <c r="G323" s="48" t="str">
        <f t="shared" si="90"/>
        <v>PARTESANO</v>
      </c>
      <c r="H323" s="57"/>
      <c r="I323" s="68" t="str">
        <f t="shared" si="91"/>
        <v>02</v>
      </c>
      <c r="J323" s="39" t="str">
        <f t="shared" si="106"/>
        <v/>
      </c>
      <c r="K323" s="40" t="str">
        <f t="shared" si="107"/>
        <v>08:15</v>
      </c>
      <c r="L323" s="48"/>
      <c r="M323" s="41" t="str">
        <f t="shared" si="108"/>
        <v/>
      </c>
      <c r="N323" s="41" t="str">
        <f t="shared" si="92"/>
        <v/>
      </c>
      <c r="O323" s="10" t="str">
        <f t="shared" si="93"/>
        <v>08:15</v>
      </c>
      <c r="P323" s="10" t="str">
        <f t="shared" si="94"/>
        <v/>
      </c>
      <c r="Q323" s="48" t="str">
        <f t="shared" si="95"/>
        <v/>
      </c>
      <c r="R323" s="48" t="str">
        <f t="shared" si="96"/>
        <v/>
      </c>
      <c r="S323" s="42" t="str">
        <f t="shared" si="97"/>
        <v>DOPPIO</v>
      </c>
      <c r="T323" s="57" t="str">
        <f>Tabella3[[#This Row],[Descrizione Attività]]</f>
        <v>Utilities: squ strum correttiva Giugno</v>
      </c>
      <c r="U323" s="57" t="str">
        <f>IF(Tabella1[[#This Row],[DATA]]="","","02")</f>
        <v>02</v>
      </c>
      <c r="V323" s="34"/>
      <c r="W323" s="34"/>
      <c r="X323" s="33"/>
      <c r="Y323" s="23"/>
      <c r="Z323" s="21" t="str">
        <f t="shared" si="98"/>
        <v>giovedì</v>
      </c>
      <c r="AA323" s="22">
        <f t="shared" si="99"/>
        <v>8.25</v>
      </c>
      <c r="AB323" s="22" t="str">
        <f t="shared" si="100"/>
        <v>08:15</v>
      </c>
      <c r="AC323" s="22" t="str">
        <f t="shared" si="101"/>
        <v>NO</v>
      </c>
      <c r="AD323" s="46"/>
      <c r="AE323" s="78">
        <v>45820</v>
      </c>
      <c r="AF323" s="73" t="s">
        <v>42</v>
      </c>
      <c r="AG323" s="73" t="s">
        <v>103</v>
      </c>
      <c r="AH323" s="73">
        <v>5400255113</v>
      </c>
      <c r="AI323" s="73">
        <v>10</v>
      </c>
      <c r="AJ323" s="74">
        <v>7.45</v>
      </c>
      <c r="AK323" s="74">
        <v>16.45</v>
      </c>
      <c r="AL323" s="74">
        <v>16.5</v>
      </c>
      <c r="AM323" s="73" t="s">
        <v>104</v>
      </c>
      <c r="AN323" s="75" t="s">
        <v>45</v>
      </c>
      <c r="AO323" s="76" t="s">
        <v>46</v>
      </c>
    </row>
    <row r="324" spans="1:41" ht="14.45" customHeight="1">
      <c r="A324" s="38"/>
      <c r="B324" s="9">
        <f t="shared" ref="B324:B387" si="110">IF(OR(AE324="", AE324=0), "", AE324)</f>
        <v>45820</v>
      </c>
      <c r="C324" s="39">
        <f>IF(AH324="","", IF(OR(AH324=4041, AH324=4042, AH324=4043, AH324=4044, AH324=4045, AH324=4046, AH324=4048, AH324=4049, AH324=4051, AH324=4052, AH324=4053, AH324=4054),
    404,
    IF(AH324=4047,
        "ALTRO CANTIERE",
        IF(AH324=4050,
            430,
            IF(LEN(AH324)=5,
                MID(AH324, 1, 2) &amp; "/" &amp; MID(AH324, 3, 3),
                AH324
            )
        )
    )
))</f>
        <v>5400257994</v>
      </c>
      <c r="D324" s="38" t="str">
        <f>IF(AF324="", "", IFERROR(TEXT(INDEX(Tabella4[N°], MATCH("*"&amp;AF324&amp;"*", Tabella4[DIPENDENTE], 0)), "0000"), "Non trovato"))</f>
        <v>2013</v>
      </c>
      <c r="E324" s="38" t="str">
        <f>IF(AG324="", "", IF(ISERROR(MATCH("*"&amp;AG324&amp;"*", Tabella4[DIPENDENTE], 0)), "Non trovato", TEXT(INDEX(Tabella4[N°], MATCH("*"&amp;AG324&amp;"*", Tabella4[DIPENDENTE], 0)), "0000")))</f>
        <v>0277</v>
      </c>
      <c r="F324" s="48" t="str">
        <f t="shared" ref="F324:F387" si="111">IF(AF324="","",AF324)</f>
        <v>DE LUCA</v>
      </c>
      <c r="G324" s="48" t="str">
        <f t="shared" ref="G324:G387" si="112">IF(AG324="","",AG324)</f>
        <v>BAUDO</v>
      </c>
      <c r="H324" s="57"/>
      <c r="I324" s="68" t="str">
        <f t="shared" ref="I324:I387" si="113">IF(B324&lt;&gt;"", "02", "")</f>
        <v>02</v>
      </c>
      <c r="J324" s="39" t="str">
        <f>IF(OR(AH324=4041, AH324=4048, AH324=4049, AH324=4054, AH324=4050,AH324=428),
    IF(TEXT(VALUE(AB324) -
        IF(M324&lt;&gt;"", VALUE(M324), 0) -
        IF(N324&lt;&gt;"", VALUE(N324), 0),
    "[hh]:mm") = "00:00",
    "",
    TEXT(VALUE(AB324) -
        IF(M324&lt;&gt;"", VALUE(M324), 0) -
        IF(N324&lt;&gt;"", VALUE(N324), 0),
    "[hh]:mm")),
    "")</f>
        <v/>
      </c>
      <c r="K324" s="40" t="str">
        <f>IF(AND(AH324&lt;&gt;4041, AH324&lt;&gt;428, AH324&lt;&gt;4048, AH324&lt;&gt;4054, AH324&lt;&gt;4049, AH324&lt;&gt;4045, AH324&lt;&gt;4046, AH324&lt;&gt;4052, AH324&lt;&gt;4044, AH324&lt;&gt;4042, AH324&lt;&gt;4043, AH324&lt;&gt;4053, AH324&lt;&gt;4047, AH324&lt;&gt;4050),
    IF(ISERROR(TEXT(VALUE(AB324) -
        IF(M324&lt;&gt;"", VALUE(M324), 0) -
        IF(N324&lt;&gt;"", VALUE(N324), 0),
    "[hh]:mm")), "",
    IF(TEXT(VALUE(AB324) -
        IF(M324&lt;&gt;"", VALUE(M324), 0) -
        IF(N324&lt;&gt;"", VALUE(N324), 0),
    "[hh]:mm") = "00:00",
    "",
    TEXT(VALUE(AB324) -
        IF(M324&lt;&gt;"", VALUE(M324), 0) -
        IF(N324&lt;&gt;"", VALUE(N324), 0),
    "[hh]:mm"))),
    "")</f>
        <v>08:15</v>
      </c>
      <c r="L324" s="48"/>
      <c r="M324" s="41" t="str">
        <f>IF(AND(AC324="NO", OR(Z324="lunedì", Z324="martedì", Z324="mercoledì", Z324="giovedì", Z324="venerdì")),
    IF(Z324="venerdì",
        IF(VALUE(AB324)&gt;VALUE("7:00"),TEXT(VALUE(AB324)-VALUE("7:00"),"[hh]:mm"),""),
        IF(VALUE(AB324)&gt;VALUE("8:15"),TEXT(VALUE(AB324)-VALUE("8:15"),"[hh]:mm"),"")
    ),
"")</f>
        <v/>
      </c>
      <c r="N324" s="41" t="str">
        <f t="shared" ref="N324:N387" si="114">IF(AND(OR(Z324="sabato", Z324="domenica", AC324="SI"), AB324&lt;&gt;0), AB324, "")</f>
        <v/>
      </c>
      <c r="O324" s="10" t="str">
        <f t="shared" ref="O324:O387" si="115">AB324</f>
        <v>08:15</v>
      </c>
      <c r="P324" s="10" t="str">
        <f t="shared" ref="P324:P387" si="116">IF(OR(AH324=4042, AH324=4044),AB324, "")</f>
        <v/>
      </c>
      <c r="Q324" s="48" t="str">
        <f t="shared" ref="Q324:Q387" si="117">IF(OR(AH324=4043, AH324=4053),AB324, "")</f>
        <v/>
      </c>
      <c r="R324" s="48" t="str">
        <f t="shared" ref="R324:R387" si="118">IF(OR(AH324=4045, AH324=4046,AH324=4052),AB324, "")</f>
        <v/>
      </c>
      <c r="S324" s="42" t="str">
        <f t="shared" ref="S324:S387" si="119">IF(G324="",IF(F324="","","SINGOLO"),IF(F324&lt;&gt;"","DOPPIO",""))</f>
        <v>DOPPIO</v>
      </c>
      <c r="T324" s="57" t="str">
        <f>Tabella3[[#This Row],[Descrizione Attività]]</f>
        <v>500F016ARC 05F018RC SOST TX E GRUPPO BYPASS (PREV 136/25)</v>
      </c>
      <c r="U324" s="57" t="str">
        <f>IF(Tabella1[[#This Row],[DATA]]="","","02")</f>
        <v>02</v>
      </c>
      <c r="V324" s="34"/>
      <c r="W324" s="34"/>
      <c r="X324" s="33"/>
      <c r="Y324" s="23"/>
      <c r="Z324" s="21" t="str">
        <f t="shared" ref="Z324:Z387" si="120">TEXT(B324, "gggg")</f>
        <v>giovedì</v>
      </c>
      <c r="AA324" s="22">
        <f t="shared" ref="AA324:AA387" si="121">IF(AND(AF324="", AG324=""), "", IF(AND(AF324&lt;&gt;"", AG324&lt;&gt;""), AL324/2, AL324))</f>
        <v>8.25</v>
      </c>
      <c r="AB324" s="22" t="str">
        <f t="shared" ref="AB324:AB387" si="122">IF(AA324="", "", TEXT(AA324/24, "[hh]:mm"))</f>
        <v>08:15</v>
      </c>
      <c r="AC324" s="22" t="str">
        <f t="shared" ref="AC324:AC387" si="123">IF(COUNTIF(Y$1:Y$1976, B324) &gt; 0, "SI", "NO")</f>
        <v>NO</v>
      </c>
      <c r="AD324" s="46"/>
      <c r="AE324" s="78">
        <v>45820</v>
      </c>
      <c r="AF324" s="73" t="s">
        <v>105</v>
      </c>
      <c r="AG324" s="73" t="s">
        <v>94</v>
      </c>
      <c r="AH324" s="73">
        <v>5400257994</v>
      </c>
      <c r="AI324" s="73">
        <v>10</v>
      </c>
      <c r="AJ324" s="74">
        <v>7.45</v>
      </c>
      <c r="AK324" s="74">
        <v>16.45</v>
      </c>
      <c r="AL324" s="74">
        <v>16.5</v>
      </c>
      <c r="AM324" s="73" t="s">
        <v>181</v>
      </c>
      <c r="AN324" s="75" t="s">
        <v>45</v>
      </c>
      <c r="AO324" s="76" t="s">
        <v>46</v>
      </c>
    </row>
    <row r="325" spans="1:41" ht="14.45" customHeight="1">
      <c r="A325" s="38"/>
      <c r="B325" s="9">
        <f t="shared" si="110"/>
        <v>45820</v>
      </c>
      <c r="C325" s="39">
        <f>IF(AH325="","", IF(OR(AH325=4041, AH325=4042, AH325=4043, AH325=4044, AH325=4045, AH325=4046, AH325=4048, AH325=4049, AH325=4051, AH325=4052, AH325=4053, AH325=4054),
404,
IF(AH325=4047,
"ALTRO CANTIERE",
IF(AH325=4050,
430,
IF(LEN(AH325)=5,
MID(AH325, 1, 2) &amp; "/" &amp; MID(AH325, 3, 3),
AH325)
)
)
))</f>
        <v>5400245426</v>
      </c>
      <c r="D325" s="38" t="str">
        <f>IF(AF325="", "", IFERROR(TEXT(INDEX(Tabella4[N°], MATCH("*"&amp;AF325&amp;"*", Tabella4[DIPENDENTE], 0)), "0000"), "Non trovato"))</f>
        <v>1442</v>
      </c>
      <c r="E325" s="38" t="str">
        <f>IF(AG325="", "", IF(ISERROR(MATCH("*"&amp;AG325&amp;"*", Tabella4[DIPENDENTE], 0)), "Non trovato", TEXT(INDEX(Tabella4[N°], MATCH("*"&amp;AG325&amp;"*", Tabella4[DIPENDENTE], 0)), "0000")))</f>
        <v>2214</v>
      </c>
      <c r="F325" s="48" t="str">
        <f t="shared" si="111"/>
        <v>TARASCIO</v>
      </c>
      <c r="G325" s="48" t="str">
        <f t="shared" si="112"/>
        <v>SERRA</v>
      </c>
      <c r="H325" s="57"/>
      <c r="I325" s="68" t="str">
        <f t="shared" si="113"/>
        <v>02</v>
      </c>
      <c r="J325" s="39" t="str">
        <f t="shared" ref="J325:J356" si="124">IF(OR(AH325=4041, AH325=4048, AH325=4049, AH325=4054, AH325=4050,AH325=428),
IF(TEXT(VALUE(AB325) -
IF(M325&lt;&gt;"", VALUE(M325), 0) -
IF(N325&lt;&gt;"", VALUE(N325), 0),
"[hh]:mm") = "00:00",
"",
TEXT(VALUE(AB325) -
IF(M325&lt;&gt;"", VALUE(M325), 0) -
IF(N325&lt;&gt;"", VALUE(N325), 0),
"[hh]:mm")),
"")</f>
        <v/>
      </c>
      <c r="K325" s="40" t="str">
        <f t="shared" ref="K325:K356" si="125">IF(AND(AH325&lt;&gt;4041, AH325&lt;&gt;428, AH325&lt;&gt;4048, AH325&lt;&gt;4054, AH325&lt;&gt;4049, AH325&lt;&gt;4045, AH325&lt;&gt;4046, AH325&lt;&gt;4052, AH325&lt;&gt;4044, AH325&lt;&gt;4042, AH325&lt;&gt;4043, AH325&lt;&gt;4053, AH325&lt;&gt;4047, AH325&lt;&gt;4050),
IF(ISERROR(TEXT(VALUE(AB325) -
IF(M325&lt;&gt;"", VALUE(M325), 0) -
IF(N325&lt;&gt;"", VALUE(N325), 0),
"[hh]:mm")), "",
IF(TEXT(VALUE(AB325) -
IF(M325&lt;&gt;"", VALUE(M325), 0) -
IF(N325&lt;&gt;"", VALUE(N325), 0),
"[hh]:mm") = "00:00",
"",
TEXT(VALUE(AB325) -
IF(M325&lt;&gt;"", VALUE(M325), 0) -
IF(N325&lt;&gt;"", VALUE(N325), 0),
"[hh]:mm"))),
"")</f>
        <v>08:15</v>
      </c>
      <c r="L325" s="48"/>
      <c r="M325" s="41" t="str">
        <f t="shared" ref="M325:M356" si="126">IF(AND(AC325="NO", OR(Z325="lunedì", Z325="martedì", Z325="mercoledì", Z325="giovedì", Z325="venerdì")),
IF(Z325="venerdì",
IF(VALUE(AB325)&gt;VALUE("7:00"),TEXT(VALUE(AB325)-VALUE("7:00"),"[hh]:mm"),""),
IF(VALUE(AB325)&gt;VALUE("8:15"),TEXT(VALUE(AB325)-VALUE("8:15"),"[hh]:mm"),"")
),
"")</f>
        <v/>
      </c>
      <c r="N325" s="41" t="str">
        <f t="shared" si="114"/>
        <v/>
      </c>
      <c r="O325" s="10" t="str">
        <f t="shared" si="115"/>
        <v>08:15</v>
      </c>
      <c r="P325" s="10" t="str">
        <f t="shared" si="116"/>
        <v/>
      </c>
      <c r="Q325" s="48" t="str">
        <f t="shared" si="117"/>
        <v/>
      </c>
      <c r="R325" s="48" t="str">
        <f t="shared" si="118"/>
        <v/>
      </c>
      <c r="S325" s="42" t="str">
        <f t="shared" si="119"/>
        <v>DOPPIO</v>
      </c>
      <c r="T325" s="57" t="str">
        <f>Tabella3[[#This Row],[Descrizione Attività]]</f>
        <v>SD25_1200/3 LAVORI STRUMENT. COEMI</v>
      </c>
      <c r="U325" s="57" t="str">
        <f>IF(Tabella1[[#This Row],[DATA]]="","","02")</f>
        <v>02</v>
      </c>
      <c r="V325" s="34"/>
      <c r="W325" s="34"/>
      <c r="X325" s="33"/>
      <c r="Y325" s="23"/>
      <c r="Z325" s="21" t="str">
        <f t="shared" si="120"/>
        <v>giovedì</v>
      </c>
      <c r="AA325" s="22">
        <f t="shared" si="121"/>
        <v>8.25</v>
      </c>
      <c r="AB325" s="22" t="str">
        <f t="shared" si="122"/>
        <v>08:15</v>
      </c>
      <c r="AC325" s="22" t="str">
        <f t="shared" si="123"/>
        <v>NO</v>
      </c>
      <c r="AD325" s="46"/>
      <c r="AE325" s="78">
        <v>45820</v>
      </c>
      <c r="AF325" s="73" t="s">
        <v>102</v>
      </c>
      <c r="AG325" s="73" t="s">
        <v>52</v>
      </c>
      <c r="AH325" s="73">
        <v>5400245426</v>
      </c>
      <c r="AI325" s="73">
        <v>10</v>
      </c>
      <c r="AJ325" s="74">
        <v>7.45</v>
      </c>
      <c r="AK325" s="74">
        <v>16.45</v>
      </c>
      <c r="AL325" s="74">
        <v>16.5</v>
      </c>
      <c r="AM325" s="73" t="s">
        <v>151</v>
      </c>
      <c r="AN325" s="75" t="s">
        <v>45</v>
      </c>
      <c r="AO325" s="76" t="s">
        <v>46</v>
      </c>
    </row>
    <row r="326" spans="1:41" ht="14.45" customHeight="1">
      <c r="A326" s="38"/>
      <c r="B326" s="9">
        <f t="shared" si="110"/>
        <v>45820</v>
      </c>
      <c r="C326" s="39">
        <f t="shared" ref="C326:C356" si="127">IF(AH326="","", IF(OR(AH326=4041, AH326=4042, AH326=4043, AH326=4044, AH326=4045, AH326=4046, AH326=4048, AH326=4049, AH326=4051, AH326=4052, AH326=4053, AH326=4054),
404,
IF(AH326=4047,
"ALTRO CANTIERE",
IF(AH326=4050,
430,
IF(LEN(AH326)=5,
MID(AH326, 1, 2) &amp; "/" &amp; MID(AH326, 3, 3),
AH326)
)
)
))</f>
        <v>5400253778</v>
      </c>
      <c r="D326" s="38" t="str">
        <f>IF(AF326="", "", IFERROR(TEXT(INDEX(Tabella4[N°], MATCH("*"&amp;AF326&amp;"*", Tabella4[DIPENDENTE], 0)), "0000"), "Non trovato"))</f>
        <v>0354</v>
      </c>
      <c r="E326" s="38" t="str">
        <f>IF(AG326="", "", IF(ISERROR(MATCH("*"&amp;AG326&amp;"*", Tabella4[DIPENDENTE], 0)), "Non trovato", TEXT(INDEX(Tabella4[N°], MATCH("*"&amp;AG326&amp;"*", Tabella4[DIPENDENTE], 0)), "0000")))</f>
        <v>1996</v>
      </c>
      <c r="F326" s="48" t="str">
        <f t="shared" si="111"/>
        <v>GARRO L</v>
      </c>
      <c r="G326" s="48" t="str">
        <f t="shared" si="112"/>
        <v>GARRO S</v>
      </c>
      <c r="H326" s="57"/>
      <c r="I326" s="68" t="str">
        <f t="shared" si="113"/>
        <v>02</v>
      </c>
      <c r="J326" s="39" t="str">
        <f t="shared" si="124"/>
        <v/>
      </c>
      <c r="K326" s="40" t="str">
        <f t="shared" si="125"/>
        <v>08:15</v>
      </c>
      <c r="L326" s="48"/>
      <c r="M326" s="41" t="str">
        <f t="shared" si="126"/>
        <v/>
      </c>
      <c r="N326" s="41" t="str">
        <f t="shared" si="114"/>
        <v/>
      </c>
      <c r="O326" s="10" t="str">
        <f t="shared" si="115"/>
        <v>08:15</v>
      </c>
      <c r="P326" s="10" t="str">
        <f t="shared" si="116"/>
        <v/>
      </c>
      <c r="Q326" s="48" t="str">
        <f t="shared" si="117"/>
        <v/>
      </c>
      <c r="R326" s="48" t="str">
        <f t="shared" si="118"/>
        <v/>
      </c>
      <c r="S326" s="42" t="str">
        <f t="shared" si="119"/>
        <v>DOPPIO</v>
      </c>
      <c r="T326" s="57" t="str">
        <f>Tabella3[[#This Row],[Descrizione Attività]]</f>
        <v>700A: MTZ LIVELLOST BLOCCO T201-07L211SH</v>
      </c>
      <c r="U326" s="57" t="str">
        <f>IF(Tabella1[[#This Row],[DATA]]="","","02")</f>
        <v>02</v>
      </c>
      <c r="V326" s="34"/>
      <c r="W326" s="34"/>
      <c r="X326" s="33"/>
      <c r="Y326" s="23"/>
      <c r="Z326" s="21" t="str">
        <f t="shared" si="120"/>
        <v>giovedì</v>
      </c>
      <c r="AA326" s="22">
        <f t="shared" si="121"/>
        <v>8.25</v>
      </c>
      <c r="AB326" s="22" t="str">
        <f t="shared" si="122"/>
        <v>08:15</v>
      </c>
      <c r="AC326" s="22" t="str">
        <f t="shared" si="123"/>
        <v>NO</v>
      </c>
      <c r="AD326" s="46"/>
      <c r="AE326" s="78">
        <v>45820</v>
      </c>
      <c r="AF326" s="73" t="s">
        <v>99</v>
      </c>
      <c r="AG326" s="73" t="s">
        <v>97</v>
      </c>
      <c r="AH326" s="73">
        <v>5400253778</v>
      </c>
      <c r="AI326" s="73">
        <v>10</v>
      </c>
      <c r="AJ326" s="74">
        <v>7.45</v>
      </c>
      <c r="AK326" s="74">
        <v>16.45</v>
      </c>
      <c r="AL326" s="74">
        <v>16.5</v>
      </c>
      <c r="AM326" s="73" t="s">
        <v>101</v>
      </c>
      <c r="AN326" s="75" t="s">
        <v>45</v>
      </c>
      <c r="AO326" s="76" t="s">
        <v>46</v>
      </c>
    </row>
    <row r="327" spans="1:41" ht="14.45" customHeight="1">
      <c r="A327" s="38"/>
      <c r="B327" s="9">
        <f t="shared" si="110"/>
        <v>45820</v>
      </c>
      <c r="C327" s="39">
        <f t="shared" si="127"/>
        <v>5400255113</v>
      </c>
      <c r="D327" s="38" t="str">
        <f>IF(AF327="", "", IFERROR(TEXT(INDEX(Tabella4[N°], MATCH("*"&amp;AF327&amp;"*", Tabella4[DIPENDENTE], 0)), "0000"), "Non trovato"))</f>
        <v>1972</v>
      </c>
      <c r="E327" s="38" t="str">
        <f>IF(AG327="", "", IF(ISERROR(MATCH("*"&amp;AG327&amp;"*", Tabella4[DIPENDENTE], 0)), "Non trovato", TEXT(INDEX(Tabella4[N°], MATCH("*"&amp;AG327&amp;"*", Tabella4[DIPENDENTE], 0)), "0000")))</f>
        <v>2132</v>
      </c>
      <c r="F327" s="48" t="str">
        <f t="shared" si="111"/>
        <v>MILLO</v>
      </c>
      <c r="G327" s="48" t="str">
        <f t="shared" si="112"/>
        <v>ALLEGRETTI</v>
      </c>
      <c r="H327" s="57"/>
      <c r="I327" s="68" t="str">
        <f t="shared" si="113"/>
        <v>02</v>
      </c>
      <c r="J327" s="39" t="str">
        <f t="shared" si="124"/>
        <v/>
      </c>
      <c r="K327" s="40" t="str">
        <f t="shared" si="125"/>
        <v>08:15</v>
      </c>
      <c r="L327" s="48"/>
      <c r="M327" s="41" t="str">
        <f t="shared" si="126"/>
        <v/>
      </c>
      <c r="N327" s="41" t="str">
        <f t="shared" si="114"/>
        <v/>
      </c>
      <c r="O327" s="10" t="str">
        <f t="shared" si="115"/>
        <v>08:15</v>
      </c>
      <c r="P327" s="10" t="str">
        <f t="shared" si="116"/>
        <v/>
      </c>
      <c r="Q327" s="48" t="str">
        <f t="shared" si="117"/>
        <v/>
      </c>
      <c r="R327" s="48" t="str">
        <f t="shared" si="118"/>
        <v/>
      </c>
      <c r="S327" s="42" t="str">
        <f t="shared" si="119"/>
        <v>DOPPIO</v>
      </c>
      <c r="T327" s="57" t="str">
        <f>Tabella3[[#This Row],[Descrizione Attività]]</f>
        <v>Utilities: squ strum correttiva Giugno</v>
      </c>
      <c r="U327" s="57" t="str">
        <f>IF(Tabella1[[#This Row],[DATA]]="","","02")</f>
        <v>02</v>
      </c>
      <c r="V327" s="34"/>
      <c r="W327" s="34"/>
      <c r="X327" s="33"/>
      <c r="Y327" s="23"/>
      <c r="Z327" s="21" t="str">
        <f t="shared" si="120"/>
        <v>giovedì</v>
      </c>
      <c r="AA327" s="22">
        <f t="shared" si="121"/>
        <v>8.25</v>
      </c>
      <c r="AB327" s="22" t="str">
        <f t="shared" si="122"/>
        <v>08:15</v>
      </c>
      <c r="AC327" s="22" t="str">
        <f t="shared" si="123"/>
        <v>NO</v>
      </c>
      <c r="AD327" s="46"/>
      <c r="AE327" s="78">
        <v>45820</v>
      </c>
      <c r="AF327" s="73" t="s">
        <v>100</v>
      </c>
      <c r="AG327" s="73" t="s">
        <v>107</v>
      </c>
      <c r="AH327" s="73">
        <v>5400255113</v>
      </c>
      <c r="AI327" s="73">
        <v>10</v>
      </c>
      <c r="AJ327" s="74">
        <v>7.45</v>
      </c>
      <c r="AK327" s="74">
        <v>16.45</v>
      </c>
      <c r="AL327" s="74">
        <v>16.5</v>
      </c>
      <c r="AM327" s="73" t="s">
        <v>104</v>
      </c>
      <c r="AN327" s="75" t="s">
        <v>45</v>
      </c>
      <c r="AO327" s="76" t="s">
        <v>46</v>
      </c>
    </row>
    <row r="328" spans="1:41" ht="14.45" customHeight="1">
      <c r="A328" s="38"/>
      <c r="B328" s="9">
        <f t="shared" si="110"/>
        <v>45820</v>
      </c>
      <c r="C328" s="39">
        <f t="shared" si="127"/>
        <v>404</v>
      </c>
      <c r="D328" s="38" t="str">
        <f>IF(AF328="", "", IFERROR(TEXT(INDEX(Tabella4[N°], MATCH("*"&amp;AF328&amp;"*", Tabella4[DIPENDENTE], 0)), "0000"), "Non trovato"))</f>
        <v>2132</v>
      </c>
      <c r="E328" s="38" t="str">
        <f>IF(AG328="", "", IF(ISERROR(MATCH("*"&amp;AG328&amp;"*", Tabella4[DIPENDENTE], 0)), "Non trovato", TEXT(INDEX(Tabella4[N°], MATCH("*"&amp;AG328&amp;"*", Tabella4[DIPENDENTE], 0)), "0000")))</f>
        <v/>
      </c>
      <c r="F328" s="48" t="str">
        <f t="shared" si="111"/>
        <v>ALLEGRETTI</v>
      </c>
      <c r="G328" s="48" t="str">
        <f t="shared" si="112"/>
        <v/>
      </c>
      <c r="H328" s="57"/>
      <c r="I328" s="68" t="str">
        <f t="shared" si="113"/>
        <v>02</v>
      </c>
      <c r="J328" s="39" t="str">
        <f t="shared" si="124"/>
        <v>01:00</v>
      </c>
      <c r="K328" s="40" t="str">
        <f t="shared" si="125"/>
        <v/>
      </c>
      <c r="L328" s="48"/>
      <c r="M328" s="41" t="str">
        <f t="shared" si="126"/>
        <v/>
      </c>
      <c r="N328" s="41" t="str">
        <f t="shared" si="114"/>
        <v/>
      </c>
      <c r="O328" s="10" t="str">
        <f t="shared" si="115"/>
        <v>01:00</v>
      </c>
      <c r="P328" s="10" t="str">
        <f t="shared" si="116"/>
        <v/>
      </c>
      <c r="Q328" s="48" t="str">
        <f t="shared" si="117"/>
        <v/>
      </c>
      <c r="R328" s="48" t="str">
        <f t="shared" si="118"/>
        <v/>
      </c>
      <c r="S328" s="42" t="str">
        <f t="shared" si="119"/>
        <v>SINGOLO</v>
      </c>
      <c r="T328" s="57" t="str">
        <f>Tabella3[[#This Row],[Descrizione Attività]]</f>
        <v>ORE CONTO PROPRIO</v>
      </c>
      <c r="U328" s="57" t="str">
        <f>IF(Tabella1[[#This Row],[DATA]]="","","02")</f>
        <v>02</v>
      </c>
      <c r="V328" s="34"/>
      <c r="W328" s="34"/>
      <c r="X328" s="33"/>
      <c r="Y328" s="23"/>
      <c r="Z328" s="21" t="str">
        <f t="shared" si="120"/>
        <v>giovedì</v>
      </c>
      <c r="AA328" s="22">
        <f t="shared" si="121"/>
        <v>1</v>
      </c>
      <c r="AB328" s="22" t="str">
        <f t="shared" si="122"/>
        <v>01:00</v>
      </c>
      <c r="AC328" s="22" t="str">
        <f t="shared" si="123"/>
        <v>NO</v>
      </c>
      <c r="AD328" s="46"/>
      <c r="AE328" s="78">
        <v>45820</v>
      </c>
      <c r="AF328" s="73" t="s">
        <v>107</v>
      </c>
      <c r="AG328" s="73"/>
      <c r="AH328" s="73">
        <v>4041</v>
      </c>
      <c r="AI328" s="73">
        <v>10</v>
      </c>
      <c r="AJ328" s="74">
        <v>6.45</v>
      </c>
      <c r="AK328" s="74">
        <v>7.45</v>
      </c>
      <c r="AL328" s="74">
        <v>1</v>
      </c>
      <c r="AM328" s="73" t="s">
        <v>62</v>
      </c>
      <c r="AN328" s="75" t="s">
        <v>49</v>
      </c>
      <c r="AO328" s="76">
        <v>4041</v>
      </c>
    </row>
    <row r="329" spans="1:41" ht="14.45" customHeight="1">
      <c r="A329" s="38"/>
      <c r="B329" s="9">
        <f t="shared" si="110"/>
        <v>45820</v>
      </c>
      <c r="C329" s="39">
        <f t="shared" si="127"/>
        <v>404</v>
      </c>
      <c r="D329" s="38" t="str">
        <f>IF(AF329="", "", IFERROR(TEXT(INDEX(Tabella4[N°], MATCH("*"&amp;AF329&amp;"*", Tabella4[DIPENDENTE], 0)), "0000"), "Non trovato"))</f>
        <v>2132</v>
      </c>
      <c r="E329" s="38" t="str">
        <f>IF(AG329="", "", IF(ISERROR(MATCH("*"&amp;AG329&amp;"*", Tabella4[DIPENDENTE], 0)), "Non trovato", TEXT(INDEX(Tabella4[N°], MATCH("*"&amp;AG329&amp;"*", Tabella4[DIPENDENTE], 0)), "0000")))</f>
        <v/>
      </c>
      <c r="F329" s="48" t="str">
        <f t="shared" si="111"/>
        <v>ALLEGRETTI</v>
      </c>
      <c r="G329" s="48" t="str">
        <f t="shared" si="112"/>
        <v/>
      </c>
      <c r="H329" s="57"/>
      <c r="I329" s="68" t="str">
        <f t="shared" si="113"/>
        <v>02</v>
      </c>
      <c r="J329" s="39" t="str">
        <f t="shared" si="124"/>
        <v>02:30</v>
      </c>
      <c r="K329" s="40" t="str">
        <f t="shared" si="125"/>
        <v/>
      </c>
      <c r="L329" s="48"/>
      <c r="M329" s="41" t="str">
        <f t="shared" si="126"/>
        <v/>
      </c>
      <c r="N329" s="41" t="str">
        <f t="shared" si="114"/>
        <v/>
      </c>
      <c r="O329" s="10" t="str">
        <f t="shared" si="115"/>
        <v>02:30</v>
      </c>
      <c r="P329" s="10" t="str">
        <f t="shared" si="116"/>
        <v/>
      </c>
      <c r="Q329" s="48" t="str">
        <f t="shared" si="117"/>
        <v/>
      </c>
      <c r="R329" s="48" t="str">
        <f t="shared" si="118"/>
        <v/>
      </c>
      <c r="S329" s="42" t="str">
        <f t="shared" si="119"/>
        <v>SINGOLO</v>
      </c>
      <c r="T329" s="57" t="str">
        <f>Tabella3[[#This Row],[Descrizione Attività]]</f>
        <v>ORE CONTO PROPRIO</v>
      </c>
      <c r="U329" s="57" t="str">
        <f>IF(Tabella1[[#This Row],[DATA]]="","","02")</f>
        <v>02</v>
      </c>
      <c r="V329" s="34"/>
      <c r="W329" s="34"/>
      <c r="X329" s="33"/>
      <c r="Y329" s="23"/>
      <c r="Z329" s="21" t="str">
        <f t="shared" si="120"/>
        <v>giovedì</v>
      </c>
      <c r="AA329" s="22">
        <f t="shared" si="121"/>
        <v>2.5</v>
      </c>
      <c r="AB329" s="22" t="str">
        <f t="shared" si="122"/>
        <v>02:30</v>
      </c>
      <c r="AC329" s="22" t="str">
        <f t="shared" si="123"/>
        <v>NO</v>
      </c>
      <c r="AD329" s="46"/>
      <c r="AE329" s="78">
        <v>45820</v>
      </c>
      <c r="AF329" s="73" t="s">
        <v>107</v>
      </c>
      <c r="AG329" s="73"/>
      <c r="AH329" s="73">
        <v>4041</v>
      </c>
      <c r="AI329" s="73">
        <v>10</v>
      </c>
      <c r="AJ329" s="74">
        <v>16.45</v>
      </c>
      <c r="AK329" s="74">
        <v>19.149999999999999</v>
      </c>
      <c r="AL329" s="74">
        <v>2.5</v>
      </c>
      <c r="AM329" s="73" t="s">
        <v>62</v>
      </c>
      <c r="AN329" s="75" t="s">
        <v>49</v>
      </c>
      <c r="AO329" s="76">
        <v>4041</v>
      </c>
    </row>
    <row r="330" spans="1:41" ht="14.45" customHeight="1">
      <c r="A330" s="38"/>
      <c r="B330" s="9">
        <f t="shared" si="110"/>
        <v>45820</v>
      </c>
      <c r="C330" s="39">
        <f t="shared" si="127"/>
        <v>404</v>
      </c>
      <c r="D330" s="38" t="str">
        <f>IF(AF330="", "", IFERROR(TEXT(INDEX(Tabella4[N°], MATCH("*"&amp;AF330&amp;"*", Tabella4[DIPENDENTE], 0)), "0000"), "Non trovato"))</f>
        <v>0319</v>
      </c>
      <c r="E330" s="38" t="str">
        <f>IF(AG330="", "", IF(ISERROR(MATCH("*"&amp;AG330&amp;"*", Tabella4[DIPENDENTE], 0)), "Non trovato", TEXT(INDEX(Tabella4[N°], MATCH("*"&amp;AG330&amp;"*", Tabella4[DIPENDENTE], 0)), "0000")))</f>
        <v/>
      </c>
      <c r="F330" s="48" t="str">
        <f t="shared" si="111"/>
        <v>AMARA</v>
      </c>
      <c r="G330" s="48" t="str">
        <f t="shared" si="112"/>
        <v/>
      </c>
      <c r="H330" s="57"/>
      <c r="I330" s="68" t="str">
        <f t="shared" si="113"/>
        <v>02</v>
      </c>
      <c r="J330" s="39" t="str">
        <f t="shared" si="124"/>
        <v>01:00</v>
      </c>
      <c r="K330" s="40" t="str">
        <f t="shared" si="125"/>
        <v/>
      </c>
      <c r="L330" s="48"/>
      <c r="M330" s="41" t="str">
        <f t="shared" si="126"/>
        <v/>
      </c>
      <c r="N330" s="41" t="str">
        <f t="shared" si="114"/>
        <v/>
      </c>
      <c r="O330" s="10" t="str">
        <f t="shared" si="115"/>
        <v>01:00</v>
      </c>
      <c r="P330" s="10" t="str">
        <f t="shared" si="116"/>
        <v/>
      </c>
      <c r="Q330" s="48" t="str">
        <f t="shared" si="117"/>
        <v/>
      </c>
      <c r="R330" s="48" t="str">
        <f t="shared" si="118"/>
        <v/>
      </c>
      <c r="S330" s="42" t="str">
        <f t="shared" si="119"/>
        <v>SINGOLO</v>
      </c>
      <c r="T330" s="57" t="str">
        <f>Tabella3[[#This Row],[Descrizione Attività]]</f>
        <v>ORE CONTO PROPRIO</v>
      </c>
      <c r="U330" s="57" t="str">
        <f>IF(Tabella1[[#This Row],[DATA]]="","","02")</f>
        <v>02</v>
      </c>
      <c r="V330" s="34"/>
      <c r="W330" s="34"/>
      <c r="X330" s="33"/>
      <c r="Y330" s="23"/>
      <c r="Z330" s="21" t="str">
        <f t="shared" si="120"/>
        <v>giovedì</v>
      </c>
      <c r="AA330" s="22">
        <f t="shared" si="121"/>
        <v>1</v>
      </c>
      <c r="AB330" s="22" t="str">
        <f t="shared" si="122"/>
        <v>01:00</v>
      </c>
      <c r="AC330" s="22" t="str">
        <f t="shared" si="123"/>
        <v>NO</v>
      </c>
      <c r="AD330" s="46"/>
      <c r="AE330" s="78">
        <v>45820</v>
      </c>
      <c r="AF330" s="73" t="s">
        <v>155</v>
      </c>
      <c r="AG330" s="73"/>
      <c r="AH330" s="73">
        <v>4041</v>
      </c>
      <c r="AI330" s="73">
        <v>10</v>
      </c>
      <c r="AJ330" s="74">
        <v>16.45</v>
      </c>
      <c r="AK330" s="74">
        <v>17.45</v>
      </c>
      <c r="AL330" s="74">
        <v>1</v>
      </c>
      <c r="AM330" s="73" t="s">
        <v>62</v>
      </c>
      <c r="AN330" s="75" t="s">
        <v>49</v>
      </c>
      <c r="AO330" s="76">
        <v>4041</v>
      </c>
    </row>
    <row r="331" spans="1:41" ht="14.45" customHeight="1">
      <c r="A331" s="38"/>
      <c r="B331" s="9">
        <f t="shared" si="110"/>
        <v>45820</v>
      </c>
      <c r="C331" s="39" t="str">
        <f t="shared" si="127"/>
        <v>23/134</v>
      </c>
      <c r="D331" s="38" t="str">
        <f>IF(AF331="", "", IFERROR(TEXT(INDEX(Tabella4[N°], MATCH("*"&amp;AF331&amp;"*", Tabella4[DIPENDENTE], 0)), "0000"), "Non trovato"))</f>
        <v>2109</v>
      </c>
      <c r="E331" s="38" t="str">
        <f>IF(AG331="", "", IF(ISERROR(MATCH("*"&amp;AG331&amp;"*", Tabella4[DIPENDENTE], 0)), "Non trovato", TEXT(INDEX(Tabella4[N°], MATCH("*"&amp;AG331&amp;"*", Tabella4[DIPENDENTE], 0)), "0000")))</f>
        <v/>
      </c>
      <c r="F331" s="48" t="str">
        <f t="shared" si="111"/>
        <v>CAVALLI</v>
      </c>
      <c r="G331" s="48" t="str">
        <f t="shared" si="112"/>
        <v/>
      </c>
      <c r="H331" s="57"/>
      <c r="I331" s="68" t="str">
        <f t="shared" si="113"/>
        <v>02</v>
      </c>
      <c r="J331" s="39" t="str">
        <f t="shared" si="124"/>
        <v/>
      </c>
      <c r="K331" s="40" t="str">
        <f t="shared" si="125"/>
        <v>08:15</v>
      </c>
      <c r="L331" s="48"/>
      <c r="M331" s="41" t="str">
        <f t="shared" si="126"/>
        <v/>
      </c>
      <c r="N331" s="41" t="str">
        <f t="shared" si="114"/>
        <v/>
      </c>
      <c r="O331" s="10" t="str">
        <f t="shared" si="115"/>
        <v>08:15</v>
      </c>
      <c r="P331" s="10" t="str">
        <f t="shared" si="116"/>
        <v/>
      </c>
      <c r="Q331" s="48" t="str">
        <f t="shared" si="117"/>
        <v/>
      </c>
      <c r="R331" s="48" t="str">
        <f t="shared" si="118"/>
        <v/>
      </c>
      <c r="S331" s="42" t="str">
        <f t="shared" si="119"/>
        <v>SINGOLO</v>
      </c>
      <c r="T331" s="57" t="str">
        <f>Tabella3[[#This Row],[Descrizione Attività]]</f>
        <v>Manutenzione Strumentale Isab</v>
      </c>
      <c r="U331" s="57" t="str">
        <f>IF(Tabella1[[#This Row],[DATA]]="","","02")</f>
        <v>02</v>
      </c>
      <c r="V331" s="34"/>
      <c r="W331" s="34"/>
      <c r="X331" s="33"/>
      <c r="Y331" s="23"/>
      <c r="Z331" s="21" t="str">
        <f t="shared" si="120"/>
        <v>giovedì</v>
      </c>
      <c r="AA331" s="22">
        <f t="shared" si="121"/>
        <v>8.25</v>
      </c>
      <c r="AB331" s="22" t="str">
        <f t="shared" si="122"/>
        <v>08:15</v>
      </c>
      <c r="AC331" s="22" t="str">
        <f t="shared" si="123"/>
        <v>NO</v>
      </c>
      <c r="AD331" s="46"/>
      <c r="AE331" s="78">
        <v>45820</v>
      </c>
      <c r="AF331" s="73" t="s">
        <v>114</v>
      </c>
      <c r="AG331" s="73"/>
      <c r="AH331" s="73">
        <v>23134</v>
      </c>
      <c r="AI331" s="73">
        <v>20</v>
      </c>
      <c r="AJ331" s="74">
        <v>7.45</v>
      </c>
      <c r="AK331" s="74">
        <v>16.45</v>
      </c>
      <c r="AL331" s="74">
        <v>8.25</v>
      </c>
      <c r="AM331" s="73" t="s">
        <v>156</v>
      </c>
      <c r="AN331" s="75" t="s">
        <v>49</v>
      </c>
      <c r="AO331" s="76" t="s">
        <v>46</v>
      </c>
    </row>
    <row r="332" spans="1:41" ht="14.45" customHeight="1">
      <c r="A332" s="38"/>
      <c r="B332" s="9">
        <f t="shared" si="110"/>
        <v>45820</v>
      </c>
      <c r="C332" s="39">
        <f t="shared" si="127"/>
        <v>404</v>
      </c>
      <c r="D332" s="38" t="str">
        <f>IF(AF332="", "", IFERROR(TEXT(INDEX(Tabella4[N°], MATCH("*"&amp;AF332&amp;"*", Tabella4[DIPENDENTE], 0)), "0000"), "Non trovato"))</f>
        <v>0552</v>
      </c>
      <c r="E332" s="38" t="str">
        <f>IF(AG332="", "", IF(ISERROR(MATCH("*"&amp;AG332&amp;"*", Tabella4[DIPENDENTE], 0)), "Non trovato", TEXT(INDEX(Tabella4[N°], MATCH("*"&amp;AG332&amp;"*", Tabella4[DIPENDENTE], 0)), "0000")))</f>
        <v/>
      </c>
      <c r="F332" s="48" t="str">
        <f t="shared" si="111"/>
        <v>DI MARE</v>
      </c>
      <c r="G332" s="48" t="str">
        <f t="shared" si="112"/>
        <v/>
      </c>
      <c r="H332" s="57"/>
      <c r="I332" s="68" t="str">
        <f t="shared" si="113"/>
        <v>02</v>
      </c>
      <c r="J332" s="39" t="str">
        <f t="shared" si="124"/>
        <v>01:30</v>
      </c>
      <c r="K332" s="40" t="str">
        <f t="shared" si="125"/>
        <v/>
      </c>
      <c r="L332" s="48"/>
      <c r="M332" s="41" t="str">
        <f t="shared" si="126"/>
        <v/>
      </c>
      <c r="N332" s="41" t="str">
        <f t="shared" si="114"/>
        <v/>
      </c>
      <c r="O332" s="10" t="str">
        <f t="shared" si="115"/>
        <v>01:30</v>
      </c>
      <c r="P332" s="10" t="str">
        <f t="shared" si="116"/>
        <v/>
      </c>
      <c r="Q332" s="48" t="str">
        <f t="shared" si="117"/>
        <v/>
      </c>
      <c r="R332" s="48" t="str">
        <f t="shared" si="118"/>
        <v/>
      </c>
      <c r="S332" s="42" t="str">
        <f t="shared" si="119"/>
        <v>SINGOLO</v>
      </c>
      <c r="T332" s="57" t="str">
        <f>Tabella3[[#This Row],[Descrizione Attività]]</f>
        <v>ORE CONTO PROPRIO</v>
      </c>
      <c r="U332" s="57" t="str">
        <f>IF(Tabella1[[#This Row],[DATA]]="","","02")</f>
        <v>02</v>
      </c>
      <c r="V332" s="34"/>
      <c r="W332" s="34"/>
      <c r="X332" s="33"/>
      <c r="Y332" s="23"/>
      <c r="Z332" s="21" t="str">
        <f t="shared" si="120"/>
        <v>giovedì</v>
      </c>
      <c r="AA332" s="22">
        <f t="shared" si="121"/>
        <v>1.5</v>
      </c>
      <c r="AB332" s="22" t="str">
        <f t="shared" si="122"/>
        <v>01:30</v>
      </c>
      <c r="AC332" s="22" t="str">
        <f t="shared" si="123"/>
        <v>NO</v>
      </c>
      <c r="AD332" s="46"/>
      <c r="AE332" s="78">
        <v>45820</v>
      </c>
      <c r="AF332" s="73" t="s">
        <v>63</v>
      </c>
      <c r="AG332" s="73"/>
      <c r="AH332" s="73">
        <v>4041</v>
      </c>
      <c r="AI332" s="73">
        <v>10</v>
      </c>
      <c r="AJ332" s="74">
        <v>6.15</v>
      </c>
      <c r="AK332" s="74">
        <v>7.45</v>
      </c>
      <c r="AL332" s="74">
        <v>1.5</v>
      </c>
      <c r="AM332" s="73" t="s">
        <v>62</v>
      </c>
      <c r="AN332" s="75" t="s">
        <v>49</v>
      </c>
      <c r="AO332" s="76">
        <v>4041</v>
      </c>
    </row>
    <row r="333" spans="1:41" ht="14.45" customHeight="1">
      <c r="A333" s="38"/>
      <c r="B333" s="9">
        <f t="shared" si="110"/>
        <v>45820</v>
      </c>
      <c r="C333" s="39">
        <f t="shared" si="127"/>
        <v>404</v>
      </c>
      <c r="D333" s="38" t="str">
        <f>IF(AF333="", "", IFERROR(TEXT(INDEX(Tabella4[N°], MATCH("*"&amp;AF333&amp;"*", Tabella4[DIPENDENTE], 0)), "0000"), "Non trovato"))</f>
        <v>1050</v>
      </c>
      <c r="E333" s="38" t="str">
        <f>IF(AG333="", "", IF(ISERROR(MATCH("*"&amp;AG333&amp;"*", Tabella4[DIPENDENTE], 0)), "Non trovato", TEXT(INDEX(Tabella4[N°], MATCH("*"&amp;AG333&amp;"*", Tabella4[DIPENDENTE], 0)), "0000")))</f>
        <v/>
      </c>
      <c r="F333" s="48" t="str">
        <f t="shared" si="111"/>
        <v>GIGLIUTO M</v>
      </c>
      <c r="G333" s="48" t="str">
        <f t="shared" si="112"/>
        <v/>
      </c>
      <c r="H333" s="57"/>
      <c r="I333" s="68" t="str">
        <f t="shared" si="113"/>
        <v>02</v>
      </c>
      <c r="J333" s="39" t="str">
        <f t="shared" si="124"/>
        <v>08:15</v>
      </c>
      <c r="K333" s="40" t="str">
        <f t="shared" si="125"/>
        <v/>
      </c>
      <c r="L333" s="48"/>
      <c r="M333" s="41" t="str">
        <f t="shared" si="126"/>
        <v>01:30</v>
      </c>
      <c r="N333" s="41" t="str">
        <f t="shared" si="114"/>
        <v/>
      </c>
      <c r="O333" s="10" t="str">
        <f t="shared" si="115"/>
        <v>09:45</v>
      </c>
      <c r="P333" s="10" t="str">
        <f t="shared" si="116"/>
        <v/>
      </c>
      <c r="Q333" s="48" t="str">
        <f t="shared" si="117"/>
        <v/>
      </c>
      <c r="R333" s="48" t="str">
        <f t="shared" si="118"/>
        <v/>
      </c>
      <c r="S333" s="42" t="str">
        <f t="shared" si="119"/>
        <v>SINGOLO</v>
      </c>
      <c r="T333" s="57" t="str">
        <f>Tabella3[[#This Row],[Descrizione Attività]]</f>
        <v>ORE CONTO PROPRIO</v>
      </c>
      <c r="U333" s="57" t="str">
        <f>IF(Tabella1[[#This Row],[DATA]]="","","02")</f>
        <v>02</v>
      </c>
      <c r="V333" s="34"/>
      <c r="W333" s="34"/>
      <c r="X333" s="33"/>
      <c r="Y333" s="23"/>
      <c r="Z333" s="21" t="str">
        <f t="shared" si="120"/>
        <v>giovedì</v>
      </c>
      <c r="AA333" s="22">
        <f t="shared" si="121"/>
        <v>9.75</v>
      </c>
      <c r="AB333" s="22" t="str">
        <f t="shared" si="122"/>
        <v>09:45</v>
      </c>
      <c r="AC333" s="22" t="str">
        <f t="shared" si="123"/>
        <v>NO</v>
      </c>
      <c r="AD333" s="46"/>
      <c r="AE333" s="78">
        <v>45820</v>
      </c>
      <c r="AF333" s="73" t="s">
        <v>109</v>
      </c>
      <c r="AG333" s="73"/>
      <c r="AH333" s="73">
        <v>4041</v>
      </c>
      <c r="AI333" s="73">
        <v>10</v>
      </c>
      <c r="AJ333" s="74">
        <v>7.15</v>
      </c>
      <c r="AK333" s="74">
        <v>17.45</v>
      </c>
      <c r="AL333" s="74">
        <v>9.75</v>
      </c>
      <c r="AM333" s="73" t="s">
        <v>62</v>
      </c>
      <c r="AN333" s="75" t="s">
        <v>49</v>
      </c>
      <c r="AO333" s="76">
        <v>4041</v>
      </c>
    </row>
    <row r="334" spans="1:41" ht="14.45" customHeight="1">
      <c r="A334" s="38"/>
      <c r="B334" s="9">
        <f t="shared" si="110"/>
        <v>45820</v>
      </c>
      <c r="C334" s="39">
        <f t="shared" si="127"/>
        <v>404</v>
      </c>
      <c r="D334" s="38" t="str">
        <f>IF(AF334="", "", IFERROR(TEXT(INDEX(Tabella4[N°], MATCH("*"&amp;AF334&amp;"*", Tabella4[DIPENDENTE], 0)), "0000"), "Non trovato"))</f>
        <v>0278</v>
      </c>
      <c r="E334" s="38" t="str">
        <f>IF(AG334="", "", IF(ISERROR(MATCH("*"&amp;AG334&amp;"*", Tabella4[DIPENDENTE], 0)), "Non trovato", TEXT(INDEX(Tabella4[N°], MATCH("*"&amp;AG334&amp;"*", Tabella4[DIPENDENTE], 0)), "0000")))</f>
        <v/>
      </c>
      <c r="F334" s="48" t="str">
        <f t="shared" si="111"/>
        <v>INTRESSALVI</v>
      </c>
      <c r="G334" s="48" t="str">
        <f t="shared" si="112"/>
        <v/>
      </c>
      <c r="H334" s="57"/>
      <c r="I334" s="68" t="str">
        <f t="shared" si="113"/>
        <v>02</v>
      </c>
      <c r="J334" s="39" t="str">
        <f t="shared" si="124"/>
        <v>08:15</v>
      </c>
      <c r="K334" s="40" t="str">
        <f t="shared" si="125"/>
        <v/>
      </c>
      <c r="L334" s="48"/>
      <c r="M334" s="41" t="str">
        <f t="shared" si="126"/>
        <v/>
      </c>
      <c r="N334" s="41" t="str">
        <f t="shared" si="114"/>
        <v/>
      </c>
      <c r="O334" s="10" t="str">
        <f t="shared" si="115"/>
        <v>08:15</v>
      </c>
      <c r="P334" s="10" t="str">
        <f t="shared" si="116"/>
        <v/>
      </c>
      <c r="Q334" s="48" t="str">
        <f t="shared" si="117"/>
        <v/>
      </c>
      <c r="R334" s="48" t="str">
        <f t="shared" si="118"/>
        <v/>
      </c>
      <c r="S334" s="42" t="str">
        <f t="shared" si="119"/>
        <v>SINGOLO</v>
      </c>
      <c r="T334" s="57" t="str">
        <f>Tabella3[[#This Row],[Descrizione Attività]]</f>
        <v>ORE CONTO PROPRIO</v>
      </c>
      <c r="U334" s="57" t="str">
        <f>IF(Tabella1[[#This Row],[DATA]]="","","02")</f>
        <v>02</v>
      </c>
      <c r="V334" s="34"/>
      <c r="W334" s="34"/>
      <c r="X334" s="33"/>
      <c r="Y334" s="23"/>
      <c r="Z334" s="21" t="str">
        <f t="shared" si="120"/>
        <v>giovedì</v>
      </c>
      <c r="AA334" s="22">
        <f t="shared" si="121"/>
        <v>8.25</v>
      </c>
      <c r="AB334" s="22" t="str">
        <f t="shared" si="122"/>
        <v>08:15</v>
      </c>
      <c r="AC334" s="22" t="str">
        <f t="shared" si="123"/>
        <v>NO</v>
      </c>
      <c r="AD334" s="46"/>
      <c r="AE334" s="78">
        <v>45820</v>
      </c>
      <c r="AF334" s="73" t="s">
        <v>50</v>
      </c>
      <c r="AG334" s="73"/>
      <c r="AH334" s="73">
        <v>4041</v>
      </c>
      <c r="AI334" s="73">
        <v>10</v>
      </c>
      <c r="AJ334" s="74">
        <v>7.45</v>
      </c>
      <c r="AK334" s="74">
        <v>16.45</v>
      </c>
      <c r="AL334" s="74">
        <v>8.25</v>
      </c>
      <c r="AM334" s="73" t="s">
        <v>62</v>
      </c>
      <c r="AN334" s="75" t="s">
        <v>49</v>
      </c>
      <c r="AO334" s="76">
        <v>4041</v>
      </c>
    </row>
    <row r="335" spans="1:41" ht="14.45" customHeight="1">
      <c r="A335" s="38"/>
      <c r="B335" s="9">
        <f t="shared" si="110"/>
        <v>45820</v>
      </c>
      <c r="C335" s="39">
        <f t="shared" si="127"/>
        <v>404</v>
      </c>
      <c r="D335" s="38" t="str">
        <f>IF(AF335="", "", IFERROR(TEXT(INDEX(Tabella4[N°], MATCH("*"&amp;AF335&amp;"*", Tabella4[DIPENDENTE], 0)), "0000"), "Non trovato"))</f>
        <v>1876</v>
      </c>
      <c r="E335" s="38" t="str">
        <f>IF(AG335="", "", IF(ISERROR(MATCH("*"&amp;AG335&amp;"*", Tabella4[DIPENDENTE], 0)), "Non trovato", TEXT(INDEX(Tabella4[N°], MATCH("*"&amp;AG335&amp;"*", Tabella4[DIPENDENTE], 0)), "0000")))</f>
        <v/>
      </c>
      <c r="F335" s="48" t="str">
        <f t="shared" si="111"/>
        <v>RICCIO</v>
      </c>
      <c r="G335" s="48" t="str">
        <f t="shared" si="112"/>
        <v/>
      </c>
      <c r="H335" s="57"/>
      <c r="I335" s="68" t="str">
        <f t="shared" si="113"/>
        <v>02</v>
      </c>
      <c r="J335" s="39" t="str">
        <f t="shared" si="124"/>
        <v>07:45</v>
      </c>
      <c r="K335" s="40" t="str">
        <f t="shared" si="125"/>
        <v/>
      </c>
      <c r="L335" s="48"/>
      <c r="M335" s="41" t="str">
        <f t="shared" si="126"/>
        <v/>
      </c>
      <c r="N335" s="41" t="str">
        <f t="shared" si="114"/>
        <v/>
      </c>
      <c r="O335" s="10" t="str">
        <f t="shared" si="115"/>
        <v>07:45</v>
      </c>
      <c r="P335" s="10" t="str">
        <f t="shared" si="116"/>
        <v/>
      </c>
      <c r="Q335" s="48" t="str">
        <f t="shared" si="117"/>
        <v/>
      </c>
      <c r="R335" s="48" t="str">
        <f t="shared" si="118"/>
        <v/>
      </c>
      <c r="S335" s="42" t="str">
        <f t="shared" si="119"/>
        <v>SINGOLO</v>
      </c>
      <c r="T335" s="57" t="str">
        <f>Tabella3[[#This Row],[Descrizione Attività]]</f>
        <v>ORE CONTO PROPRIO</v>
      </c>
      <c r="U335" s="57" t="str">
        <f>IF(Tabella1[[#This Row],[DATA]]="","","02")</f>
        <v>02</v>
      </c>
      <c r="V335" s="34"/>
      <c r="W335" s="34"/>
      <c r="X335" s="33"/>
      <c r="Y335" s="23"/>
      <c r="Z335" s="21" t="str">
        <f t="shared" si="120"/>
        <v>giovedì</v>
      </c>
      <c r="AA335" s="22">
        <f t="shared" si="121"/>
        <v>7.75</v>
      </c>
      <c r="AB335" s="22" t="str">
        <f t="shared" si="122"/>
        <v>07:45</v>
      </c>
      <c r="AC335" s="22" t="str">
        <f t="shared" si="123"/>
        <v>NO</v>
      </c>
      <c r="AD335" s="46"/>
      <c r="AE335" s="78">
        <v>45820</v>
      </c>
      <c r="AF335" s="73" t="s">
        <v>56</v>
      </c>
      <c r="AG335" s="73"/>
      <c r="AH335" s="73">
        <v>4041</v>
      </c>
      <c r="AI335" s="73">
        <v>10</v>
      </c>
      <c r="AJ335" s="74">
        <v>7.45</v>
      </c>
      <c r="AK335" s="74">
        <v>16.149999999999999</v>
      </c>
      <c r="AL335" s="74">
        <v>7.75</v>
      </c>
      <c r="AM335" s="73" t="s">
        <v>62</v>
      </c>
      <c r="AN335" s="75" t="s">
        <v>49</v>
      </c>
      <c r="AO335" s="76">
        <v>4041</v>
      </c>
    </row>
    <row r="336" spans="1:41" ht="14.45" customHeight="1">
      <c r="A336" s="38"/>
      <c r="B336" s="9">
        <f t="shared" si="110"/>
        <v>45820</v>
      </c>
      <c r="C336" s="39">
        <f t="shared" si="127"/>
        <v>404</v>
      </c>
      <c r="D336" s="38" t="str">
        <f>IF(AF336="", "", IFERROR(TEXT(INDEX(Tabella4[N°], MATCH("*"&amp;AF336&amp;"*", Tabella4[DIPENDENTE], 0)), "0000"), "Non trovato"))</f>
        <v>0242</v>
      </c>
      <c r="E336" s="38" t="str">
        <f>IF(AG336="", "", IF(ISERROR(MATCH("*"&amp;AG336&amp;"*", Tabella4[DIPENDENTE], 0)), "Non trovato", TEXT(INDEX(Tabella4[N°], MATCH("*"&amp;AG336&amp;"*", Tabella4[DIPENDENTE], 0)), "0000")))</f>
        <v/>
      </c>
      <c r="F336" s="48" t="str">
        <f t="shared" si="111"/>
        <v>OGNISANTI A</v>
      </c>
      <c r="G336" s="48" t="str">
        <f t="shared" si="112"/>
        <v/>
      </c>
      <c r="H336" s="57"/>
      <c r="I336" s="68" t="str">
        <f t="shared" si="113"/>
        <v>02</v>
      </c>
      <c r="J336" s="39" t="str">
        <f t="shared" si="124"/>
        <v>00:30</v>
      </c>
      <c r="K336" s="40" t="str">
        <f t="shared" si="125"/>
        <v/>
      </c>
      <c r="L336" s="48"/>
      <c r="M336" s="41" t="str">
        <f t="shared" si="126"/>
        <v/>
      </c>
      <c r="N336" s="41" t="str">
        <f t="shared" si="114"/>
        <v/>
      </c>
      <c r="O336" s="10" t="str">
        <f t="shared" si="115"/>
        <v>00:30</v>
      </c>
      <c r="P336" s="10" t="str">
        <f t="shared" si="116"/>
        <v/>
      </c>
      <c r="Q336" s="48" t="str">
        <f t="shared" si="117"/>
        <v/>
      </c>
      <c r="R336" s="48" t="str">
        <f t="shared" si="118"/>
        <v/>
      </c>
      <c r="S336" s="42" t="str">
        <f t="shared" si="119"/>
        <v>SINGOLO</v>
      </c>
      <c r="T336" s="57" t="str">
        <f>Tabella3[[#This Row],[Descrizione Attività]]</f>
        <v>ORE CONTO PROPRIO</v>
      </c>
      <c r="U336" s="57" t="str">
        <f>IF(Tabella1[[#This Row],[DATA]]="","","02")</f>
        <v>02</v>
      </c>
      <c r="V336" s="34"/>
      <c r="W336" s="34"/>
      <c r="X336" s="33"/>
      <c r="Y336" s="23"/>
      <c r="Z336" s="21" t="str">
        <f t="shared" si="120"/>
        <v>giovedì</v>
      </c>
      <c r="AA336" s="22">
        <f t="shared" si="121"/>
        <v>0.5</v>
      </c>
      <c r="AB336" s="22" t="str">
        <f t="shared" si="122"/>
        <v>00:30</v>
      </c>
      <c r="AC336" s="22" t="str">
        <f t="shared" si="123"/>
        <v>NO</v>
      </c>
      <c r="AD336" s="46"/>
      <c r="AE336" s="78">
        <v>45820</v>
      </c>
      <c r="AF336" s="73" t="s">
        <v>72</v>
      </c>
      <c r="AG336" s="73"/>
      <c r="AH336" s="73">
        <v>4041</v>
      </c>
      <c r="AI336" s="73">
        <v>10</v>
      </c>
      <c r="AJ336" s="74">
        <v>16.45</v>
      </c>
      <c r="AK336" s="74">
        <v>17.149999999999999</v>
      </c>
      <c r="AL336" s="74">
        <v>0.5</v>
      </c>
      <c r="AM336" s="73" t="s">
        <v>62</v>
      </c>
      <c r="AN336" s="75" t="s">
        <v>49</v>
      </c>
      <c r="AO336" s="76">
        <v>4041</v>
      </c>
    </row>
    <row r="337" spans="1:41" ht="14.45" customHeight="1">
      <c r="A337" s="38"/>
      <c r="B337" s="9">
        <f t="shared" si="110"/>
        <v>45820</v>
      </c>
      <c r="C337" s="39" t="str">
        <f t="shared" si="127"/>
        <v>23/134</v>
      </c>
      <c r="D337" s="38" t="str">
        <f>IF(AF337="", "", IFERROR(TEXT(INDEX(Tabella4[N°], MATCH("*"&amp;AF337&amp;"*", Tabella4[DIPENDENTE], 0)), "0000"), "Non trovato"))</f>
        <v>0263</v>
      </c>
      <c r="E337" s="38" t="str">
        <f>IF(AG337="", "", IF(ISERROR(MATCH("*"&amp;AG337&amp;"*", Tabella4[DIPENDENTE], 0)), "Non trovato", TEXT(INDEX(Tabella4[N°], MATCH("*"&amp;AG337&amp;"*", Tabella4[DIPENDENTE], 0)), "0000")))</f>
        <v/>
      </c>
      <c r="F337" s="48" t="str">
        <f t="shared" si="111"/>
        <v>ROSSITTO G</v>
      </c>
      <c r="G337" s="48" t="str">
        <f t="shared" si="112"/>
        <v/>
      </c>
      <c r="H337" s="57"/>
      <c r="I337" s="68" t="str">
        <f t="shared" si="113"/>
        <v>02</v>
      </c>
      <c r="J337" s="39" t="str">
        <f t="shared" si="124"/>
        <v/>
      </c>
      <c r="K337" s="40" t="str">
        <f t="shared" si="125"/>
        <v>01:30</v>
      </c>
      <c r="L337" s="48"/>
      <c r="M337" s="41" t="str">
        <f t="shared" si="126"/>
        <v/>
      </c>
      <c r="N337" s="41" t="str">
        <f t="shared" si="114"/>
        <v/>
      </c>
      <c r="O337" s="10" t="str">
        <f t="shared" si="115"/>
        <v>01:30</v>
      </c>
      <c r="P337" s="10" t="str">
        <f t="shared" si="116"/>
        <v/>
      </c>
      <c r="Q337" s="48" t="str">
        <f t="shared" si="117"/>
        <v/>
      </c>
      <c r="R337" s="48" t="str">
        <f t="shared" si="118"/>
        <v/>
      </c>
      <c r="S337" s="42" t="str">
        <f t="shared" si="119"/>
        <v>SINGOLO</v>
      </c>
      <c r="T337" s="57" t="str">
        <f>Tabella3[[#This Row],[Descrizione Attività]]</f>
        <v>Manutenzione Elettrica Isab</v>
      </c>
      <c r="U337" s="57" t="str">
        <f>IF(Tabella1[[#This Row],[DATA]]="","","02")</f>
        <v>02</v>
      </c>
      <c r="V337" s="34"/>
      <c r="W337" s="34"/>
      <c r="X337" s="33"/>
      <c r="Y337" s="23"/>
      <c r="Z337" s="21" t="str">
        <f t="shared" si="120"/>
        <v>giovedì</v>
      </c>
      <c r="AA337" s="22">
        <f t="shared" si="121"/>
        <v>1.5</v>
      </c>
      <c r="AB337" s="22" t="str">
        <f t="shared" si="122"/>
        <v>01:30</v>
      </c>
      <c r="AC337" s="22" t="str">
        <f t="shared" si="123"/>
        <v>NO</v>
      </c>
      <c r="AD337" s="46"/>
      <c r="AE337" s="78">
        <v>45820</v>
      </c>
      <c r="AF337" s="73" t="s">
        <v>110</v>
      </c>
      <c r="AG337" s="73"/>
      <c r="AH337" s="73">
        <v>23134</v>
      </c>
      <c r="AI337" s="73">
        <v>10</v>
      </c>
      <c r="AJ337" s="74">
        <v>6.15</v>
      </c>
      <c r="AK337" s="74">
        <v>7.45</v>
      </c>
      <c r="AL337" s="74">
        <v>1.5</v>
      </c>
      <c r="AM337" s="73" t="s">
        <v>111</v>
      </c>
      <c r="AN337" s="75" t="s">
        <v>49</v>
      </c>
      <c r="AO337" s="76" t="s">
        <v>61</v>
      </c>
    </row>
    <row r="338" spans="1:41" ht="14.45" customHeight="1">
      <c r="A338" s="38"/>
      <c r="B338" s="9">
        <f t="shared" si="110"/>
        <v>45820</v>
      </c>
      <c r="C338" s="39" t="str">
        <f t="shared" si="127"/>
        <v>23/134</v>
      </c>
      <c r="D338" s="38" t="str">
        <f>IF(AF338="", "", IFERROR(TEXT(INDEX(Tabella4[N°], MATCH("*"&amp;AF338&amp;"*", Tabella4[DIPENDENTE], 0)), "0000"), "Non trovato"))</f>
        <v>0263</v>
      </c>
      <c r="E338" s="38" t="str">
        <f>IF(AG338="", "", IF(ISERROR(MATCH("*"&amp;AG338&amp;"*", Tabella4[DIPENDENTE], 0)), "Non trovato", TEXT(INDEX(Tabella4[N°], MATCH("*"&amp;AG338&amp;"*", Tabella4[DIPENDENTE], 0)), "0000")))</f>
        <v/>
      </c>
      <c r="F338" s="48" t="str">
        <f t="shared" si="111"/>
        <v>ROSSITTO G</v>
      </c>
      <c r="G338" s="48" t="str">
        <f t="shared" si="112"/>
        <v/>
      </c>
      <c r="H338" s="57"/>
      <c r="I338" s="68" t="str">
        <f t="shared" si="113"/>
        <v>02</v>
      </c>
      <c r="J338" s="39" t="str">
        <f t="shared" si="124"/>
        <v/>
      </c>
      <c r="K338" s="40" t="str">
        <f t="shared" si="125"/>
        <v>00:30</v>
      </c>
      <c r="L338" s="48"/>
      <c r="M338" s="41" t="str">
        <f t="shared" si="126"/>
        <v/>
      </c>
      <c r="N338" s="41" t="str">
        <f t="shared" si="114"/>
        <v/>
      </c>
      <c r="O338" s="10" t="str">
        <f t="shared" si="115"/>
        <v>00:30</v>
      </c>
      <c r="P338" s="10" t="str">
        <f t="shared" si="116"/>
        <v/>
      </c>
      <c r="Q338" s="48" t="str">
        <f t="shared" si="117"/>
        <v/>
      </c>
      <c r="R338" s="48" t="str">
        <f t="shared" si="118"/>
        <v/>
      </c>
      <c r="S338" s="42" t="str">
        <f t="shared" si="119"/>
        <v>SINGOLO</v>
      </c>
      <c r="T338" s="57" t="str">
        <f>Tabella3[[#This Row],[Descrizione Attività]]</f>
        <v>Manutenzione Elettrica Isab</v>
      </c>
      <c r="U338" s="57" t="str">
        <f>IF(Tabella1[[#This Row],[DATA]]="","","02")</f>
        <v>02</v>
      </c>
      <c r="V338" s="34"/>
      <c r="W338" s="34"/>
      <c r="X338" s="33"/>
      <c r="Y338" s="23"/>
      <c r="Z338" s="21" t="str">
        <f t="shared" si="120"/>
        <v>giovedì</v>
      </c>
      <c r="AA338" s="22">
        <f t="shared" si="121"/>
        <v>0.5</v>
      </c>
      <c r="AB338" s="22" t="str">
        <f t="shared" si="122"/>
        <v>00:30</v>
      </c>
      <c r="AC338" s="22" t="str">
        <f t="shared" si="123"/>
        <v>NO</v>
      </c>
      <c r="AD338" s="46"/>
      <c r="AE338" s="78">
        <v>45820</v>
      </c>
      <c r="AF338" s="73" t="s">
        <v>110</v>
      </c>
      <c r="AG338" s="73"/>
      <c r="AH338" s="73">
        <v>23134</v>
      </c>
      <c r="AI338" s="73">
        <v>10</v>
      </c>
      <c r="AJ338" s="74">
        <v>16.45</v>
      </c>
      <c r="AK338" s="74">
        <v>17.149999999999999</v>
      </c>
      <c r="AL338" s="74">
        <v>0.5</v>
      </c>
      <c r="AM338" s="73" t="s">
        <v>111</v>
      </c>
      <c r="AN338" s="75" t="s">
        <v>49</v>
      </c>
      <c r="AO338" s="76" t="s">
        <v>61</v>
      </c>
    </row>
    <row r="339" spans="1:41" ht="14.45" customHeight="1">
      <c r="A339" s="38"/>
      <c r="B339" s="9">
        <f t="shared" si="110"/>
        <v>45820</v>
      </c>
      <c r="C339" s="39">
        <f t="shared" si="127"/>
        <v>404</v>
      </c>
      <c r="D339" s="38" t="str">
        <f>IF(AF339="", "", IFERROR(TEXT(INDEX(Tabella4[N°], MATCH("*"&amp;AF339&amp;"*", Tabella4[DIPENDENTE], 0)), "0000"), "Non trovato"))</f>
        <v>0483</v>
      </c>
      <c r="E339" s="38" t="str">
        <f>IF(AG339="", "", IF(ISERROR(MATCH("*"&amp;AG339&amp;"*", Tabella4[DIPENDENTE], 0)), "Non trovato", TEXT(INDEX(Tabella4[N°], MATCH("*"&amp;AG339&amp;"*", Tabella4[DIPENDENTE], 0)), "0000")))</f>
        <v/>
      </c>
      <c r="F339" s="48" t="str">
        <f t="shared" si="111"/>
        <v>SCARAVELLI</v>
      </c>
      <c r="G339" s="48" t="str">
        <f t="shared" si="112"/>
        <v/>
      </c>
      <c r="H339" s="57"/>
      <c r="I339" s="68" t="str">
        <f t="shared" si="113"/>
        <v>02</v>
      </c>
      <c r="J339" s="39" t="str">
        <f t="shared" si="124"/>
        <v>02:00</v>
      </c>
      <c r="K339" s="40" t="str">
        <f t="shared" si="125"/>
        <v/>
      </c>
      <c r="L339" s="48"/>
      <c r="M339" s="41" t="str">
        <f t="shared" si="126"/>
        <v/>
      </c>
      <c r="N339" s="41" t="str">
        <f t="shared" si="114"/>
        <v/>
      </c>
      <c r="O339" s="10" t="str">
        <f t="shared" si="115"/>
        <v>02:00</v>
      </c>
      <c r="P339" s="10" t="str">
        <f t="shared" si="116"/>
        <v/>
      </c>
      <c r="Q339" s="48" t="str">
        <f t="shared" si="117"/>
        <v/>
      </c>
      <c r="R339" s="48" t="str">
        <f t="shared" si="118"/>
        <v/>
      </c>
      <c r="S339" s="42" t="str">
        <f t="shared" si="119"/>
        <v>SINGOLO</v>
      </c>
      <c r="T339" s="57" t="str">
        <f>Tabella3[[#This Row],[Descrizione Attività]]</f>
        <v>ORE CONTO PROPRIO</v>
      </c>
      <c r="U339" s="57" t="str">
        <f>IF(Tabella1[[#This Row],[DATA]]="","","02")</f>
        <v>02</v>
      </c>
      <c r="V339" s="34"/>
      <c r="W339" s="34"/>
      <c r="X339" s="33"/>
      <c r="Y339" s="23"/>
      <c r="Z339" s="21" t="str">
        <f t="shared" si="120"/>
        <v>giovedì</v>
      </c>
      <c r="AA339" s="22">
        <f t="shared" si="121"/>
        <v>2</v>
      </c>
      <c r="AB339" s="22" t="str">
        <f t="shared" si="122"/>
        <v>02:00</v>
      </c>
      <c r="AC339" s="22" t="str">
        <f t="shared" si="123"/>
        <v>NO</v>
      </c>
      <c r="AD339" s="46"/>
      <c r="AE339" s="78">
        <v>45820</v>
      </c>
      <c r="AF339" s="73" t="s">
        <v>51</v>
      </c>
      <c r="AG339" s="73"/>
      <c r="AH339" s="73">
        <v>4041</v>
      </c>
      <c r="AI339" s="73">
        <v>10</v>
      </c>
      <c r="AJ339" s="74">
        <v>14.45</v>
      </c>
      <c r="AK339" s="74">
        <v>16.45</v>
      </c>
      <c r="AL339" s="74">
        <v>2</v>
      </c>
      <c r="AM339" s="73" t="s">
        <v>62</v>
      </c>
      <c r="AN339" s="75" t="s">
        <v>49</v>
      </c>
      <c r="AO339" s="76">
        <v>4041</v>
      </c>
    </row>
    <row r="340" spans="1:41" ht="14.45" customHeight="1">
      <c r="A340" s="38"/>
      <c r="B340" s="9">
        <f t="shared" si="110"/>
        <v>45820</v>
      </c>
      <c r="C340" s="39">
        <f t="shared" si="127"/>
        <v>404</v>
      </c>
      <c r="D340" s="38" t="str">
        <f>IF(AF340="", "", IFERROR(TEXT(INDEX(Tabella4[N°], MATCH("*"&amp;AF340&amp;"*", Tabella4[DIPENDENTE], 0)), "0000"), "Non trovato"))</f>
        <v>1765</v>
      </c>
      <c r="E340" s="38" t="str">
        <f>IF(AG340="", "", IF(ISERROR(MATCH("*"&amp;AG340&amp;"*", Tabella4[DIPENDENTE], 0)), "Non trovato", TEXT(INDEX(Tabella4[N°], MATCH("*"&amp;AG340&amp;"*", Tabella4[DIPENDENTE], 0)), "0000")))</f>
        <v/>
      </c>
      <c r="F340" s="48" t="str">
        <f t="shared" si="111"/>
        <v>SIRINGO</v>
      </c>
      <c r="G340" s="48" t="str">
        <f t="shared" si="112"/>
        <v/>
      </c>
      <c r="H340" s="57"/>
      <c r="I340" s="68" t="str">
        <f t="shared" si="113"/>
        <v>02</v>
      </c>
      <c r="J340" s="39" t="str">
        <f t="shared" si="124"/>
        <v>08:15</v>
      </c>
      <c r="K340" s="40" t="str">
        <f t="shared" si="125"/>
        <v/>
      </c>
      <c r="L340" s="48"/>
      <c r="M340" s="41" t="str">
        <f t="shared" si="126"/>
        <v/>
      </c>
      <c r="N340" s="41" t="str">
        <f t="shared" si="114"/>
        <v/>
      </c>
      <c r="O340" s="10" t="str">
        <f t="shared" si="115"/>
        <v>08:15</v>
      </c>
      <c r="P340" s="10" t="str">
        <f t="shared" si="116"/>
        <v/>
      </c>
      <c r="Q340" s="48" t="str">
        <f t="shared" si="117"/>
        <v/>
      </c>
      <c r="R340" s="48" t="str">
        <f t="shared" si="118"/>
        <v/>
      </c>
      <c r="S340" s="42" t="str">
        <f t="shared" si="119"/>
        <v>SINGOLO</v>
      </c>
      <c r="T340" s="57" t="str">
        <f>Tabella3[[#This Row],[Descrizione Attività]]</f>
        <v>ORE CONTO PROPRIO</v>
      </c>
      <c r="U340" s="57" t="str">
        <f>IF(Tabella1[[#This Row],[DATA]]="","","02")</f>
        <v>02</v>
      </c>
      <c r="V340" s="34"/>
      <c r="W340" s="34"/>
      <c r="X340" s="33"/>
      <c r="Y340" s="23"/>
      <c r="Z340" s="21" t="str">
        <f t="shared" si="120"/>
        <v>giovedì</v>
      </c>
      <c r="AA340" s="22">
        <f t="shared" si="121"/>
        <v>8.25</v>
      </c>
      <c r="AB340" s="22" t="str">
        <f t="shared" si="122"/>
        <v>08:15</v>
      </c>
      <c r="AC340" s="22" t="str">
        <f t="shared" si="123"/>
        <v>NO</v>
      </c>
      <c r="AD340" s="46"/>
      <c r="AE340" s="78">
        <v>45820</v>
      </c>
      <c r="AF340" s="73" t="s">
        <v>112</v>
      </c>
      <c r="AG340" s="73"/>
      <c r="AH340" s="73">
        <v>4041</v>
      </c>
      <c r="AI340" s="73">
        <v>10</v>
      </c>
      <c r="AJ340" s="74">
        <v>7.45</v>
      </c>
      <c r="AK340" s="74">
        <v>16.45</v>
      </c>
      <c r="AL340" s="74">
        <v>8.25</v>
      </c>
      <c r="AM340" s="73" t="s">
        <v>62</v>
      </c>
      <c r="AN340" s="75" t="s">
        <v>49</v>
      </c>
      <c r="AO340" s="76">
        <v>4041</v>
      </c>
    </row>
    <row r="341" spans="1:41" ht="14.45" customHeight="1">
      <c r="A341" s="38"/>
      <c r="B341" s="9">
        <f t="shared" si="110"/>
        <v>45820</v>
      </c>
      <c r="C341" s="39">
        <f t="shared" si="127"/>
        <v>404</v>
      </c>
      <c r="D341" s="38" t="str">
        <f>IF(AF341="", "", IFERROR(TEXT(INDEX(Tabella4[N°], MATCH("*"&amp;AF341&amp;"*", Tabella4[DIPENDENTE], 0)), "0000"), "Non trovato"))</f>
        <v>0552</v>
      </c>
      <c r="E341" s="38" t="str">
        <f>IF(AG341="", "", IF(ISERROR(MATCH("*"&amp;AG341&amp;"*", Tabella4[DIPENDENTE], 0)), "Non trovato", TEXT(INDEX(Tabella4[N°], MATCH("*"&amp;AG341&amp;"*", Tabella4[DIPENDENTE], 0)), "0000")))</f>
        <v/>
      </c>
      <c r="F341" s="48" t="str">
        <f t="shared" si="111"/>
        <v>DI MARE</v>
      </c>
      <c r="G341" s="48" t="str">
        <f t="shared" si="112"/>
        <v/>
      </c>
      <c r="H341" s="57"/>
      <c r="I341" s="68" t="str">
        <f t="shared" si="113"/>
        <v>02</v>
      </c>
      <c r="J341" s="39" t="str">
        <f t="shared" si="124"/>
        <v/>
      </c>
      <c r="K341" s="40" t="str">
        <f t="shared" si="125"/>
        <v/>
      </c>
      <c r="L341" s="48"/>
      <c r="M341" s="41" t="str">
        <f t="shared" si="126"/>
        <v/>
      </c>
      <c r="N341" s="41" t="str">
        <f t="shared" si="114"/>
        <v/>
      </c>
      <c r="O341" s="10" t="str">
        <f t="shared" si="115"/>
        <v>04:00</v>
      </c>
      <c r="P341" s="10" t="str">
        <f t="shared" si="116"/>
        <v>04:00</v>
      </c>
      <c r="Q341" s="48" t="str">
        <f t="shared" si="117"/>
        <v/>
      </c>
      <c r="R341" s="48" t="str">
        <f t="shared" si="118"/>
        <v/>
      </c>
      <c r="S341" s="42" t="str">
        <f t="shared" si="119"/>
        <v>SINGOLO</v>
      </c>
      <c r="T341" s="57" t="str">
        <f>Tabella3[[#This Row],[Descrizione Attività]]</f>
        <v>PERMESSO RETRIBUITO</v>
      </c>
      <c r="U341" s="57" t="str">
        <f>IF(Tabella1[[#This Row],[DATA]]="","","02")</f>
        <v>02</v>
      </c>
      <c r="V341" s="34"/>
      <c r="W341" s="34"/>
      <c r="X341" s="33"/>
      <c r="Y341" s="23"/>
      <c r="Z341" s="21" t="str">
        <f t="shared" si="120"/>
        <v>giovedì</v>
      </c>
      <c r="AA341" s="22">
        <f t="shared" si="121"/>
        <v>4</v>
      </c>
      <c r="AB341" s="22" t="str">
        <f t="shared" si="122"/>
        <v>04:00</v>
      </c>
      <c r="AC341" s="22" t="str">
        <f t="shared" si="123"/>
        <v>NO</v>
      </c>
      <c r="AD341" s="46"/>
      <c r="AE341" s="78">
        <v>45820</v>
      </c>
      <c r="AF341" s="73" t="s">
        <v>63</v>
      </c>
      <c r="AG341" s="73"/>
      <c r="AH341" s="73">
        <v>4044</v>
      </c>
      <c r="AI341" s="73">
        <v>10</v>
      </c>
      <c r="AJ341" s="74">
        <v>12.45</v>
      </c>
      <c r="AK341" s="74">
        <v>16.45</v>
      </c>
      <c r="AL341" s="74">
        <v>4</v>
      </c>
      <c r="AM341" s="73" t="s">
        <v>48</v>
      </c>
      <c r="AN341" s="75" t="s">
        <v>49</v>
      </c>
      <c r="AO341" s="76">
        <v>404</v>
      </c>
    </row>
    <row r="342" spans="1:41" ht="14.45" customHeight="1">
      <c r="A342" s="38"/>
      <c r="B342" s="9">
        <f t="shared" si="110"/>
        <v>45820</v>
      </c>
      <c r="C342" s="39">
        <f t="shared" si="127"/>
        <v>404</v>
      </c>
      <c r="D342" s="38" t="str">
        <f>IF(AF342="", "", IFERROR(TEXT(INDEX(Tabella4[N°], MATCH("*"&amp;AF342&amp;"*", Tabella4[DIPENDENTE], 0)), "0000"), "Non trovato"))</f>
        <v>2114</v>
      </c>
      <c r="E342" s="38" t="str">
        <f>IF(AG342="", "", IF(ISERROR(MATCH("*"&amp;AG342&amp;"*", Tabella4[DIPENDENTE], 0)), "Non trovato", TEXT(INDEX(Tabella4[N°], MATCH("*"&amp;AG342&amp;"*", Tabella4[DIPENDENTE], 0)), "0000")))</f>
        <v/>
      </c>
      <c r="F342" s="48" t="str">
        <f t="shared" si="111"/>
        <v>GUARINO</v>
      </c>
      <c r="G342" s="48" t="str">
        <f t="shared" si="112"/>
        <v/>
      </c>
      <c r="H342" s="57"/>
      <c r="I342" s="68" t="str">
        <f t="shared" si="113"/>
        <v>02</v>
      </c>
      <c r="J342" s="39" t="str">
        <f t="shared" si="124"/>
        <v/>
      </c>
      <c r="K342" s="40" t="str">
        <f t="shared" si="125"/>
        <v/>
      </c>
      <c r="L342" s="48"/>
      <c r="M342" s="41" t="str">
        <f t="shared" si="126"/>
        <v/>
      </c>
      <c r="N342" s="41" t="str">
        <f t="shared" si="114"/>
        <v/>
      </c>
      <c r="O342" s="10" t="str">
        <f t="shared" si="115"/>
        <v>01:00</v>
      </c>
      <c r="P342" s="10" t="str">
        <f t="shared" si="116"/>
        <v>01:00</v>
      </c>
      <c r="Q342" s="48" t="str">
        <f t="shared" si="117"/>
        <v/>
      </c>
      <c r="R342" s="48" t="str">
        <f t="shared" si="118"/>
        <v/>
      </c>
      <c r="S342" s="42" t="str">
        <f t="shared" si="119"/>
        <v>SINGOLO</v>
      </c>
      <c r="T342" s="57" t="str">
        <f>Tabella3[[#This Row],[Descrizione Attività]]</f>
        <v>PERMESSO RETRIBUITO</v>
      </c>
      <c r="U342" s="57" t="str">
        <f>IF(Tabella1[[#This Row],[DATA]]="","","02")</f>
        <v>02</v>
      </c>
      <c r="V342" s="34"/>
      <c r="W342" s="34"/>
      <c r="X342" s="33"/>
      <c r="Y342" s="23"/>
      <c r="Z342" s="21" t="str">
        <f t="shared" si="120"/>
        <v>giovedì</v>
      </c>
      <c r="AA342" s="22">
        <f t="shared" si="121"/>
        <v>1</v>
      </c>
      <c r="AB342" s="22" t="str">
        <f t="shared" si="122"/>
        <v>01:00</v>
      </c>
      <c r="AC342" s="22" t="str">
        <f t="shared" si="123"/>
        <v>NO</v>
      </c>
      <c r="AD342" s="46"/>
      <c r="AE342" s="78">
        <v>45820</v>
      </c>
      <c r="AF342" s="73" t="s">
        <v>43</v>
      </c>
      <c r="AG342" s="73"/>
      <c r="AH342" s="73">
        <v>4044</v>
      </c>
      <c r="AI342" s="73">
        <v>10</v>
      </c>
      <c r="AJ342" s="74">
        <v>15.45</v>
      </c>
      <c r="AK342" s="74">
        <v>16.45</v>
      </c>
      <c r="AL342" s="74">
        <v>1</v>
      </c>
      <c r="AM342" s="73" t="s">
        <v>48</v>
      </c>
      <c r="AN342" s="75" t="s">
        <v>49</v>
      </c>
      <c r="AO342" s="76">
        <v>404</v>
      </c>
    </row>
    <row r="343" spans="1:41" ht="14.45" customHeight="1">
      <c r="A343" s="38"/>
      <c r="B343" s="9">
        <f t="shared" si="110"/>
        <v>45820</v>
      </c>
      <c r="C343" s="39">
        <f t="shared" si="127"/>
        <v>404</v>
      </c>
      <c r="D343" s="38" t="str">
        <f>IF(AF343="", "", IFERROR(TEXT(INDEX(Tabella4[N°], MATCH("*"&amp;AF343&amp;"*", Tabella4[DIPENDENTE], 0)), "0000"), "Non trovato"))</f>
        <v>1876</v>
      </c>
      <c r="E343" s="38" t="str">
        <f>IF(AG343="", "", IF(ISERROR(MATCH("*"&amp;AG343&amp;"*", Tabella4[DIPENDENTE], 0)), "Non trovato", TEXT(INDEX(Tabella4[N°], MATCH("*"&amp;AG343&amp;"*", Tabella4[DIPENDENTE], 0)), "0000")))</f>
        <v/>
      </c>
      <c r="F343" s="48" t="str">
        <f t="shared" si="111"/>
        <v>RICCIO</v>
      </c>
      <c r="G343" s="48" t="str">
        <f t="shared" si="112"/>
        <v/>
      </c>
      <c r="H343" s="57"/>
      <c r="I343" s="68" t="str">
        <f t="shared" si="113"/>
        <v>02</v>
      </c>
      <c r="J343" s="39" t="str">
        <f t="shared" si="124"/>
        <v/>
      </c>
      <c r="K343" s="40" t="str">
        <f t="shared" si="125"/>
        <v/>
      </c>
      <c r="L343" s="48"/>
      <c r="M343" s="41" t="str">
        <f t="shared" si="126"/>
        <v/>
      </c>
      <c r="N343" s="41" t="str">
        <f t="shared" si="114"/>
        <v/>
      </c>
      <c r="O343" s="10" t="str">
        <f t="shared" si="115"/>
        <v>00:30</v>
      </c>
      <c r="P343" s="10" t="str">
        <f t="shared" si="116"/>
        <v>00:30</v>
      </c>
      <c r="Q343" s="48" t="str">
        <f t="shared" si="117"/>
        <v/>
      </c>
      <c r="R343" s="48" t="str">
        <f t="shared" si="118"/>
        <v/>
      </c>
      <c r="S343" s="42" t="str">
        <f t="shared" si="119"/>
        <v>SINGOLO</v>
      </c>
      <c r="T343" s="57" t="str">
        <f>Tabella3[[#This Row],[Descrizione Attività]]</f>
        <v>PERMESSO RETRIBUITO</v>
      </c>
      <c r="U343" s="57" t="str">
        <f>IF(Tabella1[[#This Row],[DATA]]="","","02")</f>
        <v>02</v>
      </c>
      <c r="V343" s="34"/>
      <c r="W343" s="34"/>
      <c r="X343" s="33"/>
      <c r="Y343" s="23"/>
      <c r="Z343" s="21" t="str">
        <f t="shared" si="120"/>
        <v>giovedì</v>
      </c>
      <c r="AA343" s="22">
        <f t="shared" si="121"/>
        <v>0.5</v>
      </c>
      <c r="AB343" s="22" t="str">
        <f t="shared" si="122"/>
        <v>00:30</v>
      </c>
      <c r="AC343" s="22" t="str">
        <f t="shared" si="123"/>
        <v>NO</v>
      </c>
      <c r="AD343" s="46"/>
      <c r="AE343" s="78">
        <v>45820</v>
      </c>
      <c r="AF343" s="73" t="s">
        <v>56</v>
      </c>
      <c r="AG343" s="73"/>
      <c r="AH343" s="73">
        <v>4044</v>
      </c>
      <c r="AI343" s="73">
        <v>10</v>
      </c>
      <c r="AJ343" s="74">
        <v>16.149999999999999</v>
      </c>
      <c r="AK343" s="74">
        <v>16.45</v>
      </c>
      <c r="AL343" s="74">
        <v>0.5</v>
      </c>
      <c r="AM343" s="73" t="s">
        <v>48</v>
      </c>
      <c r="AN343" s="75" t="s">
        <v>49</v>
      </c>
      <c r="AO343" s="76">
        <v>404</v>
      </c>
    </row>
    <row r="344" spans="1:41" ht="14.45" customHeight="1">
      <c r="A344" s="38"/>
      <c r="B344" s="9">
        <f t="shared" si="110"/>
        <v>45820</v>
      </c>
      <c r="C344" s="39">
        <f t="shared" si="127"/>
        <v>404</v>
      </c>
      <c r="D344" s="38" t="str">
        <f>IF(AF344="", "", IFERROR(TEXT(INDEX(Tabella4[N°], MATCH("*"&amp;AF344&amp;"*", Tabella4[DIPENDENTE], 0)), "0000"), "Non trovato"))</f>
        <v>0300</v>
      </c>
      <c r="E344" s="38" t="str">
        <f>IF(AG344="", "", IF(ISERROR(MATCH("*"&amp;AG344&amp;"*", Tabella4[DIPENDENTE], 0)), "Non trovato", TEXT(INDEX(Tabella4[N°], MATCH("*"&amp;AG344&amp;"*", Tabella4[DIPENDENTE], 0)), "0000")))</f>
        <v>0490</v>
      </c>
      <c r="F344" s="48" t="str">
        <f t="shared" si="111"/>
        <v>CAVAGNACCHI</v>
      </c>
      <c r="G344" s="48" t="str">
        <f t="shared" si="112"/>
        <v>RICIPUTO</v>
      </c>
      <c r="H344" s="57"/>
      <c r="I344" s="68" t="str">
        <f t="shared" si="113"/>
        <v>02</v>
      </c>
      <c r="J344" s="39" t="str">
        <f t="shared" si="124"/>
        <v/>
      </c>
      <c r="K344" s="40" t="str">
        <f t="shared" si="125"/>
        <v/>
      </c>
      <c r="L344" s="48"/>
      <c r="M344" s="41" t="str">
        <f t="shared" si="126"/>
        <v/>
      </c>
      <c r="N344" s="41" t="str">
        <f t="shared" si="114"/>
        <v/>
      </c>
      <c r="O344" s="10" t="str">
        <f t="shared" si="115"/>
        <v>08:15</v>
      </c>
      <c r="P344" s="10" t="str">
        <f t="shared" si="116"/>
        <v>08:15</v>
      </c>
      <c r="Q344" s="48" t="str">
        <f t="shared" si="117"/>
        <v/>
      </c>
      <c r="R344" s="48" t="str">
        <f t="shared" si="118"/>
        <v/>
      </c>
      <c r="S344" s="42" t="str">
        <f t="shared" si="119"/>
        <v>DOPPIO</v>
      </c>
      <c r="T344" s="57" t="str">
        <f>Tabella3[[#This Row],[Descrizione Attività]]</f>
        <v>FERIE</v>
      </c>
      <c r="U344" s="57" t="str">
        <f>IF(Tabella1[[#This Row],[DATA]]="","","02")</f>
        <v>02</v>
      </c>
      <c r="V344" s="34"/>
      <c r="W344" s="34"/>
      <c r="X344" s="33"/>
      <c r="Y344" s="23"/>
      <c r="Z344" s="21" t="str">
        <f t="shared" si="120"/>
        <v>giovedì</v>
      </c>
      <c r="AA344" s="22">
        <f t="shared" si="121"/>
        <v>8.25</v>
      </c>
      <c r="AB344" s="22" t="str">
        <f t="shared" si="122"/>
        <v>08:15</v>
      </c>
      <c r="AC344" s="22" t="str">
        <f t="shared" si="123"/>
        <v>NO</v>
      </c>
      <c r="AD344" s="46"/>
      <c r="AE344" s="78">
        <v>45820</v>
      </c>
      <c r="AF344" s="73" t="s">
        <v>81</v>
      </c>
      <c r="AG344" s="73" t="s">
        <v>96</v>
      </c>
      <c r="AH344" s="73">
        <v>4042</v>
      </c>
      <c r="AI344" s="73">
        <v>10</v>
      </c>
      <c r="AJ344" s="74"/>
      <c r="AK344" s="74"/>
      <c r="AL344" s="74">
        <v>16.5</v>
      </c>
      <c r="AM344" s="73" t="s">
        <v>53</v>
      </c>
      <c r="AN344" s="75" t="s">
        <v>49</v>
      </c>
      <c r="AO344" s="76">
        <v>404</v>
      </c>
    </row>
    <row r="345" spans="1:41" ht="14.45" customHeight="1">
      <c r="A345" s="38"/>
      <c r="B345" s="9">
        <f t="shared" si="110"/>
        <v>45820</v>
      </c>
      <c r="C345" s="39">
        <f t="shared" si="127"/>
        <v>404</v>
      </c>
      <c r="D345" s="38" t="str">
        <f>IF(AF345="", "", IFERROR(TEXT(INDEX(Tabella4[N°], MATCH("*"&amp;AF345&amp;"*", Tabella4[DIPENDENTE], 0)), "0000"), "Non trovato"))</f>
        <v>0967</v>
      </c>
      <c r="E345" s="38" t="str">
        <f>IF(AG345="", "", IF(ISERROR(MATCH("*"&amp;AG345&amp;"*", Tabella4[DIPENDENTE], 0)), "Non trovato", TEXT(INDEX(Tabella4[N°], MATCH("*"&amp;AG345&amp;"*", Tabella4[DIPENDENTE], 0)), "0000")))</f>
        <v>0386</v>
      </c>
      <c r="F345" s="48" t="str">
        <f t="shared" si="111"/>
        <v>SCALISI</v>
      </c>
      <c r="G345" s="48" t="str">
        <f t="shared" si="112"/>
        <v>TRICHINI</v>
      </c>
      <c r="H345" s="57"/>
      <c r="I345" s="68" t="str">
        <f t="shared" si="113"/>
        <v>02</v>
      </c>
      <c r="J345" s="39" t="str">
        <f t="shared" si="124"/>
        <v/>
      </c>
      <c r="K345" s="40" t="str">
        <f t="shared" si="125"/>
        <v/>
      </c>
      <c r="L345" s="48"/>
      <c r="M345" s="41" t="str">
        <f t="shared" si="126"/>
        <v/>
      </c>
      <c r="N345" s="41" t="str">
        <f t="shared" si="114"/>
        <v/>
      </c>
      <c r="O345" s="10" t="str">
        <f t="shared" si="115"/>
        <v>08:15</v>
      </c>
      <c r="P345" s="10" t="str">
        <f t="shared" si="116"/>
        <v>08:15</v>
      </c>
      <c r="Q345" s="48" t="str">
        <f t="shared" si="117"/>
        <v/>
      </c>
      <c r="R345" s="48" t="str">
        <f t="shared" si="118"/>
        <v/>
      </c>
      <c r="S345" s="42" t="str">
        <f t="shared" si="119"/>
        <v>DOPPIO</v>
      </c>
      <c r="T345" s="57" t="str">
        <f>Tabella3[[#This Row],[Descrizione Attività]]</f>
        <v>FERIE</v>
      </c>
      <c r="U345" s="57" t="str">
        <f>IF(Tabella1[[#This Row],[DATA]]="","","02")</f>
        <v>02</v>
      </c>
      <c r="V345" s="34"/>
      <c r="W345" s="34"/>
      <c r="X345" s="33"/>
      <c r="Y345" s="23"/>
      <c r="Z345" s="21" t="str">
        <f t="shared" si="120"/>
        <v>giovedì</v>
      </c>
      <c r="AA345" s="22">
        <f t="shared" si="121"/>
        <v>8.25</v>
      </c>
      <c r="AB345" s="22" t="str">
        <f t="shared" si="122"/>
        <v>08:15</v>
      </c>
      <c r="AC345" s="22" t="str">
        <f t="shared" si="123"/>
        <v>NO</v>
      </c>
      <c r="AD345" s="46"/>
      <c r="AE345" s="78">
        <v>45820</v>
      </c>
      <c r="AF345" s="73" t="s">
        <v>68</v>
      </c>
      <c r="AG345" s="73" t="s">
        <v>113</v>
      </c>
      <c r="AH345" s="73">
        <v>4042</v>
      </c>
      <c r="AI345" s="73">
        <v>10</v>
      </c>
      <c r="AJ345" s="74"/>
      <c r="AK345" s="74"/>
      <c r="AL345" s="74">
        <v>16.5</v>
      </c>
      <c r="AM345" s="73" t="s">
        <v>53</v>
      </c>
      <c r="AN345" s="75" t="s">
        <v>49</v>
      </c>
      <c r="AO345" s="76">
        <v>404</v>
      </c>
    </row>
    <row r="346" spans="1:41" ht="14.45" customHeight="1">
      <c r="A346" s="38"/>
      <c r="B346" s="9">
        <f t="shared" si="110"/>
        <v>45820</v>
      </c>
      <c r="C346" s="39">
        <f t="shared" si="127"/>
        <v>404</v>
      </c>
      <c r="D346" s="38" t="str">
        <f>IF(AF346="", "", IFERROR(TEXT(INDEX(Tabella4[N°], MATCH("*"&amp;AF346&amp;"*", Tabella4[DIPENDENTE], 0)), "0000"), "Non trovato"))</f>
        <v>0266</v>
      </c>
      <c r="E346" s="38" t="str">
        <f>IF(AG346="", "", IF(ISERROR(MATCH("*"&amp;AG346&amp;"*", Tabella4[DIPENDENTE], 0)), "Non trovato", TEXT(INDEX(Tabella4[N°], MATCH("*"&amp;AG346&amp;"*", Tabella4[DIPENDENTE], 0)), "0000")))</f>
        <v/>
      </c>
      <c r="F346" s="48" t="str">
        <f t="shared" si="111"/>
        <v>DI SALVO</v>
      </c>
      <c r="G346" s="48" t="str">
        <f t="shared" si="112"/>
        <v/>
      </c>
      <c r="H346" s="57"/>
      <c r="I346" s="68" t="str">
        <f t="shared" si="113"/>
        <v>02</v>
      </c>
      <c r="J346" s="39" t="str">
        <f t="shared" si="124"/>
        <v/>
      </c>
      <c r="K346" s="40" t="str">
        <f t="shared" si="125"/>
        <v/>
      </c>
      <c r="L346" s="48"/>
      <c r="M346" s="41" t="str">
        <f t="shared" si="126"/>
        <v/>
      </c>
      <c r="N346" s="41" t="str">
        <f t="shared" si="114"/>
        <v/>
      </c>
      <c r="O346" s="10" t="str">
        <f t="shared" si="115"/>
        <v>08:15</v>
      </c>
      <c r="P346" s="10" t="str">
        <f t="shared" si="116"/>
        <v>08:15</v>
      </c>
      <c r="Q346" s="48" t="str">
        <f t="shared" si="117"/>
        <v/>
      </c>
      <c r="R346" s="48" t="str">
        <f t="shared" si="118"/>
        <v/>
      </c>
      <c r="S346" s="42" t="str">
        <f t="shared" si="119"/>
        <v>SINGOLO</v>
      </c>
      <c r="T346" s="57" t="str">
        <f>Tabella3[[#This Row],[Descrizione Attività]]</f>
        <v>PERMESSO RETRIBUITO</v>
      </c>
      <c r="U346" s="57" t="str">
        <f>IF(Tabella1[[#This Row],[DATA]]="","","02")</f>
        <v>02</v>
      </c>
      <c r="V346" s="34"/>
      <c r="W346" s="34"/>
      <c r="X346" s="33"/>
      <c r="Y346" s="23"/>
      <c r="Z346" s="21" t="str">
        <f t="shared" si="120"/>
        <v>giovedì</v>
      </c>
      <c r="AA346" s="22">
        <f t="shared" si="121"/>
        <v>8.25</v>
      </c>
      <c r="AB346" s="22" t="str">
        <f t="shared" si="122"/>
        <v>08:15</v>
      </c>
      <c r="AC346" s="22" t="str">
        <f t="shared" si="123"/>
        <v>NO</v>
      </c>
      <c r="AD346" s="46"/>
      <c r="AE346" s="78">
        <v>45820</v>
      </c>
      <c r="AF346" s="73" t="s">
        <v>54</v>
      </c>
      <c r="AG346" s="73"/>
      <c r="AH346" s="73">
        <v>4044</v>
      </c>
      <c r="AI346" s="73">
        <v>10</v>
      </c>
      <c r="AJ346" s="74"/>
      <c r="AK346" s="74"/>
      <c r="AL346" s="74">
        <v>8.25</v>
      </c>
      <c r="AM346" s="73" t="s">
        <v>48</v>
      </c>
      <c r="AN346" s="75" t="s">
        <v>49</v>
      </c>
      <c r="AO346" s="76">
        <v>404</v>
      </c>
    </row>
    <row r="347" spans="1:41" ht="14.45" customHeight="1">
      <c r="A347" s="38"/>
      <c r="B347" s="9">
        <f t="shared" si="110"/>
        <v>45820</v>
      </c>
      <c r="C347" s="39">
        <f t="shared" si="127"/>
        <v>404</v>
      </c>
      <c r="D347" s="38" t="str">
        <f>IF(AF347="", "", IFERROR(TEXT(INDEX(Tabella4[N°], MATCH("*"&amp;AF347&amp;"*", Tabella4[DIPENDENTE], 0)), "0000"), "Non trovato"))</f>
        <v>0476</v>
      </c>
      <c r="E347" s="38" t="str">
        <f>IF(AG347="", "", IF(ISERROR(MATCH("*"&amp;AG347&amp;"*", Tabella4[DIPENDENTE], 0)), "Non trovato", TEXT(INDEX(Tabella4[N°], MATCH("*"&amp;AG347&amp;"*", Tabella4[DIPENDENTE], 0)), "0000")))</f>
        <v/>
      </c>
      <c r="F347" s="48" t="str">
        <f t="shared" si="111"/>
        <v>ARICO'</v>
      </c>
      <c r="G347" s="48" t="str">
        <f t="shared" si="112"/>
        <v/>
      </c>
      <c r="H347" s="57"/>
      <c r="I347" s="68" t="str">
        <f t="shared" si="113"/>
        <v>02</v>
      </c>
      <c r="J347" s="39" t="str">
        <f t="shared" si="124"/>
        <v/>
      </c>
      <c r="K347" s="40" t="str">
        <f t="shared" si="125"/>
        <v/>
      </c>
      <c r="L347" s="48"/>
      <c r="M347" s="41" t="str">
        <f t="shared" si="126"/>
        <v/>
      </c>
      <c r="N347" s="41" t="str">
        <f t="shared" si="114"/>
        <v/>
      </c>
      <c r="O347" s="10" t="str">
        <f t="shared" si="115"/>
        <v>08:15</v>
      </c>
      <c r="P347" s="10" t="str">
        <f t="shared" si="116"/>
        <v/>
      </c>
      <c r="Q347" s="48" t="str">
        <f t="shared" si="117"/>
        <v/>
      </c>
      <c r="R347" s="48" t="str">
        <f t="shared" si="118"/>
        <v>08:15</v>
      </c>
      <c r="S347" s="42" t="str">
        <f t="shared" si="119"/>
        <v>SINGOLO</v>
      </c>
      <c r="T347" s="57" t="str">
        <f>Tabella3[[#This Row],[Descrizione Attività]]</f>
        <v>PERMESSO SINDACALE</v>
      </c>
      <c r="U347" s="57" t="str">
        <f>IF(Tabella1[[#This Row],[DATA]]="","","02")</f>
        <v>02</v>
      </c>
      <c r="V347" s="34"/>
      <c r="W347" s="34"/>
      <c r="X347" s="33"/>
      <c r="Y347" s="23"/>
      <c r="Z347" s="21" t="str">
        <f t="shared" si="120"/>
        <v>giovedì</v>
      </c>
      <c r="AA347" s="22">
        <f t="shared" si="121"/>
        <v>8.25</v>
      </c>
      <c r="AB347" s="22" t="str">
        <f t="shared" si="122"/>
        <v>08:15</v>
      </c>
      <c r="AC347" s="22" t="str">
        <f t="shared" si="123"/>
        <v>NO</v>
      </c>
      <c r="AD347" s="46"/>
      <c r="AE347" s="78">
        <v>45820</v>
      </c>
      <c r="AF347" s="73" t="s">
        <v>108</v>
      </c>
      <c r="AG347" s="73"/>
      <c r="AH347" s="73">
        <v>4045</v>
      </c>
      <c r="AI347" s="73">
        <v>10</v>
      </c>
      <c r="AJ347" s="74"/>
      <c r="AK347" s="74"/>
      <c r="AL347" s="74">
        <v>8.25</v>
      </c>
      <c r="AM347" s="73" t="s">
        <v>182</v>
      </c>
      <c r="AN347" s="75" t="s">
        <v>49</v>
      </c>
      <c r="AO347" s="76">
        <v>404</v>
      </c>
    </row>
    <row r="348" spans="1:41" ht="14.45" customHeight="1">
      <c r="A348" s="38"/>
      <c r="B348" s="9">
        <f t="shared" si="110"/>
        <v>45820</v>
      </c>
      <c r="C348" s="39">
        <f t="shared" si="127"/>
        <v>5400256064</v>
      </c>
      <c r="D348" s="38" t="str">
        <f>IF(AF348="", "", IFERROR(TEXT(INDEX(Tabella4[N°], MATCH("*"&amp;AF348&amp;"*", Tabella4[DIPENDENTE], 0)), "0000"), "Non trovato"))</f>
        <v>1969</v>
      </c>
      <c r="E348" s="38" t="str">
        <f>IF(AG348="", "", IF(ISERROR(MATCH("*"&amp;AG348&amp;"*", Tabella4[DIPENDENTE], 0)), "Non trovato", TEXT(INDEX(Tabella4[N°], MATCH("*"&amp;AG348&amp;"*", Tabella4[DIPENDENTE], 0)), "0000")))</f>
        <v/>
      </c>
      <c r="F348" s="48" t="str">
        <f t="shared" si="111"/>
        <v>BELLISTRI</v>
      </c>
      <c r="G348" s="48" t="str">
        <f t="shared" si="112"/>
        <v/>
      </c>
      <c r="H348" s="57"/>
      <c r="I348" s="68" t="str">
        <f t="shared" si="113"/>
        <v>02</v>
      </c>
      <c r="J348" s="39" t="str">
        <f t="shared" si="124"/>
        <v/>
      </c>
      <c r="K348" s="40" t="str">
        <f t="shared" si="125"/>
        <v>06:00</v>
      </c>
      <c r="L348" s="48"/>
      <c r="M348" s="41" t="str">
        <f t="shared" si="126"/>
        <v/>
      </c>
      <c r="N348" s="41" t="str">
        <f t="shared" si="114"/>
        <v/>
      </c>
      <c r="O348" s="10" t="str">
        <f t="shared" si="115"/>
        <v>06:00</v>
      </c>
      <c r="P348" s="10" t="str">
        <f t="shared" si="116"/>
        <v/>
      </c>
      <c r="Q348" s="48" t="str">
        <f t="shared" si="117"/>
        <v/>
      </c>
      <c r="R348" s="48" t="str">
        <f t="shared" si="118"/>
        <v/>
      </c>
      <c r="S348" s="42" t="str">
        <f t="shared" si="119"/>
        <v>SINGOLO</v>
      </c>
      <c r="T348" s="57" t="str">
        <f>Tabella3[[#This Row],[Descrizione Attività]]</f>
        <v>Area cantieri SUD - Noleggio gruppo elet</v>
      </c>
      <c r="U348" s="57" t="str">
        <f>IF(Tabella1[[#This Row],[DATA]]="","","02")</f>
        <v>02</v>
      </c>
      <c r="V348" s="34"/>
      <c r="W348" s="34"/>
      <c r="X348" s="33"/>
      <c r="Y348" s="23"/>
      <c r="Z348" s="21" t="str">
        <f t="shared" si="120"/>
        <v>giovedì</v>
      </c>
      <c r="AA348" s="22">
        <f t="shared" si="121"/>
        <v>6</v>
      </c>
      <c r="AB348" s="22" t="str">
        <f t="shared" si="122"/>
        <v>06:00</v>
      </c>
      <c r="AC348" s="22" t="str">
        <f t="shared" si="123"/>
        <v>NO</v>
      </c>
      <c r="AD348" s="46"/>
      <c r="AE348" s="78">
        <v>45820</v>
      </c>
      <c r="AF348" s="73" t="s">
        <v>73</v>
      </c>
      <c r="AG348" s="73"/>
      <c r="AH348" s="73">
        <v>5400256064</v>
      </c>
      <c r="AI348" s="73">
        <v>10</v>
      </c>
      <c r="AJ348" s="74">
        <v>12.45</v>
      </c>
      <c r="AK348" s="74">
        <v>18.45</v>
      </c>
      <c r="AL348" s="74">
        <v>6</v>
      </c>
      <c r="AM348" s="73" t="s">
        <v>183</v>
      </c>
      <c r="AN348" s="75" t="s">
        <v>45</v>
      </c>
      <c r="AO348" s="76" t="s">
        <v>61</v>
      </c>
    </row>
    <row r="349" spans="1:41" ht="14.45" customHeight="1">
      <c r="A349" s="38"/>
      <c r="B349" s="9">
        <f t="shared" si="110"/>
        <v>45820</v>
      </c>
      <c r="C349" s="39">
        <f t="shared" si="127"/>
        <v>404</v>
      </c>
      <c r="D349" s="38" t="str">
        <f>IF(AF349="", "", IFERROR(TEXT(INDEX(Tabella4[N°], MATCH("*"&amp;AF349&amp;"*", Tabella4[DIPENDENTE], 0)), "0000"), "Non trovato"))</f>
        <v>1972</v>
      </c>
      <c r="E349" s="38" t="str">
        <f>IF(AG349="", "", IF(ISERROR(MATCH("*"&amp;AG349&amp;"*", Tabella4[DIPENDENTE], 0)), "Non trovato", TEXT(INDEX(Tabella4[N°], MATCH("*"&amp;AG349&amp;"*", Tabella4[DIPENDENTE], 0)), "0000")))</f>
        <v/>
      </c>
      <c r="F349" s="48" t="str">
        <f t="shared" si="111"/>
        <v>MILLO</v>
      </c>
      <c r="G349" s="48" t="str">
        <f t="shared" si="112"/>
        <v/>
      </c>
      <c r="H349" s="57"/>
      <c r="I349" s="68" t="str">
        <f t="shared" si="113"/>
        <v>02</v>
      </c>
      <c r="J349" s="39" t="str">
        <f t="shared" si="124"/>
        <v>01:00</v>
      </c>
      <c r="K349" s="40" t="str">
        <f t="shared" si="125"/>
        <v/>
      </c>
      <c r="L349" s="48"/>
      <c r="M349" s="41" t="str">
        <f t="shared" si="126"/>
        <v/>
      </c>
      <c r="N349" s="41" t="str">
        <f t="shared" si="114"/>
        <v/>
      </c>
      <c r="O349" s="10" t="str">
        <f t="shared" si="115"/>
        <v>01:00</v>
      </c>
      <c r="P349" s="10" t="str">
        <f t="shared" si="116"/>
        <v/>
      </c>
      <c r="Q349" s="48" t="str">
        <f t="shared" si="117"/>
        <v/>
      </c>
      <c r="R349" s="48" t="str">
        <f t="shared" si="118"/>
        <v/>
      </c>
      <c r="S349" s="42" t="str">
        <f t="shared" si="119"/>
        <v>SINGOLO</v>
      </c>
      <c r="T349" s="57" t="str">
        <f>Tabella3[[#This Row],[Descrizione Attività]]</f>
        <v>ORE CONTO PROPRIO</v>
      </c>
      <c r="U349" s="57" t="str">
        <f>IF(Tabella1[[#This Row],[DATA]]="","","02")</f>
        <v>02</v>
      </c>
      <c r="V349" s="34"/>
      <c r="W349" s="34"/>
      <c r="X349" s="33"/>
      <c r="Y349" s="23"/>
      <c r="Z349" s="21" t="str">
        <f t="shared" si="120"/>
        <v>giovedì</v>
      </c>
      <c r="AA349" s="22">
        <f t="shared" si="121"/>
        <v>1</v>
      </c>
      <c r="AB349" s="22" t="str">
        <f t="shared" si="122"/>
        <v>01:00</v>
      </c>
      <c r="AC349" s="22" t="str">
        <f t="shared" si="123"/>
        <v>NO</v>
      </c>
      <c r="AD349" s="46"/>
      <c r="AE349" s="78">
        <v>45820</v>
      </c>
      <c r="AF349" s="73" t="s">
        <v>100</v>
      </c>
      <c r="AG349" s="73"/>
      <c r="AH349" s="73">
        <v>4041</v>
      </c>
      <c r="AI349" s="73">
        <v>10</v>
      </c>
      <c r="AJ349" s="74">
        <v>16.45</v>
      </c>
      <c r="AK349" s="74">
        <v>17.45</v>
      </c>
      <c r="AL349" s="74">
        <v>1</v>
      </c>
      <c r="AM349" s="73" t="s">
        <v>62</v>
      </c>
      <c r="AN349" s="75" t="s">
        <v>49</v>
      </c>
      <c r="AO349" s="76">
        <v>4041</v>
      </c>
    </row>
    <row r="350" spans="1:41" ht="14.45" customHeight="1">
      <c r="A350" s="38"/>
      <c r="B350" s="9">
        <f t="shared" si="110"/>
        <v>45820</v>
      </c>
      <c r="C350" s="39">
        <f t="shared" si="127"/>
        <v>5400255977</v>
      </c>
      <c r="D350" s="38" t="str">
        <f>IF(AF350="", "", IFERROR(TEXT(INDEX(Tabella4[N°], MATCH("*"&amp;AF350&amp;"*", Tabella4[DIPENDENTE], 0)), "0000"), "Non trovato"))</f>
        <v>0804</v>
      </c>
      <c r="E350" s="38" t="str">
        <f>IF(AG350="", "", IF(ISERROR(MATCH("*"&amp;AG350&amp;"*", Tabella4[DIPENDENTE], 0)), "Non trovato", TEXT(INDEX(Tabella4[N°], MATCH("*"&amp;AG350&amp;"*", Tabella4[DIPENDENTE], 0)), "0000")))</f>
        <v/>
      </c>
      <c r="F350" s="48" t="str">
        <f t="shared" si="111"/>
        <v>SAMMITO</v>
      </c>
      <c r="G350" s="48" t="str">
        <f t="shared" si="112"/>
        <v/>
      </c>
      <c r="H350" s="57"/>
      <c r="I350" s="68" t="str">
        <f t="shared" si="113"/>
        <v>02</v>
      </c>
      <c r="J350" s="39" t="str">
        <f t="shared" si="124"/>
        <v/>
      </c>
      <c r="K350" s="40" t="str">
        <f t="shared" si="125"/>
        <v>04:15</v>
      </c>
      <c r="L350" s="48"/>
      <c r="M350" s="41" t="str">
        <f t="shared" si="126"/>
        <v/>
      </c>
      <c r="N350" s="41" t="str">
        <f t="shared" si="114"/>
        <v/>
      </c>
      <c r="O350" s="10" t="str">
        <f t="shared" si="115"/>
        <v>04:15</v>
      </c>
      <c r="P350" s="10" t="str">
        <f t="shared" si="116"/>
        <v/>
      </c>
      <c r="Q350" s="48" t="str">
        <f t="shared" si="117"/>
        <v/>
      </c>
      <c r="R350" s="48" t="str">
        <f t="shared" si="118"/>
        <v/>
      </c>
      <c r="S350" s="42" t="str">
        <f t="shared" si="119"/>
        <v>SINGOLO</v>
      </c>
      <c r="T350" s="57" t="str">
        <f>Tabella3[[#This Row],[Descrizione Attività]]</f>
        <v>PTF1 MD 1 RIPRISTINO PEDALE</v>
      </c>
      <c r="U350" s="57" t="str">
        <f>IF(Tabella1[[#This Row],[DATA]]="","","02")</f>
        <v>02</v>
      </c>
      <c r="V350" s="34"/>
      <c r="W350" s="34"/>
      <c r="X350" s="33"/>
      <c r="Y350" s="23"/>
      <c r="Z350" s="21" t="str">
        <f t="shared" si="120"/>
        <v>giovedì</v>
      </c>
      <c r="AA350" s="22">
        <f t="shared" si="121"/>
        <v>4.25</v>
      </c>
      <c r="AB350" s="22" t="str">
        <f t="shared" si="122"/>
        <v>04:15</v>
      </c>
      <c r="AC350" s="22" t="str">
        <f t="shared" si="123"/>
        <v>NO</v>
      </c>
      <c r="AD350" s="46"/>
      <c r="AE350" s="78">
        <v>45820</v>
      </c>
      <c r="AF350" s="73" t="s">
        <v>184</v>
      </c>
      <c r="AG350" s="73"/>
      <c r="AH350" s="73">
        <v>5400255977</v>
      </c>
      <c r="AI350" s="73">
        <v>10</v>
      </c>
      <c r="AJ350" s="74">
        <v>7.45</v>
      </c>
      <c r="AK350" s="74">
        <v>12</v>
      </c>
      <c r="AL350" s="74">
        <v>4.25</v>
      </c>
      <c r="AM350" s="73" t="s">
        <v>177</v>
      </c>
      <c r="AN350" s="75" t="s">
        <v>45</v>
      </c>
      <c r="AO350" s="76" t="s">
        <v>61</v>
      </c>
    </row>
    <row r="351" spans="1:41" ht="14.45" customHeight="1">
      <c r="A351" s="38"/>
      <c r="B351" s="9">
        <f t="shared" si="110"/>
        <v>45820</v>
      </c>
      <c r="C351" s="39">
        <f t="shared" si="127"/>
        <v>5400255977</v>
      </c>
      <c r="D351" s="38" t="str">
        <f>IF(AF351="", "", IFERROR(TEXT(INDEX(Tabella4[N°], MATCH("*"&amp;AF351&amp;"*", Tabella4[DIPENDENTE], 0)), "0000"), "Non trovato"))</f>
        <v>2022</v>
      </c>
      <c r="E351" s="38" t="str">
        <f>IF(AG351="", "", IF(ISERROR(MATCH("*"&amp;AG351&amp;"*", Tabella4[DIPENDENTE], 0)), "Non trovato", TEXT(INDEX(Tabella4[N°], MATCH("*"&amp;AG351&amp;"*", Tabella4[DIPENDENTE], 0)), "0000")))</f>
        <v/>
      </c>
      <c r="F351" s="48" t="str">
        <f t="shared" si="111"/>
        <v>MISINO</v>
      </c>
      <c r="G351" s="48" t="str">
        <f t="shared" si="112"/>
        <v/>
      </c>
      <c r="H351" s="57"/>
      <c r="I351" s="68" t="str">
        <f t="shared" si="113"/>
        <v>02</v>
      </c>
      <c r="J351" s="39" t="str">
        <f t="shared" si="124"/>
        <v/>
      </c>
      <c r="K351" s="40" t="str">
        <f t="shared" si="125"/>
        <v>04:00</v>
      </c>
      <c r="L351" s="48"/>
      <c r="M351" s="41" t="str">
        <f t="shared" si="126"/>
        <v/>
      </c>
      <c r="N351" s="41" t="str">
        <f t="shared" si="114"/>
        <v/>
      </c>
      <c r="O351" s="10" t="str">
        <f t="shared" si="115"/>
        <v>04:00</v>
      </c>
      <c r="P351" s="10" t="str">
        <f t="shared" si="116"/>
        <v/>
      </c>
      <c r="Q351" s="48" t="str">
        <f t="shared" si="117"/>
        <v/>
      </c>
      <c r="R351" s="48" t="str">
        <f t="shared" si="118"/>
        <v/>
      </c>
      <c r="S351" s="42" t="str">
        <f t="shared" si="119"/>
        <v>SINGOLO</v>
      </c>
      <c r="T351" s="57" t="str">
        <f>Tabella3[[#This Row],[Descrizione Attività]]</f>
        <v>PTF1 MD 1 RIPRISTINO PEDALE</v>
      </c>
      <c r="U351" s="57" t="str">
        <f>IF(Tabella1[[#This Row],[DATA]]="","","02")</f>
        <v>02</v>
      </c>
      <c r="V351" s="34"/>
      <c r="W351" s="34"/>
      <c r="X351" s="33"/>
      <c r="Y351" s="23"/>
      <c r="Z351" s="21" t="str">
        <f t="shared" si="120"/>
        <v>giovedì</v>
      </c>
      <c r="AA351" s="22">
        <f t="shared" si="121"/>
        <v>4</v>
      </c>
      <c r="AB351" s="22" t="str">
        <f t="shared" si="122"/>
        <v>04:00</v>
      </c>
      <c r="AC351" s="22" t="str">
        <f t="shared" si="123"/>
        <v>NO</v>
      </c>
      <c r="AD351" s="46"/>
      <c r="AE351" s="78">
        <v>45820</v>
      </c>
      <c r="AF351" s="73" t="s">
        <v>185</v>
      </c>
      <c r="AG351" s="73"/>
      <c r="AH351" s="73">
        <v>5400255977</v>
      </c>
      <c r="AI351" s="73">
        <v>10</v>
      </c>
      <c r="AJ351" s="74">
        <v>12.45</v>
      </c>
      <c r="AK351" s="74">
        <v>16.45</v>
      </c>
      <c r="AL351" s="74">
        <v>4</v>
      </c>
      <c r="AM351" s="73" t="s">
        <v>177</v>
      </c>
      <c r="AN351" s="75" t="s">
        <v>45</v>
      </c>
      <c r="AO351" s="76" t="s">
        <v>61</v>
      </c>
    </row>
    <row r="352" spans="1:41" ht="14.45" customHeight="1">
      <c r="A352" s="38"/>
      <c r="B352" s="9">
        <f t="shared" si="110"/>
        <v>45820</v>
      </c>
      <c r="C352" s="39">
        <f t="shared" si="127"/>
        <v>404</v>
      </c>
      <c r="D352" s="38" t="str">
        <f>IF(AF352="", "", IFERROR(TEXT(INDEX(Tabella4[N°], MATCH("*"&amp;AF352&amp;"*", Tabella4[DIPENDENTE], 0)), "0000"), "Non trovato"))</f>
        <v>0511</v>
      </c>
      <c r="E352" s="38" t="str">
        <f>IF(AG352="", "", IF(ISERROR(MATCH("*"&amp;AG352&amp;"*", Tabella4[DIPENDENTE], 0)), "Non trovato", TEXT(INDEX(Tabella4[N°], MATCH("*"&amp;AG352&amp;"*", Tabella4[DIPENDENTE], 0)), "0000")))</f>
        <v/>
      </c>
      <c r="F352" s="48" t="str">
        <f t="shared" si="111"/>
        <v>DI GRANDE D</v>
      </c>
      <c r="G352" s="48" t="str">
        <f t="shared" si="112"/>
        <v/>
      </c>
      <c r="H352" s="57"/>
      <c r="I352" s="68" t="str">
        <f t="shared" si="113"/>
        <v>02</v>
      </c>
      <c r="J352" s="39" t="str">
        <f t="shared" si="124"/>
        <v>08:15</v>
      </c>
      <c r="K352" s="40" t="str">
        <f t="shared" si="125"/>
        <v/>
      </c>
      <c r="L352" s="48"/>
      <c r="M352" s="41" t="str">
        <f t="shared" si="126"/>
        <v/>
      </c>
      <c r="N352" s="41" t="str">
        <f t="shared" si="114"/>
        <v/>
      </c>
      <c r="O352" s="10" t="str">
        <f t="shared" si="115"/>
        <v>08:15</v>
      </c>
      <c r="P352" s="10" t="str">
        <f t="shared" si="116"/>
        <v/>
      </c>
      <c r="Q352" s="48" t="str">
        <f t="shared" si="117"/>
        <v/>
      </c>
      <c r="R352" s="48" t="str">
        <f t="shared" si="118"/>
        <v/>
      </c>
      <c r="S352" s="42" t="str">
        <f t="shared" si="119"/>
        <v>SINGOLO</v>
      </c>
      <c r="T352" s="57" t="str">
        <f>Tabella3[[#This Row],[Descrizione Attività]]</f>
        <v>ORE CONTO PROPRIO</v>
      </c>
      <c r="U352" s="57" t="str">
        <f>IF(Tabella1[[#This Row],[DATA]]="","","02")</f>
        <v>02</v>
      </c>
      <c r="V352" s="34"/>
      <c r="W352" s="34"/>
      <c r="X352" s="33"/>
      <c r="Y352" s="23"/>
      <c r="Z352" s="21" t="str">
        <f t="shared" si="120"/>
        <v>giovedì</v>
      </c>
      <c r="AA352" s="22">
        <f t="shared" si="121"/>
        <v>8.25</v>
      </c>
      <c r="AB352" s="22" t="str">
        <f t="shared" si="122"/>
        <v>08:15</v>
      </c>
      <c r="AC352" s="22" t="str">
        <f t="shared" si="123"/>
        <v>NO</v>
      </c>
      <c r="AD352" s="46"/>
      <c r="AE352" s="78">
        <v>45820</v>
      </c>
      <c r="AF352" s="73" t="s">
        <v>144</v>
      </c>
      <c r="AG352" s="73"/>
      <c r="AH352" s="73">
        <v>4041</v>
      </c>
      <c r="AI352" s="73">
        <v>10</v>
      </c>
      <c r="AJ352" s="74">
        <v>7.45</v>
      </c>
      <c r="AK352" s="74">
        <v>16.45</v>
      </c>
      <c r="AL352" s="74">
        <v>8.25</v>
      </c>
      <c r="AM352" s="73" t="s">
        <v>62</v>
      </c>
      <c r="AN352" s="75" t="s">
        <v>49</v>
      </c>
      <c r="AO352" s="76">
        <v>4041</v>
      </c>
    </row>
    <row r="353" spans="1:41" ht="14.45" customHeight="1">
      <c r="A353" s="38"/>
      <c r="B353" s="9">
        <f t="shared" si="110"/>
        <v>45821</v>
      </c>
      <c r="C353" s="39">
        <f t="shared" si="127"/>
        <v>404</v>
      </c>
      <c r="D353" s="38" t="str">
        <f>IF(AF353="", "", IFERROR(TEXT(INDEX(Tabella4[N°], MATCH("*"&amp;AF353&amp;"*", Tabella4[DIPENDENTE], 0)), "0000"), "Non trovato"))</f>
        <v>0319</v>
      </c>
      <c r="E353" s="38" t="str">
        <f>IF(AG353="", "", IF(ISERROR(MATCH("*"&amp;AG353&amp;"*", Tabella4[DIPENDENTE], 0)), "Non trovato", TEXT(INDEX(Tabella4[N°], MATCH("*"&amp;AG353&amp;"*", Tabella4[DIPENDENTE], 0)), "0000")))</f>
        <v>0431</v>
      </c>
      <c r="F353" s="48" t="str">
        <f t="shared" si="111"/>
        <v>AMARA</v>
      </c>
      <c r="G353" s="48" t="str">
        <f t="shared" si="112"/>
        <v>DI NICOLA</v>
      </c>
      <c r="H353" s="57"/>
      <c r="I353" s="68" t="str">
        <f t="shared" si="113"/>
        <v>02</v>
      </c>
      <c r="J353" s="39" t="str">
        <f t="shared" si="124"/>
        <v/>
      </c>
      <c r="K353" s="40" t="str">
        <f t="shared" si="125"/>
        <v/>
      </c>
      <c r="L353" s="48"/>
      <c r="M353" s="41" t="str">
        <f t="shared" si="126"/>
        <v/>
      </c>
      <c r="N353" s="41" t="str">
        <f t="shared" si="114"/>
        <v/>
      </c>
      <c r="O353" s="10" t="str">
        <f t="shared" si="115"/>
        <v>05:00</v>
      </c>
      <c r="P353" s="10" t="str">
        <f t="shared" si="116"/>
        <v>05:00</v>
      </c>
      <c r="Q353" s="48" t="str">
        <f t="shared" si="117"/>
        <v/>
      </c>
      <c r="R353" s="48" t="str">
        <f t="shared" si="118"/>
        <v/>
      </c>
      <c r="S353" s="42" t="str">
        <f t="shared" si="119"/>
        <v>DOPPIO</v>
      </c>
      <c r="T353" s="57" t="str">
        <f>Tabella3[[#This Row],[Descrizione Attività]]</f>
        <v>PERMESSO RETRIBUITO</v>
      </c>
      <c r="U353" s="57" t="str">
        <f>IF(Tabella1[[#This Row],[DATA]]="","","02")</f>
        <v>02</v>
      </c>
      <c r="V353" s="34"/>
      <c r="W353" s="34"/>
      <c r="X353" s="33"/>
      <c r="Y353" s="23"/>
      <c r="Z353" s="21" t="str">
        <f t="shared" si="120"/>
        <v>venerdì</v>
      </c>
      <c r="AA353" s="22">
        <f t="shared" si="121"/>
        <v>5</v>
      </c>
      <c r="AB353" s="22" t="str">
        <f t="shared" si="122"/>
        <v>05:00</v>
      </c>
      <c r="AC353" s="22" t="str">
        <f t="shared" si="123"/>
        <v>NO</v>
      </c>
      <c r="AD353" s="46"/>
      <c r="AE353" s="78">
        <v>45821</v>
      </c>
      <c r="AF353" s="73" t="s">
        <v>155</v>
      </c>
      <c r="AG353" s="73" t="s">
        <v>64</v>
      </c>
      <c r="AH353" s="73">
        <v>4044</v>
      </c>
      <c r="AI353" s="73">
        <v>10</v>
      </c>
      <c r="AJ353" s="74">
        <v>7.45</v>
      </c>
      <c r="AK353" s="74">
        <v>12.45</v>
      </c>
      <c r="AL353" s="74">
        <v>10</v>
      </c>
      <c r="AM353" s="73" t="s">
        <v>48</v>
      </c>
      <c r="AN353" s="75" t="s">
        <v>49</v>
      </c>
      <c r="AO353" s="76">
        <v>404</v>
      </c>
    </row>
    <row r="354" spans="1:41" ht="14.45" customHeight="1">
      <c r="A354" s="38"/>
      <c r="B354" s="9">
        <f t="shared" si="110"/>
        <v>45821</v>
      </c>
      <c r="C354" s="39">
        <f t="shared" si="127"/>
        <v>404</v>
      </c>
      <c r="D354" s="38" t="str">
        <f>IF(AF354="", "", IFERROR(TEXT(INDEX(Tabella4[N°], MATCH("*"&amp;AF354&amp;"*", Tabella4[DIPENDENTE], 0)), "0000"), "Non trovato"))</f>
        <v>2114</v>
      </c>
      <c r="E354" s="38" t="str">
        <f>IF(AG354="", "", IF(ISERROR(MATCH("*"&amp;AG354&amp;"*", Tabella4[DIPENDENTE], 0)), "Non trovato", TEXT(INDEX(Tabella4[N°], MATCH("*"&amp;AG354&amp;"*", Tabella4[DIPENDENTE], 0)), "0000")))</f>
        <v/>
      </c>
      <c r="F354" s="48" t="str">
        <f t="shared" si="111"/>
        <v>GUARINO</v>
      </c>
      <c r="G354" s="48" t="str">
        <f t="shared" si="112"/>
        <v/>
      </c>
      <c r="H354" s="57"/>
      <c r="I354" s="68" t="str">
        <f t="shared" si="113"/>
        <v>02</v>
      </c>
      <c r="J354" s="39" t="str">
        <f t="shared" si="124"/>
        <v/>
      </c>
      <c r="K354" s="40" t="str">
        <f t="shared" si="125"/>
        <v/>
      </c>
      <c r="L354" s="48"/>
      <c r="M354" s="41" t="str">
        <f t="shared" si="126"/>
        <v/>
      </c>
      <c r="N354" s="41" t="str">
        <f t="shared" si="114"/>
        <v/>
      </c>
      <c r="O354" s="10" t="str">
        <f t="shared" si="115"/>
        <v>01:00</v>
      </c>
      <c r="P354" s="10" t="str">
        <f t="shared" si="116"/>
        <v>01:00</v>
      </c>
      <c r="Q354" s="48" t="str">
        <f t="shared" si="117"/>
        <v/>
      </c>
      <c r="R354" s="48" t="str">
        <f t="shared" si="118"/>
        <v/>
      </c>
      <c r="S354" s="42" t="str">
        <f t="shared" si="119"/>
        <v>SINGOLO</v>
      </c>
      <c r="T354" s="57" t="str">
        <f>Tabella3[[#This Row],[Descrizione Attività]]</f>
        <v>PERMESSO RETRIBUITO</v>
      </c>
      <c r="U354" s="57" t="str">
        <f>IF(Tabella1[[#This Row],[DATA]]="","","02")</f>
        <v>02</v>
      </c>
      <c r="V354" s="34"/>
      <c r="W354" s="34"/>
      <c r="X354" s="33"/>
      <c r="Y354" s="23"/>
      <c r="Z354" s="21" t="str">
        <f t="shared" si="120"/>
        <v>venerdì</v>
      </c>
      <c r="AA354" s="22">
        <f t="shared" si="121"/>
        <v>1</v>
      </c>
      <c r="AB354" s="22" t="str">
        <f t="shared" si="122"/>
        <v>01:00</v>
      </c>
      <c r="AC354" s="22" t="str">
        <f t="shared" si="123"/>
        <v>NO</v>
      </c>
      <c r="AD354" s="46"/>
      <c r="AE354" s="78">
        <v>45821</v>
      </c>
      <c r="AF354" s="73" t="s">
        <v>43</v>
      </c>
      <c r="AG354" s="73"/>
      <c r="AH354" s="73">
        <v>4044</v>
      </c>
      <c r="AI354" s="73">
        <v>10</v>
      </c>
      <c r="AJ354" s="74">
        <v>11.45</v>
      </c>
      <c r="AK354" s="74">
        <v>12.45</v>
      </c>
      <c r="AL354" s="74">
        <v>1</v>
      </c>
      <c r="AM354" s="73" t="s">
        <v>48</v>
      </c>
      <c r="AN354" s="75" t="s">
        <v>49</v>
      </c>
      <c r="AO354" s="76">
        <v>404</v>
      </c>
    </row>
    <row r="355" spans="1:41" ht="14.45" customHeight="1">
      <c r="A355" s="38"/>
      <c r="B355" s="9">
        <f t="shared" si="110"/>
        <v>45821</v>
      </c>
      <c r="C355" s="39">
        <f t="shared" si="127"/>
        <v>404</v>
      </c>
      <c r="D355" s="38" t="str">
        <f>IF(AF355="", "", IFERROR(TEXT(INDEX(Tabella4[N°], MATCH("*"&amp;AF355&amp;"*", Tabella4[DIPENDENTE], 0)), "0000"), "Non trovato"))</f>
        <v>0300</v>
      </c>
      <c r="E355" s="38" t="str">
        <f>IF(AG355="", "", IF(ISERROR(MATCH("*"&amp;AG355&amp;"*", Tabella4[DIPENDENTE], 0)), "Non trovato", TEXT(INDEX(Tabella4[N°], MATCH("*"&amp;AG355&amp;"*", Tabella4[DIPENDENTE], 0)), "0000")))</f>
        <v>0266</v>
      </c>
      <c r="F355" s="48" t="str">
        <f t="shared" si="111"/>
        <v>CAVAGNACCHI</v>
      </c>
      <c r="G355" s="48" t="str">
        <f t="shared" si="112"/>
        <v>DI SALVO</v>
      </c>
      <c r="H355" s="57"/>
      <c r="I355" s="68" t="str">
        <f t="shared" si="113"/>
        <v>02</v>
      </c>
      <c r="J355" s="39" t="str">
        <f t="shared" si="124"/>
        <v/>
      </c>
      <c r="K355" s="40" t="str">
        <f t="shared" si="125"/>
        <v/>
      </c>
      <c r="L355" s="48"/>
      <c r="M355" s="41" t="str">
        <f t="shared" si="126"/>
        <v/>
      </c>
      <c r="N355" s="41" t="str">
        <f t="shared" si="114"/>
        <v/>
      </c>
      <c r="O355" s="10" t="str">
        <f t="shared" si="115"/>
        <v>05:00</v>
      </c>
      <c r="P355" s="10" t="str">
        <f t="shared" si="116"/>
        <v>05:00</v>
      </c>
      <c r="Q355" s="48" t="str">
        <f t="shared" si="117"/>
        <v/>
      </c>
      <c r="R355" s="48" t="str">
        <f t="shared" si="118"/>
        <v/>
      </c>
      <c r="S355" s="42" t="str">
        <f t="shared" si="119"/>
        <v>DOPPIO</v>
      </c>
      <c r="T355" s="57" t="str">
        <f>Tabella3[[#This Row],[Descrizione Attività]]</f>
        <v>FERIE</v>
      </c>
      <c r="U355" s="57" t="str">
        <f>IF(Tabella1[[#This Row],[DATA]]="","","02")</f>
        <v>02</v>
      </c>
      <c r="V355" s="34"/>
      <c r="W355" s="34"/>
      <c r="X355" s="33"/>
      <c r="Y355" s="23"/>
      <c r="Z355" s="21" t="str">
        <f t="shared" si="120"/>
        <v>venerdì</v>
      </c>
      <c r="AA355" s="22">
        <f t="shared" si="121"/>
        <v>5</v>
      </c>
      <c r="AB355" s="22" t="str">
        <f t="shared" si="122"/>
        <v>05:00</v>
      </c>
      <c r="AC355" s="22" t="str">
        <f t="shared" si="123"/>
        <v>NO</v>
      </c>
      <c r="AD355" s="46"/>
      <c r="AE355" s="78">
        <v>45821</v>
      </c>
      <c r="AF355" s="73" t="s">
        <v>81</v>
      </c>
      <c r="AG355" s="73" t="s">
        <v>54</v>
      </c>
      <c r="AH355" s="73">
        <v>4042</v>
      </c>
      <c r="AI355" s="73">
        <v>10</v>
      </c>
      <c r="AJ355" s="74"/>
      <c r="AK355" s="74"/>
      <c r="AL355" s="74">
        <v>10</v>
      </c>
      <c r="AM355" s="73" t="s">
        <v>53</v>
      </c>
      <c r="AN355" s="75" t="s">
        <v>49</v>
      </c>
      <c r="AO355" s="76">
        <v>404</v>
      </c>
    </row>
    <row r="356" spans="1:41" ht="14.45" customHeight="1">
      <c r="A356" s="38"/>
      <c r="B356" s="9">
        <f t="shared" si="110"/>
        <v>45821</v>
      </c>
      <c r="C356" s="39">
        <f t="shared" si="127"/>
        <v>404</v>
      </c>
      <c r="D356" s="38" t="str">
        <f>IF(AF356="", "", IFERROR(TEXT(INDEX(Tabella4[N°], MATCH("*"&amp;AF356&amp;"*", Tabella4[DIPENDENTE], 0)), "0000"), "Non trovato"))</f>
        <v>0967</v>
      </c>
      <c r="E356" s="38" t="str">
        <f>IF(AG356="", "", IF(ISERROR(MATCH("*"&amp;AG356&amp;"*", Tabella4[DIPENDENTE], 0)), "Non trovato", TEXT(INDEX(Tabella4[N°], MATCH("*"&amp;AG356&amp;"*", Tabella4[DIPENDENTE], 0)), "0000")))</f>
        <v>1667</v>
      </c>
      <c r="F356" s="48" t="str">
        <f t="shared" si="111"/>
        <v>SCALISI</v>
      </c>
      <c r="G356" s="48" t="str">
        <f t="shared" si="112"/>
        <v>CAVALLARO</v>
      </c>
      <c r="H356" s="57"/>
      <c r="I356" s="68" t="str">
        <f t="shared" si="113"/>
        <v>02</v>
      </c>
      <c r="J356" s="39" t="str">
        <f t="shared" si="124"/>
        <v/>
      </c>
      <c r="K356" s="40" t="str">
        <f t="shared" si="125"/>
        <v/>
      </c>
      <c r="L356" s="48"/>
      <c r="M356" s="41" t="str">
        <f t="shared" si="126"/>
        <v/>
      </c>
      <c r="N356" s="41" t="str">
        <f t="shared" si="114"/>
        <v/>
      </c>
      <c r="O356" s="10" t="str">
        <f t="shared" si="115"/>
        <v>05:00</v>
      </c>
      <c r="P356" s="10" t="str">
        <f t="shared" si="116"/>
        <v>05:00</v>
      </c>
      <c r="Q356" s="48" t="str">
        <f t="shared" si="117"/>
        <v/>
      </c>
      <c r="R356" s="48" t="str">
        <f t="shared" si="118"/>
        <v/>
      </c>
      <c r="S356" s="42" t="str">
        <f t="shared" si="119"/>
        <v>DOPPIO</v>
      </c>
      <c r="T356" s="57" t="str">
        <f>Tabella3[[#This Row],[Descrizione Attività]]</f>
        <v>FERIE</v>
      </c>
      <c r="U356" s="57" t="str">
        <f>IF(Tabella1[[#This Row],[DATA]]="","","02")</f>
        <v>02</v>
      </c>
      <c r="V356" s="34"/>
      <c r="W356" s="34"/>
      <c r="X356" s="33"/>
      <c r="Y356" s="23"/>
      <c r="Z356" s="21" t="str">
        <f t="shared" si="120"/>
        <v>venerdì</v>
      </c>
      <c r="AA356" s="22">
        <f t="shared" si="121"/>
        <v>5</v>
      </c>
      <c r="AB356" s="22" t="str">
        <f t="shared" si="122"/>
        <v>05:00</v>
      </c>
      <c r="AC356" s="22" t="str">
        <f t="shared" si="123"/>
        <v>NO</v>
      </c>
      <c r="AD356" s="46"/>
      <c r="AE356" s="78">
        <v>45821</v>
      </c>
      <c r="AF356" s="73" t="s">
        <v>68</v>
      </c>
      <c r="AG356" s="73" t="s">
        <v>162</v>
      </c>
      <c r="AH356" s="73">
        <v>4042</v>
      </c>
      <c r="AI356" s="73">
        <v>10</v>
      </c>
      <c r="AJ356" s="74"/>
      <c r="AK356" s="74"/>
      <c r="AL356" s="74">
        <v>10</v>
      </c>
      <c r="AM356" s="73" t="s">
        <v>53</v>
      </c>
      <c r="AN356" s="75" t="s">
        <v>49</v>
      </c>
      <c r="AO356" s="76">
        <v>404</v>
      </c>
    </row>
    <row r="357" spans="1:41" ht="14.45" customHeight="1">
      <c r="A357" s="38"/>
      <c r="B357" s="9">
        <f t="shared" si="110"/>
        <v>45821</v>
      </c>
      <c r="C357" s="39">
        <f>IF(AH357="","", IF(OR(AH357=4041, AH357=4042, AH357=4043, AH357=4044, AH357=4045, AH357=4046, AH357=4048, AH357=4049, AH357=4051, AH357=4052, AH357=4053, AH357=4054),
404,
IF(AH357=4047,
"ALTRO CANTIERE",
IF(AH357=4050,
430,
IF(LEN(AH357)=5,
MID(AH357, 1, 2) &amp; "/" &amp; MID(AH357, 3, 3),
AH357)
)
)
))</f>
        <v>404</v>
      </c>
      <c r="D357" s="38" t="str">
        <f>IF(AF357="", "", IFERROR(TEXT(INDEX(Tabella4[N°], MATCH("*"&amp;AF357&amp;"*", Tabella4[DIPENDENTE], 0)), "0000"), "Non trovato"))</f>
        <v>0304</v>
      </c>
      <c r="E357" s="38" t="str">
        <f>IF(AG357="", "", IF(ISERROR(MATCH("*"&amp;AG357&amp;"*", Tabella4[DIPENDENTE], 0)), "Non trovato", TEXT(INDEX(Tabella4[N°], MATCH("*"&amp;AG357&amp;"*", Tabella4[DIPENDENTE], 0)), "0000")))</f>
        <v/>
      </c>
      <c r="F357" s="48" t="str">
        <f t="shared" si="111"/>
        <v>MANSERVIGI</v>
      </c>
      <c r="G357" s="48" t="str">
        <f t="shared" si="112"/>
        <v/>
      </c>
      <c r="H357" s="57"/>
      <c r="I357" s="68" t="str">
        <f t="shared" si="113"/>
        <v>02</v>
      </c>
      <c r="J357" s="39" t="str">
        <f t="shared" ref="J357:J387" si="128">IF(OR(AH357=4041, AH357=4048, AH357=4049, AH357=4054, AH357=4050,AH357=428),
IF(TEXT(VALUE(AB357) -
IF(M357&lt;&gt;"", VALUE(M357), 0) -
IF(N357&lt;&gt;"", VALUE(N357), 0),
"[hh]:mm") = "00:00",
"",
TEXT(VALUE(AB357) -
IF(M357&lt;&gt;"", VALUE(M357), 0) -
IF(N357&lt;&gt;"", VALUE(N357), 0),
"[hh]:mm")),
"")</f>
        <v/>
      </c>
      <c r="K357" s="40" t="str">
        <f t="shared" ref="K357:K387" si="129">IF(AND(AH357&lt;&gt;4041, AH357&lt;&gt;428, AH357&lt;&gt;4048, AH357&lt;&gt;4054, AH357&lt;&gt;4049, AH357&lt;&gt;4045, AH357&lt;&gt;4046, AH357&lt;&gt;4052, AH357&lt;&gt;4044, AH357&lt;&gt;4042, AH357&lt;&gt;4043, AH357&lt;&gt;4053, AH357&lt;&gt;4047, AH357&lt;&gt;4050),
IF(ISERROR(TEXT(VALUE(AB357) -
IF(M357&lt;&gt;"", VALUE(M357), 0) -
IF(N357&lt;&gt;"", VALUE(N357), 0),
"[hh]:mm")), "",
IF(TEXT(VALUE(AB357) -
IF(M357&lt;&gt;"", VALUE(M357), 0) -
IF(N357&lt;&gt;"", VALUE(N357), 0),
"[hh]:mm") = "00:00",
"",
TEXT(VALUE(AB357) -
IF(M357&lt;&gt;"", VALUE(M357), 0) -
IF(N357&lt;&gt;"", VALUE(N357), 0),
"[hh]:mm"))),
"")</f>
        <v/>
      </c>
      <c r="L357" s="48"/>
      <c r="M357" s="41" t="str">
        <f t="shared" ref="M357:M387" si="130">IF(AND(AC357="NO", OR(Z357="lunedì", Z357="martedì", Z357="mercoledì", Z357="giovedì", Z357="venerdì")),
IF(Z357="venerdì",
IF(VALUE(AB357)&gt;VALUE("7:00"),TEXT(VALUE(AB357)-VALUE("7:00"),"[hh]:mm"),""),
IF(VALUE(AB357)&gt;VALUE("8:15"),TEXT(VALUE(AB357)-VALUE("8:15"),"[hh]:mm"),"")
),
"")</f>
        <v/>
      </c>
      <c r="N357" s="41" t="str">
        <f t="shared" si="114"/>
        <v/>
      </c>
      <c r="O357" s="10" t="str">
        <f t="shared" si="115"/>
        <v>05:00</v>
      </c>
      <c r="P357" s="10" t="str">
        <f t="shared" si="116"/>
        <v>05:00</v>
      </c>
      <c r="Q357" s="48" t="str">
        <f t="shared" si="117"/>
        <v/>
      </c>
      <c r="R357" s="48" t="str">
        <f t="shared" si="118"/>
        <v/>
      </c>
      <c r="S357" s="42" t="str">
        <f t="shared" si="119"/>
        <v>SINGOLO</v>
      </c>
      <c r="T357" s="57" t="str">
        <f>Tabella3[[#This Row],[Descrizione Attività]]</f>
        <v>PERMESSO RETRIBUITO</v>
      </c>
      <c r="U357" s="57" t="str">
        <f>IF(Tabella1[[#This Row],[DATA]]="","","02")</f>
        <v>02</v>
      </c>
      <c r="V357" s="34"/>
      <c r="W357" s="34"/>
      <c r="X357" s="33"/>
      <c r="Y357" s="23"/>
      <c r="Z357" s="21" t="str">
        <f t="shared" si="120"/>
        <v>venerdì</v>
      </c>
      <c r="AA357" s="22">
        <f t="shared" si="121"/>
        <v>5</v>
      </c>
      <c r="AB357" s="22" t="str">
        <f t="shared" si="122"/>
        <v>05:00</v>
      </c>
      <c r="AC357" s="22" t="str">
        <f t="shared" si="123"/>
        <v>NO</v>
      </c>
      <c r="AD357" s="46"/>
      <c r="AE357" s="78">
        <v>45821</v>
      </c>
      <c r="AF357" s="73" t="s">
        <v>87</v>
      </c>
      <c r="AG357" s="73"/>
      <c r="AH357" s="73">
        <v>4044</v>
      </c>
      <c r="AI357" s="73">
        <v>10</v>
      </c>
      <c r="AJ357" s="74"/>
      <c r="AK357" s="74"/>
      <c r="AL357" s="74">
        <v>5</v>
      </c>
      <c r="AM357" s="73" t="s">
        <v>48</v>
      </c>
      <c r="AN357" s="75" t="s">
        <v>49</v>
      </c>
      <c r="AO357" s="76">
        <v>404</v>
      </c>
    </row>
    <row r="358" spans="1:41" ht="14.45" customHeight="1">
      <c r="A358" s="38"/>
      <c r="B358" s="9">
        <f t="shared" si="110"/>
        <v>45821</v>
      </c>
      <c r="C358" s="39">
        <f t="shared" ref="C358:C387" si="131">IF(AH358="","", IF(OR(AH358=4041, AH358=4042, AH358=4043, AH358=4044, AH358=4045, AH358=4046, AH358=4048, AH358=4049, AH358=4051, AH358=4052, AH358=4053, AH358=4054),
404,
IF(AH358=4047,
"ALTRO CANTIERE",
IF(AH358=4050,
430,
IF(LEN(AH358)=5,
MID(AH358, 1, 2) &amp; "/" &amp; MID(AH358, 3, 3),
AH358)
)
)
))</f>
        <v>5400255114</v>
      </c>
      <c r="D358" s="38" t="str">
        <f>IF(AF358="", "", IFERROR(TEXT(INDEX(Tabella4[N°], MATCH("*"&amp;AF358&amp;"*", Tabella4[DIPENDENTE], 0)), "0000"), "Non trovato"))</f>
        <v>2203</v>
      </c>
      <c r="E358" s="38" t="str">
        <f>IF(AG358="", "", IF(ISERROR(MATCH("*"&amp;AG358&amp;"*", Tabella4[DIPENDENTE], 0)), "Non trovato", TEXT(INDEX(Tabella4[N°], MATCH("*"&amp;AG358&amp;"*", Tabella4[DIPENDENTE], 0)), "0000")))</f>
        <v>0315</v>
      </c>
      <c r="F358" s="48" t="str">
        <f t="shared" si="111"/>
        <v>RICCIOLI</v>
      </c>
      <c r="G358" s="48" t="str">
        <f t="shared" si="112"/>
        <v>MIGNOSA F</v>
      </c>
      <c r="H358" s="57"/>
      <c r="I358" s="68" t="str">
        <f t="shared" si="113"/>
        <v>02</v>
      </c>
      <c r="J358" s="39" t="str">
        <f t="shared" si="128"/>
        <v/>
      </c>
      <c r="K358" s="40" t="str">
        <f t="shared" si="129"/>
        <v>05:00</v>
      </c>
      <c r="L358" s="48"/>
      <c r="M358" s="41" t="str">
        <f t="shared" si="130"/>
        <v/>
      </c>
      <c r="N358" s="41" t="str">
        <f t="shared" si="114"/>
        <v/>
      </c>
      <c r="O358" s="10" t="str">
        <f t="shared" si="115"/>
        <v>05:00</v>
      </c>
      <c r="P358" s="10" t="str">
        <f t="shared" si="116"/>
        <v/>
      </c>
      <c r="Q358" s="48" t="str">
        <f t="shared" si="117"/>
        <v/>
      </c>
      <c r="R358" s="48" t="str">
        <f t="shared" si="118"/>
        <v/>
      </c>
      <c r="S358" s="42" t="str">
        <f t="shared" si="119"/>
        <v>DOPPIO</v>
      </c>
      <c r="T358" s="57" t="str">
        <f>Tabella3[[#This Row],[Descrizione Attività]]</f>
        <v>PA1S: squ elettr correttiva Giugno</v>
      </c>
      <c r="U358" s="57" t="str">
        <f>IF(Tabella1[[#This Row],[DATA]]="","","02")</f>
        <v>02</v>
      </c>
      <c r="V358" s="34"/>
      <c r="W358" s="34"/>
      <c r="X358" s="33"/>
      <c r="Y358" s="23"/>
      <c r="Z358" s="21" t="str">
        <f t="shared" si="120"/>
        <v>venerdì</v>
      </c>
      <c r="AA358" s="22">
        <f t="shared" si="121"/>
        <v>5</v>
      </c>
      <c r="AB358" s="22" t="str">
        <f t="shared" si="122"/>
        <v>05:00</v>
      </c>
      <c r="AC358" s="22" t="str">
        <f t="shared" si="123"/>
        <v>NO</v>
      </c>
      <c r="AD358" s="46"/>
      <c r="AE358" s="78">
        <v>45821</v>
      </c>
      <c r="AF358" s="73" t="s">
        <v>65</v>
      </c>
      <c r="AG358" s="73" t="s">
        <v>66</v>
      </c>
      <c r="AH358" s="73">
        <v>5400255114</v>
      </c>
      <c r="AI358" s="73">
        <v>10</v>
      </c>
      <c r="AJ358" s="74">
        <v>7.45</v>
      </c>
      <c r="AK358" s="74">
        <v>12.45</v>
      </c>
      <c r="AL358" s="74">
        <v>10</v>
      </c>
      <c r="AM358" s="73" t="s">
        <v>67</v>
      </c>
      <c r="AN358" s="75" t="s">
        <v>45</v>
      </c>
      <c r="AO358" s="76" t="s">
        <v>61</v>
      </c>
    </row>
    <row r="359" spans="1:41" ht="14.45" customHeight="1">
      <c r="A359" s="38"/>
      <c r="B359" s="9">
        <f t="shared" si="110"/>
        <v>45821</v>
      </c>
      <c r="C359" s="39">
        <f t="shared" si="131"/>
        <v>5400255928</v>
      </c>
      <c r="D359" s="38" t="str">
        <f>IF(AF359="", "", IFERROR(TEXT(INDEX(Tabella4[N°], MATCH("*"&amp;AF359&amp;"*", Tabella4[DIPENDENTE], 0)), "0000"), "Non trovato"))</f>
        <v>0803</v>
      </c>
      <c r="E359" s="38" t="str">
        <f>IF(AG359="", "", IF(ISERROR(MATCH("*"&amp;AG359&amp;"*", Tabella4[DIPENDENTE], 0)), "Non trovato", TEXT(INDEX(Tabella4[N°], MATCH("*"&amp;AG359&amp;"*", Tabella4[DIPENDENTE], 0)), "0000")))</f>
        <v>2012</v>
      </c>
      <c r="F359" s="48" t="str">
        <f t="shared" si="111"/>
        <v>SPINALI V</v>
      </c>
      <c r="G359" s="48" t="str">
        <f t="shared" si="112"/>
        <v>MIGNOSA A</v>
      </c>
      <c r="H359" s="57"/>
      <c r="I359" s="68" t="str">
        <f t="shared" si="113"/>
        <v>02</v>
      </c>
      <c r="J359" s="39" t="str">
        <f t="shared" si="128"/>
        <v/>
      </c>
      <c r="K359" s="40" t="str">
        <f t="shared" si="129"/>
        <v>05:00</v>
      </c>
      <c r="L359" s="48"/>
      <c r="M359" s="41" t="str">
        <f t="shared" si="130"/>
        <v/>
      </c>
      <c r="N359" s="41" t="str">
        <f t="shared" si="114"/>
        <v/>
      </c>
      <c r="O359" s="10" t="str">
        <f t="shared" si="115"/>
        <v>05:00</v>
      </c>
      <c r="P359" s="10" t="str">
        <f t="shared" si="116"/>
        <v/>
      </c>
      <c r="Q359" s="48" t="str">
        <f t="shared" si="117"/>
        <v/>
      </c>
      <c r="R359" s="48" t="str">
        <f t="shared" si="118"/>
        <v/>
      </c>
      <c r="S359" s="42" t="str">
        <f t="shared" si="119"/>
        <v>DOPPIO</v>
      </c>
      <c r="T359" s="57" t="str">
        <f>Tabella3[[#This Row],[Descrizione Attività]]</f>
        <v>RBV 622/V RIPRISTINO FUNZIONALITA'</v>
      </c>
      <c r="U359" s="57" t="str">
        <f>IF(Tabella1[[#This Row],[DATA]]="","","02")</f>
        <v>02</v>
      </c>
      <c r="V359" s="34"/>
      <c r="W359" s="34"/>
      <c r="X359" s="33"/>
      <c r="Y359" s="23"/>
      <c r="Z359" s="21" t="str">
        <f t="shared" si="120"/>
        <v>venerdì</v>
      </c>
      <c r="AA359" s="22">
        <f t="shared" si="121"/>
        <v>5</v>
      </c>
      <c r="AB359" s="22" t="str">
        <f t="shared" si="122"/>
        <v>05:00</v>
      </c>
      <c r="AC359" s="22" t="str">
        <f t="shared" si="123"/>
        <v>NO</v>
      </c>
      <c r="AD359" s="46"/>
      <c r="AE359" s="78">
        <v>45821</v>
      </c>
      <c r="AF359" s="73" t="s">
        <v>69</v>
      </c>
      <c r="AG359" s="73" t="s">
        <v>92</v>
      </c>
      <c r="AH359" s="73">
        <v>5400255928</v>
      </c>
      <c r="AI359" s="73">
        <v>10</v>
      </c>
      <c r="AJ359" s="74">
        <v>7.45</v>
      </c>
      <c r="AK359" s="74">
        <v>12.45</v>
      </c>
      <c r="AL359" s="74">
        <v>10</v>
      </c>
      <c r="AM359" s="73" t="s">
        <v>186</v>
      </c>
      <c r="AN359" s="75" t="s">
        <v>45</v>
      </c>
      <c r="AO359" s="76" t="s">
        <v>119</v>
      </c>
    </row>
    <row r="360" spans="1:41" ht="14.45" customHeight="1">
      <c r="A360" s="38"/>
      <c r="B360" s="9">
        <f t="shared" si="110"/>
        <v>45821</v>
      </c>
      <c r="C360" s="39">
        <f t="shared" si="131"/>
        <v>5400255112</v>
      </c>
      <c r="D360" s="38" t="str">
        <f>IF(AF360="", "", IFERROR(TEXT(INDEX(Tabella4[N°], MATCH("*"&amp;AF360&amp;"*", Tabella4[DIPENDENTE], 0)), "0000"), "Non trovato"))</f>
        <v>1894</v>
      </c>
      <c r="E360" s="38" t="str">
        <f>IF(AG360="", "", IF(ISERROR(MATCH("*"&amp;AG360&amp;"*", Tabella4[DIPENDENTE], 0)), "Non trovato", TEXT(INDEX(Tabella4[N°], MATCH("*"&amp;AG360&amp;"*", Tabella4[DIPENDENTE], 0)), "0000")))</f>
        <v>0263</v>
      </c>
      <c r="F360" s="48" t="str">
        <f t="shared" si="111"/>
        <v>CORTESE</v>
      </c>
      <c r="G360" s="48" t="str">
        <f t="shared" si="112"/>
        <v>ROSSITTO G</v>
      </c>
      <c r="H360" s="57"/>
      <c r="I360" s="68" t="str">
        <f t="shared" si="113"/>
        <v>02</v>
      </c>
      <c r="J360" s="39" t="str">
        <f t="shared" si="128"/>
        <v/>
      </c>
      <c r="K360" s="40" t="str">
        <f t="shared" si="129"/>
        <v>02:00</v>
      </c>
      <c r="L360" s="48"/>
      <c r="M360" s="41" t="str">
        <f t="shared" si="130"/>
        <v/>
      </c>
      <c r="N360" s="41" t="str">
        <f t="shared" si="114"/>
        <v/>
      </c>
      <c r="O360" s="10" t="str">
        <f t="shared" si="115"/>
        <v>02:00</v>
      </c>
      <c r="P360" s="10" t="str">
        <f t="shared" si="116"/>
        <v/>
      </c>
      <c r="Q360" s="48" t="str">
        <f t="shared" si="117"/>
        <v/>
      </c>
      <c r="R360" s="48" t="str">
        <f t="shared" si="118"/>
        <v/>
      </c>
      <c r="S360" s="42" t="str">
        <f t="shared" si="119"/>
        <v>DOPPIO</v>
      </c>
      <c r="T360" s="57" t="str">
        <f>Tabella3[[#This Row],[Descrizione Attività]]</f>
        <v>Ripr. Int. In C101 (PREV.4029)</v>
      </c>
      <c r="U360" s="57" t="str">
        <f>IF(Tabella1[[#This Row],[DATA]]="","","02")</f>
        <v>02</v>
      </c>
      <c r="V360" s="34"/>
      <c r="W360" s="34"/>
      <c r="X360" s="33"/>
      <c r="Y360" s="23"/>
      <c r="Z360" s="21" t="str">
        <f t="shared" si="120"/>
        <v>venerdì</v>
      </c>
      <c r="AA360" s="22">
        <f t="shared" si="121"/>
        <v>2</v>
      </c>
      <c r="AB360" s="22" t="str">
        <f t="shared" si="122"/>
        <v>02:00</v>
      </c>
      <c r="AC360" s="22" t="str">
        <f t="shared" si="123"/>
        <v>NO</v>
      </c>
      <c r="AD360" s="46"/>
      <c r="AE360" s="78">
        <v>45821</v>
      </c>
      <c r="AF360" s="73" t="s">
        <v>58</v>
      </c>
      <c r="AG360" s="73" t="s">
        <v>110</v>
      </c>
      <c r="AH360" s="73">
        <v>5400255112</v>
      </c>
      <c r="AI360" s="73">
        <v>10</v>
      </c>
      <c r="AJ360" s="74">
        <v>12.45</v>
      </c>
      <c r="AK360" s="74">
        <v>14.45</v>
      </c>
      <c r="AL360" s="74">
        <v>4</v>
      </c>
      <c r="AM360" s="73" t="s">
        <v>187</v>
      </c>
      <c r="AN360" s="75" t="s">
        <v>45</v>
      </c>
      <c r="AO360" s="76" t="s">
        <v>61</v>
      </c>
    </row>
    <row r="361" spans="1:41" ht="14.45" customHeight="1">
      <c r="A361" s="38"/>
      <c r="B361" s="9">
        <f t="shared" si="110"/>
        <v>45821</v>
      </c>
      <c r="C361" s="39">
        <f t="shared" si="131"/>
        <v>5400255112</v>
      </c>
      <c r="D361" s="38" t="str">
        <f>IF(AF361="", "", IFERROR(TEXT(INDEX(Tabella4[N°], MATCH("*"&amp;AF361&amp;"*", Tabella4[DIPENDENTE], 0)), "0000"), "Non trovato"))</f>
        <v>1894</v>
      </c>
      <c r="E361" s="38" t="str">
        <f>IF(AG361="", "", IF(ISERROR(MATCH("*"&amp;AG361&amp;"*", Tabella4[DIPENDENTE], 0)), "Non trovato", TEXT(INDEX(Tabella4[N°], MATCH("*"&amp;AG361&amp;"*", Tabella4[DIPENDENTE], 0)), "0000")))</f>
        <v>0559</v>
      </c>
      <c r="F361" s="48" t="str">
        <f t="shared" si="111"/>
        <v>CORTESE</v>
      </c>
      <c r="G361" s="48" t="str">
        <f t="shared" si="112"/>
        <v>MARINO A</v>
      </c>
      <c r="H361" s="57"/>
      <c r="I361" s="68" t="str">
        <f t="shared" si="113"/>
        <v>02</v>
      </c>
      <c r="J361" s="39" t="str">
        <f t="shared" si="128"/>
        <v/>
      </c>
      <c r="K361" s="40" t="str">
        <f t="shared" si="129"/>
        <v>05:00</v>
      </c>
      <c r="L361" s="48"/>
      <c r="M361" s="41" t="str">
        <f t="shared" si="130"/>
        <v/>
      </c>
      <c r="N361" s="41" t="str">
        <f t="shared" si="114"/>
        <v/>
      </c>
      <c r="O361" s="10" t="str">
        <f t="shared" si="115"/>
        <v>05:00</v>
      </c>
      <c r="P361" s="10" t="str">
        <f t="shared" si="116"/>
        <v/>
      </c>
      <c r="Q361" s="48" t="str">
        <f t="shared" si="117"/>
        <v/>
      </c>
      <c r="R361" s="48" t="str">
        <f t="shared" si="118"/>
        <v/>
      </c>
      <c r="S361" s="42" t="str">
        <f t="shared" si="119"/>
        <v>DOPPIO</v>
      </c>
      <c r="T361" s="57" t="str">
        <f>Tabella3[[#This Row],[Descrizione Attività]]</f>
        <v>Utilities: squ elett correttiva Giugno</v>
      </c>
      <c r="U361" s="57" t="str">
        <f>IF(Tabella1[[#This Row],[DATA]]="","","02")</f>
        <v>02</v>
      </c>
      <c r="V361" s="34"/>
      <c r="W361" s="34"/>
      <c r="X361" s="33"/>
      <c r="Y361" s="23"/>
      <c r="Z361" s="21" t="str">
        <f t="shared" si="120"/>
        <v>venerdì</v>
      </c>
      <c r="AA361" s="22">
        <f t="shared" si="121"/>
        <v>5</v>
      </c>
      <c r="AB361" s="22" t="str">
        <f t="shared" si="122"/>
        <v>05:00</v>
      </c>
      <c r="AC361" s="22" t="str">
        <f t="shared" si="123"/>
        <v>NO</v>
      </c>
      <c r="AD361" s="46"/>
      <c r="AE361" s="78">
        <v>45821</v>
      </c>
      <c r="AF361" s="73" t="s">
        <v>58</v>
      </c>
      <c r="AG361" s="73" t="s">
        <v>157</v>
      </c>
      <c r="AH361" s="73">
        <v>5400255112</v>
      </c>
      <c r="AI361" s="73">
        <v>10</v>
      </c>
      <c r="AJ361" s="74">
        <v>7.45</v>
      </c>
      <c r="AK361" s="74">
        <v>12.45</v>
      </c>
      <c r="AL361" s="74">
        <v>10</v>
      </c>
      <c r="AM361" s="73" t="s">
        <v>60</v>
      </c>
      <c r="AN361" s="75" t="s">
        <v>45</v>
      </c>
      <c r="AO361" s="76" t="s">
        <v>61</v>
      </c>
    </row>
    <row r="362" spans="1:41" ht="14.45" customHeight="1">
      <c r="A362" s="38"/>
      <c r="B362" s="9">
        <f t="shared" si="110"/>
        <v>45821</v>
      </c>
      <c r="C362" s="39">
        <f t="shared" si="131"/>
        <v>5400248537</v>
      </c>
      <c r="D362" s="38" t="str">
        <f>IF(AF362="", "", IFERROR(TEXT(INDEX(Tabella4[N°], MATCH("*"&amp;AF362&amp;"*", Tabella4[DIPENDENTE], 0)), "0000"), "Non trovato"))</f>
        <v>0427</v>
      </c>
      <c r="E362" s="38" t="str">
        <f>IF(AG362="", "", IF(ISERROR(MATCH("*"&amp;AG362&amp;"*", Tabella4[DIPENDENTE], 0)), "Non trovato", TEXT(INDEX(Tabella4[N°], MATCH("*"&amp;AG362&amp;"*", Tabella4[DIPENDENTE], 0)), "0000")))</f>
        <v>2083</v>
      </c>
      <c r="F362" s="48" t="str">
        <f t="shared" si="111"/>
        <v>CAVALIERE</v>
      </c>
      <c r="G362" s="48" t="str">
        <f t="shared" si="112"/>
        <v>NOCERA</v>
      </c>
      <c r="H362" s="57"/>
      <c r="I362" s="68" t="str">
        <f t="shared" si="113"/>
        <v>02</v>
      </c>
      <c r="J362" s="39" t="str">
        <f t="shared" si="128"/>
        <v/>
      </c>
      <c r="K362" s="40" t="str">
        <f t="shared" si="129"/>
        <v>05:00</v>
      </c>
      <c r="L362" s="48"/>
      <c r="M362" s="41" t="str">
        <f t="shared" si="130"/>
        <v/>
      </c>
      <c r="N362" s="41" t="str">
        <f t="shared" si="114"/>
        <v/>
      </c>
      <c r="O362" s="10" t="str">
        <f t="shared" si="115"/>
        <v>05:00</v>
      </c>
      <c r="P362" s="10" t="str">
        <f t="shared" si="116"/>
        <v/>
      </c>
      <c r="Q362" s="48" t="str">
        <f t="shared" si="117"/>
        <v/>
      </c>
      <c r="R362" s="48" t="str">
        <f t="shared" si="118"/>
        <v/>
      </c>
      <c r="S362" s="42" t="str">
        <f t="shared" si="119"/>
        <v>DOPPIO</v>
      </c>
      <c r="T362" s="57" t="str">
        <f>Tabella3[[#This Row],[Descrizione Attività]]</f>
        <v>Attività STRUM imp. 500</v>
      </c>
      <c r="U362" s="57" t="str">
        <f>IF(Tabella1[[#This Row],[DATA]]="","","02")</f>
        <v>02</v>
      </c>
      <c r="V362" s="34"/>
      <c r="W362" s="34"/>
      <c r="X362" s="33"/>
      <c r="Y362" s="23"/>
      <c r="Z362" s="21" t="str">
        <f t="shared" si="120"/>
        <v>venerdì</v>
      </c>
      <c r="AA362" s="22">
        <f t="shared" si="121"/>
        <v>5</v>
      </c>
      <c r="AB362" s="22" t="str">
        <f t="shared" si="122"/>
        <v>05:00</v>
      </c>
      <c r="AC362" s="22" t="str">
        <f t="shared" si="123"/>
        <v>NO</v>
      </c>
      <c r="AD362" s="46"/>
      <c r="AE362" s="78">
        <v>45821</v>
      </c>
      <c r="AF362" s="73" t="s">
        <v>75</v>
      </c>
      <c r="AG362" s="73" t="s">
        <v>88</v>
      </c>
      <c r="AH362" s="73">
        <v>5400248537</v>
      </c>
      <c r="AI362" s="73">
        <v>10</v>
      </c>
      <c r="AJ362" s="74">
        <v>7.45</v>
      </c>
      <c r="AK362" s="74">
        <v>12.45</v>
      </c>
      <c r="AL362" s="74">
        <v>10</v>
      </c>
      <c r="AM362" s="73" t="s">
        <v>172</v>
      </c>
      <c r="AN362" s="75" t="s">
        <v>49</v>
      </c>
      <c r="AO362" s="76" t="s">
        <v>46</v>
      </c>
    </row>
    <row r="363" spans="1:41" ht="14.45" customHeight="1">
      <c r="A363" s="49"/>
      <c r="B363" s="9">
        <f t="shared" si="110"/>
        <v>45821</v>
      </c>
      <c r="C363" s="39">
        <f t="shared" si="131"/>
        <v>5400261041</v>
      </c>
      <c r="D363" s="38" t="str">
        <f>IF(AF363="", "", IFERROR(TEXT(INDEX(Tabella4[N°], MATCH("*"&amp;AF363&amp;"*", Tabella4[DIPENDENTE], 0)), "0000"), "Non trovato"))</f>
        <v>0243</v>
      </c>
      <c r="E363" s="38" t="str">
        <f>IF(AG363="", "", IF(ISERROR(MATCH("*"&amp;AG363&amp;"*", Tabella4[DIPENDENTE], 0)), "Non trovato", TEXT(INDEX(Tabella4[N°], MATCH("*"&amp;AG363&amp;"*", Tabella4[DIPENDENTE], 0)), "0000")))</f>
        <v/>
      </c>
      <c r="F363" s="48" t="str">
        <f t="shared" si="111"/>
        <v>PUGLIARES</v>
      </c>
      <c r="G363" s="48" t="str">
        <f t="shared" si="112"/>
        <v/>
      </c>
      <c r="H363" s="57"/>
      <c r="I363" s="68" t="str">
        <f t="shared" si="113"/>
        <v>02</v>
      </c>
      <c r="J363" s="39" t="str">
        <f t="shared" si="128"/>
        <v/>
      </c>
      <c r="K363" s="40" t="str">
        <f t="shared" si="129"/>
        <v>05:00</v>
      </c>
      <c r="L363" s="48"/>
      <c r="M363" s="41" t="str">
        <f t="shared" si="130"/>
        <v/>
      </c>
      <c r="N363" s="41" t="str">
        <f t="shared" si="114"/>
        <v/>
      </c>
      <c r="O363" s="10" t="str">
        <f t="shared" si="115"/>
        <v>05:00</v>
      </c>
      <c r="P363" s="10" t="str">
        <f t="shared" si="116"/>
        <v/>
      </c>
      <c r="Q363" s="48" t="str">
        <f t="shared" si="117"/>
        <v/>
      </c>
      <c r="R363" s="48" t="str">
        <f t="shared" si="118"/>
        <v/>
      </c>
      <c r="S363" s="42" t="str">
        <f t="shared" si="119"/>
        <v>SINGOLO</v>
      </c>
      <c r="T363" s="57" t="str">
        <f>Tabella3[[#This Row],[Descrizione Attività]]</f>
        <v>ASSISTENZA ELETTRICA ATTIVITA' EDILE IMP 2800 GIUGNO 2025 (PREV 4066)</v>
      </c>
      <c r="U363" s="57" t="str">
        <f>IF(Tabella1[[#This Row],[DATA]]="","","02")</f>
        <v>02</v>
      </c>
      <c r="V363" s="34"/>
      <c r="W363" s="34"/>
      <c r="X363" s="33"/>
      <c r="Y363" s="23"/>
      <c r="Z363" s="21" t="str">
        <f t="shared" si="120"/>
        <v>venerdì</v>
      </c>
      <c r="AA363" s="22">
        <f t="shared" si="121"/>
        <v>5</v>
      </c>
      <c r="AB363" s="22" t="str">
        <f t="shared" si="122"/>
        <v>05:00</v>
      </c>
      <c r="AC363" s="22" t="str">
        <f t="shared" si="123"/>
        <v>NO</v>
      </c>
      <c r="AD363" s="46"/>
      <c r="AE363" s="78">
        <v>45821</v>
      </c>
      <c r="AF363" s="73" t="s">
        <v>89</v>
      </c>
      <c r="AG363" s="73"/>
      <c r="AH363" s="73">
        <v>5400261041</v>
      </c>
      <c r="AI363" s="73">
        <v>10</v>
      </c>
      <c r="AJ363" s="74">
        <v>7.45</v>
      </c>
      <c r="AK363" s="74">
        <v>12.45</v>
      </c>
      <c r="AL363" s="74">
        <v>5</v>
      </c>
      <c r="AM363" s="73" t="s">
        <v>90</v>
      </c>
      <c r="AN363" s="75" t="s">
        <v>91</v>
      </c>
      <c r="AO363" s="76" t="s">
        <v>61</v>
      </c>
    </row>
    <row r="364" spans="1:41" ht="14.45" customHeight="1">
      <c r="A364" s="38"/>
      <c r="B364" s="9">
        <f t="shared" si="110"/>
        <v>45821</v>
      </c>
      <c r="C364" s="39">
        <f t="shared" si="131"/>
        <v>5400255117</v>
      </c>
      <c r="D364" s="38" t="str">
        <f>IF(AF364="", "", IFERROR(TEXT(INDEX(Tabella4[N°], MATCH("*"&amp;AF364&amp;"*", Tabella4[DIPENDENTE], 0)), "0000"), "Non trovato"))</f>
        <v>0552</v>
      </c>
      <c r="E364" s="38" t="str">
        <f>IF(AG364="", "", IF(ISERROR(MATCH("*"&amp;AG364&amp;"*", Tabella4[DIPENDENTE], 0)), "Non trovato", TEXT(INDEX(Tabella4[N°], MATCH("*"&amp;AG364&amp;"*", Tabella4[DIPENDENTE], 0)), "0000")))</f>
        <v>1969</v>
      </c>
      <c r="F364" s="48" t="str">
        <f t="shared" si="111"/>
        <v>DI MARE</v>
      </c>
      <c r="G364" s="48" t="str">
        <f t="shared" si="112"/>
        <v>BELLISTRI</v>
      </c>
      <c r="H364" s="57"/>
      <c r="I364" s="68" t="str">
        <f t="shared" si="113"/>
        <v>02</v>
      </c>
      <c r="J364" s="39" t="str">
        <f t="shared" si="128"/>
        <v/>
      </c>
      <c r="K364" s="40" t="str">
        <f t="shared" si="129"/>
        <v>05:00</v>
      </c>
      <c r="L364" s="48"/>
      <c r="M364" s="41" t="str">
        <f t="shared" si="130"/>
        <v/>
      </c>
      <c r="N364" s="41" t="str">
        <f t="shared" si="114"/>
        <v/>
      </c>
      <c r="O364" s="10" t="str">
        <f t="shared" si="115"/>
        <v>05:00</v>
      </c>
      <c r="P364" s="10" t="str">
        <f t="shared" si="116"/>
        <v/>
      </c>
      <c r="Q364" s="48" t="str">
        <f t="shared" si="117"/>
        <v/>
      </c>
      <c r="R364" s="48" t="str">
        <f t="shared" si="118"/>
        <v/>
      </c>
      <c r="S364" s="42" t="str">
        <f t="shared" si="119"/>
        <v>DOPPIO</v>
      </c>
      <c r="T364" s="57" t="str">
        <f>Tabella3[[#This Row],[Descrizione Attività]]</f>
        <v>ARCOM BLE PON: squ ele corrett Giugno</v>
      </c>
      <c r="U364" s="57" t="str">
        <f>IF(Tabella1[[#This Row],[DATA]]="","","02")</f>
        <v>02</v>
      </c>
      <c r="V364" s="34"/>
      <c r="W364" s="34"/>
      <c r="X364" s="33"/>
      <c r="Y364" s="23"/>
      <c r="Z364" s="21" t="str">
        <f t="shared" si="120"/>
        <v>venerdì</v>
      </c>
      <c r="AA364" s="22">
        <f t="shared" si="121"/>
        <v>5</v>
      </c>
      <c r="AB364" s="22" t="str">
        <f t="shared" si="122"/>
        <v>05:00</v>
      </c>
      <c r="AC364" s="22" t="str">
        <f t="shared" si="123"/>
        <v>NO</v>
      </c>
      <c r="AD364" s="46"/>
      <c r="AE364" s="78">
        <v>45821</v>
      </c>
      <c r="AF364" s="73" t="s">
        <v>63</v>
      </c>
      <c r="AG364" s="73" t="s">
        <v>73</v>
      </c>
      <c r="AH364" s="73">
        <v>5400255117</v>
      </c>
      <c r="AI364" s="73">
        <v>10</v>
      </c>
      <c r="AJ364" s="74">
        <v>7.45</v>
      </c>
      <c r="AK364" s="74">
        <v>12.45</v>
      </c>
      <c r="AL364" s="74">
        <v>10</v>
      </c>
      <c r="AM364" s="73" t="s">
        <v>71</v>
      </c>
      <c r="AN364" s="75" t="s">
        <v>45</v>
      </c>
      <c r="AO364" s="76" t="s">
        <v>61</v>
      </c>
    </row>
    <row r="365" spans="1:41" ht="14.45" customHeight="1">
      <c r="A365" s="38"/>
      <c r="B365" s="9">
        <f t="shared" si="110"/>
        <v>45821</v>
      </c>
      <c r="C365" s="39">
        <f t="shared" si="131"/>
        <v>5400255372</v>
      </c>
      <c r="D365" s="38" t="str">
        <f>IF(AF365="", "", IFERROR(TEXT(INDEX(Tabella4[N°], MATCH("*"&amp;AF365&amp;"*", Tabella4[DIPENDENTE], 0)), "0000"), "Non trovato"))</f>
        <v>0278</v>
      </c>
      <c r="E365" s="38" t="str">
        <f>IF(AG365="", "", IF(ISERROR(MATCH("*"&amp;AG365&amp;"*", Tabella4[DIPENDENTE], 0)), "Non trovato", TEXT(INDEX(Tabella4[N°], MATCH("*"&amp;AG365&amp;"*", Tabella4[DIPENDENTE], 0)), "0000")))</f>
        <v/>
      </c>
      <c r="F365" s="48" t="str">
        <f t="shared" si="111"/>
        <v>INTRESSALVI</v>
      </c>
      <c r="G365" s="48" t="str">
        <f t="shared" si="112"/>
        <v/>
      </c>
      <c r="H365" s="57"/>
      <c r="I365" s="68" t="str">
        <f t="shared" si="113"/>
        <v>02</v>
      </c>
      <c r="J365" s="39" t="str">
        <f t="shared" si="128"/>
        <v/>
      </c>
      <c r="K365" s="40" t="str">
        <f t="shared" si="129"/>
        <v>02:00</v>
      </c>
      <c r="L365" s="48"/>
      <c r="M365" s="41" t="str">
        <f t="shared" si="130"/>
        <v/>
      </c>
      <c r="N365" s="41" t="str">
        <f t="shared" si="114"/>
        <v/>
      </c>
      <c r="O365" s="10" t="str">
        <f t="shared" si="115"/>
        <v>02:00</v>
      </c>
      <c r="P365" s="10" t="str">
        <f t="shared" si="116"/>
        <v/>
      </c>
      <c r="Q365" s="48" t="str">
        <f t="shared" si="117"/>
        <v/>
      </c>
      <c r="R365" s="48" t="str">
        <f t="shared" si="118"/>
        <v/>
      </c>
      <c r="S365" s="42" t="str">
        <f t="shared" si="119"/>
        <v>SINGOLO</v>
      </c>
      <c r="T365" s="57" t="str">
        <f>Tabella3[[#This Row],[Descrizione Attività]]</f>
        <v>ripristini AI  giugno 2025</v>
      </c>
      <c r="U365" s="57" t="str">
        <f>IF(Tabella1[[#This Row],[DATA]]="","","02")</f>
        <v>02</v>
      </c>
      <c r="V365" s="34"/>
      <c r="W365" s="34"/>
      <c r="X365" s="33"/>
      <c r="Y365" s="23"/>
      <c r="Z365" s="21" t="str">
        <f t="shared" si="120"/>
        <v>venerdì</v>
      </c>
      <c r="AA365" s="22">
        <f t="shared" si="121"/>
        <v>2</v>
      </c>
      <c r="AB365" s="22" t="str">
        <f t="shared" si="122"/>
        <v>02:00</v>
      </c>
      <c r="AC365" s="22" t="str">
        <f t="shared" si="123"/>
        <v>NO</v>
      </c>
      <c r="AD365" s="46"/>
      <c r="AE365" s="78">
        <v>45821</v>
      </c>
      <c r="AF365" s="73" t="s">
        <v>50</v>
      </c>
      <c r="AG365" s="73"/>
      <c r="AH365" s="73">
        <v>5400255372</v>
      </c>
      <c r="AI365" s="73">
        <v>10</v>
      </c>
      <c r="AJ365" s="74">
        <v>7.45</v>
      </c>
      <c r="AK365" s="74">
        <v>9.4499999999999993</v>
      </c>
      <c r="AL365" s="74">
        <v>2</v>
      </c>
      <c r="AM365" s="73" t="s">
        <v>79</v>
      </c>
      <c r="AN365" s="75" t="s">
        <v>45</v>
      </c>
      <c r="AO365" s="76" t="s">
        <v>80</v>
      </c>
    </row>
    <row r="366" spans="1:41" ht="14.45" customHeight="1">
      <c r="A366" s="38"/>
      <c r="B366" s="9">
        <f t="shared" si="110"/>
        <v>45821</v>
      </c>
      <c r="C366" s="39">
        <f t="shared" si="131"/>
        <v>5400255372</v>
      </c>
      <c r="D366" s="38" t="str">
        <f>IF(AF366="", "", IFERROR(TEXT(INDEX(Tabella4[N°], MATCH("*"&amp;AF366&amp;"*", Tabella4[DIPENDENTE], 0)), "0000"), "Non trovato"))</f>
        <v>2150</v>
      </c>
      <c r="E366" s="38" t="str">
        <f>IF(AG366="", "", IF(ISERROR(MATCH("*"&amp;AG366&amp;"*", Tabella4[DIPENDENTE], 0)), "Non trovato", TEXT(INDEX(Tabella4[N°], MATCH("*"&amp;AG366&amp;"*", Tabella4[DIPENDENTE], 0)), "0000")))</f>
        <v/>
      </c>
      <c r="F366" s="48" t="str">
        <f t="shared" si="111"/>
        <v>RIZZA C</v>
      </c>
      <c r="G366" s="48" t="str">
        <f t="shared" si="112"/>
        <v/>
      </c>
      <c r="H366" s="57"/>
      <c r="I366" s="68" t="str">
        <f t="shared" si="113"/>
        <v>02</v>
      </c>
      <c r="J366" s="39" t="str">
        <f t="shared" si="128"/>
        <v/>
      </c>
      <c r="K366" s="40" t="str">
        <f t="shared" si="129"/>
        <v>05:00</v>
      </c>
      <c r="L366" s="48"/>
      <c r="M366" s="41" t="str">
        <f t="shared" si="130"/>
        <v/>
      </c>
      <c r="N366" s="41" t="str">
        <f t="shared" si="114"/>
        <v/>
      </c>
      <c r="O366" s="10" t="str">
        <f t="shared" si="115"/>
        <v>05:00</v>
      </c>
      <c r="P366" s="10" t="str">
        <f t="shared" si="116"/>
        <v/>
      </c>
      <c r="Q366" s="48" t="str">
        <f t="shared" si="117"/>
        <v/>
      </c>
      <c r="R366" s="48" t="str">
        <f t="shared" si="118"/>
        <v/>
      </c>
      <c r="S366" s="42" t="str">
        <f t="shared" si="119"/>
        <v>SINGOLO</v>
      </c>
      <c r="T366" s="57" t="str">
        <f>Tabella3[[#This Row],[Descrizione Attività]]</f>
        <v>ripristini AI  giugno 2025</v>
      </c>
      <c r="U366" s="57" t="str">
        <f>IF(Tabella1[[#This Row],[DATA]]="","","02")</f>
        <v>02</v>
      </c>
      <c r="V366" s="34"/>
      <c r="W366" s="34"/>
      <c r="X366" s="33"/>
      <c r="Y366" s="23"/>
      <c r="Z366" s="21" t="str">
        <f t="shared" si="120"/>
        <v>venerdì</v>
      </c>
      <c r="AA366" s="22">
        <f t="shared" si="121"/>
        <v>5</v>
      </c>
      <c r="AB366" s="22" t="str">
        <f t="shared" si="122"/>
        <v>05:00</v>
      </c>
      <c r="AC366" s="22" t="str">
        <f t="shared" si="123"/>
        <v>NO</v>
      </c>
      <c r="AD366" s="46"/>
      <c r="AE366" s="78">
        <v>45821</v>
      </c>
      <c r="AF366" s="73" t="s">
        <v>78</v>
      </c>
      <c r="AG366" s="73"/>
      <c r="AH366" s="73">
        <v>5400255372</v>
      </c>
      <c r="AI366" s="73">
        <v>10</v>
      </c>
      <c r="AJ366" s="74">
        <v>7.45</v>
      </c>
      <c r="AK366" s="74">
        <v>12.45</v>
      </c>
      <c r="AL366" s="74">
        <v>5</v>
      </c>
      <c r="AM366" s="73" t="s">
        <v>79</v>
      </c>
      <c r="AN366" s="75" t="s">
        <v>45</v>
      </c>
      <c r="AO366" s="76" t="s">
        <v>80</v>
      </c>
    </row>
    <row r="367" spans="1:41" ht="14.45" customHeight="1">
      <c r="A367" s="38"/>
      <c r="B367" s="9">
        <f t="shared" si="110"/>
        <v>45821</v>
      </c>
      <c r="C367" s="39">
        <f t="shared" si="131"/>
        <v>5400243313</v>
      </c>
      <c r="D367" s="38" t="str">
        <f>IF(AF367="", "", IFERROR(TEXT(INDEX(Tabella4[N°], MATCH("*"&amp;AF367&amp;"*", Tabella4[DIPENDENTE], 0)), "0000"), "Non trovato"))</f>
        <v>1833</v>
      </c>
      <c r="E367" s="38" t="str">
        <f>IF(AG367="", "", IF(ISERROR(MATCH("*"&amp;AG367&amp;"*", Tabella4[DIPENDENTE], 0)), "Non trovato", TEXT(INDEX(Tabella4[N°], MATCH("*"&amp;AG367&amp;"*", Tabella4[DIPENDENTE], 0)), "0000")))</f>
        <v>0475</v>
      </c>
      <c r="F367" s="48" t="str">
        <f t="shared" si="111"/>
        <v>MICELI</v>
      </c>
      <c r="G367" s="48" t="str">
        <f t="shared" si="112"/>
        <v>TRINGALI</v>
      </c>
      <c r="H367" s="57"/>
      <c r="I367" s="68" t="str">
        <f t="shared" si="113"/>
        <v>02</v>
      </c>
      <c r="J367" s="39" t="str">
        <f t="shared" si="128"/>
        <v/>
      </c>
      <c r="K367" s="40" t="str">
        <f t="shared" si="129"/>
        <v>05:00</v>
      </c>
      <c r="L367" s="48"/>
      <c r="M367" s="41" t="str">
        <f t="shared" si="130"/>
        <v/>
      </c>
      <c r="N367" s="41" t="str">
        <f t="shared" si="114"/>
        <v/>
      </c>
      <c r="O367" s="10" t="str">
        <f t="shared" si="115"/>
        <v>05:00</v>
      </c>
      <c r="P367" s="10" t="str">
        <f t="shared" si="116"/>
        <v/>
      </c>
      <c r="Q367" s="48" t="str">
        <f t="shared" si="117"/>
        <v/>
      </c>
      <c r="R367" s="48" t="str">
        <f t="shared" si="118"/>
        <v/>
      </c>
      <c r="S367" s="42" t="str">
        <f t="shared" si="119"/>
        <v>DOPPIO</v>
      </c>
      <c r="T367" s="57" t="str">
        <f>Tabella3[[#This Row],[Descrizione Attività]]</f>
        <v>Assistenza ELE attività edili_2025</v>
      </c>
      <c r="U367" s="57" t="str">
        <f>IF(Tabella1[[#This Row],[DATA]]="","","02")</f>
        <v>02</v>
      </c>
      <c r="V367" s="34"/>
      <c r="W367" s="34"/>
      <c r="X367" s="33"/>
      <c r="Y367" s="23"/>
      <c r="Z367" s="21" t="str">
        <f t="shared" si="120"/>
        <v>venerdì</v>
      </c>
      <c r="AA367" s="22">
        <f t="shared" si="121"/>
        <v>5</v>
      </c>
      <c r="AB367" s="22" t="str">
        <f t="shared" si="122"/>
        <v>05:00</v>
      </c>
      <c r="AC367" s="22" t="str">
        <f t="shared" si="123"/>
        <v>NO</v>
      </c>
      <c r="AD367" s="46"/>
      <c r="AE367" s="78">
        <v>45821</v>
      </c>
      <c r="AF367" s="73" t="s">
        <v>82</v>
      </c>
      <c r="AG367" s="73" t="s">
        <v>57</v>
      </c>
      <c r="AH367" s="73">
        <v>5400243313</v>
      </c>
      <c r="AI367" s="73">
        <v>10</v>
      </c>
      <c r="AJ367" s="74">
        <v>7.45</v>
      </c>
      <c r="AK367" s="74">
        <v>12.45</v>
      </c>
      <c r="AL367" s="74">
        <v>10</v>
      </c>
      <c r="AM367" s="73" t="s">
        <v>145</v>
      </c>
      <c r="AN367" s="75" t="s">
        <v>45</v>
      </c>
      <c r="AO367" s="76" t="s">
        <v>61</v>
      </c>
    </row>
    <row r="368" spans="1:41" ht="14.45" customHeight="1">
      <c r="A368" s="38"/>
      <c r="B368" s="9">
        <f t="shared" si="110"/>
        <v>45821</v>
      </c>
      <c r="C368" s="39">
        <f t="shared" si="131"/>
        <v>5400255663</v>
      </c>
      <c r="D368" s="38" t="str">
        <f>IF(AF368="", "", IFERROR(TEXT(INDEX(Tabella4[N°], MATCH("*"&amp;AF368&amp;"*", Tabella4[DIPENDENTE], 0)), "0000"), "Non trovato"))</f>
        <v>2011</v>
      </c>
      <c r="E368" s="38" t="str">
        <f>IF(AG368="", "", IF(ISERROR(MATCH("*"&amp;AG368&amp;"*", Tabella4[DIPENDENTE], 0)), "Non trovato", TEXT(INDEX(Tabella4[N°], MATCH("*"&amp;AG368&amp;"*", Tabella4[DIPENDENTE], 0)), "0000")))</f>
        <v>1904</v>
      </c>
      <c r="F368" s="48" t="str">
        <f t="shared" si="111"/>
        <v>SCAVULLO</v>
      </c>
      <c r="G368" s="48" t="str">
        <f t="shared" si="112"/>
        <v>LA ROCCA</v>
      </c>
      <c r="H368" s="57"/>
      <c r="I368" s="68" t="str">
        <f t="shared" si="113"/>
        <v>02</v>
      </c>
      <c r="J368" s="39" t="str">
        <f t="shared" si="128"/>
        <v/>
      </c>
      <c r="K368" s="40" t="str">
        <f t="shared" si="129"/>
        <v>05:00</v>
      </c>
      <c r="L368" s="48"/>
      <c r="M368" s="41" t="str">
        <f t="shared" si="130"/>
        <v/>
      </c>
      <c r="N368" s="41" t="str">
        <f t="shared" si="114"/>
        <v/>
      </c>
      <c r="O368" s="10" t="str">
        <f t="shared" si="115"/>
        <v>05:00</v>
      </c>
      <c r="P368" s="10" t="str">
        <f t="shared" si="116"/>
        <v/>
      </c>
      <c r="Q368" s="48" t="str">
        <f t="shared" si="117"/>
        <v/>
      </c>
      <c r="R368" s="48" t="str">
        <f t="shared" si="118"/>
        <v/>
      </c>
      <c r="S368" s="42" t="str">
        <f t="shared" si="119"/>
        <v>DOPPIO</v>
      </c>
      <c r="T368" s="57" t="str">
        <f>Tabella3[[#This Row],[Descrizione Attività]]</f>
        <v>Ripr. illuminazione SP1 lato monte</v>
      </c>
      <c r="U368" s="57" t="str">
        <f>IF(Tabella1[[#This Row],[DATA]]="","","02")</f>
        <v>02</v>
      </c>
      <c r="V368" s="34"/>
      <c r="W368" s="34"/>
      <c r="X368" s="33"/>
      <c r="Y368" s="23"/>
      <c r="Z368" s="21" t="str">
        <f t="shared" si="120"/>
        <v>venerdì</v>
      </c>
      <c r="AA368" s="22">
        <f t="shared" si="121"/>
        <v>5</v>
      </c>
      <c r="AB368" s="22" t="str">
        <f t="shared" si="122"/>
        <v>05:00</v>
      </c>
      <c r="AC368" s="22" t="str">
        <f t="shared" si="123"/>
        <v>NO</v>
      </c>
      <c r="AD368" s="46"/>
      <c r="AE368" s="78">
        <v>45821</v>
      </c>
      <c r="AF368" s="73" t="s">
        <v>84</v>
      </c>
      <c r="AG368" s="73" t="s">
        <v>59</v>
      </c>
      <c r="AH368" s="73">
        <v>5400255663</v>
      </c>
      <c r="AI368" s="73">
        <v>10</v>
      </c>
      <c r="AJ368" s="74">
        <v>7.45</v>
      </c>
      <c r="AK368" s="74">
        <v>12.45</v>
      </c>
      <c r="AL368" s="74">
        <v>10</v>
      </c>
      <c r="AM368" s="73" t="s">
        <v>168</v>
      </c>
      <c r="AN368" s="75" t="s">
        <v>45</v>
      </c>
      <c r="AO368" s="76" t="s">
        <v>61</v>
      </c>
    </row>
    <row r="369" spans="1:41" ht="14.45" customHeight="1">
      <c r="A369" s="38"/>
      <c r="B369" s="9">
        <f t="shared" si="110"/>
        <v>45821</v>
      </c>
      <c r="C369" s="39">
        <f t="shared" si="131"/>
        <v>5400250280</v>
      </c>
      <c r="D369" s="38" t="str">
        <f>IF(AF369="", "", IFERROR(TEXT(INDEX(Tabella4[N°], MATCH("*"&amp;AF369&amp;"*", Tabella4[DIPENDENTE], 0)), "0000"), "Non trovato"))</f>
        <v>2114</v>
      </c>
      <c r="E369" s="38" t="str">
        <f>IF(AG369="", "", IF(ISERROR(MATCH("*"&amp;AG369&amp;"*", Tabella4[DIPENDENTE], 0)), "Non trovato", TEXT(INDEX(Tabella4[N°], MATCH("*"&amp;AG369&amp;"*", Tabella4[DIPENDENTE], 0)), "0000")))</f>
        <v/>
      </c>
      <c r="F369" s="48" t="str">
        <f t="shared" si="111"/>
        <v>GUARINO</v>
      </c>
      <c r="G369" s="48" t="str">
        <f t="shared" si="112"/>
        <v/>
      </c>
      <c r="H369" s="57"/>
      <c r="I369" s="68" t="str">
        <f t="shared" si="113"/>
        <v>02</v>
      </c>
      <c r="J369" s="39" t="str">
        <f t="shared" si="128"/>
        <v/>
      </c>
      <c r="K369" s="40" t="str">
        <f t="shared" si="129"/>
        <v>04:00</v>
      </c>
      <c r="L369" s="48"/>
      <c r="M369" s="41" t="str">
        <f t="shared" si="130"/>
        <v/>
      </c>
      <c r="N369" s="41" t="str">
        <f t="shared" si="114"/>
        <v/>
      </c>
      <c r="O369" s="10" t="str">
        <f t="shared" si="115"/>
        <v>04:00</v>
      </c>
      <c r="P369" s="10" t="str">
        <f t="shared" si="116"/>
        <v/>
      </c>
      <c r="Q369" s="48" t="str">
        <f t="shared" si="117"/>
        <v/>
      </c>
      <c r="R369" s="48" t="str">
        <f t="shared" si="118"/>
        <v/>
      </c>
      <c r="S369" s="42" t="str">
        <f t="shared" si="119"/>
        <v>SINGOLO</v>
      </c>
      <c r="T369" s="57" t="str">
        <f>Tabella3[[#This Row],[Descrizione Attività]]</f>
        <v>600/batteria Luce ripristino funzionalit</v>
      </c>
      <c r="U369" s="57" t="str">
        <f>IF(Tabella1[[#This Row],[DATA]]="","","02")</f>
        <v>02</v>
      </c>
      <c r="V369" s="34"/>
      <c r="W369" s="34"/>
      <c r="X369" s="33"/>
      <c r="Y369" s="23"/>
      <c r="Z369" s="21" t="str">
        <f t="shared" si="120"/>
        <v>venerdì</v>
      </c>
      <c r="AA369" s="22">
        <f t="shared" si="121"/>
        <v>4</v>
      </c>
      <c r="AB369" s="22" t="str">
        <f t="shared" si="122"/>
        <v>04:00</v>
      </c>
      <c r="AC369" s="22" t="str">
        <f t="shared" si="123"/>
        <v>NO</v>
      </c>
      <c r="AD369" s="46"/>
      <c r="AE369" s="78">
        <v>45821</v>
      </c>
      <c r="AF369" s="73" t="s">
        <v>43</v>
      </c>
      <c r="AG369" s="73"/>
      <c r="AH369" s="73">
        <v>5400250280</v>
      </c>
      <c r="AI369" s="73">
        <v>10</v>
      </c>
      <c r="AJ369" s="74">
        <v>7.45</v>
      </c>
      <c r="AK369" s="74">
        <v>11.45</v>
      </c>
      <c r="AL369" s="74">
        <v>4</v>
      </c>
      <c r="AM369" s="73" t="s">
        <v>179</v>
      </c>
      <c r="AN369" s="75" t="s">
        <v>49</v>
      </c>
      <c r="AO369" s="76" t="s">
        <v>61</v>
      </c>
    </row>
    <row r="370" spans="1:41" ht="14.45" customHeight="1">
      <c r="A370" s="38"/>
      <c r="B370" s="9">
        <f t="shared" si="110"/>
        <v>45821</v>
      </c>
      <c r="C370" s="39">
        <f t="shared" si="131"/>
        <v>5400250280</v>
      </c>
      <c r="D370" s="38" t="str">
        <f>IF(AF370="", "", IFERROR(TEXT(INDEX(Tabella4[N°], MATCH("*"&amp;AF370&amp;"*", Tabella4[DIPENDENTE], 0)), "0000"), "Non trovato"))</f>
        <v>0242</v>
      </c>
      <c r="E370" s="38" t="str">
        <f>IF(AG370="", "", IF(ISERROR(MATCH("*"&amp;AG370&amp;"*", Tabella4[DIPENDENTE], 0)), "Non trovato", TEXT(INDEX(Tabella4[N°], MATCH("*"&amp;AG370&amp;"*", Tabella4[DIPENDENTE], 0)), "0000")))</f>
        <v/>
      </c>
      <c r="F370" s="48" t="str">
        <f t="shared" si="111"/>
        <v>OGNISANTI A</v>
      </c>
      <c r="G370" s="48" t="str">
        <f t="shared" si="112"/>
        <v/>
      </c>
      <c r="H370" s="57"/>
      <c r="I370" s="68" t="str">
        <f t="shared" si="113"/>
        <v>02</v>
      </c>
      <c r="J370" s="39" t="str">
        <f t="shared" si="128"/>
        <v/>
      </c>
      <c r="K370" s="40" t="str">
        <f t="shared" si="129"/>
        <v>05:00</v>
      </c>
      <c r="L370" s="48"/>
      <c r="M370" s="41" t="str">
        <f t="shared" si="130"/>
        <v/>
      </c>
      <c r="N370" s="41" t="str">
        <f t="shared" si="114"/>
        <v/>
      </c>
      <c r="O370" s="10" t="str">
        <f t="shared" si="115"/>
        <v>05:00</v>
      </c>
      <c r="P370" s="10" t="str">
        <f t="shared" si="116"/>
        <v/>
      </c>
      <c r="Q370" s="48" t="str">
        <f t="shared" si="117"/>
        <v/>
      </c>
      <c r="R370" s="48" t="str">
        <f t="shared" si="118"/>
        <v/>
      </c>
      <c r="S370" s="42" t="str">
        <f t="shared" si="119"/>
        <v>SINGOLO</v>
      </c>
      <c r="T370" s="57" t="str">
        <f>Tabella3[[#This Row],[Descrizione Attività]]</f>
        <v>600/batteria Luce ripristino funzionalit</v>
      </c>
      <c r="U370" s="57" t="str">
        <f>IF(Tabella1[[#This Row],[DATA]]="","","02")</f>
        <v>02</v>
      </c>
      <c r="V370" s="34"/>
      <c r="W370" s="34"/>
      <c r="X370" s="33"/>
      <c r="Y370" s="23"/>
      <c r="Z370" s="21" t="str">
        <f t="shared" si="120"/>
        <v>venerdì</v>
      </c>
      <c r="AA370" s="22">
        <f t="shared" si="121"/>
        <v>5</v>
      </c>
      <c r="AB370" s="22" t="str">
        <f t="shared" si="122"/>
        <v>05:00</v>
      </c>
      <c r="AC370" s="22" t="str">
        <f t="shared" si="123"/>
        <v>NO</v>
      </c>
      <c r="AD370" s="46"/>
      <c r="AE370" s="78">
        <v>45821</v>
      </c>
      <c r="AF370" s="73" t="s">
        <v>72</v>
      </c>
      <c r="AG370" s="73"/>
      <c r="AH370" s="73">
        <v>5400250280</v>
      </c>
      <c r="AI370" s="73">
        <v>10</v>
      </c>
      <c r="AJ370" s="74">
        <v>7.45</v>
      </c>
      <c r="AK370" s="74">
        <v>12.45</v>
      </c>
      <c r="AL370" s="74">
        <v>5</v>
      </c>
      <c r="AM370" s="73" t="s">
        <v>179</v>
      </c>
      <c r="AN370" s="75" t="s">
        <v>49</v>
      </c>
      <c r="AO370" s="76" t="s">
        <v>61</v>
      </c>
    </row>
    <row r="371" spans="1:41" ht="14.45" customHeight="1">
      <c r="A371" s="38"/>
      <c r="B371" s="9">
        <f t="shared" si="110"/>
        <v>45821</v>
      </c>
      <c r="C371" s="39">
        <f t="shared" si="131"/>
        <v>5400256114</v>
      </c>
      <c r="D371" s="38" t="str">
        <f>IF(AF371="", "", IFERROR(TEXT(INDEX(Tabella4[N°], MATCH("*"&amp;AF371&amp;"*", Tabella4[DIPENDENTE], 0)), "0000"), "Non trovato"))</f>
        <v>0263</v>
      </c>
      <c r="E371" s="38" t="str">
        <f>IF(AG371="", "", IF(ISERROR(MATCH("*"&amp;AG371&amp;"*", Tabella4[DIPENDENTE], 0)), "Non trovato", TEXT(INDEX(Tabella4[N°], MATCH("*"&amp;AG371&amp;"*", Tabella4[DIPENDENTE], 0)), "0000")))</f>
        <v>0483</v>
      </c>
      <c r="F371" s="48" t="str">
        <f t="shared" si="111"/>
        <v>ROSSITTO G</v>
      </c>
      <c r="G371" s="48" t="str">
        <f t="shared" si="112"/>
        <v>SCARAVELLI</v>
      </c>
      <c r="H371" s="57"/>
      <c r="I371" s="68" t="str">
        <f t="shared" si="113"/>
        <v>02</v>
      </c>
      <c r="J371" s="39" t="str">
        <f t="shared" si="128"/>
        <v/>
      </c>
      <c r="K371" s="40" t="str">
        <f t="shared" si="129"/>
        <v>05:00</v>
      </c>
      <c r="L371" s="48"/>
      <c r="M371" s="41" t="str">
        <f t="shared" si="130"/>
        <v/>
      </c>
      <c r="N371" s="41" t="str">
        <f t="shared" si="114"/>
        <v/>
      </c>
      <c r="O371" s="10" t="str">
        <f t="shared" si="115"/>
        <v>05:00</v>
      </c>
      <c r="P371" s="10" t="str">
        <f t="shared" si="116"/>
        <v/>
      </c>
      <c r="Q371" s="48" t="str">
        <f t="shared" si="117"/>
        <v/>
      </c>
      <c r="R371" s="48" t="str">
        <f t="shared" si="118"/>
        <v/>
      </c>
      <c r="S371" s="42" t="str">
        <f t="shared" si="119"/>
        <v>DOPPIO</v>
      </c>
      <c r="T371" s="57" t="str">
        <f>Tabella3[[#This Row],[Descrizione Attività]]</f>
        <v>Effettuare ricerca guasto cassetto 200 M</v>
      </c>
      <c r="U371" s="57" t="str">
        <f>IF(Tabella1[[#This Row],[DATA]]="","","02")</f>
        <v>02</v>
      </c>
      <c r="V371" s="34"/>
      <c r="W371" s="34"/>
      <c r="X371" s="33"/>
      <c r="Y371" s="23"/>
      <c r="Z371" s="21" t="str">
        <f t="shared" si="120"/>
        <v>venerdì</v>
      </c>
      <c r="AA371" s="22">
        <f t="shared" si="121"/>
        <v>5</v>
      </c>
      <c r="AB371" s="22" t="str">
        <f t="shared" si="122"/>
        <v>05:00</v>
      </c>
      <c r="AC371" s="22" t="str">
        <f t="shared" si="123"/>
        <v>NO</v>
      </c>
      <c r="AD371" s="46"/>
      <c r="AE371" s="78">
        <v>45821</v>
      </c>
      <c r="AF371" s="73" t="s">
        <v>110</v>
      </c>
      <c r="AG371" s="73" t="s">
        <v>51</v>
      </c>
      <c r="AH371" s="73">
        <v>5400256114</v>
      </c>
      <c r="AI371" s="73">
        <v>10</v>
      </c>
      <c r="AJ371" s="74">
        <v>7.45</v>
      </c>
      <c r="AK371" s="74">
        <v>12.45</v>
      </c>
      <c r="AL371" s="74">
        <v>10</v>
      </c>
      <c r="AM371" s="73" t="s">
        <v>188</v>
      </c>
      <c r="AN371" s="75" t="s">
        <v>45</v>
      </c>
      <c r="AO371" s="76" t="s">
        <v>61</v>
      </c>
    </row>
    <row r="372" spans="1:41" ht="14.45" customHeight="1">
      <c r="A372" s="38"/>
      <c r="B372" s="9">
        <f t="shared" si="110"/>
        <v>45821</v>
      </c>
      <c r="C372" s="39">
        <f t="shared" si="131"/>
        <v>5400256064</v>
      </c>
      <c r="D372" s="38" t="str">
        <f>IF(AF372="", "", IFERROR(TEXT(INDEX(Tabella4[N°], MATCH("*"&amp;AF372&amp;"*", Tabella4[DIPENDENTE], 0)), "0000"), "Non trovato"))</f>
        <v>0511</v>
      </c>
      <c r="E372" s="38" t="str">
        <f>IF(AG372="", "", IF(ISERROR(MATCH("*"&amp;AG372&amp;"*", Tabella4[DIPENDENTE], 0)), "Non trovato", TEXT(INDEX(Tabella4[N°], MATCH("*"&amp;AG372&amp;"*", Tabella4[DIPENDENTE], 0)), "0000")))</f>
        <v>0510</v>
      </c>
      <c r="F372" s="48" t="str">
        <f t="shared" si="111"/>
        <v>DI GRANDE D</v>
      </c>
      <c r="G372" s="48" t="str">
        <f t="shared" si="112"/>
        <v>TORDONATO</v>
      </c>
      <c r="H372" s="57"/>
      <c r="I372" s="68" t="str">
        <f t="shared" si="113"/>
        <v>02</v>
      </c>
      <c r="J372" s="39" t="str">
        <f t="shared" si="128"/>
        <v/>
      </c>
      <c r="K372" s="40" t="str">
        <f t="shared" si="129"/>
        <v>07:00</v>
      </c>
      <c r="L372" s="48"/>
      <c r="M372" s="41" t="str">
        <f t="shared" si="130"/>
        <v/>
      </c>
      <c r="N372" s="41" t="str">
        <f t="shared" si="114"/>
        <v/>
      </c>
      <c r="O372" s="10" t="str">
        <f t="shared" si="115"/>
        <v>07:00</v>
      </c>
      <c r="P372" s="10" t="str">
        <f t="shared" si="116"/>
        <v/>
      </c>
      <c r="Q372" s="48" t="str">
        <f t="shared" si="117"/>
        <v/>
      </c>
      <c r="R372" s="48" t="str">
        <f t="shared" si="118"/>
        <v/>
      </c>
      <c r="S372" s="42" t="str">
        <f t="shared" si="119"/>
        <v>DOPPIO</v>
      </c>
      <c r="T372" s="57" t="str">
        <f>Tabella3[[#This Row],[Descrizione Attività]]</f>
        <v>Area cantieri SUD - Ricerca guasto e rip</v>
      </c>
      <c r="U372" s="57" t="str">
        <f>IF(Tabella1[[#This Row],[DATA]]="","","02")</f>
        <v>02</v>
      </c>
      <c r="V372" s="34"/>
      <c r="W372" s="34"/>
      <c r="X372" s="33"/>
      <c r="Y372" s="23"/>
      <c r="Z372" s="21" t="str">
        <f t="shared" si="120"/>
        <v>venerdì</v>
      </c>
      <c r="AA372" s="22">
        <f t="shared" si="121"/>
        <v>7</v>
      </c>
      <c r="AB372" s="22" t="str">
        <f t="shared" si="122"/>
        <v>07:00</v>
      </c>
      <c r="AC372" s="22" t="str">
        <f t="shared" si="123"/>
        <v>NO</v>
      </c>
      <c r="AD372" s="46"/>
      <c r="AE372" s="78">
        <v>45821</v>
      </c>
      <c r="AF372" s="73" t="s">
        <v>144</v>
      </c>
      <c r="AG372" s="73" t="s">
        <v>143</v>
      </c>
      <c r="AH372" s="73">
        <v>5400256064</v>
      </c>
      <c r="AI372" s="73">
        <v>30</v>
      </c>
      <c r="AJ372" s="74">
        <v>7.45</v>
      </c>
      <c r="AK372" s="74">
        <v>14.45</v>
      </c>
      <c r="AL372" s="74">
        <v>14</v>
      </c>
      <c r="AM372" s="73" t="s">
        <v>189</v>
      </c>
      <c r="AN372" s="75" t="s">
        <v>45</v>
      </c>
      <c r="AO372" s="76" t="s">
        <v>61</v>
      </c>
    </row>
    <row r="373" spans="1:41" ht="14.45" customHeight="1">
      <c r="A373" s="38"/>
      <c r="B373" s="9">
        <f t="shared" si="110"/>
        <v>45821</v>
      </c>
      <c r="C373" s="39">
        <f t="shared" si="131"/>
        <v>5400255372</v>
      </c>
      <c r="D373" s="38" t="str">
        <f>IF(AF373="", "", IFERROR(TEXT(INDEX(Tabella4[N°], MATCH("*"&amp;AF373&amp;"*", Tabella4[DIPENDENTE], 0)), "0000"), "Non trovato"))</f>
        <v>1976</v>
      </c>
      <c r="E373" s="38" t="str">
        <f>IF(AG373="", "", IF(ISERROR(MATCH("*"&amp;AG373&amp;"*", Tabella4[DIPENDENTE], 0)), "Non trovato", TEXT(INDEX(Tabella4[N°], MATCH("*"&amp;AG373&amp;"*", Tabella4[DIPENDENTE], 0)), "0000")))</f>
        <v/>
      </c>
      <c r="F373" s="48" t="str">
        <f t="shared" si="111"/>
        <v>RIZZA F</v>
      </c>
      <c r="G373" s="48" t="str">
        <f t="shared" si="112"/>
        <v/>
      </c>
      <c r="H373" s="57"/>
      <c r="I373" s="68" t="str">
        <f t="shared" si="113"/>
        <v>02</v>
      </c>
      <c r="J373" s="39" t="str">
        <f t="shared" si="128"/>
        <v/>
      </c>
      <c r="K373" s="40" t="str">
        <f t="shared" si="129"/>
        <v>03:00</v>
      </c>
      <c r="L373" s="48"/>
      <c r="M373" s="41" t="str">
        <f t="shared" si="130"/>
        <v/>
      </c>
      <c r="N373" s="41" t="str">
        <f t="shared" si="114"/>
        <v/>
      </c>
      <c r="O373" s="10" t="str">
        <f t="shared" si="115"/>
        <v>03:00</v>
      </c>
      <c r="P373" s="10" t="str">
        <f t="shared" si="116"/>
        <v/>
      </c>
      <c r="Q373" s="48" t="str">
        <f t="shared" si="117"/>
        <v/>
      </c>
      <c r="R373" s="48" t="str">
        <f t="shared" si="118"/>
        <v/>
      </c>
      <c r="S373" s="42" t="str">
        <f t="shared" si="119"/>
        <v>SINGOLO</v>
      </c>
      <c r="T373" s="57" t="str">
        <f>Tabella3[[#This Row],[Descrizione Attività]]</f>
        <v>ripristini AI  giugno 2025</v>
      </c>
      <c r="U373" s="57" t="str">
        <f>IF(Tabella1[[#This Row],[DATA]]="","","02")</f>
        <v>02</v>
      </c>
      <c r="V373" s="34"/>
      <c r="W373" s="34"/>
      <c r="X373" s="33"/>
      <c r="Y373" s="23"/>
      <c r="Z373" s="21" t="str">
        <f t="shared" si="120"/>
        <v>venerdì</v>
      </c>
      <c r="AA373" s="22">
        <f t="shared" si="121"/>
        <v>3</v>
      </c>
      <c r="AB373" s="22" t="str">
        <f t="shared" si="122"/>
        <v>03:00</v>
      </c>
      <c r="AC373" s="22" t="str">
        <f t="shared" si="123"/>
        <v>NO</v>
      </c>
      <c r="AD373" s="46"/>
      <c r="AE373" s="78">
        <v>45821</v>
      </c>
      <c r="AF373" s="73" t="s">
        <v>77</v>
      </c>
      <c r="AG373" s="73"/>
      <c r="AH373" s="73">
        <v>5400255372</v>
      </c>
      <c r="AI373" s="73">
        <v>10</v>
      </c>
      <c r="AJ373" s="74">
        <v>9.4499999999999993</v>
      </c>
      <c r="AK373" s="74">
        <v>12.45</v>
      </c>
      <c r="AL373" s="74">
        <v>3</v>
      </c>
      <c r="AM373" s="73" t="s">
        <v>79</v>
      </c>
      <c r="AN373" s="75" t="s">
        <v>45</v>
      </c>
      <c r="AO373" s="76" t="s">
        <v>80</v>
      </c>
    </row>
    <row r="374" spans="1:41" ht="14.45" customHeight="1">
      <c r="A374" s="38"/>
      <c r="B374" s="9">
        <f t="shared" si="110"/>
        <v>45821</v>
      </c>
      <c r="C374" s="39">
        <f t="shared" si="131"/>
        <v>404</v>
      </c>
      <c r="D374" s="38" t="str">
        <f>IF(AF374="", "", IFERROR(TEXT(INDEX(Tabella4[N°], MATCH("*"&amp;AF374&amp;"*", Tabella4[DIPENDENTE], 0)), "0000"), "Non trovato"))</f>
        <v>0370</v>
      </c>
      <c r="E374" s="38" t="str">
        <f>IF(AG374="", "", IF(ISERROR(MATCH("*"&amp;AG374&amp;"*", Tabella4[DIPENDENTE], 0)), "Non trovato", TEXT(INDEX(Tabella4[N°], MATCH("*"&amp;AG374&amp;"*", Tabella4[DIPENDENTE], 0)), "0000")))</f>
        <v>1976</v>
      </c>
      <c r="F374" s="48" t="str">
        <f t="shared" si="111"/>
        <v>GARBINI</v>
      </c>
      <c r="G374" s="48" t="str">
        <f t="shared" si="112"/>
        <v>RIZZA F</v>
      </c>
      <c r="H374" s="57"/>
      <c r="I374" s="68" t="str">
        <f t="shared" si="113"/>
        <v>02</v>
      </c>
      <c r="J374" s="39" t="str">
        <f t="shared" si="128"/>
        <v>02:00</v>
      </c>
      <c r="K374" s="40" t="str">
        <f t="shared" si="129"/>
        <v/>
      </c>
      <c r="L374" s="48"/>
      <c r="M374" s="41" t="str">
        <f t="shared" si="130"/>
        <v/>
      </c>
      <c r="N374" s="41" t="str">
        <f t="shared" si="114"/>
        <v/>
      </c>
      <c r="O374" s="10" t="str">
        <f t="shared" si="115"/>
        <v>02:00</v>
      </c>
      <c r="P374" s="10" t="str">
        <f t="shared" si="116"/>
        <v/>
      </c>
      <c r="Q374" s="48" t="str">
        <f t="shared" si="117"/>
        <v/>
      </c>
      <c r="R374" s="48" t="str">
        <f t="shared" si="118"/>
        <v/>
      </c>
      <c r="S374" s="42" t="str">
        <f t="shared" si="119"/>
        <v>DOPPIO</v>
      </c>
      <c r="T374" s="57" t="str">
        <f>Tabella3[[#This Row],[Descrizione Attività]]</f>
        <v>VISITA MEDICA</v>
      </c>
      <c r="U374" s="57" t="str">
        <f>IF(Tabella1[[#This Row],[DATA]]="","","02")</f>
        <v>02</v>
      </c>
      <c r="V374" s="34"/>
      <c r="W374" s="34"/>
      <c r="X374" s="33"/>
      <c r="Y374" s="23"/>
      <c r="Z374" s="21" t="str">
        <f t="shared" si="120"/>
        <v>venerdì</v>
      </c>
      <c r="AA374" s="22">
        <f t="shared" si="121"/>
        <v>2</v>
      </c>
      <c r="AB374" s="22" t="str">
        <f t="shared" si="122"/>
        <v>02:00</v>
      </c>
      <c r="AC374" s="22" t="str">
        <f t="shared" si="123"/>
        <v>NO</v>
      </c>
      <c r="AD374" s="46"/>
      <c r="AE374" s="78">
        <v>45821</v>
      </c>
      <c r="AF374" s="73" t="s">
        <v>115</v>
      </c>
      <c r="AG374" s="73" t="s">
        <v>77</v>
      </c>
      <c r="AH374" s="73">
        <v>4054</v>
      </c>
      <c r="AI374" s="73">
        <v>10</v>
      </c>
      <c r="AJ374" s="74">
        <v>7.45</v>
      </c>
      <c r="AK374" s="74">
        <v>9.4499999999999993</v>
      </c>
      <c r="AL374" s="74">
        <v>4</v>
      </c>
      <c r="AM374" s="73" t="s">
        <v>116</v>
      </c>
      <c r="AN374" s="75" t="s">
        <v>49</v>
      </c>
      <c r="AO374" s="76">
        <v>404</v>
      </c>
    </row>
    <row r="375" spans="1:41" ht="14.45" customHeight="1">
      <c r="A375" s="38"/>
      <c r="B375" s="9">
        <f t="shared" si="110"/>
        <v>45821</v>
      </c>
      <c r="C375" s="39">
        <f t="shared" si="131"/>
        <v>404</v>
      </c>
      <c r="D375" s="38" t="str">
        <f>IF(AF375="", "", IFERROR(TEXT(INDEX(Tabella4[N°], MATCH("*"&amp;AF375&amp;"*", Tabella4[DIPENDENTE], 0)), "0000"), "Non trovato"))</f>
        <v>1924</v>
      </c>
      <c r="E375" s="38" t="str">
        <f>IF(AG375="", "", IF(ISERROR(MATCH("*"&amp;AG375&amp;"*", Tabella4[DIPENDENTE], 0)), "Non trovato", TEXT(INDEX(Tabella4[N°], MATCH("*"&amp;AG375&amp;"*", Tabella4[DIPENDENTE], 0)), "0000")))</f>
        <v/>
      </c>
      <c r="F375" s="48" t="str">
        <f t="shared" si="111"/>
        <v>PARTESANO</v>
      </c>
      <c r="G375" s="48" t="str">
        <f t="shared" si="112"/>
        <v/>
      </c>
      <c r="H375" s="57"/>
      <c r="I375" s="68" t="str">
        <f t="shared" si="113"/>
        <v>02</v>
      </c>
      <c r="J375" s="39" t="str">
        <f t="shared" si="128"/>
        <v>01:15</v>
      </c>
      <c r="K375" s="40" t="str">
        <f t="shared" si="129"/>
        <v/>
      </c>
      <c r="L375" s="48"/>
      <c r="M375" s="41" t="str">
        <f t="shared" si="130"/>
        <v/>
      </c>
      <c r="N375" s="41" t="str">
        <f t="shared" si="114"/>
        <v/>
      </c>
      <c r="O375" s="10" t="str">
        <f t="shared" si="115"/>
        <v>01:15</v>
      </c>
      <c r="P375" s="10" t="str">
        <f t="shared" si="116"/>
        <v/>
      </c>
      <c r="Q375" s="48" t="str">
        <f t="shared" si="117"/>
        <v/>
      </c>
      <c r="R375" s="48" t="str">
        <f t="shared" si="118"/>
        <v/>
      </c>
      <c r="S375" s="42" t="str">
        <f t="shared" si="119"/>
        <v>SINGOLO</v>
      </c>
      <c r="T375" s="57" t="str">
        <f>Tabella3[[#This Row],[Descrizione Attività]]</f>
        <v>VISITA MEDICA</v>
      </c>
      <c r="U375" s="57" t="str">
        <f>IF(Tabella1[[#This Row],[DATA]]="","","02")</f>
        <v>02</v>
      </c>
      <c r="V375" s="34"/>
      <c r="W375" s="34"/>
      <c r="X375" s="33"/>
      <c r="Y375" s="23"/>
      <c r="Z375" s="21" t="str">
        <f t="shared" si="120"/>
        <v>venerdì</v>
      </c>
      <c r="AA375" s="22">
        <f t="shared" si="121"/>
        <v>1.25</v>
      </c>
      <c r="AB375" s="22" t="str">
        <f t="shared" si="122"/>
        <v>01:15</v>
      </c>
      <c r="AC375" s="22" t="str">
        <f t="shared" si="123"/>
        <v>NO</v>
      </c>
      <c r="AD375" s="46"/>
      <c r="AE375" s="78">
        <v>45821</v>
      </c>
      <c r="AF375" s="73" t="s">
        <v>103</v>
      </c>
      <c r="AG375" s="73"/>
      <c r="AH375" s="73">
        <v>4054</v>
      </c>
      <c r="AI375" s="73">
        <v>10</v>
      </c>
      <c r="AJ375" s="74">
        <v>7.45</v>
      </c>
      <c r="AK375" s="74">
        <v>9</v>
      </c>
      <c r="AL375" s="74">
        <v>1.25</v>
      </c>
      <c r="AM375" s="73" t="s">
        <v>116</v>
      </c>
      <c r="AN375" s="75" t="s">
        <v>49</v>
      </c>
      <c r="AO375" s="76">
        <v>404</v>
      </c>
    </row>
    <row r="376" spans="1:41" ht="14.45" customHeight="1">
      <c r="A376" s="38"/>
      <c r="B376" s="9">
        <f t="shared" si="110"/>
        <v>45821</v>
      </c>
      <c r="C376" s="39">
        <f t="shared" si="131"/>
        <v>5400256064</v>
      </c>
      <c r="D376" s="38" t="str">
        <f>IF(AF376="", "", IFERROR(TEXT(INDEX(Tabella4[N°], MATCH("*"&amp;AF376&amp;"*", Tabella4[DIPENDENTE], 0)), "0000"), "Non trovato"))</f>
        <v>1765</v>
      </c>
      <c r="E376" s="38" t="str">
        <f>IF(AG376="", "", IF(ISERROR(MATCH("*"&amp;AG376&amp;"*", Tabella4[DIPENDENTE], 0)), "Non trovato", TEXT(INDEX(Tabella4[N°], MATCH("*"&amp;AG376&amp;"*", Tabella4[DIPENDENTE], 0)), "0000")))</f>
        <v/>
      </c>
      <c r="F376" s="48" t="str">
        <f t="shared" si="111"/>
        <v>SIRINGO</v>
      </c>
      <c r="G376" s="48" t="str">
        <f t="shared" si="112"/>
        <v/>
      </c>
      <c r="H376" s="57"/>
      <c r="I376" s="68" t="str">
        <f t="shared" si="113"/>
        <v>02</v>
      </c>
      <c r="J376" s="39" t="str">
        <f t="shared" si="128"/>
        <v/>
      </c>
      <c r="K376" s="40" t="str">
        <f t="shared" si="129"/>
        <v>02:00</v>
      </c>
      <c r="L376" s="48"/>
      <c r="M376" s="41" t="str">
        <f t="shared" si="130"/>
        <v/>
      </c>
      <c r="N376" s="41" t="str">
        <f t="shared" si="114"/>
        <v/>
      </c>
      <c r="O376" s="10" t="str">
        <f t="shared" si="115"/>
        <v>02:00</v>
      </c>
      <c r="P376" s="10" t="str">
        <f t="shared" si="116"/>
        <v/>
      </c>
      <c r="Q376" s="48" t="str">
        <f t="shared" si="117"/>
        <v/>
      </c>
      <c r="R376" s="48" t="str">
        <f t="shared" si="118"/>
        <v/>
      </c>
      <c r="S376" s="42" t="str">
        <f t="shared" si="119"/>
        <v>SINGOLO</v>
      </c>
      <c r="T376" s="57" t="str">
        <f>Tabella3[[#This Row],[Descrizione Attività]]</f>
        <v>Area cantieri SUD - Noleggio gruppo elet</v>
      </c>
      <c r="U376" s="57" t="str">
        <f>IF(Tabella1[[#This Row],[DATA]]="","","02")</f>
        <v>02</v>
      </c>
      <c r="V376" s="34"/>
      <c r="W376" s="34"/>
      <c r="X376" s="33"/>
      <c r="Y376" s="23"/>
      <c r="Z376" s="21" t="str">
        <f t="shared" si="120"/>
        <v>venerdì</v>
      </c>
      <c r="AA376" s="22">
        <f t="shared" si="121"/>
        <v>2</v>
      </c>
      <c r="AB376" s="22" t="str">
        <f t="shared" si="122"/>
        <v>02:00</v>
      </c>
      <c r="AC376" s="22" t="str">
        <f t="shared" si="123"/>
        <v>NO</v>
      </c>
      <c r="AD376" s="46"/>
      <c r="AE376" s="78">
        <v>45821</v>
      </c>
      <c r="AF376" s="73" t="s">
        <v>112</v>
      </c>
      <c r="AG376" s="73"/>
      <c r="AH376" s="73">
        <v>5400256064</v>
      </c>
      <c r="AI376" s="73">
        <v>10</v>
      </c>
      <c r="AJ376" s="74">
        <v>7.45</v>
      </c>
      <c r="AK376" s="74">
        <v>9.4499999999999993</v>
      </c>
      <c r="AL376" s="74">
        <v>2</v>
      </c>
      <c r="AM376" s="73" t="s">
        <v>183</v>
      </c>
      <c r="AN376" s="75" t="s">
        <v>45</v>
      </c>
      <c r="AO376" s="76" t="s">
        <v>61</v>
      </c>
    </row>
    <row r="377" spans="1:41" ht="14.45" customHeight="1">
      <c r="A377" s="38"/>
      <c r="B377" s="9">
        <f t="shared" si="110"/>
        <v>45821</v>
      </c>
      <c r="C377" s="39">
        <f t="shared" si="131"/>
        <v>5400256064</v>
      </c>
      <c r="D377" s="38" t="str">
        <f>IF(AF377="", "", IFERROR(TEXT(INDEX(Tabella4[N°], MATCH("*"&amp;AF377&amp;"*", Tabella4[DIPENDENTE], 0)), "0000"), "Non trovato"))</f>
        <v>0370</v>
      </c>
      <c r="E377" s="38" t="str">
        <f>IF(AG377="", "", IF(ISERROR(MATCH("*"&amp;AG377&amp;"*", Tabella4[DIPENDENTE], 0)), "Non trovato", TEXT(INDEX(Tabella4[N°], MATCH("*"&amp;AG377&amp;"*", Tabella4[DIPENDENTE], 0)), "0000")))</f>
        <v/>
      </c>
      <c r="F377" s="48" t="str">
        <f t="shared" si="111"/>
        <v>GARBINI</v>
      </c>
      <c r="G377" s="48" t="str">
        <f t="shared" si="112"/>
        <v/>
      </c>
      <c r="H377" s="57"/>
      <c r="I377" s="68" t="str">
        <f t="shared" si="113"/>
        <v>02</v>
      </c>
      <c r="J377" s="39" t="str">
        <f t="shared" si="128"/>
        <v/>
      </c>
      <c r="K377" s="40" t="str">
        <f t="shared" si="129"/>
        <v>03:00</v>
      </c>
      <c r="L377" s="48"/>
      <c r="M377" s="41" t="str">
        <f t="shared" si="130"/>
        <v/>
      </c>
      <c r="N377" s="41" t="str">
        <f t="shared" si="114"/>
        <v/>
      </c>
      <c r="O377" s="10" t="str">
        <f t="shared" si="115"/>
        <v>03:00</v>
      </c>
      <c r="P377" s="10" t="str">
        <f t="shared" si="116"/>
        <v/>
      </c>
      <c r="Q377" s="48" t="str">
        <f t="shared" si="117"/>
        <v/>
      </c>
      <c r="R377" s="48" t="str">
        <f t="shared" si="118"/>
        <v/>
      </c>
      <c r="S377" s="42" t="str">
        <f t="shared" si="119"/>
        <v>SINGOLO</v>
      </c>
      <c r="T377" s="57" t="str">
        <f>Tabella3[[#This Row],[Descrizione Attività]]</f>
        <v>Area cantieri SUD - Noleggio gruppo elet</v>
      </c>
      <c r="U377" s="57" t="str">
        <f>IF(Tabella1[[#This Row],[DATA]]="","","02")</f>
        <v>02</v>
      </c>
      <c r="V377" s="34"/>
      <c r="W377" s="34"/>
      <c r="X377" s="33"/>
      <c r="Y377" s="23"/>
      <c r="Z377" s="21" t="str">
        <f t="shared" si="120"/>
        <v>venerdì</v>
      </c>
      <c r="AA377" s="22">
        <f t="shared" si="121"/>
        <v>3</v>
      </c>
      <c r="AB377" s="22" t="str">
        <f t="shared" si="122"/>
        <v>03:00</v>
      </c>
      <c r="AC377" s="22" t="str">
        <f t="shared" si="123"/>
        <v>NO</v>
      </c>
      <c r="AD377" s="46"/>
      <c r="AE377" s="78">
        <v>45821</v>
      </c>
      <c r="AF377" s="73" t="s">
        <v>115</v>
      </c>
      <c r="AG377" s="73"/>
      <c r="AH377" s="73">
        <v>5400256064</v>
      </c>
      <c r="AI377" s="73">
        <v>10</v>
      </c>
      <c r="AJ377" s="74">
        <v>9.4499999999999993</v>
      </c>
      <c r="AK377" s="74">
        <v>12.45</v>
      </c>
      <c r="AL377" s="74">
        <v>3</v>
      </c>
      <c r="AM377" s="73" t="s">
        <v>183</v>
      </c>
      <c r="AN377" s="75" t="s">
        <v>45</v>
      </c>
      <c r="AO377" s="76" t="s">
        <v>61</v>
      </c>
    </row>
    <row r="378" spans="1:41" ht="14.45" customHeight="1">
      <c r="A378" s="38"/>
      <c r="B378" s="9">
        <f t="shared" si="110"/>
        <v>45821</v>
      </c>
      <c r="C378" s="39">
        <f t="shared" si="131"/>
        <v>5400256064</v>
      </c>
      <c r="D378" s="38" t="str">
        <f>IF(AF378="", "", IFERROR(TEXT(INDEX(Tabella4[N°], MATCH("*"&amp;AF378&amp;"*", Tabella4[DIPENDENTE], 0)), "0000"), "Non trovato"))</f>
        <v>0319</v>
      </c>
      <c r="E378" s="38" t="str">
        <f>IF(AG378="", "", IF(ISERROR(MATCH("*"&amp;AG378&amp;"*", Tabella4[DIPENDENTE], 0)), "Non trovato", TEXT(INDEX(Tabella4[N°], MATCH("*"&amp;AG378&amp;"*", Tabella4[DIPENDENTE], 0)), "0000")))</f>
        <v/>
      </c>
      <c r="F378" s="48" t="str">
        <f t="shared" si="111"/>
        <v>AMARA</v>
      </c>
      <c r="G378" s="48" t="str">
        <f t="shared" si="112"/>
        <v/>
      </c>
      <c r="H378" s="57"/>
      <c r="I378" s="68" t="str">
        <f t="shared" si="113"/>
        <v>02</v>
      </c>
      <c r="J378" s="39" t="str">
        <f t="shared" si="128"/>
        <v/>
      </c>
      <c r="K378" s="40" t="str">
        <f t="shared" si="129"/>
        <v>07:00</v>
      </c>
      <c r="L378" s="48"/>
      <c r="M378" s="41" t="str">
        <f t="shared" si="130"/>
        <v>00:15</v>
      </c>
      <c r="N378" s="41" t="str">
        <f t="shared" si="114"/>
        <v/>
      </c>
      <c r="O378" s="10" t="str">
        <f t="shared" si="115"/>
        <v>07:15</v>
      </c>
      <c r="P378" s="10" t="str">
        <f t="shared" si="116"/>
        <v/>
      </c>
      <c r="Q378" s="48" t="str">
        <f t="shared" si="117"/>
        <v/>
      </c>
      <c r="R378" s="48" t="str">
        <f t="shared" si="118"/>
        <v/>
      </c>
      <c r="S378" s="42" t="str">
        <f t="shared" si="119"/>
        <v>SINGOLO</v>
      </c>
      <c r="T378" s="57" t="str">
        <f>Tabella3[[#This Row],[Descrizione Attività]]</f>
        <v>Area cantieri SUD - Noleggio gruppo elet</v>
      </c>
      <c r="U378" s="57" t="str">
        <f>IF(Tabella1[[#This Row],[DATA]]="","","02")</f>
        <v>02</v>
      </c>
      <c r="V378" s="34"/>
      <c r="W378" s="34"/>
      <c r="X378" s="33"/>
      <c r="Y378" s="23"/>
      <c r="Z378" s="21" t="str">
        <f t="shared" si="120"/>
        <v>venerdì</v>
      </c>
      <c r="AA378" s="22">
        <f t="shared" si="121"/>
        <v>7.25</v>
      </c>
      <c r="AB378" s="22" t="str">
        <f t="shared" si="122"/>
        <v>07:15</v>
      </c>
      <c r="AC378" s="22" t="str">
        <f t="shared" si="123"/>
        <v>NO</v>
      </c>
      <c r="AD378" s="46"/>
      <c r="AE378" s="78">
        <v>45821</v>
      </c>
      <c r="AF378" s="73" t="s">
        <v>155</v>
      </c>
      <c r="AG378" s="73"/>
      <c r="AH378" s="73">
        <v>5400256064</v>
      </c>
      <c r="AI378" s="73">
        <v>10</v>
      </c>
      <c r="AJ378" s="74">
        <v>13.15</v>
      </c>
      <c r="AK378" s="74">
        <v>20.3</v>
      </c>
      <c r="AL378" s="74">
        <v>7.25</v>
      </c>
      <c r="AM378" s="73" t="s">
        <v>183</v>
      </c>
      <c r="AN378" s="75" t="s">
        <v>45</v>
      </c>
      <c r="AO378" s="76" t="s">
        <v>61</v>
      </c>
    </row>
    <row r="379" spans="1:41" ht="14.45" customHeight="1">
      <c r="A379" s="38"/>
      <c r="B379" s="9">
        <f t="shared" si="110"/>
        <v>45821</v>
      </c>
      <c r="C379" s="39">
        <f t="shared" si="131"/>
        <v>5400257994</v>
      </c>
      <c r="D379" s="38" t="str">
        <f>IF(AF379="", "", IFERROR(TEXT(INDEX(Tabella4[N°], MATCH("*"&amp;AF379&amp;"*", Tabella4[DIPENDENTE], 0)), "0000"), "Non trovato"))</f>
        <v>0493</v>
      </c>
      <c r="E379" s="38" t="str">
        <f>IF(AG379="", "", IF(ISERROR(MATCH("*"&amp;AG379&amp;"*", Tabella4[DIPENDENTE], 0)), "Non trovato", TEXT(INDEX(Tabella4[N°], MATCH("*"&amp;AG379&amp;"*", Tabella4[DIPENDENTE], 0)), "0000")))</f>
        <v>2013</v>
      </c>
      <c r="F379" s="48" t="str">
        <f t="shared" si="111"/>
        <v>SPINALI D</v>
      </c>
      <c r="G379" s="48" t="str">
        <f t="shared" si="112"/>
        <v>DE LUCA</v>
      </c>
      <c r="H379" s="57"/>
      <c r="I379" s="68" t="str">
        <f t="shared" si="113"/>
        <v>02</v>
      </c>
      <c r="J379" s="39" t="str">
        <f t="shared" si="128"/>
        <v/>
      </c>
      <c r="K379" s="40" t="str">
        <f t="shared" si="129"/>
        <v>05:00</v>
      </c>
      <c r="L379" s="48"/>
      <c r="M379" s="41" t="str">
        <f t="shared" si="130"/>
        <v/>
      </c>
      <c r="N379" s="41" t="str">
        <f t="shared" si="114"/>
        <v/>
      </c>
      <c r="O379" s="10" t="str">
        <f t="shared" si="115"/>
        <v>05:00</v>
      </c>
      <c r="P379" s="10" t="str">
        <f t="shared" si="116"/>
        <v/>
      </c>
      <c r="Q379" s="48" t="str">
        <f t="shared" si="117"/>
        <v/>
      </c>
      <c r="R379" s="48" t="str">
        <f t="shared" si="118"/>
        <v/>
      </c>
      <c r="S379" s="42" t="str">
        <f t="shared" si="119"/>
        <v>DOPPIO</v>
      </c>
      <c r="T379" s="57" t="str">
        <f>Tabella3[[#This Row],[Descrizione Attività]]</f>
        <v>500 f016arc- 05f018rc sost strumenti (PREV 136/25)</v>
      </c>
      <c r="U379" s="57" t="str">
        <f>IF(Tabella1[[#This Row],[DATA]]="","","02")</f>
        <v>02</v>
      </c>
      <c r="V379" s="34"/>
      <c r="W379" s="34"/>
      <c r="X379" s="33"/>
      <c r="Y379" s="23"/>
      <c r="Z379" s="21" t="str">
        <f t="shared" si="120"/>
        <v>venerdì</v>
      </c>
      <c r="AA379" s="22">
        <f t="shared" si="121"/>
        <v>5</v>
      </c>
      <c r="AB379" s="22" t="str">
        <f t="shared" si="122"/>
        <v>05:00</v>
      </c>
      <c r="AC379" s="22" t="str">
        <f t="shared" si="123"/>
        <v>NO</v>
      </c>
      <c r="AD379" s="46"/>
      <c r="AE379" s="78">
        <v>45821</v>
      </c>
      <c r="AF379" s="73" t="s">
        <v>42</v>
      </c>
      <c r="AG379" s="73" t="s">
        <v>105</v>
      </c>
      <c r="AH379" s="73">
        <v>5400257994</v>
      </c>
      <c r="AI379" s="73">
        <v>10</v>
      </c>
      <c r="AJ379" s="74">
        <v>7.45</v>
      </c>
      <c r="AK379" s="74">
        <v>12.45</v>
      </c>
      <c r="AL379" s="74">
        <v>10</v>
      </c>
      <c r="AM379" s="73" t="s">
        <v>190</v>
      </c>
      <c r="AN379" s="75" t="s">
        <v>45</v>
      </c>
      <c r="AO379" s="76" t="s">
        <v>46</v>
      </c>
    </row>
    <row r="380" spans="1:41" ht="14.45" customHeight="1">
      <c r="A380" s="38"/>
      <c r="B380" s="9">
        <f t="shared" si="110"/>
        <v>45821</v>
      </c>
      <c r="C380" s="39">
        <f t="shared" si="131"/>
        <v>5400245426</v>
      </c>
      <c r="D380" s="38" t="str">
        <f>IF(AF380="", "", IFERROR(TEXT(INDEX(Tabella4[N°], MATCH("*"&amp;AF380&amp;"*", Tabella4[DIPENDENTE], 0)), "0000"), "Non trovato"))</f>
        <v>1442</v>
      </c>
      <c r="E380" s="38" t="str">
        <f>IF(AG380="", "", IF(ISERROR(MATCH("*"&amp;AG380&amp;"*", Tabella4[DIPENDENTE], 0)), "Non trovato", TEXT(INDEX(Tabella4[N°], MATCH("*"&amp;AG380&amp;"*", Tabella4[DIPENDENTE], 0)), "0000")))</f>
        <v/>
      </c>
      <c r="F380" s="48" t="str">
        <f t="shared" si="111"/>
        <v>TARASCIO</v>
      </c>
      <c r="G380" s="48" t="str">
        <f t="shared" si="112"/>
        <v/>
      </c>
      <c r="H380" s="57"/>
      <c r="I380" s="68" t="str">
        <f t="shared" si="113"/>
        <v>02</v>
      </c>
      <c r="J380" s="39" t="str">
        <f t="shared" si="128"/>
        <v/>
      </c>
      <c r="K380" s="40" t="str">
        <f t="shared" si="129"/>
        <v>05:00</v>
      </c>
      <c r="L380" s="48"/>
      <c r="M380" s="41" t="str">
        <f t="shared" si="130"/>
        <v/>
      </c>
      <c r="N380" s="41" t="str">
        <f t="shared" si="114"/>
        <v/>
      </c>
      <c r="O380" s="10" t="str">
        <f t="shared" si="115"/>
        <v>05:00</v>
      </c>
      <c r="P380" s="10" t="str">
        <f t="shared" si="116"/>
        <v/>
      </c>
      <c r="Q380" s="48" t="str">
        <f t="shared" si="117"/>
        <v/>
      </c>
      <c r="R380" s="48" t="str">
        <f t="shared" si="118"/>
        <v/>
      </c>
      <c r="S380" s="42" t="str">
        <f t="shared" si="119"/>
        <v>SINGOLO</v>
      </c>
      <c r="T380" s="57" t="str">
        <f>Tabella3[[#This Row],[Descrizione Attività]]</f>
        <v>SD25_1200/3 LAVORI STRUMENT. COEMI</v>
      </c>
      <c r="U380" s="57" t="str">
        <f>IF(Tabella1[[#This Row],[DATA]]="","","02")</f>
        <v>02</v>
      </c>
      <c r="V380" s="34"/>
      <c r="W380" s="34"/>
      <c r="X380" s="33"/>
      <c r="Y380" s="23"/>
      <c r="Z380" s="21" t="str">
        <f t="shared" si="120"/>
        <v>venerdì</v>
      </c>
      <c r="AA380" s="22">
        <f t="shared" si="121"/>
        <v>5</v>
      </c>
      <c r="AB380" s="22" t="str">
        <f t="shared" si="122"/>
        <v>05:00</v>
      </c>
      <c r="AC380" s="22" t="str">
        <f t="shared" si="123"/>
        <v>NO</v>
      </c>
      <c r="AD380" s="46"/>
      <c r="AE380" s="78">
        <v>45821</v>
      </c>
      <c r="AF380" s="73" t="s">
        <v>102</v>
      </c>
      <c r="AG380" s="73"/>
      <c r="AH380" s="73">
        <v>5400245426</v>
      </c>
      <c r="AI380" s="73">
        <v>10</v>
      </c>
      <c r="AJ380" s="74">
        <v>7.45</v>
      </c>
      <c r="AK380" s="74">
        <v>12.45</v>
      </c>
      <c r="AL380" s="74">
        <v>5</v>
      </c>
      <c r="AM380" s="73" t="s">
        <v>151</v>
      </c>
      <c r="AN380" s="75" t="s">
        <v>45</v>
      </c>
      <c r="AO380" s="76" t="s">
        <v>46</v>
      </c>
    </row>
    <row r="381" spans="1:41" ht="14.45" customHeight="1">
      <c r="A381" s="38"/>
      <c r="B381" s="9">
        <f t="shared" si="110"/>
        <v>45821</v>
      </c>
      <c r="C381" s="39">
        <f t="shared" si="131"/>
        <v>5400245426</v>
      </c>
      <c r="D381" s="38" t="str">
        <f>IF(AF381="", "", IFERROR(TEXT(INDEX(Tabella4[N°], MATCH("*"&amp;AF381&amp;"*", Tabella4[DIPENDENTE], 0)), "0000"), "Non trovato"))</f>
        <v>2109</v>
      </c>
      <c r="E381" s="38" t="str">
        <f>IF(AG381="", "", IF(ISERROR(MATCH("*"&amp;AG381&amp;"*", Tabella4[DIPENDENTE], 0)), "Non trovato", TEXT(INDEX(Tabella4[N°], MATCH("*"&amp;AG381&amp;"*", Tabella4[DIPENDENTE], 0)), "0000")))</f>
        <v/>
      </c>
      <c r="F381" s="48" t="str">
        <f t="shared" si="111"/>
        <v>CAVALLI</v>
      </c>
      <c r="G381" s="48" t="str">
        <f t="shared" si="112"/>
        <v/>
      </c>
      <c r="H381" s="57"/>
      <c r="I381" s="68" t="str">
        <f t="shared" si="113"/>
        <v>02</v>
      </c>
      <c r="J381" s="39" t="str">
        <f t="shared" si="128"/>
        <v/>
      </c>
      <c r="K381" s="40" t="str">
        <f t="shared" si="129"/>
        <v>01:15</v>
      </c>
      <c r="L381" s="48"/>
      <c r="M381" s="41" t="str">
        <f t="shared" si="130"/>
        <v/>
      </c>
      <c r="N381" s="41" t="str">
        <f t="shared" si="114"/>
        <v/>
      </c>
      <c r="O381" s="10" t="str">
        <f t="shared" si="115"/>
        <v>01:15</v>
      </c>
      <c r="P381" s="10" t="str">
        <f t="shared" si="116"/>
        <v/>
      </c>
      <c r="Q381" s="48" t="str">
        <f t="shared" si="117"/>
        <v/>
      </c>
      <c r="R381" s="48" t="str">
        <f t="shared" si="118"/>
        <v/>
      </c>
      <c r="S381" s="42" t="str">
        <f t="shared" si="119"/>
        <v>SINGOLO</v>
      </c>
      <c r="T381" s="57" t="str">
        <f>Tabella3[[#This Row],[Descrizione Attività]]</f>
        <v>SD25_1200/3 LAVORI STRUMENT. COEMI</v>
      </c>
      <c r="U381" s="57" t="str">
        <f>IF(Tabella1[[#This Row],[DATA]]="","","02")</f>
        <v>02</v>
      </c>
      <c r="V381" s="34"/>
      <c r="W381" s="34"/>
      <c r="X381" s="33"/>
      <c r="Y381" s="23"/>
      <c r="Z381" s="21" t="str">
        <f t="shared" si="120"/>
        <v>venerdì</v>
      </c>
      <c r="AA381" s="22">
        <f t="shared" si="121"/>
        <v>1.25</v>
      </c>
      <c r="AB381" s="22" t="str">
        <f t="shared" si="122"/>
        <v>01:15</v>
      </c>
      <c r="AC381" s="22" t="str">
        <f t="shared" si="123"/>
        <v>NO</v>
      </c>
      <c r="AD381" s="46"/>
      <c r="AE381" s="78">
        <v>45821</v>
      </c>
      <c r="AF381" s="73" t="s">
        <v>114</v>
      </c>
      <c r="AG381" s="73"/>
      <c r="AH381" s="73">
        <v>5400245426</v>
      </c>
      <c r="AI381" s="73">
        <v>10</v>
      </c>
      <c r="AJ381" s="74">
        <v>7.45</v>
      </c>
      <c r="AK381" s="74">
        <v>9</v>
      </c>
      <c r="AL381" s="74">
        <v>1.25</v>
      </c>
      <c r="AM381" s="73" t="s">
        <v>151</v>
      </c>
      <c r="AN381" s="75" t="s">
        <v>45</v>
      </c>
      <c r="AO381" s="76" t="s">
        <v>46</v>
      </c>
    </row>
    <row r="382" spans="1:41" ht="14.45" customHeight="1">
      <c r="A382" s="38"/>
      <c r="B382" s="9">
        <f t="shared" si="110"/>
        <v>45821</v>
      </c>
      <c r="C382" s="39">
        <f t="shared" si="131"/>
        <v>5400245426</v>
      </c>
      <c r="D382" s="38" t="str">
        <f>IF(AF382="", "", IFERROR(TEXT(INDEX(Tabella4[N°], MATCH("*"&amp;AF382&amp;"*", Tabella4[DIPENDENTE], 0)), "0000"), "Non trovato"))</f>
        <v>1924</v>
      </c>
      <c r="E382" s="38" t="str">
        <f>IF(AG382="", "", IF(ISERROR(MATCH("*"&amp;AG382&amp;"*", Tabella4[DIPENDENTE], 0)), "Non trovato", TEXT(INDEX(Tabella4[N°], MATCH("*"&amp;AG382&amp;"*", Tabella4[DIPENDENTE], 0)), "0000")))</f>
        <v/>
      </c>
      <c r="F382" s="48" t="str">
        <f t="shared" si="111"/>
        <v>PARTESANO</v>
      </c>
      <c r="G382" s="48" t="str">
        <f t="shared" si="112"/>
        <v/>
      </c>
      <c r="H382" s="57"/>
      <c r="I382" s="68" t="str">
        <f t="shared" si="113"/>
        <v>02</v>
      </c>
      <c r="J382" s="39" t="str">
        <f t="shared" si="128"/>
        <v/>
      </c>
      <c r="K382" s="40" t="str">
        <f t="shared" si="129"/>
        <v>03:45</v>
      </c>
      <c r="L382" s="48"/>
      <c r="M382" s="41" t="str">
        <f t="shared" si="130"/>
        <v/>
      </c>
      <c r="N382" s="41" t="str">
        <f t="shared" si="114"/>
        <v/>
      </c>
      <c r="O382" s="10" t="str">
        <f t="shared" si="115"/>
        <v>03:45</v>
      </c>
      <c r="P382" s="10" t="str">
        <f t="shared" si="116"/>
        <v/>
      </c>
      <c r="Q382" s="48" t="str">
        <f t="shared" si="117"/>
        <v/>
      </c>
      <c r="R382" s="48" t="str">
        <f t="shared" si="118"/>
        <v/>
      </c>
      <c r="S382" s="42" t="str">
        <f t="shared" si="119"/>
        <v>SINGOLO</v>
      </c>
      <c r="T382" s="57" t="str">
        <f>Tabella3[[#This Row],[Descrizione Attività]]</f>
        <v>SD25_1200/3 LAVORI STRUMENT. COEMI</v>
      </c>
      <c r="U382" s="57" t="str">
        <f>IF(Tabella1[[#This Row],[DATA]]="","","02")</f>
        <v>02</v>
      </c>
      <c r="V382" s="34"/>
      <c r="W382" s="34"/>
      <c r="X382" s="33"/>
      <c r="Y382" s="23"/>
      <c r="Z382" s="21" t="str">
        <f t="shared" si="120"/>
        <v>venerdì</v>
      </c>
      <c r="AA382" s="22">
        <f t="shared" si="121"/>
        <v>3.75</v>
      </c>
      <c r="AB382" s="22" t="str">
        <f t="shared" si="122"/>
        <v>03:45</v>
      </c>
      <c r="AC382" s="22" t="str">
        <f t="shared" si="123"/>
        <v>NO</v>
      </c>
      <c r="AD382" s="46"/>
      <c r="AE382" s="78">
        <v>45821</v>
      </c>
      <c r="AF382" s="73" t="s">
        <v>103</v>
      </c>
      <c r="AG382" s="73"/>
      <c r="AH382" s="73">
        <v>5400245426</v>
      </c>
      <c r="AI382" s="73">
        <v>10</v>
      </c>
      <c r="AJ382" s="74">
        <v>9</v>
      </c>
      <c r="AK382" s="74">
        <v>12.45</v>
      </c>
      <c r="AL382" s="74">
        <v>3.75</v>
      </c>
      <c r="AM382" s="73" t="s">
        <v>151</v>
      </c>
      <c r="AN382" s="75" t="s">
        <v>45</v>
      </c>
      <c r="AO382" s="76" t="s">
        <v>46</v>
      </c>
    </row>
    <row r="383" spans="1:41" ht="14.45" customHeight="1">
      <c r="A383" s="38"/>
      <c r="B383" s="9">
        <f t="shared" si="110"/>
        <v>45821</v>
      </c>
      <c r="C383" s="39">
        <f t="shared" si="131"/>
        <v>5400255118</v>
      </c>
      <c r="D383" s="38" t="str">
        <f>IF(AF383="", "", IFERROR(TEXT(INDEX(Tabella4[N°], MATCH("*"&amp;AF383&amp;"*", Tabella4[DIPENDENTE], 0)), "0000"), "Non trovato"))</f>
        <v>1972</v>
      </c>
      <c r="E383" s="38" t="str">
        <f>IF(AG383="", "", IF(ISERROR(MATCH("*"&amp;AG383&amp;"*", Tabella4[DIPENDENTE], 0)), "Non trovato", TEXT(INDEX(Tabella4[N°], MATCH("*"&amp;AG383&amp;"*", Tabella4[DIPENDENTE], 0)), "0000")))</f>
        <v>0277</v>
      </c>
      <c r="F383" s="48" t="str">
        <f t="shared" si="111"/>
        <v>MILLO</v>
      </c>
      <c r="G383" s="48" t="str">
        <f t="shared" si="112"/>
        <v>BAUDO</v>
      </c>
      <c r="H383" s="57"/>
      <c r="I383" s="68" t="str">
        <f t="shared" si="113"/>
        <v>02</v>
      </c>
      <c r="J383" s="39" t="str">
        <f t="shared" si="128"/>
        <v/>
      </c>
      <c r="K383" s="40" t="str">
        <f t="shared" si="129"/>
        <v>05:00</v>
      </c>
      <c r="L383" s="48"/>
      <c r="M383" s="41" t="str">
        <f t="shared" si="130"/>
        <v/>
      </c>
      <c r="N383" s="41" t="str">
        <f t="shared" si="114"/>
        <v/>
      </c>
      <c r="O383" s="10" t="str">
        <f t="shared" si="115"/>
        <v>05:00</v>
      </c>
      <c r="P383" s="10" t="str">
        <f t="shared" si="116"/>
        <v/>
      </c>
      <c r="Q383" s="48" t="str">
        <f t="shared" si="117"/>
        <v/>
      </c>
      <c r="R383" s="48" t="str">
        <f t="shared" si="118"/>
        <v/>
      </c>
      <c r="S383" s="42" t="str">
        <f t="shared" si="119"/>
        <v>DOPPIO</v>
      </c>
      <c r="T383" s="57" t="str">
        <f>Tabella3[[#This Row],[Descrizione Attività]]</f>
        <v>ARCOM BLE PON: squ stru corrett Giugno</v>
      </c>
      <c r="U383" s="57" t="str">
        <f>IF(Tabella1[[#This Row],[DATA]]="","","02")</f>
        <v>02</v>
      </c>
      <c r="V383" s="34"/>
      <c r="W383" s="34"/>
      <c r="X383" s="33"/>
      <c r="Y383" s="23"/>
      <c r="Z383" s="21" t="str">
        <f t="shared" si="120"/>
        <v>venerdì</v>
      </c>
      <c r="AA383" s="22">
        <f t="shared" si="121"/>
        <v>5</v>
      </c>
      <c r="AB383" s="22" t="str">
        <f t="shared" si="122"/>
        <v>05:00</v>
      </c>
      <c r="AC383" s="22" t="str">
        <f t="shared" si="123"/>
        <v>NO</v>
      </c>
      <c r="AD383" s="46"/>
      <c r="AE383" s="78">
        <v>45821</v>
      </c>
      <c r="AF383" s="73" t="s">
        <v>100</v>
      </c>
      <c r="AG383" s="73" t="s">
        <v>94</v>
      </c>
      <c r="AH383" s="73">
        <v>5400255118</v>
      </c>
      <c r="AI383" s="73">
        <v>10</v>
      </c>
      <c r="AJ383" s="74">
        <v>7.45</v>
      </c>
      <c r="AK383" s="74">
        <v>12.45</v>
      </c>
      <c r="AL383" s="74">
        <v>10</v>
      </c>
      <c r="AM383" s="73" t="s">
        <v>98</v>
      </c>
      <c r="AN383" s="75" t="s">
        <v>45</v>
      </c>
      <c r="AO383" s="76" t="s">
        <v>46</v>
      </c>
    </row>
    <row r="384" spans="1:41" ht="14.45" customHeight="1">
      <c r="A384" s="38"/>
      <c r="B384" s="9">
        <f t="shared" si="110"/>
        <v>45821</v>
      </c>
      <c r="C384" s="39">
        <f t="shared" si="131"/>
        <v>5400255118</v>
      </c>
      <c r="D384" s="38" t="str">
        <f>IF(AF384="", "", IFERROR(TEXT(INDEX(Tabella4[N°], MATCH("*"&amp;AF384&amp;"*", Tabella4[DIPENDENTE], 0)), "0000"), "Non trovato"))</f>
        <v>0490</v>
      </c>
      <c r="E384" s="38" t="str">
        <f>IF(AG384="", "", IF(ISERROR(MATCH("*"&amp;AG384&amp;"*", Tabella4[DIPENDENTE], 0)), "Non trovato", TEXT(INDEX(Tabella4[N°], MATCH("*"&amp;AG384&amp;"*", Tabella4[DIPENDENTE], 0)), "0000")))</f>
        <v>2214</v>
      </c>
      <c r="F384" s="48" t="str">
        <f t="shared" si="111"/>
        <v>RICIPUTO</v>
      </c>
      <c r="G384" s="48" t="str">
        <f t="shared" si="112"/>
        <v>SERRA</v>
      </c>
      <c r="H384" s="57"/>
      <c r="I384" s="68" t="str">
        <f t="shared" si="113"/>
        <v>02</v>
      </c>
      <c r="J384" s="39" t="str">
        <f t="shared" si="128"/>
        <v/>
      </c>
      <c r="K384" s="40" t="str">
        <f t="shared" si="129"/>
        <v>05:00</v>
      </c>
      <c r="L384" s="48"/>
      <c r="M384" s="41" t="str">
        <f t="shared" si="130"/>
        <v/>
      </c>
      <c r="N384" s="41" t="str">
        <f t="shared" si="114"/>
        <v/>
      </c>
      <c r="O384" s="10" t="str">
        <f t="shared" si="115"/>
        <v>05:00</v>
      </c>
      <c r="P384" s="10" t="str">
        <f t="shared" si="116"/>
        <v/>
      </c>
      <c r="Q384" s="48" t="str">
        <f t="shared" si="117"/>
        <v/>
      </c>
      <c r="R384" s="48" t="str">
        <f t="shared" si="118"/>
        <v/>
      </c>
      <c r="S384" s="42" t="str">
        <f t="shared" si="119"/>
        <v>DOPPIO</v>
      </c>
      <c r="T384" s="57" t="str">
        <f>Tabella3[[#This Row],[Descrizione Attività]]</f>
        <v>ARCOM BLE PON: squ stru corrett Giugno</v>
      </c>
      <c r="U384" s="57" t="str">
        <f>IF(Tabella1[[#This Row],[DATA]]="","","02")</f>
        <v>02</v>
      </c>
      <c r="V384" s="34"/>
      <c r="W384" s="34"/>
      <c r="X384" s="33"/>
      <c r="Y384" s="23"/>
      <c r="Z384" s="21" t="str">
        <f t="shared" si="120"/>
        <v>venerdì</v>
      </c>
      <c r="AA384" s="22">
        <f t="shared" si="121"/>
        <v>5</v>
      </c>
      <c r="AB384" s="22" t="str">
        <f t="shared" si="122"/>
        <v>05:00</v>
      </c>
      <c r="AC384" s="22" t="str">
        <f t="shared" si="123"/>
        <v>NO</v>
      </c>
      <c r="AD384" s="46"/>
      <c r="AE384" s="78">
        <v>45821</v>
      </c>
      <c r="AF384" s="73" t="s">
        <v>96</v>
      </c>
      <c r="AG384" s="73" t="s">
        <v>52</v>
      </c>
      <c r="AH384" s="73">
        <v>5400255118</v>
      </c>
      <c r="AI384" s="73">
        <v>10</v>
      </c>
      <c r="AJ384" s="74">
        <v>7.45</v>
      </c>
      <c r="AK384" s="74">
        <v>12.45</v>
      </c>
      <c r="AL384" s="74">
        <v>10</v>
      </c>
      <c r="AM384" s="73" t="s">
        <v>98</v>
      </c>
      <c r="AN384" s="75" t="s">
        <v>45</v>
      </c>
      <c r="AO384" s="76" t="s">
        <v>46</v>
      </c>
    </row>
    <row r="385" spans="1:41" ht="14.45" customHeight="1">
      <c r="A385" s="38"/>
      <c r="B385" s="9">
        <f t="shared" si="110"/>
        <v>45821</v>
      </c>
      <c r="C385" s="39">
        <f t="shared" si="131"/>
        <v>5400253778</v>
      </c>
      <c r="D385" s="38" t="str">
        <f>IF(AF385="", "", IFERROR(TEXT(INDEX(Tabella4[N°], MATCH("*"&amp;AF385&amp;"*", Tabella4[DIPENDENTE], 0)), "0000"), "Non trovato"))</f>
        <v>0354</v>
      </c>
      <c r="E385" s="38" t="str">
        <f>IF(AG385="", "", IF(ISERROR(MATCH("*"&amp;AG385&amp;"*", Tabella4[DIPENDENTE], 0)), "Non trovato", TEXT(INDEX(Tabella4[N°], MATCH("*"&amp;AG385&amp;"*", Tabella4[DIPENDENTE], 0)), "0000")))</f>
        <v>1996</v>
      </c>
      <c r="F385" s="48" t="str">
        <f t="shared" si="111"/>
        <v>GARRO L</v>
      </c>
      <c r="G385" s="48" t="str">
        <f t="shared" si="112"/>
        <v>GARRO S</v>
      </c>
      <c r="H385" s="57"/>
      <c r="I385" s="68" t="str">
        <f t="shared" si="113"/>
        <v>02</v>
      </c>
      <c r="J385" s="39" t="str">
        <f t="shared" si="128"/>
        <v/>
      </c>
      <c r="K385" s="40" t="str">
        <f t="shared" si="129"/>
        <v>05:00</v>
      </c>
      <c r="L385" s="48"/>
      <c r="M385" s="41" t="str">
        <f t="shared" si="130"/>
        <v/>
      </c>
      <c r="N385" s="41" t="str">
        <f t="shared" si="114"/>
        <v/>
      </c>
      <c r="O385" s="10" t="str">
        <f t="shared" si="115"/>
        <v>05:00</v>
      </c>
      <c r="P385" s="10" t="str">
        <f t="shared" si="116"/>
        <v/>
      </c>
      <c r="Q385" s="48" t="str">
        <f t="shared" si="117"/>
        <v/>
      </c>
      <c r="R385" s="48" t="str">
        <f t="shared" si="118"/>
        <v/>
      </c>
      <c r="S385" s="42" t="str">
        <f t="shared" si="119"/>
        <v>DOPPIO</v>
      </c>
      <c r="T385" s="57" t="str">
        <f>Tabella3[[#This Row],[Descrizione Attività]]</f>
        <v>700A: MTZ LIVELLOST BLOCCO T201-07L211SH</v>
      </c>
      <c r="U385" s="57" t="str">
        <f>IF(Tabella1[[#This Row],[DATA]]="","","02")</f>
        <v>02</v>
      </c>
      <c r="V385" s="34"/>
      <c r="W385" s="34"/>
      <c r="X385" s="33"/>
      <c r="Y385" s="23"/>
      <c r="Z385" s="21" t="str">
        <f t="shared" si="120"/>
        <v>venerdì</v>
      </c>
      <c r="AA385" s="22">
        <f t="shared" si="121"/>
        <v>5</v>
      </c>
      <c r="AB385" s="22" t="str">
        <f t="shared" si="122"/>
        <v>05:00</v>
      </c>
      <c r="AC385" s="22" t="str">
        <f t="shared" si="123"/>
        <v>NO</v>
      </c>
      <c r="AD385" s="46"/>
      <c r="AE385" s="78">
        <v>45821</v>
      </c>
      <c r="AF385" s="73" t="s">
        <v>99</v>
      </c>
      <c r="AG385" s="73" t="s">
        <v>97</v>
      </c>
      <c r="AH385" s="73">
        <v>5400253778</v>
      </c>
      <c r="AI385" s="73">
        <v>10</v>
      </c>
      <c r="AJ385" s="74">
        <v>7.45</v>
      </c>
      <c r="AK385" s="74">
        <v>12.45</v>
      </c>
      <c r="AL385" s="74">
        <v>10</v>
      </c>
      <c r="AM385" s="73" t="s">
        <v>101</v>
      </c>
      <c r="AN385" s="75" t="s">
        <v>45</v>
      </c>
      <c r="AO385" s="76" t="s">
        <v>46</v>
      </c>
    </row>
    <row r="386" spans="1:41" ht="14.45" customHeight="1">
      <c r="A386" s="38"/>
      <c r="B386" s="9">
        <f t="shared" si="110"/>
        <v>45821</v>
      </c>
      <c r="C386" s="39">
        <f t="shared" si="131"/>
        <v>5400255113</v>
      </c>
      <c r="D386" s="38" t="str">
        <f>IF(AF386="", "", IFERROR(TEXT(INDEX(Tabella4[N°], MATCH("*"&amp;AF386&amp;"*", Tabella4[DIPENDENTE], 0)), "0000"), "Non trovato"))</f>
        <v>2132</v>
      </c>
      <c r="E386" s="38" t="str">
        <f>IF(AG386="", "", IF(ISERROR(MATCH("*"&amp;AG386&amp;"*", Tabella4[DIPENDENTE], 0)), "Non trovato", TEXT(INDEX(Tabella4[N°], MATCH("*"&amp;AG386&amp;"*", Tabella4[DIPENDENTE], 0)), "0000")))</f>
        <v>0476</v>
      </c>
      <c r="F386" s="48" t="str">
        <f t="shared" si="111"/>
        <v>ALLEGRETTI</v>
      </c>
      <c r="G386" s="48" t="str">
        <f t="shared" si="112"/>
        <v>ARICO'</v>
      </c>
      <c r="H386" s="57"/>
      <c r="I386" s="68" t="str">
        <f t="shared" si="113"/>
        <v>02</v>
      </c>
      <c r="J386" s="39" t="str">
        <f t="shared" si="128"/>
        <v/>
      </c>
      <c r="K386" s="40" t="str">
        <f t="shared" si="129"/>
        <v>02:15</v>
      </c>
      <c r="L386" s="48"/>
      <c r="M386" s="41" t="str">
        <f t="shared" si="130"/>
        <v/>
      </c>
      <c r="N386" s="41" t="str">
        <f t="shared" si="114"/>
        <v/>
      </c>
      <c r="O386" s="10" t="str">
        <f t="shared" si="115"/>
        <v>02:15</v>
      </c>
      <c r="P386" s="10" t="str">
        <f t="shared" si="116"/>
        <v/>
      </c>
      <c r="Q386" s="48" t="str">
        <f t="shared" si="117"/>
        <v/>
      </c>
      <c r="R386" s="48" t="str">
        <f t="shared" si="118"/>
        <v/>
      </c>
      <c r="S386" s="42" t="str">
        <f t="shared" si="119"/>
        <v>DOPPIO</v>
      </c>
      <c r="T386" s="57" t="str">
        <f>Tabella3[[#This Row],[Descrizione Attività]]</f>
        <v>Utilities: squ strum correttiva Giugno</v>
      </c>
      <c r="U386" s="57" t="str">
        <f>IF(Tabella1[[#This Row],[DATA]]="","","02")</f>
        <v>02</v>
      </c>
      <c r="V386" s="34"/>
      <c r="W386" s="34"/>
      <c r="X386" s="33"/>
      <c r="Y386" s="23"/>
      <c r="Z386" s="21" t="str">
        <f t="shared" si="120"/>
        <v>venerdì</v>
      </c>
      <c r="AA386" s="22">
        <f t="shared" si="121"/>
        <v>2.25</v>
      </c>
      <c r="AB386" s="22" t="str">
        <f t="shared" si="122"/>
        <v>02:15</v>
      </c>
      <c r="AC386" s="22" t="str">
        <f t="shared" si="123"/>
        <v>NO</v>
      </c>
      <c r="AD386" s="46"/>
      <c r="AE386" s="78">
        <v>45821</v>
      </c>
      <c r="AF386" s="73" t="s">
        <v>107</v>
      </c>
      <c r="AG386" s="73" t="s">
        <v>108</v>
      </c>
      <c r="AH386" s="73">
        <v>5400255113</v>
      </c>
      <c r="AI386" s="73">
        <v>10</v>
      </c>
      <c r="AJ386" s="74">
        <v>7.45</v>
      </c>
      <c r="AK386" s="74">
        <v>10</v>
      </c>
      <c r="AL386" s="74">
        <v>4.5</v>
      </c>
      <c r="AM386" s="73" t="s">
        <v>104</v>
      </c>
      <c r="AN386" s="75" t="s">
        <v>45</v>
      </c>
      <c r="AO386" s="76" t="s">
        <v>46</v>
      </c>
    </row>
    <row r="387" spans="1:41" ht="14.45" customHeight="1">
      <c r="A387" s="38"/>
      <c r="B387" s="9">
        <f t="shared" si="110"/>
        <v>45821</v>
      </c>
      <c r="C387" s="39">
        <f t="shared" si="131"/>
        <v>404</v>
      </c>
      <c r="D387" s="38" t="str">
        <f>IF(AF387="", "", IFERROR(TEXT(INDEX(Tabella4[N°], MATCH("*"&amp;AF387&amp;"*", Tabella4[DIPENDENTE], 0)), "0000"), "Non trovato"))</f>
        <v>2132</v>
      </c>
      <c r="E387" s="38" t="str">
        <f>IF(AG387="", "", IF(ISERROR(MATCH("*"&amp;AG387&amp;"*", Tabella4[DIPENDENTE], 0)), "Non trovato", TEXT(INDEX(Tabella4[N°], MATCH("*"&amp;AG387&amp;"*", Tabella4[DIPENDENTE], 0)), "0000")))</f>
        <v/>
      </c>
      <c r="F387" s="48" t="str">
        <f t="shared" si="111"/>
        <v>ALLEGRETTI</v>
      </c>
      <c r="G387" s="48" t="str">
        <f t="shared" si="112"/>
        <v/>
      </c>
      <c r="H387" s="57"/>
      <c r="I387" s="68" t="str">
        <f t="shared" si="113"/>
        <v>02</v>
      </c>
      <c r="J387" s="39" t="str">
        <f t="shared" si="128"/>
        <v>01:00</v>
      </c>
      <c r="K387" s="40" t="str">
        <f t="shared" si="129"/>
        <v/>
      </c>
      <c r="L387" s="48"/>
      <c r="M387" s="41" t="str">
        <f t="shared" si="130"/>
        <v/>
      </c>
      <c r="N387" s="41" t="str">
        <f t="shared" si="114"/>
        <v/>
      </c>
      <c r="O387" s="10" t="str">
        <f t="shared" si="115"/>
        <v>01:00</v>
      </c>
      <c r="P387" s="10" t="str">
        <f t="shared" si="116"/>
        <v/>
      </c>
      <c r="Q387" s="48" t="str">
        <f t="shared" si="117"/>
        <v/>
      </c>
      <c r="R387" s="48" t="str">
        <f t="shared" si="118"/>
        <v/>
      </c>
      <c r="S387" s="42" t="str">
        <f t="shared" si="119"/>
        <v>SINGOLO</v>
      </c>
      <c r="T387" s="57" t="str">
        <f>Tabella3[[#This Row],[Descrizione Attività]]</f>
        <v>ORE CONTO PROPRIO</v>
      </c>
      <c r="U387" s="57" t="str">
        <f>IF(Tabella1[[#This Row],[DATA]]="","","02")</f>
        <v>02</v>
      </c>
      <c r="V387" s="34"/>
      <c r="W387" s="34"/>
      <c r="X387" s="33"/>
      <c r="Y387" s="23"/>
      <c r="Z387" s="21" t="str">
        <f t="shared" si="120"/>
        <v>venerdì</v>
      </c>
      <c r="AA387" s="22">
        <f t="shared" si="121"/>
        <v>1</v>
      </c>
      <c r="AB387" s="22" t="str">
        <f t="shared" si="122"/>
        <v>01:00</v>
      </c>
      <c r="AC387" s="22" t="str">
        <f t="shared" si="123"/>
        <v>NO</v>
      </c>
      <c r="AD387" s="46"/>
      <c r="AE387" s="78">
        <v>45821</v>
      </c>
      <c r="AF387" s="73" t="s">
        <v>107</v>
      </c>
      <c r="AG387" s="73"/>
      <c r="AH387" s="73">
        <v>4041</v>
      </c>
      <c r="AI387" s="73">
        <v>10</v>
      </c>
      <c r="AJ387" s="74">
        <v>6.45</v>
      </c>
      <c r="AK387" s="74">
        <v>7.45</v>
      </c>
      <c r="AL387" s="74">
        <v>1</v>
      </c>
      <c r="AM387" s="73" t="s">
        <v>62</v>
      </c>
      <c r="AN387" s="75" t="s">
        <v>49</v>
      </c>
      <c r="AO387" s="76">
        <v>4041</v>
      </c>
    </row>
    <row r="388" spans="1:41" ht="14.45" customHeight="1">
      <c r="A388" s="38"/>
      <c r="B388" s="9">
        <f t="shared" ref="B388:B451" si="132">IF(OR(AE388="", AE388=0), "", AE388)</f>
        <v>45821</v>
      </c>
      <c r="C388" s="39">
        <f>IF(AH388="","", IF(OR(AH388=4041, AH388=4042, AH388=4043, AH388=4044, AH388=4045, AH388=4046, AH388=4048, AH388=4049, AH388=4051, AH388=4052, AH388=4053, AH388=4054),
    404,
    IF(AH388=4047,
        "ALTRO CANTIERE",
        IF(AH388=4050,
            430,
            IF(LEN(AH388)=5,
                MID(AH388, 1, 2) &amp; "/" &amp; MID(AH388, 3, 3),
                AH388
            )
        )
    )
))</f>
        <v>404</v>
      </c>
      <c r="D388" s="38" t="str">
        <f>IF(AF388="", "", IFERROR(TEXT(INDEX(Tabella4[N°], MATCH("*"&amp;AF388&amp;"*", Tabella4[DIPENDENTE], 0)), "0000"), "Non trovato"))</f>
        <v>2132</v>
      </c>
      <c r="E388" s="38" t="str">
        <f>IF(AG388="", "", IF(ISERROR(MATCH("*"&amp;AG388&amp;"*", Tabella4[DIPENDENTE], 0)), "Non trovato", TEXT(INDEX(Tabella4[N°], MATCH("*"&amp;AG388&amp;"*", Tabella4[DIPENDENTE], 0)), "0000")))</f>
        <v/>
      </c>
      <c r="F388" s="48" t="str">
        <f t="shared" ref="F388:F451" si="133">IF(AF388="","",AF388)</f>
        <v>ALLEGRETTI</v>
      </c>
      <c r="G388" s="48" t="str">
        <f t="shared" ref="G388:G451" si="134">IF(AG388="","",AG388)</f>
        <v/>
      </c>
      <c r="H388" s="57"/>
      <c r="I388" s="68" t="str">
        <f t="shared" ref="I388:I451" si="135">IF(B388&lt;&gt;"", "02", "")</f>
        <v>02</v>
      </c>
      <c r="J388" s="39" t="str">
        <f>IF(OR(AH388=4041, AH388=4048, AH388=4049, AH388=4054, AH388=4050,AH388=428),
    IF(TEXT(VALUE(AB388) -
        IF(M388&lt;&gt;"", VALUE(M388), 0) -
        IF(N388&lt;&gt;"", VALUE(N388), 0),
    "[hh]:mm") = "00:00",
    "",
    TEXT(VALUE(AB388) -
        IF(M388&lt;&gt;"", VALUE(M388), 0) -
        IF(N388&lt;&gt;"", VALUE(N388), 0),
    "[hh]:mm")),
    "")</f>
        <v>07:00</v>
      </c>
      <c r="K388" s="40" t="str">
        <f>IF(AND(AH388&lt;&gt;4041, AH388&lt;&gt;428, AH388&lt;&gt;4048, AH388&lt;&gt;4054, AH388&lt;&gt;4049, AH388&lt;&gt;4045, AH388&lt;&gt;4046, AH388&lt;&gt;4052, AH388&lt;&gt;4044, AH388&lt;&gt;4042, AH388&lt;&gt;4043, AH388&lt;&gt;4053, AH388&lt;&gt;4047, AH388&lt;&gt;4050),
    IF(ISERROR(TEXT(VALUE(AB388) -
        IF(M388&lt;&gt;"", VALUE(M388), 0) -
        IF(N388&lt;&gt;"", VALUE(N388), 0),
    "[hh]:mm")), "",
    IF(TEXT(VALUE(AB388) -
        IF(M388&lt;&gt;"", VALUE(M388), 0) -
        IF(N388&lt;&gt;"", VALUE(N388), 0),
    "[hh]:mm") = "00:00",
    "",
    TEXT(VALUE(AB388) -
        IF(M388&lt;&gt;"", VALUE(M388), 0) -
        IF(N388&lt;&gt;"", VALUE(N388), 0),
    "[hh]:mm"))),
    "")</f>
        <v/>
      </c>
      <c r="L388" s="48"/>
      <c r="M388" s="41" t="str">
        <f>IF(AND(AC388="NO", OR(Z388="lunedì", Z388="martedì", Z388="mercoledì", Z388="giovedì", Z388="venerdì")),
    IF(Z388="venerdì",
        IF(VALUE(AB388)&gt;VALUE("7:00"),TEXT(VALUE(AB388)-VALUE("7:00"),"[hh]:mm"),""),
        IF(VALUE(AB388)&gt;VALUE("8:15"),TEXT(VALUE(AB388)-VALUE("8:15"),"[hh]:mm"),"")
    ),
"")</f>
        <v>00:15</v>
      </c>
      <c r="N388" s="41" t="str">
        <f t="shared" ref="N388:N451" si="136">IF(AND(OR(Z388="sabato", Z388="domenica", AC388="SI"), AB388&lt;&gt;0), AB388, "")</f>
        <v/>
      </c>
      <c r="O388" s="10" t="str">
        <f t="shared" ref="O388:O451" si="137">AB388</f>
        <v>07:15</v>
      </c>
      <c r="P388" s="10" t="str">
        <f t="shared" ref="P388:P451" si="138">IF(OR(AH388=4042, AH388=4044),AB388, "")</f>
        <v/>
      </c>
      <c r="Q388" s="48" t="str">
        <f t="shared" ref="Q388:Q451" si="139">IF(OR(AH388=4043, AH388=4053),AB388, "")</f>
        <v/>
      </c>
      <c r="R388" s="48" t="str">
        <f t="shared" ref="R388:R451" si="140">IF(OR(AH388=4045, AH388=4046,AH388=4052),AB388, "")</f>
        <v/>
      </c>
      <c r="S388" s="42" t="str">
        <f t="shared" ref="S388:S451" si="141">IF(G388="",IF(F388="","","SINGOLO"),IF(F388&lt;&gt;"","DOPPIO",""))</f>
        <v>SINGOLO</v>
      </c>
      <c r="T388" s="57" t="str">
        <f>Tabella3[[#This Row],[Descrizione Attività]]</f>
        <v>ORE CONTO PROPRIO</v>
      </c>
      <c r="U388" s="57" t="str">
        <f>IF(Tabella1[[#This Row],[DATA]]="","","02")</f>
        <v>02</v>
      </c>
      <c r="V388" s="34"/>
      <c r="W388" s="34"/>
      <c r="X388" s="33"/>
      <c r="Y388" s="23"/>
      <c r="Z388" s="21" t="str">
        <f t="shared" ref="Z388:Z451" si="142">TEXT(B388, "gggg")</f>
        <v>venerdì</v>
      </c>
      <c r="AA388" s="22">
        <f t="shared" ref="AA388:AA451" si="143">IF(AND(AF388="", AG388=""), "", IF(AND(AF388&lt;&gt;"", AG388&lt;&gt;""), AL388/2, AL388))</f>
        <v>7.25</v>
      </c>
      <c r="AB388" s="22" t="str">
        <f t="shared" ref="AB388:AB451" si="144">IF(AA388="", "", TEXT(AA388/24, "[hh]:mm"))</f>
        <v>07:15</v>
      </c>
      <c r="AC388" s="22" t="str">
        <f t="shared" ref="AC388:AC451" si="145">IF(COUNTIF(Y$1:Y$1976, B388) &gt; 0, "SI", "NO")</f>
        <v>NO</v>
      </c>
      <c r="AD388" s="46"/>
      <c r="AE388" s="78">
        <v>45821</v>
      </c>
      <c r="AF388" s="73" t="s">
        <v>107</v>
      </c>
      <c r="AG388" s="73"/>
      <c r="AH388" s="73">
        <v>4041</v>
      </c>
      <c r="AI388" s="73">
        <v>10</v>
      </c>
      <c r="AJ388" s="74">
        <v>10</v>
      </c>
      <c r="AK388" s="74">
        <v>17.149999999999999</v>
      </c>
      <c r="AL388" s="74">
        <v>7.25</v>
      </c>
      <c r="AM388" s="73" t="s">
        <v>62</v>
      </c>
      <c r="AN388" s="75" t="s">
        <v>49</v>
      </c>
      <c r="AO388" s="76">
        <v>4041</v>
      </c>
    </row>
    <row r="389" spans="1:41" ht="14.45" customHeight="1">
      <c r="A389" s="38"/>
      <c r="B389" s="9">
        <f t="shared" si="132"/>
        <v>45821</v>
      </c>
      <c r="C389" s="39">
        <f>IF(AH389="","", IF(OR(AH389=4041, AH389=4042, AH389=4043, AH389=4044, AH389=4045, AH389=4046, AH389=4048, AH389=4049, AH389=4051, AH389=4052, AH389=4053, AH389=4054),
404,
IF(AH389=4047,
"ALTRO CANTIERE",
IF(AH389=4050,
430,
IF(LEN(AH389)=5,
MID(AH389, 1, 2) &amp; "/" &amp; MID(AH389, 3, 3),
AH389)
)
)
))</f>
        <v>404</v>
      </c>
      <c r="D389" s="38" t="str">
        <f>IF(AF389="", "", IFERROR(TEXT(INDEX(Tabella4[N°], MATCH("*"&amp;AF389&amp;"*", Tabella4[DIPENDENTE], 0)), "0000"), "Non trovato"))</f>
        <v>0476</v>
      </c>
      <c r="E389" s="38" t="str">
        <f>IF(AG389="", "", IF(ISERROR(MATCH("*"&amp;AG389&amp;"*", Tabella4[DIPENDENTE], 0)), "Non trovato", TEXT(INDEX(Tabella4[N°], MATCH("*"&amp;AG389&amp;"*", Tabella4[DIPENDENTE], 0)), "0000")))</f>
        <v/>
      </c>
      <c r="F389" s="48" t="str">
        <f t="shared" si="133"/>
        <v>ARICO'</v>
      </c>
      <c r="G389" s="48" t="str">
        <f t="shared" si="134"/>
        <v/>
      </c>
      <c r="H389" s="57"/>
      <c r="I389" s="68" t="str">
        <f t="shared" si="135"/>
        <v>02</v>
      </c>
      <c r="J389" s="39" t="str">
        <f t="shared" ref="J389:J420" si="146">IF(OR(AH389=4041, AH389=4048, AH389=4049, AH389=4054, AH389=4050,AH389=428),
IF(TEXT(VALUE(AB389) -
IF(M389&lt;&gt;"", VALUE(M389), 0) -
IF(N389&lt;&gt;"", VALUE(N389), 0),
"[hh]:mm") = "00:00",
"",
TEXT(VALUE(AB389) -
IF(M389&lt;&gt;"", VALUE(M389), 0) -
IF(N389&lt;&gt;"", VALUE(N389), 0),
"[hh]:mm")),
"")</f>
        <v>02:45</v>
      </c>
      <c r="K389" s="40" t="str">
        <f t="shared" ref="K389:K420" si="147">IF(AND(AH389&lt;&gt;4041, AH389&lt;&gt;428, AH389&lt;&gt;4048, AH389&lt;&gt;4054, AH389&lt;&gt;4049, AH389&lt;&gt;4045, AH389&lt;&gt;4046, AH389&lt;&gt;4052, AH389&lt;&gt;4044, AH389&lt;&gt;4042, AH389&lt;&gt;4043, AH389&lt;&gt;4053, AH389&lt;&gt;4047, AH389&lt;&gt;4050),
IF(ISERROR(TEXT(VALUE(AB389) -
IF(M389&lt;&gt;"", VALUE(M389), 0) -
IF(N389&lt;&gt;"", VALUE(N389), 0),
"[hh]:mm")), "",
IF(TEXT(VALUE(AB389) -
IF(M389&lt;&gt;"", VALUE(M389), 0) -
IF(N389&lt;&gt;"", VALUE(N389), 0),
"[hh]:mm") = "00:00",
"",
TEXT(VALUE(AB389) -
IF(M389&lt;&gt;"", VALUE(M389), 0) -
IF(N389&lt;&gt;"", VALUE(N389), 0),
"[hh]:mm"))),
"")</f>
        <v/>
      </c>
      <c r="L389" s="48"/>
      <c r="M389" s="41" t="str">
        <f t="shared" ref="M389:M420" si="148">IF(AND(AC389="NO", OR(Z389="lunedì", Z389="martedì", Z389="mercoledì", Z389="giovedì", Z389="venerdì")),
IF(Z389="venerdì",
IF(VALUE(AB389)&gt;VALUE("7:00"),TEXT(VALUE(AB389)-VALUE("7:00"),"[hh]:mm"),""),
IF(VALUE(AB389)&gt;VALUE("8:15"),TEXT(VALUE(AB389)-VALUE("8:15"),"[hh]:mm"),"")
),
"")</f>
        <v/>
      </c>
      <c r="N389" s="41" t="str">
        <f t="shared" si="136"/>
        <v/>
      </c>
      <c r="O389" s="10" t="str">
        <f t="shared" si="137"/>
        <v>02:45</v>
      </c>
      <c r="P389" s="10" t="str">
        <f t="shared" si="138"/>
        <v/>
      </c>
      <c r="Q389" s="48" t="str">
        <f t="shared" si="139"/>
        <v/>
      </c>
      <c r="R389" s="48" t="str">
        <f t="shared" si="140"/>
        <v/>
      </c>
      <c r="S389" s="42" t="str">
        <f t="shared" si="141"/>
        <v>SINGOLO</v>
      </c>
      <c r="T389" s="57" t="str">
        <f>Tabella3[[#This Row],[Descrizione Attività]]</f>
        <v>ORE CONTO PROPRIO</v>
      </c>
      <c r="U389" s="57" t="str">
        <f>IF(Tabella1[[#This Row],[DATA]]="","","02")</f>
        <v>02</v>
      </c>
      <c r="V389" s="34"/>
      <c r="W389" s="34"/>
      <c r="X389" s="33"/>
      <c r="Y389" s="23"/>
      <c r="Z389" s="21" t="str">
        <f t="shared" si="142"/>
        <v>venerdì</v>
      </c>
      <c r="AA389" s="22">
        <f t="shared" si="143"/>
        <v>2.75</v>
      </c>
      <c r="AB389" s="22" t="str">
        <f t="shared" si="144"/>
        <v>02:45</v>
      </c>
      <c r="AC389" s="22" t="str">
        <f t="shared" si="145"/>
        <v>NO</v>
      </c>
      <c r="AD389" s="46"/>
      <c r="AE389" s="78">
        <v>45821</v>
      </c>
      <c r="AF389" s="73" t="s">
        <v>108</v>
      </c>
      <c r="AG389" s="73"/>
      <c r="AH389" s="73">
        <v>4041</v>
      </c>
      <c r="AI389" s="73">
        <v>10</v>
      </c>
      <c r="AJ389" s="74">
        <v>10</v>
      </c>
      <c r="AK389" s="74">
        <v>12.45</v>
      </c>
      <c r="AL389" s="74">
        <v>2.75</v>
      </c>
      <c r="AM389" s="73" t="s">
        <v>62</v>
      </c>
      <c r="AN389" s="75" t="s">
        <v>49</v>
      </c>
      <c r="AO389" s="76">
        <v>4041</v>
      </c>
    </row>
    <row r="390" spans="1:41" ht="14.45" customHeight="1">
      <c r="A390" s="38"/>
      <c r="B390" s="9">
        <f t="shared" si="132"/>
        <v>45821</v>
      </c>
      <c r="C390" s="39">
        <f t="shared" ref="C390:C420" si="149">IF(AH390="","", IF(OR(AH390=4041, AH390=4042, AH390=4043, AH390=4044, AH390=4045, AH390=4046, AH390=4048, AH390=4049, AH390=4051, AH390=4052, AH390=4053, AH390=4054),
404,
IF(AH390=4047,
"ALTRO CANTIERE",
IF(AH390=4050,
430,
IF(LEN(AH390)=5,
MID(AH390, 1, 2) &amp; "/" &amp; MID(AH390, 3, 3),
AH390)
)
)
))</f>
        <v>5400245426</v>
      </c>
      <c r="D390" s="38" t="str">
        <f>IF(AF390="", "", IFERROR(TEXT(INDEX(Tabella4[N°], MATCH("*"&amp;AF390&amp;"*", Tabella4[DIPENDENTE], 0)), "0000"), "Non trovato"))</f>
        <v>1442</v>
      </c>
      <c r="E390" s="38" t="str">
        <f>IF(AG390="", "", IF(ISERROR(MATCH("*"&amp;AG390&amp;"*", Tabella4[DIPENDENTE], 0)), "Non trovato", TEXT(INDEX(Tabella4[N°], MATCH("*"&amp;AG390&amp;"*", Tabella4[DIPENDENTE], 0)), "0000")))</f>
        <v/>
      </c>
      <c r="F390" s="48" t="str">
        <f t="shared" si="133"/>
        <v>TARASCIO</v>
      </c>
      <c r="G390" s="48" t="str">
        <f t="shared" si="134"/>
        <v/>
      </c>
      <c r="H390" s="57"/>
      <c r="I390" s="68" t="str">
        <f t="shared" si="135"/>
        <v>02</v>
      </c>
      <c r="J390" s="39" t="str">
        <f t="shared" si="146"/>
        <v/>
      </c>
      <c r="K390" s="40" t="str">
        <f t="shared" si="147"/>
        <v>04:00</v>
      </c>
      <c r="L390" s="48"/>
      <c r="M390" s="41" t="str">
        <f t="shared" si="148"/>
        <v/>
      </c>
      <c r="N390" s="41" t="str">
        <f t="shared" si="136"/>
        <v/>
      </c>
      <c r="O390" s="10" t="str">
        <f t="shared" si="137"/>
        <v>04:00</v>
      </c>
      <c r="P390" s="10" t="str">
        <f t="shared" si="138"/>
        <v/>
      </c>
      <c r="Q390" s="48" t="str">
        <f t="shared" si="139"/>
        <v/>
      </c>
      <c r="R390" s="48" t="str">
        <f t="shared" si="140"/>
        <v/>
      </c>
      <c r="S390" s="42" t="str">
        <f t="shared" si="141"/>
        <v>SINGOLO</v>
      </c>
      <c r="T390" s="57" t="str">
        <f>Tabella3[[#This Row],[Descrizione Attività]]</f>
        <v>SD25_1200/3 LAVORI STRUMENT. COEMI</v>
      </c>
      <c r="U390" s="57" t="str">
        <f>IF(Tabella1[[#This Row],[DATA]]="","","02")</f>
        <v>02</v>
      </c>
      <c r="V390" s="34"/>
      <c r="W390" s="34"/>
      <c r="X390" s="33"/>
      <c r="Y390" s="23"/>
      <c r="Z390" s="21" t="str">
        <f t="shared" si="142"/>
        <v>venerdì</v>
      </c>
      <c r="AA390" s="22">
        <f t="shared" si="143"/>
        <v>4</v>
      </c>
      <c r="AB390" s="22" t="str">
        <f t="shared" si="144"/>
        <v>04:00</v>
      </c>
      <c r="AC390" s="22" t="str">
        <f t="shared" si="145"/>
        <v>NO</v>
      </c>
      <c r="AD390" s="46"/>
      <c r="AE390" s="78">
        <v>45821</v>
      </c>
      <c r="AF390" s="73" t="s">
        <v>102</v>
      </c>
      <c r="AG390" s="73"/>
      <c r="AH390" s="73">
        <v>5400245426</v>
      </c>
      <c r="AI390" s="73">
        <v>10</v>
      </c>
      <c r="AJ390" s="74">
        <v>12.45</v>
      </c>
      <c r="AK390" s="74">
        <v>16.45</v>
      </c>
      <c r="AL390" s="74">
        <v>4</v>
      </c>
      <c r="AM390" s="73" t="s">
        <v>151</v>
      </c>
      <c r="AN390" s="75" t="s">
        <v>45</v>
      </c>
      <c r="AO390" s="76" t="s">
        <v>46</v>
      </c>
    </row>
    <row r="391" spans="1:41" ht="14.45" customHeight="1">
      <c r="A391" s="38"/>
      <c r="B391" s="9">
        <f t="shared" si="132"/>
        <v>45821</v>
      </c>
      <c r="C391" s="39">
        <f t="shared" si="149"/>
        <v>5400245426</v>
      </c>
      <c r="D391" s="38" t="str">
        <f>IF(AF391="", "", IFERROR(TEXT(INDEX(Tabella4[N°], MATCH("*"&amp;AF391&amp;"*", Tabella4[DIPENDENTE], 0)), "0000"), "Non trovato"))</f>
        <v>1924</v>
      </c>
      <c r="E391" s="38" t="str">
        <f>IF(AG391="", "", IF(ISERROR(MATCH("*"&amp;AG391&amp;"*", Tabella4[DIPENDENTE], 0)), "Non trovato", TEXT(INDEX(Tabella4[N°], MATCH("*"&amp;AG391&amp;"*", Tabella4[DIPENDENTE], 0)), "0000")))</f>
        <v/>
      </c>
      <c r="F391" s="48" t="str">
        <f t="shared" si="133"/>
        <v>PARTESANO</v>
      </c>
      <c r="G391" s="48" t="str">
        <f t="shared" si="134"/>
        <v/>
      </c>
      <c r="H391" s="57"/>
      <c r="I391" s="68" t="str">
        <f t="shared" si="135"/>
        <v>02</v>
      </c>
      <c r="J391" s="39" t="str">
        <f t="shared" si="146"/>
        <v/>
      </c>
      <c r="K391" s="40" t="str">
        <f t="shared" si="147"/>
        <v>01:00</v>
      </c>
      <c r="L391" s="48"/>
      <c r="M391" s="41" t="str">
        <f t="shared" si="148"/>
        <v/>
      </c>
      <c r="N391" s="41" t="str">
        <f t="shared" si="136"/>
        <v/>
      </c>
      <c r="O391" s="10" t="str">
        <f t="shared" si="137"/>
        <v>01:00</v>
      </c>
      <c r="P391" s="10" t="str">
        <f t="shared" si="138"/>
        <v/>
      </c>
      <c r="Q391" s="48" t="str">
        <f t="shared" si="139"/>
        <v/>
      </c>
      <c r="R391" s="48" t="str">
        <f t="shared" si="140"/>
        <v/>
      </c>
      <c r="S391" s="42" t="str">
        <f t="shared" si="141"/>
        <v>SINGOLO</v>
      </c>
      <c r="T391" s="57" t="str">
        <f>Tabella3[[#This Row],[Descrizione Attività]]</f>
        <v>SD25_1200/3 LAVORI STRUMENT. COEMI</v>
      </c>
      <c r="U391" s="57" t="str">
        <f>IF(Tabella1[[#This Row],[DATA]]="","","02")</f>
        <v>02</v>
      </c>
      <c r="V391" s="34"/>
      <c r="W391" s="34"/>
      <c r="X391" s="33"/>
      <c r="Y391" s="23"/>
      <c r="Z391" s="21" t="str">
        <f t="shared" si="142"/>
        <v>venerdì</v>
      </c>
      <c r="AA391" s="22">
        <f t="shared" si="143"/>
        <v>1</v>
      </c>
      <c r="AB391" s="22" t="str">
        <f t="shared" si="144"/>
        <v>01:00</v>
      </c>
      <c r="AC391" s="22" t="str">
        <f t="shared" si="145"/>
        <v>NO</v>
      </c>
      <c r="AD391" s="46"/>
      <c r="AE391" s="78">
        <v>45821</v>
      </c>
      <c r="AF391" s="73" t="s">
        <v>103</v>
      </c>
      <c r="AG391" s="73"/>
      <c r="AH391" s="73">
        <v>5400245426</v>
      </c>
      <c r="AI391" s="73">
        <v>10</v>
      </c>
      <c r="AJ391" s="74">
        <v>12.45</v>
      </c>
      <c r="AK391" s="74">
        <v>13.45</v>
      </c>
      <c r="AL391" s="74">
        <v>1</v>
      </c>
      <c r="AM391" s="73" t="s">
        <v>151</v>
      </c>
      <c r="AN391" s="75" t="s">
        <v>45</v>
      </c>
      <c r="AO391" s="76" t="s">
        <v>46</v>
      </c>
    </row>
    <row r="392" spans="1:41" ht="14.45" customHeight="1">
      <c r="A392" s="38"/>
      <c r="B392" s="9">
        <f t="shared" si="132"/>
        <v>45821</v>
      </c>
      <c r="C392" s="39">
        <f t="shared" si="149"/>
        <v>5400245426</v>
      </c>
      <c r="D392" s="38" t="str">
        <f>IF(AF392="", "", IFERROR(TEXT(INDEX(Tabella4[N°], MATCH("*"&amp;AF392&amp;"*", Tabella4[DIPENDENTE], 0)), "0000"), "Non trovato"))</f>
        <v>1972</v>
      </c>
      <c r="E392" s="38" t="str">
        <f>IF(AG392="", "", IF(ISERROR(MATCH("*"&amp;AG392&amp;"*", Tabella4[DIPENDENTE], 0)), "Non trovato", TEXT(INDEX(Tabella4[N°], MATCH("*"&amp;AG392&amp;"*", Tabella4[DIPENDENTE], 0)), "0000")))</f>
        <v/>
      </c>
      <c r="F392" s="48" t="str">
        <f t="shared" si="133"/>
        <v>MILLO</v>
      </c>
      <c r="G392" s="48" t="str">
        <f t="shared" si="134"/>
        <v/>
      </c>
      <c r="H392" s="57"/>
      <c r="I392" s="68" t="str">
        <f t="shared" si="135"/>
        <v>02</v>
      </c>
      <c r="J392" s="39" t="str">
        <f t="shared" si="146"/>
        <v/>
      </c>
      <c r="K392" s="40" t="str">
        <f t="shared" si="147"/>
        <v>03:00</v>
      </c>
      <c r="L392" s="48"/>
      <c r="M392" s="41" t="str">
        <f t="shared" si="148"/>
        <v/>
      </c>
      <c r="N392" s="41" t="str">
        <f t="shared" si="136"/>
        <v/>
      </c>
      <c r="O392" s="10" t="str">
        <f t="shared" si="137"/>
        <v>03:00</v>
      </c>
      <c r="P392" s="10" t="str">
        <f t="shared" si="138"/>
        <v/>
      </c>
      <c r="Q392" s="48" t="str">
        <f t="shared" si="139"/>
        <v/>
      </c>
      <c r="R392" s="48" t="str">
        <f t="shared" si="140"/>
        <v/>
      </c>
      <c r="S392" s="42" t="str">
        <f t="shared" si="141"/>
        <v>SINGOLO</v>
      </c>
      <c r="T392" s="57" t="str">
        <f>Tabella3[[#This Row],[Descrizione Attività]]</f>
        <v>SD25_1200/3 LAVORI STRUMENT. COEMI</v>
      </c>
      <c r="U392" s="57" t="str">
        <f>IF(Tabella1[[#This Row],[DATA]]="","","02")</f>
        <v>02</v>
      </c>
      <c r="V392" s="34"/>
      <c r="W392" s="34"/>
      <c r="X392" s="33"/>
      <c r="Y392" s="23"/>
      <c r="Z392" s="21" t="str">
        <f t="shared" si="142"/>
        <v>venerdì</v>
      </c>
      <c r="AA392" s="22">
        <f t="shared" si="143"/>
        <v>3</v>
      </c>
      <c r="AB392" s="22" t="str">
        <f t="shared" si="144"/>
        <v>03:00</v>
      </c>
      <c r="AC392" s="22" t="str">
        <f t="shared" si="145"/>
        <v>NO</v>
      </c>
      <c r="AD392" s="46"/>
      <c r="AE392" s="78">
        <v>45821</v>
      </c>
      <c r="AF392" s="73" t="s">
        <v>100</v>
      </c>
      <c r="AG392" s="73"/>
      <c r="AH392" s="73">
        <v>5400245426</v>
      </c>
      <c r="AI392" s="73">
        <v>10</v>
      </c>
      <c r="AJ392" s="74">
        <v>13.45</v>
      </c>
      <c r="AK392" s="74">
        <v>16.45</v>
      </c>
      <c r="AL392" s="74">
        <v>3</v>
      </c>
      <c r="AM392" s="73" t="s">
        <v>151</v>
      </c>
      <c r="AN392" s="75" t="s">
        <v>45</v>
      </c>
      <c r="AO392" s="76" t="s">
        <v>46</v>
      </c>
    </row>
    <row r="393" spans="1:41" ht="14.45" customHeight="1">
      <c r="A393" s="38"/>
      <c r="B393" s="9">
        <f t="shared" si="132"/>
        <v>45821</v>
      </c>
      <c r="C393" s="39">
        <f t="shared" si="149"/>
        <v>404</v>
      </c>
      <c r="D393" s="38" t="str">
        <f>IF(AF393="", "", IFERROR(TEXT(INDEX(Tabella4[N°], MATCH("*"&amp;AF393&amp;"*", Tabella4[DIPENDENTE], 0)), "0000"), "Non trovato"))</f>
        <v>1924</v>
      </c>
      <c r="E393" s="38" t="str">
        <f>IF(AG393="", "", IF(ISERROR(MATCH("*"&amp;AG393&amp;"*", Tabella4[DIPENDENTE], 0)), "Non trovato", TEXT(INDEX(Tabella4[N°], MATCH("*"&amp;AG393&amp;"*", Tabella4[DIPENDENTE], 0)), "0000")))</f>
        <v/>
      </c>
      <c r="F393" s="48" t="str">
        <f t="shared" si="133"/>
        <v>PARTESANO</v>
      </c>
      <c r="G393" s="48" t="str">
        <f t="shared" si="134"/>
        <v/>
      </c>
      <c r="H393" s="57"/>
      <c r="I393" s="68" t="str">
        <f t="shared" si="135"/>
        <v>02</v>
      </c>
      <c r="J393" s="39" t="str">
        <f t="shared" si="146"/>
        <v>03:30</v>
      </c>
      <c r="K393" s="40" t="str">
        <f t="shared" si="147"/>
        <v/>
      </c>
      <c r="L393" s="48"/>
      <c r="M393" s="41" t="str">
        <f t="shared" si="148"/>
        <v/>
      </c>
      <c r="N393" s="41" t="str">
        <f t="shared" si="136"/>
        <v/>
      </c>
      <c r="O393" s="10" t="str">
        <f t="shared" si="137"/>
        <v>03:30</v>
      </c>
      <c r="P393" s="10" t="str">
        <f t="shared" si="138"/>
        <v/>
      </c>
      <c r="Q393" s="48" t="str">
        <f t="shared" si="139"/>
        <v/>
      </c>
      <c r="R393" s="48" t="str">
        <f t="shared" si="140"/>
        <v/>
      </c>
      <c r="S393" s="42" t="str">
        <f t="shared" si="141"/>
        <v>SINGOLO</v>
      </c>
      <c r="T393" s="57" t="str">
        <f>Tabella3[[#This Row],[Descrizione Attività]]</f>
        <v>ORE CONTO PROPRIO</v>
      </c>
      <c r="U393" s="57" t="str">
        <f>IF(Tabella1[[#This Row],[DATA]]="","","02")</f>
        <v>02</v>
      </c>
      <c r="V393" s="34"/>
      <c r="W393" s="34"/>
      <c r="X393" s="33"/>
      <c r="Y393" s="23"/>
      <c r="Z393" s="21" t="str">
        <f t="shared" si="142"/>
        <v>venerdì</v>
      </c>
      <c r="AA393" s="22">
        <f t="shared" si="143"/>
        <v>3.5</v>
      </c>
      <c r="AB393" s="22" t="str">
        <f t="shared" si="144"/>
        <v>03:30</v>
      </c>
      <c r="AC393" s="22" t="str">
        <f t="shared" si="145"/>
        <v>NO</v>
      </c>
      <c r="AD393" s="46"/>
      <c r="AE393" s="78">
        <v>45821</v>
      </c>
      <c r="AF393" s="73" t="s">
        <v>103</v>
      </c>
      <c r="AG393" s="73"/>
      <c r="AH393" s="73">
        <v>4041</v>
      </c>
      <c r="AI393" s="73">
        <v>10</v>
      </c>
      <c r="AJ393" s="74">
        <v>13.45</v>
      </c>
      <c r="AK393" s="74">
        <v>17.149999999999999</v>
      </c>
      <c r="AL393" s="74">
        <v>3.5</v>
      </c>
      <c r="AM393" s="73" t="s">
        <v>62</v>
      </c>
      <c r="AN393" s="75" t="s">
        <v>49</v>
      </c>
      <c r="AO393" s="76">
        <v>4041</v>
      </c>
    </row>
    <row r="394" spans="1:41" ht="14.45" customHeight="1">
      <c r="A394" s="38"/>
      <c r="B394" s="9">
        <f t="shared" si="132"/>
        <v>45821</v>
      </c>
      <c r="C394" s="39">
        <f t="shared" si="149"/>
        <v>404</v>
      </c>
      <c r="D394" s="38" t="str">
        <f>IF(AF394="", "", IFERROR(TEXT(INDEX(Tabella4[N°], MATCH("*"&amp;AF394&amp;"*", Tabella4[DIPENDENTE], 0)), "0000"), "Non trovato"))</f>
        <v>0493</v>
      </c>
      <c r="E394" s="38" t="str">
        <f>IF(AG394="", "", IF(ISERROR(MATCH("*"&amp;AG394&amp;"*", Tabella4[DIPENDENTE], 0)), "Non trovato", TEXT(INDEX(Tabella4[N°], MATCH("*"&amp;AG394&amp;"*", Tabella4[DIPENDENTE], 0)), "0000")))</f>
        <v/>
      </c>
      <c r="F394" s="48" t="str">
        <f t="shared" si="133"/>
        <v>SPINALI D</v>
      </c>
      <c r="G394" s="48" t="str">
        <f t="shared" si="134"/>
        <v/>
      </c>
      <c r="H394" s="57"/>
      <c r="I394" s="68" t="str">
        <f t="shared" si="135"/>
        <v>02</v>
      </c>
      <c r="J394" s="39" t="str">
        <f t="shared" si="146"/>
        <v>04:30</v>
      </c>
      <c r="K394" s="40" t="str">
        <f t="shared" si="147"/>
        <v/>
      </c>
      <c r="L394" s="48"/>
      <c r="M394" s="41" t="str">
        <f t="shared" si="148"/>
        <v/>
      </c>
      <c r="N394" s="41" t="str">
        <f t="shared" si="136"/>
        <v/>
      </c>
      <c r="O394" s="10" t="str">
        <f t="shared" si="137"/>
        <v>04:30</v>
      </c>
      <c r="P394" s="10" t="str">
        <f t="shared" si="138"/>
        <v/>
      </c>
      <c r="Q394" s="48" t="str">
        <f t="shared" si="139"/>
        <v/>
      </c>
      <c r="R394" s="48" t="str">
        <f t="shared" si="140"/>
        <v/>
      </c>
      <c r="S394" s="42" t="str">
        <f t="shared" si="141"/>
        <v>SINGOLO</v>
      </c>
      <c r="T394" s="57" t="str">
        <f>Tabella3[[#This Row],[Descrizione Attività]]</f>
        <v>ORE CONTO PROPRIO</v>
      </c>
      <c r="U394" s="57" t="str">
        <f>IF(Tabella1[[#This Row],[DATA]]="","","02")</f>
        <v>02</v>
      </c>
      <c r="V394" s="34"/>
      <c r="W394" s="34"/>
      <c r="X394" s="33"/>
      <c r="Y394" s="23"/>
      <c r="Z394" s="21" t="str">
        <f t="shared" si="142"/>
        <v>venerdì</v>
      </c>
      <c r="AA394" s="22">
        <f t="shared" si="143"/>
        <v>4.5</v>
      </c>
      <c r="AB394" s="22" t="str">
        <f t="shared" si="144"/>
        <v>04:30</v>
      </c>
      <c r="AC394" s="22" t="str">
        <f t="shared" si="145"/>
        <v>NO</v>
      </c>
      <c r="AD394" s="46"/>
      <c r="AE394" s="78">
        <v>45821</v>
      </c>
      <c r="AF394" s="73" t="s">
        <v>42</v>
      </c>
      <c r="AG394" s="73"/>
      <c r="AH394" s="73">
        <v>4041</v>
      </c>
      <c r="AI394" s="73">
        <v>10</v>
      </c>
      <c r="AJ394" s="74">
        <v>12.45</v>
      </c>
      <c r="AK394" s="74">
        <v>17.149999999999999</v>
      </c>
      <c r="AL394" s="74">
        <v>4.5</v>
      </c>
      <c r="AM394" s="73" t="s">
        <v>62</v>
      </c>
      <c r="AN394" s="75" t="s">
        <v>49</v>
      </c>
      <c r="AO394" s="76">
        <v>4041</v>
      </c>
    </row>
    <row r="395" spans="1:41" ht="14.45" customHeight="1">
      <c r="A395" s="38"/>
      <c r="B395" s="9">
        <f t="shared" si="132"/>
        <v>45821</v>
      </c>
      <c r="C395" s="39" t="str">
        <f t="shared" si="149"/>
        <v>23/134</v>
      </c>
      <c r="D395" s="38" t="str">
        <f>IF(AF395="", "", IFERROR(TEXT(INDEX(Tabella4[N°], MATCH("*"&amp;AF395&amp;"*", Tabella4[DIPENDENTE], 0)), "0000"), "Non trovato"))</f>
        <v>1972</v>
      </c>
      <c r="E395" s="38" t="str">
        <f>IF(AG395="", "", IF(ISERROR(MATCH("*"&amp;AG395&amp;"*", Tabella4[DIPENDENTE], 0)), "Non trovato", TEXT(INDEX(Tabella4[N°], MATCH("*"&amp;AG395&amp;"*", Tabella4[DIPENDENTE], 0)), "0000")))</f>
        <v/>
      </c>
      <c r="F395" s="48" t="str">
        <f t="shared" si="133"/>
        <v>MILLO</v>
      </c>
      <c r="G395" s="48" t="str">
        <f t="shared" si="134"/>
        <v/>
      </c>
      <c r="H395" s="57"/>
      <c r="I395" s="68" t="str">
        <f t="shared" si="135"/>
        <v>02</v>
      </c>
      <c r="J395" s="39" t="str">
        <f t="shared" si="146"/>
        <v/>
      </c>
      <c r="K395" s="40" t="str">
        <f t="shared" si="147"/>
        <v>01:00</v>
      </c>
      <c r="L395" s="48"/>
      <c r="M395" s="41" t="str">
        <f t="shared" si="148"/>
        <v/>
      </c>
      <c r="N395" s="41" t="str">
        <f t="shared" si="136"/>
        <v/>
      </c>
      <c r="O395" s="10" t="str">
        <f t="shared" si="137"/>
        <v>01:00</v>
      </c>
      <c r="P395" s="10" t="str">
        <f t="shared" si="138"/>
        <v/>
      </c>
      <c r="Q395" s="48" t="str">
        <f t="shared" si="139"/>
        <v/>
      </c>
      <c r="R395" s="48" t="str">
        <f t="shared" si="140"/>
        <v/>
      </c>
      <c r="S395" s="42" t="str">
        <f t="shared" si="141"/>
        <v>SINGOLO</v>
      </c>
      <c r="T395" s="57" t="str">
        <f>Tabella3[[#This Row],[Descrizione Attività]]</f>
        <v>Manutenzione Strumentale Isab</v>
      </c>
      <c r="U395" s="57" t="str">
        <f>IF(Tabella1[[#This Row],[DATA]]="","","02")</f>
        <v>02</v>
      </c>
      <c r="V395" s="34"/>
      <c r="W395" s="34"/>
      <c r="X395" s="33"/>
      <c r="Y395" s="23"/>
      <c r="Z395" s="21" t="str">
        <f t="shared" si="142"/>
        <v>venerdì</v>
      </c>
      <c r="AA395" s="22">
        <f t="shared" si="143"/>
        <v>1</v>
      </c>
      <c r="AB395" s="22" t="str">
        <f t="shared" si="144"/>
        <v>01:00</v>
      </c>
      <c r="AC395" s="22" t="str">
        <f t="shared" si="145"/>
        <v>NO</v>
      </c>
      <c r="AD395" s="46"/>
      <c r="AE395" s="78">
        <v>45821</v>
      </c>
      <c r="AF395" s="73" t="s">
        <v>100</v>
      </c>
      <c r="AG395" s="73"/>
      <c r="AH395" s="73">
        <v>23134</v>
      </c>
      <c r="AI395" s="73">
        <v>20</v>
      </c>
      <c r="AJ395" s="74">
        <v>12.45</v>
      </c>
      <c r="AK395" s="74">
        <v>13.45</v>
      </c>
      <c r="AL395" s="74">
        <v>1</v>
      </c>
      <c r="AM395" s="73" t="s">
        <v>156</v>
      </c>
      <c r="AN395" s="75" t="s">
        <v>49</v>
      </c>
      <c r="AO395" s="76" t="s">
        <v>46</v>
      </c>
    </row>
    <row r="396" spans="1:41" ht="14.45" customHeight="1">
      <c r="A396" s="38"/>
      <c r="B396" s="9">
        <f t="shared" si="132"/>
        <v>45821</v>
      </c>
      <c r="C396" s="39" t="str">
        <f t="shared" si="149"/>
        <v>23/134</v>
      </c>
      <c r="D396" s="38" t="str">
        <f>IF(AF396="", "", IFERROR(TEXT(INDEX(Tabella4[N°], MATCH("*"&amp;AF396&amp;"*", Tabella4[DIPENDENTE], 0)), "0000"), "Non trovato"))</f>
        <v>2109</v>
      </c>
      <c r="E396" s="38" t="str">
        <f>IF(AG396="", "", IF(ISERROR(MATCH("*"&amp;AG396&amp;"*", Tabella4[DIPENDENTE], 0)), "Non trovato", TEXT(INDEX(Tabella4[N°], MATCH("*"&amp;AG396&amp;"*", Tabella4[DIPENDENTE], 0)), "0000")))</f>
        <v/>
      </c>
      <c r="F396" s="48" t="str">
        <f t="shared" si="133"/>
        <v>CAVALLI</v>
      </c>
      <c r="G396" s="48" t="str">
        <f t="shared" si="134"/>
        <v/>
      </c>
      <c r="H396" s="57"/>
      <c r="I396" s="68" t="str">
        <f t="shared" si="135"/>
        <v>02</v>
      </c>
      <c r="J396" s="39" t="str">
        <f t="shared" si="146"/>
        <v/>
      </c>
      <c r="K396" s="40" t="str">
        <f t="shared" si="147"/>
        <v>03:45</v>
      </c>
      <c r="L396" s="48"/>
      <c r="M396" s="41" t="str">
        <f t="shared" si="148"/>
        <v/>
      </c>
      <c r="N396" s="41" t="str">
        <f t="shared" si="136"/>
        <v/>
      </c>
      <c r="O396" s="10" t="str">
        <f t="shared" si="137"/>
        <v>03:45</v>
      </c>
      <c r="P396" s="10" t="str">
        <f t="shared" si="138"/>
        <v/>
      </c>
      <c r="Q396" s="48" t="str">
        <f t="shared" si="139"/>
        <v/>
      </c>
      <c r="R396" s="48" t="str">
        <f t="shared" si="140"/>
        <v/>
      </c>
      <c r="S396" s="42" t="str">
        <f t="shared" si="141"/>
        <v>SINGOLO</v>
      </c>
      <c r="T396" s="57" t="str">
        <f>Tabella3[[#This Row],[Descrizione Attività]]</f>
        <v>Manutenzione Strumentale Isab</v>
      </c>
      <c r="U396" s="57" t="str">
        <f>IF(Tabella1[[#This Row],[DATA]]="","","02")</f>
        <v>02</v>
      </c>
      <c r="V396" s="34"/>
      <c r="W396" s="34"/>
      <c r="X396" s="33"/>
      <c r="Y396" s="23"/>
      <c r="Z396" s="21" t="str">
        <f t="shared" si="142"/>
        <v>venerdì</v>
      </c>
      <c r="AA396" s="22">
        <f t="shared" si="143"/>
        <v>3.75</v>
      </c>
      <c r="AB396" s="22" t="str">
        <f t="shared" si="144"/>
        <v>03:45</v>
      </c>
      <c r="AC396" s="22" t="str">
        <f t="shared" si="145"/>
        <v>NO</v>
      </c>
      <c r="AD396" s="46"/>
      <c r="AE396" s="78">
        <v>45821</v>
      </c>
      <c r="AF396" s="73" t="s">
        <v>114</v>
      </c>
      <c r="AG396" s="73"/>
      <c r="AH396" s="73">
        <v>23134</v>
      </c>
      <c r="AI396" s="73">
        <v>20</v>
      </c>
      <c r="AJ396" s="74">
        <v>9</v>
      </c>
      <c r="AK396" s="74">
        <v>12.45</v>
      </c>
      <c r="AL396" s="74">
        <v>3.75</v>
      </c>
      <c r="AM396" s="73" t="s">
        <v>156</v>
      </c>
      <c r="AN396" s="75" t="s">
        <v>49</v>
      </c>
      <c r="AO396" s="76" t="s">
        <v>46</v>
      </c>
    </row>
    <row r="397" spans="1:41" ht="14.45" customHeight="1">
      <c r="A397" s="38"/>
      <c r="B397" s="9">
        <f t="shared" si="132"/>
        <v>45821</v>
      </c>
      <c r="C397" s="39">
        <f t="shared" si="149"/>
        <v>404</v>
      </c>
      <c r="D397" s="38" t="str">
        <f>IF(AF397="", "", IFERROR(TEXT(INDEX(Tabella4[N°], MATCH("*"&amp;AF397&amp;"*", Tabella4[DIPENDENTE], 0)), "0000"), "Non trovato"))</f>
        <v>0552</v>
      </c>
      <c r="E397" s="38" t="str">
        <f>IF(AG397="", "", IF(ISERROR(MATCH("*"&amp;AG397&amp;"*", Tabella4[DIPENDENTE], 0)), "Non trovato", TEXT(INDEX(Tabella4[N°], MATCH("*"&amp;AG397&amp;"*", Tabella4[DIPENDENTE], 0)), "0000")))</f>
        <v/>
      </c>
      <c r="F397" s="48" t="str">
        <f t="shared" si="133"/>
        <v>DI MARE</v>
      </c>
      <c r="G397" s="48" t="str">
        <f t="shared" si="134"/>
        <v/>
      </c>
      <c r="H397" s="57"/>
      <c r="I397" s="68" t="str">
        <f t="shared" si="135"/>
        <v>02</v>
      </c>
      <c r="J397" s="39" t="str">
        <f t="shared" si="146"/>
        <v>01:30</v>
      </c>
      <c r="K397" s="40" t="str">
        <f t="shared" si="147"/>
        <v/>
      </c>
      <c r="L397" s="48"/>
      <c r="M397" s="41" t="str">
        <f t="shared" si="148"/>
        <v/>
      </c>
      <c r="N397" s="41" t="str">
        <f t="shared" si="136"/>
        <v/>
      </c>
      <c r="O397" s="10" t="str">
        <f t="shared" si="137"/>
        <v>01:30</v>
      </c>
      <c r="P397" s="10" t="str">
        <f t="shared" si="138"/>
        <v/>
      </c>
      <c r="Q397" s="48" t="str">
        <f t="shared" si="139"/>
        <v/>
      </c>
      <c r="R397" s="48" t="str">
        <f t="shared" si="140"/>
        <v/>
      </c>
      <c r="S397" s="42" t="str">
        <f t="shared" si="141"/>
        <v>SINGOLO</v>
      </c>
      <c r="T397" s="57" t="str">
        <f>Tabella3[[#This Row],[Descrizione Attività]]</f>
        <v>ORE CONTO PROPRIO</v>
      </c>
      <c r="U397" s="57" t="str">
        <f>IF(Tabella1[[#This Row],[DATA]]="","","02")</f>
        <v>02</v>
      </c>
      <c r="V397" s="34"/>
      <c r="W397" s="34"/>
      <c r="X397" s="33"/>
      <c r="Y397" s="23"/>
      <c r="Z397" s="21" t="str">
        <f t="shared" si="142"/>
        <v>venerdì</v>
      </c>
      <c r="AA397" s="22">
        <f t="shared" si="143"/>
        <v>1.5</v>
      </c>
      <c r="AB397" s="22" t="str">
        <f t="shared" si="144"/>
        <v>01:30</v>
      </c>
      <c r="AC397" s="22" t="str">
        <f t="shared" si="145"/>
        <v>NO</v>
      </c>
      <c r="AD397" s="46"/>
      <c r="AE397" s="78">
        <v>45821</v>
      </c>
      <c r="AF397" s="73" t="s">
        <v>63</v>
      </c>
      <c r="AG397" s="73"/>
      <c r="AH397" s="73">
        <v>4041</v>
      </c>
      <c r="AI397" s="73">
        <v>10</v>
      </c>
      <c r="AJ397" s="74">
        <v>6.15</v>
      </c>
      <c r="AK397" s="74">
        <v>7.45</v>
      </c>
      <c r="AL397" s="74">
        <v>1.5</v>
      </c>
      <c r="AM397" s="73" t="s">
        <v>62</v>
      </c>
      <c r="AN397" s="75" t="s">
        <v>49</v>
      </c>
      <c r="AO397" s="76">
        <v>4041</v>
      </c>
    </row>
    <row r="398" spans="1:41" ht="14.45" customHeight="1">
      <c r="A398" s="38"/>
      <c r="B398" s="9">
        <f t="shared" si="132"/>
        <v>45821</v>
      </c>
      <c r="C398" s="39">
        <f t="shared" si="149"/>
        <v>404</v>
      </c>
      <c r="D398" s="38" t="str">
        <f>IF(AF398="", "", IFERROR(TEXT(INDEX(Tabella4[N°], MATCH("*"&amp;AF398&amp;"*", Tabella4[DIPENDENTE], 0)), "0000"), "Non trovato"))</f>
        <v>1050</v>
      </c>
      <c r="E398" s="38" t="str">
        <f>IF(AG398="", "", IF(ISERROR(MATCH("*"&amp;AG398&amp;"*", Tabella4[DIPENDENTE], 0)), "Non trovato", TEXT(INDEX(Tabella4[N°], MATCH("*"&amp;AG398&amp;"*", Tabella4[DIPENDENTE], 0)), "0000")))</f>
        <v/>
      </c>
      <c r="F398" s="48" t="str">
        <f t="shared" si="133"/>
        <v>GIGLIUTO M</v>
      </c>
      <c r="G398" s="48" t="str">
        <f t="shared" si="134"/>
        <v/>
      </c>
      <c r="H398" s="57"/>
      <c r="I398" s="68" t="str">
        <f t="shared" si="135"/>
        <v>02</v>
      </c>
      <c r="J398" s="39" t="str">
        <f t="shared" si="146"/>
        <v>05:30</v>
      </c>
      <c r="K398" s="40" t="str">
        <f t="shared" si="147"/>
        <v/>
      </c>
      <c r="L398" s="48"/>
      <c r="M398" s="41" t="str">
        <f t="shared" si="148"/>
        <v/>
      </c>
      <c r="N398" s="41" t="str">
        <f t="shared" si="136"/>
        <v/>
      </c>
      <c r="O398" s="10" t="str">
        <f t="shared" si="137"/>
        <v>05:30</v>
      </c>
      <c r="P398" s="10" t="str">
        <f t="shared" si="138"/>
        <v/>
      </c>
      <c r="Q398" s="48" t="str">
        <f t="shared" si="139"/>
        <v/>
      </c>
      <c r="R398" s="48" t="str">
        <f t="shared" si="140"/>
        <v/>
      </c>
      <c r="S398" s="42" t="str">
        <f t="shared" si="141"/>
        <v>SINGOLO</v>
      </c>
      <c r="T398" s="57" t="str">
        <f>Tabella3[[#This Row],[Descrizione Attività]]</f>
        <v>ORE CONTO PROPRIO</v>
      </c>
      <c r="U398" s="57" t="str">
        <f>IF(Tabella1[[#This Row],[DATA]]="","","02")</f>
        <v>02</v>
      </c>
      <c r="V398" s="34"/>
      <c r="W398" s="34"/>
      <c r="X398" s="33"/>
      <c r="Y398" s="23"/>
      <c r="Z398" s="21" t="str">
        <f t="shared" si="142"/>
        <v>venerdì</v>
      </c>
      <c r="AA398" s="22">
        <f t="shared" si="143"/>
        <v>5.5</v>
      </c>
      <c r="AB398" s="22" t="str">
        <f t="shared" si="144"/>
        <v>05:30</v>
      </c>
      <c r="AC398" s="22" t="str">
        <f t="shared" si="145"/>
        <v>NO</v>
      </c>
      <c r="AD398" s="46"/>
      <c r="AE398" s="78">
        <v>45821</v>
      </c>
      <c r="AF398" s="73" t="s">
        <v>109</v>
      </c>
      <c r="AG398" s="73"/>
      <c r="AH398" s="73">
        <v>4041</v>
      </c>
      <c r="AI398" s="73">
        <v>10</v>
      </c>
      <c r="AJ398" s="74">
        <v>7.15</v>
      </c>
      <c r="AK398" s="74">
        <v>12.45</v>
      </c>
      <c r="AL398" s="74">
        <v>5.5</v>
      </c>
      <c r="AM398" s="73" t="s">
        <v>62</v>
      </c>
      <c r="AN398" s="75" t="s">
        <v>49</v>
      </c>
      <c r="AO398" s="76">
        <v>4041</v>
      </c>
    </row>
    <row r="399" spans="1:41" ht="14.45" customHeight="1">
      <c r="A399" s="38"/>
      <c r="B399" s="9">
        <f t="shared" si="132"/>
        <v>45821</v>
      </c>
      <c r="C399" s="39">
        <f t="shared" si="149"/>
        <v>404</v>
      </c>
      <c r="D399" s="38" t="str">
        <f>IF(AF399="", "", IFERROR(TEXT(INDEX(Tabella4[N°], MATCH("*"&amp;AF399&amp;"*", Tabella4[DIPENDENTE], 0)), "0000"), "Non trovato"))</f>
        <v>0278</v>
      </c>
      <c r="E399" s="38" t="str">
        <f>IF(AG399="", "", IF(ISERROR(MATCH("*"&amp;AG399&amp;"*", Tabella4[DIPENDENTE], 0)), "Non trovato", TEXT(INDEX(Tabella4[N°], MATCH("*"&amp;AG399&amp;"*", Tabella4[DIPENDENTE], 0)), "0000")))</f>
        <v/>
      </c>
      <c r="F399" s="48" t="str">
        <f t="shared" si="133"/>
        <v>INTRESSALVI</v>
      </c>
      <c r="G399" s="48" t="str">
        <f t="shared" si="134"/>
        <v/>
      </c>
      <c r="H399" s="57"/>
      <c r="I399" s="68" t="str">
        <f t="shared" si="135"/>
        <v>02</v>
      </c>
      <c r="J399" s="39" t="str">
        <f t="shared" si="146"/>
        <v>05:00</v>
      </c>
      <c r="K399" s="40" t="str">
        <f t="shared" si="147"/>
        <v/>
      </c>
      <c r="L399" s="48"/>
      <c r="M399" s="41" t="str">
        <f t="shared" si="148"/>
        <v/>
      </c>
      <c r="N399" s="41" t="str">
        <f t="shared" si="136"/>
        <v/>
      </c>
      <c r="O399" s="10" t="str">
        <f t="shared" si="137"/>
        <v>05:00</v>
      </c>
      <c r="P399" s="10" t="str">
        <f t="shared" si="138"/>
        <v/>
      </c>
      <c r="Q399" s="48" t="str">
        <f t="shared" si="139"/>
        <v/>
      </c>
      <c r="R399" s="48" t="str">
        <f t="shared" si="140"/>
        <v/>
      </c>
      <c r="S399" s="42" t="str">
        <f t="shared" si="141"/>
        <v>SINGOLO</v>
      </c>
      <c r="T399" s="57" t="str">
        <f>Tabella3[[#This Row],[Descrizione Attività]]</f>
        <v>ORE CONTO PROPRIO</v>
      </c>
      <c r="U399" s="57" t="str">
        <f>IF(Tabella1[[#This Row],[DATA]]="","","02")</f>
        <v>02</v>
      </c>
      <c r="V399" s="34"/>
      <c r="W399" s="34"/>
      <c r="X399" s="33"/>
      <c r="Y399" s="23"/>
      <c r="Z399" s="21" t="str">
        <f t="shared" si="142"/>
        <v>venerdì</v>
      </c>
      <c r="AA399" s="22">
        <f t="shared" si="143"/>
        <v>5</v>
      </c>
      <c r="AB399" s="22" t="str">
        <f t="shared" si="144"/>
        <v>05:00</v>
      </c>
      <c r="AC399" s="22" t="str">
        <f t="shared" si="145"/>
        <v>NO</v>
      </c>
      <c r="AD399" s="46"/>
      <c r="AE399" s="78">
        <v>45821</v>
      </c>
      <c r="AF399" s="73" t="s">
        <v>50</v>
      </c>
      <c r="AG399" s="73"/>
      <c r="AH399" s="73">
        <v>4041</v>
      </c>
      <c r="AI399" s="73">
        <v>10</v>
      </c>
      <c r="AJ399" s="74">
        <v>9.4499999999999993</v>
      </c>
      <c r="AK399" s="74">
        <v>14.45</v>
      </c>
      <c r="AL399" s="74">
        <v>5</v>
      </c>
      <c r="AM399" s="73" t="s">
        <v>62</v>
      </c>
      <c r="AN399" s="75" t="s">
        <v>49</v>
      </c>
      <c r="AO399" s="76">
        <v>4041</v>
      </c>
    </row>
    <row r="400" spans="1:41" ht="14.45" customHeight="1">
      <c r="A400" s="38"/>
      <c r="B400" s="11">
        <f t="shared" si="132"/>
        <v>45821</v>
      </c>
      <c r="C400" s="39">
        <f t="shared" si="149"/>
        <v>404</v>
      </c>
      <c r="D400" s="50" t="str">
        <f>IF(AF400="", "", IFERROR(TEXT(INDEX(Tabella4[N°], MATCH("*"&amp;AF400&amp;"*", Tabella4[DIPENDENTE], 0)), "0000"), "Non trovato"))</f>
        <v>0242</v>
      </c>
      <c r="E400" s="50" t="str">
        <f>IF(AG400="", "", IF(ISERROR(MATCH("*"&amp;AG400&amp;"*", Tabella4[DIPENDENTE], 0)), "Non trovato", TEXT(INDEX(Tabella4[N°], MATCH("*"&amp;AG400&amp;"*", Tabella4[DIPENDENTE], 0)), "0000")))</f>
        <v>0483</v>
      </c>
      <c r="F400" s="48" t="str">
        <f t="shared" si="133"/>
        <v>OGNISANTI A</v>
      </c>
      <c r="G400" s="48" t="str">
        <f t="shared" si="134"/>
        <v>SCARAVELLI</v>
      </c>
      <c r="H400" s="57"/>
      <c r="I400" s="68" t="str">
        <f t="shared" si="135"/>
        <v>02</v>
      </c>
      <c r="J400" s="39" t="str">
        <f t="shared" si="146"/>
        <v>02:00</v>
      </c>
      <c r="K400" s="40" t="str">
        <f t="shared" si="147"/>
        <v/>
      </c>
      <c r="L400" s="48"/>
      <c r="M400" s="41" t="str">
        <f t="shared" si="148"/>
        <v/>
      </c>
      <c r="N400" s="41" t="str">
        <f t="shared" si="136"/>
        <v/>
      </c>
      <c r="O400" s="10" t="str">
        <f t="shared" si="137"/>
        <v>02:00</v>
      </c>
      <c r="P400" s="10" t="str">
        <f t="shared" si="138"/>
        <v/>
      </c>
      <c r="Q400" s="48" t="str">
        <f t="shared" si="139"/>
        <v/>
      </c>
      <c r="R400" s="48" t="str">
        <f t="shared" si="140"/>
        <v/>
      </c>
      <c r="S400" s="42" t="str">
        <f t="shared" si="141"/>
        <v>DOPPIO</v>
      </c>
      <c r="T400" s="57" t="str">
        <f>Tabella3[[#This Row],[Descrizione Attività]]</f>
        <v>ORE CONTO PROPRIO</v>
      </c>
      <c r="U400" s="57" t="str">
        <f>IF(Tabella1[[#This Row],[DATA]]="","","02")</f>
        <v>02</v>
      </c>
      <c r="V400" s="34"/>
      <c r="W400" s="34"/>
      <c r="X400" s="33"/>
      <c r="Y400" s="23"/>
      <c r="Z400" s="21" t="str">
        <f t="shared" si="142"/>
        <v>venerdì</v>
      </c>
      <c r="AA400" s="22">
        <f t="shared" si="143"/>
        <v>2</v>
      </c>
      <c r="AB400" s="22" t="str">
        <f t="shared" si="144"/>
        <v>02:00</v>
      </c>
      <c r="AC400" s="22" t="str">
        <f t="shared" si="145"/>
        <v>NO</v>
      </c>
      <c r="AD400" s="46"/>
      <c r="AE400" s="78">
        <v>45821</v>
      </c>
      <c r="AF400" s="73" t="s">
        <v>72</v>
      </c>
      <c r="AG400" s="73" t="s">
        <v>51</v>
      </c>
      <c r="AH400" s="73">
        <v>4041</v>
      </c>
      <c r="AI400" s="73">
        <v>10</v>
      </c>
      <c r="AJ400" s="74">
        <v>12.45</v>
      </c>
      <c r="AK400" s="74">
        <v>14.45</v>
      </c>
      <c r="AL400" s="74">
        <v>4</v>
      </c>
      <c r="AM400" s="73" t="s">
        <v>62</v>
      </c>
      <c r="AN400" s="75" t="s">
        <v>49</v>
      </c>
      <c r="AO400" s="76">
        <v>4041</v>
      </c>
    </row>
    <row r="401" spans="1:41" ht="14.45" customHeight="1">
      <c r="A401" s="38"/>
      <c r="B401" s="11">
        <f t="shared" si="132"/>
        <v>45821</v>
      </c>
      <c r="C401" s="39">
        <f t="shared" si="149"/>
        <v>404</v>
      </c>
      <c r="D401" s="50" t="str">
        <f>IF(AF401="", "", IFERROR(TEXT(INDEX(Tabella4[N°], MATCH("*"&amp;AF401&amp;"*", Tabella4[DIPENDENTE], 0)), "0000"), "Non trovato"))</f>
        <v>1876</v>
      </c>
      <c r="E401" s="50" t="str">
        <f>IF(AG401="", "", IF(ISERROR(MATCH("*"&amp;AG401&amp;"*", Tabella4[DIPENDENTE], 0)), "Non trovato", TEXT(INDEX(Tabella4[N°], MATCH("*"&amp;AG401&amp;"*", Tabella4[DIPENDENTE], 0)), "0000")))</f>
        <v>0386</v>
      </c>
      <c r="F401" s="48" t="str">
        <f t="shared" si="133"/>
        <v>RICCIO</v>
      </c>
      <c r="G401" s="48" t="str">
        <f t="shared" si="134"/>
        <v>TRICHINI</v>
      </c>
      <c r="H401" s="57"/>
      <c r="I401" s="68" t="str">
        <f t="shared" si="135"/>
        <v>02</v>
      </c>
      <c r="J401" s="39" t="str">
        <f t="shared" si="146"/>
        <v>05:00</v>
      </c>
      <c r="K401" s="40" t="str">
        <f t="shared" si="147"/>
        <v/>
      </c>
      <c r="L401" s="48"/>
      <c r="M401" s="41" t="str">
        <f t="shared" si="148"/>
        <v/>
      </c>
      <c r="N401" s="41" t="str">
        <f t="shared" si="136"/>
        <v/>
      </c>
      <c r="O401" s="10" t="str">
        <f t="shared" si="137"/>
        <v>05:00</v>
      </c>
      <c r="P401" s="10" t="str">
        <f t="shared" si="138"/>
        <v/>
      </c>
      <c r="Q401" s="48" t="str">
        <f t="shared" si="139"/>
        <v/>
      </c>
      <c r="R401" s="48" t="str">
        <f t="shared" si="140"/>
        <v/>
      </c>
      <c r="S401" s="42" t="str">
        <f t="shared" si="141"/>
        <v>DOPPIO</v>
      </c>
      <c r="T401" s="57" t="str">
        <f>Tabella3[[#This Row],[Descrizione Attività]]</f>
        <v>ORE CONTO PROPRIO</v>
      </c>
      <c r="U401" s="57" t="str">
        <f>IF(Tabella1[[#This Row],[DATA]]="","","02")</f>
        <v>02</v>
      </c>
      <c r="V401" s="34"/>
      <c r="W401" s="34"/>
      <c r="X401" s="33"/>
      <c r="Y401" s="23"/>
      <c r="Z401" s="21" t="str">
        <f t="shared" si="142"/>
        <v>venerdì</v>
      </c>
      <c r="AA401" s="22">
        <f t="shared" si="143"/>
        <v>5</v>
      </c>
      <c r="AB401" s="22" t="str">
        <f t="shared" si="144"/>
        <v>05:00</v>
      </c>
      <c r="AC401" s="22" t="str">
        <f t="shared" si="145"/>
        <v>NO</v>
      </c>
      <c r="AD401" s="46"/>
      <c r="AE401" s="78">
        <v>45821</v>
      </c>
      <c r="AF401" s="73" t="s">
        <v>56</v>
      </c>
      <c r="AG401" s="73" t="s">
        <v>113</v>
      </c>
      <c r="AH401" s="73">
        <v>4041</v>
      </c>
      <c r="AI401" s="73">
        <v>10</v>
      </c>
      <c r="AJ401" s="74">
        <v>7.45</v>
      </c>
      <c r="AK401" s="74">
        <v>12.45</v>
      </c>
      <c r="AL401" s="74">
        <v>10</v>
      </c>
      <c r="AM401" s="73" t="s">
        <v>62</v>
      </c>
      <c r="AN401" s="75" t="s">
        <v>49</v>
      </c>
      <c r="AO401" s="76">
        <v>4041</v>
      </c>
    </row>
    <row r="402" spans="1:41" ht="14.45" customHeight="1">
      <c r="A402" s="38"/>
      <c r="B402" s="11">
        <f t="shared" si="132"/>
        <v>45821</v>
      </c>
      <c r="C402" s="39" t="str">
        <f t="shared" si="149"/>
        <v>23/134</v>
      </c>
      <c r="D402" s="50" t="str">
        <f>IF(AF402="", "", IFERROR(TEXT(INDEX(Tabella4[N°], MATCH("*"&amp;AF402&amp;"*", Tabella4[DIPENDENTE], 0)), "0000"), "Non trovato"))</f>
        <v>0263</v>
      </c>
      <c r="E402" s="50" t="str">
        <f>IF(AG402="", "", IF(ISERROR(MATCH("*"&amp;AG402&amp;"*", Tabella4[DIPENDENTE], 0)), "Non trovato", TEXT(INDEX(Tabella4[N°], MATCH("*"&amp;AG402&amp;"*", Tabella4[DIPENDENTE], 0)), "0000")))</f>
        <v/>
      </c>
      <c r="F402" s="48" t="str">
        <f t="shared" si="133"/>
        <v>ROSSITTO G</v>
      </c>
      <c r="G402" s="48" t="str">
        <f t="shared" si="134"/>
        <v/>
      </c>
      <c r="H402" s="57"/>
      <c r="I402" s="68" t="str">
        <f t="shared" si="135"/>
        <v>02</v>
      </c>
      <c r="J402" s="39" t="str">
        <f t="shared" si="146"/>
        <v/>
      </c>
      <c r="K402" s="40" t="str">
        <f t="shared" si="147"/>
        <v>01:30</v>
      </c>
      <c r="L402" s="48"/>
      <c r="M402" s="41" t="str">
        <f t="shared" si="148"/>
        <v/>
      </c>
      <c r="N402" s="41" t="str">
        <f t="shared" si="136"/>
        <v/>
      </c>
      <c r="O402" s="10" t="str">
        <f t="shared" si="137"/>
        <v>01:30</v>
      </c>
      <c r="P402" s="10" t="str">
        <f t="shared" si="138"/>
        <v/>
      </c>
      <c r="Q402" s="48" t="str">
        <f t="shared" si="139"/>
        <v/>
      </c>
      <c r="R402" s="48" t="str">
        <f t="shared" si="140"/>
        <v/>
      </c>
      <c r="S402" s="42" t="str">
        <f t="shared" si="141"/>
        <v>SINGOLO</v>
      </c>
      <c r="T402" s="57" t="str">
        <f>Tabella3[[#This Row],[Descrizione Attività]]</f>
        <v>Manutenzione Elettrica Isab</v>
      </c>
      <c r="U402" s="57" t="str">
        <f>IF(Tabella1[[#This Row],[DATA]]="","","02")</f>
        <v>02</v>
      </c>
      <c r="V402" s="34"/>
      <c r="W402" s="34"/>
      <c r="X402" s="33"/>
      <c r="Y402" s="23"/>
      <c r="Z402" s="21" t="str">
        <f t="shared" si="142"/>
        <v>venerdì</v>
      </c>
      <c r="AA402" s="22">
        <f t="shared" si="143"/>
        <v>1.5</v>
      </c>
      <c r="AB402" s="22" t="str">
        <f t="shared" si="144"/>
        <v>01:30</v>
      </c>
      <c r="AC402" s="22" t="str">
        <f t="shared" si="145"/>
        <v>NO</v>
      </c>
      <c r="AD402" s="46"/>
      <c r="AE402" s="78">
        <v>45821</v>
      </c>
      <c r="AF402" s="73" t="s">
        <v>110</v>
      </c>
      <c r="AG402" s="73"/>
      <c r="AH402" s="73">
        <v>23134</v>
      </c>
      <c r="AI402" s="73">
        <v>10</v>
      </c>
      <c r="AJ402" s="74">
        <v>6.15</v>
      </c>
      <c r="AK402" s="74">
        <v>7.45</v>
      </c>
      <c r="AL402" s="74">
        <v>1.5</v>
      </c>
      <c r="AM402" s="73" t="s">
        <v>111</v>
      </c>
      <c r="AN402" s="75" t="s">
        <v>49</v>
      </c>
      <c r="AO402" s="76" t="s">
        <v>61</v>
      </c>
    </row>
    <row r="403" spans="1:41" ht="14.45" customHeight="1">
      <c r="A403" s="38"/>
      <c r="B403" s="11">
        <f t="shared" si="132"/>
        <v>45821</v>
      </c>
      <c r="C403" s="39">
        <f t="shared" si="149"/>
        <v>404</v>
      </c>
      <c r="D403" s="50" t="str">
        <f>IF(AF403="", "", IFERROR(TEXT(INDEX(Tabella4[N°], MATCH("*"&amp;AF403&amp;"*", Tabella4[DIPENDENTE], 0)), "0000"), "Non trovato"))</f>
        <v>1765</v>
      </c>
      <c r="E403" s="50" t="str">
        <f>IF(AG403="", "", IF(ISERROR(MATCH("*"&amp;AG403&amp;"*", Tabella4[DIPENDENTE], 0)), "Non trovato", TEXT(INDEX(Tabella4[N°], MATCH("*"&amp;AG403&amp;"*", Tabella4[DIPENDENTE], 0)), "0000")))</f>
        <v/>
      </c>
      <c r="F403" s="48" t="str">
        <f t="shared" si="133"/>
        <v>SIRINGO</v>
      </c>
      <c r="G403" s="48" t="str">
        <f t="shared" si="134"/>
        <v/>
      </c>
      <c r="H403" s="57"/>
      <c r="I403" s="68" t="str">
        <f t="shared" si="135"/>
        <v>02</v>
      </c>
      <c r="J403" s="39" t="str">
        <f t="shared" si="146"/>
        <v>05:00</v>
      </c>
      <c r="K403" s="40" t="str">
        <f t="shared" si="147"/>
        <v/>
      </c>
      <c r="L403" s="48"/>
      <c r="M403" s="41" t="str">
        <f t="shared" si="148"/>
        <v/>
      </c>
      <c r="N403" s="41" t="str">
        <f t="shared" si="136"/>
        <v/>
      </c>
      <c r="O403" s="10" t="str">
        <f t="shared" si="137"/>
        <v>05:00</v>
      </c>
      <c r="P403" s="10" t="str">
        <f t="shared" si="138"/>
        <v/>
      </c>
      <c r="Q403" s="48" t="str">
        <f t="shared" si="139"/>
        <v/>
      </c>
      <c r="R403" s="48" t="str">
        <f t="shared" si="140"/>
        <v/>
      </c>
      <c r="S403" s="42" t="str">
        <f t="shared" si="141"/>
        <v>SINGOLO</v>
      </c>
      <c r="T403" s="57" t="str">
        <f>Tabella3[[#This Row],[Descrizione Attività]]</f>
        <v>ORE CONTO PROPRIO</v>
      </c>
      <c r="U403" s="57" t="str">
        <f>IF(Tabella1[[#This Row],[DATA]]="","","02")</f>
        <v>02</v>
      </c>
      <c r="V403" s="34"/>
      <c r="W403" s="34"/>
      <c r="X403" s="33"/>
      <c r="Y403" s="23"/>
      <c r="Z403" s="21" t="str">
        <f t="shared" si="142"/>
        <v>venerdì</v>
      </c>
      <c r="AA403" s="22">
        <f t="shared" si="143"/>
        <v>5</v>
      </c>
      <c r="AB403" s="22" t="str">
        <f t="shared" si="144"/>
        <v>05:00</v>
      </c>
      <c r="AC403" s="22" t="str">
        <f t="shared" si="145"/>
        <v>NO</v>
      </c>
      <c r="AD403" s="46"/>
      <c r="AE403" s="72">
        <v>45821</v>
      </c>
      <c r="AF403" s="73" t="s">
        <v>112</v>
      </c>
      <c r="AG403" s="73"/>
      <c r="AH403" s="73">
        <v>4041</v>
      </c>
      <c r="AI403" s="73">
        <v>10</v>
      </c>
      <c r="AJ403" s="74">
        <v>9.4499999999999993</v>
      </c>
      <c r="AK403" s="74">
        <v>14.45</v>
      </c>
      <c r="AL403" s="74">
        <v>5</v>
      </c>
      <c r="AM403" s="73" t="s">
        <v>62</v>
      </c>
      <c r="AN403" s="75" t="s">
        <v>49</v>
      </c>
      <c r="AO403" s="76">
        <v>4041</v>
      </c>
    </row>
    <row r="404" spans="1:41" ht="14.45" customHeight="1">
      <c r="A404" s="38"/>
      <c r="B404" s="11">
        <f t="shared" si="132"/>
        <v>45821</v>
      </c>
      <c r="C404" s="39">
        <f t="shared" si="149"/>
        <v>404</v>
      </c>
      <c r="D404" s="50" t="str">
        <f>IF(AF404="", "", IFERROR(TEXT(INDEX(Tabella4[N°], MATCH("*"&amp;AF404&amp;"*", Tabella4[DIPENDENTE], 0)), "0000"), "Non trovato"))</f>
        <v>0510</v>
      </c>
      <c r="E404" s="50" t="str">
        <f>IF(AG404="", "", IF(ISERROR(MATCH("*"&amp;AG404&amp;"*", Tabella4[DIPENDENTE], 0)), "Non trovato", TEXT(INDEX(Tabella4[N°], MATCH("*"&amp;AG404&amp;"*", Tabella4[DIPENDENTE], 0)), "0000")))</f>
        <v/>
      </c>
      <c r="F404" s="48" t="str">
        <f t="shared" si="133"/>
        <v>TORDONATO</v>
      </c>
      <c r="G404" s="48" t="str">
        <f t="shared" si="134"/>
        <v/>
      </c>
      <c r="H404" s="57"/>
      <c r="I404" s="68" t="str">
        <f t="shared" si="135"/>
        <v>02</v>
      </c>
      <c r="J404" s="39" t="str">
        <f t="shared" si="146"/>
        <v>01:00</v>
      </c>
      <c r="K404" s="40" t="str">
        <f t="shared" si="147"/>
        <v/>
      </c>
      <c r="L404" s="48"/>
      <c r="M404" s="41" t="str">
        <f t="shared" si="148"/>
        <v/>
      </c>
      <c r="N404" s="41" t="str">
        <f t="shared" si="136"/>
        <v/>
      </c>
      <c r="O404" s="10" t="str">
        <f t="shared" si="137"/>
        <v>01:00</v>
      </c>
      <c r="P404" s="10" t="str">
        <f t="shared" si="138"/>
        <v/>
      </c>
      <c r="Q404" s="48" t="str">
        <f t="shared" si="139"/>
        <v/>
      </c>
      <c r="R404" s="48" t="str">
        <f t="shared" si="140"/>
        <v/>
      </c>
      <c r="S404" s="42" t="str">
        <f t="shared" si="141"/>
        <v>SINGOLO</v>
      </c>
      <c r="T404" s="57" t="str">
        <f>Tabella3[[#This Row],[Descrizione Attività]]</f>
        <v>ORE CONTO PROPRIO</v>
      </c>
      <c r="U404" s="57" t="str">
        <f>IF(Tabella1[[#This Row],[DATA]]="","","02")</f>
        <v>02</v>
      </c>
      <c r="V404" s="34"/>
      <c r="W404" s="34"/>
      <c r="X404" s="33"/>
      <c r="Y404" s="23"/>
      <c r="Z404" s="21" t="str">
        <f t="shared" si="142"/>
        <v>venerdì</v>
      </c>
      <c r="AA404" s="22">
        <f t="shared" si="143"/>
        <v>1</v>
      </c>
      <c r="AB404" s="22" t="str">
        <f t="shared" si="144"/>
        <v>01:00</v>
      </c>
      <c r="AC404" s="22" t="str">
        <f t="shared" si="145"/>
        <v>NO</v>
      </c>
      <c r="AD404" s="46"/>
      <c r="AE404" s="72">
        <v>45821</v>
      </c>
      <c r="AF404" s="73" t="s">
        <v>143</v>
      </c>
      <c r="AG404" s="73"/>
      <c r="AH404" s="73">
        <v>4041</v>
      </c>
      <c r="AI404" s="73">
        <v>10</v>
      </c>
      <c r="AJ404" s="74">
        <v>6.45</v>
      </c>
      <c r="AK404" s="74">
        <v>7.45</v>
      </c>
      <c r="AL404" s="74">
        <v>1</v>
      </c>
      <c r="AM404" s="73" t="s">
        <v>62</v>
      </c>
      <c r="AN404" s="75" t="s">
        <v>49</v>
      </c>
      <c r="AO404" s="76">
        <v>4041</v>
      </c>
    </row>
    <row r="405" spans="1:41" ht="14.45" customHeight="1">
      <c r="A405" s="38"/>
      <c r="B405" s="11">
        <f t="shared" si="132"/>
        <v>45821</v>
      </c>
      <c r="C405" s="39">
        <f t="shared" si="149"/>
        <v>404</v>
      </c>
      <c r="D405" s="50" t="str">
        <f>IF(AF405="", "", IFERROR(TEXT(INDEX(Tabella4[N°], MATCH("*"&amp;AF405&amp;"*", Tabella4[DIPENDENTE], 0)), "0000"), "Non trovato"))</f>
        <v>0552</v>
      </c>
      <c r="E405" s="50" t="str">
        <f>IF(AG405="", "", IF(ISERROR(MATCH("*"&amp;AG405&amp;"*", Tabella4[DIPENDENTE], 0)), "Non trovato", TEXT(INDEX(Tabella4[N°], MATCH("*"&amp;AG405&amp;"*", Tabella4[DIPENDENTE], 0)), "0000")))</f>
        <v/>
      </c>
      <c r="F405" s="48" t="str">
        <f t="shared" si="133"/>
        <v>DI MARE</v>
      </c>
      <c r="G405" s="48" t="str">
        <f t="shared" si="134"/>
        <v/>
      </c>
      <c r="H405" s="57"/>
      <c r="I405" s="68" t="str">
        <f t="shared" si="135"/>
        <v>02</v>
      </c>
      <c r="J405" s="39" t="str">
        <f t="shared" si="146"/>
        <v>02:00</v>
      </c>
      <c r="K405" s="40" t="str">
        <f t="shared" si="147"/>
        <v/>
      </c>
      <c r="L405" s="48"/>
      <c r="M405" s="41" t="str">
        <f t="shared" si="148"/>
        <v/>
      </c>
      <c r="N405" s="41" t="str">
        <f t="shared" si="136"/>
        <v/>
      </c>
      <c r="O405" s="10" t="str">
        <f t="shared" si="137"/>
        <v>02:00</v>
      </c>
      <c r="P405" s="10" t="str">
        <f t="shared" si="138"/>
        <v/>
      </c>
      <c r="Q405" s="48" t="str">
        <f t="shared" si="139"/>
        <v/>
      </c>
      <c r="R405" s="48" t="str">
        <f t="shared" si="140"/>
        <v/>
      </c>
      <c r="S405" s="42" t="str">
        <f t="shared" si="141"/>
        <v>SINGOLO</v>
      </c>
      <c r="T405" s="57" t="str">
        <f>Tabella3[[#This Row],[Descrizione Attività]]</f>
        <v>ORE CONTO PROPRIO</v>
      </c>
      <c r="U405" s="57" t="str">
        <f>IF(Tabella1[[#This Row],[DATA]]="","","02")</f>
        <v>02</v>
      </c>
      <c r="V405" s="34"/>
      <c r="W405" s="34"/>
      <c r="X405" s="33"/>
      <c r="Y405" s="23"/>
      <c r="Z405" s="21" t="str">
        <f t="shared" si="142"/>
        <v>venerdì</v>
      </c>
      <c r="AA405" s="22">
        <f t="shared" si="143"/>
        <v>2</v>
      </c>
      <c r="AB405" s="22" t="str">
        <f t="shared" si="144"/>
        <v>02:00</v>
      </c>
      <c r="AC405" s="22" t="str">
        <f t="shared" si="145"/>
        <v>NO</v>
      </c>
      <c r="AD405" s="46"/>
      <c r="AE405" s="72">
        <v>45821</v>
      </c>
      <c r="AF405" s="73" t="s">
        <v>63</v>
      </c>
      <c r="AG405" s="73"/>
      <c r="AH405" s="73">
        <v>4041</v>
      </c>
      <c r="AI405" s="73">
        <v>10</v>
      </c>
      <c r="AJ405" s="74">
        <v>12.45</v>
      </c>
      <c r="AK405" s="74">
        <v>14.45</v>
      </c>
      <c r="AL405" s="74">
        <v>2</v>
      </c>
      <c r="AM405" s="73" t="s">
        <v>62</v>
      </c>
      <c r="AN405" s="75" t="s">
        <v>49</v>
      </c>
      <c r="AO405" s="76">
        <v>4041</v>
      </c>
    </row>
    <row r="406" spans="1:41" ht="14.45" customHeight="1">
      <c r="A406" s="38"/>
      <c r="B406" s="11">
        <f t="shared" si="132"/>
        <v>45821</v>
      </c>
      <c r="C406" s="39" t="str">
        <f t="shared" si="149"/>
        <v>23/134</v>
      </c>
      <c r="D406" s="50" t="str">
        <f>IF(AF406="", "", IFERROR(TEXT(INDEX(Tabella4[N°], MATCH("*"&amp;AF406&amp;"*", Tabella4[DIPENDENTE], 0)), "0000"), "Non trovato"))</f>
        <v>1972</v>
      </c>
      <c r="E406" s="50" t="str">
        <f>IF(AG406="", "", IF(ISERROR(MATCH("*"&amp;AG406&amp;"*", Tabella4[DIPENDENTE], 0)), "Non trovato", TEXT(INDEX(Tabella4[N°], MATCH("*"&amp;AG406&amp;"*", Tabella4[DIPENDENTE], 0)), "0000")))</f>
        <v/>
      </c>
      <c r="F406" s="48" t="str">
        <f t="shared" si="133"/>
        <v>MILLO</v>
      </c>
      <c r="G406" s="48" t="str">
        <f t="shared" si="134"/>
        <v/>
      </c>
      <c r="H406" s="57"/>
      <c r="I406" s="68" t="str">
        <f t="shared" si="135"/>
        <v>02</v>
      </c>
      <c r="J406" s="39" t="str">
        <f t="shared" si="146"/>
        <v/>
      </c>
      <c r="K406" s="40" t="str">
        <f t="shared" si="147"/>
        <v>00:30</v>
      </c>
      <c r="L406" s="48"/>
      <c r="M406" s="41" t="str">
        <f t="shared" si="148"/>
        <v/>
      </c>
      <c r="N406" s="41" t="str">
        <f t="shared" si="136"/>
        <v/>
      </c>
      <c r="O406" s="10" t="str">
        <f t="shared" si="137"/>
        <v>00:30</v>
      </c>
      <c r="P406" s="10" t="str">
        <f t="shared" si="138"/>
        <v/>
      </c>
      <c r="Q406" s="48" t="str">
        <f t="shared" si="139"/>
        <v/>
      </c>
      <c r="R406" s="48" t="str">
        <f t="shared" si="140"/>
        <v/>
      </c>
      <c r="S406" s="42" t="str">
        <f t="shared" si="141"/>
        <v>SINGOLO</v>
      </c>
      <c r="T406" s="57" t="str">
        <f>Tabella3[[#This Row],[Descrizione Attività]]</f>
        <v>Manutenzione Strumentale Isab</v>
      </c>
      <c r="U406" s="57" t="str">
        <f>IF(Tabella1[[#This Row],[DATA]]="","","02")</f>
        <v>02</v>
      </c>
      <c r="V406" s="34"/>
      <c r="W406" s="34"/>
      <c r="X406" s="33"/>
      <c r="Y406" s="23"/>
      <c r="Z406" s="21" t="str">
        <f t="shared" si="142"/>
        <v>venerdì</v>
      </c>
      <c r="AA406" s="22">
        <f t="shared" si="143"/>
        <v>0.5</v>
      </c>
      <c r="AB406" s="22" t="str">
        <f t="shared" si="144"/>
        <v>00:30</v>
      </c>
      <c r="AC406" s="22" t="str">
        <f t="shared" si="145"/>
        <v>NO</v>
      </c>
      <c r="AD406" s="46"/>
      <c r="AE406" s="72">
        <v>45821</v>
      </c>
      <c r="AF406" s="73" t="s">
        <v>100</v>
      </c>
      <c r="AG406" s="73"/>
      <c r="AH406" s="73">
        <v>23134</v>
      </c>
      <c r="AI406" s="73">
        <v>20</v>
      </c>
      <c r="AJ406" s="74">
        <v>16.45</v>
      </c>
      <c r="AK406" s="74">
        <v>17.149999999999999</v>
      </c>
      <c r="AL406" s="74">
        <v>0.5</v>
      </c>
      <c r="AM406" s="73" t="s">
        <v>156</v>
      </c>
      <c r="AN406" s="75" t="s">
        <v>49</v>
      </c>
      <c r="AO406" s="76" t="s">
        <v>46</v>
      </c>
    </row>
    <row r="407" spans="1:41" ht="14.45" customHeight="1">
      <c r="A407" s="38"/>
      <c r="B407" s="11">
        <f t="shared" si="132"/>
        <v>45821</v>
      </c>
      <c r="C407" s="39">
        <f t="shared" si="149"/>
        <v>404</v>
      </c>
      <c r="D407" s="50" t="str">
        <f>IF(AF407="", "", IFERROR(TEXT(INDEX(Tabella4[N°], MATCH("*"&amp;AF407&amp;"*", Tabella4[DIPENDENTE], 0)), "0000"), "Non trovato"))</f>
        <v>1442</v>
      </c>
      <c r="E407" s="50" t="str">
        <f>IF(AG407="", "", IF(ISERROR(MATCH("*"&amp;AG407&amp;"*", Tabella4[DIPENDENTE], 0)), "Non trovato", TEXT(INDEX(Tabella4[N°], MATCH("*"&amp;AG407&amp;"*", Tabella4[DIPENDENTE], 0)), "0000")))</f>
        <v/>
      </c>
      <c r="F407" s="48" t="str">
        <f t="shared" si="133"/>
        <v>TARASCIO</v>
      </c>
      <c r="G407" s="48" t="str">
        <f t="shared" si="134"/>
        <v/>
      </c>
      <c r="H407" s="57"/>
      <c r="I407" s="68" t="str">
        <f t="shared" si="135"/>
        <v>02</v>
      </c>
      <c r="J407" s="39" t="str">
        <f t="shared" si="146"/>
        <v>00:30</v>
      </c>
      <c r="K407" s="40" t="str">
        <f t="shared" si="147"/>
        <v/>
      </c>
      <c r="L407" s="48"/>
      <c r="M407" s="41" t="str">
        <f t="shared" si="148"/>
        <v/>
      </c>
      <c r="N407" s="41" t="str">
        <f t="shared" si="136"/>
        <v/>
      </c>
      <c r="O407" s="10" t="str">
        <f t="shared" si="137"/>
        <v>00:30</v>
      </c>
      <c r="P407" s="10" t="str">
        <f t="shared" si="138"/>
        <v/>
      </c>
      <c r="Q407" s="48" t="str">
        <f t="shared" si="139"/>
        <v/>
      </c>
      <c r="R407" s="48" t="str">
        <f t="shared" si="140"/>
        <v/>
      </c>
      <c r="S407" s="42" t="str">
        <f t="shared" si="141"/>
        <v>SINGOLO</v>
      </c>
      <c r="T407" s="57" t="str">
        <f>Tabella3[[#This Row],[Descrizione Attività]]</f>
        <v>ORE CONTO PROPRIO</v>
      </c>
      <c r="U407" s="57" t="str">
        <f>IF(Tabella1[[#This Row],[DATA]]="","","02")</f>
        <v>02</v>
      </c>
      <c r="V407" s="34"/>
      <c r="W407" s="34"/>
      <c r="X407" s="33"/>
      <c r="Y407" s="23"/>
      <c r="Z407" s="21" t="str">
        <f t="shared" si="142"/>
        <v>venerdì</v>
      </c>
      <c r="AA407" s="22">
        <f t="shared" si="143"/>
        <v>0.5</v>
      </c>
      <c r="AB407" s="22" t="str">
        <f t="shared" si="144"/>
        <v>00:30</v>
      </c>
      <c r="AC407" s="22" t="str">
        <f t="shared" si="145"/>
        <v>NO</v>
      </c>
      <c r="AD407" s="46"/>
      <c r="AE407" s="72">
        <v>45821</v>
      </c>
      <c r="AF407" s="73" t="s">
        <v>102</v>
      </c>
      <c r="AG407" s="73"/>
      <c r="AH407" s="73">
        <v>4041</v>
      </c>
      <c r="AI407" s="73">
        <v>10</v>
      </c>
      <c r="AJ407" s="74">
        <v>16.45</v>
      </c>
      <c r="AK407" s="74">
        <v>17.149999999999999</v>
      </c>
      <c r="AL407" s="74">
        <v>0.5</v>
      </c>
      <c r="AM407" s="73" t="s">
        <v>62</v>
      </c>
      <c r="AN407" s="75" t="s">
        <v>49</v>
      </c>
      <c r="AO407" s="76">
        <v>4041</v>
      </c>
    </row>
    <row r="408" spans="1:41" ht="14.45" customHeight="1">
      <c r="A408" s="38"/>
      <c r="B408" s="11">
        <f t="shared" si="132"/>
        <v>45822</v>
      </c>
      <c r="C408" s="51">
        <f t="shared" si="149"/>
        <v>5400258000</v>
      </c>
      <c r="D408" s="50" t="str">
        <f>IF(AF408="", "", IFERROR(TEXT(INDEX(Tabella4[N°], MATCH("*"&amp;AF408&amp;"*", Tabella4[DIPENDENTE], 0)), "0000"), "Non trovato"))</f>
        <v>0552</v>
      </c>
      <c r="E408" s="50" t="str">
        <f>IF(AG408="", "", IF(ISERROR(MATCH("*"&amp;AG408&amp;"*", Tabella4[DIPENDENTE], 0)), "Non trovato", TEXT(INDEX(Tabella4[N°], MATCH("*"&amp;AG408&amp;"*", Tabella4[DIPENDENTE], 0)), "0000")))</f>
        <v>0315</v>
      </c>
      <c r="F408" s="48" t="str">
        <f t="shared" si="133"/>
        <v>DI MARE</v>
      </c>
      <c r="G408" s="48" t="str">
        <f t="shared" si="134"/>
        <v>MIGNOSA F</v>
      </c>
      <c r="H408" s="57"/>
      <c r="I408" s="68" t="str">
        <f t="shared" si="135"/>
        <v>02</v>
      </c>
      <c r="J408" s="39" t="str">
        <f t="shared" si="146"/>
        <v/>
      </c>
      <c r="K408" s="40" t="str">
        <f t="shared" si="147"/>
        <v/>
      </c>
      <c r="L408" s="48"/>
      <c r="M408" s="41" t="str">
        <f t="shared" si="148"/>
        <v/>
      </c>
      <c r="N408" s="41" t="str">
        <f t="shared" si="136"/>
        <v>03:00</v>
      </c>
      <c r="O408" s="10" t="str">
        <f t="shared" si="137"/>
        <v>03:00</v>
      </c>
      <c r="P408" s="10" t="str">
        <f t="shared" si="138"/>
        <v/>
      </c>
      <c r="Q408" s="48" t="str">
        <f t="shared" si="139"/>
        <v/>
      </c>
      <c r="R408" s="48" t="str">
        <f t="shared" si="140"/>
        <v/>
      </c>
      <c r="S408" s="42" t="str">
        <f t="shared" si="141"/>
        <v>DOPPIO</v>
      </c>
      <c r="T408" s="58" t="str">
        <f>Tabella3[[#This Row],[Descrizione Attività]]</f>
        <v>CTRL CASSETTO PARTENZA MP102L3 (PREV 4008)</v>
      </c>
      <c r="U408" s="58" t="str">
        <f>IF(Tabella1[[#This Row],[DATA]]="","","02")</f>
        <v>02</v>
      </c>
      <c r="V408" s="34"/>
      <c r="W408" s="34"/>
      <c r="X408" s="33"/>
      <c r="Y408" s="23"/>
      <c r="Z408" s="21" t="str">
        <f t="shared" si="142"/>
        <v>sabato</v>
      </c>
      <c r="AA408" s="22">
        <f t="shared" si="143"/>
        <v>3</v>
      </c>
      <c r="AB408" s="22" t="str">
        <f t="shared" si="144"/>
        <v>03:00</v>
      </c>
      <c r="AC408" s="22" t="str">
        <f t="shared" si="145"/>
        <v>NO</v>
      </c>
      <c r="AD408" s="46"/>
      <c r="AE408" s="72">
        <v>45822</v>
      </c>
      <c r="AF408" s="73" t="s">
        <v>63</v>
      </c>
      <c r="AG408" s="73" t="s">
        <v>66</v>
      </c>
      <c r="AH408" s="73">
        <v>5400258000</v>
      </c>
      <c r="AI408" s="73">
        <v>10</v>
      </c>
      <c r="AJ408" s="74">
        <v>10.15</v>
      </c>
      <c r="AK408" s="74">
        <v>13.15</v>
      </c>
      <c r="AL408" s="74">
        <v>6</v>
      </c>
      <c r="AM408" s="73" t="s">
        <v>191</v>
      </c>
      <c r="AN408" s="75" t="s">
        <v>45</v>
      </c>
      <c r="AO408" s="76" t="s">
        <v>61</v>
      </c>
    </row>
    <row r="409" spans="1:41" ht="14.45" customHeight="1">
      <c r="A409" s="38"/>
      <c r="B409" s="11">
        <f t="shared" si="132"/>
        <v>45822</v>
      </c>
      <c r="C409" s="39">
        <f t="shared" si="149"/>
        <v>5400257994</v>
      </c>
      <c r="D409" s="50" t="str">
        <f>IF(AF409="", "", IFERROR(TEXT(INDEX(Tabella4[N°], MATCH("*"&amp;AF409&amp;"*", Tabella4[DIPENDENTE], 0)), "0000"), "Non trovato"))</f>
        <v>0493</v>
      </c>
      <c r="E409" s="50" t="str">
        <f>IF(AG409="", "", IF(ISERROR(MATCH("*"&amp;AG409&amp;"*", Tabella4[DIPENDENTE], 0)), "Non trovato", TEXT(INDEX(Tabella4[N°], MATCH("*"&amp;AG409&amp;"*", Tabella4[DIPENDENTE], 0)), "0000")))</f>
        <v>2013</v>
      </c>
      <c r="F409" s="48" t="str">
        <f t="shared" si="133"/>
        <v>SPINALI D</v>
      </c>
      <c r="G409" s="48" t="str">
        <f t="shared" si="134"/>
        <v>DE LUCA</v>
      </c>
      <c r="H409" s="57"/>
      <c r="I409" s="68" t="str">
        <f t="shared" si="135"/>
        <v>02</v>
      </c>
      <c r="J409" s="39" t="str">
        <f t="shared" si="146"/>
        <v/>
      </c>
      <c r="K409" s="40" t="str">
        <f t="shared" si="147"/>
        <v/>
      </c>
      <c r="L409" s="48"/>
      <c r="M409" s="41" t="str">
        <f t="shared" si="148"/>
        <v/>
      </c>
      <c r="N409" s="41" t="str">
        <f t="shared" si="136"/>
        <v>06:00</v>
      </c>
      <c r="O409" s="10" t="str">
        <f t="shared" si="137"/>
        <v>06:00</v>
      </c>
      <c r="P409" s="10" t="str">
        <f t="shared" si="138"/>
        <v/>
      </c>
      <c r="Q409" s="48" t="str">
        <f t="shared" si="139"/>
        <v/>
      </c>
      <c r="R409" s="48" t="str">
        <f t="shared" si="140"/>
        <v/>
      </c>
      <c r="S409" s="42" t="str">
        <f t="shared" si="141"/>
        <v>DOPPIO</v>
      </c>
      <c r="T409" s="57" t="str">
        <f>Tabella3[[#This Row],[Descrizione Attività]]</f>
        <v>500 f016arc 05f018rc rifacimento primari in cantiere ( PREV 136/25)</v>
      </c>
      <c r="U409" s="57" t="str">
        <f>IF(Tabella1[[#This Row],[DATA]]="","","02")</f>
        <v>02</v>
      </c>
      <c r="V409" s="34"/>
      <c r="W409" s="34"/>
      <c r="X409" s="33"/>
      <c r="Y409" s="23"/>
      <c r="Z409" s="21" t="str">
        <f t="shared" si="142"/>
        <v>sabato</v>
      </c>
      <c r="AA409" s="22">
        <f t="shared" si="143"/>
        <v>6</v>
      </c>
      <c r="AB409" s="22" t="str">
        <f t="shared" si="144"/>
        <v>06:00</v>
      </c>
      <c r="AC409" s="22" t="str">
        <f t="shared" si="145"/>
        <v>NO</v>
      </c>
      <c r="AD409" s="46"/>
      <c r="AE409" s="72">
        <v>45822</v>
      </c>
      <c r="AF409" s="73" t="s">
        <v>42</v>
      </c>
      <c r="AG409" s="73" t="s">
        <v>105</v>
      </c>
      <c r="AH409" s="73">
        <v>5400257994</v>
      </c>
      <c r="AI409" s="73">
        <v>10</v>
      </c>
      <c r="AJ409" s="74">
        <v>7</v>
      </c>
      <c r="AK409" s="74">
        <v>13</v>
      </c>
      <c r="AL409" s="74">
        <v>12</v>
      </c>
      <c r="AM409" s="73" t="s">
        <v>192</v>
      </c>
      <c r="AN409" s="75" t="s">
        <v>45</v>
      </c>
      <c r="AO409" s="76" t="s">
        <v>46</v>
      </c>
    </row>
    <row r="410" spans="1:41" ht="14.45" customHeight="1">
      <c r="A410" s="38"/>
      <c r="B410" s="11">
        <f t="shared" si="132"/>
        <v>45822</v>
      </c>
      <c r="C410" s="39">
        <f t="shared" si="149"/>
        <v>5400245426</v>
      </c>
      <c r="D410" s="50" t="str">
        <f>IF(AF410="", "", IFERROR(TEXT(INDEX(Tabella4[N°], MATCH("*"&amp;AF410&amp;"*", Tabella4[DIPENDENTE], 0)), "0000"), "Non trovato"))</f>
        <v>1442</v>
      </c>
      <c r="E410" s="50" t="str">
        <f>IF(AG410="", "", IF(ISERROR(MATCH("*"&amp;AG410&amp;"*", Tabella4[DIPENDENTE], 0)), "Non trovato", TEXT(INDEX(Tabella4[N°], MATCH("*"&amp;AG410&amp;"*", Tabella4[DIPENDENTE], 0)), "0000")))</f>
        <v>2132</v>
      </c>
      <c r="F410" s="48" t="str">
        <f t="shared" si="133"/>
        <v>TARASCIO</v>
      </c>
      <c r="G410" s="48" t="str">
        <f t="shared" si="134"/>
        <v>ALLEGRETTI</v>
      </c>
      <c r="H410" s="57"/>
      <c r="I410" s="68" t="str">
        <f t="shared" si="135"/>
        <v>02</v>
      </c>
      <c r="J410" s="39" t="str">
        <f t="shared" si="146"/>
        <v/>
      </c>
      <c r="K410" s="40" t="str">
        <f t="shared" si="147"/>
        <v/>
      </c>
      <c r="L410" s="48"/>
      <c r="M410" s="41" t="str">
        <f t="shared" si="148"/>
        <v/>
      </c>
      <c r="N410" s="41" t="str">
        <f t="shared" si="136"/>
        <v>06:00</v>
      </c>
      <c r="O410" s="10" t="str">
        <f t="shared" si="137"/>
        <v>06:00</v>
      </c>
      <c r="P410" s="10" t="str">
        <f t="shared" si="138"/>
        <v/>
      </c>
      <c r="Q410" s="48" t="str">
        <f t="shared" si="139"/>
        <v/>
      </c>
      <c r="R410" s="48" t="str">
        <f t="shared" si="140"/>
        <v/>
      </c>
      <c r="S410" s="42" t="str">
        <f t="shared" si="141"/>
        <v>DOPPIO</v>
      </c>
      <c r="T410" s="57" t="str">
        <f>Tabella3[[#This Row],[Descrizione Attività]]</f>
        <v>SD25_1200/3 LAVORI STRUMENT. COEMI</v>
      </c>
      <c r="U410" s="57" t="str">
        <f>IF(Tabella1[[#This Row],[DATA]]="","","02")</f>
        <v>02</v>
      </c>
      <c r="V410" s="34"/>
      <c r="W410" s="34"/>
      <c r="X410" s="33"/>
      <c r="Y410" s="23"/>
      <c r="Z410" s="21" t="str">
        <f t="shared" si="142"/>
        <v>sabato</v>
      </c>
      <c r="AA410" s="22">
        <f t="shared" si="143"/>
        <v>6</v>
      </c>
      <c r="AB410" s="22" t="str">
        <f t="shared" si="144"/>
        <v>06:00</v>
      </c>
      <c r="AC410" s="22" t="str">
        <f t="shared" si="145"/>
        <v>NO</v>
      </c>
      <c r="AD410" s="46"/>
      <c r="AE410" s="72">
        <v>45822</v>
      </c>
      <c r="AF410" s="73" t="s">
        <v>102</v>
      </c>
      <c r="AG410" s="73" t="s">
        <v>107</v>
      </c>
      <c r="AH410" s="73">
        <v>5400245426</v>
      </c>
      <c r="AI410" s="73">
        <v>10</v>
      </c>
      <c r="AJ410" s="74">
        <v>7</v>
      </c>
      <c r="AK410" s="74">
        <v>13</v>
      </c>
      <c r="AL410" s="74">
        <v>12</v>
      </c>
      <c r="AM410" s="73" t="s">
        <v>151</v>
      </c>
      <c r="AN410" s="75" t="s">
        <v>45</v>
      </c>
      <c r="AO410" s="76" t="s">
        <v>46</v>
      </c>
    </row>
    <row r="411" spans="1:41" ht="14.45" customHeight="1">
      <c r="A411" s="38"/>
      <c r="B411" s="11">
        <f t="shared" si="132"/>
        <v>45822</v>
      </c>
      <c r="C411" s="39">
        <f t="shared" si="149"/>
        <v>5400257843</v>
      </c>
      <c r="D411" s="50" t="str">
        <f>IF(AF411="", "", IFERROR(TEXT(INDEX(Tabella4[N°], MATCH("*"&amp;AF411&amp;"*", Tabella4[DIPENDENTE], 0)), "0000"), "Non trovato"))</f>
        <v>2132</v>
      </c>
      <c r="E411" s="50" t="str">
        <f>IF(AG411="", "", IF(ISERROR(MATCH("*"&amp;AG411&amp;"*", Tabella4[DIPENDENTE], 0)), "Non trovato", TEXT(INDEX(Tabella4[N°], MATCH("*"&amp;AG411&amp;"*", Tabella4[DIPENDENTE], 0)), "0000")))</f>
        <v>0490</v>
      </c>
      <c r="F411" s="48" t="str">
        <f t="shared" si="133"/>
        <v>ALLEGRETTI</v>
      </c>
      <c r="G411" s="48" t="str">
        <f t="shared" si="134"/>
        <v>RICIPUTO</v>
      </c>
      <c r="H411" s="57"/>
      <c r="I411" s="68" t="str">
        <f t="shared" si="135"/>
        <v>02</v>
      </c>
      <c r="J411" s="39" t="str">
        <f t="shared" si="146"/>
        <v/>
      </c>
      <c r="K411" s="40" t="str">
        <f t="shared" si="147"/>
        <v/>
      </c>
      <c r="L411" s="48"/>
      <c r="M411" s="41" t="str">
        <f t="shared" si="148"/>
        <v/>
      </c>
      <c r="N411" s="41" t="str">
        <f t="shared" si="136"/>
        <v>06:45</v>
      </c>
      <c r="O411" s="10" t="str">
        <f t="shared" si="137"/>
        <v>06:45</v>
      </c>
      <c r="P411" s="10" t="str">
        <f t="shared" si="138"/>
        <v/>
      </c>
      <c r="Q411" s="48" t="str">
        <f t="shared" si="139"/>
        <v/>
      </c>
      <c r="R411" s="48" t="str">
        <f t="shared" si="140"/>
        <v/>
      </c>
      <c r="S411" s="42" t="str">
        <f t="shared" si="141"/>
        <v>DOPPIO</v>
      </c>
      <c r="T411" s="57" t="str">
        <f>Tabella3[[#This Row],[Descrizione Attività]]</f>
        <v>1200/3 chiamata ctg per ripr pressostato aria a b108 (PREV 137/25)</v>
      </c>
      <c r="U411" s="57" t="str">
        <f>IF(Tabella1[[#This Row],[DATA]]="","","02")</f>
        <v>02</v>
      </c>
      <c r="V411" s="34"/>
      <c r="W411" s="34"/>
      <c r="X411" s="33"/>
      <c r="Y411" s="23"/>
      <c r="Z411" s="21" t="str">
        <f t="shared" si="142"/>
        <v>sabato</v>
      </c>
      <c r="AA411" s="22">
        <f t="shared" si="143"/>
        <v>6.75</v>
      </c>
      <c r="AB411" s="22" t="str">
        <f t="shared" si="144"/>
        <v>06:45</v>
      </c>
      <c r="AC411" s="22" t="str">
        <f t="shared" si="145"/>
        <v>NO</v>
      </c>
      <c r="AD411" s="46"/>
      <c r="AE411" s="72">
        <v>45822</v>
      </c>
      <c r="AF411" s="73" t="s">
        <v>107</v>
      </c>
      <c r="AG411" s="73" t="s">
        <v>96</v>
      </c>
      <c r="AH411" s="73">
        <v>5400257843</v>
      </c>
      <c r="AI411" s="73">
        <v>10</v>
      </c>
      <c r="AJ411" s="74">
        <v>0.15</v>
      </c>
      <c r="AK411" s="74">
        <v>7</v>
      </c>
      <c r="AL411" s="74">
        <v>13.5</v>
      </c>
      <c r="AM411" s="73" t="s">
        <v>193</v>
      </c>
      <c r="AN411" s="75" t="s">
        <v>45</v>
      </c>
      <c r="AO411" s="76" t="s">
        <v>46</v>
      </c>
    </row>
    <row r="412" spans="1:41" ht="14.45" customHeight="1">
      <c r="A412" s="38"/>
      <c r="B412" s="11">
        <f t="shared" si="132"/>
        <v>45822</v>
      </c>
      <c r="C412" s="39">
        <f t="shared" si="149"/>
        <v>404</v>
      </c>
      <c r="D412" s="50" t="str">
        <f>IF(AF412="", "", IFERROR(TEXT(INDEX(Tabella4[N°], MATCH("*"&amp;AF412&amp;"*", Tabella4[DIPENDENTE], 0)), "0000"), "Non trovato"))</f>
        <v>2132</v>
      </c>
      <c r="E412" s="50" t="str">
        <f>IF(AG412="", "", IF(ISERROR(MATCH("*"&amp;AG412&amp;"*", Tabella4[DIPENDENTE], 0)), "Non trovato", TEXT(INDEX(Tabella4[N°], MATCH("*"&amp;AG412&amp;"*", Tabella4[DIPENDENTE], 0)), "0000")))</f>
        <v/>
      </c>
      <c r="F412" s="48" t="str">
        <f t="shared" si="133"/>
        <v>ALLEGRETTI</v>
      </c>
      <c r="G412" s="48" t="str">
        <f t="shared" si="134"/>
        <v/>
      </c>
      <c r="H412" s="57"/>
      <c r="I412" s="68" t="str">
        <f t="shared" si="135"/>
        <v>02</v>
      </c>
      <c r="J412" s="39" t="str">
        <f t="shared" si="146"/>
        <v/>
      </c>
      <c r="K412" s="40" t="str">
        <f t="shared" si="147"/>
        <v/>
      </c>
      <c r="L412" s="48"/>
      <c r="M412" s="41" t="str">
        <f t="shared" si="148"/>
        <v/>
      </c>
      <c r="N412" s="41" t="str">
        <f t="shared" si="136"/>
        <v>00:15</v>
      </c>
      <c r="O412" s="10" t="str">
        <f t="shared" si="137"/>
        <v>00:15</v>
      </c>
      <c r="P412" s="10" t="str">
        <f t="shared" si="138"/>
        <v/>
      </c>
      <c r="Q412" s="48" t="str">
        <f t="shared" si="139"/>
        <v/>
      </c>
      <c r="R412" s="48" t="str">
        <f t="shared" si="140"/>
        <v/>
      </c>
      <c r="S412" s="42" t="str">
        <f t="shared" si="141"/>
        <v>SINGOLO</v>
      </c>
      <c r="T412" s="57" t="str">
        <f>Tabella3[[#This Row],[Descrizione Attività]]</f>
        <v>ORE CONTO PROPRIO</v>
      </c>
      <c r="U412" s="57" t="str">
        <f>IF(Tabella1[[#This Row],[DATA]]="","","02")</f>
        <v>02</v>
      </c>
      <c r="V412" s="34"/>
      <c r="W412" s="34"/>
      <c r="X412" s="33"/>
      <c r="Y412" s="23"/>
      <c r="Z412" s="21" t="str">
        <f t="shared" si="142"/>
        <v>sabato</v>
      </c>
      <c r="AA412" s="22">
        <f t="shared" si="143"/>
        <v>0.25</v>
      </c>
      <c r="AB412" s="22" t="str">
        <f t="shared" si="144"/>
        <v>00:15</v>
      </c>
      <c r="AC412" s="22" t="str">
        <f t="shared" si="145"/>
        <v>NO</v>
      </c>
      <c r="AD412" s="46"/>
      <c r="AE412" s="72">
        <v>45822</v>
      </c>
      <c r="AF412" s="73" t="s">
        <v>107</v>
      </c>
      <c r="AG412" s="73"/>
      <c r="AH412" s="73">
        <v>4041</v>
      </c>
      <c r="AI412" s="73">
        <v>10</v>
      </c>
      <c r="AJ412" s="74">
        <v>24</v>
      </c>
      <c r="AK412" s="74">
        <v>0.15</v>
      </c>
      <c r="AL412" s="74">
        <v>0.25</v>
      </c>
      <c r="AM412" s="73" t="s">
        <v>62</v>
      </c>
      <c r="AN412" s="75" t="s">
        <v>49</v>
      </c>
      <c r="AO412" s="76">
        <v>4041</v>
      </c>
    </row>
    <row r="413" spans="1:41" ht="14.45" customHeight="1">
      <c r="A413" s="38"/>
      <c r="B413" s="11">
        <f t="shared" si="132"/>
        <v>45822</v>
      </c>
      <c r="C413" s="39">
        <f t="shared" si="149"/>
        <v>404</v>
      </c>
      <c r="D413" s="50" t="str">
        <f>IF(AF413="", "", IFERROR(TEXT(INDEX(Tabella4[N°], MATCH("*"&amp;AF413&amp;"*", Tabella4[DIPENDENTE], 0)), "0000"), "Non trovato"))</f>
        <v>0490</v>
      </c>
      <c r="E413" s="50" t="str">
        <f>IF(AG413="", "", IF(ISERROR(MATCH("*"&amp;AG413&amp;"*", Tabella4[DIPENDENTE], 0)), "Non trovato", TEXT(INDEX(Tabella4[N°], MATCH("*"&amp;AG413&amp;"*", Tabella4[DIPENDENTE], 0)), "0000")))</f>
        <v/>
      </c>
      <c r="F413" s="48" t="str">
        <f t="shared" si="133"/>
        <v>RICIPUTO</v>
      </c>
      <c r="G413" s="48" t="str">
        <f t="shared" si="134"/>
        <v/>
      </c>
      <c r="H413" s="57"/>
      <c r="I413" s="68" t="str">
        <f t="shared" si="135"/>
        <v>02</v>
      </c>
      <c r="J413" s="39" t="str">
        <f t="shared" si="146"/>
        <v/>
      </c>
      <c r="K413" s="40" t="str">
        <f t="shared" si="147"/>
        <v/>
      </c>
      <c r="L413" s="48"/>
      <c r="M413" s="41" t="str">
        <f t="shared" si="148"/>
        <v/>
      </c>
      <c r="N413" s="41" t="str">
        <f t="shared" si="136"/>
        <v>00:15</v>
      </c>
      <c r="O413" s="10" t="str">
        <f t="shared" si="137"/>
        <v>00:15</v>
      </c>
      <c r="P413" s="10" t="str">
        <f t="shared" si="138"/>
        <v/>
      </c>
      <c r="Q413" s="48" t="str">
        <f t="shared" si="139"/>
        <v/>
      </c>
      <c r="R413" s="48" t="str">
        <f t="shared" si="140"/>
        <v/>
      </c>
      <c r="S413" s="42" t="str">
        <f t="shared" si="141"/>
        <v>SINGOLO</v>
      </c>
      <c r="T413" s="57" t="str">
        <f>Tabella3[[#This Row],[Descrizione Attività]]</f>
        <v>ORE CONTO PROPRIO</v>
      </c>
      <c r="U413" s="57" t="str">
        <f>IF(Tabella1[[#This Row],[DATA]]="","","02")</f>
        <v>02</v>
      </c>
      <c r="V413" s="34"/>
      <c r="W413" s="34"/>
      <c r="X413" s="33"/>
      <c r="Y413" s="23"/>
      <c r="Z413" s="21" t="str">
        <f t="shared" si="142"/>
        <v>sabato</v>
      </c>
      <c r="AA413" s="22">
        <f t="shared" si="143"/>
        <v>0.25</v>
      </c>
      <c r="AB413" s="22" t="str">
        <f t="shared" si="144"/>
        <v>00:15</v>
      </c>
      <c r="AC413" s="22" t="str">
        <f t="shared" si="145"/>
        <v>NO</v>
      </c>
      <c r="AD413" s="46"/>
      <c r="AE413" s="72">
        <v>45822</v>
      </c>
      <c r="AF413" s="73" t="s">
        <v>96</v>
      </c>
      <c r="AG413" s="73"/>
      <c r="AH413" s="73">
        <v>4041</v>
      </c>
      <c r="AI413" s="73">
        <v>10</v>
      </c>
      <c r="AJ413" s="74">
        <v>7</v>
      </c>
      <c r="AK413" s="74">
        <v>7.15</v>
      </c>
      <c r="AL413" s="74">
        <v>0.25</v>
      </c>
      <c r="AM413" s="73" t="s">
        <v>62</v>
      </c>
      <c r="AN413" s="75" t="s">
        <v>49</v>
      </c>
      <c r="AO413" s="76">
        <v>4041</v>
      </c>
    </row>
    <row r="414" spans="1:41" ht="14.45" customHeight="1">
      <c r="A414" s="38"/>
      <c r="B414" s="11">
        <f t="shared" si="132"/>
        <v>45824</v>
      </c>
      <c r="C414" s="39">
        <f t="shared" si="149"/>
        <v>404</v>
      </c>
      <c r="D414" s="50" t="str">
        <f>IF(AF414="", "", IFERROR(TEXT(INDEX(Tabella4[N°], MATCH("*"&amp;AF414&amp;"*", Tabella4[DIPENDENTE], 0)), "0000"), "Non trovato"))</f>
        <v>0427</v>
      </c>
      <c r="E414" s="50" t="str">
        <f>IF(AG414="", "", IF(ISERROR(MATCH("*"&amp;AG414&amp;"*", Tabella4[DIPENDENTE], 0)), "Non trovato", TEXT(INDEX(Tabella4[N°], MATCH("*"&amp;AG414&amp;"*", Tabella4[DIPENDENTE], 0)), "0000")))</f>
        <v/>
      </c>
      <c r="F414" s="48" t="str">
        <f t="shared" si="133"/>
        <v>CAVALIERE</v>
      </c>
      <c r="G414" s="48" t="str">
        <f t="shared" si="134"/>
        <v/>
      </c>
      <c r="H414" s="57"/>
      <c r="I414" s="68" t="str">
        <f t="shared" si="135"/>
        <v>02</v>
      </c>
      <c r="J414" s="39" t="str">
        <f t="shared" si="146"/>
        <v/>
      </c>
      <c r="K414" s="40" t="str">
        <f t="shared" si="147"/>
        <v/>
      </c>
      <c r="L414" s="48"/>
      <c r="M414" s="41" t="str">
        <f t="shared" si="148"/>
        <v/>
      </c>
      <c r="N414" s="41" t="str">
        <f t="shared" si="136"/>
        <v/>
      </c>
      <c r="O414" s="10" t="str">
        <f t="shared" si="137"/>
        <v>00:30</v>
      </c>
      <c r="P414" s="10" t="str">
        <f t="shared" si="138"/>
        <v>00:30</v>
      </c>
      <c r="Q414" s="48" t="str">
        <f t="shared" si="139"/>
        <v/>
      </c>
      <c r="R414" s="48" t="str">
        <f t="shared" si="140"/>
        <v/>
      </c>
      <c r="S414" s="42" t="str">
        <f t="shared" si="141"/>
        <v>SINGOLO</v>
      </c>
      <c r="T414" s="57" t="str">
        <f>Tabella3[[#This Row],[Descrizione Attività]]</f>
        <v>PERMESSO RETRIBUITO</v>
      </c>
      <c r="U414" s="57" t="str">
        <f>IF(Tabella1[[#This Row],[DATA]]="","","02")</f>
        <v>02</v>
      </c>
      <c r="V414" s="34"/>
      <c r="W414" s="34"/>
      <c r="X414" s="33"/>
      <c r="Y414" s="23"/>
      <c r="Z414" s="21" t="str">
        <f t="shared" si="142"/>
        <v>lunedì</v>
      </c>
      <c r="AA414" s="22">
        <f t="shared" si="143"/>
        <v>0.5</v>
      </c>
      <c r="AB414" s="22" t="str">
        <f t="shared" si="144"/>
        <v>00:30</v>
      </c>
      <c r="AC414" s="22" t="str">
        <f t="shared" si="145"/>
        <v>NO</v>
      </c>
      <c r="AD414" s="46"/>
      <c r="AE414" s="72">
        <v>45824</v>
      </c>
      <c r="AF414" s="73" t="s">
        <v>75</v>
      </c>
      <c r="AG414" s="73"/>
      <c r="AH414" s="73">
        <v>4044</v>
      </c>
      <c r="AI414" s="73">
        <v>10</v>
      </c>
      <c r="AJ414" s="74">
        <v>7.45</v>
      </c>
      <c r="AK414" s="74">
        <v>8.15</v>
      </c>
      <c r="AL414" s="74">
        <v>0.5</v>
      </c>
      <c r="AM414" s="73" t="s">
        <v>48</v>
      </c>
      <c r="AN414" s="75" t="s">
        <v>49</v>
      </c>
      <c r="AO414" s="76">
        <v>404</v>
      </c>
    </row>
    <row r="415" spans="1:41" ht="14.45" customHeight="1">
      <c r="A415" s="38"/>
      <c r="B415" s="11">
        <f t="shared" si="132"/>
        <v>45824</v>
      </c>
      <c r="C415" s="39">
        <f t="shared" si="149"/>
        <v>404</v>
      </c>
      <c r="D415" s="50" t="str">
        <f>IF(AF415="", "", IFERROR(TEXT(INDEX(Tabella4[N°], MATCH("*"&amp;AF415&amp;"*", Tabella4[DIPENDENTE], 0)), "0000"), "Non trovato"))</f>
        <v>0266</v>
      </c>
      <c r="E415" s="50" t="str">
        <f>IF(AG415="", "", IF(ISERROR(MATCH("*"&amp;AG415&amp;"*", Tabella4[DIPENDENTE], 0)), "Non trovato", TEXT(INDEX(Tabella4[N°], MATCH("*"&amp;AG415&amp;"*", Tabella4[DIPENDENTE], 0)), "0000")))</f>
        <v/>
      </c>
      <c r="F415" s="48" t="str">
        <f t="shared" si="133"/>
        <v>DI SALVO</v>
      </c>
      <c r="G415" s="48" t="str">
        <f t="shared" si="134"/>
        <v/>
      </c>
      <c r="H415" s="57"/>
      <c r="I415" s="68" t="str">
        <f t="shared" si="135"/>
        <v>02</v>
      </c>
      <c r="J415" s="39" t="str">
        <f t="shared" si="146"/>
        <v/>
      </c>
      <c r="K415" s="40" t="str">
        <f t="shared" si="147"/>
        <v/>
      </c>
      <c r="L415" s="48"/>
      <c r="M415" s="41" t="str">
        <f t="shared" si="148"/>
        <v/>
      </c>
      <c r="N415" s="41" t="str">
        <f t="shared" si="136"/>
        <v/>
      </c>
      <c r="O415" s="10" t="str">
        <f t="shared" si="137"/>
        <v>01:00</v>
      </c>
      <c r="P415" s="10" t="str">
        <f t="shared" si="138"/>
        <v>01:00</v>
      </c>
      <c r="Q415" s="48" t="str">
        <f t="shared" si="139"/>
        <v/>
      </c>
      <c r="R415" s="48" t="str">
        <f t="shared" si="140"/>
        <v/>
      </c>
      <c r="S415" s="42" t="str">
        <f t="shared" si="141"/>
        <v>SINGOLO</v>
      </c>
      <c r="T415" s="57" t="str">
        <f>Tabella3[[#This Row],[Descrizione Attività]]</f>
        <v>PERMESSO RETRIBUITO</v>
      </c>
      <c r="U415" s="57" t="str">
        <f>IF(Tabella1[[#This Row],[DATA]]="","","02")</f>
        <v>02</v>
      </c>
      <c r="V415" s="34"/>
      <c r="W415" s="34"/>
      <c r="X415" s="33"/>
      <c r="Y415" s="23"/>
      <c r="Z415" s="21" t="str">
        <f t="shared" si="142"/>
        <v>lunedì</v>
      </c>
      <c r="AA415" s="22">
        <f t="shared" si="143"/>
        <v>1</v>
      </c>
      <c r="AB415" s="22" t="str">
        <f t="shared" si="144"/>
        <v>01:00</v>
      </c>
      <c r="AC415" s="22" t="str">
        <f t="shared" si="145"/>
        <v>NO</v>
      </c>
      <c r="AD415" s="46"/>
      <c r="AE415" s="72">
        <v>45824</v>
      </c>
      <c r="AF415" s="73" t="s">
        <v>54</v>
      </c>
      <c r="AG415" s="73"/>
      <c r="AH415" s="73">
        <v>4044</v>
      </c>
      <c r="AI415" s="73">
        <v>10</v>
      </c>
      <c r="AJ415" s="74">
        <v>15.45</v>
      </c>
      <c r="AK415" s="74">
        <v>16.45</v>
      </c>
      <c r="AL415" s="74">
        <v>1</v>
      </c>
      <c r="AM415" s="73" t="s">
        <v>48</v>
      </c>
      <c r="AN415" s="75" t="s">
        <v>49</v>
      </c>
      <c r="AO415" s="76">
        <v>404</v>
      </c>
    </row>
    <row r="416" spans="1:41" ht="14.45" customHeight="1">
      <c r="A416" s="38"/>
      <c r="B416" s="11">
        <f t="shared" si="132"/>
        <v>45824</v>
      </c>
      <c r="C416" s="39">
        <f t="shared" si="149"/>
        <v>404</v>
      </c>
      <c r="D416" s="50" t="str">
        <f>IF(AF416="", "", IFERROR(TEXT(INDEX(Tabella4[N°], MATCH("*"&amp;AF416&amp;"*", Tabella4[DIPENDENTE], 0)), "0000"), "Non trovato"))</f>
        <v>0354</v>
      </c>
      <c r="E416" s="50" t="str">
        <f>IF(AG416="", "", IF(ISERROR(MATCH("*"&amp;AG416&amp;"*", Tabella4[DIPENDENTE], 0)), "Non trovato", TEXT(INDEX(Tabella4[N°], MATCH("*"&amp;AG416&amp;"*", Tabella4[DIPENDENTE], 0)), "0000")))</f>
        <v>1996</v>
      </c>
      <c r="F416" s="48" t="str">
        <f t="shared" si="133"/>
        <v>GARRO L</v>
      </c>
      <c r="G416" s="48" t="str">
        <f t="shared" si="134"/>
        <v>GARRO S</v>
      </c>
      <c r="H416" s="57"/>
      <c r="I416" s="68" t="str">
        <f t="shared" si="135"/>
        <v>02</v>
      </c>
      <c r="J416" s="39" t="str">
        <f t="shared" si="146"/>
        <v/>
      </c>
      <c r="K416" s="40" t="str">
        <f t="shared" si="147"/>
        <v/>
      </c>
      <c r="L416" s="48"/>
      <c r="M416" s="41" t="str">
        <f t="shared" si="148"/>
        <v/>
      </c>
      <c r="N416" s="41" t="str">
        <f t="shared" si="136"/>
        <v/>
      </c>
      <c r="O416" s="10" t="str">
        <f t="shared" si="137"/>
        <v>00:30</v>
      </c>
      <c r="P416" s="10" t="str">
        <f t="shared" si="138"/>
        <v>00:30</v>
      </c>
      <c r="Q416" s="48" t="str">
        <f t="shared" si="139"/>
        <v/>
      </c>
      <c r="R416" s="48" t="str">
        <f t="shared" si="140"/>
        <v/>
      </c>
      <c r="S416" s="42" t="str">
        <f t="shared" si="141"/>
        <v>DOPPIO</v>
      </c>
      <c r="T416" s="57" t="str">
        <f>Tabella3[[#This Row],[Descrizione Attività]]</f>
        <v>PERMESSO RETRIBUITO</v>
      </c>
      <c r="U416" s="57" t="str">
        <f>IF(Tabella1[[#This Row],[DATA]]="","","02")</f>
        <v>02</v>
      </c>
      <c r="V416" s="34"/>
      <c r="W416" s="34"/>
      <c r="X416" s="33"/>
      <c r="Y416" s="23"/>
      <c r="Z416" s="21" t="str">
        <f t="shared" si="142"/>
        <v>lunedì</v>
      </c>
      <c r="AA416" s="22">
        <f t="shared" si="143"/>
        <v>0.5</v>
      </c>
      <c r="AB416" s="22" t="str">
        <f t="shared" si="144"/>
        <v>00:30</v>
      </c>
      <c r="AC416" s="22" t="str">
        <f t="shared" si="145"/>
        <v>NO</v>
      </c>
      <c r="AD416" s="46"/>
      <c r="AE416" s="72">
        <v>45824</v>
      </c>
      <c r="AF416" s="73" t="s">
        <v>99</v>
      </c>
      <c r="AG416" s="73" t="s">
        <v>97</v>
      </c>
      <c r="AH416" s="73">
        <v>4044</v>
      </c>
      <c r="AI416" s="73">
        <v>10</v>
      </c>
      <c r="AJ416" s="74">
        <v>16.149999999999999</v>
      </c>
      <c r="AK416" s="74">
        <v>16.45</v>
      </c>
      <c r="AL416" s="74">
        <v>1</v>
      </c>
      <c r="AM416" s="73" t="s">
        <v>48</v>
      </c>
      <c r="AN416" s="75" t="s">
        <v>49</v>
      </c>
      <c r="AO416" s="76">
        <v>404</v>
      </c>
    </row>
    <row r="417" spans="1:41" ht="14.45" customHeight="1">
      <c r="A417" s="49"/>
      <c r="B417" s="11">
        <f t="shared" si="132"/>
        <v>45824</v>
      </c>
      <c r="C417" s="39">
        <f t="shared" si="149"/>
        <v>404</v>
      </c>
      <c r="D417" s="50" t="str">
        <f>IF(AF417="", "", IFERROR(TEXT(INDEX(Tabella4[N°], MATCH("*"&amp;AF417&amp;"*", Tabella4[DIPENDENTE], 0)), "0000"), "Non trovato"))</f>
        <v>0277</v>
      </c>
      <c r="E417" s="50" t="str">
        <f>IF(AG417="", "", IF(ISERROR(MATCH("*"&amp;AG417&amp;"*", Tabella4[DIPENDENTE], 0)), "Non trovato", TEXT(INDEX(Tabella4[N°], MATCH("*"&amp;AG417&amp;"*", Tabella4[DIPENDENTE], 0)), "0000")))</f>
        <v>0300</v>
      </c>
      <c r="F417" s="48" t="str">
        <f t="shared" si="133"/>
        <v>BAUDO</v>
      </c>
      <c r="G417" s="48" t="str">
        <f t="shared" si="134"/>
        <v>CAVAGNACCHI</v>
      </c>
      <c r="H417" s="57"/>
      <c r="I417" s="68" t="str">
        <f t="shared" si="135"/>
        <v>02</v>
      </c>
      <c r="J417" s="39" t="str">
        <f t="shared" si="146"/>
        <v/>
      </c>
      <c r="K417" s="40" t="str">
        <f t="shared" si="147"/>
        <v/>
      </c>
      <c r="L417" s="48"/>
      <c r="M417" s="41" t="str">
        <f t="shared" si="148"/>
        <v/>
      </c>
      <c r="N417" s="41" t="str">
        <f t="shared" si="136"/>
        <v/>
      </c>
      <c r="O417" s="10" t="str">
        <f t="shared" si="137"/>
        <v>08:15</v>
      </c>
      <c r="P417" s="10" t="str">
        <f t="shared" si="138"/>
        <v>08:15</v>
      </c>
      <c r="Q417" s="48" t="str">
        <f t="shared" si="139"/>
        <v/>
      </c>
      <c r="R417" s="48" t="str">
        <f t="shared" si="140"/>
        <v/>
      </c>
      <c r="S417" s="42" t="str">
        <f t="shared" si="141"/>
        <v>DOPPIO</v>
      </c>
      <c r="T417" s="57" t="str">
        <f>Tabella3[[#This Row],[Descrizione Attività]]</f>
        <v>FERIE</v>
      </c>
      <c r="U417" s="57" t="str">
        <f>IF(Tabella1[[#This Row],[DATA]]="","","02")</f>
        <v>02</v>
      </c>
      <c r="V417" s="34"/>
      <c r="W417" s="34"/>
      <c r="X417" s="33"/>
      <c r="Y417" s="23"/>
      <c r="Z417" s="21" t="str">
        <f t="shared" si="142"/>
        <v>lunedì</v>
      </c>
      <c r="AA417" s="22">
        <f t="shared" si="143"/>
        <v>8.25</v>
      </c>
      <c r="AB417" s="22" t="str">
        <f t="shared" si="144"/>
        <v>08:15</v>
      </c>
      <c r="AC417" s="22" t="str">
        <f t="shared" si="145"/>
        <v>NO</v>
      </c>
      <c r="AD417" s="46"/>
      <c r="AE417" s="72">
        <v>45824</v>
      </c>
      <c r="AF417" s="73" t="s">
        <v>94</v>
      </c>
      <c r="AG417" s="73" t="s">
        <v>81</v>
      </c>
      <c r="AH417" s="73">
        <v>4042</v>
      </c>
      <c r="AI417" s="73">
        <v>10</v>
      </c>
      <c r="AJ417" s="74"/>
      <c r="AK417" s="74"/>
      <c r="AL417" s="74">
        <v>16.5</v>
      </c>
      <c r="AM417" s="73" t="s">
        <v>53</v>
      </c>
      <c r="AN417" s="75" t="s">
        <v>49</v>
      </c>
      <c r="AO417" s="76">
        <v>404</v>
      </c>
    </row>
    <row r="418" spans="1:41" ht="14.45" customHeight="1">
      <c r="A418" s="38"/>
      <c r="B418" s="11">
        <f t="shared" si="132"/>
        <v>45824</v>
      </c>
      <c r="C418" s="39">
        <f t="shared" si="149"/>
        <v>404</v>
      </c>
      <c r="D418" s="50" t="str">
        <f>IF(AF418="", "", IFERROR(TEXT(INDEX(Tabella4[N°], MATCH("*"&amp;AF418&amp;"*", Tabella4[DIPENDENTE], 0)), "0000"), "Non trovato"))</f>
        <v>0278</v>
      </c>
      <c r="E418" s="50" t="str">
        <f>IF(AG418="", "", IF(ISERROR(MATCH("*"&amp;AG418&amp;"*", Tabella4[DIPENDENTE], 0)), "Non trovato", TEXT(INDEX(Tabella4[N°], MATCH("*"&amp;AG418&amp;"*", Tabella4[DIPENDENTE], 0)), "0000")))</f>
        <v>0263</v>
      </c>
      <c r="F418" s="48" t="str">
        <f t="shared" si="133"/>
        <v>INTRESSALVI</v>
      </c>
      <c r="G418" s="48" t="str">
        <f t="shared" si="134"/>
        <v>ROSSITTO G</v>
      </c>
      <c r="H418" s="57"/>
      <c r="I418" s="68" t="str">
        <f t="shared" si="135"/>
        <v>02</v>
      </c>
      <c r="J418" s="39" t="str">
        <f t="shared" si="146"/>
        <v/>
      </c>
      <c r="K418" s="40" t="str">
        <f t="shared" si="147"/>
        <v/>
      </c>
      <c r="L418" s="48"/>
      <c r="M418" s="41" t="str">
        <f t="shared" si="148"/>
        <v/>
      </c>
      <c r="N418" s="41" t="str">
        <f t="shared" si="136"/>
        <v/>
      </c>
      <c r="O418" s="10" t="str">
        <f t="shared" si="137"/>
        <v>08:15</v>
      </c>
      <c r="P418" s="10" t="str">
        <f t="shared" si="138"/>
        <v>08:15</v>
      </c>
      <c r="Q418" s="48" t="str">
        <f t="shared" si="139"/>
        <v/>
      </c>
      <c r="R418" s="48" t="str">
        <f t="shared" si="140"/>
        <v/>
      </c>
      <c r="S418" s="42" t="str">
        <f t="shared" si="141"/>
        <v>DOPPIO</v>
      </c>
      <c r="T418" s="57" t="str">
        <f>Tabella3[[#This Row],[Descrizione Attività]]</f>
        <v>FERIE</v>
      </c>
      <c r="U418" s="57" t="str">
        <f>IF(Tabella1[[#This Row],[DATA]]="","","02")</f>
        <v>02</v>
      </c>
      <c r="V418" s="34"/>
      <c r="W418" s="34"/>
      <c r="X418" s="33"/>
      <c r="Y418" s="23"/>
      <c r="Z418" s="21" t="str">
        <f t="shared" si="142"/>
        <v>lunedì</v>
      </c>
      <c r="AA418" s="22">
        <f t="shared" si="143"/>
        <v>8.25</v>
      </c>
      <c r="AB418" s="22" t="str">
        <f t="shared" si="144"/>
        <v>08:15</v>
      </c>
      <c r="AC418" s="22" t="str">
        <f t="shared" si="145"/>
        <v>NO</v>
      </c>
      <c r="AD418" s="46"/>
      <c r="AE418" s="72">
        <v>45824</v>
      </c>
      <c r="AF418" s="73" t="s">
        <v>50</v>
      </c>
      <c r="AG418" s="73" t="s">
        <v>110</v>
      </c>
      <c r="AH418" s="73">
        <v>4042</v>
      </c>
      <c r="AI418" s="73">
        <v>10</v>
      </c>
      <c r="AJ418" s="74"/>
      <c r="AK418" s="74"/>
      <c r="AL418" s="74">
        <v>16.5</v>
      </c>
      <c r="AM418" s="73" t="s">
        <v>53</v>
      </c>
      <c r="AN418" s="75" t="s">
        <v>49</v>
      </c>
      <c r="AO418" s="76">
        <v>404</v>
      </c>
    </row>
    <row r="419" spans="1:41" ht="14.45" customHeight="1">
      <c r="A419" s="38"/>
      <c r="B419" s="11">
        <f t="shared" si="132"/>
        <v>45824</v>
      </c>
      <c r="C419" s="39">
        <f t="shared" si="149"/>
        <v>404</v>
      </c>
      <c r="D419" s="50" t="str">
        <f>IF(AF419="", "", IFERROR(TEXT(INDEX(Tabella4[N°], MATCH("*"&amp;AF419&amp;"*", Tabella4[DIPENDENTE], 0)), "0000"), "Non trovato"))</f>
        <v>0967</v>
      </c>
      <c r="E419" s="50" t="str">
        <f>IF(AG419="", "", IF(ISERROR(MATCH("*"&amp;AG419&amp;"*", Tabella4[DIPENDENTE], 0)), "Non trovato", TEXT(INDEX(Tabella4[N°], MATCH("*"&amp;AG419&amp;"*", Tabella4[DIPENDENTE], 0)), "0000")))</f>
        <v/>
      </c>
      <c r="F419" s="48" t="str">
        <f t="shared" si="133"/>
        <v>SCALISI</v>
      </c>
      <c r="G419" s="48" t="str">
        <f t="shared" si="134"/>
        <v/>
      </c>
      <c r="H419" s="57"/>
      <c r="I419" s="68" t="str">
        <f t="shared" si="135"/>
        <v>02</v>
      </c>
      <c r="J419" s="39" t="str">
        <f t="shared" si="146"/>
        <v/>
      </c>
      <c r="K419" s="40" t="str">
        <f t="shared" si="147"/>
        <v/>
      </c>
      <c r="L419" s="48"/>
      <c r="M419" s="41" t="str">
        <f t="shared" si="148"/>
        <v/>
      </c>
      <c r="N419" s="41" t="str">
        <f t="shared" si="136"/>
        <v/>
      </c>
      <c r="O419" s="10" t="str">
        <f t="shared" si="137"/>
        <v>08:15</v>
      </c>
      <c r="P419" s="10" t="str">
        <f t="shared" si="138"/>
        <v>08:15</v>
      </c>
      <c r="Q419" s="48" t="str">
        <f t="shared" si="139"/>
        <v/>
      </c>
      <c r="R419" s="48" t="str">
        <f t="shared" si="140"/>
        <v/>
      </c>
      <c r="S419" s="42" t="str">
        <f t="shared" si="141"/>
        <v>SINGOLO</v>
      </c>
      <c r="T419" s="57" t="str">
        <f>Tabella3[[#This Row],[Descrizione Attività]]</f>
        <v>FERIE</v>
      </c>
      <c r="U419" s="57" t="str">
        <f>IF(Tabella1[[#This Row],[DATA]]="","","02")</f>
        <v>02</v>
      </c>
      <c r="V419" s="34"/>
      <c r="W419" s="34"/>
      <c r="X419" s="33"/>
      <c r="Y419" s="23"/>
      <c r="Z419" s="21" t="str">
        <f t="shared" si="142"/>
        <v>lunedì</v>
      </c>
      <c r="AA419" s="22">
        <f t="shared" si="143"/>
        <v>8.25</v>
      </c>
      <c r="AB419" s="22" t="str">
        <f t="shared" si="144"/>
        <v>08:15</v>
      </c>
      <c r="AC419" s="22" t="str">
        <f t="shared" si="145"/>
        <v>NO</v>
      </c>
      <c r="AD419" s="46"/>
      <c r="AE419" s="72">
        <v>45824</v>
      </c>
      <c r="AF419" s="73" t="s">
        <v>68</v>
      </c>
      <c r="AG419" s="73"/>
      <c r="AH419" s="73">
        <v>4042</v>
      </c>
      <c r="AI419" s="73">
        <v>10</v>
      </c>
      <c r="AJ419" s="74"/>
      <c r="AK419" s="74"/>
      <c r="AL419" s="74">
        <v>8.25</v>
      </c>
      <c r="AM419" s="73" t="s">
        <v>53</v>
      </c>
      <c r="AN419" s="75" t="s">
        <v>49</v>
      </c>
      <c r="AO419" s="76">
        <v>404</v>
      </c>
    </row>
    <row r="420" spans="1:41" ht="14.45" customHeight="1">
      <c r="A420" s="38"/>
      <c r="B420" s="11">
        <f t="shared" si="132"/>
        <v>45824</v>
      </c>
      <c r="C420" s="39">
        <f t="shared" si="149"/>
        <v>404</v>
      </c>
      <c r="D420" s="50" t="str">
        <f>IF(AF420="", "", IFERROR(TEXT(INDEX(Tabella4[N°], MATCH("*"&amp;AF420&amp;"*", Tabella4[DIPENDENTE], 0)), "0000"), "Non trovato"))</f>
        <v>0475</v>
      </c>
      <c r="E420" s="50" t="str">
        <f>IF(AG420="", "", IF(ISERROR(MATCH("*"&amp;AG420&amp;"*", Tabella4[DIPENDENTE], 0)), "Non trovato", TEXT(INDEX(Tabella4[N°], MATCH("*"&amp;AG420&amp;"*", Tabella4[DIPENDENTE], 0)), "0000")))</f>
        <v/>
      </c>
      <c r="F420" s="48" t="str">
        <f t="shared" si="133"/>
        <v>TRINGALI A</v>
      </c>
      <c r="G420" s="48" t="str">
        <f t="shared" si="134"/>
        <v/>
      </c>
      <c r="H420" s="57"/>
      <c r="I420" s="68" t="str">
        <f t="shared" si="135"/>
        <v>02</v>
      </c>
      <c r="J420" s="39" t="str">
        <f t="shared" si="146"/>
        <v/>
      </c>
      <c r="K420" s="40" t="str">
        <f t="shared" si="147"/>
        <v/>
      </c>
      <c r="L420" s="48"/>
      <c r="M420" s="41" t="str">
        <f t="shared" si="148"/>
        <v/>
      </c>
      <c r="N420" s="41" t="str">
        <f t="shared" si="136"/>
        <v/>
      </c>
      <c r="O420" s="10" t="str">
        <f t="shared" si="137"/>
        <v>08:15</v>
      </c>
      <c r="P420" s="10" t="str">
        <f t="shared" si="138"/>
        <v/>
      </c>
      <c r="Q420" s="48" t="str">
        <f t="shared" si="139"/>
        <v>08:15</v>
      </c>
      <c r="R420" s="48" t="str">
        <f t="shared" si="140"/>
        <v/>
      </c>
      <c r="S420" s="42" t="str">
        <f t="shared" si="141"/>
        <v>SINGOLO</v>
      </c>
      <c r="T420" s="57" t="str">
        <f>Tabella3[[#This Row],[Descrizione Attività]]</f>
        <v>MALATTIA</v>
      </c>
      <c r="U420" s="57" t="str">
        <f>IF(Tabella1[[#This Row],[DATA]]="","","02")</f>
        <v>02</v>
      </c>
      <c r="V420" s="34"/>
      <c r="W420" s="34"/>
      <c r="X420" s="33"/>
      <c r="Y420" s="23"/>
      <c r="Z420" s="21" t="str">
        <f t="shared" si="142"/>
        <v>lunedì</v>
      </c>
      <c r="AA420" s="22">
        <f t="shared" si="143"/>
        <v>8.25</v>
      </c>
      <c r="AB420" s="22" t="str">
        <f t="shared" si="144"/>
        <v>08:15</v>
      </c>
      <c r="AC420" s="22" t="str">
        <f t="shared" si="145"/>
        <v>NO</v>
      </c>
      <c r="AD420" s="46"/>
      <c r="AE420" s="72">
        <v>45824</v>
      </c>
      <c r="AF420" s="73" t="s">
        <v>194</v>
      </c>
      <c r="AG420" s="73"/>
      <c r="AH420" s="73">
        <v>4043</v>
      </c>
      <c r="AI420" s="73">
        <v>10</v>
      </c>
      <c r="AJ420" s="74"/>
      <c r="AK420" s="74"/>
      <c r="AL420" s="74">
        <v>8.25</v>
      </c>
      <c r="AM420" s="73" t="s">
        <v>22</v>
      </c>
      <c r="AN420" s="75" t="s">
        <v>49</v>
      </c>
      <c r="AO420" s="76">
        <v>404</v>
      </c>
    </row>
    <row r="421" spans="1:41" ht="14.45" customHeight="1">
      <c r="A421" s="38"/>
      <c r="B421" s="11">
        <f t="shared" si="132"/>
        <v>45824</v>
      </c>
      <c r="C421" s="39">
        <f>IF(AH421="","", IF(OR(AH421=4041, AH421=4042, AH421=4043, AH421=4044, AH421=4045, AH421=4046, AH421=4048, AH421=4049, AH421=4051, AH421=4052, AH421=4053, AH421=4054),
404,
IF(AH421=4047,
"ALTRO CANTIERE",
IF(AH421=4050,
430,
IF(LEN(AH421)=5,
MID(AH421, 1, 2) &amp; "/" &amp; MID(AH421, 3, 3),
AH421)
)
)
))</f>
        <v>404</v>
      </c>
      <c r="D421" s="50" t="str">
        <f>IF(AF421="", "", IFERROR(TEXT(INDEX(Tabella4[N°], MATCH("*"&amp;AF421&amp;"*", Tabella4[DIPENDENTE], 0)), "0000"), "Non trovato"))</f>
        <v>0510</v>
      </c>
      <c r="E421" s="50" t="str">
        <f>IF(AG421="", "", IF(ISERROR(MATCH("*"&amp;AG421&amp;"*", Tabella4[DIPENDENTE], 0)), "Non trovato", TEXT(INDEX(Tabella4[N°], MATCH("*"&amp;AG421&amp;"*", Tabella4[DIPENDENTE], 0)), "0000")))</f>
        <v/>
      </c>
      <c r="F421" s="48" t="str">
        <f t="shared" si="133"/>
        <v>TORDONATO</v>
      </c>
      <c r="G421" s="48" t="str">
        <f t="shared" si="134"/>
        <v/>
      </c>
      <c r="H421" s="57"/>
      <c r="I421" s="68" t="str">
        <f t="shared" si="135"/>
        <v>02</v>
      </c>
      <c r="J421" s="39" t="str">
        <f t="shared" ref="J421:J451" si="150">IF(OR(AH421=4041, AH421=4048, AH421=4049, AH421=4054, AH421=4050,AH421=428),
IF(TEXT(VALUE(AB421) -
IF(M421&lt;&gt;"", VALUE(M421), 0) -
IF(N421&lt;&gt;"", VALUE(N421), 0),
"[hh]:mm") = "00:00",
"",
TEXT(VALUE(AB421) -
IF(M421&lt;&gt;"", VALUE(M421), 0) -
IF(N421&lt;&gt;"", VALUE(N421), 0),
"[hh]:mm")),
"")</f>
        <v>01:00</v>
      </c>
      <c r="K421" s="40" t="str">
        <f t="shared" ref="K421:K451" si="151">IF(AND(AH421&lt;&gt;4041, AH421&lt;&gt;428, AH421&lt;&gt;4048, AH421&lt;&gt;4054, AH421&lt;&gt;4049, AH421&lt;&gt;4045, AH421&lt;&gt;4046, AH421&lt;&gt;4052, AH421&lt;&gt;4044, AH421&lt;&gt;4042, AH421&lt;&gt;4043, AH421&lt;&gt;4053, AH421&lt;&gt;4047, AH421&lt;&gt;4050),
IF(ISERROR(TEXT(VALUE(AB421) -
IF(M421&lt;&gt;"", VALUE(M421), 0) -
IF(N421&lt;&gt;"", VALUE(N421), 0),
"[hh]:mm")), "",
IF(TEXT(VALUE(AB421) -
IF(M421&lt;&gt;"", VALUE(M421), 0) -
IF(N421&lt;&gt;"", VALUE(N421), 0),
"[hh]:mm") = "00:00",
"",
TEXT(VALUE(AB421) -
IF(M421&lt;&gt;"", VALUE(M421), 0) -
IF(N421&lt;&gt;"", VALUE(N421), 0),
"[hh]:mm"))),
"")</f>
        <v/>
      </c>
      <c r="L421" s="48"/>
      <c r="M421" s="41" t="str">
        <f t="shared" ref="M421:M451" si="152">IF(AND(AC421="NO", OR(Z421="lunedì", Z421="martedì", Z421="mercoledì", Z421="giovedì", Z421="venerdì")),
IF(Z421="venerdì",
IF(VALUE(AB421)&gt;VALUE("7:00"),TEXT(VALUE(AB421)-VALUE("7:00"),"[hh]:mm"),""),
IF(VALUE(AB421)&gt;VALUE("8:15"),TEXT(VALUE(AB421)-VALUE("8:15"),"[hh]:mm"),"")
),
"")</f>
        <v/>
      </c>
      <c r="N421" s="41" t="str">
        <f t="shared" si="136"/>
        <v/>
      </c>
      <c r="O421" s="10" t="str">
        <f t="shared" si="137"/>
        <v>01:00</v>
      </c>
      <c r="P421" s="10" t="str">
        <f t="shared" si="138"/>
        <v/>
      </c>
      <c r="Q421" s="48" t="str">
        <f t="shared" si="139"/>
        <v/>
      </c>
      <c r="R421" s="48" t="str">
        <f t="shared" si="140"/>
        <v/>
      </c>
      <c r="S421" s="42" t="str">
        <f t="shared" si="141"/>
        <v>SINGOLO</v>
      </c>
      <c r="T421" s="57" t="str">
        <f>Tabella3[[#This Row],[Descrizione Attività]]</f>
        <v>ORE CONTO PROPRIO</v>
      </c>
      <c r="U421" s="57" t="str">
        <f>IF(Tabella1[[#This Row],[DATA]]="","","02")</f>
        <v>02</v>
      </c>
      <c r="V421" s="34"/>
      <c r="W421" s="34"/>
      <c r="X421" s="33"/>
      <c r="Y421" s="23"/>
      <c r="Z421" s="21" t="str">
        <f t="shared" si="142"/>
        <v>lunedì</v>
      </c>
      <c r="AA421" s="22">
        <f t="shared" si="143"/>
        <v>1</v>
      </c>
      <c r="AB421" s="22" t="str">
        <f t="shared" si="144"/>
        <v>01:00</v>
      </c>
      <c r="AC421" s="22" t="str">
        <f t="shared" si="145"/>
        <v>NO</v>
      </c>
      <c r="AD421" s="46"/>
      <c r="AE421" s="72">
        <v>45824</v>
      </c>
      <c r="AF421" s="73" t="s">
        <v>143</v>
      </c>
      <c r="AG421" s="73"/>
      <c r="AH421" s="73">
        <v>4041</v>
      </c>
      <c r="AI421" s="73">
        <v>10</v>
      </c>
      <c r="AJ421" s="74">
        <v>6.45</v>
      </c>
      <c r="AK421" s="74">
        <v>7.45</v>
      </c>
      <c r="AL421" s="74">
        <v>1</v>
      </c>
      <c r="AM421" s="73" t="s">
        <v>62</v>
      </c>
      <c r="AN421" s="75" t="s">
        <v>49</v>
      </c>
      <c r="AO421" s="76">
        <v>4041</v>
      </c>
    </row>
    <row r="422" spans="1:41" ht="14.45" customHeight="1">
      <c r="A422" s="38"/>
      <c r="B422" s="11">
        <f t="shared" si="132"/>
        <v>45824</v>
      </c>
      <c r="C422" s="39">
        <f t="shared" ref="C422:C451" si="153">IF(AH422="","", IF(OR(AH422=4041, AH422=4042, AH422=4043, AH422=4044, AH422=4045, AH422=4046, AH422=4048, AH422=4049, AH422=4051, AH422=4052, AH422=4053, AH422=4054),
404,
IF(AH422=4047,
"ALTRO CANTIERE",
IF(AH422=4050,
430,
IF(LEN(AH422)=5,
MID(AH422, 1, 2) &amp; "/" &amp; MID(AH422, 3, 3),
AH422)
)
)
))</f>
        <v>5400251030</v>
      </c>
      <c r="D422" s="50" t="str">
        <f>IF(AF422="", "", IFERROR(TEXT(INDEX(Tabella4[N°], MATCH("*"&amp;AF422&amp;"*", Tabella4[DIPENDENTE], 0)), "0000"), "Non trovato"))</f>
        <v>0510</v>
      </c>
      <c r="E422" s="50" t="str">
        <f>IF(AG422="", "", IF(ISERROR(MATCH("*"&amp;AG422&amp;"*", Tabella4[DIPENDENTE], 0)), "Non trovato", TEXT(INDEX(Tabella4[N°], MATCH("*"&amp;AG422&amp;"*", Tabella4[DIPENDENTE], 0)), "0000")))</f>
        <v>0370</v>
      </c>
      <c r="F422" s="48" t="str">
        <f t="shared" si="133"/>
        <v>TORDONATO</v>
      </c>
      <c r="G422" s="48" t="str">
        <f t="shared" si="134"/>
        <v>GARBINI</v>
      </c>
      <c r="H422" s="57"/>
      <c r="I422" s="68" t="str">
        <f t="shared" si="135"/>
        <v>02</v>
      </c>
      <c r="J422" s="39" t="str">
        <f t="shared" si="150"/>
        <v/>
      </c>
      <c r="K422" s="40" t="str">
        <f t="shared" si="151"/>
        <v>08:15</v>
      </c>
      <c r="L422" s="48"/>
      <c r="M422" s="41" t="str">
        <f t="shared" si="152"/>
        <v/>
      </c>
      <c r="N422" s="41" t="str">
        <f t="shared" si="136"/>
        <v/>
      </c>
      <c r="O422" s="10" t="str">
        <f t="shared" si="137"/>
        <v>08:15</v>
      </c>
      <c r="P422" s="10" t="str">
        <f t="shared" si="138"/>
        <v/>
      </c>
      <c r="Q422" s="48" t="str">
        <f t="shared" si="139"/>
        <v/>
      </c>
      <c r="R422" s="48" t="str">
        <f t="shared" si="140"/>
        <v/>
      </c>
      <c r="S422" s="42" t="str">
        <f t="shared" si="141"/>
        <v>DOPPIO</v>
      </c>
      <c r="T422" s="57" t="str">
        <f>Tabella3[[#This Row],[Descrizione Attività]]</f>
        <v>PPC2/PPC3-scavo e ripristino cavo</v>
      </c>
      <c r="U422" s="57" t="str">
        <f>IF(Tabella1[[#This Row],[DATA]]="","","02")</f>
        <v>02</v>
      </c>
      <c r="V422" s="34"/>
      <c r="W422" s="34"/>
      <c r="X422" s="33"/>
      <c r="Y422" s="23"/>
      <c r="Z422" s="21" t="str">
        <f t="shared" si="142"/>
        <v>lunedì</v>
      </c>
      <c r="AA422" s="22">
        <f t="shared" si="143"/>
        <v>8.25</v>
      </c>
      <c r="AB422" s="22" t="str">
        <f t="shared" si="144"/>
        <v>08:15</v>
      </c>
      <c r="AC422" s="22" t="str">
        <f t="shared" si="145"/>
        <v>NO</v>
      </c>
      <c r="AD422" s="46"/>
      <c r="AE422" s="72">
        <v>45824</v>
      </c>
      <c r="AF422" s="73" t="s">
        <v>143</v>
      </c>
      <c r="AG422" s="73" t="s">
        <v>115</v>
      </c>
      <c r="AH422" s="73">
        <v>5400251030</v>
      </c>
      <c r="AI422" s="73">
        <v>10</v>
      </c>
      <c r="AJ422" s="74">
        <v>7.45</v>
      </c>
      <c r="AK422" s="74">
        <v>16.45</v>
      </c>
      <c r="AL422" s="74">
        <v>16.5</v>
      </c>
      <c r="AM422" s="73" t="s">
        <v>174</v>
      </c>
      <c r="AN422" s="75" t="s">
        <v>45</v>
      </c>
      <c r="AO422" s="76" t="s">
        <v>61</v>
      </c>
    </row>
    <row r="423" spans="1:41" ht="14.45" customHeight="1">
      <c r="A423" s="38"/>
      <c r="B423" s="11">
        <f t="shared" si="132"/>
        <v>45824</v>
      </c>
      <c r="C423" s="39">
        <f t="shared" si="153"/>
        <v>5400255112</v>
      </c>
      <c r="D423" s="50" t="str">
        <f>IF(AF423="", "", IFERROR(TEXT(INDEX(Tabella4[N°], MATCH("*"&amp;AF423&amp;"*", Tabella4[DIPENDENTE], 0)), "0000"), "Non trovato"))</f>
        <v>1894</v>
      </c>
      <c r="E423" s="50" t="str">
        <f>IF(AG423="", "", IF(ISERROR(MATCH("*"&amp;AG423&amp;"*", Tabella4[DIPENDENTE], 0)), "Non trovato", TEXT(INDEX(Tabella4[N°], MATCH("*"&amp;AG423&amp;"*", Tabella4[DIPENDENTE], 0)), "0000")))</f>
        <v>0559</v>
      </c>
      <c r="F423" s="48" t="str">
        <f t="shared" si="133"/>
        <v>CORTESE</v>
      </c>
      <c r="G423" s="48" t="str">
        <f t="shared" si="134"/>
        <v>MARINO A</v>
      </c>
      <c r="H423" s="57"/>
      <c r="I423" s="68" t="str">
        <f t="shared" si="135"/>
        <v>02</v>
      </c>
      <c r="J423" s="39" t="str">
        <f t="shared" si="150"/>
        <v/>
      </c>
      <c r="K423" s="40" t="str">
        <f t="shared" si="151"/>
        <v>08:15</v>
      </c>
      <c r="L423" s="48"/>
      <c r="M423" s="41" t="str">
        <f t="shared" si="152"/>
        <v/>
      </c>
      <c r="N423" s="41" t="str">
        <f t="shared" si="136"/>
        <v/>
      </c>
      <c r="O423" s="10" t="str">
        <f t="shared" si="137"/>
        <v>08:15</v>
      </c>
      <c r="P423" s="10" t="str">
        <f t="shared" si="138"/>
        <v/>
      </c>
      <c r="Q423" s="48" t="str">
        <f t="shared" si="139"/>
        <v/>
      </c>
      <c r="R423" s="48" t="str">
        <f t="shared" si="140"/>
        <v/>
      </c>
      <c r="S423" s="42" t="str">
        <f t="shared" si="141"/>
        <v>DOPPIO</v>
      </c>
      <c r="T423" s="57" t="str">
        <f>Tabella3[[#This Row],[Descrizione Attività]]</f>
        <v>Utilities: squ elett correttiva Giugno</v>
      </c>
      <c r="U423" s="57" t="str">
        <f>IF(Tabella1[[#This Row],[DATA]]="","","02")</f>
        <v>02</v>
      </c>
      <c r="V423" s="34"/>
      <c r="W423" s="34"/>
      <c r="X423" s="33"/>
      <c r="Y423" s="23"/>
      <c r="Z423" s="21" t="str">
        <f t="shared" si="142"/>
        <v>lunedì</v>
      </c>
      <c r="AA423" s="22">
        <f t="shared" si="143"/>
        <v>8.25</v>
      </c>
      <c r="AB423" s="22" t="str">
        <f t="shared" si="144"/>
        <v>08:15</v>
      </c>
      <c r="AC423" s="22" t="str">
        <f t="shared" si="145"/>
        <v>NO</v>
      </c>
      <c r="AD423" s="46"/>
      <c r="AE423" s="72">
        <v>45824</v>
      </c>
      <c r="AF423" s="73" t="s">
        <v>58</v>
      </c>
      <c r="AG423" s="73" t="s">
        <v>157</v>
      </c>
      <c r="AH423" s="73">
        <v>5400255112</v>
      </c>
      <c r="AI423" s="73">
        <v>10</v>
      </c>
      <c r="AJ423" s="74">
        <v>7.45</v>
      </c>
      <c r="AK423" s="74">
        <v>16.45</v>
      </c>
      <c r="AL423" s="74">
        <v>16.5</v>
      </c>
      <c r="AM423" s="73" t="s">
        <v>60</v>
      </c>
      <c r="AN423" s="75" t="s">
        <v>45</v>
      </c>
      <c r="AO423" s="76" t="s">
        <v>61</v>
      </c>
    </row>
    <row r="424" spans="1:41" ht="14.45" customHeight="1">
      <c r="A424" s="38"/>
      <c r="B424" s="11">
        <f t="shared" si="132"/>
        <v>45824</v>
      </c>
      <c r="C424" s="39">
        <f t="shared" si="153"/>
        <v>5400255930</v>
      </c>
      <c r="D424" s="50" t="str">
        <f>IF(AF424="", "", IFERROR(TEXT(INDEX(Tabella4[N°], MATCH("*"&amp;AF424&amp;"*", Tabella4[DIPENDENTE], 0)), "0000"), "Non trovato"))</f>
        <v>0803</v>
      </c>
      <c r="E424" s="50" t="str">
        <f>IF(AG424="", "", IF(ISERROR(MATCH("*"&amp;AG424&amp;"*", Tabella4[DIPENDENTE], 0)), "Non trovato", TEXT(INDEX(Tabella4[N°], MATCH("*"&amp;AG424&amp;"*", Tabella4[DIPENDENTE], 0)), "0000")))</f>
        <v>0304</v>
      </c>
      <c r="F424" s="48" t="str">
        <f t="shared" si="133"/>
        <v>SPINALI V</v>
      </c>
      <c r="G424" s="48" t="str">
        <f t="shared" si="134"/>
        <v>MANSERVIGI</v>
      </c>
      <c r="H424" s="57"/>
      <c r="I424" s="68" t="str">
        <f t="shared" si="135"/>
        <v>02</v>
      </c>
      <c r="J424" s="39" t="str">
        <f t="shared" si="150"/>
        <v/>
      </c>
      <c r="K424" s="40" t="str">
        <f t="shared" si="151"/>
        <v>08:15</v>
      </c>
      <c r="L424" s="48"/>
      <c r="M424" s="41" t="str">
        <f t="shared" si="152"/>
        <v/>
      </c>
      <c r="N424" s="41" t="str">
        <f t="shared" si="136"/>
        <v/>
      </c>
      <c r="O424" s="10" t="str">
        <f t="shared" si="137"/>
        <v>08:15</v>
      </c>
      <c r="P424" s="10" t="str">
        <f t="shared" si="138"/>
        <v/>
      </c>
      <c r="Q424" s="48" t="str">
        <f t="shared" si="139"/>
        <v/>
      </c>
      <c r="R424" s="48" t="str">
        <f t="shared" si="140"/>
        <v/>
      </c>
      <c r="S424" s="42" t="str">
        <f t="shared" si="141"/>
        <v>DOPPIO</v>
      </c>
      <c r="T424" s="57" t="str">
        <f>Tabella3[[#This Row],[Descrizione Attività]]</f>
        <v>Ripristino RBV207U3</v>
      </c>
      <c r="U424" s="57" t="str">
        <f>IF(Tabella1[[#This Row],[DATA]]="","","02")</f>
        <v>02</v>
      </c>
      <c r="V424" s="34"/>
      <c r="W424" s="34"/>
      <c r="X424" s="33"/>
      <c r="Y424" s="23"/>
      <c r="Z424" s="21" t="str">
        <f t="shared" si="142"/>
        <v>lunedì</v>
      </c>
      <c r="AA424" s="22">
        <f t="shared" si="143"/>
        <v>8.25</v>
      </c>
      <c r="AB424" s="22" t="str">
        <f t="shared" si="144"/>
        <v>08:15</v>
      </c>
      <c r="AC424" s="22" t="str">
        <f t="shared" si="145"/>
        <v>NO</v>
      </c>
      <c r="AD424" s="46"/>
      <c r="AE424" s="72">
        <v>45824</v>
      </c>
      <c r="AF424" s="73" t="s">
        <v>69</v>
      </c>
      <c r="AG424" s="73" t="s">
        <v>87</v>
      </c>
      <c r="AH424" s="73">
        <v>5400255930</v>
      </c>
      <c r="AI424" s="73">
        <v>10</v>
      </c>
      <c r="AJ424" s="74">
        <v>7.45</v>
      </c>
      <c r="AK424" s="74">
        <v>16.45</v>
      </c>
      <c r="AL424" s="74">
        <v>16.5</v>
      </c>
      <c r="AM424" s="73" t="s">
        <v>195</v>
      </c>
      <c r="AN424" s="75" t="s">
        <v>45</v>
      </c>
      <c r="AO424" s="76" t="s">
        <v>119</v>
      </c>
    </row>
    <row r="425" spans="1:41" ht="14.45" customHeight="1">
      <c r="A425" s="38"/>
      <c r="B425" s="11">
        <f t="shared" si="132"/>
        <v>45824</v>
      </c>
      <c r="C425" s="39">
        <f t="shared" si="153"/>
        <v>5400248537</v>
      </c>
      <c r="D425" s="50" t="str">
        <f>IF(AF425="", "", IFERROR(TEXT(INDEX(Tabella4[N°], MATCH("*"&amp;AF425&amp;"*", Tabella4[DIPENDENTE], 0)), "0000"), "Non trovato"))</f>
        <v>2083</v>
      </c>
      <c r="E425" s="50" t="str">
        <f>IF(AG425="", "", IF(ISERROR(MATCH("*"&amp;AG425&amp;"*", Tabella4[DIPENDENTE], 0)), "Non trovato", TEXT(INDEX(Tabella4[N°], MATCH("*"&amp;AG425&amp;"*", Tabella4[DIPENDENTE], 0)), "0000")))</f>
        <v/>
      </c>
      <c r="F425" s="48" t="str">
        <f t="shared" si="133"/>
        <v>NOCERA</v>
      </c>
      <c r="G425" s="48" t="str">
        <f t="shared" si="134"/>
        <v/>
      </c>
      <c r="H425" s="57"/>
      <c r="I425" s="68" t="str">
        <f t="shared" si="135"/>
        <v>02</v>
      </c>
      <c r="J425" s="39" t="str">
        <f t="shared" si="150"/>
        <v/>
      </c>
      <c r="K425" s="40" t="str">
        <f t="shared" si="151"/>
        <v>04:15</v>
      </c>
      <c r="L425" s="48"/>
      <c r="M425" s="41" t="str">
        <f t="shared" si="152"/>
        <v/>
      </c>
      <c r="N425" s="41" t="str">
        <f t="shared" si="136"/>
        <v/>
      </c>
      <c r="O425" s="10" t="str">
        <f t="shared" si="137"/>
        <v>04:15</v>
      </c>
      <c r="P425" s="10" t="str">
        <f t="shared" si="138"/>
        <v/>
      </c>
      <c r="Q425" s="48" t="str">
        <f t="shared" si="139"/>
        <v/>
      </c>
      <c r="R425" s="48" t="str">
        <f t="shared" si="140"/>
        <v/>
      </c>
      <c r="S425" s="42" t="str">
        <f t="shared" si="141"/>
        <v>SINGOLO</v>
      </c>
      <c r="T425" s="57" t="str">
        <f>Tabella3[[#This Row],[Descrizione Attività]]</f>
        <v>Attività STRUM imp. 500</v>
      </c>
      <c r="U425" s="57" t="str">
        <f>IF(Tabella1[[#This Row],[DATA]]="","","02")</f>
        <v>02</v>
      </c>
      <c r="V425" s="34"/>
      <c r="W425" s="34"/>
      <c r="X425" s="33"/>
      <c r="Y425" s="23"/>
      <c r="Z425" s="21" t="str">
        <f t="shared" si="142"/>
        <v>lunedì</v>
      </c>
      <c r="AA425" s="22">
        <f t="shared" si="143"/>
        <v>4.25</v>
      </c>
      <c r="AB425" s="22" t="str">
        <f t="shared" si="144"/>
        <v>04:15</v>
      </c>
      <c r="AC425" s="22" t="str">
        <f t="shared" si="145"/>
        <v>NO</v>
      </c>
      <c r="AD425" s="46"/>
      <c r="AE425" s="72">
        <v>45824</v>
      </c>
      <c r="AF425" s="73" t="s">
        <v>88</v>
      </c>
      <c r="AG425" s="73"/>
      <c r="AH425" s="73">
        <v>5400248537</v>
      </c>
      <c r="AI425" s="73">
        <v>10</v>
      </c>
      <c r="AJ425" s="74">
        <v>7.45</v>
      </c>
      <c r="AK425" s="74">
        <v>12</v>
      </c>
      <c r="AL425" s="74">
        <v>4.25</v>
      </c>
      <c r="AM425" s="73" t="s">
        <v>172</v>
      </c>
      <c r="AN425" s="75" t="s">
        <v>49</v>
      </c>
      <c r="AO425" s="76" t="s">
        <v>46</v>
      </c>
    </row>
    <row r="426" spans="1:41" ht="14.45" customHeight="1">
      <c r="A426" s="38"/>
      <c r="B426" s="11">
        <f t="shared" si="132"/>
        <v>45824</v>
      </c>
      <c r="C426" s="39">
        <f t="shared" si="153"/>
        <v>5400261041</v>
      </c>
      <c r="D426" s="50" t="str">
        <f>IF(AF426="", "", IFERROR(TEXT(INDEX(Tabella4[N°], MATCH("*"&amp;AF426&amp;"*", Tabella4[DIPENDENTE], 0)), "0000"), "Non trovato"))</f>
        <v>0243</v>
      </c>
      <c r="E426" s="50" t="str">
        <f>IF(AG426="", "", IF(ISERROR(MATCH("*"&amp;AG426&amp;"*", Tabella4[DIPENDENTE], 0)), "Non trovato", TEXT(INDEX(Tabella4[N°], MATCH("*"&amp;AG426&amp;"*", Tabella4[DIPENDENTE], 0)), "0000")))</f>
        <v/>
      </c>
      <c r="F426" s="48" t="str">
        <f t="shared" si="133"/>
        <v>PUGLIARES</v>
      </c>
      <c r="G426" s="48" t="str">
        <f t="shared" si="134"/>
        <v/>
      </c>
      <c r="H426" s="57"/>
      <c r="I426" s="68" t="str">
        <f t="shared" si="135"/>
        <v>02</v>
      </c>
      <c r="J426" s="39" t="str">
        <f t="shared" si="150"/>
        <v/>
      </c>
      <c r="K426" s="40" t="str">
        <f t="shared" si="151"/>
        <v>08:15</v>
      </c>
      <c r="L426" s="48"/>
      <c r="M426" s="41" t="str">
        <f t="shared" si="152"/>
        <v/>
      </c>
      <c r="N426" s="41" t="str">
        <f t="shared" si="136"/>
        <v/>
      </c>
      <c r="O426" s="10" t="str">
        <f t="shared" si="137"/>
        <v>08:15</v>
      </c>
      <c r="P426" s="10" t="str">
        <f t="shared" si="138"/>
        <v/>
      </c>
      <c r="Q426" s="48" t="str">
        <f t="shared" si="139"/>
        <v/>
      </c>
      <c r="R426" s="48" t="str">
        <f t="shared" si="140"/>
        <v/>
      </c>
      <c r="S426" s="42" t="str">
        <f t="shared" si="141"/>
        <v>SINGOLO</v>
      </c>
      <c r="T426" s="57" t="str">
        <f>Tabella3[[#This Row],[Descrizione Attività]]</f>
        <v>ASSISTENZA ELETTRICA ATTIVITA' EDILE IMP 2800 GIUGNO 2025 (PREV 4066)</v>
      </c>
      <c r="U426" s="57" t="str">
        <f>IF(Tabella1[[#This Row],[DATA]]="","","02")</f>
        <v>02</v>
      </c>
      <c r="V426" s="34"/>
      <c r="W426" s="34"/>
      <c r="X426" s="33"/>
      <c r="Y426" s="23"/>
      <c r="Z426" s="21" t="str">
        <f t="shared" si="142"/>
        <v>lunedì</v>
      </c>
      <c r="AA426" s="22">
        <f t="shared" si="143"/>
        <v>8.25</v>
      </c>
      <c r="AB426" s="22" t="str">
        <f t="shared" si="144"/>
        <v>08:15</v>
      </c>
      <c r="AC426" s="22" t="str">
        <f t="shared" si="145"/>
        <v>NO</v>
      </c>
      <c r="AD426" s="46"/>
      <c r="AE426" s="72">
        <v>45824</v>
      </c>
      <c r="AF426" s="73" t="s">
        <v>89</v>
      </c>
      <c r="AG426" s="73"/>
      <c r="AH426" s="73">
        <v>5400261041</v>
      </c>
      <c r="AI426" s="73">
        <v>10</v>
      </c>
      <c r="AJ426" s="74">
        <v>7.45</v>
      </c>
      <c r="AK426" s="74">
        <v>16.45</v>
      </c>
      <c r="AL426" s="74">
        <v>8.25</v>
      </c>
      <c r="AM426" s="73" t="s">
        <v>90</v>
      </c>
      <c r="AN426" s="75" t="s">
        <v>91</v>
      </c>
      <c r="AO426" s="76" t="s">
        <v>61</v>
      </c>
    </row>
    <row r="427" spans="1:41" ht="14.45" customHeight="1">
      <c r="A427" s="38"/>
      <c r="B427" s="11">
        <f t="shared" si="132"/>
        <v>45824</v>
      </c>
      <c r="C427" s="39">
        <f t="shared" si="153"/>
        <v>5400255114</v>
      </c>
      <c r="D427" s="50" t="str">
        <f>IF(AF427="", "", IFERROR(TEXT(INDEX(Tabella4[N°], MATCH("*"&amp;AF427&amp;"*", Tabella4[DIPENDENTE], 0)), "0000"), "Non trovato"))</f>
        <v>2203</v>
      </c>
      <c r="E427" s="50" t="str">
        <f>IF(AG427="", "", IF(ISERROR(MATCH("*"&amp;AG427&amp;"*", Tabella4[DIPENDENTE], 0)), "Non trovato", TEXT(INDEX(Tabella4[N°], MATCH("*"&amp;AG427&amp;"*", Tabella4[DIPENDENTE], 0)), "0000")))</f>
        <v>0315</v>
      </c>
      <c r="F427" s="48" t="str">
        <f t="shared" si="133"/>
        <v>RICCIOLI</v>
      </c>
      <c r="G427" s="48" t="str">
        <f t="shared" si="134"/>
        <v>MIGNOSA F</v>
      </c>
      <c r="H427" s="57"/>
      <c r="I427" s="68" t="str">
        <f t="shared" si="135"/>
        <v>02</v>
      </c>
      <c r="J427" s="39" t="str">
        <f t="shared" si="150"/>
        <v/>
      </c>
      <c r="K427" s="40" t="str">
        <f t="shared" si="151"/>
        <v>08:15</v>
      </c>
      <c r="L427" s="48"/>
      <c r="M427" s="41" t="str">
        <f t="shared" si="152"/>
        <v/>
      </c>
      <c r="N427" s="41" t="str">
        <f t="shared" si="136"/>
        <v/>
      </c>
      <c r="O427" s="10" t="str">
        <f t="shared" si="137"/>
        <v>08:15</v>
      </c>
      <c r="P427" s="10" t="str">
        <f t="shared" si="138"/>
        <v/>
      </c>
      <c r="Q427" s="48" t="str">
        <f t="shared" si="139"/>
        <v/>
      </c>
      <c r="R427" s="48" t="str">
        <f t="shared" si="140"/>
        <v/>
      </c>
      <c r="S427" s="42" t="str">
        <f t="shared" si="141"/>
        <v>DOPPIO</v>
      </c>
      <c r="T427" s="57" t="str">
        <f>Tabella3[[#This Row],[Descrizione Attività]]</f>
        <v>PA1S: squ elettr correttiva Giugno</v>
      </c>
      <c r="U427" s="57" t="str">
        <f>IF(Tabella1[[#This Row],[DATA]]="","","02")</f>
        <v>02</v>
      </c>
      <c r="V427" s="34"/>
      <c r="W427" s="34"/>
      <c r="X427" s="33"/>
      <c r="Y427" s="23"/>
      <c r="Z427" s="21" t="str">
        <f t="shared" si="142"/>
        <v>lunedì</v>
      </c>
      <c r="AA427" s="22">
        <f t="shared" si="143"/>
        <v>8.25</v>
      </c>
      <c r="AB427" s="22" t="str">
        <f t="shared" si="144"/>
        <v>08:15</v>
      </c>
      <c r="AC427" s="22" t="str">
        <f t="shared" si="145"/>
        <v>NO</v>
      </c>
      <c r="AD427" s="46"/>
      <c r="AE427" s="72">
        <v>45824</v>
      </c>
      <c r="AF427" s="73" t="s">
        <v>65</v>
      </c>
      <c r="AG427" s="73" t="s">
        <v>66</v>
      </c>
      <c r="AH427" s="73">
        <v>5400255114</v>
      </c>
      <c r="AI427" s="73">
        <v>10</v>
      </c>
      <c r="AJ427" s="74">
        <v>7.45</v>
      </c>
      <c r="AK427" s="74">
        <v>16.45</v>
      </c>
      <c r="AL427" s="74">
        <v>16.5</v>
      </c>
      <c r="AM427" s="73" t="s">
        <v>67</v>
      </c>
      <c r="AN427" s="75" t="s">
        <v>45</v>
      </c>
      <c r="AO427" s="76" t="s">
        <v>61</v>
      </c>
    </row>
    <row r="428" spans="1:41" ht="14.45" customHeight="1">
      <c r="A428" s="38"/>
      <c r="B428" s="11">
        <f t="shared" si="132"/>
        <v>45824</v>
      </c>
      <c r="C428" s="39">
        <f t="shared" si="153"/>
        <v>5400256458</v>
      </c>
      <c r="D428" s="50" t="str">
        <f>IF(AF428="", "", IFERROR(TEXT(INDEX(Tabella4[N°], MATCH("*"&amp;AF428&amp;"*", Tabella4[DIPENDENTE], 0)), "0000"), "Non trovato"))</f>
        <v>2203</v>
      </c>
      <c r="E428" s="50" t="str">
        <f>IF(AG428="", "", IF(ISERROR(MATCH("*"&amp;AG428&amp;"*", Tabella4[DIPENDENTE], 0)), "Non trovato", TEXT(INDEX(Tabella4[N°], MATCH("*"&amp;AG428&amp;"*", Tabella4[DIPENDENTE], 0)), "0000")))</f>
        <v>0315</v>
      </c>
      <c r="F428" s="48" t="str">
        <f t="shared" si="133"/>
        <v>RICCIOLI</v>
      </c>
      <c r="G428" s="48" t="str">
        <f t="shared" si="134"/>
        <v>MIGNOSA F</v>
      </c>
      <c r="H428" s="57"/>
      <c r="I428" s="68" t="str">
        <f t="shared" si="135"/>
        <v>02</v>
      </c>
      <c r="J428" s="39" t="str">
        <f t="shared" si="150"/>
        <v/>
      </c>
      <c r="K428" s="40" t="str">
        <f t="shared" si="151"/>
        <v>01:00</v>
      </c>
      <c r="L428" s="48"/>
      <c r="M428" s="41" t="str">
        <f t="shared" si="152"/>
        <v/>
      </c>
      <c r="N428" s="41" t="str">
        <f t="shared" si="136"/>
        <v/>
      </c>
      <c r="O428" s="10" t="str">
        <f t="shared" si="137"/>
        <v>01:00</v>
      </c>
      <c r="P428" s="10" t="str">
        <f t="shared" si="138"/>
        <v/>
      </c>
      <c r="Q428" s="48" t="str">
        <f t="shared" si="139"/>
        <v/>
      </c>
      <c r="R428" s="48" t="str">
        <f t="shared" si="140"/>
        <v/>
      </c>
      <c r="S428" s="42" t="str">
        <f t="shared" si="141"/>
        <v>DOPPIO</v>
      </c>
      <c r="T428" s="57" t="str">
        <f>Tabella3[[#This Row],[Descrizione Attività]]</f>
        <v>RICOLL MP 103/B IMP 1800 (PREV 4012)</v>
      </c>
      <c r="U428" s="57" t="str">
        <f>IF(Tabella1[[#This Row],[DATA]]="","","02")</f>
        <v>02</v>
      </c>
      <c r="V428" s="34"/>
      <c r="W428" s="34"/>
      <c r="X428" s="33"/>
      <c r="Y428" s="23"/>
      <c r="Z428" s="21" t="str">
        <f t="shared" si="142"/>
        <v>lunedì</v>
      </c>
      <c r="AA428" s="22">
        <f t="shared" si="143"/>
        <v>1</v>
      </c>
      <c r="AB428" s="22" t="str">
        <f t="shared" si="144"/>
        <v>01:00</v>
      </c>
      <c r="AC428" s="22" t="str">
        <f t="shared" si="145"/>
        <v>NO</v>
      </c>
      <c r="AD428" s="46"/>
      <c r="AE428" s="72">
        <v>45824</v>
      </c>
      <c r="AF428" s="73" t="s">
        <v>65</v>
      </c>
      <c r="AG428" s="73" t="s">
        <v>66</v>
      </c>
      <c r="AH428" s="73">
        <v>5400256458</v>
      </c>
      <c r="AI428" s="73">
        <v>10</v>
      </c>
      <c r="AJ428" s="74">
        <v>16.45</v>
      </c>
      <c r="AK428" s="74">
        <v>17.45</v>
      </c>
      <c r="AL428" s="74">
        <v>2</v>
      </c>
      <c r="AM428" s="73" t="s">
        <v>196</v>
      </c>
      <c r="AN428" s="75" t="s">
        <v>45</v>
      </c>
      <c r="AO428" s="76" t="s">
        <v>124</v>
      </c>
    </row>
    <row r="429" spans="1:41" ht="14.45" customHeight="1">
      <c r="A429" s="38"/>
      <c r="B429" s="11">
        <f t="shared" si="132"/>
        <v>45824</v>
      </c>
      <c r="C429" s="39">
        <f t="shared" si="153"/>
        <v>5400256342</v>
      </c>
      <c r="D429" s="50" t="str">
        <f>IF(AF429="", "", IFERROR(TEXT(INDEX(Tabella4[N°], MATCH("*"&amp;AF429&amp;"*", Tabella4[DIPENDENTE], 0)), "0000"), "Non trovato"))</f>
        <v>0552</v>
      </c>
      <c r="E429" s="50" t="str">
        <f>IF(AG429="", "", IF(ISERROR(MATCH("*"&amp;AG429&amp;"*", Tabella4[DIPENDENTE], 0)), "Non trovato", TEXT(INDEX(Tabella4[N°], MATCH("*"&amp;AG429&amp;"*", Tabella4[DIPENDENTE], 0)), "0000")))</f>
        <v>0315</v>
      </c>
      <c r="F429" s="48" t="str">
        <f t="shared" si="133"/>
        <v>DI MARE</v>
      </c>
      <c r="G429" s="48" t="str">
        <f t="shared" si="134"/>
        <v>MIGNOSA F</v>
      </c>
      <c r="H429" s="57"/>
      <c r="I429" s="68" t="str">
        <f t="shared" si="135"/>
        <v>02</v>
      </c>
      <c r="J429" s="39" t="str">
        <f t="shared" si="150"/>
        <v/>
      </c>
      <c r="K429" s="40" t="str">
        <f t="shared" si="151"/>
        <v>02:00</v>
      </c>
      <c r="L429" s="48"/>
      <c r="M429" s="41" t="str">
        <f t="shared" si="152"/>
        <v/>
      </c>
      <c r="N429" s="41" t="str">
        <f t="shared" si="136"/>
        <v/>
      </c>
      <c r="O429" s="10" t="str">
        <f t="shared" si="137"/>
        <v>02:00</v>
      </c>
      <c r="P429" s="10" t="str">
        <f t="shared" si="138"/>
        <v/>
      </c>
      <c r="Q429" s="48" t="str">
        <f t="shared" si="139"/>
        <v/>
      </c>
      <c r="R429" s="48" t="str">
        <f t="shared" si="140"/>
        <v/>
      </c>
      <c r="S429" s="42" t="str">
        <f t="shared" si="141"/>
        <v>DOPPIO</v>
      </c>
      <c r="T429" s="57" t="str">
        <f>Tabella3[[#This Row],[Descrizione Attività]]</f>
        <v>posa faretti atex p101/b imp 100</v>
      </c>
      <c r="U429" s="57" t="str">
        <f>IF(Tabella1[[#This Row],[DATA]]="","","02")</f>
        <v>02</v>
      </c>
      <c r="V429" s="34"/>
      <c r="W429" s="34"/>
      <c r="X429" s="33"/>
      <c r="Y429" s="23"/>
      <c r="Z429" s="21" t="str">
        <f t="shared" si="142"/>
        <v>lunedì</v>
      </c>
      <c r="AA429" s="22">
        <f t="shared" si="143"/>
        <v>2</v>
      </c>
      <c r="AB429" s="22" t="str">
        <f t="shared" si="144"/>
        <v>02:00</v>
      </c>
      <c r="AC429" s="22" t="str">
        <f t="shared" si="145"/>
        <v>NO</v>
      </c>
      <c r="AD429" s="46"/>
      <c r="AE429" s="72">
        <v>45824</v>
      </c>
      <c r="AF429" s="73" t="s">
        <v>63</v>
      </c>
      <c r="AG429" s="73" t="s">
        <v>66</v>
      </c>
      <c r="AH429" s="73">
        <v>5400256342</v>
      </c>
      <c r="AI429" s="73">
        <v>10</v>
      </c>
      <c r="AJ429" s="74">
        <v>19.45</v>
      </c>
      <c r="AK429" s="74">
        <v>21.45</v>
      </c>
      <c r="AL429" s="74">
        <v>4</v>
      </c>
      <c r="AM429" s="73" t="s">
        <v>197</v>
      </c>
      <c r="AN429" s="75" t="s">
        <v>45</v>
      </c>
      <c r="AO429" s="76" t="s">
        <v>61</v>
      </c>
    </row>
    <row r="430" spans="1:41" ht="14.45" customHeight="1">
      <c r="A430" s="38"/>
      <c r="B430" s="11">
        <f t="shared" si="132"/>
        <v>45824</v>
      </c>
      <c r="C430" s="39">
        <f t="shared" si="153"/>
        <v>5400256221</v>
      </c>
      <c r="D430" s="50" t="str">
        <f>IF(AF430="", "", IFERROR(TEXT(INDEX(Tabella4[N°], MATCH("*"&amp;AF430&amp;"*", Tabella4[DIPENDENTE], 0)), "0000"), "Non trovato"))</f>
        <v>0242</v>
      </c>
      <c r="E430" s="50" t="str">
        <f>IF(AG430="", "", IF(ISERROR(MATCH("*"&amp;AG430&amp;"*", Tabella4[DIPENDENTE], 0)), "Non trovato", TEXT(INDEX(Tabella4[N°], MATCH("*"&amp;AG430&amp;"*", Tabella4[DIPENDENTE], 0)), "0000")))</f>
        <v>1969</v>
      </c>
      <c r="F430" s="48" t="str">
        <f t="shared" si="133"/>
        <v>OGNISANTI A</v>
      </c>
      <c r="G430" s="48" t="str">
        <f t="shared" si="134"/>
        <v>BELLISTRI</v>
      </c>
      <c r="H430" s="57"/>
      <c r="I430" s="68" t="str">
        <f t="shared" si="135"/>
        <v>02</v>
      </c>
      <c r="J430" s="39" t="str">
        <f t="shared" si="150"/>
        <v/>
      </c>
      <c r="K430" s="40" t="str">
        <f t="shared" si="151"/>
        <v>08:15</v>
      </c>
      <c r="L430" s="48"/>
      <c r="M430" s="41" t="str">
        <f t="shared" si="152"/>
        <v/>
      </c>
      <c r="N430" s="41" t="str">
        <f t="shared" si="136"/>
        <v/>
      </c>
      <c r="O430" s="10" t="str">
        <f t="shared" si="137"/>
        <v>08:15</v>
      </c>
      <c r="P430" s="10" t="str">
        <f t="shared" si="138"/>
        <v/>
      </c>
      <c r="Q430" s="48" t="str">
        <f t="shared" si="139"/>
        <v/>
      </c>
      <c r="R430" s="48" t="str">
        <f t="shared" si="140"/>
        <v/>
      </c>
      <c r="S430" s="42" t="str">
        <f t="shared" si="141"/>
        <v>DOPPIO</v>
      </c>
      <c r="T430" s="57" t="str">
        <f>Tabella3[[#This Row],[Descrizione Attività]]</f>
        <v xml:space="preserve"> Assistenza passo e contatto COEMI</v>
      </c>
      <c r="U430" s="57" t="str">
        <f>IF(Tabella1[[#This Row],[DATA]]="","","02")</f>
        <v>02</v>
      </c>
      <c r="V430" s="34"/>
      <c r="W430" s="34"/>
      <c r="X430" s="33"/>
      <c r="Y430" s="23"/>
      <c r="Z430" s="21" t="str">
        <f t="shared" si="142"/>
        <v>lunedì</v>
      </c>
      <c r="AA430" s="22">
        <f t="shared" si="143"/>
        <v>8.25</v>
      </c>
      <c r="AB430" s="22" t="str">
        <f t="shared" si="144"/>
        <v>08:15</v>
      </c>
      <c r="AC430" s="22" t="str">
        <f t="shared" si="145"/>
        <v>NO</v>
      </c>
      <c r="AD430" s="46"/>
      <c r="AE430" s="72">
        <v>45824</v>
      </c>
      <c r="AF430" s="73" t="s">
        <v>72</v>
      </c>
      <c r="AG430" s="73" t="s">
        <v>73</v>
      </c>
      <c r="AH430" s="73">
        <v>5400256221</v>
      </c>
      <c r="AI430" s="73">
        <v>10</v>
      </c>
      <c r="AJ430" s="74">
        <v>7.45</v>
      </c>
      <c r="AK430" s="74">
        <v>16.45</v>
      </c>
      <c r="AL430" s="74">
        <v>16.5</v>
      </c>
      <c r="AM430" s="73" t="s">
        <v>198</v>
      </c>
      <c r="AN430" s="75" t="s">
        <v>45</v>
      </c>
      <c r="AO430" s="76" t="s">
        <v>61</v>
      </c>
    </row>
    <row r="431" spans="1:41" ht="14.45" customHeight="1">
      <c r="A431" s="38"/>
      <c r="B431" s="11">
        <f t="shared" si="132"/>
        <v>45824</v>
      </c>
      <c r="C431" s="39" t="str">
        <f t="shared" si="153"/>
        <v>21/103</v>
      </c>
      <c r="D431" s="50" t="str">
        <f>IF(AF431="", "", IFERROR(TEXT(INDEX(Tabella4[N°], MATCH("*"&amp;AF431&amp;"*", Tabella4[DIPENDENTE], 0)), "0000"), "Non trovato"))</f>
        <v>0427</v>
      </c>
      <c r="E431" s="50" t="str">
        <f>IF(AG431="", "", IF(ISERROR(MATCH("*"&amp;AG431&amp;"*", Tabella4[DIPENDENTE], 0)), "Non trovato", TEXT(INDEX(Tabella4[N°], MATCH("*"&amp;AG431&amp;"*", Tabella4[DIPENDENTE], 0)), "0000")))</f>
        <v>2083</v>
      </c>
      <c r="F431" s="48" t="str">
        <f t="shared" si="133"/>
        <v>CAVALIERE</v>
      </c>
      <c r="G431" s="48" t="str">
        <f t="shared" si="134"/>
        <v>NOCERA</v>
      </c>
      <c r="H431" s="57"/>
      <c r="I431" s="68" t="str">
        <f t="shared" si="135"/>
        <v>02</v>
      </c>
      <c r="J431" s="39" t="str">
        <f t="shared" si="150"/>
        <v/>
      </c>
      <c r="K431" s="40" t="str">
        <f t="shared" si="151"/>
        <v>02:00</v>
      </c>
      <c r="L431" s="48"/>
      <c r="M431" s="41" t="str">
        <f t="shared" si="152"/>
        <v/>
      </c>
      <c r="N431" s="41" t="str">
        <f t="shared" si="136"/>
        <v/>
      </c>
      <c r="O431" s="10" t="str">
        <f t="shared" si="137"/>
        <v>02:00</v>
      </c>
      <c r="P431" s="10" t="str">
        <f t="shared" si="138"/>
        <v/>
      </c>
      <c r="Q431" s="48" t="str">
        <f t="shared" si="139"/>
        <v/>
      </c>
      <c r="R431" s="48" t="str">
        <f t="shared" si="140"/>
        <v/>
      </c>
      <c r="S431" s="42" t="str">
        <f t="shared" si="141"/>
        <v>DOPPIO</v>
      </c>
      <c r="T431" s="57" t="str">
        <f>Tabella3[[#This Row],[Descrizione Attività]]</f>
        <v>Attività elettriche varie c/o sito ISAB Energy di Priolo G</v>
      </c>
      <c r="U431" s="57" t="str">
        <f>IF(Tabella1[[#This Row],[DATA]]="","","02")</f>
        <v>02</v>
      </c>
      <c r="V431" s="34"/>
      <c r="W431" s="34"/>
      <c r="X431" s="33"/>
      <c r="Y431" s="23"/>
      <c r="Z431" s="21" t="str">
        <f t="shared" si="142"/>
        <v>lunedì</v>
      </c>
      <c r="AA431" s="22">
        <f t="shared" si="143"/>
        <v>2</v>
      </c>
      <c r="AB431" s="22" t="str">
        <f t="shared" si="144"/>
        <v>02:00</v>
      </c>
      <c r="AC431" s="22" t="str">
        <f t="shared" si="145"/>
        <v>NO</v>
      </c>
      <c r="AD431" s="46"/>
      <c r="AE431" s="72">
        <v>45824</v>
      </c>
      <c r="AF431" s="73" t="s">
        <v>75</v>
      </c>
      <c r="AG431" s="73" t="s">
        <v>88</v>
      </c>
      <c r="AH431" s="73">
        <v>21103</v>
      </c>
      <c r="AI431" s="73">
        <v>10</v>
      </c>
      <c r="AJ431" s="74">
        <v>12.45</v>
      </c>
      <c r="AK431" s="74">
        <v>14.45</v>
      </c>
      <c r="AL431" s="74">
        <v>4</v>
      </c>
      <c r="AM431" s="73" t="s">
        <v>136</v>
      </c>
      <c r="AN431" s="75" t="s">
        <v>91</v>
      </c>
      <c r="AO431" s="76" t="s">
        <v>137</v>
      </c>
    </row>
    <row r="432" spans="1:41" ht="14.45" customHeight="1">
      <c r="A432" s="38"/>
      <c r="B432" s="11">
        <f t="shared" si="132"/>
        <v>45824</v>
      </c>
      <c r="C432" s="39">
        <f t="shared" si="153"/>
        <v>5400255977</v>
      </c>
      <c r="D432" s="50" t="str">
        <f>IF(AF432="", "", IFERROR(TEXT(INDEX(Tabella4[N°], MATCH("*"&amp;AF432&amp;"*", Tabella4[DIPENDENTE], 0)), "0000"), "Non trovato"))</f>
        <v>0552</v>
      </c>
      <c r="E432" s="50" t="str">
        <f>IF(AG432="", "", IF(ISERROR(MATCH("*"&amp;AG432&amp;"*", Tabella4[DIPENDENTE], 0)), "Non trovato", TEXT(INDEX(Tabella4[N°], MATCH("*"&amp;AG432&amp;"*", Tabella4[DIPENDENTE], 0)), "0000")))</f>
        <v>0431</v>
      </c>
      <c r="F432" s="48" t="str">
        <f t="shared" si="133"/>
        <v>DI MARE</v>
      </c>
      <c r="G432" s="48" t="str">
        <f t="shared" si="134"/>
        <v>DI NICOLA</v>
      </c>
      <c r="H432" s="57"/>
      <c r="I432" s="68" t="str">
        <f t="shared" si="135"/>
        <v>02</v>
      </c>
      <c r="J432" s="39" t="str">
        <f t="shared" si="150"/>
        <v/>
      </c>
      <c r="K432" s="40" t="str">
        <f t="shared" si="151"/>
        <v>08:15</v>
      </c>
      <c r="L432" s="48"/>
      <c r="M432" s="41" t="str">
        <f t="shared" si="152"/>
        <v/>
      </c>
      <c r="N432" s="41" t="str">
        <f t="shared" si="136"/>
        <v/>
      </c>
      <c r="O432" s="10" t="str">
        <f t="shared" si="137"/>
        <v>08:15</v>
      </c>
      <c r="P432" s="10" t="str">
        <f t="shared" si="138"/>
        <v/>
      </c>
      <c r="Q432" s="48" t="str">
        <f t="shared" si="139"/>
        <v/>
      </c>
      <c r="R432" s="48" t="str">
        <f t="shared" si="140"/>
        <v/>
      </c>
      <c r="S432" s="42" t="str">
        <f t="shared" si="141"/>
        <v>DOPPIO</v>
      </c>
      <c r="T432" s="57" t="str">
        <f>Tabella3[[#This Row],[Descrizione Attività]]</f>
        <v>PTF1 MD 1 RIPRISTINO PEDALE</v>
      </c>
      <c r="U432" s="57" t="str">
        <f>IF(Tabella1[[#This Row],[DATA]]="","","02")</f>
        <v>02</v>
      </c>
      <c r="V432" s="34"/>
      <c r="W432" s="34"/>
      <c r="X432" s="33"/>
      <c r="Y432" s="23"/>
      <c r="Z432" s="21" t="str">
        <f t="shared" si="142"/>
        <v>lunedì</v>
      </c>
      <c r="AA432" s="22">
        <f t="shared" si="143"/>
        <v>8.25</v>
      </c>
      <c r="AB432" s="22" t="str">
        <f t="shared" si="144"/>
        <v>08:15</v>
      </c>
      <c r="AC432" s="22" t="str">
        <f t="shared" si="145"/>
        <v>NO</v>
      </c>
      <c r="AD432" s="46"/>
      <c r="AE432" s="72">
        <v>45824</v>
      </c>
      <c r="AF432" s="73" t="s">
        <v>63</v>
      </c>
      <c r="AG432" s="73" t="s">
        <v>64</v>
      </c>
      <c r="AH432" s="73">
        <v>5400255977</v>
      </c>
      <c r="AI432" s="73">
        <v>10</v>
      </c>
      <c r="AJ432" s="74">
        <v>7.45</v>
      </c>
      <c r="AK432" s="74">
        <v>16.45</v>
      </c>
      <c r="AL432" s="74">
        <v>16.5</v>
      </c>
      <c r="AM432" s="77" t="s">
        <v>177</v>
      </c>
      <c r="AN432" s="75" t="s">
        <v>45</v>
      </c>
      <c r="AO432" s="76" t="s">
        <v>61</v>
      </c>
    </row>
    <row r="433" spans="1:41" ht="14.45" customHeight="1">
      <c r="A433" s="38"/>
      <c r="B433" s="11">
        <f t="shared" si="132"/>
        <v>45824</v>
      </c>
      <c r="C433" s="39">
        <f t="shared" si="153"/>
        <v>5400255663</v>
      </c>
      <c r="D433" s="50" t="str">
        <f>IF(AF433="", "", IFERROR(TEXT(INDEX(Tabella4[N°], MATCH("*"&amp;AF433&amp;"*", Tabella4[DIPENDENTE], 0)), "0000"), "Non trovato"))</f>
        <v>1904</v>
      </c>
      <c r="E433" s="50" t="str">
        <f>IF(AG433="", "", IF(ISERROR(MATCH("*"&amp;AG433&amp;"*", Tabella4[DIPENDENTE], 0)), "Non trovato", TEXT(INDEX(Tabella4[N°], MATCH("*"&amp;AG433&amp;"*", Tabella4[DIPENDENTE], 0)), "0000")))</f>
        <v>2011</v>
      </c>
      <c r="F433" s="48" t="str">
        <f t="shared" si="133"/>
        <v>LA ROCCA</v>
      </c>
      <c r="G433" s="48" t="str">
        <f t="shared" si="134"/>
        <v>SCAVULLO</v>
      </c>
      <c r="H433" s="57"/>
      <c r="I433" s="68" t="str">
        <f t="shared" si="135"/>
        <v>02</v>
      </c>
      <c r="J433" s="39" t="str">
        <f t="shared" si="150"/>
        <v/>
      </c>
      <c r="K433" s="40" t="str">
        <f t="shared" si="151"/>
        <v>08:15</v>
      </c>
      <c r="L433" s="48"/>
      <c r="M433" s="41" t="str">
        <f t="shared" si="152"/>
        <v/>
      </c>
      <c r="N433" s="41" t="str">
        <f t="shared" si="136"/>
        <v/>
      </c>
      <c r="O433" s="10" t="str">
        <f t="shared" si="137"/>
        <v>08:15</v>
      </c>
      <c r="P433" s="10" t="str">
        <f t="shared" si="138"/>
        <v/>
      </c>
      <c r="Q433" s="48" t="str">
        <f t="shared" si="139"/>
        <v/>
      </c>
      <c r="R433" s="48" t="str">
        <f t="shared" si="140"/>
        <v/>
      </c>
      <c r="S433" s="42" t="str">
        <f t="shared" si="141"/>
        <v>DOPPIO</v>
      </c>
      <c r="T433" s="57" t="str">
        <f>Tabella3[[#This Row],[Descrizione Attività]]</f>
        <v>Ripr. illuminazione SP1 lato monte</v>
      </c>
      <c r="U433" s="57" t="str">
        <f>IF(Tabella1[[#This Row],[DATA]]="","","02")</f>
        <v>02</v>
      </c>
      <c r="V433" s="34"/>
      <c r="W433" s="34"/>
      <c r="X433" s="33"/>
      <c r="Y433" s="23"/>
      <c r="Z433" s="21" t="str">
        <f t="shared" si="142"/>
        <v>lunedì</v>
      </c>
      <c r="AA433" s="22">
        <f t="shared" si="143"/>
        <v>8.25</v>
      </c>
      <c r="AB433" s="22" t="str">
        <f t="shared" si="144"/>
        <v>08:15</v>
      </c>
      <c r="AC433" s="22" t="str">
        <f t="shared" si="145"/>
        <v>NO</v>
      </c>
      <c r="AD433" s="46"/>
      <c r="AE433" s="72">
        <v>45824</v>
      </c>
      <c r="AF433" s="73" t="s">
        <v>59</v>
      </c>
      <c r="AG433" s="73" t="s">
        <v>84</v>
      </c>
      <c r="AH433" s="73">
        <v>5400255663</v>
      </c>
      <c r="AI433" s="73">
        <v>10</v>
      </c>
      <c r="AJ433" s="74">
        <v>7.45</v>
      </c>
      <c r="AK433" s="74">
        <v>16.45</v>
      </c>
      <c r="AL433" s="74">
        <v>16.5</v>
      </c>
      <c r="AM433" s="73" t="s">
        <v>168</v>
      </c>
      <c r="AN433" s="75" t="s">
        <v>45</v>
      </c>
      <c r="AO433" s="76" t="s">
        <v>61</v>
      </c>
    </row>
    <row r="434" spans="1:41" ht="14.45" customHeight="1">
      <c r="A434" s="38"/>
      <c r="B434" s="11">
        <f t="shared" si="132"/>
        <v>45824</v>
      </c>
      <c r="C434" s="39">
        <f t="shared" si="153"/>
        <v>5400256064</v>
      </c>
      <c r="D434" s="50" t="str">
        <f>IF(AF434="", "", IFERROR(TEXT(INDEX(Tabella4[N°], MATCH("*"&amp;AF434&amp;"*", Tabella4[DIPENDENTE], 0)), "0000"), "Non trovato"))</f>
        <v>0319</v>
      </c>
      <c r="E434" s="50" t="str">
        <f>IF(AG434="", "", IF(ISERROR(MATCH("*"&amp;AG434&amp;"*", Tabella4[DIPENDENTE], 0)), "Non trovato", TEXT(INDEX(Tabella4[N°], MATCH("*"&amp;AG434&amp;"*", Tabella4[DIPENDENTE], 0)), "0000")))</f>
        <v>2114</v>
      </c>
      <c r="F434" s="48" t="str">
        <f t="shared" si="133"/>
        <v>AMARA</v>
      </c>
      <c r="G434" s="48" t="str">
        <f t="shared" si="134"/>
        <v>GUARINO</v>
      </c>
      <c r="H434" s="57"/>
      <c r="I434" s="68" t="str">
        <f t="shared" si="135"/>
        <v>02</v>
      </c>
      <c r="J434" s="39" t="str">
        <f t="shared" si="150"/>
        <v/>
      </c>
      <c r="K434" s="40" t="str">
        <f t="shared" si="151"/>
        <v>08:15</v>
      </c>
      <c r="L434" s="48"/>
      <c r="M434" s="41" t="str">
        <f t="shared" si="152"/>
        <v/>
      </c>
      <c r="N434" s="41" t="str">
        <f t="shared" si="136"/>
        <v/>
      </c>
      <c r="O434" s="10" t="str">
        <f t="shared" si="137"/>
        <v>08:15</v>
      </c>
      <c r="P434" s="10" t="str">
        <f t="shared" si="138"/>
        <v/>
      </c>
      <c r="Q434" s="48" t="str">
        <f t="shared" si="139"/>
        <v/>
      </c>
      <c r="R434" s="48" t="str">
        <f t="shared" si="140"/>
        <v/>
      </c>
      <c r="S434" s="42" t="str">
        <f t="shared" si="141"/>
        <v>DOPPIO</v>
      </c>
      <c r="T434" s="57" t="str">
        <f>Tabella3[[#This Row],[Descrizione Attività]]</f>
        <v>Area cantieri SUD - Ricerca guasto e rip</v>
      </c>
      <c r="U434" s="57" t="str">
        <f>IF(Tabella1[[#This Row],[DATA]]="","","02")</f>
        <v>02</v>
      </c>
      <c r="V434" s="34"/>
      <c r="W434" s="34"/>
      <c r="X434" s="33"/>
      <c r="Y434" s="23"/>
      <c r="Z434" s="21" t="str">
        <f t="shared" si="142"/>
        <v>lunedì</v>
      </c>
      <c r="AA434" s="22">
        <f t="shared" si="143"/>
        <v>8.25</v>
      </c>
      <c r="AB434" s="22" t="str">
        <f t="shared" si="144"/>
        <v>08:15</v>
      </c>
      <c r="AC434" s="22" t="str">
        <f t="shared" si="145"/>
        <v>NO</v>
      </c>
      <c r="AD434" s="46"/>
      <c r="AE434" s="72">
        <v>45824</v>
      </c>
      <c r="AF434" s="73" t="s">
        <v>155</v>
      </c>
      <c r="AG434" s="73" t="s">
        <v>43</v>
      </c>
      <c r="AH434" s="73">
        <v>5400256064</v>
      </c>
      <c r="AI434" s="73">
        <v>30</v>
      </c>
      <c r="AJ434" s="74">
        <v>7.45</v>
      </c>
      <c r="AK434" s="74">
        <v>16.45</v>
      </c>
      <c r="AL434" s="74">
        <v>16.5</v>
      </c>
      <c r="AM434" s="73" t="s">
        <v>189</v>
      </c>
      <c r="AN434" s="75" t="s">
        <v>45</v>
      </c>
      <c r="AO434" s="76" t="s">
        <v>61</v>
      </c>
    </row>
    <row r="435" spans="1:41" ht="14.45" customHeight="1">
      <c r="A435" s="38"/>
      <c r="B435" s="11">
        <f t="shared" si="132"/>
        <v>45824</v>
      </c>
      <c r="C435" s="39">
        <f t="shared" si="153"/>
        <v>5400243313</v>
      </c>
      <c r="D435" s="50" t="str">
        <f>IF(AF435="", "", IFERROR(TEXT(INDEX(Tabella4[N°], MATCH("*"&amp;AF435&amp;"*", Tabella4[DIPENDENTE], 0)), "0000"), "Non trovato"))</f>
        <v>1833</v>
      </c>
      <c r="E435" s="50" t="str">
        <f>IF(AG435="", "", IF(ISERROR(MATCH("*"&amp;AG435&amp;"*", Tabella4[DIPENDENTE], 0)), "Non trovato", TEXT(INDEX(Tabella4[N°], MATCH("*"&amp;AG435&amp;"*", Tabella4[DIPENDENTE], 0)), "0000")))</f>
        <v>2012</v>
      </c>
      <c r="F435" s="48" t="str">
        <f t="shared" si="133"/>
        <v>MICELI</v>
      </c>
      <c r="G435" s="48" t="str">
        <f t="shared" si="134"/>
        <v>MIGNOSA A</v>
      </c>
      <c r="H435" s="57"/>
      <c r="I435" s="68" t="str">
        <f t="shared" si="135"/>
        <v>02</v>
      </c>
      <c r="J435" s="39" t="str">
        <f t="shared" si="150"/>
        <v/>
      </c>
      <c r="K435" s="40" t="str">
        <f t="shared" si="151"/>
        <v>08:15</v>
      </c>
      <c r="L435" s="48"/>
      <c r="M435" s="41" t="str">
        <f t="shared" si="152"/>
        <v/>
      </c>
      <c r="N435" s="41" t="str">
        <f t="shared" si="136"/>
        <v/>
      </c>
      <c r="O435" s="10" t="str">
        <f t="shared" si="137"/>
        <v>08:15</v>
      </c>
      <c r="P435" s="10" t="str">
        <f t="shared" si="138"/>
        <v/>
      </c>
      <c r="Q435" s="48" t="str">
        <f t="shared" si="139"/>
        <v/>
      </c>
      <c r="R435" s="48" t="str">
        <f t="shared" si="140"/>
        <v/>
      </c>
      <c r="S435" s="42" t="str">
        <f t="shared" si="141"/>
        <v>DOPPIO</v>
      </c>
      <c r="T435" s="57" t="str">
        <f>Tabella3[[#This Row],[Descrizione Attività]]</f>
        <v>Assistenza ELE attività edili_2025</v>
      </c>
      <c r="U435" s="57" t="str">
        <f>IF(Tabella1[[#This Row],[DATA]]="","","02")</f>
        <v>02</v>
      </c>
      <c r="V435" s="34"/>
      <c r="W435" s="34"/>
      <c r="X435" s="33"/>
      <c r="Y435" s="23"/>
      <c r="Z435" s="21" t="str">
        <f t="shared" si="142"/>
        <v>lunedì</v>
      </c>
      <c r="AA435" s="22">
        <f t="shared" si="143"/>
        <v>8.25</v>
      </c>
      <c r="AB435" s="22" t="str">
        <f t="shared" si="144"/>
        <v>08:15</v>
      </c>
      <c r="AC435" s="22" t="str">
        <f t="shared" si="145"/>
        <v>NO</v>
      </c>
      <c r="AD435" s="46"/>
      <c r="AE435" s="72">
        <v>45824</v>
      </c>
      <c r="AF435" s="73" t="s">
        <v>82</v>
      </c>
      <c r="AG435" s="73" t="s">
        <v>92</v>
      </c>
      <c r="AH435" s="73">
        <v>5400243313</v>
      </c>
      <c r="AI435" s="73">
        <v>10</v>
      </c>
      <c r="AJ435" s="74">
        <v>7.45</v>
      </c>
      <c r="AK435" s="74">
        <v>16.45</v>
      </c>
      <c r="AL435" s="74">
        <v>16.5</v>
      </c>
      <c r="AM435" s="73" t="s">
        <v>145</v>
      </c>
      <c r="AN435" s="75" t="s">
        <v>45</v>
      </c>
      <c r="AO435" s="76" t="s">
        <v>61</v>
      </c>
    </row>
    <row r="436" spans="1:41" ht="14.45" customHeight="1">
      <c r="A436" s="38"/>
      <c r="B436" s="11">
        <f t="shared" si="132"/>
        <v>45824</v>
      </c>
      <c r="C436" s="39">
        <f t="shared" si="153"/>
        <v>5400254859</v>
      </c>
      <c r="D436" s="50" t="str">
        <f>IF(AF436="", "", IFERROR(TEXT(INDEX(Tabella4[N°], MATCH("*"&amp;AF436&amp;"*", Tabella4[DIPENDENTE], 0)), "0000"), "Non trovato"))</f>
        <v>0511</v>
      </c>
      <c r="E436" s="50" t="str">
        <f>IF(AG436="", "", IF(ISERROR(MATCH("*"&amp;AG436&amp;"*", Tabella4[DIPENDENTE], 0)), "Non trovato", TEXT(INDEX(Tabella4[N°], MATCH("*"&amp;AG436&amp;"*", Tabella4[DIPENDENTE], 0)), "0000")))</f>
        <v>1667</v>
      </c>
      <c r="F436" s="48" t="str">
        <f t="shared" si="133"/>
        <v>DI GRANDE D</v>
      </c>
      <c r="G436" s="48" t="str">
        <f t="shared" si="134"/>
        <v>CAVALLARO</v>
      </c>
      <c r="H436" s="57"/>
      <c r="I436" s="68" t="str">
        <f t="shared" si="135"/>
        <v>02</v>
      </c>
      <c r="J436" s="39" t="str">
        <f t="shared" si="150"/>
        <v/>
      </c>
      <c r="K436" s="40" t="str">
        <f t="shared" si="151"/>
        <v>08:15</v>
      </c>
      <c r="L436" s="48"/>
      <c r="M436" s="41" t="str">
        <f t="shared" si="152"/>
        <v/>
      </c>
      <c r="N436" s="41" t="str">
        <f t="shared" si="136"/>
        <v/>
      </c>
      <c r="O436" s="10" t="str">
        <f t="shared" si="137"/>
        <v>08:15</v>
      </c>
      <c r="P436" s="10" t="str">
        <f t="shared" si="138"/>
        <v/>
      </c>
      <c r="Q436" s="48" t="str">
        <f t="shared" si="139"/>
        <v/>
      </c>
      <c r="R436" s="48" t="str">
        <f t="shared" si="140"/>
        <v/>
      </c>
      <c r="S436" s="42" t="str">
        <f t="shared" si="141"/>
        <v>DOPPIO</v>
      </c>
      <c r="T436" s="57" t="str">
        <f>Tabella3[[#This Row],[Descrizione Attività]]</f>
        <v>20/MP105A-ricerca guasto</v>
      </c>
      <c r="U436" s="57" t="str">
        <f>IF(Tabella1[[#This Row],[DATA]]="","","02")</f>
        <v>02</v>
      </c>
      <c r="V436" s="34"/>
      <c r="W436" s="34"/>
      <c r="X436" s="33"/>
      <c r="Y436" s="23"/>
      <c r="Z436" s="21" t="str">
        <f t="shared" si="142"/>
        <v>lunedì</v>
      </c>
      <c r="AA436" s="22">
        <f t="shared" si="143"/>
        <v>8.25</v>
      </c>
      <c r="AB436" s="22" t="str">
        <f t="shared" si="144"/>
        <v>08:15</v>
      </c>
      <c r="AC436" s="22" t="str">
        <f t="shared" si="145"/>
        <v>NO</v>
      </c>
      <c r="AD436" s="46"/>
      <c r="AE436" s="72">
        <v>45824</v>
      </c>
      <c r="AF436" s="73" t="s">
        <v>144</v>
      </c>
      <c r="AG436" s="73" t="s">
        <v>162</v>
      </c>
      <c r="AH436" s="73">
        <v>5400254859</v>
      </c>
      <c r="AI436" s="73">
        <v>10</v>
      </c>
      <c r="AJ436" s="74">
        <v>7.45</v>
      </c>
      <c r="AK436" s="74">
        <v>16.45</v>
      </c>
      <c r="AL436" s="74">
        <v>16.5</v>
      </c>
      <c r="AM436" s="73" t="s">
        <v>199</v>
      </c>
      <c r="AN436" s="75" t="s">
        <v>45</v>
      </c>
      <c r="AO436" s="76" t="s">
        <v>61</v>
      </c>
    </row>
    <row r="437" spans="1:41" ht="14.45" customHeight="1">
      <c r="A437" s="38"/>
      <c r="B437" s="11">
        <f t="shared" si="132"/>
        <v>45824</v>
      </c>
      <c r="C437" s="39">
        <f t="shared" si="153"/>
        <v>5400255372</v>
      </c>
      <c r="D437" s="50" t="str">
        <f>IF(AF437="", "", IFERROR(TEXT(INDEX(Tabella4[N°], MATCH("*"&amp;AF437&amp;"*", Tabella4[DIPENDENTE], 0)), "0000"), "Non trovato"))</f>
        <v>1976</v>
      </c>
      <c r="E437" s="50" t="str">
        <f>IF(AG437="", "", IF(ISERROR(MATCH("*"&amp;AG437&amp;"*", Tabella4[DIPENDENTE], 0)), "Non trovato", TEXT(INDEX(Tabella4[N°], MATCH("*"&amp;AG437&amp;"*", Tabella4[DIPENDENTE], 0)), "0000")))</f>
        <v>2150</v>
      </c>
      <c r="F437" s="48" t="str">
        <f t="shared" si="133"/>
        <v>RIZZA F</v>
      </c>
      <c r="G437" s="48" t="str">
        <f t="shared" si="134"/>
        <v>RIZZA C</v>
      </c>
      <c r="H437" s="57"/>
      <c r="I437" s="68" t="str">
        <f t="shared" si="135"/>
        <v>02</v>
      </c>
      <c r="J437" s="39" t="str">
        <f t="shared" si="150"/>
        <v/>
      </c>
      <c r="K437" s="40" t="str">
        <f t="shared" si="151"/>
        <v>08:15</v>
      </c>
      <c r="L437" s="48"/>
      <c r="M437" s="41" t="str">
        <f t="shared" si="152"/>
        <v/>
      </c>
      <c r="N437" s="41" t="str">
        <f t="shared" si="136"/>
        <v/>
      </c>
      <c r="O437" s="10" t="str">
        <f t="shared" si="137"/>
        <v>08:15</v>
      </c>
      <c r="P437" s="10" t="str">
        <f t="shared" si="138"/>
        <v/>
      </c>
      <c r="Q437" s="48" t="str">
        <f t="shared" si="139"/>
        <v/>
      </c>
      <c r="R437" s="48" t="str">
        <f t="shared" si="140"/>
        <v/>
      </c>
      <c r="S437" s="42" t="str">
        <f t="shared" si="141"/>
        <v>DOPPIO</v>
      </c>
      <c r="T437" s="57" t="str">
        <f>Tabella3[[#This Row],[Descrizione Attività]]</f>
        <v>ripristini AI  giugno 2025</v>
      </c>
      <c r="U437" s="57" t="str">
        <f>IF(Tabella1[[#This Row],[DATA]]="","","02")</f>
        <v>02</v>
      </c>
      <c r="V437" s="34"/>
      <c r="W437" s="34"/>
      <c r="X437" s="33"/>
      <c r="Y437" s="23"/>
      <c r="Z437" s="21" t="str">
        <f t="shared" si="142"/>
        <v>lunedì</v>
      </c>
      <c r="AA437" s="22">
        <f t="shared" si="143"/>
        <v>8.25</v>
      </c>
      <c r="AB437" s="22" t="str">
        <f t="shared" si="144"/>
        <v>08:15</v>
      </c>
      <c r="AC437" s="22" t="str">
        <f t="shared" si="145"/>
        <v>NO</v>
      </c>
      <c r="AD437" s="46"/>
      <c r="AE437" s="72">
        <v>45824</v>
      </c>
      <c r="AF437" s="73" t="s">
        <v>77</v>
      </c>
      <c r="AG437" s="73" t="s">
        <v>78</v>
      </c>
      <c r="AH437" s="73">
        <v>5400255372</v>
      </c>
      <c r="AI437" s="73">
        <v>10</v>
      </c>
      <c r="AJ437" s="74">
        <v>7.45</v>
      </c>
      <c r="AK437" s="74">
        <v>16.45</v>
      </c>
      <c r="AL437" s="74">
        <v>16.5</v>
      </c>
      <c r="AM437" s="73" t="s">
        <v>79</v>
      </c>
      <c r="AN437" s="75" t="s">
        <v>45</v>
      </c>
      <c r="AO437" s="76" t="s">
        <v>80</v>
      </c>
    </row>
    <row r="438" spans="1:41" ht="14.45" customHeight="1">
      <c r="A438" s="38"/>
      <c r="B438" s="11">
        <f t="shared" si="132"/>
        <v>45824</v>
      </c>
      <c r="C438" s="39">
        <f t="shared" si="153"/>
        <v>5400256064</v>
      </c>
      <c r="D438" s="50" t="str">
        <f>IF(AF438="", "", IFERROR(TEXT(INDEX(Tabella4[N°], MATCH("*"&amp;AF438&amp;"*", Tabella4[DIPENDENTE], 0)), "0000"), "Non trovato"))</f>
        <v>0319</v>
      </c>
      <c r="E438" s="50" t="str">
        <f>IF(AG438="", "", IF(ISERROR(MATCH("*"&amp;AG438&amp;"*", Tabella4[DIPENDENTE], 0)), "Non trovato", TEXT(INDEX(Tabella4[N°], MATCH("*"&amp;AG438&amp;"*", Tabella4[DIPENDENTE], 0)), "0000")))</f>
        <v/>
      </c>
      <c r="F438" s="48" t="str">
        <f t="shared" si="133"/>
        <v>AMARA</v>
      </c>
      <c r="G438" s="48" t="str">
        <f t="shared" si="134"/>
        <v/>
      </c>
      <c r="H438" s="57"/>
      <c r="I438" s="68" t="str">
        <f t="shared" si="135"/>
        <v>02</v>
      </c>
      <c r="J438" s="39" t="str">
        <f t="shared" si="150"/>
        <v/>
      </c>
      <c r="K438" s="40" t="str">
        <f t="shared" si="151"/>
        <v>01:00</v>
      </c>
      <c r="L438" s="48"/>
      <c r="M438" s="41" t="str">
        <f t="shared" si="152"/>
        <v/>
      </c>
      <c r="N438" s="41" t="str">
        <f t="shared" si="136"/>
        <v/>
      </c>
      <c r="O438" s="10" t="str">
        <f t="shared" si="137"/>
        <v>01:00</v>
      </c>
      <c r="P438" s="10" t="str">
        <f t="shared" si="138"/>
        <v/>
      </c>
      <c r="Q438" s="48" t="str">
        <f t="shared" si="139"/>
        <v/>
      </c>
      <c r="R438" s="48" t="str">
        <f t="shared" si="140"/>
        <v/>
      </c>
      <c r="S438" s="42" t="str">
        <f t="shared" si="141"/>
        <v>SINGOLO</v>
      </c>
      <c r="T438" s="57" t="str">
        <f>Tabella3[[#This Row],[Descrizione Attività]]</f>
        <v>Area cantieri SUD - Noleggio gruppo elet</v>
      </c>
      <c r="U438" s="57" t="str">
        <f>IF(Tabella1[[#This Row],[DATA]]="","","02")</f>
        <v>02</v>
      </c>
      <c r="V438" s="34"/>
      <c r="W438" s="34"/>
      <c r="X438" s="33"/>
      <c r="Y438" s="23"/>
      <c r="Z438" s="21" t="str">
        <f t="shared" si="142"/>
        <v>lunedì</v>
      </c>
      <c r="AA438" s="22">
        <f t="shared" si="143"/>
        <v>1</v>
      </c>
      <c r="AB438" s="22" t="str">
        <f t="shared" si="144"/>
        <v>01:00</v>
      </c>
      <c r="AC438" s="22" t="str">
        <f t="shared" si="145"/>
        <v>NO</v>
      </c>
      <c r="AD438" s="46"/>
      <c r="AE438" s="72">
        <v>45824</v>
      </c>
      <c r="AF438" s="73" t="s">
        <v>155</v>
      </c>
      <c r="AG438" s="73"/>
      <c r="AH438" s="73">
        <v>5400256064</v>
      </c>
      <c r="AI438" s="73">
        <v>10</v>
      </c>
      <c r="AJ438" s="74">
        <v>6.45</v>
      </c>
      <c r="AK438" s="74">
        <v>7.45</v>
      </c>
      <c r="AL438" s="74">
        <v>1</v>
      </c>
      <c r="AM438" s="73" t="s">
        <v>183</v>
      </c>
      <c r="AN438" s="75" t="s">
        <v>45</v>
      </c>
      <c r="AO438" s="76" t="s">
        <v>61</v>
      </c>
    </row>
    <row r="439" spans="1:41" ht="14.45" customHeight="1">
      <c r="A439" s="38"/>
      <c r="B439" s="12">
        <f t="shared" si="132"/>
        <v>45824</v>
      </c>
      <c r="C439" s="39">
        <f t="shared" si="153"/>
        <v>5400256064</v>
      </c>
      <c r="D439" s="52" t="str">
        <f>IF(AF439="", "", IFERROR(TEXT(INDEX(Tabella4[N°], MATCH("*"&amp;AF439&amp;"*", Tabella4[DIPENDENTE], 0)), "0000"), "Non trovato"))</f>
        <v>0483</v>
      </c>
      <c r="E439" s="52" t="str">
        <f>IF(AG439="", "", IF(ISERROR(MATCH("*"&amp;AG439&amp;"*", Tabella4[DIPENDENTE], 0)), "Non trovato", TEXT(INDEX(Tabella4[N°], MATCH("*"&amp;AG439&amp;"*", Tabella4[DIPENDENTE], 0)), "0000")))</f>
        <v/>
      </c>
      <c r="F439" s="48" t="str">
        <f t="shared" si="133"/>
        <v>SCARAVELLI</v>
      </c>
      <c r="G439" s="48" t="str">
        <f t="shared" si="134"/>
        <v/>
      </c>
      <c r="H439" s="57"/>
      <c r="I439" s="68" t="str">
        <f t="shared" si="135"/>
        <v>02</v>
      </c>
      <c r="J439" s="39" t="str">
        <f t="shared" si="150"/>
        <v/>
      </c>
      <c r="K439" s="40" t="str">
        <f t="shared" si="151"/>
        <v>08:15</v>
      </c>
      <c r="L439" s="48"/>
      <c r="M439" s="41" t="str">
        <f t="shared" si="152"/>
        <v/>
      </c>
      <c r="N439" s="41" t="str">
        <f t="shared" si="136"/>
        <v/>
      </c>
      <c r="O439" s="10" t="str">
        <f t="shared" si="137"/>
        <v>08:15</v>
      </c>
      <c r="P439" s="10" t="str">
        <f t="shared" si="138"/>
        <v/>
      </c>
      <c r="Q439" s="48" t="str">
        <f t="shared" si="139"/>
        <v/>
      </c>
      <c r="R439" s="48" t="str">
        <f t="shared" si="140"/>
        <v/>
      </c>
      <c r="S439" s="42" t="str">
        <f t="shared" si="141"/>
        <v>SINGOLO</v>
      </c>
      <c r="T439" s="57" t="str">
        <f>Tabella3[[#This Row],[Descrizione Attività]]</f>
        <v>Area cantieri SUD - Noleggio gruppo elet</v>
      </c>
      <c r="U439" s="57" t="str">
        <f>IF(Tabella1[[#This Row],[DATA]]="","","02")</f>
        <v>02</v>
      </c>
      <c r="V439" s="34"/>
      <c r="W439" s="34"/>
      <c r="X439" s="33"/>
      <c r="Y439" s="23"/>
      <c r="Z439" s="21" t="str">
        <f t="shared" si="142"/>
        <v>lunedì</v>
      </c>
      <c r="AA439" s="22">
        <f t="shared" si="143"/>
        <v>8.25</v>
      </c>
      <c r="AB439" s="22" t="str">
        <f t="shared" si="144"/>
        <v>08:15</v>
      </c>
      <c r="AC439" s="22" t="str">
        <f t="shared" si="145"/>
        <v>NO</v>
      </c>
      <c r="AD439" s="46"/>
      <c r="AE439" s="72">
        <v>45824</v>
      </c>
      <c r="AF439" s="73" t="s">
        <v>51</v>
      </c>
      <c r="AG439" s="73"/>
      <c r="AH439" s="73">
        <v>5400256064</v>
      </c>
      <c r="AI439" s="73">
        <v>10</v>
      </c>
      <c r="AJ439" s="74">
        <v>7.45</v>
      </c>
      <c r="AK439" s="74">
        <v>16.45</v>
      </c>
      <c r="AL439" s="74">
        <v>8.25</v>
      </c>
      <c r="AM439" s="73" t="s">
        <v>183</v>
      </c>
      <c r="AN439" s="75" t="s">
        <v>45</v>
      </c>
      <c r="AO439" s="76" t="s">
        <v>61</v>
      </c>
    </row>
    <row r="440" spans="1:41" ht="14.45" customHeight="1">
      <c r="A440" s="38"/>
      <c r="B440" s="12">
        <f t="shared" si="132"/>
        <v>45824</v>
      </c>
      <c r="C440" s="39">
        <f t="shared" si="153"/>
        <v>5400256064</v>
      </c>
      <c r="D440" s="52" t="str">
        <f>IF(AF440="", "", IFERROR(TEXT(INDEX(Tabella4[N°], MATCH("*"&amp;AF440&amp;"*", Tabella4[DIPENDENTE], 0)), "0000"), "Non trovato"))</f>
        <v>0319</v>
      </c>
      <c r="E440" s="52" t="str">
        <f>IF(AG440="", "", IF(ISERROR(MATCH("*"&amp;AG440&amp;"*", Tabella4[DIPENDENTE], 0)), "Non trovato", TEXT(INDEX(Tabella4[N°], MATCH("*"&amp;AG440&amp;"*", Tabella4[DIPENDENTE], 0)), "0000")))</f>
        <v/>
      </c>
      <c r="F440" s="48" t="str">
        <f t="shared" si="133"/>
        <v>AMARA</v>
      </c>
      <c r="G440" s="48" t="str">
        <f t="shared" si="134"/>
        <v/>
      </c>
      <c r="H440" s="57"/>
      <c r="I440" s="68" t="str">
        <f t="shared" si="135"/>
        <v>02</v>
      </c>
      <c r="J440" s="39" t="str">
        <f t="shared" si="150"/>
        <v/>
      </c>
      <c r="K440" s="40" t="str">
        <f t="shared" si="151"/>
        <v>01:30</v>
      </c>
      <c r="L440" s="48"/>
      <c r="M440" s="41" t="str">
        <f t="shared" si="152"/>
        <v/>
      </c>
      <c r="N440" s="41" t="str">
        <f t="shared" si="136"/>
        <v/>
      </c>
      <c r="O440" s="10" t="str">
        <f t="shared" si="137"/>
        <v>01:30</v>
      </c>
      <c r="P440" s="10" t="str">
        <f t="shared" si="138"/>
        <v/>
      </c>
      <c r="Q440" s="48" t="str">
        <f t="shared" si="139"/>
        <v/>
      </c>
      <c r="R440" s="48" t="str">
        <f t="shared" si="140"/>
        <v/>
      </c>
      <c r="S440" s="42" t="str">
        <f t="shared" si="141"/>
        <v>SINGOLO</v>
      </c>
      <c r="T440" s="57" t="str">
        <f>Tabella3[[#This Row],[Descrizione Attività]]</f>
        <v>Area cantieri SUD - Noleggio gruppo elet</v>
      </c>
      <c r="U440" s="57" t="str">
        <f>IF(Tabella1[[#This Row],[DATA]]="","","02")</f>
        <v>02</v>
      </c>
      <c r="V440" s="34"/>
      <c r="W440" s="34"/>
      <c r="X440" s="33"/>
      <c r="Y440" s="23"/>
      <c r="Z440" s="21" t="str">
        <f t="shared" si="142"/>
        <v>lunedì</v>
      </c>
      <c r="AA440" s="22">
        <f t="shared" si="143"/>
        <v>1.5</v>
      </c>
      <c r="AB440" s="22" t="str">
        <f t="shared" si="144"/>
        <v>01:30</v>
      </c>
      <c r="AC440" s="22" t="str">
        <f t="shared" si="145"/>
        <v>NO</v>
      </c>
      <c r="AD440" s="46"/>
      <c r="AE440" s="72">
        <v>45824</v>
      </c>
      <c r="AF440" s="73" t="s">
        <v>155</v>
      </c>
      <c r="AG440" s="73"/>
      <c r="AH440" s="73">
        <v>5400256064</v>
      </c>
      <c r="AI440" s="73">
        <v>10</v>
      </c>
      <c r="AJ440" s="74">
        <v>16.45</v>
      </c>
      <c r="AK440" s="74">
        <v>18.149999999999999</v>
      </c>
      <c r="AL440" s="74">
        <v>1.5</v>
      </c>
      <c r="AM440" s="73" t="s">
        <v>183</v>
      </c>
      <c r="AN440" s="75" t="s">
        <v>45</v>
      </c>
      <c r="AO440" s="76" t="s">
        <v>61</v>
      </c>
    </row>
    <row r="441" spans="1:41" ht="14.45" customHeight="1">
      <c r="A441" s="38"/>
      <c r="B441" s="9">
        <f t="shared" si="132"/>
        <v>45824</v>
      </c>
      <c r="C441" s="39">
        <f t="shared" si="153"/>
        <v>404</v>
      </c>
      <c r="D441" s="38" t="str">
        <f>IF(AF441="", "", IFERROR(TEXT(INDEX(Tabella4[N°], MATCH("*"&amp;AF441&amp;"*", Tabella4[DIPENDENTE], 0)), "0000"), "Non trovato"))</f>
        <v>0552</v>
      </c>
      <c r="E441" s="38" t="str">
        <f>IF(AG441="", "", IF(ISERROR(MATCH("*"&amp;AG441&amp;"*", Tabella4[DIPENDENTE], 0)), "Non trovato", TEXT(INDEX(Tabella4[N°], MATCH("*"&amp;AG441&amp;"*", Tabella4[DIPENDENTE], 0)), "0000")))</f>
        <v/>
      </c>
      <c r="F441" s="48" t="str">
        <f t="shared" si="133"/>
        <v>DI MARE</v>
      </c>
      <c r="G441" s="48" t="str">
        <f t="shared" si="134"/>
        <v/>
      </c>
      <c r="H441" s="57"/>
      <c r="I441" s="68" t="str">
        <f t="shared" si="135"/>
        <v>02</v>
      </c>
      <c r="J441" s="39" t="str">
        <f t="shared" si="150"/>
        <v>01:30</v>
      </c>
      <c r="K441" s="40" t="str">
        <f t="shared" si="151"/>
        <v/>
      </c>
      <c r="L441" s="48"/>
      <c r="M441" s="41" t="str">
        <f t="shared" si="152"/>
        <v/>
      </c>
      <c r="N441" s="41" t="str">
        <f t="shared" si="136"/>
        <v/>
      </c>
      <c r="O441" s="10" t="str">
        <f t="shared" si="137"/>
        <v>01:30</v>
      </c>
      <c r="P441" s="10" t="str">
        <f t="shared" si="138"/>
        <v/>
      </c>
      <c r="Q441" s="48" t="str">
        <f t="shared" si="139"/>
        <v/>
      </c>
      <c r="R441" s="48" t="str">
        <f t="shared" si="140"/>
        <v/>
      </c>
      <c r="S441" s="42" t="str">
        <f t="shared" si="141"/>
        <v>SINGOLO</v>
      </c>
      <c r="T441" s="57" t="str">
        <f>Tabella3[[#This Row],[Descrizione Attività]]</f>
        <v>ORE CONTO PROPRIO</v>
      </c>
      <c r="U441" s="57" t="str">
        <f>IF(Tabella1[[#This Row],[DATA]]="","","02")</f>
        <v>02</v>
      </c>
      <c r="V441" s="34"/>
      <c r="W441" s="34"/>
      <c r="X441" s="33"/>
      <c r="Y441" s="23"/>
      <c r="Z441" s="21" t="str">
        <f t="shared" si="142"/>
        <v>lunedì</v>
      </c>
      <c r="AA441" s="22">
        <f t="shared" si="143"/>
        <v>1.5</v>
      </c>
      <c r="AB441" s="22" t="str">
        <f t="shared" si="144"/>
        <v>01:30</v>
      </c>
      <c r="AC441" s="22" t="str">
        <f t="shared" si="145"/>
        <v>NO</v>
      </c>
      <c r="AD441" s="46"/>
      <c r="AE441" s="72">
        <v>45824</v>
      </c>
      <c r="AF441" s="73" t="s">
        <v>63</v>
      </c>
      <c r="AG441" s="73"/>
      <c r="AH441" s="73">
        <v>4041</v>
      </c>
      <c r="AI441" s="73">
        <v>10</v>
      </c>
      <c r="AJ441" s="74">
        <v>6.15</v>
      </c>
      <c r="AK441" s="74">
        <v>7.45</v>
      </c>
      <c r="AL441" s="74">
        <v>1.5</v>
      </c>
      <c r="AM441" s="73" t="s">
        <v>62</v>
      </c>
      <c r="AN441" s="75" t="s">
        <v>49</v>
      </c>
      <c r="AO441" s="76">
        <v>4041</v>
      </c>
    </row>
    <row r="442" spans="1:41" ht="14.45" customHeight="1">
      <c r="A442" s="38"/>
      <c r="B442" s="9">
        <f t="shared" si="132"/>
        <v>45824</v>
      </c>
      <c r="C442" s="39">
        <f t="shared" si="153"/>
        <v>404</v>
      </c>
      <c r="D442" s="38" t="str">
        <f>IF(AF442="", "", IFERROR(TEXT(INDEX(Tabella4[N°], MATCH("*"&amp;AF442&amp;"*", Tabella4[DIPENDENTE], 0)), "0000"), "Non trovato"))</f>
        <v>0552</v>
      </c>
      <c r="E442" s="38" t="str">
        <f>IF(AG442="", "", IF(ISERROR(MATCH("*"&amp;AG442&amp;"*", Tabella4[DIPENDENTE], 0)), "Non trovato", TEXT(INDEX(Tabella4[N°], MATCH("*"&amp;AG442&amp;"*", Tabella4[DIPENDENTE], 0)), "0000")))</f>
        <v>0242</v>
      </c>
      <c r="F442" s="48" t="str">
        <f t="shared" si="133"/>
        <v>DI MARE</v>
      </c>
      <c r="G442" s="48" t="str">
        <f t="shared" si="134"/>
        <v>OGNISANTI A</v>
      </c>
      <c r="H442" s="57"/>
      <c r="I442" s="68" t="str">
        <f t="shared" si="135"/>
        <v>02</v>
      </c>
      <c r="J442" s="39" t="str">
        <f t="shared" si="150"/>
        <v>00:30</v>
      </c>
      <c r="K442" s="40" t="str">
        <f t="shared" si="151"/>
        <v/>
      </c>
      <c r="L442" s="48"/>
      <c r="M442" s="41" t="str">
        <f t="shared" si="152"/>
        <v/>
      </c>
      <c r="N442" s="41" t="str">
        <f t="shared" si="136"/>
        <v/>
      </c>
      <c r="O442" s="10" t="str">
        <f t="shared" si="137"/>
        <v>00:30</v>
      </c>
      <c r="P442" s="10" t="str">
        <f t="shared" si="138"/>
        <v/>
      </c>
      <c r="Q442" s="48" t="str">
        <f t="shared" si="139"/>
        <v/>
      </c>
      <c r="R442" s="48" t="str">
        <f t="shared" si="140"/>
        <v/>
      </c>
      <c r="S442" s="42" t="str">
        <f t="shared" si="141"/>
        <v>DOPPIO</v>
      </c>
      <c r="T442" s="57" t="str">
        <f>Tabella3[[#This Row],[Descrizione Attività]]</f>
        <v>ORE CONTO PROPRIO</v>
      </c>
      <c r="U442" s="57" t="str">
        <f>IF(Tabella1[[#This Row],[DATA]]="","","02")</f>
        <v>02</v>
      </c>
      <c r="V442" s="34"/>
      <c r="W442" s="34"/>
      <c r="X442" s="33"/>
      <c r="Y442" s="23"/>
      <c r="Z442" s="21" t="str">
        <f t="shared" si="142"/>
        <v>lunedì</v>
      </c>
      <c r="AA442" s="22">
        <f t="shared" si="143"/>
        <v>0.5</v>
      </c>
      <c r="AB442" s="22" t="str">
        <f t="shared" si="144"/>
        <v>00:30</v>
      </c>
      <c r="AC442" s="22" t="str">
        <f t="shared" si="145"/>
        <v>NO</v>
      </c>
      <c r="AD442" s="46"/>
      <c r="AE442" s="72">
        <v>45824</v>
      </c>
      <c r="AF442" s="73" t="s">
        <v>63</v>
      </c>
      <c r="AG442" s="73" t="s">
        <v>72</v>
      </c>
      <c r="AH442" s="73">
        <v>4041</v>
      </c>
      <c r="AI442" s="73">
        <v>10</v>
      </c>
      <c r="AJ442" s="74">
        <v>16.45</v>
      </c>
      <c r="AK442" s="74">
        <v>17.149999999999999</v>
      </c>
      <c r="AL442" s="74">
        <v>1</v>
      </c>
      <c r="AM442" s="73" t="s">
        <v>62</v>
      </c>
      <c r="AN442" s="75" t="s">
        <v>49</v>
      </c>
      <c r="AO442" s="76">
        <v>4041</v>
      </c>
    </row>
    <row r="443" spans="1:41" ht="14.45" customHeight="1">
      <c r="A443" s="38"/>
      <c r="B443" s="9">
        <f t="shared" si="132"/>
        <v>45824</v>
      </c>
      <c r="C443" s="39">
        <f t="shared" si="153"/>
        <v>404</v>
      </c>
      <c r="D443" s="38" t="str">
        <f>IF(AF443="", "", IFERROR(TEXT(INDEX(Tabella4[N°], MATCH("*"&amp;AF443&amp;"*", Tabella4[DIPENDENTE], 0)), "0000"), "Non trovato"))</f>
        <v>1050</v>
      </c>
      <c r="E443" s="38" t="str">
        <f>IF(AG443="", "", IF(ISERROR(MATCH("*"&amp;AG443&amp;"*", Tabella4[DIPENDENTE], 0)), "Non trovato", TEXT(INDEX(Tabella4[N°], MATCH("*"&amp;AG443&amp;"*", Tabella4[DIPENDENTE], 0)), "0000")))</f>
        <v/>
      </c>
      <c r="F443" s="48" t="str">
        <f t="shared" si="133"/>
        <v>GIGLIUTO M</v>
      </c>
      <c r="G443" s="48" t="str">
        <f t="shared" si="134"/>
        <v/>
      </c>
      <c r="H443" s="57"/>
      <c r="I443" s="68" t="str">
        <f t="shared" si="135"/>
        <v>02</v>
      </c>
      <c r="J443" s="39" t="str">
        <f t="shared" si="150"/>
        <v>08:15</v>
      </c>
      <c r="K443" s="40" t="str">
        <f t="shared" si="151"/>
        <v/>
      </c>
      <c r="L443" s="48"/>
      <c r="M443" s="41" t="str">
        <f t="shared" si="152"/>
        <v>00:30</v>
      </c>
      <c r="N443" s="41" t="str">
        <f t="shared" si="136"/>
        <v/>
      </c>
      <c r="O443" s="10" t="str">
        <f t="shared" si="137"/>
        <v>08:45</v>
      </c>
      <c r="P443" s="10" t="str">
        <f t="shared" si="138"/>
        <v/>
      </c>
      <c r="Q443" s="48" t="str">
        <f t="shared" si="139"/>
        <v/>
      </c>
      <c r="R443" s="48" t="str">
        <f t="shared" si="140"/>
        <v/>
      </c>
      <c r="S443" s="42" t="str">
        <f t="shared" si="141"/>
        <v>SINGOLO</v>
      </c>
      <c r="T443" s="57" t="str">
        <f>Tabella3[[#This Row],[Descrizione Attività]]</f>
        <v>ORE CONTO PROPRIO</v>
      </c>
      <c r="U443" s="57" t="str">
        <f>IF(Tabella1[[#This Row],[DATA]]="","","02")</f>
        <v>02</v>
      </c>
      <c r="V443" s="34"/>
      <c r="W443" s="34"/>
      <c r="X443" s="33"/>
      <c r="Y443" s="23"/>
      <c r="Z443" s="21" t="str">
        <f t="shared" si="142"/>
        <v>lunedì</v>
      </c>
      <c r="AA443" s="22">
        <f t="shared" si="143"/>
        <v>8.75</v>
      </c>
      <c r="AB443" s="22" t="str">
        <f t="shared" si="144"/>
        <v>08:45</v>
      </c>
      <c r="AC443" s="22" t="str">
        <f t="shared" si="145"/>
        <v>NO</v>
      </c>
      <c r="AD443" s="46"/>
      <c r="AE443" s="72">
        <v>45824</v>
      </c>
      <c r="AF443" s="73" t="s">
        <v>109</v>
      </c>
      <c r="AG443" s="73"/>
      <c r="AH443" s="73">
        <v>4041</v>
      </c>
      <c r="AI443" s="73">
        <v>10</v>
      </c>
      <c r="AJ443" s="74">
        <v>7.45</v>
      </c>
      <c r="AK443" s="74">
        <v>17.149999999999999</v>
      </c>
      <c r="AL443" s="74">
        <v>8.75</v>
      </c>
      <c r="AM443" s="73" t="s">
        <v>62</v>
      </c>
      <c r="AN443" s="75" t="s">
        <v>49</v>
      </c>
      <c r="AO443" s="76">
        <v>4041</v>
      </c>
    </row>
    <row r="444" spans="1:41" ht="14.45" customHeight="1">
      <c r="A444" s="38"/>
      <c r="B444" s="9">
        <f t="shared" si="132"/>
        <v>45824</v>
      </c>
      <c r="C444" s="39">
        <f t="shared" si="153"/>
        <v>404</v>
      </c>
      <c r="D444" s="38" t="str">
        <f>IF(AF444="", "", IFERROR(TEXT(INDEX(Tabella4[N°], MATCH("*"&amp;AF444&amp;"*", Tabella4[DIPENDENTE], 0)), "0000"), "Non trovato"))</f>
        <v>1876</v>
      </c>
      <c r="E444" s="38" t="str">
        <f>IF(AG444="", "", IF(ISERROR(MATCH("*"&amp;AG444&amp;"*", Tabella4[DIPENDENTE], 0)), "Non trovato", TEXT(INDEX(Tabella4[N°], MATCH("*"&amp;AG444&amp;"*", Tabella4[DIPENDENTE], 0)), "0000")))</f>
        <v>0386</v>
      </c>
      <c r="F444" s="48" t="str">
        <f t="shared" si="133"/>
        <v>RICCIO</v>
      </c>
      <c r="G444" s="48" t="str">
        <f t="shared" si="134"/>
        <v>TRICHINI</v>
      </c>
      <c r="H444" s="57"/>
      <c r="I444" s="68" t="str">
        <f t="shared" si="135"/>
        <v>02</v>
      </c>
      <c r="J444" s="39" t="str">
        <f t="shared" si="150"/>
        <v>08:15</v>
      </c>
      <c r="K444" s="40" t="str">
        <f t="shared" si="151"/>
        <v/>
      </c>
      <c r="L444" s="48"/>
      <c r="M444" s="41" t="str">
        <f t="shared" si="152"/>
        <v/>
      </c>
      <c r="N444" s="41" t="str">
        <f t="shared" si="136"/>
        <v/>
      </c>
      <c r="O444" s="10" t="str">
        <f t="shared" si="137"/>
        <v>08:15</v>
      </c>
      <c r="P444" s="10" t="str">
        <f t="shared" si="138"/>
        <v/>
      </c>
      <c r="Q444" s="48" t="str">
        <f t="shared" si="139"/>
        <v/>
      </c>
      <c r="R444" s="48" t="str">
        <f t="shared" si="140"/>
        <v/>
      </c>
      <c r="S444" s="42" t="str">
        <f t="shared" si="141"/>
        <v>DOPPIO</v>
      </c>
      <c r="T444" s="57" t="str">
        <f>Tabella3[[#This Row],[Descrizione Attività]]</f>
        <v>ORE CONTO PROPRIO</v>
      </c>
      <c r="U444" s="57" t="str">
        <f>IF(Tabella1[[#This Row],[DATA]]="","","02")</f>
        <v>02</v>
      </c>
      <c r="V444" s="34"/>
      <c r="W444" s="34"/>
      <c r="X444" s="33"/>
      <c r="Y444" s="23"/>
      <c r="Z444" s="21" t="str">
        <f t="shared" si="142"/>
        <v>lunedì</v>
      </c>
      <c r="AA444" s="22">
        <f t="shared" si="143"/>
        <v>8.25</v>
      </c>
      <c r="AB444" s="22" t="str">
        <f t="shared" si="144"/>
        <v>08:15</v>
      </c>
      <c r="AC444" s="22" t="str">
        <f t="shared" si="145"/>
        <v>NO</v>
      </c>
      <c r="AD444" s="46"/>
      <c r="AE444" s="72">
        <v>45824</v>
      </c>
      <c r="AF444" s="73" t="s">
        <v>56</v>
      </c>
      <c r="AG444" s="73" t="s">
        <v>113</v>
      </c>
      <c r="AH444" s="73">
        <v>4041</v>
      </c>
      <c r="AI444" s="73">
        <v>10</v>
      </c>
      <c r="AJ444" s="74">
        <v>7.45</v>
      </c>
      <c r="AK444" s="74">
        <v>16.45</v>
      </c>
      <c r="AL444" s="74">
        <v>16.5</v>
      </c>
      <c r="AM444" s="73" t="s">
        <v>62</v>
      </c>
      <c r="AN444" s="75" t="s">
        <v>49</v>
      </c>
      <c r="AO444" s="76">
        <v>4041</v>
      </c>
    </row>
    <row r="445" spans="1:41" ht="14.45" customHeight="1">
      <c r="A445" s="38"/>
      <c r="B445" s="9">
        <f t="shared" si="132"/>
        <v>45824</v>
      </c>
      <c r="C445" s="39">
        <f t="shared" si="153"/>
        <v>404</v>
      </c>
      <c r="D445" s="38" t="str">
        <f>IF(AF445="", "", IFERROR(TEXT(INDEX(Tabella4[N°], MATCH("*"&amp;AF445&amp;"*", Tabella4[DIPENDENTE], 0)), "0000"), "Non trovato"))</f>
        <v>1765</v>
      </c>
      <c r="E445" s="38" t="str">
        <f>IF(AG445="", "", IF(ISERROR(MATCH("*"&amp;AG445&amp;"*", Tabella4[DIPENDENTE], 0)), "Non trovato", TEXT(INDEX(Tabella4[N°], MATCH("*"&amp;AG445&amp;"*", Tabella4[DIPENDENTE], 0)), "0000")))</f>
        <v/>
      </c>
      <c r="F445" s="48" t="str">
        <f t="shared" si="133"/>
        <v>SIRINGO</v>
      </c>
      <c r="G445" s="48" t="str">
        <f t="shared" si="134"/>
        <v/>
      </c>
      <c r="H445" s="57"/>
      <c r="I445" s="68" t="str">
        <f t="shared" si="135"/>
        <v>02</v>
      </c>
      <c r="J445" s="39" t="str">
        <f t="shared" si="150"/>
        <v>08:15</v>
      </c>
      <c r="K445" s="40" t="str">
        <f t="shared" si="151"/>
        <v/>
      </c>
      <c r="L445" s="48"/>
      <c r="M445" s="41" t="str">
        <f t="shared" si="152"/>
        <v/>
      </c>
      <c r="N445" s="41" t="str">
        <f t="shared" si="136"/>
        <v/>
      </c>
      <c r="O445" s="10" t="str">
        <f t="shared" si="137"/>
        <v>08:15</v>
      </c>
      <c r="P445" s="10" t="str">
        <f t="shared" si="138"/>
        <v/>
      </c>
      <c r="Q445" s="48" t="str">
        <f t="shared" si="139"/>
        <v/>
      </c>
      <c r="R445" s="48" t="str">
        <f t="shared" si="140"/>
        <v/>
      </c>
      <c r="S445" s="42" t="str">
        <f t="shared" si="141"/>
        <v>SINGOLO</v>
      </c>
      <c r="T445" s="57" t="str">
        <f>Tabella3[[#This Row],[Descrizione Attività]]</f>
        <v>ORE CONTO PROPRIO</v>
      </c>
      <c r="U445" s="57" t="str">
        <f>IF(Tabella1[[#This Row],[DATA]]="","","02")</f>
        <v>02</v>
      </c>
      <c r="V445" s="34"/>
      <c r="W445" s="34"/>
      <c r="X445" s="33"/>
      <c r="Y445" s="23"/>
      <c r="Z445" s="21" t="str">
        <f t="shared" si="142"/>
        <v>lunedì</v>
      </c>
      <c r="AA445" s="22">
        <f t="shared" si="143"/>
        <v>8.25</v>
      </c>
      <c r="AB445" s="22" t="str">
        <f t="shared" si="144"/>
        <v>08:15</v>
      </c>
      <c r="AC445" s="22" t="str">
        <f t="shared" si="145"/>
        <v>NO</v>
      </c>
      <c r="AD445" s="46"/>
      <c r="AE445" s="72">
        <v>45824</v>
      </c>
      <c r="AF445" s="73" t="s">
        <v>112</v>
      </c>
      <c r="AG445" s="73"/>
      <c r="AH445" s="73">
        <v>4041</v>
      </c>
      <c r="AI445" s="73">
        <v>10</v>
      </c>
      <c r="AJ445" s="74">
        <v>7.45</v>
      </c>
      <c r="AK445" s="74">
        <v>16.45</v>
      </c>
      <c r="AL445" s="74">
        <v>8.25</v>
      </c>
      <c r="AM445" s="73" t="s">
        <v>62</v>
      </c>
      <c r="AN445" s="75" t="s">
        <v>49</v>
      </c>
      <c r="AO445" s="76">
        <v>4041</v>
      </c>
    </row>
    <row r="446" spans="1:41" ht="14.45" customHeight="1">
      <c r="A446" s="38"/>
      <c r="B446" s="9">
        <f t="shared" si="132"/>
        <v>45824</v>
      </c>
      <c r="C446" s="39">
        <f t="shared" si="153"/>
        <v>5400257994</v>
      </c>
      <c r="D446" s="38" t="str">
        <f>IF(AF446="", "", IFERROR(TEXT(INDEX(Tabella4[N°], MATCH("*"&amp;AF446&amp;"*", Tabella4[DIPENDENTE], 0)), "0000"), "Non trovato"))</f>
        <v>2013</v>
      </c>
      <c r="E446" s="38" t="str">
        <f>IF(AG446="", "", IF(ISERROR(MATCH("*"&amp;AG446&amp;"*", Tabella4[DIPENDENTE], 0)), "Non trovato", TEXT(INDEX(Tabella4[N°], MATCH("*"&amp;AG446&amp;"*", Tabella4[DIPENDENTE], 0)), "0000")))</f>
        <v/>
      </c>
      <c r="F446" s="48" t="str">
        <f t="shared" si="133"/>
        <v>DE LUCA</v>
      </c>
      <c r="G446" s="48" t="str">
        <f t="shared" si="134"/>
        <v/>
      </c>
      <c r="H446" s="57"/>
      <c r="I446" s="68" t="str">
        <f t="shared" si="135"/>
        <v>02</v>
      </c>
      <c r="J446" s="39" t="str">
        <f t="shared" si="150"/>
        <v/>
      </c>
      <c r="K446" s="40" t="str">
        <f t="shared" si="151"/>
        <v>08:15</v>
      </c>
      <c r="L446" s="48"/>
      <c r="M446" s="41" t="str">
        <f t="shared" si="152"/>
        <v/>
      </c>
      <c r="N446" s="41" t="str">
        <f t="shared" si="136"/>
        <v/>
      </c>
      <c r="O446" s="10" t="str">
        <f t="shared" si="137"/>
        <v>08:15</v>
      </c>
      <c r="P446" s="10" t="str">
        <f t="shared" si="138"/>
        <v/>
      </c>
      <c r="Q446" s="48" t="str">
        <f t="shared" si="139"/>
        <v/>
      </c>
      <c r="R446" s="48" t="str">
        <f t="shared" si="140"/>
        <v/>
      </c>
      <c r="S446" s="42" t="str">
        <f t="shared" si="141"/>
        <v>SINGOLO</v>
      </c>
      <c r="T446" s="57" t="str">
        <f>Tabella3[[#This Row],[Descrizione Attività]]</f>
        <v>500 F016ARC- 05F018RC SOST STRUM CON GRUPPO BYPASS E RIFAC PRIMARI (PREV 136/25)</v>
      </c>
      <c r="U446" s="57" t="str">
        <f>IF(Tabella1[[#This Row],[DATA]]="","","02")</f>
        <v>02</v>
      </c>
      <c r="V446" s="34"/>
      <c r="W446" s="34"/>
      <c r="X446" s="33"/>
      <c r="Y446" s="23"/>
      <c r="Z446" s="21" t="str">
        <f t="shared" si="142"/>
        <v>lunedì</v>
      </c>
      <c r="AA446" s="22">
        <f t="shared" si="143"/>
        <v>8.25</v>
      </c>
      <c r="AB446" s="22" t="str">
        <f t="shared" si="144"/>
        <v>08:15</v>
      </c>
      <c r="AC446" s="22" t="str">
        <f t="shared" si="145"/>
        <v>NO</v>
      </c>
      <c r="AD446" s="46"/>
      <c r="AE446" s="72">
        <v>45824</v>
      </c>
      <c r="AF446" s="73" t="s">
        <v>105</v>
      </c>
      <c r="AG446" s="73"/>
      <c r="AH446" s="73">
        <v>5400257994</v>
      </c>
      <c r="AI446" s="73">
        <v>10</v>
      </c>
      <c r="AJ446" s="74">
        <v>7.45</v>
      </c>
      <c r="AK446" s="74">
        <v>16.45</v>
      </c>
      <c r="AL446" s="74">
        <v>8.25</v>
      </c>
      <c r="AM446" s="73" t="s">
        <v>200</v>
      </c>
      <c r="AN446" s="75" t="s">
        <v>45</v>
      </c>
      <c r="AO446" s="76" t="s">
        <v>46</v>
      </c>
    </row>
    <row r="447" spans="1:41" ht="14.45" customHeight="1">
      <c r="A447" s="38"/>
      <c r="B447" s="9">
        <f t="shared" si="132"/>
        <v>45824</v>
      </c>
      <c r="C447" s="39">
        <f t="shared" si="153"/>
        <v>5400255113</v>
      </c>
      <c r="D447" s="38" t="str">
        <f>IF(AF447="", "", IFERROR(TEXT(INDEX(Tabella4[N°], MATCH("*"&amp;AF447&amp;"*", Tabella4[DIPENDENTE], 0)), "0000"), "Non trovato"))</f>
        <v>1442</v>
      </c>
      <c r="E447" s="38" t="str">
        <f>IF(AG447="", "", IF(ISERROR(MATCH("*"&amp;AG447&amp;"*", Tabella4[DIPENDENTE], 0)), "Non trovato", TEXT(INDEX(Tabella4[N°], MATCH("*"&amp;AG447&amp;"*", Tabella4[DIPENDENTE], 0)), "0000")))</f>
        <v>1924</v>
      </c>
      <c r="F447" s="48" t="str">
        <f t="shared" si="133"/>
        <v>TARASCIO</v>
      </c>
      <c r="G447" s="48" t="str">
        <f t="shared" si="134"/>
        <v>PARTESANO</v>
      </c>
      <c r="H447" s="57"/>
      <c r="I447" s="68" t="str">
        <f t="shared" si="135"/>
        <v>02</v>
      </c>
      <c r="J447" s="39" t="str">
        <f t="shared" si="150"/>
        <v/>
      </c>
      <c r="K447" s="40" t="str">
        <f t="shared" si="151"/>
        <v>08:15</v>
      </c>
      <c r="L447" s="48"/>
      <c r="M447" s="41" t="str">
        <f t="shared" si="152"/>
        <v/>
      </c>
      <c r="N447" s="41" t="str">
        <f t="shared" si="136"/>
        <v/>
      </c>
      <c r="O447" s="10" t="str">
        <f t="shared" si="137"/>
        <v>08:15</v>
      </c>
      <c r="P447" s="10" t="str">
        <f t="shared" si="138"/>
        <v/>
      </c>
      <c r="Q447" s="48" t="str">
        <f t="shared" si="139"/>
        <v/>
      </c>
      <c r="R447" s="48" t="str">
        <f t="shared" si="140"/>
        <v/>
      </c>
      <c r="S447" s="42" t="str">
        <f t="shared" si="141"/>
        <v>DOPPIO</v>
      </c>
      <c r="T447" s="57" t="str">
        <f>Tabella3[[#This Row],[Descrizione Attività]]</f>
        <v>Utilities: squ strum correttiva Giugno</v>
      </c>
      <c r="U447" s="57" t="str">
        <f>IF(Tabella1[[#This Row],[DATA]]="","","02")</f>
        <v>02</v>
      </c>
      <c r="V447" s="34"/>
      <c r="W447" s="34"/>
      <c r="X447" s="33"/>
      <c r="Y447" s="23"/>
      <c r="Z447" s="21" t="str">
        <f t="shared" si="142"/>
        <v>lunedì</v>
      </c>
      <c r="AA447" s="22">
        <f t="shared" si="143"/>
        <v>8.25</v>
      </c>
      <c r="AB447" s="22" t="str">
        <f t="shared" si="144"/>
        <v>08:15</v>
      </c>
      <c r="AC447" s="22" t="str">
        <f t="shared" si="145"/>
        <v>NO</v>
      </c>
      <c r="AD447" s="46"/>
      <c r="AE447" s="72">
        <v>45824</v>
      </c>
      <c r="AF447" s="73" t="s">
        <v>102</v>
      </c>
      <c r="AG447" s="73" t="s">
        <v>103</v>
      </c>
      <c r="AH447" s="73">
        <v>5400255113</v>
      </c>
      <c r="AI447" s="73">
        <v>10</v>
      </c>
      <c r="AJ447" s="74">
        <v>7.45</v>
      </c>
      <c r="AK447" s="74">
        <v>16.45</v>
      </c>
      <c r="AL447" s="74">
        <v>16.5</v>
      </c>
      <c r="AM447" s="73" t="s">
        <v>104</v>
      </c>
      <c r="AN447" s="75" t="s">
        <v>45</v>
      </c>
      <c r="AO447" s="76" t="s">
        <v>46</v>
      </c>
    </row>
    <row r="448" spans="1:41" ht="14.45" customHeight="1">
      <c r="A448" s="38"/>
      <c r="B448" s="9">
        <f t="shared" si="132"/>
        <v>45824</v>
      </c>
      <c r="C448" s="39">
        <f t="shared" si="153"/>
        <v>5400255118</v>
      </c>
      <c r="D448" s="38" t="str">
        <f>IF(AF448="", "", IFERROR(TEXT(INDEX(Tabella4[N°], MATCH("*"&amp;AF448&amp;"*", Tabella4[DIPENDENTE], 0)), "0000"), "Non trovato"))</f>
        <v>0490</v>
      </c>
      <c r="E448" s="38" t="str">
        <f>IF(AG448="", "", IF(ISERROR(MATCH("*"&amp;AG448&amp;"*", Tabella4[DIPENDENTE], 0)), "Non trovato", TEXT(INDEX(Tabella4[N°], MATCH("*"&amp;AG448&amp;"*", Tabella4[DIPENDENTE], 0)), "0000")))</f>
        <v>2214</v>
      </c>
      <c r="F448" s="48" t="str">
        <f t="shared" si="133"/>
        <v>RICIPUTO</v>
      </c>
      <c r="G448" s="48" t="str">
        <f t="shared" si="134"/>
        <v>SERRA</v>
      </c>
      <c r="H448" s="57"/>
      <c r="I448" s="68" t="str">
        <f t="shared" si="135"/>
        <v>02</v>
      </c>
      <c r="J448" s="39" t="str">
        <f t="shared" si="150"/>
        <v/>
      </c>
      <c r="K448" s="40" t="str">
        <f t="shared" si="151"/>
        <v>08:15</v>
      </c>
      <c r="L448" s="48"/>
      <c r="M448" s="41" t="str">
        <f t="shared" si="152"/>
        <v/>
      </c>
      <c r="N448" s="41" t="str">
        <f t="shared" si="136"/>
        <v/>
      </c>
      <c r="O448" s="10" t="str">
        <f t="shared" si="137"/>
        <v>08:15</v>
      </c>
      <c r="P448" s="10" t="str">
        <f t="shared" si="138"/>
        <v/>
      </c>
      <c r="Q448" s="48" t="str">
        <f t="shared" si="139"/>
        <v/>
      </c>
      <c r="R448" s="48" t="str">
        <f t="shared" si="140"/>
        <v/>
      </c>
      <c r="S448" s="42" t="str">
        <f t="shared" si="141"/>
        <v>DOPPIO</v>
      </c>
      <c r="T448" s="57" t="str">
        <f>Tabella3[[#This Row],[Descrizione Attività]]</f>
        <v>ARCOM BLE PON: squ stru corrett Giugno</v>
      </c>
      <c r="U448" s="57" t="str">
        <f>IF(Tabella1[[#This Row],[DATA]]="","","02")</f>
        <v>02</v>
      </c>
      <c r="V448" s="34"/>
      <c r="W448" s="34"/>
      <c r="X448" s="33"/>
      <c r="Y448" s="23"/>
      <c r="Z448" s="21" t="str">
        <f t="shared" si="142"/>
        <v>lunedì</v>
      </c>
      <c r="AA448" s="22">
        <f t="shared" si="143"/>
        <v>8.25</v>
      </c>
      <c r="AB448" s="22" t="str">
        <f t="shared" si="144"/>
        <v>08:15</v>
      </c>
      <c r="AC448" s="22" t="str">
        <f t="shared" si="145"/>
        <v>NO</v>
      </c>
      <c r="AD448" s="46"/>
      <c r="AE448" s="72">
        <v>45824</v>
      </c>
      <c r="AF448" s="73" t="s">
        <v>96</v>
      </c>
      <c r="AG448" s="73" t="s">
        <v>52</v>
      </c>
      <c r="AH448" s="73">
        <v>5400255118</v>
      </c>
      <c r="AI448" s="73">
        <v>10</v>
      </c>
      <c r="AJ448" s="74">
        <v>7.45</v>
      </c>
      <c r="AK448" s="74">
        <v>16.45</v>
      </c>
      <c r="AL448" s="74">
        <v>16.5</v>
      </c>
      <c r="AM448" s="73" t="s">
        <v>98</v>
      </c>
      <c r="AN448" s="75" t="s">
        <v>45</v>
      </c>
      <c r="AO448" s="76" t="s">
        <v>46</v>
      </c>
    </row>
    <row r="449" spans="1:41" ht="14.45" customHeight="1">
      <c r="A449" s="38"/>
      <c r="B449" s="9">
        <f t="shared" si="132"/>
        <v>45824</v>
      </c>
      <c r="C449" s="39">
        <f t="shared" si="153"/>
        <v>5400253778</v>
      </c>
      <c r="D449" s="38" t="str">
        <f>IF(AF449="", "", IFERROR(TEXT(INDEX(Tabella4[N°], MATCH("*"&amp;AF449&amp;"*", Tabella4[DIPENDENTE], 0)), "0000"), "Non trovato"))</f>
        <v>0354</v>
      </c>
      <c r="E449" s="38" t="str">
        <f>IF(AG449="", "", IF(ISERROR(MATCH("*"&amp;AG449&amp;"*", Tabella4[DIPENDENTE], 0)), "Non trovato", TEXT(INDEX(Tabella4[N°], MATCH("*"&amp;AG449&amp;"*", Tabella4[DIPENDENTE], 0)), "0000")))</f>
        <v>1996</v>
      </c>
      <c r="F449" s="48" t="str">
        <f t="shared" si="133"/>
        <v>GARRO L</v>
      </c>
      <c r="G449" s="48" t="str">
        <f t="shared" si="134"/>
        <v>GARRO S</v>
      </c>
      <c r="H449" s="57"/>
      <c r="I449" s="68" t="str">
        <f t="shared" si="135"/>
        <v>02</v>
      </c>
      <c r="J449" s="39" t="str">
        <f t="shared" si="150"/>
        <v/>
      </c>
      <c r="K449" s="40" t="str">
        <f t="shared" si="151"/>
        <v>07:45</v>
      </c>
      <c r="L449" s="48"/>
      <c r="M449" s="41" t="str">
        <f t="shared" si="152"/>
        <v/>
      </c>
      <c r="N449" s="41" t="str">
        <f t="shared" si="136"/>
        <v/>
      </c>
      <c r="O449" s="10" t="str">
        <f t="shared" si="137"/>
        <v>07:45</v>
      </c>
      <c r="P449" s="10" t="str">
        <f t="shared" si="138"/>
        <v/>
      </c>
      <c r="Q449" s="48" t="str">
        <f t="shared" si="139"/>
        <v/>
      </c>
      <c r="R449" s="48" t="str">
        <f t="shared" si="140"/>
        <v/>
      </c>
      <c r="S449" s="42" t="str">
        <f t="shared" si="141"/>
        <v>DOPPIO</v>
      </c>
      <c r="T449" s="57" t="str">
        <f>Tabella3[[#This Row],[Descrizione Attività]]</f>
        <v>700A: MTZ LIVELLOST BLOCCO T201-07L211SH</v>
      </c>
      <c r="U449" s="57" t="str">
        <f>IF(Tabella1[[#This Row],[DATA]]="","","02")</f>
        <v>02</v>
      </c>
      <c r="V449" s="34"/>
      <c r="W449" s="34"/>
      <c r="X449" s="33"/>
      <c r="Y449" s="23"/>
      <c r="Z449" s="21" t="str">
        <f t="shared" si="142"/>
        <v>lunedì</v>
      </c>
      <c r="AA449" s="22">
        <f t="shared" si="143"/>
        <v>7.75</v>
      </c>
      <c r="AB449" s="22" t="str">
        <f t="shared" si="144"/>
        <v>07:45</v>
      </c>
      <c r="AC449" s="22" t="str">
        <f t="shared" si="145"/>
        <v>NO</v>
      </c>
      <c r="AD449" s="46"/>
      <c r="AE449" s="72">
        <v>45824</v>
      </c>
      <c r="AF449" s="73" t="s">
        <v>99</v>
      </c>
      <c r="AG449" s="73" t="s">
        <v>97</v>
      </c>
      <c r="AH449" s="73">
        <v>5400253778</v>
      </c>
      <c r="AI449" s="73">
        <v>10</v>
      </c>
      <c r="AJ449" s="74">
        <v>7.45</v>
      </c>
      <c r="AK449" s="74">
        <v>16.149999999999999</v>
      </c>
      <c r="AL449" s="74">
        <v>15.5</v>
      </c>
      <c r="AM449" s="77" t="s">
        <v>101</v>
      </c>
      <c r="AN449" s="75" t="s">
        <v>45</v>
      </c>
      <c r="AO449" s="76" t="s">
        <v>46</v>
      </c>
    </row>
    <row r="450" spans="1:41" ht="14.45" customHeight="1">
      <c r="A450" s="38"/>
      <c r="B450" s="9">
        <f t="shared" si="132"/>
        <v>45824</v>
      </c>
      <c r="C450" s="39">
        <f t="shared" si="153"/>
        <v>5400255115</v>
      </c>
      <c r="D450" s="38" t="str">
        <f>IF(AF450="", "", IFERROR(TEXT(INDEX(Tabella4[N°], MATCH("*"&amp;AF450&amp;"*", Tabella4[DIPENDENTE], 0)), "0000"), "Non trovato"))</f>
        <v>1972</v>
      </c>
      <c r="E450" s="38" t="str">
        <f>IF(AG450="", "", IF(ISERROR(MATCH("*"&amp;AG450&amp;"*", Tabella4[DIPENDENTE], 0)), "Non trovato", TEXT(INDEX(Tabella4[N°], MATCH("*"&amp;AG450&amp;"*", Tabella4[DIPENDENTE], 0)), "0000")))</f>
        <v>2132</v>
      </c>
      <c r="F450" s="48" t="str">
        <f t="shared" si="133"/>
        <v>MILLO</v>
      </c>
      <c r="G450" s="48" t="str">
        <f t="shared" si="134"/>
        <v>ALLEGRETTI</v>
      </c>
      <c r="H450" s="57"/>
      <c r="I450" s="68" t="str">
        <f t="shared" si="135"/>
        <v>02</v>
      </c>
      <c r="J450" s="39" t="str">
        <f t="shared" si="150"/>
        <v/>
      </c>
      <c r="K450" s="40" t="str">
        <f t="shared" si="151"/>
        <v>08:15</v>
      </c>
      <c r="L450" s="48"/>
      <c r="M450" s="41" t="str">
        <f t="shared" si="152"/>
        <v/>
      </c>
      <c r="N450" s="41" t="str">
        <f t="shared" si="136"/>
        <v/>
      </c>
      <c r="O450" s="10" t="str">
        <f t="shared" si="137"/>
        <v>08:15</v>
      </c>
      <c r="P450" s="10" t="str">
        <f t="shared" si="138"/>
        <v/>
      </c>
      <c r="Q450" s="48" t="str">
        <f t="shared" si="139"/>
        <v/>
      </c>
      <c r="R450" s="48" t="str">
        <f t="shared" si="140"/>
        <v/>
      </c>
      <c r="S450" s="42" t="str">
        <f t="shared" si="141"/>
        <v>DOPPIO</v>
      </c>
      <c r="T450" s="57" t="str">
        <f>Tabella3[[#This Row],[Descrizione Attività]]</f>
        <v>PA1S: squ strum correttiva Giugno</v>
      </c>
      <c r="U450" s="57" t="str">
        <f>IF(Tabella1[[#This Row],[DATA]]="","","02")</f>
        <v>02</v>
      </c>
      <c r="V450" s="34"/>
      <c r="W450" s="34"/>
      <c r="X450" s="33"/>
      <c r="Y450" s="23"/>
      <c r="Z450" s="21" t="str">
        <f t="shared" si="142"/>
        <v>lunedì</v>
      </c>
      <c r="AA450" s="22">
        <f t="shared" si="143"/>
        <v>8.25</v>
      </c>
      <c r="AB450" s="22" t="str">
        <f t="shared" si="144"/>
        <v>08:15</v>
      </c>
      <c r="AC450" s="22" t="str">
        <f t="shared" si="145"/>
        <v>NO</v>
      </c>
      <c r="AD450" s="46"/>
      <c r="AE450" s="78">
        <v>45824</v>
      </c>
      <c r="AF450" s="73" t="s">
        <v>100</v>
      </c>
      <c r="AG450" s="73" t="s">
        <v>107</v>
      </c>
      <c r="AH450" s="73">
        <v>5400255115</v>
      </c>
      <c r="AI450" s="73">
        <v>10</v>
      </c>
      <c r="AJ450" s="74">
        <v>7.45</v>
      </c>
      <c r="AK450" s="74">
        <v>16.45</v>
      </c>
      <c r="AL450" s="74">
        <v>16.5</v>
      </c>
      <c r="AM450" s="73" t="s">
        <v>95</v>
      </c>
      <c r="AN450" s="75" t="s">
        <v>45</v>
      </c>
      <c r="AO450" s="76" t="s">
        <v>46</v>
      </c>
    </row>
    <row r="451" spans="1:41" ht="14.45" customHeight="1">
      <c r="A451" s="38"/>
      <c r="B451" s="9">
        <f t="shared" si="132"/>
        <v>45824</v>
      </c>
      <c r="C451" s="39">
        <f t="shared" si="153"/>
        <v>5400255115</v>
      </c>
      <c r="D451" s="38" t="str">
        <f>IF(AF451="", "", IFERROR(TEXT(INDEX(Tabella4[N°], MATCH("*"&amp;AF451&amp;"*", Tabella4[DIPENDENTE], 0)), "0000"), "Non trovato"))</f>
        <v>0493</v>
      </c>
      <c r="E451" s="38" t="str">
        <f>IF(AG451="", "", IF(ISERROR(MATCH("*"&amp;AG451&amp;"*", Tabella4[DIPENDENTE], 0)), "Non trovato", TEXT(INDEX(Tabella4[N°], MATCH("*"&amp;AG451&amp;"*", Tabella4[DIPENDENTE], 0)), "0000")))</f>
        <v/>
      </c>
      <c r="F451" s="48" t="str">
        <f t="shared" si="133"/>
        <v>SPINALI D</v>
      </c>
      <c r="G451" s="48" t="str">
        <f t="shared" si="134"/>
        <v/>
      </c>
      <c r="H451" s="57"/>
      <c r="I451" s="68" t="str">
        <f t="shared" si="135"/>
        <v>02</v>
      </c>
      <c r="J451" s="39" t="str">
        <f t="shared" si="150"/>
        <v/>
      </c>
      <c r="K451" s="40" t="str">
        <f t="shared" si="151"/>
        <v>08:15</v>
      </c>
      <c r="L451" s="48"/>
      <c r="M451" s="41" t="str">
        <f t="shared" si="152"/>
        <v/>
      </c>
      <c r="N451" s="41" t="str">
        <f t="shared" si="136"/>
        <v/>
      </c>
      <c r="O451" s="10" t="str">
        <f t="shared" si="137"/>
        <v>08:15</v>
      </c>
      <c r="P451" s="10" t="str">
        <f t="shared" si="138"/>
        <v/>
      </c>
      <c r="Q451" s="48" t="str">
        <f t="shared" si="139"/>
        <v/>
      </c>
      <c r="R451" s="48" t="str">
        <f t="shared" si="140"/>
        <v/>
      </c>
      <c r="S451" s="42" t="str">
        <f t="shared" si="141"/>
        <v>SINGOLO</v>
      </c>
      <c r="T451" s="57" t="str">
        <f>Tabella3[[#This Row],[Descrizione Attività]]</f>
        <v>PA1S: squ strum correttiva Giugno</v>
      </c>
      <c r="U451" s="57" t="str">
        <f>IF(Tabella1[[#This Row],[DATA]]="","","02")</f>
        <v>02</v>
      </c>
      <c r="V451" s="34"/>
      <c r="W451" s="34"/>
      <c r="X451" s="33"/>
      <c r="Y451" s="23"/>
      <c r="Z451" s="21" t="str">
        <f t="shared" si="142"/>
        <v>lunedì</v>
      </c>
      <c r="AA451" s="22">
        <f t="shared" si="143"/>
        <v>8.25</v>
      </c>
      <c r="AB451" s="22" t="str">
        <f t="shared" si="144"/>
        <v>08:15</v>
      </c>
      <c r="AC451" s="22" t="str">
        <f t="shared" si="145"/>
        <v>NO</v>
      </c>
      <c r="AD451" s="46"/>
      <c r="AE451" s="78">
        <v>45824</v>
      </c>
      <c r="AF451" s="73" t="s">
        <v>42</v>
      </c>
      <c r="AG451" s="73"/>
      <c r="AH451" s="73">
        <v>5400255115</v>
      </c>
      <c r="AI451" s="73">
        <v>10</v>
      </c>
      <c r="AJ451" s="74">
        <v>7.45</v>
      </c>
      <c r="AK451" s="74">
        <v>16.45</v>
      </c>
      <c r="AL451" s="74">
        <v>8.25</v>
      </c>
      <c r="AM451" s="73" t="s">
        <v>95</v>
      </c>
      <c r="AN451" s="75" t="s">
        <v>45</v>
      </c>
      <c r="AO451" s="76" t="s">
        <v>46</v>
      </c>
    </row>
    <row r="452" spans="1:41" ht="14.45" customHeight="1">
      <c r="A452" s="38"/>
      <c r="B452" s="9">
        <f t="shared" ref="B452:B515" si="154">IF(OR(AE452="", AE452=0), "", AE452)</f>
        <v>45824</v>
      </c>
      <c r="C452" s="39">
        <f>IF(AH452="","", IF(OR(AH452=4041, AH452=4042, AH452=4043, AH452=4044, AH452=4045, AH452=4046, AH452=4048, AH452=4049, AH452=4051, AH452=4052, AH452=4053, AH452=4054),
    404,
    IF(AH452=4047,
        "ALTRO CANTIERE",
        IF(AH452=4050,
            430,
            IF(LEN(AH452)=5,
                MID(AH452, 1, 2) &amp; "/" &amp; MID(AH452, 3, 3),
                AH452
            )
        )
    )
))</f>
        <v>5400256523</v>
      </c>
      <c r="D452" s="38" t="str">
        <f>IF(AF452="", "", IFERROR(TEXT(INDEX(Tabella4[N°], MATCH("*"&amp;AF452&amp;"*", Tabella4[DIPENDENTE], 0)), "0000"), "Non trovato"))</f>
        <v>0490</v>
      </c>
      <c r="E452" s="38" t="str">
        <f>IF(AG452="", "", IF(ISERROR(MATCH("*"&amp;AG452&amp;"*", Tabella4[DIPENDENTE], 0)), "Non trovato", TEXT(INDEX(Tabella4[N°], MATCH("*"&amp;AG452&amp;"*", Tabella4[DIPENDENTE], 0)), "0000")))</f>
        <v>2114</v>
      </c>
      <c r="F452" s="48" t="str">
        <f t="shared" ref="F452:F515" si="155">IF(AF452="","",AF452)</f>
        <v>RICIPUTO</v>
      </c>
      <c r="G452" s="48" t="str">
        <f t="shared" ref="G452:G515" si="156">IF(AG452="","",AG452)</f>
        <v>GUARINO</v>
      </c>
      <c r="H452" s="57"/>
      <c r="I452" s="68" t="str">
        <f t="shared" ref="I452:I515" si="157">IF(B452&lt;&gt;"", "02", "")</f>
        <v>02</v>
      </c>
      <c r="J452" s="39" t="str">
        <f>IF(OR(AH452=4041, AH452=4048, AH452=4049, AH452=4054, AH452=4050,AH452=428),
    IF(TEXT(VALUE(AB452) -
        IF(M452&lt;&gt;"", VALUE(M452), 0) -
        IF(N452&lt;&gt;"", VALUE(N452), 0),
    "[hh]:mm") = "00:00",
    "",
    TEXT(VALUE(AB452) -
        IF(M452&lt;&gt;"", VALUE(M452), 0) -
        IF(N452&lt;&gt;"", VALUE(N452), 0),
    "[hh]:mm")),
    "")</f>
        <v/>
      </c>
      <c r="K452" s="40" t="str">
        <f>IF(AND(AH452&lt;&gt;4041, AH452&lt;&gt;428, AH452&lt;&gt;4048, AH452&lt;&gt;4054, AH452&lt;&gt;4049, AH452&lt;&gt;4045, AH452&lt;&gt;4046, AH452&lt;&gt;4052, AH452&lt;&gt;4044, AH452&lt;&gt;4042, AH452&lt;&gt;4043, AH452&lt;&gt;4053, AH452&lt;&gt;4047, AH452&lt;&gt;4050),
    IF(ISERROR(TEXT(VALUE(AB452) -
        IF(M452&lt;&gt;"", VALUE(M452), 0) -
        IF(N452&lt;&gt;"", VALUE(N452), 0),
    "[hh]:mm")), "",
    IF(TEXT(VALUE(AB452) -
        IF(M452&lt;&gt;"", VALUE(M452), 0) -
        IF(N452&lt;&gt;"", VALUE(N452), 0),
    "[hh]:mm") = "00:00",
    "",
    TEXT(VALUE(AB452) -
        IF(M452&lt;&gt;"", VALUE(M452), 0) -
        IF(N452&lt;&gt;"", VALUE(N452), 0),
    "[hh]:mm"))),
    "")</f>
        <v>08:00</v>
      </c>
      <c r="L452" s="48"/>
      <c r="M452" s="41" t="str">
        <f>IF(AND(AC452="NO", OR(Z452="lunedì", Z452="martedì", Z452="mercoledì", Z452="giovedì", Z452="venerdì")),
    IF(Z452="venerdì",
        IF(VALUE(AB452)&gt;VALUE("7:00"),TEXT(VALUE(AB452)-VALUE("7:00"),"[hh]:mm"),""),
        IF(VALUE(AB452)&gt;VALUE("8:15"),TEXT(VALUE(AB452)-VALUE("8:15"),"[hh]:mm"),"")
    ),
"")</f>
        <v/>
      </c>
      <c r="N452" s="41" t="str">
        <f t="shared" ref="N452:N515" si="158">IF(AND(OR(Z452="sabato", Z452="domenica", AC452="SI"), AB452&lt;&gt;0), AB452, "")</f>
        <v/>
      </c>
      <c r="O452" s="10" t="str">
        <f t="shared" ref="O452:O515" si="159">AB452</f>
        <v>08:00</v>
      </c>
      <c r="P452" s="10" t="str">
        <f t="shared" ref="P452:P515" si="160">IF(OR(AH452=4042, AH452=4044),AB452, "")</f>
        <v/>
      </c>
      <c r="Q452" s="48" t="str">
        <f t="shared" ref="Q452:Q515" si="161">IF(OR(AH452=4043, AH452=4053),AB452, "")</f>
        <v/>
      </c>
      <c r="R452" s="48" t="str">
        <f t="shared" ref="R452:R515" si="162">IF(OR(AH452=4045, AH452=4046,AH452=4052),AB452, "")</f>
        <v/>
      </c>
      <c r="S452" s="42" t="str">
        <f t="shared" ref="S452:S515" si="163">IF(G452="",IF(F452="","","SINGOLO"),IF(F452&lt;&gt;"","DOPPIO",""))</f>
        <v>DOPPIO</v>
      </c>
      <c r="T452" s="57" t="str">
        <f>Tabella3[[#This Row],[Descrizione Attività]]</f>
        <v>100- p101a ctrl funz 01pt670 olio lube e termocoppia cuscinetti (PREV 140/25)</v>
      </c>
      <c r="U452" s="57" t="str">
        <f>IF(Tabella1[[#This Row],[DATA]]="","","02")</f>
        <v>02</v>
      </c>
      <c r="V452" s="34"/>
      <c r="W452" s="34"/>
      <c r="X452" s="33"/>
      <c r="Y452" s="23"/>
      <c r="Z452" s="21" t="str">
        <f t="shared" ref="Z452:Z515" si="164">TEXT(B452, "gggg")</f>
        <v>lunedì</v>
      </c>
      <c r="AA452" s="22">
        <f t="shared" ref="AA452:AA515" si="165">IF(AND(AF452="", AG452=""), "", IF(AND(AF452&lt;&gt;"", AG452&lt;&gt;""), AL452/2, AL452))</f>
        <v>8</v>
      </c>
      <c r="AB452" s="22" t="str">
        <f t="shared" ref="AB452:AB515" si="166">IF(AA452="", "", TEXT(AA452/24, "[hh]:mm"))</f>
        <v>08:00</v>
      </c>
      <c r="AC452" s="22" t="str">
        <f t="shared" ref="AC452:AC515" si="167">IF(COUNTIF(Y$1:Y$1976, B452) &gt; 0, "SI", "NO")</f>
        <v>NO</v>
      </c>
      <c r="AD452" s="46"/>
      <c r="AE452" s="78">
        <v>45824</v>
      </c>
      <c r="AF452" s="73" t="s">
        <v>96</v>
      </c>
      <c r="AG452" s="73" t="s">
        <v>43</v>
      </c>
      <c r="AH452" s="73">
        <v>5400256523</v>
      </c>
      <c r="AI452" s="73">
        <v>10</v>
      </c>
      <c r="AJ452" s="74">
        <v>19.3</v>
      </c>
      <c r="AK452" s="74">
        <v>3.3</v>
      </c>
      <c r="AL452" s="74">
        <v>16</v>
      </c>
      <c r="AM452" s="73" t="s">
        <v>201</v>
      </c>
      <c r="AN452" s="75" t="s">
        <v>45</v>
      </c>
      <c r="AO452" s="76" t="s">
        <v>46</v>
      </c>
    </row>
    <row r="453" spans="1:41" ht="14.45" customHeight="1">
      <c r="A453" s="38"/>
      <c r="B453" s="9">
        <f t="shared" si="154"/>
        <v>45824</v>
      </c>
      <c r="C453" s="39">
        <f>IF(AH453="","", IF(OR(AH453=4041, AH453=4042, AH453=4043, AH453=4044, AH453=4045, AH453=4046, AH453=4048, AH453=4049, AH453=4051, AH453=4052, AH453=4053, AH453=4054),
404,
IF(AH453=4047,
"ALTRO CANTIERE",
IF(AH453=4050,
430,
IF(LEN(AH453)=5,
MID(AH453, 1, 2) &amp; "/" &amp; MID(AH453, 3, 3),
AH453)
)
)
))</f>
        <v>404</v>
      </c>
      <c r="D453" s="38" t="str">
        <f>IF(AF453="", "", IFERROR(TEXT(INDEX(Tabella4[N°], MATCH("*"&amp;AF453&amp;"*", Tabella4[DIPENDENTE], 0)), "0000"), "Non trovato"))</f>
        <v>2132</v>
      </c>
      <c r="E453" s="38" t="str">
        <f>IF(AG453="", "", IF(ISERROR(MATCH("*"&amp;AG453&amp;"*", Tabella4[DIPENDENTE], 0)), "Non trovato", TEXT(INDEX(Tabella4[N°], MATCH("*"&amp;AG453&amp;"*", Tabella4[DIPENDENTE], 0)), "0000")))</f>
        <v/>
      </c>
      <c r="F453" s="48" t="str">
        <f t="shared" si="155"/>
        <v>ALLEGRETTI</v>
      </c>
      <c r="G453" s="48" t="str">
        <f t="shared" si="156"/>
        <v/>
      </c>
      <c r="H453" s="57"/>
      <c r="I453" s="68" t="str">
        <f t="shared" si="157"/>
        <v>02</v>
      </c>
      <c r="J453" s="39" t="str">
        <f t="shared" ref="J453:J484" si="168">IF(OR(AH453=4041, AH453=4048, AH453=4049, AH453=4054, AH453=4050,AH453=428),
IF(TEXT(VALUE(AB453) -
IF(M453&lt;&gt;"", VALUE(M453), 0) -
IF(N453&lt;&gt;"", VALUE(N453), 0),
"[hh]:mm") = "00:00",
"",
TEXT(VALUE(AB453) -
IF(M453&lt;&gt;"", VALUE(M453), 0) -
IF(N453&lt;&gt;"", VALUE(N453), 0),
"[hh]:mm")),
"")</f>
        <v>01:00</v>
      </c>
      <c r="K453" s="40" t="str">
        <f t="shared" ref="K453:K484" si="169">IF(AND(AH453&lt;&gt;4041, AH453&lt;&gt;428, AH453&lt;&gt;4048, AH453&lt;&gt;4054, AH453&lt;&gt;4049, AH453&lt;&gt;4045, AH453&lt;&gt;4046, AH453&lt;&gt;4052, AH453&lt;&gt;4044, AH453&lt;&gt;4042, AH453&lt;&gt;4043, AH453&lt;&gt;4053, AH453&lt;&gt;4047, AH453&lt;&gt;4050),
IF(ISERROR(TEXT(VALUE(AB453) -
IF(M453&lt;&gt;"", VALUE(M453), 0) -
IF(N453&lt;&gt;"", VALUE(N453), 0),
"[hh]:mm")), "",
IF(TEXT(VALUE(AB453) -
IF(M453&lt;&gt;"", VALUE(M453), 0) -
IF(N453&lt;&gt;"", VALUE(N453), 0),
"[hh]:mm") = "00:00",
"",
TEXT(VALUE(AB453) -
IF(M453&lt;&gt;"", VALUE(M453), 0) -
IF(N453&lt;&gt;"", VALUE(N453), 0),
"[hh]:mm"))),
"")</f>
        <v/>
      </c>
      <c r="L453" s="48"/>
      <c r="M453" s="41" t="str">
        <f t="shared" ref="M453:M484" si="170">IF(AND(AC453="NO", OR(Z453="lunedì", Z453="martedì", Z453="mercoledì", Z453="giovedì", Z453="venerdì")),
IF(Z453="venerdì",
IF(VALUE(AB453)&gt;VALUE("7:00"),TEXT(VALUE(AB453)-VALUE("7:00"),"[hh]:mm"),""),
IF(VALUE(AB453)&gt;VALUE("8:15"),TEXT(VALUE(AB453)-VALUE("8:15"),"[hh]:mm"),"")
),
"")</f>
        <v/>
      </c>
      <c r="N453" s="41" t="str">
        <f t="shared" si="158"/>
        <v/>
      </c>
      <c r="O453" s="10" t="str">
        <f t="shared" si="159"/>
        <v>01:00</v>
      </c>
      <c r="P453" s="10" t="str">
        <f t="shared" si="160"/>
        <v/>
      </c>
      <c r="Q453" s="48" t="str">
        <f t="shared" si="161"/>
        <v/>
      </c>
      <c r="R453" s="48" t="str">
        <f t="shared" si="162"/>
        <v/>
      </c>
      <c r="S453" s="42" t="str">
        <f t="shared" si="163"/>
        <v>SINGOLO</v>
      </c>
      <c r="T453" s="57" t="str">
        <f>Tabella3[[#This Row],[Descrizione Attività]]</f>
        <v>ORE CONTO PROPRIO</v>
      </c>
      <c r="U453" s="57" t="str">
        <f>IF(Tabella1[[#This Row],[DATA]]="","","02")</f>
        <v>02</v>
      </c>
      <c r="V453" s="34"/>
      <c r="W453" s="34"/>
      <c r="X453" s="33"/>
      <c r="Y453" s="23"/>
      <c r="Z453" s="21" t="str">
        <f t="shared" si="164"/>
        <v>lunedì</v>
      </c>
      <c r="AA453" s="22">
        <f t="shared" si="165"/>
        <v>1</v>
      </c>
      <c r="AB453" s="22" t="str">
        <f t="shared" si="166"/>
        <v>01:00</v>
      </c>
      <c r="AC453" s="22" t="str">
        <f t="shared" si="167"/>
        <v>NO</v>
      </c>
      <c r="AD453" s="46"/>
      <c r="AE453" s="78">
        <v>45824</v>
      </c>
      <c r="AF453" s="73" t="s">
        <v>107</v>
      </c>
      <c r="AG453" s="73"/>
      <c r="AH453" s="73">
        <v>4041</v>
      </c>
      <c r="AI453" s="73">
        <v>10</v>
      </c>
      <c r="AJ453" s="74">
        <v>6.45</v>
      </c>
      <c r="AK453" s="74">
        <v>7.45</v>
      </c>
      <c r="AL453" s="74">
        <v>1</v>
      </c>
      <c r="AM453" s="73" t="s">
        <v>62</v>
      </c>
      <c r="AN453" s="75" t="s">
        <v>49</v>
      </c>
      <c r="AO453" s="76">
        <v>4041</v>
      </c>
    </row>
    <row r="454" spans="1:41" ht="14.45" customHeight="1">
      <c r="A454" s="38"/>
      <c r="B454" s="9">
        <f t="shared" si="154"/>
        <v>45824</v>
      </c>
      <c r="C454" s="39">
        <f t="shared" ref="C454:C484" si="171">IF(AH454="","", IF(OR(AH454=4041, AH454=4042, AH454=4043, AH454=4044, AH454=4045, AH454=4046, AH454=4048, AH454=4049, AH454=4051, AH454=4052, AH454=4053, AH454=4054),
404,
IF(AH454=4047,
"ALTRO CANTIERE",
IF(AH454=4050,
430,
IF(LEN(AH454)=5,
MID(AH454, 1, 2) &amp; "/" &amp; MID(AH454, 3, 3),
AH454)
)
)
))</f>
        <v>404</v>
      </c>
      <c r="D454" s="38" t="str">
        <f>IF(AF454="", "", IFERROR(TEXT(INDEX(Tabella4[N°], MATCH("*"&amp;AF454&amp;"*", Tabella4[DIPENDENTE], 0)), "0000"), "Non trovato"))</f>
        <v>0476</v>
      </c>
      <c r="E454" s="38" t="str">
        <f>IF(AG454="", "", IF(ISERROR(MATCH("*"&amp;AG454&amp;"*", Tabella4[DIPENDENTE], 0)), "Non trovato", TEXT(INDEX(Tabella4[N°], MATCH("*"&amp;AG454&amp;"*", Tabella4[DIPENDENTE], 0)), "0000")))</f>
        <v/>
      </c>
      <c r="F454" s="48" t="str">
        <f t="shared" si="155"/>
        <v>ARICO'</v>
      </c>
      <c r="G454" s="48" t="str">
        <f t="shared" si="156"/>
        <v/>
      </c>
      <c r="H454" s="57"/>
      <c r="I454" s="68" t="str">
        <f t="shared" si="157"/>
        <v>02</v>
      </c>
      <c r="J454" s="39" t="str">
        <f t="shared" si="168"/>
        <v>08:15</v>
      </c>
      <c r="K454" s="40" t="str">
        <f t="shared" si="169"/>
        <v/>
      </c>
      <c r="L454" s="48"/>
      <c r="M454" s="41" t="str">
        <f t="shared" si="170"/>
        <v/>
      </c>
      <c r="N454" s="41" t="str">
        <f t="shared" si="158"/>
        <v/>
      </c>
      <c r="O454" s="10" t="str">
        <f t="shared" si="159"/>
        <v>08:15</v>
      </c>
      <c r="P454" s="10" t="str">
        <f t="shared" si="160"/>
        <v/>
      </c>
      <c r="Q454" s="48" t="str">
        <f t="shared" si="161"/>
        <v/>
      </c>
      <c r="R454" s="48" t="str">
        <f t="shared" si="162"/>
        <v/>
      </c>
      <c r="S454" s="42" t="str">
        <f t="shared" si="163"/>
        <v>SINGOLO</v>
      </c>
      <c r="T454" s="57" t="str">
        <f>Tabella3[[#This Row],[Descrizione Attività]]</f>
        <v>ORE CONTO PROPRIO</v>
      </c>
      <c r="U454" s="57" t="str">
        <f>IF(Tabella1[[#This Row],[DATA]]="","","02")</f>
        <v>02</v>
      </c>
      <c r="V454" s="34"/>
      <c r="W454" s="34"/>
      <c r="X454" s="33"/>
      <c r="Y454" s="23"/>
      <c r="Z454" s="21" t="str">
        <f t="shared" si="164"/>
        <v>lunedì</v>
      </c>
      <c r="AA454" s="22">
        <f t="shared" si="165"/>
        <v>8.25</v>
      </c>
      <c r="AB454" s="22" t="str">
        <f t="shared" si="166"/>
        <v>08:15</v>
      </c>
      <c r="AC454" s="22" t="str">
        <f t="shared" si="167"/>
        <v>NO</v>
      </c>
      <c r="AD454" s="46"/>
      <c r="AE454" s="78">
        <v>45824</v>
      </c>
      <c r="AF454" s="73" t="s">
        <v>108</v>
      </c>
      <c r="AG454" s="73"/>
      <c r="AH454" s="73">
        <v>4041</v>
      </c>
      <c r="AI454" s="73">
        <v>10</v>
      </c>
      <c r="AJ454" s="74">
        <v>7.45</v>
      </c>
      <c r="AK454" s="74">
        <v>16.45</v>
      </c>
      <c r="AL454" s="74">
        <v>8.25</v>
      </c>
      <c r="AM454" s="73" t="s">
        <v>62</v>
      </c>
      <c r="AN454" s="75" t="s">
        <v>49</v>
      </c>
      <c r="AO454" s="76">
        <v>4041</v>
      </c>
    </row>
    <row r="455" spans="1:41" ht="14.45" customHeight="1">
      <c r="A455" s="38"/>
      <c r="B455" s="9">
        <f t="shared" si="154"/>
        <v>45824</v>
      </c>
      <c r="C455" s="39">
        <f t="shared" si="171"/>
        <v>404</v>
      </c>
      <c r="D455" s="38" t="str">
        <f>IF(AF455="", "", IFERROR(TEXT(INDEX(Tabella4[N°], MATCH("*"&amp;AF455&amp;"*", Tabella4[DIPENDENTE], 0)), "0000"), "Non trovato"))</f>
        <v>2132</v>
      </c>
      <c r="E455" s="38" t="str">
        <f>IF(AG455="", "", IF(ISERROR(MATCH("*"&amp;AG455&amp;"*", Tabella4[DIPENDENTE], 0)), "Non trovato", TEXT(INDEX(Tabella4[N°], MATCH("*"&amp;AG455&amp;"*", Tabella4[DIPENDENTE], 0)), "0000")))</f>
        <v/>
      </c>
      <c r="F455" s="48" t="str">
        <f t="shared" si="155"/>
        <v>ALLEGRETTI</v>
      </c>
      <c r="G455" s="48" t="str">
        <f t="shared" si="156"/>
        <v/>
      </c>
      <c r="H455" s="57"/>
      <c r="I455" s="68" t="str">
        <f t="shared" si="157"/>
        <v>02</v>
      </c>
      <c r="J455" s="39" t="str">
        <f t="shared" si="168"/>
        <v>06:00</v>
      </c>
      <c r="K455" s="40" t="str">
        <f t="shared" si="169"/>
        <v/>
      </c>
      <c r="L455" s="48"/>
      <c r="M455" s="41" t="str">
        <f t="shared" si="170"/>
        <v/>
      </c>
      <c r="N455" s="41" t="str">
        <f t="shared" si="158"/>
        <v/>
      </c>
      <c r="O455" s="10" t="str">
        <f t="shared" si="159"/>
        <v>06:00</v>
      </c>
      <c r="P455" s="10" t="str">
        <f t="shared" si="160"/>
        <v/>
      </c>
      <c r="Q455" s="48" t="str">
        <f t="shared" si="161"/>
        <v/>
      </c>
      <c r="R455" s="48" t="str">
        <f t="shared" si="162"/>
        <v/>
      </c>
      <c r="S455" s="42" t="str">
        <f t="shared" si="163"/>
        <v>SINGOLO</v>
      </c>
      <c r="T455" s="57" t="str">
        <f>Tabella3[[#This Row],[Descrizione Attività]]</f>
        <v>ORE CONTO PROPRIO</v>
      </c>
      <c r="U455" s="57" t="str">
        <f>IF(Tabella1[[#This Row],[DATA]]="","","02")</f>
        <v>02</v>
      </c>
      <c r="V455" s="34"/>
      <c r="W455" s="34"/>
      <c r="X455" s="33"/>
      <c r="Y455" s="23"/>
      <c r="Z455" s="21" t="str">
        <f t="shared" si="164"/>
        <v>lunedì</v>
      </c>
      <c r="AA455" s="22">
        <f t="shared" si="165"/>
        <v>6</v>
      </c>
      <c r="AB455" s="22" t="str">
        <f t="shared" si="166"/>
        <v>06:00</v>
      </c>
      <c r="AC455" s="22" t="str">
        <f t="shared" si="167"/>
        <v>NO</v>
      </c>
      <c r="AD455" s="46"/>
      <c r="AE455" s="78">
        <v>45824</v>
      </c>
      <c r="AF455" s="73" t="s">
        <v>107</v>
      </c>
      <c r="AG455" s="73"/>
      <c r="AH455" s="73">
        <v>4041</v>
      </c>
      <c r="AI455" s="73">
        <v>10</v>
      </c>
      <c r="AJ455" s="74">
        <v>16.45</v>
      </c>
      <c r="AK455" s="74">
        <v>22.45</v>
      </c>
      <c r="AL455" s="74">
        <v>6</v>
      </c>
      <c r="AM455" s="73" t="s">
        <v>62</v>
      </c>
      <c r="AN455" s="75" t="s">
        <v>49</v>
      </c>
      <c r="AO455" s="76">
        <v>4041</v>
      </c>
    </row>
    <row r="456" spans="1:41" ht="14.45" customHeight="1">
      <c r="A456" s="38"/>
      <c r="B456" s="9">
        <f t="shared" si="154"/>
        <v>45824</v>
      </c>
      <c r="C456" s="39">
        <f t="shared" si="171"/>
        <v>404</v>
      </c>
      <c r="D456" s="38" t="str">
        <f>IF(AF456="", "", IFERROR(TEXT(INDEX(Tabella4[N°], MATCH("*"&amp;AF456&amp;"*", Tabella4[DIPENDENTE], 0)), "0000"), "Non trovato"))</f>
        <v>0266</v>
      </c>
      <c r="E456" s="38" t="str">
        <f>IF(AG456="", "", IF(ISERROR(MATCH("*"&amp;AG456&amp;"*", Tabella4[DIPENDENTE], 0)), "Non trovato", TEXT(INDEX(Tabella4[N°], MATCH("*"&amp;AG456&amp;"*", Tabella4[DIPENDENTE], 0)), "0000")))</f>
        <v/>
      </c>
      <c r="F456" s="48" t="str">
        <f t="shared" si="155"/>
        <v>DI SALVO</v>
      </c>
      <c r="G456" s="48" t="str">
        <f t="shared" si="156"/>
        <v/>
      </c>
      <c r="H456" s="57"/>
      <c r="I456" s="68" t="str">
        <f t="shared" si="157"/>
        <v>02</v>
      </c>
      <c r="J456" s="39" t="str">
        <f t="shared" si="168"/>
        <v>07:15</v>
      </c>
      <c r="K456" s="40" t="str">
        <f t="shared" si="169"/>
        <v/>
      </c>
      <c r="L456" s="48"/>
      <c r="M456" s="41" t="str">
        <f t="shared" si="170"/>
        <v/>
      </c>
      <c r="N456" s="41" t="str">
        <f t="shared" si="158"/>
        <v/>
      </c>
      <c r="O456" s="10" t="str">
        <f t="shared" si="159"/>
        <v>07:15</v>
      </c>
      <c r="P456" s="10" t="str">
        <f t="shared" si="160"/>
        <v/>
      </c>
      <c r="Q456" s="48" t="str">
        <f t="shared" si="161"/>
        <v/>
      </c>
      <c r="R456" s="48" t="str">
        <f t="shared" si="162"/>
        <v/>
      </c>
      <c r="S456" s="42" t="str">
        <f t="shared" si="163"/>
        <v>SINGOLO</v>
      </c>
      <c r="T456" s="57" t="str">
        <f>Tabella3[[#This Row],[Descrizione Attività]]</f>
        <v>ORE CONTO PROPRIO</v>
      </c>
      <c r="U456" s="57" t="str">
        <f>IF(Tabella1[[#This Row],[DATA]]="","","02")</f>
        <v>02</v>
      </c>
      <c r="V456" s="34"/>
      <c r="W456" s="34"/>
      <c r="X456" s="33"/>
      <c r="Y456" s="23"/>
      <c r="Z456" s="21" t="str">
        <f t="shared" si="164"/>
        <v>lunedì</v>
      </c>
      <c r="AA456" s="22">
        <f t="shared" si="165"/>
        <v>7.25</v>
      </c>
      <c r="AB456" s="22" t="str">
        <f t="shared" si="166"/>
        <v>07:15</v>
      </c>
      <c r="AC456" s="22" t="str">
        <f t="shared" si="167"/>
        <v>NO</v>
      </c>
      <c r="AD456" s="46"/>
      <c r="AE456" s="78">
        <v>45824</v>
      </c>
      <c r="AF456" s="73" t="s">
        <v>54</v>
      </c>
      <c r="AG456" s="73"/>
      <c r="AH456" s="73">
        <v>4041</v>
      </c>
      <c r="AI456" s="73">
        <v>10</v>
      </c>
      <c r="AJ456" s="74">
        <v>7.45</v>
      </c>
      <c r="AK456" s="74">
        <v>15.45</v>
      </c>
      <c r="AL456" s="74">
        <v>7.25</v>
      </c>
      <c r="AM456" s="73" t="s">
        <v>62</v>
      </c>
      <c r="AN456" s="75" t="s">
        <v>49</v>
      </c>
      <c r="AO456" s="76">
        <v>4041</v>
      </c>
    </row>
    <row r="457" spans="1:41" ht="14.45" customHeight="1">
      <c r="A457" s="38"/>
      <c r="B457" s="9">
        <f t="shared" si="154"/>
        <v>45824</v>
      </c>
      <c r="C457" s="39">
        <f t="shared" si="171"/>
        <v>5400248537</v>
      </c>
      <c r="D457" s="38" t="str">
        <f>IF(AF457="", "", IFERROR(TEXT(INDEX(Tabella4[N°], MATCH("*"&amp;AF457&amp;"*", Tabella4[DIPENDENTE], 0)), "0000"), "Non trovato"))</f>
        <v>0427</v>
      </c>
      <c r="E457" s="38" t="str">
        <f>IF(AG457="", "", IF(ISERROR(MATCH("*"&amp;AG457&amp;"*", Tabella4[DIPENDENTE], 0)), "Non trovato", TEXT(INDEX(Tabella4[N°], MATCH("*"&amp;AG457&amp;"*", Tabella4[DIPENDENTE], 0)), "0000")))</f>
        <v>2083</v>
      </c>
      <c r="F457" s="48" t="str">
        <f t="shared" si="155"/>
        <v>CAVALIERE</v>
      </c>
      <c r="G457" s="48" t="str">
        <f t="shared" si="156"/>
        <v>NOCERA</v>
      </c>
      <c r="H457" s="57"/>
      <c r="I457" s="68" t="str">
        <f t="shared" si="157"/>
        <v>02</v>
      </c>
      <c r="J457" s="39" t="str">
        <f t="shared" si="168"/>
        <v/>
      </c>
      <c r="K457" s="40" t="str">
        <f t="shared" si="169"/>
        <v>02:00</v>
      </c>
      <c r="L457" s="48"/>
      <c r="M457" s="41" t="str">
        <f t="shared" si="170"/>
        <v/>
      </c>
      <c r="N457" s="41" t="str">
        <f t="shared" si="158"/>
        <v/>
      </c>
      <c r="O457" s="10" t="str">
        <f t="shared" si="159"/>
        <v>02:00</v>
      </c>
      <c r="P457" s="10" t="str">
        <f t="shared" si="160"/>
        <v/>
      </c>
      <c r="Q457" s="48" t="str">
        <f t="shared" si="161"/>
        <v/>
      </c>
      <c r="R457" s="48" t="str">
        <f t="shared" si="162"/>
        <v/>
      </c>
      <c r="S457" s="42" t="str">
        <f t="shared" si="163"/>
        <v>DOPPIO</v>
      </c>
      <c r="T457" s="57" t="str">
        <f>Tabella3[[#This Row],[Descrizione Attività]]</f>
        <v>Attività STRUM imp. 500</v>
      </c>
      <c r="U457" s="57" t="str">
        <f>IF(Tabella1[[#This Row],[DATA]]="","","02")</f>
        <v>02</v>
      </c>
      <c r="V457" s="34"/>
      <c r="W457" s="34"/>
      <c r="X457" s="33"/>
      <c r="Y457" s="23"/>
      <c r="Z457" s="21" t="str">
        <f t="shared" si="164"/>
        <v>lunedì</v>
      </c>
      <c r="AA457" s="22">
        <f t="shared" si="165"/>
        <v>2</v>
      </c>
      <c r="AB457" s="22" t="str">
        <f t="shared" si="166"/>
        <v>02:00</v>
      </c>
      <c r="AC457" s="22" t="str">
        <f t="shared" si="167"/>
        <v>NO</v>
      </c>
      <c r="AD457" s="46"/>
      <c r="AE457" s="78">
        <v>45824</v>
      </c>
      <c r="AF457" s="73" t="s">
        <v>75</v>
      </c>
      <c r="AG457" s="73" t="s">
        <v>88</v>
      </c>
      <c r="AH457" s="73">
        <v>5400248537</v>
      </c>
      <c r="AI457" s="73">
        <v>10</v>
      </c>
      <c r="AJ457" s="74">
        <v>14.45</v>
      </c>
      <c r="AK457" s="74">
        <v>16.45</v>
      </c>
      <c r="AL457" s="74">
        <v>4</v>
      </c>
      <c r="AM457" s="73" t="s">
        <v>172</v>
      </c>
      <c r="AN457" s="75" t="s">
        <v>49</v>
      </c>
      <c r="AO457" s="76" t="s">
        <v>46</v>
      </c>
    </row>
    <row r="458" spans="1:41" ht="14.45" customHeight="1">
      <c r="A458" s="38"/>
      <c r="B458" s="9">
        <f t="shared" si="154"/>
        <v>45824</v>
      </c>
      <c r="C458" s="39">
        <f t="shared" si="171"/>
        <v>5400248537</v>
      </c>
      <c r="D458" s="38" t="str">
        <f>IF(AF458="", "", IFERROR(TEXT(INDEX(Tabella4[N°], MATCH("*"&amp;AF458&amp;"*", Tabella4[DIPENDENTE], 0)), "0000"), "Non trovato"))</f>
        <v>0427</v>
      </c>
      <c r="E458" s="38" t="str">
        <f>IF(AG458="", "", IF(ISERROR(MATCH("*"&amp;AG458&amp;"*", Tabella4[DIPENDENTE], 0)), "Non trovato", TEXT(INDEX(Tabella4[N°], MATCH("*"&amp;AG458&amp;"*", Tabella4[DIPENDENTE], 0)), "0000")))</f>
        <v/>
      </c>
      <c r="F458" s="48" t="str">
        <f t="shared" si="155"/>
        <v>CAVALIERE</v>
      </c>
      <c r="G458" s="48" t="str">
        <f t="shared" si="156"/>
        <v/>
      </c>
      <c r="H458" s="57"/>
      <c r="I458" s="68" t="str">
        <f t="shared" si="157"/>
        <v>02</v>
      </c>
      <c r="J458" s="39" t="str">
        <f t="shared" si="168"/>
        <v/>
      </c>
      <c r="K458" s="40" t="str">
        <f t="shared" si="169"/>
        <v>03:45</v>
      </c>
      <c r="L458" s="48"/>
      <c r="M458" s="41" t="str">
        <f t="shared" si="170"/>
        <v/>
      </c>
      <c r="N458" s="41" t="str">
        <f t="shared" si="158"/>
        <v/>
      </c>
      <c r="O458" s="10" t="str">
        <f t="shared" si="159"/>
        <v>03:45</v>
      </c>
      <c r="P458" s="10" t="str">
        <f t="shared" si="160"/>
        <v/>
      </c>
      <c r="Q458" s="48" t="str">
        <f t="shared" si="161"/>
        <v/>
      </c>
      <c r="R458" s="48" t="str">
        <f t="shared" si="162"/>
        <v/>
      </c>
      <c r="S458" s="42" t="str">
        <f t="shared" si="163"/>
        <v>SINGOLO</v>
      </c>
      <c r="T458" s="57" t="str">
        <f>Tabella3[[#This Row],[Descrizione Attività]]</f>
        <v>Attività STRUM imp. 500</v>
      </c>
      <c r="U458" s="57" t="str">
        <f>IF(Tabella1[[#This Row],[DATA]]="","","02")</f>
        <v>02</v>
      </c>
      <c r="V458" s="34"/>
      <c r="W458" s="34"/>
      <c r="X458" s="33"/>
      <c r="Y458" s="23"/>
      <c r="Z458" s="21" t="str">
        <f t="shared" si="164"/>
        <v>lunedì</v>
      </c>
      <c r="AA458" s="22">
        <f t="shared" si="165"/>
        <v>3.75</v>
      </c>
      <c r="AB458" s="22" t="str">
        <f t="shared" si="166"/>
        <v>03:45</v>
      </c>
      <c r="AC458" s="22" t="str">
        <f t="shared" si="167"/>
        <v>NO</v>
      </c>
      <c r="AD458" s="46"/>
      <c r="AE458" s="78">
        <v>45824</v>
      </c>
      <c r="AF458" s="73" t="s">
        <v>75</v>
      </c>
      <c r="AG458" s="73"/>
      <c r="AH458" s="73">
        <v>5400248537</v>
      </c>
      <c r="AI458" s="73">
        <v>10</v>
      </c>
      <c r="AJ458" s="74">
        <v>8.15</v>
      </c>
      <c r="AK458" s="74">
        <v>12</v>
      </c>
      <c r="AL458" s="74">
        <v>3.75</v>
      </c>
      <c r="AM458" s="73" t="s">
        <v>172</v>
      </c>
      <c r="AN458" s="75" t="s">
        <v>49</v>
      </c>
      <c r="AO458" s="76" t="s">
        <v>46</v>
      </c>
    </row>
    <row r="459" spans="1:41" ht="14.45" customHeight="1">
      <c r="A459" s="38"/>
      <c r="B459" s="9">
        <f t="shared" si="154"/>
        <v>45824</v>
      </c>
      <c r="C459" s="39" t="str">
        <f t="shared" si="171"/>
        <v>23/134</v>
      </c>
      <c r="D459" s="38" t="str">
        <f>IF(AF459="", "", IFERROR(TEXT(INDEX(Tabella4[N°], MATCH("*"&amp;AF459&amp;"*", Tabella4[DIPENDENTE], 0)), "0000"), "Non trovato"))</f>
        <v>2109</v>
      </c>
      <c r="E459" s="38" t="str">
        <f>IF(AG459="", "", IF(ISERROR(MATCH("*"&amp;AG459&amp;"*", Tabella4[DIPENDENTE], 0)), "Non trovato", TEXT(INDEX(Tabella4[N°], MATCH("*"&amp;AG459&amp;"*", Tabella4[DIPENDENTE], 0)), "0000")))</f>
        <v/>
      </c>
      <c r="F459" s="48" t="str">
        <f t="shared" si="155"/>
        <v>CAVALLI</v>
      </c>
      <c r="G459" s="48" t="str">
        <f t="shared" si="156"/>
        <v/>
      </c>
      <c r="H459" s="57"/>
      <c r="I459" s="68" t="str">
        <f t="shared" si="157"/>
        <v>02</v>
      </c>
      <c r="J459" s="39" t="str">
        <f t="shared" si="168"/>
        <v/>
      </c>
      <c r="K459" s="40" t="str">
        <f t="shared" si="169"/>
        <v>08:15</v>
      </c>
      <c r="L459" s="48"/>
      <c r="M459" s="41" t="str">
        <f t="shared" si="170"/>
        <v/>
      </c>
      <c r="N459" s="41" t="str">
        <f t="shared" si="158"/>
        <v/>
      </c>
      <c r="O459" s="10" t="str">
        <f t="shared" si="159"/>
        <v>08:15</v>
      </c>
      <c r="P459" s="10" t="str">
        <f t="shared" si="160"/>
        <v/>
      </c>
      <c r="Q459" s="48" t="str">
        <f t="shared" si="161"/>
        <v/>
      </c>
      <c r="R459" s="48" t="str">
        <f t="shared" si="162"/>
        <v/>
      </c>
      <c r="S459" s="42" t="str">
        <f t="shared" si="163"/>
        <v>SINGOLO</v>
      </c>
      <c r="T459" s="57" t="str">
        <f>Tabella3[[#This Row],[Descrizione Attività]]</f>
        <v>Manutenzione Strumentale Isab</v>
      </c>
      <c r="U459" s="57" t="str">
        <f>IF(Tabella1[[#This Row],[DATA]]="","","02")</f>
        <v>02</v>
      </c>
      <c r="V459" s="34"/>
      <c r="W459" s="34"/>
      <c r="X459" s="33"/>
      <c r="Y459" s="23"/>
      <c r="Z459" s="21" t="str">
        <f t="shared" si="164"/>
        <v>lunedì</v>
      </c>
      <c r="AA459" s="22">
        <f t="shared" si="165"/>
        <v>8.25</v>
      </c>
      <c r="AB459" s="22" t="str">
        <f t="shared" si="166"/>
        <v>08:15</v>
      </c>
      <c r="AC459" s="22" t="str">
        <f t="shared" si="167"/>
        <v>NO</v>
      </c>
      <c r="AD459" s="46"/>
      <c r="AE459" s="78">
        <v>45824</v>
      </c>
      <c r="AF459" s="73" t="s">
        <v>114</v>
      </c>
      <c r="AG459" s="73"/>
      <c r="AH459" s="73">
        <v>23134</v>
      </c>
      <c r="AI459" s="73">
        <v>20</v>
      </c>
      <c r="AJ459" s="74">
        <v>7.45</v>
      </c>
      <c r="AK459" s="74">
        <v>16.45</v>
      </c>
      <c r="AL459" s="74">
        <v>8.25</v>
      </c>
      <c r="AM459" s="73" t="s">
        <v>156</v>
      </c>
      <c r="AN459" s="75" t="s">
        <v>49</v>
      </c>
      <c r="AO459" s="76" t="s">
        <v>46</v>
      </c>
    </row>
    <row r="460" spans="1:41" ht="14.45" customHeight="1">
      <c r="A460" s="38"/>
      <c r="B460" s="9">
        <f t="shared" si="154"/>
        <v>45825</v>
      </c>
      <c r="C460" s="39">
        <f t="shared" si="171"/>
        <v>404</v>
      </c>
      <c r="D460" s="38" t="str">
        <f>IF(AF460="", "", IFERROR(TEXT(INDEX(Tabella4[N°], MATCH("*"&amp;AF460&amp;"*", Tabella4[DIPENDENTE], 0)), "0000"), "Non trovato"))</f>
        <v>0304</v>
      </c>
      <c r="E460" s="38" t="str">
        <f>IF(AG460="", "", IF(ISERROR(MATCH("*"&amp;AG460&amp;"*", Tabella4[DIPENDENTE], 0)), "Non trovato", TEXT(INDEX(Tabella4[N°], MATCH("*"&amp;AG460&amp;"*", Tabella4[DIPENDENTE], 0)), "0000")))</f>
        <v/>
      </c>
      <c r="F460" s="48" t="str">
        <f t="shared" si="155"/>
        <v>MANSERVIGI</v>
      </c>
      <c r="G460" s="48" t="str">
        <f t="shared" si="156"/>
        <v/>
      </c>
      <c r="H460" s="57"/>
      <c r="I460" s="68" t="str">
        <f t="shared" si="157"/>
        <v>02</v>
      </c>
      <c r="J460" s="39" t="str">
        <f t="shared" si="168"/>
        <v/>
      </c>
      <c r="K460" s="40" t="str">
        <f t="shared" si="169"/>
        <v/>
      </c>
      <c r="L460" s="48"/>
      <c r="M460" s="41" t="str">
        <f t="shared" si="170"/>
        <v/>
      </c>
      <c r="N460" s="41" t="str">
        <f t="shared" si="158"/>
        <v/>
      </c>
      <c r="O460" s="10" t="str">
        <f t="shared" si="159"/>
        <v>03:15</v>
      </c>
      <c r="P460" s="10" t="str">
        <f t="shared" si="160"/>
        <v>03:15</v>
      </c>
      <c r="Q460" s="48" t="str">
        <f t="shared" si="161"/>
        <v/>
      </c>
      <c r="R460" s="48" t="str">
        <f t="shared" si="162"/>
        <v/>
      </c>
      <c r="S460" s="42" t="str">
        <f t="shared" si="163"/>
        <v>SINGOLO</v>
      </c>
      <c r="T460" s="57" t="str">
        <f>Tabella3[[#This Row],[Descrizione Attività]]</f>
        <v>PERMESSO RETRIBUITO</v>
      </c>
      <c r="U460" s="57" t="str">
        <f>IF(Tabella1[[#This Row],[DATA]]="","","02")</f>
        <v>02</v>
      </c>
      <c r="V460" s="34"/>
      <c r="W460" s="34"/>
      <c r="X460" s="33"/>
      <c r="Y460" s="23"/>
      <c r="Z460" s="21" t="str">
        <f t="shared" si="164"/>
        <v>martedì</v>
      </c>
      <c r="AA460" s="22">
        <f t="shared" si="165"/>
        <v>3.25</v>
      </c>
      <c r="AB460" s="22" t="str">
        <f t="shared" si="166"/>
        <v>03:15</v>
      </c>
      <c r="AC460" s="22" t="str">
        <f t="shared" si="167"/>
        <v>NO</v>
      </c>
      <c r="AD460" s="46"/>
      <c r="AE460" s="78">
        <v>45825</v>
      </c>
      <c r="AF460" s="73" t="s">
        <v>87</v>
      </c>
      <c r="AG460" s="73"/>
      <c r="AH460" s="73">
        <v>4044</v>
      </c>
      <c r="AI460" s="73">
        <v>10</v>
      </c>
      <c r="AJ460" s="74">
        <v>13.3</v>
      </c>
      <c r="AK460" s="74">
        <v>16.45</v>
      </c>
      <c r="AL460" s="74">
        <v>3.25</v>
      </c>
      <c r="AM460" s="73" t="s">
        <v>48</v>
      </c>
      <c r="AN460" s="75" t="s">
        <v>49</v>
      </c>
      <c r="AO460" s="76">
        <v>404</v>
      </c>
    </row>
    <row r="461" spans="1:41" ht="14.45" customHeight="1">
      <c r="A461" s="38"/>
      <c r="B461" s="9">
        <f t="shared" si="154"/>
        <v>45825</v>
      </c>
      <c r="C461" s="39">
        <f t="shared" si="171"/>
        <v>404</v>
      </c>
      <c r="D461" s="38" t="str">
        <f>IF(AF461="", "", IFERROR(TEXT(INDEX(Tabella4[N°], MATCH("*"&amp;AF461&amp;"*", Tabella4[DIPENDENTE], 0)), "0000"), "Non trovato"))</f>
        <v>1442</v>
      </c>
      <c r="E461" s="38" t="str">
        <f>IF(AG461="", "", IF(ISERROR(MATCH("*"&amp;AG461&amp;"*", Tabella4[DIPENDENTE], 0)), "Non trovato", TEXT(INDEX(Tabella4[N°], MATCH("*"&amp;AG461&amp;"*", Tabella4[DIPENDENTE], 0)), "0000")))</f>
        <v/>
      </c>
      <c r="F461" s="48" t="str">
        <f t="shared" si="155"/>
        <v>TARASCIO</v>
      </c>
      <c r="G461" s="48" t="str">
        <f t="shared" si="156"/>
        <v/>
      </c>
      <c r="H461" s="57"/>
      <c r="I461" s="68" t="str">
        <f t="shared" si="157"/>
        <v>02</v>
      </c>
      <c r="J461" s="39" t="str">
        <f t="shared" si="168"/>
        <v/>
      </c>
      <c r="K461" s="40" t="str">
        <f t="shared" si="169"/>
        <v/>
      </c>
      <c r="L461" s="48"/>
      <c r="M461" s="41" t="str">
        <f t="shared" si="170"/>
        <v/>
      </c>
      <c r="N461" s="41" t="str">
        <f t="shared" si="158"/>
        <v/>
      </c>
      <c r="O461" s="10" t="str">
        <f t="shared" si="159"/>
        <v>01:00</v>
      </c>
      <c r="P461" s="10" t="str">
        <f t="shared" si="160"/>
        <v>01:00</v>
      </c>
      <c r="Q461" s="48" t="str">
        <f t="shared" si="161"/>
        <v/>
      </c>
      <c r="R461" s="48" t="str">
        <f t="shared" si="162"/>
        <v/>
      </c>
      <c r="S461" s="42" t="str">
        <f t="shared" si="163"/>
        <v>SINGOLO</v>
      </c>
      <c r="T461" s="57" t="str">
        <f>Tabella3[[#This Row],[Descrizione Attività]]</f>
        <v>PERMESSO RETRIBUITO</v>
      </c>
      <c r="U461" s="57" t="str">
        <f>IF(Tabella1[[#This Row],[DATA]]="","","02")</f>
        <v>02</v>
      </c>
      <c r="V461" s="34"/>
      <c r="W461" s="34"/>
      <c r="X461" s="33"/>
      <c r="Y461" s="23"/>
      <c r="Z461" s="21" t="str">
        <f t="shared" si="164"/>
        <v>martedì</v>
      </c>
      <c r="AA461" s="22">
        <f t="shared" si="165"/>
        <v>1</v>
      </c>
      <c r="AB461" s="22" t="str">
        <f t="shared" si="166"/>
        <v>01:00</v>
      </c>
      <c r="AC461" s="22" t="str">
        <f t="shared" si="167"/>
        <v>NO</v>
      </c>
      <c r="AD461" s="46"/>
      <c r="AE461" s="78">
        <v>45825</v>
      </c>
      <c r="AF461" s="73" t="s">
        <v>102</v>
      </c>
      <c r="AG461" s="73"/>
      <c r="AH461" s="73">
        <v>4044</v>
      </c>
      <c r="AI461" s="73">
        <v>10</v>
      </c>
      <c r="AJ461" s="74">
        <v>15.45</v>
      </c>
      <c r="AK461" s="74">
        <v>16.45</v>
      </c>
      <c r="AL461" s="74">
        <v>1</v>
      </c>
      <c r="AM461" s="73" t="s">
        <v>48</v>
      </c>
      <c r="AN461" s="75" t="s">
        <v>49</v>
      </c>
      <c r="AO461" s="76">
        <v>404</v>
      </c>
    </row>
    <row r="462" spans="1:41" ht="14.45" customHeight="1">
      <c r="A462" s="38"/>
      <c r="B462" s="9">
        <f t="shared" si="154"/>
        <v>45825</v>
      </c>
      <c r="C462" s="39">
        <f t="shared" si="171"/>
        <v>404</v>
      </c>
      <c r="D462" s="38" t="str">
        <f>IF(AF462="", "", IFERROR(TEXT(INDEX(Tabella4[N°], MATCH("*"&amp;AF462&amp;"*", Tabella4[DIPENDENTE], 0)), "0000"), "Non trovato"))</f>
        <v>0300</v>
      </c>
      <c r="E462" s="38" t="str">
        <f>IF(AG462="", "", IF(ISERROR(MATCH("*"&amp;AG462&amp;"*", Tabella4[DIPENDENTE], 0)), "Non trovato", TEXT(INDEX(Tabella4[N°], MATCH("*"&amp;AG462&amp;"*", Tabella4[DIPENDENTE], 0)), "0000")))</f>
        <v>1894</v>
      </c>
      <c r="F462" s="48" t="str">
        <f t="shared" si="155"/>
        <v>CAVAGNACCHI</v>
      </c>
      <c r="G462" s="48" t="str">
        <f t="shared" si="156"/>
        <v>CORTESE</v>
      </c>
      <c r="H462" s="57"/>
      <c r="I462" s="68" t="str">
        <f t="shared" si="157"/>
        <v>02</v>
      </c>
      <c r="J462" s="39" t="str">
        <f t="shared" si="168"/>
        <v/>
      </c>
      <c r="K462" s="40" t="str">
        <f t="shared" si="169"/>
        <v/>
      </c>
      <c r="L462" s="48"/>
      <c r="M462" s="41" t="str">
        <f t="shared" si="170"/>
        <v/>
      </c>
      <c r="N462" s="41" t="str">
        <f t="shared" si="158"/>
        <v/>
      </c>
      <c r="O462" s="10" t="str">
        <f t="shared" si="159"/>
        <v>08:15</v>
      </c>
      <c r="P462" s="10" t="str">
        <f t="shared" si="160"/>
        <v>08:15</v>
      </c>
      <c r="Q462" s="48" t="str">
        <f t="shared" si="161"/>
        <v/>
      </c>
      <c r="R462" s="48" t="str">
        <f t="shared" si="162"/>
        <v/>
      </c>
      <c r="S462" s="42" t="str">
        <f t="shared" si="163"/>
        <v>DOPPIO</v>
      </c>
      <c r="T462" s="57" t="str">
        <f>Tabella3[[#This Row],[Descrizione Attività]]</f>
        <v>FERIE</v>
      </c>
      <c r="U462" s="57" t="str">
        <f>IF(Tabella1[[#This Row],[DATA]]="","","02")</f>
        <v>02</v>
      </c>
      <c r="V462" s="34"/>
      <c r="W462" s="34"/>
      <c r="X462" s="33"/>
      <c r="Y462" s="23"/>
      <c r="Z462" s="21" t="str">
        <f t="shared" si="164"/>
        <v>martedì</v>
      </c>
      <c r="AA462" s="22">
        <f t="shared" si="165"/>
        <v>8.25</v>
      </c>
      <c r="AB462" s="22" t="str">
        <f t="shared" si="166"/>
        <v>08:15</v>
      </c>
      <c r="AC462" s="22" t="str">
        <f t="shared" si="167"/>
        <v>NO</v>
      </c>
      <c r="AD462" s="46"/>
      <c r="AE462" s="78">
        <v>45825</v>
      </c>
      <c r="AF462" s="73" t="s">
        <v>81</v>
      </c>
      <c r="AG462" s="73" t="s">
        <v>58</v>
      </c>
      <c r="AH462" s="73">
        <v>4042</v>
      </c>
      <c r="AI462" s="73">
        <v>10</v>
      </c>
      <c r="AJ462" s="74"/>
      <c r="AK462" s="74"/>
      <c r="AL462" s="74">
        <v>16.5</v>
      </c>
      <c r="AM462" s="73" t="s">
        <v>53</v>
      </c>
      <c r="AN462" s="75" t="s">
        <v>49</v>
      </c>
      <c r="AO462" s="76">
        <v>404</v>
      </c>
    </row>
    <row r="463" spans="1:41" ht="14.45" customHeight="1">
      <c r="A463" s="38"/>
      <c r="B463" s="9">
        <f t="shared" si="154"/>
        <v>45825</v>
      </c>
      <c r="C463" s="39">
        <f t="shared" si="171"/>
        <v>404</v>
      </c>
      <c r="D463" s="38" t="str">
        <f>IF(AF463="", "", IFERROR(TEXT(INDEX(Tabella4[N°], MATCH("*"&amp;AF463&amp;"*", Tabella4[DIPENDENTE], 0)), "0000"), "Non trovato"))</f>
        <v>2114</v>
      </c>
      <c r="E463" s="38" t="str">
        <f>IF(AG463="", "", IF(ISERROR(MATCH("*"&amp;AG463&amp;"*", Tabella4[DIPENDENTE], 0)), "Non trovato", TEXT(INDEX(Tabella4[N°], MATCH("*"&amp;AG463&amp;"*", Tabella4[DIPENDENTE], 0)), "0000")))</f>
        <v>0278</v>
      </c>
      <c r="F463" s="48" t="str">
        <f t="shared" si="155"/>
        <v>GUARINO</v>
      </c>
      <c r="G463" s="48" t="str">
        <f t="shared" si="156"/>
        <v>INTRESSALVI</v>
      </c>
      <c r="H463" s="57"/>
      <c r="I463" s="68" t="str">
        <f t="shared" si="157"/>
        <v>02</v>
      </c>
      <c r="J463" s="39" t="str">
        <f t="shared" si="168"/>
        <v/>
      </c>
      <c r="K463" s="40" t="str">
        <f t="shared" si="169"/>
        <v/>
      </c>
      <c r="L463" s="48"/>
      <c r="M463" s="41" t="str">
        <f t="shared" si="170"/>
        <v/>
      </c>
      <c r="N463" s="41" t="str">
        <f t="shared" si="158"/>
        <v/>
      </c>
      <c r="O463" s="10" t="str">
        <f t="shared" si="159"/>
        <v>08:15</v>
      </c>
      <c r="P463" s="10" t="str">
        <f t="shared" si="160"/>
        <v>08:15</v>
      </c>
      <c r="Q463" s="48" t="str">
        <f t="shared" si="161"/>
        <v/>
      </c>
      <c r="R463" s="48" t="str">
        <f t="shared" si="162"/>
        <v/>
      </c>
      <c r="S463" s="42" t="str">
        <f t="shared" si="163"/>
        <v>DOPPIO</v>
      </c>
      <c r="T463" s="57" t="str">
        <f>Tabella3[[#This Row],[Descrizione Attività]]</f>
        <v>FERIE</v>
      </c>
      <c r="U463" s="57" t="str">
        <f>IF(Tabella1[[#This Row],[DATA]]="","","02")</f>
        <v>02</v>
      </c>
      <c r="V463" s="34"/>
      <c r="W463" s="34"/>
      <c r="X463" s="33"/>
      <c r="Y463" s="23"/>
      <c r="Z463" s="21" t="str">
        <f t="shared" si="164"/>
        <v>martedì</v>
      </c>
      <c r="AA463" s="22">
        <f t="shared" si="165"/>
        <v>8.25</v>
      </c>
      <c r="AB463" s="22" t="str">
        <f t="shared" si="166"/>
        <v>08:15</v>
      </c>
      <c r="AC463" s="22" t="str">
        <f t="shared" si="167"/>
        <v>NO</v>
      </c>
      <c r="AD463" s="46"/>
      <c r="AE463" s="78">
        <v>45825</v>
      </c>
      <c r="AF463" s="73" t="s">
        <v>43</v>
      </c>
      <c r="AG463" s="73" t="s">
        <v>50</v>
      </c>
      <c r="AH463" s="73">
        <v>4042</v>
      </c>
      <c r="AI463" s="73">
        <v>10</v>
      </c>
      <c r="AJ463" s="74"/>
      <c r="AK463" s="74"/>
      <c r="AL463" s="74">
        <v>16.5</v>
      </c>
      <c r="AM463" s="73" t="s">
        <v>53</v>
      </c>
      <c r="AN463" s="75" t="s">
        <v>49</v>
      </c>
      <c r="AO463" s="76">
        <v>404</v>
      </c>
    </row>
    <row r="464" spans="1:41" ht="14.45" customHeight="1">
      <c r="A464" s="38"/>
      <c r="B464" s="9">
        <f t="shared" si="154"/>
        <v>45825</v>
      </c>
      <c r="C464" s="39">
        <f t="shared" si="171"/>
        <v>404</v>
      </c>
      <c r="D464" s="38" t="str">
        <f>IF(AF464="", "", IFERROR(TEXT(INDEX(Tabella4[N°], MATCH("*"&amp;AF464&amp;"*", Tabella4[DIPENDENTE], 0)), "0000"), "Non trovato"))</f>
        <v>0559</v>
      </c>
      <c r="E464" s="38" t="str">
        <f>IF(AG464="", "", IF(ISERROR(MATCH("*"&amp;AG464&amp;"*", Tabella4[DIPENDENTE], 0)), "Non trovato", TEXT(INDEX(Tabella4[N°], MATCH("*"&amp;AG464&amp;"*", Tabella4[DIPENDENTE], 0)), "0000")))</f>
        <v>0490</v>
      </c>
      <c r="F464" s="48" t="str">
        <f t="shared" si="155"/>
        <v>MARINO A</v>
      </c>
      <c r="G464" s="48" t="str">
        <f t="shared" si="156"/>
        <v>RICIPUTO</v>
      </c>
      <c r="H464" s="57"/>
      <c r="I464" s="68" t="str">
        <f t="shared" si="157"/>
        <v>02</v>
      </c>
      <c r="J464" s="39" t="str">
        <f t="shared" si="168"/>
        <v/>
      </c>
      <c r="K464" s="40" t="str">
        <f t="shared" si="169"/>
        <v/>
      </c>
      <c r="L464" s="48"/>
      <c r="M464" s="41" t="str">
        <f t="shared" si="170"/>
        <v/>
      </c>
      <c r="N464" s="41" t="str">
        <f t="shared" si="158"/>
        <v/>
      </c>
      <c r="O464" s="10" t="str">
        <f t="shared" si="159"/>
        <v>08:15</v>
      </c>
      <c r="P464" s="10" t="str">
        <f t="shared" si="160"/>
        <v>08:15</v>
      </c>
      <c r="Q464" s="48" t="str">
        <f t="shared" si="161"/>
        <v/>
      </c>
      <c r="R464" s="48" t="str">
        <f t="shared" si="162"/>
        <v/>
      </c>
      <c r="S464" s="42" t="str">
        <f t="shared" si="163"/>
        <v>DOPPIO</v>
      </c>
      <c r="T464" s="57" t="str">
        <f>Tabella3[[#This Row],[Descrizione Attività]]</f>
        <v>FERIE</v>
      </c>
      <c r="U464" s="57" t="str">
        <f>IF(Tabella1[[#This Row],[DATA]]="","","02")</f>
        <v>02</v>
      </c>
      <c r="V464" s="34"/>
      <c r="W464" s="34"/>
      <c r="X464" s="33"/>
      <c r="Y464" s="23"/>
      <c r="Z464" s="21" t="str">
        <f t="shared" si="164"/>
        <v>martedì</v>
      </c>
      <c r="AA464" s="22">
        <f t="shared" si="165"/>
        <v>8.25</v>
      </c>
      <c r="AB464" s="22" t="str">
        <f t="shared" si="166"/>
        <v>08:15</v>
      </c>
      <c r="AC464" s="22" t="str">
        <f t="shared" si="167"/>
        <v>NO</v>
      </c>
      <c r="AD464" s="46"/>
      <c r="AE464" s="78">
        <v>45825</v>
      </c>
      <c r="AF464" s="73" t="s">
        <v>157</v>
      </c>
      <c r="AG464" s="73" t="s">
        <v>96</v>
      </c>
      <c r="AH464" s="73">
        <v>4042</v>
      </c>
      <c r="AI464" s="73">
        <v>10</v>
      </c>
      <c r="AJ464" s="74"/>
      <c r="AK464" s="74"/>
      <c r="AL464" s="74">
        <v>16.5</v>
      </c>
      <c r="AM464" s="73" t="s">
        <v>53</v>
      </c>
      <c r="AN464" s="75" t="s">
        <v>49</v>
      </c>
      <c r="AO464" s="76">
        <v>404</v>
      </c>
    </row>
    <row r="465" spans="1:41" ht="14.45" customHeight="1">
      <c r="A465" s="38"/>
      <c r="B465" s="9">
        <f t="shared" si="154"/>
        <v>45825</v>
      </c>
      <c r="C465" s="39">
        <f t="shared" si="171"/>
        <v>404</v>
      </c>
      <c r="D465" s="38" t="str">
        <f>IF(AF465="", "", IFERROR(TEXT(INDEX(Tabella4[N°], MATCH("*"&amp;AF465&amp;"*", Tabella4[DIPENDENTE], 0)), "0000"), "Non trovato"))</f>
        <v>0967</v>
      </c>
      <c r="E465" s="38" t="str">
        <f>IF(AG465="", "", IF(ISERROR(MATCH("*"&amp;AG465&amp;"*", Tabella4[DIPENDENTE], 0)), "Non trovato", TEXT(INDEX(Tabella4[N°], MATCH("*"&amp;AG465&amp;"*", Tabella4[DIPENDENTE], 0)), "0000")))</f>
        <v/>
      </c>
      <c r="F465" s="48" t="str">
        <f t="shared" si="155"/>
        <v>SCALISI</v>
      </c>
      <c r="G465" s="48" t="str">
        <f t="shared" si="156"/>
        <v/>
      </c>
      <c r="H465" s="57"/>
      <c r="I465" s="68" t="str">
        <f t="shared" si="157"/>
        <v>02</v>
      </c>
      <c r="J465" s="39" t="str">
        <f t="shared" si="168"/>
        <v/>
      </c>
      <c r="K465" s="40" t="str">
        <f t="shared" si="169"/>
        <v/>
      </c>
      <c r="L465" s="48"/>
      <c r="M465" s="41" t="str">
        <f t="shared" si="170"/>
        <v/>
      </c>
      <c r="N465" s="41" t="str">
        <f t="shared" si="158"/>
        <v/>
      </c>
      <c r="O465" s="10" t="str">
        <f t="shared" si="159"/>
        <v>08:15</v>
      </c>
      <c r="P465" s="10" t="str">
        <f t="shared" si="160"/>
        <v>08:15</v>
      </c>
      <c r="Q465" s="48" t="str">
        <f t="shared" si="161"/>
        <v/>
      </c>
      <c r="R465" s="48" t="str">
        <f t="shared" si="162"/>
        <v/>
      </c>
      <c r="S465" s="42" t="str">
        <f t="shared" si="163"/>
        <v>SINGOLO</v>
      </c>
      <c r="T465" s="57" t="str">
        <f>Tabella3[[#This Row],[Descrizione Attività]]</f>
        <v>FERIE</v>
      </c>
      <c r="U465" s="57" t="str">
        <f>IF(Tabella1[[#This Row],[DATA]]="","","02")</f>
        <v>02</v>
      </c>
      <c r="V465" s="34"/>
      <c r="W465" s="34"/>
      <c r="X465" s="33"/>
      <c r="Y465" s="23"/>
      <c r="Z465" s="21" t="str">
        <f t="shared" si="164"/>
        <v>martedì</v>
      </c>
      <c r="AA465" s="22">
        <f t="shared" si="165"/>
        <v>8.25</v>
      </c>
      <c r="AB465" s="22" t="str">
        <f t="shared" si="166"/>
        <v>08:15</v>
      </c>
      <c r="AC465" s="22" t="str">
        <f t="shared" si="167"/>
        <v>NO</v>
      </c>
      <c r="AD465" s="46"/>
      <c r="AE465" s="78">
        <v>45825</v>
      </c>
      <c r="AF465" s="73" t="s">
        <v>68</v>
      </c>
      <c r="AG465" s="73"/>
      <c r="AH465" s="73">
        <v>4042</v>
      </c>
      <c r="AI465" s="73">
        <v>10</v>
      </c>
      <c r="AJ465" s="74"/>
      <c r="AK465" s="74"/>
      <c r="AL465" s="74">
        <v>8.25</v>
      </c>
      <c r="AM465" s="73" t="s">
        <v>53</v>
      </c>
      <c r="AN465" s="75" t="s">
        <v>49</v>
      </c>
      <c r="AO465" s="76">
        <v>404</v>
      </c>
    </row>
    <row r="466" spans="1:41" ht="14.45" customHeight="1">
      <c r="A466" s="38"/>
      <c r="B466" s="9">
        <f t="shared" si="154"/>
        <v>45825</v>
      </c>
      <c r="C466" s="39">
        <f t="shared" si="171"/>
        <v>404</v>
      </c>
      <c r="D466" s="38" t="str">
        <f>IF(AF466="", "", IFERROR(TEXT(INDEX(Tabella4[N°], MATCH("*"&amp;AF466&amp;"*", Tabella4[DIPENDENTE], 0)), "0000"), "Non trovato"))</f>
        <v>0315</v>
      </c>
      <c r="E466" s="38" t="str">
        <f>IF(AG466="", "", IF(ISERROR(MATCH("*"&amp;AG466&amp;"*", Tabella4[DIPENDENTE], 0)), "Non trovato", TEXT(INDEX(Tabella4[N°], MATCH("*"&amp;AG466&amp;"*", Tabella4[DIPENDENTE], 0)), "0000")))</f>
        <v/>
      </c>
      <c r="F466" s="48" t="str">
        <f t="shared" si="155"/>
        <v>MIGNOSA F</v>
      </c>
      <c r="G466" s="48" t="str">
        <f t="shared" si="156"/>
        <v/>
      </c>
      <c r="H466" s="57"/>
      <c r="I466" s="68" t="str">
        <f t="shared" si="157"/>
        <v>02</v>
      </c>
      <c r="J466" s="39" t="str">
        <f t="shared" si="168"/>
        <v/>
      </c>
      <c r="K466" s="40" t="str">
        <f t="shared" si="169"/>
        <v/>
      </c>
      <c r="L466" s="48"/>
      <c r="M466" s="41" t="str">
        <f t="shared" si="170"/>
        <v/>
      </c>
      <c r="N466" s="41" t="str">
        <f t="shared" si="158"/>
        <v/>
      </c>
      <c r="O466" s="10" t="str">
        <f t="shared" si="159"/>
        <v>08:15</v>
      </c>
      <c r="P466" s="10" t="str">
        <f t="shared" si="160"/>
        <v>08:15</v>
      </c>
      <c r="Q466" s="48" t="str">
        <f t="shared" si="161"/>
        <v/>
      </c>
      <c r="R466" s="48" t="str">
        <f t="shared" si="162"/>
        <v/>
      </c>
      <c r="S466" s="42" t="str">
        <f t="shared" si="163"/>
        <v>SINGOLO</v>
      </c>
      <c r="T466" s="57" t="str">
        <f>Tabella3[[#This Row],[Descrizione Attività]]</f>
        <v>PERMESSO RETRIBUITO</v>
      </c>
      <c r="U466" s="57" t="str">
        <f>IF(Tabella1[[#This Row],[DATA]]="","","02")</f>
        <v>02</v>
      </c>
      <c r="V466" s="34"/>
      <c r="W466" s="34"/>
      <c r="X466" s="33"/>
      <c r="Y466" s="23"/>
      <c r="Z466" s="21" t="str">
        <f t="shared" si="164"/>
        <v>martedì</v>
      </c>
      <c r="AA466" s="22">
        <f t="shared" si="165"/>
        <v>8.25</v>
      </c>
      <c r="AB466" s="22" t="str">
        <f t="shared" si="166"/>
        <v>08:15</v>
      </c>
      <c r="AC466" s="22" t="str">
        <f t="shared" si="167"/>
        <v>NO</v>
      </c>
      <c r="AD466" s="46"/>
      <c r="AE466" s="78">
        <v>45825</v>
      </c>
      <c r="AF466" s="73" t="s">
        <v>66</v>
      </c>
      <c r="AG466" s="73"/>
      <c r="AH466" s="73">
        <v>4044</v>
      </c>
      <c r="AI466" s="73">
        <v>10</v>
      </c>
      <c r="AJ466" s="74"/>
      <c r="AK466" s="74"/>
      <c r="AL466" s="74">
        <v>8.25</v>
      </c>
      <c r="AM466" s="73" t="s">
        <v>48</v>
      </c>
      <c r="AN466" s="75" t="s">
        <v>49</v>
      </c>
      <c r="AO466" s="76">
        <v>404</v>
      </c>
    </row>
    <row r="467" spans="1:41" ht="14.45" customHeight="1">
      <c r="A467" s="38"/>
      <c r="B467" s="9">
        <f t="shared" si="154"/>
        <v>45825</v>
      </c>
      <c r="C467" s="39">
        <f t="shared" si="171"/>
        <v>5400255372</v>
      </c>
      <c r="D467" s="38" t="str">
        <f>IF(AF467="", "", IFERROR(TEXT(INDEX(Tabella4[N°], MATCH("*"&amp;AF467&amp;"*", Tabella4[DIPENDENTE], 0)), "0000"), "Non trovato"))</f>
        <v>1976</v>
      </c>
      <c r="E467" s="38" t="str">
        <f>IF(AG467="", "", IF(ISERROR(MATCH("*"&amp;AG467&amp;"*", Tabella4[DIPENDENTE], 0)), "Non trovato", TEXT(INDEX(Tabella4[N°], MATCH("*"&amp;AG467&amp;"*", Tabella4[DIPENDENTE], 0)), "0000")))</f>
        <v>2150</v>
      </c>
      <c r="F467" s="48" t="str">
        <f t="shared" si="155"/>
        <v>RIZZA F</v>
      </c>
      <c r="G467" s="48" t="str">
        <f t="shared" si="156"/>
        <v>RIZZA C</v>
      </c>
      <c r="H467" s="57"/>
      <c r="I467" s="68" t="str">
        <f t="shared" si="157"/>
        <v>02</v>
      </c>
      <c r="J467" s="39" t="str">
        <f t="shared" si="168"/>
        <v/>
      </c>
      <c r="K467" s="40" t="str">
        <f t="shared" si="169"/>
        <v>08:15</v>
      </c>
      <c r="L467" s="48"/>
      <c r="M467" s="41" t="str">
        <f t="shared" si="170"/>
        <v/>
      </c>
      <c r="N467" s="41" t="str">
        <f t="shared" si="158"/>
        <v/>
      </c>
      <c r="O467" s="10" t="str">
        <f t="shared" si="159"/>
        <v>08:15</v>
      </c>
      <c r="P467" s="10" t="str">
        <f t="shared" si="160"/>
        <v/>
      </c>
      <c r="Q467" s="48" t="str">
        <f t="shared" si="161"/>
        <v/>
      </c>
      <c r="R467" s="48" t="str">
        <f t="shared" si="162"/>
        <v/>
      </c>
      <c r="S467" s="42" t="str">
        <f t="shared" si="163"/>
        <v>DOPPIO</v>
      </c>
      <c r="T467" s="57" t="str">
        <f>Tabella3[[#This Row],[Descrizione Attività]]</f>
        <v>ripristini AI  giugno 2025</v>
      </c>
      <c r="U467" s="57" t="str">
        <f>IF(Tabella1[[#This Row],[DATA]]="","","02")</f>
        <v>02</v>
      </c>
      <c r="V467" s="34"/>
      <c r="W467" s="34"/>
      <c r="X467" s="33"/>
      <c r="Y467" s="23"/>
      <c r="Z467" s="21" t="str">
        <f t="shared" si="164"/>
        <v>martedì</v>
      </c>
      <c r="AA467" s="22">
        <f t="shared" si="165"/>
        <v>8.25</v>
      </c>
      <c r="AB467" s="22" t="str">
        <f t="shared" si="166"/>
        <v>08:15</v>
      </c>
      <c r="AC467" s="22" t="str">
        <f t="shared" si="167"/>
        <v>NO</v>
      </c>
      <c r="AD467" s="46"/>
      <c r="AE467" s="78">
        <v>45825</v>
      </c>
      <c r="AF467" s="73" t="s">
        <v>77</v>
      </c>
      <c r="AG467" s="73" t="s">
        <v>78</v>
      </c>
      <c r="AH467" s="73">
        <v>5400255372</v>
      </c>
      <c r="AI467" s="73">
        <v>10</v>
      </c>
      <c r="AJ467" s="74">
        <v>7.45</v>
      </c>
      <c r="AK467" s="74">
        <v>16.45</v>
      </c>
      <c r="AL467" s="74">
        <v>16.5</v>
      </c>
      <c r="AM467" s="73" t="s">
        <v>79</v>
      </c>
      <c r="AN467" s="75" t="s">
        <v>45</v>
      </c>
      <c r="AO467" s="76" t="s">
        <v>80</v>
      </c>
    </row>
    <row r="468" spans="1:41" ht="14.45" customHeight="1">
      <c r="A468" s="38"/>
      <c r="B468" s="9">
        <f t="shared" si="154"/>
        <v>45825</v>
      </c>
      <c r="C468" s="39">
        <f t="shared" si="171"/>
        <v>5400256318</v>
      </c>
      <c r="D468" s="38" t="str">
        <f>IF(AF468="", "", IFERROR(TEXT(INDEX(Tabella4[N°], MATCH("*"&amp;AF468&amp;"*", Tabella4[DIPENDENTE], 0)), "0000"), "Non trovato"))</f>
        <v>0803</v>
      </c>
      <c r="E468" s="38" t="str">
        <f>IF(AG468="", "", IF(ISERROR(MATCH("*"&amp;AG468&amp;"*", Tabella4[DIPENDENTE], 0)), "Non trovato", TEXT(INDEX(Tabella4[N°], MATCH("*"&amp;AG468&amp;"*", Tabella4[DIPENDENTE], 0)), "0000")))</f>
        <v/>
      </c>
      <c r="F468" s="48" t="str">
        <f t="shared" si="155"/>
        <v>SPINALI V</v>
      </c>
      <c r="G468" s="48" t="str">
        <f t="shared" si="156"/>
        <v/>
      </c>
      <c r="H468" s="57"/>
      <c r="I468" s="68" t="str">
        <f t="shared" si="157"/>
        <v>02</v>
      </c>
      <c r="J468" s="39" t="str">
        <f t="shared" si="168"/>
        <v/>
      </c>
      <c r="K468" s="40" t="str">
        <f t="shared" si="169"/>
        <v>08:15</v>
      </c>
      <c r="L468" s="48"/>
      <c r="M468" s="41" t="str">
        <f t="shared" si="170"/>
        <v/>
      </c>
      <c r="N468" s="41" t="str">
        <f t="shared" si="158"/>
        <v/>
      </c>
      <c r="O468" s="10" t="str">
        <f t="shared" si="159"/>
        <v>08:15</v>
      </c>
      <c r="P468" s="10" t="str">
        <f t="shared" si="160"/>
        <v/>
      </c>
      <c r="Q468" s="48" t="str">
        <f t="shared" si="161"/>
        <v/>
      </c>
      <c r="R468" s="48" t="str">
        <f t="shared" si="162"/>
        <v/>
      </c>
      <c r="S468" s="42" t="str">
        <f t="shared" si="163"/>
        <v>SINGOLO</v>
      </c>
      <c r="T468" s="57" t="str">
        <f>Tabella3[[#This Row],[Descrizione Attività]]</f>
        <v>Ripr. funz. EIV5501 da locale ol.19</v>
      </c>
      <c r="U468" s="57" t="str">
        <f>IF(Tabella1[[#This Row],[DATA]]="","","02")</f>
        <v>02</v>
      </c>
      <c r="V468" s="34"/>
      <c r="W468" s="34"/>
      <c r="X468" s="33"/>
      <c r="Y468" s="23"/>
      <c r="Z468" s="21" t="str">
        <f t="shared" si="164"/>
        <v>martedì</v>
      </c>
      <c r="AA468" s="22">
        <f t="shared" si="165"/>
        <v>8.25</v>
      </c>
      <c r="AB468" s="22" t="str">
        <f t="shared" si="166"/>
        <v>08:15</v>
      </c>
      <c r="AC468" s="22" t="str">
        <f t="shared" si="167"/>
        <v>NO</v>
      </c>
      <c r="AD468" s="46"/>
      <c r="AE468" s="78">
        <v>45825</v>
      </c>
      <c r="AF468" s="73" t="s">
        <v>69</v>
      </c>
      <c r="AG468" s="73"/>
      <c r="AH468" s="73">
        <v>5400256318</v>
      </c>
      <c r="AI468" s="73">
        <v>10</v>
      </c>
      <c r="AJ468" s="74">
        <v>7.45</v>
      </c>
      <c r="AK468" s="74">
        <v>16.45</v>
      </c>
      <c r="AL468" s="74">
        <v>8.25</v>
      </c>
      <c r="AM468" s="73" t="s">
        <v>202</v>
      </c>
      <c r="AN468" s="75" t="s">
        <v>45</v>
      </c>
      <c r="AO468" s="76" t="s">
        <v>119</v>
      </c>
    </row>
    <row r="469" spans="1:41" ht="14.45" customHeight="1">
      <c r="A469" s="38"/>
      <c r="B469" s="9">
        <f t="shared" si="154"/>
        <v>45825</v>
      </c>
      <c r="C469" s="39">
        <f t="shared" si="171"/>
        <v>5400256318</v>
      </c>
      <c r="D469" s="38" t="str">
        <f>IF(AF469="", "", IFERROR(TEXT(INDEX(Tabella4[N°], MATCH("*"&amp;AF469&amp;"*", Tabella4[DIPENDENTE], 0)), "0000"), "Non trovato"))</f>
        <v>0304</v>
      </c>
      <c r="E469" s="38" t="str">
        <f>IF(AG469="", "", IF(ISERROR(MATCH("*"&amp;AG469&amp;"*", Tabella4[DIPENDENTE], 0)), "Non trovato", TEXT(INDEX(Tabella4[N°], MATCH("*"&amp;AG469&amp;"*", Tabella4[DIPENDENTE], 0)), "0000")))</f>
        <v/>
      </c>
      <c r="F469" s="48" t="str">
        <f t="shared" si="155"/>
        <v>MANSERVIGI</v>
      </c>
      <c r="G469" s="48" t="str">
        <f t="shared" si="156"/>
        <v/>
      </c>
      <c r="H469" s="57"/>
      <c r="I469" s="68" t="str">
        <f t="shared" si="157"/>
        <v>02</v>
      </c>
      <c r="J469" s="39" t="str">
        <f t="shared" si="168"/>
        <v/>
      </c>
      <c r="K469" s="40" t="str">
        <f t="shared" si="169"/>
        <v>05:00</v>
      </c>
      <c r="L469" s="48"/>
      <c r="M469" s="41" t="str">
        <f t="shared" si="170"/>
        <v/>
      </c>
      <c r="N469" s="41" t="str">
        <f t="shared" si="158"/>
        <v/>
      </c>
      <c r="O469" s="10" t="str">
        <f t="shared" si="159"/>
        <v>05:00</v>
      </c>
      <c r="P469" s="10" t="str">
        <f t="shared" si="160"/>
        <v/>
      </c>
      <c r="Q469" s="48" t="str">
        <f t="shared" si="161"/>
        <v/>
      </c>
      <c r="R469" s="48" t="str">
        <f t="shared" si="162"/>
        <v/>
      </c>
      <c r="S469" s="42" t="str">
        <f t="shared" si="163"/>
        <v>SINGOLO</v>
      </c>
      <c r="T469" s="57" t="str">
        <f>Tabella3[[#This Row],[Descrizione Attività]]</f>
        <v>Ripr. funz. EIV5501 da locale ol.19</v>
      </c>
      <c r="U469" s="57" t="str">
        <f>IF(Tabella1[[#This Row],[DATA]]="","","02")</f>
        <v>02</v>
      </c>
      <c r="V469" s="34"/>
      <c r="W469" s="34"/>
      <c r="X469" s="33"/>
      <c r="Y469" s="23"/>
      <c r="Z469" s="21" t="str">
        <f t="shared" si="164"/>
        <v>martedì</v>
      </c>
      <c r="AA469" s="22">
        <f t="shared" si="165"/>
        <v>5</v>
      </c>
      <c r="AB469" s="22" t="str">
        <f t="shared" si="166"/>
        <v>05:00</v>
      </c>
      <c r="AC469" s="22" t="str">
        <f t="shared" si="167"/>
        <v>NO</v>
      </c>
      <c r="AD469" s="46"/>
      <c r="AE469" s="78">
        <v>45825</v>
      </c>
      <c r="AF469" s="73" t="s">
        <v>87</v>
      </c>
      <c r="AG469" s="73"/>
      <c r="AH469" s="73">
        <v>5400256318</v>
      </c>
      <c r="AI469" s="73">
        <v>10</v>
      </c>
      <c r="AJ469" s="74">
        <v>7.45</v>
      </c>
      <c r="AK469" s="74">
        <v>13.3</v>
      </c>
      <c r="AL469" s="74">
        <v>5</v>
      </c>
      <c r="AM469" s="73" t="s">
        <v>202</v>
      </c>
      <c r="AN469" s="75" t="s">
        <v>45</v>
      </c>
      <c r="AO469" s="76" t="s">
        <v>119</v>
      </c>
    </row>
    <row r="470" spans="1:41" ht="14.45" customHeight="1">
      <c r="A470" s="38"/>
      <c r="B470" s="9">
        <f t="shared" si="154"/>
        <v>45825</v>
      </c>
      <c r="C470" s="39">
        <f t="shared" si="171"/>
        <v>5400256318</v>
      </c>
      <c r="D470" s="38" t="str">
        <f>IF(AF470="", "", IFERROR(TEXT(INDEX(Tabella4[N°], MATCH("*"&amp;AF470&amp;"*", Tabella4[DIPENDENTE], 0)), "0000"), "Non trovato"))</f>
        <v>0266</v>
      </c>
      <c r="E470" s="38" t="str">
        <f>IF(AG470="", "", IF(ISERROR(MATCH("*"&amp;AG470&amp;"*", Tabella4[DIPENDENTE], 0)), "Non trovato", TEXT(INDEX(Tabella4[N°], MATCH("*"&amp;AG470&amp;"*", Tabella4[DIPENDENTE], 0)), "0000")))</f>
        <v/>
      </c>
      <c r="F470" s="48" t="str">
        <f t="shared" si="155"/>
        <v>DI SALVO</v>
      </c>
      <c r="G470" s="48" t="str">
        <f t="shared" si="156"/>
        <v/>
      </c>
      <c r="H470" s="57"/>
      <c r="I470" s="68" t="str">
        <f t="shared" si="157"/>
        <v>02</v>
      </c>
      <c r="J470" s="39" t="str">
        <f t="shared" si="168"/>
        <v/>
      </c>
      <c r="K470" s="40" t="str">
        <f t="shared" si="169"/>
        <v>03:00</v>
      </c>
      <c r="L470" s="48"/>
      <c r="M470" s="41" t="str">
        <f t="shared" si="170"/>
        <v/>
      </c>
      <c r="N470" s="41" t="str">
        <f t="shared" si="158"/>
        <v/>
      </c>
      <c r="O470" s="10" t="str">
        <f t="shared" si="159"/>
        <v>03:00</v>
      </c>
      <c r="P470" s="10" t="str">
        <f t="shared" si="160"/>
        <v/>
      </c>
      <c r="Q470" s="48" t="str">
        <f t="shared" si="161"/>
        <v/>
      </c>
      <c r="R470" s="48" t="str">
        <f t="shared" si="162"/>
        <v/>
      </c>
      <c r="S470" s="42" t="str">
        <f t="shared" si="163"/>
        <v>SINGOLO</v>
      </c>
      <c r="T470" s="57" t="str">
        <f>Tabella3[[#This Row],[Descrizione Attività]]</f>
        <v>Ripr. funz. EIV5501 da locale ol.19</v>
      </c>
      <c r="U470" s="57" t="str">
        <f>IF(Tabella1[[#This Row],[DATA]]="","","02")</f>
        <v>02</v>
      </c>
      <c r="V470" s="34"/>
      <c r="W470" s="34"/>
      <c r="X470" s="33"/>
      <c r="Y470" s="23"/>
      <c r="Z470" s="21" t="str">
        <f t="shared" si="164"/>
        <v>martedì</v>
      </c>
      <c r="AA470" s="22">
        <f t="shared" si="165"/>
        <v>3</v>
      </c>
      <c r="AB470" s="22" t="str">
        <f t="shared" si="166"/>
        <v>03:00</v>
      </c>
      <c r="AC470" s="22" t="str">
        <f t="shared" si="167"/>
        <v>NO</v>
      </c>
      <c r="AD470" s="46"/>
      <c r="AE470" s="78">
        <v>45825</v>
      </c>
      <c r="AF470" s="73" t="s">
        <v>54</v>
      </c>
      <c r="AG470" s="73"/>
      <c r="AH470" s="73">
        <v>5400256318</v>
      </c>
      <c r="AI470" s="73">
        <v>10</v>
      </c>
      <c r="AJ470" s="74">
        <v>13.45</v>
      </c>
      <c r="AK470" s="74">
        <v>16.45</v>
      </c>
      <c r="AL470" s="74">
        <v>3</v>
      </c>
      <c r="AM470" s="73" t="s">
        <v>202</v>
      </c>
      <c r="AN470" s="75" t="s">
        <v>45</v>
      </c>
      <c r="AO470" s="76" t="s">
        <v>119</v>
      </c>
    </row>
    <row r="471" spans="1:41" ht="14.45" customHeight="1">
      <c r="A471" s="38"/>
      <c r="B471" s="9">
        <f t="shared" si="154"/>
        <v>45825</v>
      </c>
      <c r="C471" s="51">
        <f t="shared" si="171"/>
        <v>5400248537</v>
      </c>
      <c r="D471" s="38" t="str">
        <f>IF(AF471="", "", IFERROR(TEXT(INDEX(Tabella4[N°], MATCH("*"&amp;AF471&amp;"*", Tabella4[DIPENDENTE], 0)), "0000"), "Non trovato"))</f>
        <v>0427</v>
      </c>
      <c r="E471" s="38" t="str">
        <f>IF(AG471="", "", IF(ISERROR(MATCH("*"&amp;AG471&amp;"*", Tabella4[DIPENDENTE], 0)), "Non trovato", TEXT(INDEX(Tabella4[N°], MATCH("*"&amp;AG471&amp;"*", Tabella4[DIPENDENTE], 0)), "0000")))</f>
        <v>2083</v>
      </c>
      <c r="F471" s="48" t="str">
        <f t="shared" si="155"/>
        <v>CAVALIERE</v>
      </c>
      <c r="G471" s="48" t="str">
        <f t="shared" si="156"/>
        <v>NOCERA</v>
      </c>
      <c r="H471" s="57"/>
      <c r="I471" s="68" t="str">
        <f t="shared" si="157"/>
        <v>02</v>
      </c>
      <c r="J471" s="39" t="str">
        <f t="shared" si="168"/>
        <v/>
      </c>
      <c r="K471" s="40" t="str">
        <f t="shared" si="169"/>
        <v>04:15</v>
      </c>
      <c r="L471" s="48"/>
      <c r="M471" s="41" t="str">
        <f t="shared" si="170"/>
        <v/>
      </c>
      <c r="N471" s="41" t="str">
        <f t="shared" si="158"/>
        <v/>
      </c>
      <c r="O471" s="10" t="str">
        <f t="shared" si="159"/>
        <v>04:15</v>
      </c>
      <c r="P471" s="10" t="str">
        <f t="shared" si="160"/>
        <v/>
      </c>
      <c r="Q471" s="48" t="str">
        <f t="shared" si="161"/>
        <v/>
      </c>
      <c r="R471" s="48" t="str">
        <f t="shared" si="162"/>
        <v/>
      </c>
      <c r="S471" s="42" t="str">
        <f t="shared" si="163"/>
        <v>DOPPIO</v>
      </c>
      <c r="T471" s="58" t="str">
        <f>Tabella3[[#This Row],[Descrizione Attività]]</f>
        <v>Attività STRUM imp. 500</v>
      </c>
      <c r="U471" s="58" t="str">
        <f>IF(Tabella1[[#This Row],[DATA]]="","","02")</f>
        <v>02</v>
      </c>
      <c r="V471" s="34"/>
      <c r="W471" s="34"/>
      <c r="X471" s="33"/>
      <c r="Y471" s="23"/>
      <c r="Z471" s="21" t="str">
        <f t="shared" si="164"/>
        <v>martedì</v>
      </c>
      <c r="AA471" s="22">
        <f t="shared" si="165"/>
        <v>4.25</v>
      </c>
      <c r="AB471" s="22" t="str">
        <f t="shared" si="166"/>
        <v>04:15</v>
      </c>
      <c r="AC471" s="22" t="str">
        <f t="shared" si="167"/>
        <v>NO</v>
      </c>
      <c r="AD471" s="46"/>
      <c r="AE471" s="78">
        <v>45825</v>
      </c>
      <c r="AF471" s="73" t="s">
        <v>75</v>
      </c>
      <c r="AG471" s="73" t="s">
        <v>88</v>
      </c>
      <c r="AH471" s="73">
        <v>5400248537</v>
      </c>
      <c r="AI471" s="73">
        <v>10</v>
      </c>
      <c r="AJ471" s="74">
        <v>7.45</v>
      </c>
      <c r="AK471" s="74">
        <v>12</v>
      </c>
      <c r="AL471" s="74">
        <v>8.5</v>
      </c>
      <c r="AM471" s="73" t="s">
        <v>172</v>
      </c>
      <c r="AN471" s="75" t="s">
        <v>49</v>
      </c>
      <c r="AO471" s="76" t="s">
        <v>46</v>
      </c>
    </row>
    <row r="472" spans="1:41" ht="14.45" customHeight="1">
      <c r="A472" s="38"/>
      <c r="B472" s="9">
        <f t="shared" si="154"/>
        <v>45825</v>
      </c>
      <c r="C472" s="39">
        <f t="shared" si="171"/>
        <v>5400232107</v>
      </c>
      <c r="D472" s="38" t="str">
        <f>IF(AF472="", "", IFERROR(TEXT(INDEX(Tabella4[N°], MATCH("*"&amp;AF472&amp;"*", Tabella4[DIPENDENTE], 0)), "0000"), "Non trovato"))</f>
        <v>0427</v>
      </c>
      <c r="E472" s="38" t="str">
        <f>IF(AG472="", "", IF(ISERROR(MATCH("*"&amp;AG472&amp;"*", Tabella4[DIPENDENTE], 0)), "Non trovato", TEXT(INDEX(Tabella4[N°], MATCH("*"&amp;AG472&amp;"*", Tabella4[DIPENDENTE], 0)), "0000")))</f>
        <v>2083</v>
      </c>
      <c r="F472" s="48" t="str">
        <f t="shared" si="155"/>
        <v>CAVALIERE</v>
      </c>
      <c r="G472" s="48" t="str">
        <f t="shared" si="156"/>
        <v>NOCERA</v>
      </c>
      <c r="H472" s="57"/>
      <c r="I472" s="68" t="str">
        <f t="shared" si="157"/>
        <v>02</v>
      </c>
      <c r="J472" s="39" t="str">
        <f t="shared" si="168"/>
        <v/>
      </c>
      <c r="K472" s="40" t="str">
        <f t="shared" si="169"/>
        <v>04:00</v>
      </c>
      <c r="L472" s="48"/>
      <c r="M472" s="41" t="str">
        <f t="shared" si="170"/>
        <v/>
      </c>
      <c r="N472" s="41" t="str">
        <f t="shared" si="158"/>
        <v/>
      </c>
      <c r="O472" s="10" t="str">
        <f t="shared" si="159"/>
        <v>04:00</v>
      </c>
      <c r="P472" s="10" t="str">
        <f t="shared" si="160"/>
        <v/>
      </c>
      <c r="Q472" s="48" t="str">
        <f t="shared" si="161"/>
        <v/>
      </c>
      <c r="R472" s="48" t="str">
        <f t="shared" si="162"/>
        <v/>
      </c>
      <c r="S472" s="42" t="str">
        <f t="shared" si="163"/>
        <v>DOPPIO</v>
      </c>
      <c r="T472" s="57" t="str">
        <f>Tabella3[[#This Row],[Descrizione Attività]]</f>
        <v>Hydrocom 800 mont str</v>
      </c>
      <c r="U472" s="57" t="str">
        <f>IF(Tabella1[[#This Row],[DATA]]="","","02")</f>
        <v>02</v>
      </c>
      <c r="V472" s="34"/>
      <c r="W472" s="34"/>
      <c r="X472" s="33"/>
      <c r="Y472" s="23"/>
      <c r="Z472" s="21" t="str">
        <f t="shared" si="164"/>
        <v>martedì</v>
      </c>
      <c r="AA472" s="22">
        <f t="shared" si="165"/>
        <v>4</v>
      </c>
      <c r="AB472" s="22" t="str">
        <f t="shared" si="166"/>
        <v>04:00</v>
      </c>
      <c r="AC472" s="22" t="str">
        <f t="shared" si="167"/>
        <v>NO</v>
      </c>
      <c r="AD472" s="46"/>
      <c r="AE472" s="78">
        <v>45825</v>
      </c>
      <c r="AF472" s="73" t="s">
        <v>75</v>
      </c>
      <c r="AG472" s="73" t="s">
        <v>88</v>
      </c>
      <c r="AH472" s="73">
        <v>5400232107</v>
      </c>
      <c r="AI472" s="73">
        <v>30</v>
      </c>
      <c r="AJ472" s="74">
        <v>12.45</v>
      </c>
      <c r="AK472" s="74">
        <v>16.45</v>
      </c>
      <c r="AL472" s="74">
        <v>8</v>
      </c>
      <c r="AM472" s="73" t="s">
        <v>203</v>
      </c>
      <c r="AN472" s="75" t="s">
        <v>45</v>
      </c>
      <c r="AO472" s="76" t="s">
        <v>46</v>
      </c>
    </row>
    <row r="473" spans="1:41" ht="14.45" customHeight="1">
      <c r="A473" s="38"/>
      <c r="B473" s="9">
        <f t="shared" si="154"/>
        <v>45825</v>
      </c>
      <c r="C473" s="39">
        <f t="shared" si="171"/>
        <v>5400232107</v>
      </c>
      <c r="D473" s="38" t="str">
        <f>IF(AF473="", "", IFERROR(TEXT(INDEX(Tabella4[N°], MATCH("*"&amp;AF473&amp;"*", Tabella4[DIPENDENTE], 0)), "0000"), "Non trovato"))</f>
        <v>0319</v>
      </c>
      <c r="E473" s="38" t="str">
        <f>IF(AG473="", "", IF(ISERROR(MATCH("*"&amp;AG473&amp;"*", Tabella4[DIPENDENTE], 0)), "Non trovato", TEXT(INDEX(Tabella4[N°], MATCH("*"&amp;AG473&amp;"*", Tabella4[DIPENDENTE], 0)), "0000")))</f>
        <v>0475</v>
      </c>
      <c r="F473" s="48" t="str">
        <f t="shared" si="155"/>
        <v>AMARA</v>
      </c>
      <c r="G473" s="48" t="str">
        <f t="shared" si="156"/>
        <v>TRINGALI</v>
      </c>
      <c r="H473" s="57"/>
      <c r="I473" s="68" t="str">
        <f t="shared" si="157"/>
        <v>02</v>
      </c>
      <c r="J473" s="39" t="str">
        <f t="shared" si="168"/>
        <v/>
      </c>
      <c r="K473" s="40" t="str">
        <f t="shared" si="169"/>
        <v>08:15</v>
      </c>
      <c r="L473" s="48"/>
      <c r="M473" s="41" t="str">
        <f t="shared" si="170"/>
        <v/>
      </c>
      <c r="N473" s="41" t="str">
        <f t="shared" si="158"/>
        <v/>
      </c>
      <c r="O473" s="10" t="str">
        <f t="shared" si="159"/>
        <v>08:15</v>
      </c>
      <c r="P473" s="10" t="str">
        <f t="shared" si="160"/>
        <v/>
      </c>
      <c r="Q473" s="48" t="str">
        <f t="shared" si="161"/>
        <v/>
      </c>
      <c r="R473" s="48" t="str">
        <f t="shared" si="162"/>
        <v/>
      </c>
      <c r="S473" s="42" t="str">
        <f t="shared" si="163"/>
        <v>DOPPIO</v>
      </c>
      <c r="T473" s="57" t="str">
        <f>Tabella3[[#This Row],[Descrizione Attività]]</f>
        <v>Hydrocom 800 mont ele</v>
      </c>
      <c r="U473" s="57" t="str">
        <f>IF(Tabella1[[#This Row],[DATA]]="","","02")</f>
        <v>02</v>
      </c>
      <c r="V473" s="34"/>
      <c r="W473" s="34"/>
      <c r="X473" s="33"/>
      <c r="Y473" s="23"/>
      <c r="Z473" s="21" t="str">
        <f t="shared" si="164"/>
        <v>martedì</v>
      </c>
      <c r="AA473" s="22">
        <f t="shared" si="165"/>
        <v>8.25</v>
      </c>
      <c r="AB473" s="22" t="str">
        <f t="shared" si="166"/>
        <v>08:15</v>
      </c>
      <c r="AC473" s="22" t="str">
        <f t="shared" si="167"/>
        <v>NO</v>
      </c>
      <c r="AD473" s="46"/>
      <c r="AE473" s="78">
        <v>45825</v>
      </c>
      <c r="AF473" s="73" t="s">
        <v>155</v>
      </c>
      <c r="AG473" s="73" t="s">
        <v>57</v>
      </c>
      <c r="AH473" s="73">
        <v>5400232107</v>
      </c>
      <c r="AI473" s="73">
        <v>20</v>
      </c>
      <c r="AJ473" s="74">
        <v>7.45</v>
      </c>
      <c r="AK473" s="74">
        <v>16.45</v>
      </c>
      <c r="AL473" s="74">
        <v>16.5</v>
      </c>
      <c r="AM473" s="73" t="s">
        <v>204</v>
      </c>
      <c r="AN473" s="75" t="s">
        <v>45</v>
      </c>
      <c r="AO473" s="76" t="s">
        <v>61</v>
      </c>
    </row>
    <row r="474" spans="1:41" ht="14.45" customHeight="1">
      <c r="A474" s="38"/>
      <c r="B474" s="9">
        <f t="shared" si="154"/>
        <v>45825</v>
      </c>
      <c r="C474" s="39">
        <f t="shared" si="171"/>
        <v>5400261041</v>
      </c>
      <c r="D474" s="38" t="str">
        <f>IF(AF474="", "", IFERROR(TEXT(INDEX(Tabella4[N°], MATCH("*"&amp;AF474&amp;"*", Tabella4[DIPENDENTE], 0)), "0000"), "Non trovato"))</f>
        <v>0243</v>
      </c>
      <c r="E474" s="38" t="str">
        <f>IF(AG474="", "", IF(ISERROR(MATCH("*"&amp;AG474&amp;"*", Tabella4[DIPENDENTE], 0)), "Non trovato", TEXT(INDEX(Tabella4[N°], MATCH("*"&amp;AG474&amp;"*", Tabella4[DIPENDENTE], 0)), "0000")))</f>
        <v/>
      </c>
      <c r="F474" s="48" t="str">
        <f t="shared" si="155"/>
        <v>PUGLIARES</v>
      </c>
      <c r="G474" s="48" t="str">
        <f t="shared" si="156"/>
        <v/>
      </c>
      <c r="H474" s="57"/>
      <c r="I474" s="68" t="str">
        <f t="shared" si="157"/>
        <v>02</v>
      </c>
      <c r="J474" s="39" t="str">
        <f t="shared" si="168"/>
        <v/>
      </c>
      <c r="K474" s="40" t="str">
        <f t="shared" si="169"/>
        <v>08:15</v>
      </c>
      <c r="L474" s="48"/>
      <c r="M474" s="41" t="str">
        <f t="shared" si="170"/>
        <v/>
      </c>
      <c r="N474" s="41" t="str">
        <f t="shared" si="158"/>
        <v/>
      </c>
      <c r="O474" s="10" t="str">
        <f t="shared" si="159"/>
        <v>08:15</v>
      </c>
      <c r="P474" s="10" t="str">
        <f t="shared" si="160"/>
        <v/>
      </c>
      <c r="Q474" s="48" t="str">
        <f t="shared" si="161"/>
        <v/>
      </c>
      <c r="R474" s="48" t="str">
        <f t="shared" si="162"/>
        <v/>
      </c>
      <c r="S474" s="42" t="str">
        <f t="shared" si="163"/>
        <v>SINGOLO</v>
      </c>
      <c r="T474" s="57" t="str">
        <f>Tabella3[[#This Row],[Descrizione Attività]]</f>
        <v>ASSISTENZA ELETTRICA ATTIVITA' EDILE IMP 2800 GIUGNO 2025 (PREV 4066)</v>
      </c>
      <c r="U474" s="57" t="str">
        <f>IF(Tabella1[[#This Row],[DATA]]="","","02")</f>
        <v>02</v>
      </c>
      <c r="V474" s="34"/>
      <c r="W474" s="34"/>
      <c r="X474" s="33"/>
      <c r="Y474" s="23"/>
      <c r="Z474" s="21" t="str">
        <f t="shared" si="164"/>
        <v>martedì</v>
      </c>
      <c r="AA474" s="22">
        <f t="shared" si="165"/>
        <v>8.25</v>
      </c>
      <c r="AB474" s="22" t="str">
        <f t="shared" si="166"/>
        <v>08:15</v>
      </c>
      <c r="AC474" s="22" t="str">
        <f t="shared" si="167"/>
        <v>NO</v>
      </c>
      <c r="AD474" s="46"/>
      <c r="AE474" s="78">
        <v>45825</v>
      </c>
      <c r="AF474" s="73" t="s">
        <v>89</v>
      </c>
      <c r="AG474" s="73"/>
      <c r="AH474" s="73">
        <v>5400261041</v>
      </c>
      <c r="AI474" s="73">
        <v>10</v>
      </c>
      <c r="AJ474" s="74">
        <v>7.45</v>
      </c>
      <c r="AK474" s="74">
        <v>16.45</v>
      </c>
      <c r="AL474" s="74">
        <v>8.25</v>
      </c>
      <c r="AM474" s="73" t="s">
        <v>90</v>
      </c>
      <c r="AN474" s="75" t="s">
        <v>91</v>
      </c>
      <c r="AO474" s="76" t="s">
        <v>61</v>
      </c>
    </row>
    <row r="475" spans="1:41" ht="14.45" customHeight="1">
      <c r="A475" s="38"/>
      <c r="B475" s="9">
        <f t="shared" si="154"/>
        <v>45825</v>
      </c>
      <c r="C475" s="39">
        <f t="shared" si="171"/>
        <v>5400255114</v>
      </c>
      <c r="D475" s="38" t="str">
        <f>IF(AF475="", "", IFERROR(TEXT(INDEX(Tabella4[N°], MATCH("*"&amp;AF475&amp;"*", Tabella4[DIPENDENTE], 0)), "0000"), "Non trovato"))</f>
        <v>2203</v>
      </c>
      <c r="E475" s="38" t="str">
        <f>IF(AG475="", "", IF(ISERROR(MATCH("*"&amp;AG475&amp;"*", Tabella4[DIPENDENTE], 0)), "Non trovato", TEXT(INDEX(Tabella4[N°], MATCH("*"&amp;AG475&amp;"*", Tabella4[DIPENDENTE], 0)), "0000")))</f>
        <v>0370</v>
      </c>
      <c r="F475" s="48" t="str">
        <f t="shared" si="155"/>
        <v>RICCIOLI</v>
      </c>
      <c r="G475" s="48" t="str">
        <f t="shared" si="156"/>
        <v>GARBINI</v>
      </c>
      <c r="H475" s="57"/>
      <c r="I475" s="68" t="str">
        <f t="shared" si="157"/>
        <v>02</v>
      </c>
      <c r="J475" s="39" t="str">
        <f t="shared" si="168"/>
        <v/>
      </c>
      <c r="K475" s="40" t="str">
        <f t="shared" si="169"/>
        <v>08:15</v>
      </c>
      <c r="L475" s="48"/>
      <c r="M475" s="41" t="str">
        <f t="shared" si="170"/>
        <v/>
      </c>
      <c r="N475" s="41" t="str">
        <f t="shared" si="158"/>
        <v/>
      </c>
      <c r="O475" s="10" t="str">
        <f t="shared" si="159"/>
        <v>08:15</v>
      </c>
      <c r="P475" s="10" t="str">
        <f t="shared" si="160"/>
        <v/>
      </c>
      <c r="Q475" s="48" t="str">
        <f t="shared" si="161"/>
        <v/>
      </c>
      <c r="R475" s="48" t="str">
        <f t="shared" si="162"/>
        <v/>
      </c>
      <c r="S475" s="42" t="str">
        <f t="shared" si="163"/>
        <v>DOPPIO</v>
      </c>
      <c r="T475" s="57" t="str">
        <f>Tabella3[[#This Row],[Descrizione Attività]]</f>
        <v>PA1S: squ elettr correttiva Giugno</v>
      </c>
      <c r="U475" s="57" t="str">
        <f>IF(Tabella1[[#This Row],[DATA]]="","","02")</f>
        <v>02</v>
      </c>
      <c r="V475" s="34"/>
      <c r="W475" s="34"/>
      <c r="X475" s="33"/>
      <c r="Y475" s="23"/>
      <c r="Z475" s="21" t="str">
        <f t="shared" si="164"/>
        <v>martedì</v>
      </c>
      <c r="AA475" s="22">
        <f t="shared" si="165"/>
        <v>8.25</v>
      </c>
      <c r="AB475" s="22" t="str">
        <f t="shared" si="166"/>
        <v>08:15</v>
      </c>
      <c r="AC475" s="22" t="str">
        <f t="shared" si="167"/>
        <v>NO</v>
      </c>
      <c r="AD475" s="46"/>
      <c r="AE475" s="78">
        <v>45825</v>
      </c>
      <c r="AF475" s="73" t="s">
        <v>65</v>
      </c>
      <c r="AG475" s="73" t="s">
        <v>115</v>
      </c>
      <c r="AH475" s="73">
        <v>5400255114</v>
      </c>
      <c r="AI475" s="73">
        <v>10</v>
      </c>
      <c r="AJ475" s="74">
        <v>7.45</v>
      </c>
      <c r="AK475" s="74">
        <v>16.45</v>
      </c>
      <c r="AL475" s="74">
        <v>16.5</v>
      </c>
      <c r="AM475" s="73" t="s">
        <v>67</v>
      </c>
      <c r="AN475" s="75" t="s">
        <v>45</v>
      </c>
      <c r="AO475" s="76" t="s">
        <v>61</v>
      </c>
    </row>
    <row r="476" spans="1:41" ht="14.45" customHeight="1">
      <c r="A476" s="38"/>
      <c r="B476" s="9">
        <f t="shared" si="154"/>
        <v>45825</v>
      </c>
      <c r="C476" s="39">
        <f t="shared" si="171"/>
        <v>5400256064</v>
      </c>
      <c r="D476" s="38" t="str">
        <f>IF(AF476="", "", IFERROR(TEXT(INDEX(Tabella4[N°], MATCH("*"&amp;AF476&amp;"*", Tabella4[DIPENDENTE], 0)), "0000"), "Non trovato"))</f>
        <v>0319</v>
      </c>
      <c r="E476" s="38" t="str">
        <f>IF(AG476="", "", IF(ISERROR(MATCH("*"&amp;AG476&amp;"*", Tabella4[DIPENDENTE], 0)), "Non trovato", TEXT(INDEX(Tabella4[N°], MATCH("*"&amp;AG476&amp;"*", Tabella4[DIPENDENTE], 0)), "0000")))</f>
        <v/>
      </c>
      <c r="F476" s="48" t="str">
        <f t="shared" si="155"/>
        <v>AMARA</v>
      </c>
      <c r="G476" s="48" t="str">
        <f t="shared" si="156"/>
        <v/>
      </c>
      <c r="H476" s="57"/>
      <c r="I476" s="68" t="str">
        <f t="shared" si="157"/>
        <v>02</v>
      </c>
      <c r="J476" s="39" t="str">
        <f t="shared" si="168"/>
        <v/>
      </c>
      <c r="K476" s="40" t="str">
        <f t="shared" si="169"/>
        <v>01:30</v>
      </c>
      <c r="L476" s="48"/>
      <c r="M476" s="41" t="str">
        <f t="shared" si="170"/>
        <v/>
      </c>
      <c r="N476" s="41" t="str">
        <f t="shared" si="158"/>
        <v/>
      </c>
      <c r="O476" s="10" t="str">
        <f t="shared" si="159"/>
        <v>01:30</v>
      </c>
      <c r="P476" s="10" t="str">
        <f t="shared" si="160"/>
        <v/>
      </c>
      <c r="Q476" s="48" t="str">
        <f t="shared" si="161"/>
        <v/>
      </c>
      <c r="R476" s="48" t="str">
        <f t="shared" si="162"/>
        <v/>
      </c>
      <c r="S476" s="42" t="str">
        <f t="shared" si="163"/>
        <v>SINGOLO</v>
      </c>
      <c r="T476" s="57" t="str">
        <f>Tabella3[[#This Row],[Descrizione Attività]]</f>
        <v>Area cantieri SUD - Noleggio gruppo elet</v>
      </c>
      <c r="U476" s="57" t="str">
        <f>IF(Tabella1[[#This Row],[DATA]]="","","02")</f>
        <v>02</v>
      </c>
      <c r="V476" s="34"/>
      <c r="W476" s="34"/>
      <c r="X476" s="33"/>
      <c r="Y476" s="23"/>
      <c r="Z476" s="21" t="str">
        <f t="shared" si="164"/>
        <v>martedì</v>
      </c>
      <c r="AA476" s="22">
        <f t="shared" si="165"/>
        <v>1.5</v>
      </c>
      <c r="AB476" s="22" t="str">
        <f t="shared" si="166"/>
        <v>01:30</v>
      </c>
      <c r="AC476" s="22" t="str">
        <f t="shared" si="167"/>
        <v>NO</v>
      </c>
      <c r="AD476" s="46"/>
      <c r="AE476" s="78">
        <v>45825</v>
      </c>
      <c r="AF476" s="73" t="s">
        <v>155</v>
      </c>
      <c r="AG476" s="73"/>
      <c r="AH476" s="73">
        <v>5400256064</v>
      </c>
      <c r="AI476" s="73">
        <v>10</v>
      </c>
      <c r="AJ476" s="74">
        <v>6.15</v>
      </c>
      <c r="AK476" s="74">
        <v>7.45</v>
      </c>
      <c r="AL476" s="74">
        <v>1.5</v>
      </c>
      <c r="AM476" s="73" t="s">
        <v>183</v>
      </c>
      <c r="AN476" s="75" t="s">
        <v>45</v>
      </c>
      <c r="AO476" s="76" t="s">
        <v>61</v>
      </c>
    </row>
    <row r="477" spans="1:41" ht="14.45" customHeight="1">
      <c r="A477" s="38"/>
      <c r="B477" s="9">
        <f t="shared" si="154"/>
        <v>45825</v>
      </c>
      <c r="C477" s="39">
        <f t="shared" si="171"/>
        <v>5400256064</v>
      </c>
      <c r="D477" s="38" t="str">
        <f>IF(AF477="", "", IFERROR(TEXT(INDEX(Tabella4[N°], MATCH("*"&amp;AF477&amp;"*", Tabella4[DIPENDENTE], 0)), "0000"), "Non trovato"))</f>
        <v>0483</v>
      </c>
      <c r="E477" s="38" t="str">
        <f>IF(AG477="", "", IF(ISERROR(MATCH("*"&amp;AG477&amp;"*", Tabella4[DIPENDENTE], 0)), "Non trovato", TEXT(INDEX(Tabella4[N°], MATCH("*"&amp;AG477&amp;"*", Tabella4[DIPENDENTE], 0)), "0000")))</f>
        <v/>
      </c>
      <c r="F477" s="48" t="str">
        <f t="shared" si="155"/>
        <v>SCARAVELLI</v>
      </c>
      <c r="G477" s="48" t="str">
        <f t="shared" si="156"/>
        <v/>
      </c>
      <c r="H477" s="57"/>
      <c r="I477" s="68" t="str">
        <f t="shared" si="157"/>
        <v>02</v>
      </c>
      <c r="J477" s="39" t="str">
        <f t="shared" si="168"/>
        <v/>
      </c>
      <c r="K477" s="40" t="str">
        <f t="shared" si="169"/>
        <v>08:15</v>
      </c>
      <c r="L477" s="48"/>
      <c r="M477" s="41" t="str">
        <f t="shared" si="170"/>
        <v/>
      </c>
      <c r="N477" s="41" t="str">
        <f t="shared" si="158"/>
        <v/>
      </c>
      <c r="O477" s="10" t="str">
        <f t="shared" si="159"/>
        <v>08:15</v>
      </c>
      <c r="P477" s="10" t="str">
        <f t="shared" si="160"/>
        <v/>
      </c>
      <c r="Q477" s="48" t="str">
        <f t="shared" si="161"/>
        <v/>
      </c>
      <c r="R477" s="48" t="str">
        <f t="shared" si="162"/>
        <v/>
      </c>
      <c r="S477" s="42" t="str">
        <f t="shared" si="163"/>
        <v>SINGOLO</v>
      </c>
      <c r="T477" s="57" t="str">
        <f>Tabella3[[#This Row],[Descrizione Attività]]</f>
        <v>Area cantieri SUD - Noleggio gruppo elet</v>
      </c>
      <c r="U477" s="57" t="str">
        <f>IF(Tabella1[[#This Row],[DATA]]="","","02")</f>
        <v>02</v>
      </c>
      <c r="V477" s="34"/>
      <c r="W477" s="34"/>
      <c r="X477" s="33"/>
      <c r="Y477" s="23"/>
      <c r="Z477" s="21" t="str">
        <f t="shared" si="164"/>
        <v>martedì</v>
      </c>
      <c r="AA477" s="22">
        <f t="shared" si="165"/>
        <v>8.25</v>
      </c>
      <c r="AB477" s="22" t="str">
        <f t="shared" si="166"/>
        <v>08:15</v>
      </c>
      <c r="AC477" s="22" t="str">
        <f t="shared" si="167"/>
        <v>NO</v>
      </c>
      <c r="AD477" s="46"/>
      <c r="AE477" s="78">
        <v>45825</v>
      </c>
      <c r="AF477" s="73" t="s">
        <v>51</v>
      </c>
      <c r="AG477" s="73"/>
      <c r="AH477" s="73">
        <v>5400256064</v>
      </c>
      <c r="AI477" s="73">
        <v>10</v>
      </c>
      <c r="AJ477" s="74">
        <v>7.45</v>
      </c>
      <c r="AK477" s="74">
        <v>16.45</v>
      </c>
      <c r="AL477" s="74">
        <v>8.25</v>
      </c>
      <c r="AM477" s="73" t="s">
        <v>183</v>
      </c>
      <c r="AN477" s="75" t="s">
        <v>45</v>
      </c>
      <c r="AO477" s="76" t="s">
        <v>61</v>
      </c>
    </row>
    <row r="478" spans="1:41" ht="14.45" customHeight="1">
      <c r="A478" s="38"/>
      <c r="B478" s="9">
        <f t="shared" si="154"/>
        <v>45825</v>
      </c>
      <c r="C478" s="39">
        <f t="shared" si="171"/>
        <v>5400256064</v>
      </c>
      <c r="D478" s="38" t="str">
        <f>IF(AF478="", "", IFERROR(TEXT(INDEX(Tabella4[N°], MATCH("*"&amp;AF478&amp;"*", Tabella4[DIPENDENTE], 0)), "0000"), "Non trovato"))</f>
        <v>0319</v>
      </c>
      <c r="E478" s="38" t="str">
        <f>IF(AG478="", "", IF(ISERROR(MATCH("*"&amp;AG478&amp;"*", Tabella4[DIPENDENTE], 0)), "Non trovato", TEXT(INDEX(Tabella4[N°], MATCH("*"&amp;AG478&amp;"*", Tabella4[DIPENDENTE], 0)), "0000")))</f>
        <v/>
      </c>
      <c r="F478" s="48" t="str">
        <f t="shared" si="155"/>
        <v>AMARA</v>
      </c>
      <c r="G478" s="48" t="str">
        <f t="shared" si="156"/>
        <v/>
      </c>
      <c r="H478" s="57"/>
      <c r="I478" s="68" t="str">
        <f t="shared" si="157"/>
        <v>02</v>
      </c>
      <c r="J478" s="39" t="str">
        <f t="shared" si="168"/>
        <v/>
      </c>
      <c r="K478" s="40" t="str">
        <f t="shared" si="169"/>
        <v>01:30</v>
      </c>
      <c r="L478" s="48"/>
      <c r="M478" s="41" t="str">
        <f t="shared" si="170"/>
        <v/>
      </c>
      <c r="N478" s="41" t="str">
        <f t="shared" si="158"/>
        <v/>
      </c>
      <c r="O478" s="10" t="str">
        <f t="shared" si="159"/>
        <v>01:30</v>
      </c>
      <c r="P478" s="10" t="str">
        <f t="shared" si="160"/>
        <v/>
      </c>
      <c r="Q478" s="48" t="str">
        <f t="shared" si="161"/>
        <v/>
      </c>
      <c r="R478" s="48" t="str">
        <f t="shared" si="162"/>
        <v/>
      </c>
      <c r="S478" s="42" t="str">
        <f t="shared" si="163"/>
        <v>SINGOLO</v>
      </c>
      <c r="T478" s="57" t="str">
        <f>Tabella3[[#This Row],[Descrizione Attività]]</f>
        <v>Area cantieri SUD - Noleggio gruppo elet</v>
      </c>
      <c r="U478" s="57" t="str">
        <f>IF(Tabella1[[#This Row],[DATA]]="","","02")</f>
        <v>02</v>
      </c>
      <c r="V478" s="34"/>
      <c r="W478" s="34"/>
      <c r="X478" s="33"/>
      <c r="Y478" s="23"/>
      <c r="Z478" s="21" t="str">
        <f t="shared" si="164"/>
        <v>martedì</v>
      </c>
      <c r="AA478" s="22">
        <f t="shared" si="165"/>
        <v>1.5</v>
      </c>
      <c r="AB478" s="22" t="str">
        <f t="shared" si="166"/>
        <v>01:30</v>
      </c>
      <c r="AC478" s="22" t="str">
        <f t="shared" si="167"/>
        <v>NO</v>
      </c>
      <c r="AD478" s="46"/>
      <c r="AE478" s="78">
        <v>45825</v>
      </c>
      <c r="AF478" s="73" t="s">
        <v>155</v>
      </c>
      <c r="AG478" s="73"/>
      <c r="AH478" s="73">
        <v>5400256064</v>
      </c>
      <c r="AI478" s="73">
        <v>10</v>
      </c>
      <c r="AJ478" s="74">
        <v>16.45</v>
      </c>
      <c r="AK478" s="74">
        <v>18.149999999999999</v>
      </c>
      <c r="AL478" s="74">
        <v>1.5</v>
      </c>
      <c r="AM478" s="73" t="s">
        <v>183</v>
      </c>
      <c r="AN478" s="75" t="s">
        <v>45</v>
      </c>
      <c r="AO478" s="76" t="s">
        <v>61</v>
      </c>
    </row>
    <row r="479" spans="1:41" ht="14.45" customHeight="1">
      <c r="A479" s="38"/>
      <c r="B479" s="9">
        <f t="shared" si="154"/>
        <v>45825</v>
      </c>
      <c r="C479" s="39">
        <f t="shared" si="171"/>
        <v>5400255117</v>
      </c>
      <c r="D479" s="38" t="str">
        <f>IF(AF479="", "", IFERROR(TEXT(INDEX(Tabella4[N°], MATCH("*"&amp;AF479&amp;"*", Tabella4[DIPENDENTE], 0)), "0000"), "Non trovato"))</f>
        <v>0552</v>
      </c>
      <c r="E479" s="38" t="str">
        <f>IF(AG479="", "", IF(ISERROR(MATCH("*"&amp;AG479&amp;"*", Tabella4[DIPENDENTE], 0)), "Non trovato", TEXT(INDEX(Tabella4[N°], MATCH("*"&amp;AG479&amp;"*", Tabella4[DIPENDENTE], 0)), "0000")))</f>
        <v>0431</v>
      </c>
      <c r="F479" s="48" t="str">
        <f t="shared" si="155"/>
        <v>DI MARE</v>
      </c>
      <c r="G479" s="48" t="str">
        <f t="shared" si="156"/>
        <v>DI NICOLA</v>
      </c>
      <c r="H479" s="57"/>
      <c r="I479" s="68" t="str">
        <f t="shared" si="157"/>
        <v>02</v>
      </c>
      <c r="J479" s="39" t="str">
        <f t="shared" si="168"/>
        <v/>
      </c>
      <c r="K479" s="40" t="str">
        <f t="shared" si="169"/>
        <v>08:15</v>
      </c>
      <c r="L479" s="48"/>
      <c r="M479" s="41" t="str">
        <f t="shared" si="170"/>
        <v/>
      </c>
      <c r="N479" s="41" t="str">
        <f t="shared" si="158"/>
        <v/>
      </c>
      <c r="O479" s="10" t="str">
        <f t="shared" si="159"/>
        <v>08:15</v>
      </c>
      <c r="P479" s="10" t="str">
        <f t="shared" si="160"/>
        <v/>
      </c>
      <c r="Q479" s="48" t="str">
        <f t="shared" si="161"/>
        <v/>
      </c>
      <c r="R479" s="48" t="str">
        <f t="shared" si="162"/>
        <v/>
      </c>
      <c r="S479" s="42" t="str">
        <f t="shared" si="163"/>
        <v>DOPPIO</v>
      </c>
      <c r="T479" s="57" t="str">
        <f>Tabella3[[#This Row],[Descrizione Attività]]</f>
        <v>ARCOM BLE PON: squ ele corrett Giugno</v>
      </c>
      <c r="U479" s="57" t="str">
        <f>IF(Tabella1[[#This Row],[DATA]]="","","02")</f>
        <v>02</v>
      </c>
      <c r="V479" s="34"/>
      <c r="W479" s="34"/>
      <c r="X479" s="33"/>
      <c r="Y479" s="23"/>
      <c r="Z479" s="21" t="str">
        <f t="shared" si="164"/>
        <v>martedì</v>
      </c>
      <c r="AA479" s="22">
        <f t="shared" si="165"/>
        <v>8.25</v>
      </c>
      <c r="AB479" s="22" t="str">
        <f t="shared" si="166"/>
        <v>08:15</v>
      </c>
      <c r="AC479" s="22" t="str">
        <f t="shared" si="167"/>
        <v>NO</v>
      </c>
      <c r="AD479" s="46"/>
      <c r="AE479" s="78">
        <v>45825</v>
      </c>
      <c r="AF479" s="73" t="s">
        <v>63</v>
      </c>
      <c r="AG479" s="73" t="s">
        <v>64</v>
      </c>
      <c r="AH479" s="73">
        <v>5400255117</v>
      </c>
      <c r="AI479" s="73">
        <v>10</v>
      </c>
      <c r="AJ479" s="74">
        <v>7.45</v>
      </c>
      <c r="AK479" s="74">
        <v>16.45</v>
      </c>
      <c r="AL479" s="74">
        <v>16.5</v>
      </c>
      <c r="AM479" s="73" t="s">
        <v>71</v>
      </c>
      <c r="AN479" s="75" t="s">
        <v>45</v>
      </c>
      <c r="AO479" s="76" t="s">
        <v>61</v>
      </c>
    </row>
    <row r="480" spans="1:41" ht="14.45" customHeight="1">
      <c r="A480" s="38"/>
      <c r="B480" s="9">
        <f t="shared" si="154"/>
        <v>45825</v>
      </c>
      <c r="C480" s="39">
        <f t="shared" si="171"/>
        <v>5400255112</v>
      </c>
      <c r="D480" s="38" t="str">
        <f>IF(AF480="", "", IFERROR(TEXT(INDEX(Tabella4[N°], MATCH("*"&amp;AF480&amp;"*", Tabella4[DIPENDENTE], 0)), "0000"), "Non trovato"))</f>
        <v>0242</v>
      </c>
      <c r="E480" s="38" t="str">
        <f>IF(AG480="", "", IF(ISERROR(MATCH("*"&amp;AG480&amp;"*", Tabella4[DIPENDENTE], 0)), "Non trovato", TEXT(INDEX(Tabella4[N°], MATCH("*"&amp;AG480&amp;"*", Tabella4[DIPENDENTE], 0)), "0000")))</f>
        <v>1969</v>
      </c>
      <c r="F480" s="48" t="str">
        <f t="shared" si="155"/>
        <v>OGNISANTI A</v>
      </c>
      <c r="G480" s="48" t="str">
        <f t="shared" si="156"/>
        <v>BELLISTRI</v>
      </c>
      <c r="H480" s="57"/>
      <c r="I480" s="68" t="str">
        <f t="shared" si="157"/>
        <v>02</v>
      </c>
      <c r="J480" s="39" t="str">
        <f t="shared" si="168"/>
        <v/>
      </c>
      <c r="K480" s="40" t="str">
        <f t="shared" si="169"/>
        <v>08:15</v>
      </c>
      <c r="L480" s="48"/>
      <c r="M480" s="41" t="str">
        <f t="shared" si="170"/>
        <v/>
      </c>
      <c r="N480" s="41" t="str">
        <f t="shared" si="158"/>
        <v/>
      </c>
      <c r="O480" s="10" t="str">
        <f t="shared" si="159"/>
        <v>08:15</v>
      </c>
      <c r="P480" s="10" t="str">
        <f t="shared" si="160"/>
        <v/>
      </c>
      <c r="Q480" s="48" t="str">
        <f t="shared" si="161"/>
        <v/>
      </c>
      <c r="R480" s="48" t="str">
        <f t="shared" si="162"/>
        <v/>
      </c>
      <c r="S480" s="42" t="str">
        <f t="shared" si="163"/>
        <v>DOPPIO</v>
      </c>
      <c r="T480" s="57" t="str">
        <f>Tabella3[[#This Row],[Descrizione Attività]]</f>
        <v>Utilities: squ elett correttiva Giugno</v>
      </c>
      <c r="U480" s="57" t="str">
        <f>IF(Tabella1[[#This Row],[DATA]]="","","02")</f>
        <v>02</v>
      </c>
      <c r="V480" s="34"/>
      <c r="W480" s="34"/>
      <c r="X480" s="33"/>
      <c r="Y480" s="23"/>
      <c r="Z480" s="21" t="str">
        <f t="shared" si="164"/>
        <v>martedì</v>
      </c>
      <c r="AA480" s="22">
        <f t="shared" si="165"/>
        <v>8.25</v>
      </c>
      <c r="AB480" s="22" t="str">
        <f t="shared" si="166"/>
        <v>08:15</v>
      </c>
      <c r="AC480" s="22" t="str">
        <f t="shared" si="167"/>
        <v>NO</v>
      </c>
      <c r="AD480" s="46"/>
      <c r="AE480" s="78">
        <v>45825</v>
      </c>
      <c r="AF480" s="73" t="s">
        <v>72</v>
      </c>
      <c r="AG480" s="73" t="s">
        <v>73</v>
      </c>
      <c r="AH480" s="73">
        <v>5400255112</v>
      </c>
      <c r="AI480" s="73">
        <v>10</v>
      </c>
      <c r="AJ480" s="74">
        <v>7.45</v>
      </c>
      <c r="AK480" s="74">
        <v>16.45</v>
      </c>
      <c r="AL480" s="74">
        <v>16.5</v>
      </c>
      <c r="AM480" s="73" t="s">
        <v>60</v>
      </c>
      <c r="AN480" s="75" t="s">
        <v>45</v>
      </c>
      <c r="AO480" s="76" t="s">
        <v>61</v>
      </c>
    </row>
    <row r="481" spans="1:41" ht="14.45" customHeight="1">
      <c r="A481" s="38"/>
      <c r="B481" s="9">
        <f t="shared" si="154"/>
        <v>45825</v>
      </c>
      <c r="C481" s="39">
        <f t="shared" si="171"/>
        <v>5400254859</v>
      </c>
      <c r="D481" s="38" t="str">
        <f>IF(AF481="", "", IFERROR(TEXT(INDEX(Tabella4[N°], MATCH("*"&amp;AF481&amp;"*", Tabella4[DIPENDENTE], 0)), "0000"), "Non trovato"))</f>
        <v>0510</v>
      </c>
      <c r="E481" s="38" t="str">
        <f>IF(AG481="", "", IF(ISERROR(MATCH("*"&amp;AG481&amp;"*", Tabella4[DIPENDENTE], 0)), "Non trovato", TEXT(INDEX(Tabella4[N°], MATCH("*"&amp;AG481&amp;"*", Tabella4[DIPENDENTE], 0)), "0000")))</f>
        <v>1667</v>
      </c>
      <c r="F481" s="48" t="str">
        <f t="shared" si="155"/>
        <v>TORDONATO</v>
      </c>
      <c r="G481" s="48" t="str">
        <f t="shared" si="156"/>
        <v>CAVALLARO</v>
      </c>
      <c r="H481" s="57"/>
      <c r="I481" s="68" t="str">
        <f t="shared" si="157"/>
        <v>02</v>
      </c>
      <c r="J481" s="39" t="str">
        <f t="shared" si="168"/>
        <v/>
      </c>
      <c r="K481" s="40" t="str">
        <f t="shared" si="169"/>
        <v>04:15</v>
      </c>
      <c r="L481" s="48"/>
      <c r="M481" s="41" t="str">
        <f t="shared" si="170"/>
        <v/>
      </c>
      <c r="N481" s="41" t="str">
        <f t="shared" si="158"/>
        <v/>
      </c>
      <c r="O481" s="10" t="str">
        <f t="shared" si="159"/>
        <v>04:15</v>
      </c>
      <c r="P481" s="10" t="str">
        <f t="shared" si="160"/>
        <v/>
      </c>
      <c r="Q481" s="48" t="str">
        <f t="shared" si="161"/>
        <v/>
      </c>
      <c r="R481" s="48" t="str">
        <f t="shared" si="162"/>
        <v/>
      </c>
      <c r="S481" s="42" t="str">
        <f t="shared" si="163"/>
        <v>DOPPIO</v>
      </c>
      <c r="T481" s="57" t="str">
        <f>Tabella3[[#This Row],[Descrizione Attività]]</f>
        <v>20/MP105A-ricerca guasto</v>
      </c>
      <c r="U481" s="57" t="str">
        <f>IF(Tabella1[[#This Row],[DATA]]="","","02")</f>
        <v>02</v>
      </c>
      <c r="V481" s="34"/>
      <c r="W481" s="34"/>
      <c r="X481" s="33"/>
      <c r="Y481" s="23"/>
      <c r="Z481" s="21" t="str">
        <f t="shared" si="164"/>
        <v>martedì</v>
      </c>
      <c r="AA481" s="22">
        <f t="shared" si="165"/>
        <v>4.25</v>
      </c>
      <c r="AB481" s="22" t="str">
        <f t="shared" si="166"/>
        <v>04:15</v>
      </c>
      <c r="AC481" s="22" t="str">
        <f t="shared" si="167"/>
        <v>NO</v>
      </c>
      <c r="AD481" s="46"/>
      <c r="AE481" s="78">
        <v>45825</v>
      </c>
      <c r="AF481" s="73" t="s">
        <v>143</v>
      </c>
      <c r="AG481" s="73" t="s">
        <v>162</v>
      </c>
      <c r="AH481" s="73">
        <v>5400254859</v>
      </c>
      <c r="AI481" s="73">
        <v>10</v>
      </c>
      <c r="AJ481" s="74">
        <v>7.45</v>
      </c>
      <c r="AK481" s="74">
        <v>12</v>
      </c>
      <c r="AL481" s="74">
        <v>8.5</v>
      </c>
      <c r="AM481" s="73" t="s">
        <v>199</v>
      </c>
      <c r="AN481" s="75" t="s">
        <v>45</v>
      </c>
      <c r="AO481" s="76" t="s">
        <v>61</v>
      </c>
    </row>
    <row r="482" spans="1:41" ht="14.45" customHeight="1">
      <c r="A482" s="38"/>
      <c r="B482" s="9">
        <f t="shared" si="154"/>
        <v>45825</v>
      </c>
      <c r="C482" s="39">
        <f t="shared" si="171"/>
        <v>5400256591</v>
      </c>
      <c r="D482" s="38" t="str">
        <f>IF(AF482="", "", IFERROR(TEXT(INDEX(Tabella4[N°], MATCH("*"&amp;AF482&amp;"*", Tabella4[DIPENDENTE], 0)), "0000"), "Non trovato"))</f>
        <v>0510</v>
      </c>
      <c r="E482" s="38" t="str">
        <f>IF(AG482="", "", IF(ISERROR(MATCH("*"&amp;AG482&amp;"*", Tabella4[DIPENDENTE], 0)), "Non trovato", TEXT(INDEX(Tabella4[N°], MATCH("*"&amp;AG482&amp;"*", Tabella4[DIPENDENTE], 0)), "0000")))</f>
        <v>1667</v>
      </c>
      <c r="F482" s="48" t="str">
        <f t="shared" si="155"/>
        <v>TORDONATO</v>
      </c>
      <c r="G482" s="48" t="str">
        <f t="shared" si="156"/>
        <v>CAVALLARO</v>
      </c>
      <c r="H482" s="57"/>
      <c r="I482" s="68" t="str">
        <f t="shared" si="157"/>
        <v>02</v>
      </c>
      <c r="J482" s="39" t="str">
        <f t="shared" si="168"/>
        <v/>
      </c>
      <c r="K482" s="40" t="str">
        <f t="shared" si="169"/>
        <v>04:00</v>
      </c>
      <c r="L482" s="48"/>
      <c r="M482" s="41" t="str">
        <f t="shared" si="170"/>
        <v/>
      </c>
      <c r="N482" s="41" t="str">
        <f t="shared" si="158"/>
        <v/>
      </c>
      <c r="O482" s="10" t="str">
        <f t="shared" si="159"/>
        <v>04:00</v>
      </c>
      <c r="P482" s="10" t="str">
        <f t="shared" si="160"/>
        <v/>
      </c>
      <c r="Q482" s="48" t="str">
        <f t="shared" si="161"/>
        <v/>
      </c>
      <c r="R482" s="48" t="str">
        <f t="shared" si="162"/>
        <v/>
      </c>
      <c r="S482" s="42" t="str">
        <f t="shared" si="163"/>
        <v>DOPPIO</v>
      </c>
      <c r="T482" s="57" t="str">
        <f>Tabella3[[#This Row],[Descrizione Attività]]</f>
        <v>ricerca punto guasto mp104a attesa preventino</v>
      </c>
      <c r="U482" s="57" t="str">
        <f>IF(Tabella1[[#This Row],[DATA]]="","","02")</f>
        <v>02</v>
      </c>
      <c r="V482" s="34"/>
      <c r="W482" s="34"/>
      <c r="X482" s="33"/>
      <c r="Y482" s="23"/>
      <c r="Z482" s="21" t="str">
        <f t="shared" si="164"/>
        <v>martedì</v>
      </c>
      <c r="AA482" s="22">
        <f t="shared" si="165"/>
        <v>4</v>
      </c>
      <c r="AB482" s="22" t="str">
        <f t="shared" si="166"/>
        <v>04:00</v>
      </c>
      <c r="AC482" s="22" t="str">
        <f t="shared" si="167"/>
        <v>NO</v>
      </c>
      <c r="AD482" s="46"/>
      <c r="AE482" s="78">
        <v>45825</v>
      </c>
      <c r="AF482" s="73" t="s">
        <v>143</v>
      </c>
      <c r="AG482" s="73" t="s">
        <v>162</v>
      </c>
      <c r="AH482" s="73">
        <v>5400256591</v>
      </c>
      <c r="AI482" s="73">
        <v>10</v>
      </c>
      <c r="AJ482" s="74">
        <v>12.45</v>
      </c>
      <c r="AK482" s="74">
        <v>16.45</v>
      </c>
      <c r="AL482" s="74">
        <v>8</v>
      </c>
      <c r="AM482" s="73" t="s">
        <v>205</v>
      </c>
      <c r="AN482" s="75" t="s">
        <v>45</v>
      </c>
      <c r="AO482" s="76" t="s">
        <v>61</v>
      </c>
    </row>
    <row r="483" spans="1:41" ht="14.45" customHeight="1">
      <c r="A483" s="38"/>
      <c r="B483" s="9">
        <f t="shared" si="154"/>
        <v>45825</v>
      </c>
      <c r="C483" s="39">
        <f t="shared" si="171"/>
        <v>5400243313</v>
      </c>
      <c r="D483" s="38" t="str">
        <f>IF(AF483="", "", IFERROR(TEXT(INDEX(Tabella4[N°], MATCH("*"&amp;AF483&amp;"*", Tabella4[DIPENDENTE], 0)), "0000"), "Non trovato"))</f>
        <v>1833</v>
      </c>
      <c r="E483" s="38" t="str">
        <f>IF(AG483="", "", IF(ISERROR(MATCH("*"&amp;AG483&amp;"*", Tabella4[DIPENDENTE], 0)), "Non trovato", TEXT(INDEX(Tabella4[N°], MATCH("*"&amp;AG483&amp;"*", Tabella4[DIPENDENTE], 0)), "0000")))</f>
        <v>2012</v>
      </c>
      <c r="F483" s="48" t="str">
        <f t="shared" si="155"/>
        <v>MICELI</v>
      </c>
      <c r="G483" s="48" t="str">
        <f t="shared" si="156"/>
        <v>MIGNOSA A</v>
      </c>
      <c r="H483" s="57"/>
      <c r="I483" s="68" t="str">
        <f t="shared" si="157"/>
        <v>02</v>
      </c>
      <c r="J483" s="39" t="str">
        <f t="shared" si="168"/>
        <v/>
      </c>
      <c r="K483" s="40" t="str">
        <f t="shared" si="169"/>
        <v>08:15</v>
      </c>
      <c r="L483" s="48"/>
      <c r="M483" s="41" t="str">
        <f t="shared" si="170"/>
        <v/>
      </c>
      <c r="N483" s="41" t="str">
        <f t="shared" si="158"/>
        <v/>
      </c>
      <c r="O483" s="10" t="str">
        <f t="shared" si="159"/>
        <v>08:15</v>
      </c>
      <c r="P483" s="10" t="str">
        <f t="shared" si="160"/>
        <v/>
      </c>
      <c r="Q483" s="48" t="str">
        <f t="shared" si="161"/>
        <v/>
      </c>
      <c r="R483" s="48" t="str">
        <f t="shared" si="162"/>
        <v/>
      </c>
      <c r="S483" s="42" t="str">
        <f t="shared" si="163"/>
        <v>DOPPIO</v>
      </c>
      <c r="T483" s="57" t="str">
        <f>Tabella3[[#This Row],[Descrizione Attività]]</f>
        <v>Assistenza ELE attività edili_2025</v>
      </c>
      <c r="U483" s="57" t="str">
        <f>IF(Tabella1[[#This Row],[DATA]]="","","02")</f>
        <v>02</v>
      </c>
      <c r="V483" s="34"/>
      <c r="W483" s="34"/>
      <c r="X483" s="33"/>
      <c r="Y483" s="23"/>
      <c r="Z483" s="21" t="str">
        <f t="shared" si="164"/>
        <v>martedì</v>
      </c>
      <c r="AA483" s="22">
        <f t="shared" si="165"/>
        <v>8.25</v>
      </c>
      <c r="AB483" s="22" t="str">
        <f t="shared" si="166"/>
        <v>08:15</v>
      </c>
      <c r="AC483" s="22" t="str">
        <f t="shared" si="167"/>
        <v>NO</v>
      </c>
      <c r="AD483" s="46"/>
      <c r="AE483" s="78">
        <v>45825</v>
      </c>
      <c r="AF483" s="73" t="s">
        <v>82</v>
      </c>
      <c r="AG483" s="73" t="s">
        <v>92</v>
      </c>
      <c r="AH483" s="73">
        <v>5400243313</v>
      </c>
      <c r="AI483" s="73">
        <v>10</v>
      </c>
      <c r="AJ483" s="74">
        <v>7.45</v>
      </c>
      <c r="AK483" s="74">
        <v>16.45</v>
      </c>
      <c r="AL483" s="74">
        <v>16.5</v>
      </c>
      <c r="AM483" s="73" t="s">
        <v>145</v>
      </c>
      <c r="AN483" s="75" t="s">
        <v>45</v>
      </c>
      <c r="AO483" s="76" t="s">
        <v>61</v>
      </c>
    </row>
    <row r="484" spans="1:41" ht="14.45" customHeight="1">
      <c r="A484" s="38"/>
      <c r="B484" s="9">
        <f t="shared" si="154"/>
        <v>45825</v>
      </c>
      <c r="C484" s="39">
        <f t="shared" si="171"/>
        <v>5400254970</v>
      </c>
      <c r="D484" s="38" t="str">
        <f>IF(AF484="", "", IFERROR(TEXT(INDEX(Tabella4[N°], MATCH("*"&amp;AF484&amp;"*", Tabella4[DIPENDENTE], 0)), "0000"), "Non trovato"))</f>
        <v>1765</v>
      </c>
      <c r="E484" s="38" t="str">
        <f>IF(AG484="", "", IF(ISERROR(MATCH("*"&amp;AG484&amp;"*", Tabella4[DIPENDENTE], 0)), "Non trovato", TEXT(INDEX(Tabella4[N°], MATCH("*"&amp;AG484&amp;"*", Tabella4[DIPENDENTE], 0)), "0000")))</f>
        <v>0266</v>
      </c>
      <c r="F484" s="48" t="str">
        <f t="shared" si="155"/>
        <v>SIRINGO</v>
      </c>
      <c r="G484" s="48" t="str">
        <f t="shared" si="156"/>
        <v>DI SALVO</v>
      </c>
      <c r="H484" s="57"/>
      <c r="I484" s="68" t="str">
        <f t="shared" si="157"/>
        <v>02</v>
      </c>
      <c r="J484" s="39" t="str">
        <f t="shared" si="168"/>
        <v/>
      </c>
      <c r="K484" s="40" t="str">
        <f t="shared" si="169"/>
        <v>01:00</v>
      </c>
      <c r="L484" s="48"/>
      <c r="M484" s="41" t="str">
        <f t="shared" si="170"/>
        <v/>
      </c>
      <c r="N484" s="41" t="str">
        <f t="shared" si="158"/>
        <v/>
      </c>
      <c r="O484" s="10" t="str">
        <f t="shared" si="159"/>
        <v>01:00</v>
      </c>
      <c r="P484" s="10" t="str">
        <f t="shared" si="160"/>
        <v/>
      </c>
      <c r="Q484" s="48" t="str">
        <f t="shared" si="161"/>
        <v/>
      </c>
      <c r="R484" s="48" t="str">
        <f t="shared" si="162"/>
        <v/>
      </c>
      <c r="S484" s="42" t="str">
        <f t="shared" si="163"/>
        <v>DOPPIO</v>
      </c>
      <c r="T484" s="57" t="str">
        <f>Tabella3[[#This Row],[Descrizione Attività]]</f>
        <v>700 D-105: faretti provvisori</v>
      </c>
      <c r="U484" s="57" t="str">
        <f>IF(Tabella1[[#This Row],[DATA]]="","","02")</f>
        <v>02</v>
      </c>
      <c r="V484" s="34"/>
      <c r="W484" s="34"/>
      <c r="X484" s="33"/>
      <c r="Y484" s="23"/>
      <c r="Z484" s="21" t="str">
        <f t="shared" si="164"/>
        <v>martedì</v>
      </c>
      <c r="AA484" s="22">
        <f t="shared" si="165"/>
        <v>1</v>
      </c>
      <c r="AB484" s="22" t="str">
        <f t="shared" si="166"/>
        <v>01:00</v>
      </c>
      <c r="AC484" s="22" t="str">
        <f t="shared" si="167"/>
        <v>NO</v>
      </c>
      <c r="AD484" s="46"/>
      <c r="AE484" s="78">
        <v>45825</v>
      </c>
      <c r="AF484" s="73" t="s">
        <v>112</v>
      </c>
      <c r="AG484" s="73" t="s">
        <v>54</v>
      </c>
      <c r="AH484" s="73">
        <v>5400254970</v>
      </c>
      <c r="AI484" s="73">
        <v>10</v>
      </c>
      <c r="AJ484" s="74">
        <v>7.45</v>
      </c>
      <c r="AK484" s="74">
        <v>8.4499999999999993</v>
      </c>
      <c r="AL484" s="74">
        <v>2</v>
      </c>
      <c r="AM484" s="73" t="s">
        <v>83</v>
      </c>
      <c r="AN484" s="75" t="s">
        <v>45</v>
      </c>
      <c r="AO484" s="76" t="s">
        <v>61</v>
      </c>
    </row>
    <row r="485" spans="1:41" ht="14.45" customHeight="1">
      <c r="A485" s="38"/>
      <c r="B485" s="9">
        <f t="shared" si="154"/>
        <v>45825</v>
      </c>
      <c r="C485" s="39">
        <f>IF(AH485="","", IF(OR(AH485=4041, AH485=4042, AH485=4043, AH485=4044, AH485=4045, AH485=4046, AH485=4048, AH485=4049, AH485=4051, AH485=4052, AH485=4053, AH485=4054),
404,
IF(AH485=4047,
"ALTRO CANTIERE",
IF(AH485=4050,
430,
IF(LEN(AH485)=5,
MID(AH485, 1, 2) &amp; "/" &amp; MID(AH485, 3, 3),
AH485)
)
)
))</f>
        <v>5400256342</v>
      </c>
      <c r="D485" s="38" t="str">
        <f>IF(AF485="", "", IFERROR(TEXT(INDEX(Tabella4[N°], MATCH("*"&amp;AF485&amp;"*", Tabella4[DIPENDENTE], 0)), "0000"), "Non trovato"))</f>
        <v>1765</v>
      </c>
      <c r="E485" s="38" t="str">
        <f>IF(AG485="", "", IF(ISERROR(MATCH("*"&amp;AG485&amp;"*", Tabella4[DIPENDENTE], 0)), "Non trovato", TEXT(INDEX(Tabella4[N°], MATCH("*"&amp;AG485&amp;"*", Tabella4[DIPENDENTE], 0)), "0000")))</f>
        <v>0266</v>
      </c>
      <c r="F485" s="48" t="str">
        <f t="shared" si="155"/>
        <v>SIRINGO</v>
      </c>
      <c r="G485" s="48" t="str">
        <f t="shared" si="156"/>
        <v>DI SALVO</v>
      </c>
      <c r="H485" s="57"/>
      <c r="I485" s="68" t="str">
        <f t="shared" si="157"/>
        <v>02</v>
      </c>
      <c r="J485" s="39" t="str">
        <f t="shared" ref="J485:J515" si="172">IF(OR(AH485=4041, AH485=4048, AH485=4049, AH485=4054, AH485=4050,AH485=428),
IF(TEXT(VALUE(AB485) -
IF(M485&lt;&gt;"", VALUE(M485), 0) -
IF(N485&lt;&gt;"", VALUE(N485), 0),
"[hh]:mm") = "00:00",
"",
TEXT(VALUE(AB485) -
IF(M485&lt;&gt;"", VALUE(M485), 0) -
IF(N485&lt;&gt;"", VALUE(N485), 0),
"[hh]:mm")),
"")</f>
        <v/>
      </c>
      <c r="K485" s="40" t="str">
        <f t="shared" ref="K485:K515" si="173">IF(AND(AH485&lt;&gt;4041, AH485&lt;&gt;428, AH485&lt;&gt;4048, AH485&lt;&gt;4054, AH485&lt;&gt;4049, AH485&lt;&gt;4045, AH485&lt;&gt;4046, AH485&lt;&gt;4052, AH485&lt;&gt;4044, AH485&lt;&gt;4042, AH485&lt;&gt;4043, AH485&lt;&gt;4053, AH485&lt;&gt;4047, AH485&lt;&gt;4050),
IF(ISERROR(TEXT(VALUE(AB485) -
IF(M485&lt;&gt;"", VALUE(M485), 0) -
IF(N485&lt;&gt;"", VALUE(N485), 0),
"[hh]:mm")), "",
IF(TEXT(VALUE(AB485) -
IF(M485&lt;&gt;"", VALUE(M485), 0) -
IF(N485&lt;&gt;"", VALUE(N485), 0),
"[hh]:mm") = "00:00",
"",
TEXT(VALUE(AB485) -
IF(M485&lt;&gt;"", VALUE(M485), 0) -
IF(N485&lt;&gt;"", VALUE(N485), 0),
"[hh]:mm"))),
"")</f>
        <v>01:00</v>
      </c>
      <c r="L485" s="48"/>
      <c r="M485" s="41" t="str">
        <f t="shared" ref="M485:M515" si="174">IF(AND(AC485="NO", OR(Z485="lunedì", Z485="martedì", Z485="mercoledì", Z485="giovedì", Z485="venerdì")),
IF(Z485="venerdì",
IF(VALUE(AB485)&gt;VALUE("7:00"),TEXT(VALUE(AB485)-VALUE("7:00"),"[hh]:mm"),""),
IF(VALUE(AB485)&gt;VALUE("8:15"),TEXT(VALUE(AB485)-VALUE("8:15"),"[hh]:mm"),"")
),
"")</f>
        <v/>
      </c>
      <c r="N485" s="41" t="str">
        <f t="shared" si="158"/>
        <v/>
      </c>
      <c r="O485" s="10" t="str">
        <f t="shared" si="159"/>
        <v>01:00</v>
      </c>
      <c r="P485" s="10" t="str">
        <f t="shared" si="160"/>
        <v/>
      </c>
      <c r="Q485" s="48" t="str">
        <f t="shared" si="161"/>
        <v/>
      </c>
      <c r="R485" s="48" t="str">
        <f t="shared" si="162"/>
        <v/>
      </c>
      <c r="S485" s="42" t="str">
        <f t="shared" si="163"/>
        <v>DOPPIO</v>
      </c>
      <c r="T485" s="57" t="str">
        <f>Tabella3[[#This Row],[Descrizione Attività]]</f>
        <v>100 P101B ILLUMINAZIONE PROVVISORIA</v>
      </c>
      <c r="U485" s="57" t="str">
        <f>IF(Tabella1[[#This Row],[DATA]]="","","02")</f>
        <v>02</v>
      </c>
      <c r="V485" s="34"/>
      <c r="W485" s="34"/>
      <c r="X485" s="33"/>
      <c r="Y485" s="23"/>
      <c r="Z485" s="21" t="str">
        <f t="shared" si="164"/>
        <v>martedì</v>
      </c>
      <c r="AA485" s="22">
        <f t="shared" si="165"/>
        <v>1</v>
      </c>
      <c r="AB485" s="22" t="str">
        <f t="shared" si="166"/>
        <v>01:00</v>
      </c>
      <c r="AC485" s="22" t="str">
        <f t="shared" si="167"/>
        <v>NO</v>
      </c>
      <c r="AD485" s="46"/>
      <c r="AE485" s="78">
        <v>45825</v>
      </c>
      <c r="AF485" s="73" t="s">
        <v>112</v>
      </c>
      <c r="AG485" s="73" t="s">
        <v>54</v>
      </c>
      <c r="AH485" s="73">
        <v>5400256342</v>
      </c>
      <c r="AI485" s="73">
        <v>10</v>
      </c>
      <c r="AJ485" s="74">
        <v>12.45</v>
      </c>
      <c r="AK485" s="74">
        <v>13.45</v>
      </c>
      <c r="AL485" s="74">
        <v>2</v>
      </c>
      <c r="AM485" s="73" t="s">
        <v>206</v>
      </c>
      <c r="AN485" s="75" t="s">
        <v>45</v>
      </c>
      <c r="AO485" s="76" t="s">
        <v>61</v>
      </c>
    </row>
    <row r="486" spans="1:41" ht="14.45" customHeight="1">
      <c r="A486" s="38"/>
      <c r="B486" s="9">
        <f t="shared" si="154"/>
        <v>45825</v>
      </c>
      <c r="C486" s="39">
        <f t="shared" ref="C486:C515" si="175">IF(AH486="","", IF(OR(AH486=4041, AH486=4042, AH486=4043, AH486=4044, AH486=4045, AH486=4046, AH486=4048, AH486=4049, AH486=4051, AH486=4052, AH486=4053, AH486=4054),
404,
IF(AH486=4047,
"ALTRO CANTIERE",
IF(AH486=4050,
430,
IF(LEN(AH486)=5,
MID(AH486, 1, 2) &amp; "/" &amp; MID(AH486, 3, 3),
AH486)
)
)
))</f>
        <v>5400256304</v>
      </c>
      <c r="D486" s="38" t="str">
        <f>IF(AF486="", "", IFERROR(TEXT(INDEX(Tabella4[N°], MATCH("*"&amp;AF486&amp;"*", Tabella4[DIPENDENTE], 0)), "0000"), "Non trovato"))</f>
        <v>1904</v>
      </c>
      <c r="E486" s="38" t="str">
        <f>IF(AG486="", "", IF(ISERROR(MATCH("*"&amp;AG486&amp;"*", Tabella4[DIPENDENTE], 0)), "Non trovato", TEXT(INDEX(Tabella4[N°], MATCH("*"&amp;AG486&amp;"*", Tabella4[DIPENDENTE], 0)), "0000")))</f>
        <v>2011</v>
      </c>
      <c r="F486" s="48" t="str">
        <f t="shared" si="155"/>
        <v>LA ROCCA</v>
      </c>
      <c r="G486" s="48" t="str">
        <f t="shared" si="156"/>
        <v>SCAVULLO</v>
      </c>
      <c r="H486" s="57"/>
      <c r="I486" s="68" t="str">
        <f t="shared" si="157"/>
        <v>02</v>
      </c>
      <c r="J486" s="39" t="str">
        <f t="shared" si="172"/>
        <v/>
      </c>
      <c r="K486" s="40" t="str">
        <f t="shared" si="173"/>
        <v>08:15</v>
      </c>
      <c r="L486" s="48"/>
      <c r="M486" s="41" t="str">
        <f t="shared" si="174"/>
        <v/>
      </c>
      <c r="N486" s="41" t="str">
        <f t="shared" si="158"/>
        <v/>
      </c>
      <c r="O486" s="10" t="str">
        <f t="shared" si="159"/>
        <v>08:15</v>
      </c>
      <c r="P486" s="10" t="str">
        <f t="shared" si="160"/>
        <v/>
      </c>
      <c r="Q486" s="48" t="str">
        <f t="shared" si="161"/>
        <v/>
      </c>
      <c r="R486" s="48" t="str">
        <f t="shared" si="162"/>
        <v/>
      </c>
      <c r="S486" s="42" t="str">
        <f t="shared" si="163"/>
        <v>DOPPIO</v>
      </c>
      <c r="T486" s="57" t="str">
        <f>Tabella3[[#This Row],[Descrizione Attività]]</f>
        <v>Palazz. VVF: sostit lampade vari locali</v>
      </c>
      <c r="U486" s="57" t="str">
        <f>IF(Tabella1[[#This Row],[DATA]]="","","02")</f>
        <v>02</v>
      </c>
      <c r="V486" s="34"/>
      <c r="W486" s="34"/>
      <c r="X486" s="33"/>
      <c r="Y486" s="23"/>
      <c r="Z486" s="21" t="str">
        <f t="shared" si="164"/>
        <v>martedì</v>
      </c>
      <c r="AA486" s="22">
        <f t="shared" si="165"/>
        <v>8.25</v>
      </c>
      <c r="AB486" s="22" t="str">
        <f t="shared" si="166"/>
        <v>08:15</v>
      </c>
      <c r="AC486" s="22" t="str">
        <f t="shared" si="167"/>
        <v>NO</v>
      </c>
      <c r="AD486" s="46"/>
      <c r="AE486" s="78">
        <v>45825</v>
      </c>
      <c r="AF486" s="73" t="s">
        <v>59</v>
      </c>
      <c r="AG486" s="73" t="s">
        <v>84</v>
      </c>
      <c r="AH486" s="73">
        <v>5400256304</v>
      </c>
      <c r="AI486" s="73">
        <v>10</v>
      </c>
      <c r="AJ486" s="74">
        <v>7.45</v>
      </c>
      <c r="AK486" s="74">
        <v>16.45</v>
      </c>
      <c r="AL486" s="74">
        <v>16.5</v>
      </c>
      <c r="AM486" s="73" t="s">
        <v>207</v>
      </c>
      <c r="AN486" s="75" t="s">
        <v>45</v>
      </c>
      <c r="AO486" s="76" t="s">
        <v>61</v>
      </c>
    </row>
    <row r="487" spans="1:41" ht="14.45" customHeight="1">
      <c r="A487" s="38"/>
      <c r="B487" s="9">
        <f t="shared" si="154"/>
        <v>45825</v>
      </c>
      <c r="C487" s="39">
        <f t="shared" si="175"/>
        <v>5400256301</v>
      </c>
      <c r="D487" s="38" t="str">
        <f>IF(AF487="", "", IFERROR(TEXT(INDEX(Tabella4[N°], MATCH("*"&amp;AF487&amp;"*", Tabella4[DIPENDENTE], 0)), "0000"), "Non trovato"))</f>
        <v>0263</v>
      </c>
      <c r="E487" s="38" t="str">
        <f>IF(AG487="", "", IF(ISERROR(MATCH("*"&amp;AG487&amp;"*", Tabella4[DIPENDENTE], 0)), "Non trovato", TEXT(INDEX(Tabella4[N°], MATCH("*"&amp;AG487&amp;"*", Tabella4[DIPENDENTE], 0)), "0000")))</f>
        <v>0511</v>
      </c>
      <c r="F487" s="48" t="str">
        <f t="shared" si="155"/>
        <v>ROSSITTO G</v>
      </c>
      <c r="G487" s="48" t="str">
        <f t="shared" si="156"/>
        <v>DI GRANDE D</v>
      </c>
      <c r="H487" s="57"/>
      <c r="I487" s="68" t="str">
        <f t="shared" si="157"/>
        <v>02</v>
      </c>
      <c r="J487" s="39" t="str">
        <f t="shared" si="172"/>
        <v/>
      </c>
      <c r="K487" s="40" t="str">
        <f t="shared" si="173"/>
        <v>08:15</v>
      </c>
      <c r="L487" s="48"/>
      <c r="M487" s="41" t="str">
        <f t="shared" si="174"/>
        <v/>
      </c>
      <c r="N487" s="41" t="str">
        <f t="shared" si="158"/>
        <v/>
      </c>
      <c r="O487" s="10" t="str">
        <f t="shared" si="159"/>
        <v>08:15</v>
      </c>
      <c r="P487" s="10" t="str">
        <f t="shared" si="160"/>
        <v/>
      </c>
      <c r="Q487" s="48" t="str">
        <f t="shared" si="161"/>
        <v/>
      </c>
      <c r="R487" s="48" t="str">
        <f t="shared" si="162"/>
        <v/>
      </c>
      <c r="S487" s="42" t="str">
        <f t="shared" si="163"/>
        <v>DOPPIO</v>
      </c>
      <c r="T487" s="57" t="str">
        <f>Tabella3[[#This Row],[Descrizione Attività]]</f>
        <v>2500 MP102B - controllo funzionale colon</v>
      </c>
      <c r="U487" s="57" t="str">
        <f>IF(Tabella1[[#This Row],[DATA]]="","","02")</f>
        <v>02</v>
      </c>
      <c r="V487" s="34"/>
      <c r="W487" s="34"/>
      <c r="X487" s="33"/>
      <c r="Y487" s="23"/>
      <c r="Z487" s="21" t="str">
        <f t="shared" si="164"/>
        <v>martedì</v>
      </c>
      <c r="AA487" s="22">
        <f t="shared" si="165"/>
        <v>8.25</v>
      </c>
      <c r="AB487" s="22" t="str">
        <f t="shared" si="166"/>
        <v>08:15</v>
      </c>
      <c r="AC487" s="22" t="str">
        <f t="shared" si="167"/>
        <v>NO</v>
      </c>
      <c r="AD487" s="46"/>
      <c r="AE487" s="78">
        <v>45825</v>
      </c>
      <c r="AF487" s="73" t="s">
        <v>110</v>
      </c>
      <c r="AG487" s="73" t="s">
        <v>144</v>
      </c>
      <c r="AH487" s="73">
        <v>5400256301</v>
      </c>
      <c r="AI487" s="73">
        <v>10</v>
      </c>
      <c r="AJ487" s="74">
        <v>7.45</v>
      </c>
      <c r="AK487" s="74">
        <v>16.45</v>
      </c>
      <c r="AL487" s="74">
        <v>16.5</v>
      </c>
      <c r="AM487" s="73" t="s">
        <v>208</v>
      </c>
      <c r="AN487" s="75" t="s">
        <v>45</v>
      </c>
      <c r="AO487" s="76" t="s">
        <v>61</v>
      </c>
    </row>
    <row r="488" spans="1:41" ht="14.45" customHeight="1">
      <c r="A488" s="38"/>
      <c r="B488" s="9">
        <f t="shared" si="154"/>
        <v>45825</v>
      </c>
      <c r="C488" s="39">
        <f t="shared" si="175"/>
        <v>5400255113</v>
      </c>
      <c r="D488" s="38" t="str">
        <f>IF(AF488="", "", IFERROR(TEXT(INDEX(Tabella4[N°], MATCH("*"&amp;AF488&amp;"*", Tabella4[DIPENDENTE], 0)), "0000"), "Non trovato"))</f>
        <v>0493</v>
      </c>
      <c r="E488" s="38" t="str">
        <f>IF(AG488="", "", IF(ISERROR(MATCH("*"&amp;AG488&amp;"*", Tabella4[DIPENDENTE], 0)), "Non trovato", TEXT(INDEX(Tabella4[N°], MATCH("*"&amp;AG488&amp;"*", Tabella4[DIPENDENTE], 0)), "0000")))</f>
        <v>0277</v>
      </c>
      <c r="F488" s="48" t="str">
        <f t="shared" si="155"/>
        <v>SPINALI D</v>
      </c>
      <c r="G488" s="48" t="str">
        <f t="shared" si="156"/>
        <v>BAUDO</v>
      </c>
      <c r="H488" s="57"/>
      <c r="I488" s="68" t="str">
        <f t="shared" si="157"/>
        <v>02</v>
      </c>
      <c r="J488" s="39" t="str">
        <f t="shared" si="172"/>
        <v/>
      </c>
      <c r="K488" s="40" t="str">
        <f t="shared" si="173"/>
        <v>08:15</v>
      </c>
      <c r="L488" s="48"/>
      <c r="M488" s="41" t="str">
        <f t="shared" si="174"/>
        <v/>
      </c>
      <c r="N488" s="41" t="str">
        <f t="shared" si="158"/>
        <v/>
      </c>
      <c r="O488" s="10" t="str">
        <f t="shared" si="159"/>
        <v>08:15</v>
      </c>
      <c r="P488" s="10" t="str">
        <f t="shared" si="160"/>
        <v/>
      </c>
      <c r="Q488" s="48" t="str">
        <f t="shared" si="161"/>
        <v/>
      </c>
      <c r="R488" s="48" t="str">
        <f t="shared" si="162"/>
        <v/>
      </c>
      <c r="S488" s="42" t="str">
        <f t="shared" si="163"/>
        <v>DOPPIO</v>
      </c>
      <c r="T488" s="57" t="str">
        <f>Tabella3[[#This Row],[Descrizione Attività]]</f>
        <v>Utilities: squ strum correttiva Giugno</v>
      </c>
      <c r="U488" s="57" t="str">
        <f>IF(Tabella1[[#This Row],[DATA]]="","","02")</f>
        <v>02</v>
      </c>
      <c r="V488" s="34"/>
      <c r="W488" s="34"/>
      <c r="X488" s="33"/>
      <c r="Y488" s="23"/>
      <c r="Z488" s="21" t="str">
        <f t="shared" si="164"/>
        <v>martedì</v>
      </c>
      <c r="AA488" s="22">
        <f t="shared" si="165"/>
        <v>8.25</v>
      </c>
      <c r="AB488" s="22" t="str">
        <f t="shared" si="166"/>
        <v>08:15</v>
      </c>
      <c r="AC488" s="22" t="str">
        <f t="shared" si="167"/>
        <v>NO</v>
      </c>
      <c r="AD488" s="46"/>
      <c r="AE488" s="78">
        <v>45825</v>
      </c>
      <c r="AF488" s="73" t="s">
        <v>42</v>
      </c>
      <c r="AG488" s="73" t="s">
        <v>94</v>
      </c>
      <c r="AH488" s="73">
        <v>5400255113</v>
      </c>
      <c r="AI488" s="73">
        <v>10</v>
      </c>
      <c r="AJ488" s="74">
        <v>7.45</v>
      </c>
      <c r="AK488" s="74">
        <v>16.45</v>
      </c>
      <c r="AL488" s="74">
        <v>16.5</v>
      </c>
      <c r="AM488" s="73" t="s">
        <v>104</v>
      </c>
      <c r="AN488" s="75" t="s">
        <v>45</v>
      </c>
      <c r="AO488" s="76" t="s">
        <v>46</v>
      </c>
    </row>
    <row r="489" spans="1:41" ht="14.45" customHeight="1">
      <c r="A489" s="38"/>
      <c r="B489" s="9">
        <f t="shared" si="154"/>
        <v>45825</v>
      </c>
      <c r="C489" s="39">
        <f t="shared" si="175"/>
        <v>5400255115</v>
      </c>
      <c r="D489" s="38" t="str">
        <f>IF(AF489="", "", IFERROR(TEXT(INDEX(Tabella4[N°], MATCH("*"&amp;AF489&amp;"*", Tabella4[DIPENDENTE], 0)), "0000"), "Non trovato"))</f>
        <v>1442</v>
      </c>
      <c r="E489" s="38" t="str">
        <f>IF(AG489="", "", IF(ISERROR(MATCH("*"&amp;AG489&amp;"*", Tabella4[DIPENDENTE], 0)), "Non trovato", TEXT(INDEX(Tabella4[N°], MATCH("*"&amp;AG489&amp;"*", Tabella4[DIPENDENTE], 0)), "0000")))</f>
        <v/>
      </c>
      <c r="F489" s="48" t="str">
        <f t="shared" si="155"/>
        <v>TARASCIO</v>
      </c>
      <c r="G489" s="48" t="str">
        <f t="shared" si="156"/>
        <v/>
      </c>
      <c r="H489" s="57"/>
      <c r="I489" s="68" t="str">
        <f t="shared" si="157"/>
        <v>02</v>
      </c>
      <c r="J489" s="39" t="str">
        <f t="shared" si="172"/>
        <v/>
      </c>
      <c r="K489" s="40" t="str">
        <f t="shared" si="173"/>
        <v>07:15</v>
      </c>
      <c r="L489" s="48"/>
      <c r="M489" s="41" t="str">
        <f t="shared" si="174"/>
        <v/>
      </c>
      <c r="N489" s="41" t="str">
        <f t="shared" si="158"/>
        <v/>
      </c>
      <c r="O489" s="10" t="str">
        <f t="shared" si="159"/>
        <v>07:15</v>
      </c>
      <c r="P489" s="10" t="str">
        <f t="shared" si="160"/>
        <v/>
      </c>
      <c r="Q489" s="48" t="str">
        <f t="shared" si="161"/>
        <v/>
      </c>
      <c r="R489" s="48" t="str">
        <f t="shared" si="162"/>
        <v/>
      </c>
      <c r="S489" s="42" t="str">
        <f t="shared" si="163"/>
        <v>SINGOLO</v>
      </c>
      <c r="T489" s="57" t="str">
        <f>Tabella3[[#This Row],[Descrizione Attività]]</f>
        <v>PA1S: squ strum correttiva Giugno</v>
      </c>
      <c r="U489" s="57" t="str">
        <f>IF(Tabella1[[#This Row],[DATA]]="","","02")</f>
        <v>02</v>
      </c>
      <c r="V489" s="34"/>
      <c r="W489" s="34"/>
      <c r="X489" s="33"/>
      <c r="Y489" s="23"/>
      <c r="Z489" s="21" t="str">
        <f t="shared" si="164"/>
        <v>martedì</v>
      </c>
      <c r="AA489" s="22">
        <f t="shared" si="165"/>
        <v>7.25</v>
      </c>
      <c r="AB489" s="22" t="str">
        <f t="shared" si="166"/>
        <v>07:15</v>
      </c>
      <c r="AC489" s="22" t="str">
        <f t="shared" si="167"/>
        <v>NO</v>
      </c>
      <c r="AD489" s="46"/>
      <c r="AE489" s="78">
        <v>45825</v>
      </c>
      <c r="AF489" s="73" t="s">
        <v>102</v>
      </c>
      <c r="AG489" s="73"/>
      <c r="AH489" s="73">
        <v>5400255115</v>
      </c>
      <c r="AI489" s="73">
        <v>10</v>
      </c>
      <c r="AJ489" s="74">
        <v>7.45</v>
      </c>
      <c r="AK489" s="74">
        <v>15.45</v>
      </c>
      <c r="AL489" s="74">
        <v>7.25</v>
      </c>
      <c r="AM489" s="73" t="s">
        <v>95</v>
      </c>
      <c r="AN489" s="75" t="s">
        <v>45</v>
      </c>
      <c r="AO489" s="76" t="s">
        <v>46</v>
      </c>
    </row>
    <row r="490" spans="1:41" ht="14.45" customHeight="1">
      <c r="A490" s="38"/>
      <c r="B490" s="9">
        <f t="shared" si="154"/>
        <v>45825</v>
      </c>
      <c r="C490" s="39">
        <f t="shared" si="175"/>
        <v>5400255118</v>
      </c>
      <c r="D490" s="38" t="str">
        <f>IF(AF490="", "", IFERROR(TEXT(INDEX(Tabella4[N°], MATCH("*"&amp;AF490&amp;"*", Tabella4[DIPENDENTE], 0)), "0000"), "Non trovato"))</f>
        <v>2214</v>
      </c>
      <c r="E490" s="38" t="str">
        <f>IF(AG490="", "", IF(ISERROR(MATCH("*"&amp;AG490&amp;"*", Tabella4[DIPENDENTE], 0)), "Non trovato", TEXT(INDEX(Tabella4[N°], MATCH("*"&amp;AG490&amp;"*", Tabella4[DIPENDENTE], 0)), "0000")))</f>
        <v/>
      </c>
      <c r="F490" s="48" t="str">
        <f t="shared" si="155"/>
        <v>SERRA</v>
      </c>
      <c r="G490" s="48" t="str">
        <f t="shared" si="156"/>
        <v/>
      </c>
      <c r="H490" s="57"/>
      <c r="I490" s="68" t="str">
        <f t="shared" si="157"/>
        <v>02</v>
      </c>
      <c r="J490" s="39" t="str">
        <f t="shared" si="172"/>
        <v/>
      </c>
      <c r="K490" s="40" t="str">
        <f t="shared" si="173"/>
        <v>01:00</v>
      </c>
      <c r="L490" s="48"/>
      <c r="M490" s="41" t="str">
        <f t="shared" si="174"/>
        <v/>
      </c>
      <c r="N490" s="41" t="str">
        <f t="shared" si="158"/>
        <v/>
      </c>
      <c r="O490" s="10" t="str">
        <f t="shared" si="159"/>
        <v>01:00</v>
      </c>
      <c r="P490" s="10" t="str">
        <f t="shared" si="160"/>
        <v/>
      </c>
      <c r="Q490" s="48" t="str">
        <f t="shared" si="161"/>
        <v/>
      </c>
      <c r="R490" s="48" t="str">
        <f t="shared" si="162"/>
        <v/>
      </c>
      <c r="S490" s="42" t="str">
        <f t="shared" si="163"/>
        <v>SINGOLO</v>
      </c>
      <c r="T490" s="57" t="str">
        <f>Tabella3[[#This Row],[Descrizione Attività]]</f>
        <v>ARCOM BLE PON: squ stru corrett Giugno</v>
      </c>
      <c r="U490" s="57" t="str">
        <f>IF(Tabella1[[#This Row],[DATA]]="","","02")</f>
        <v>02</v>
      </c>
      <c r="V490" s="34"/>
      <c r="W490" s="34"/>
      <c r="X490" s="33"/>
      <c r="Y490" s="23"/>
      <c r="Z490" s="21" t="str">
        <f t="shared" si="164"/>
        <v>martedì</v>
      </c>
      <c r="AA490" s="22">
        <f t="shared" si="165"/>
        <v>1</v>
      </c>
      <c r="AB490" s="22" t="str">
        <f t="shared" si="166"/>
        <v>01:00</v>
      </c>
      <c r="AC490" s="22" t="str">
        <f t="shared" si="167"/>
        <v>NO</v>
      </c>
      <c r="AD490" s="46"/>
      <c r="AE490" s="78">
        <v>45825</v>
      </c>
      <c r="AF490" s="73" t="s">
        <v>52</v>
      </c>
      <c r="AG490" s="73"/>
      <c r="AH490" s="73">
        <v>5400255118</v>
      </c>
      <c r="AI490" s="73">
        <v>10</v>
      </c>
      <c r="AJ490" s="74">
        <v>15.45</v>
      </c>
      <c r="AK490" s="74">
        <v>16.45</v>
      </c>
      <c r="AL490" s="74">
        <v>1</v>
      </c>
      <c r="AM490" s="73" t="s">
        <v>98</v>
      </c>
      <c r="AN490" s="75" t="s">
        <v>45</v>
      </c>
      <c r="AO490" s="76" t="s">
        <v>46</v>
      </c>
    </row>
    <row r="491" spans="1:41" ht="14.45" customHeight="1">
      <c r="A491" s="38"/>
      <c r="B491" s="9">
        <f t="shared" si="154"/>
        <v>45825</v>
      </c>
      <c r="C491" s="39">
        <f t="shared" si="175"/>
        <v>5400255115</v>
      </c>
      <c r="D491" s="38" t="str">
        <f>IF(AF491="", "", IFERROR(TEXT(INDEX(Tabella4[N°], MATCH("*"&amp;AF491&amp;"*", Tabella4[DIPENDENTE], 0)), "0000"), "Non trovato"))</f>
        <v>1924</v>
      </c>
      <c r="E491" s="38" t="str">
        <f>IF(AG491="", "", IF(ISERROR(MATCH("*"&amp;AG491&amp;"*", Tabella4[DIPENDENTE], 0)), "Non trovato", TEXT(INDEX(Tabella4[N°], MATCH("*"&amp;AG491&amp;"*", Tabella4[DIPENDENTE], 0)), "0000")))</f>
        <v/>
      </c>
      <c r="F491" s="48" t="str">
        <f t="shared" si="155"/>
        <v>PARTESANO</v>
      </c>
      <c r="G491" s="48" t="str">
        <f t="shared" si="156"/>
        <v/>
      </c>
      <c r="H491" s="57"/>
      <c r="I491" s="68" t="str">
        <f t="shared" si="157"/>
        <v>02</v>
      </c>
      <c r="J491" s="39" t="str">
        <f t="shared" si="172"/>
        <v/>
      </c>
      <c r="K491" s="40" t="str">
        <f t="shared" si="173"/>
        <v>08:15</v>
      </c>
      <c r="L491" s="48"/>
      <c r="M491" s="41" t="str">
        <f t="shared" si="174"/>
        <v/>
      </c>
      <c r="N491" s="41" t="str">
        <f t="shared" si="158"/>
        <v/>
      </c>
      <c r="O491" s="10" t="str">
        <f t="shared" si="159"/>
        <v>08:15</v>
      </c>
      <c r="P491" s="10" t="str">
        <f t="shared" si="160"/>
        <v/>
      </c>
      <c r="Q491" s="48" t="str">
        <f t="shared" si="161"/>
        <v/>
      </c>
      <c r="R491" s="48" t="str">
        <f t="shared" si="162"/>
        <v/>
      </c>
      <c r="S491" s="42" t="str">
        <f t="shared" si="163"/>
        <v>SINGOLO</v>
      </c>
      <c r="T491" s="57" t="str">
        <f>Tabella3[[#This Row],[Descrizione Attività]]</f>
        <v>PA1S: squ strum correttiva Giugno</v>
      </c>
      <c r="U491" s="57" t="str">
        <f>IF(Tabella1[[#This Row],[DATA]]="","","02")</f>
        <v>02</v>
      </c>
      <c r="V491" s="34"/>
      <c r="W491" s="34"/>
      <c r="X491" s="33"/>
      <c r="Y491" s="23"/>
      <c r="Z491" s="21" t="str">
        <f t="shared" si="164"/>
        <v>martedì</v>
      </c>
      <c r="AA491" s="22">
        <f t="shared" si="165"/>
        <v>8.25</v>
      </c>
      <c r="AB491" s="22" t="str">
        <f t="shared" si="166"/>
        <v>08:15</v>
      </c>
      <c r="AC491" s="22" t="str">
        <f t="shared" si="167"/>
        <v>NO</v>
      </c>
      <c r="AD491" s="46"/>
      <c r="AE491" s="78">
        <v>45825</v>
      </c>
      <c r="AF491" s="73" t="s">
        <v>103</v>
      </c>
      <c r="AG491" s="73"/>
      <c r="AH491" s="73">
        <v>5400255115</v>
      </c>
      <c r="AI491" s="73">
        <v>10</v>
      </c>
      <c r="AJ491" s="74">
        <v>7.45</v>
      </c>
      <c r="AK491" s="74">
        <v>16.45</v>
      </c>
      <c r="AL491" s="74">
        <v>8.25</v>
      </c>
      <c r="AM491" s="73" t="s">
        <v>95</v>
      </c>
      <c r="AN491" s="75" t="s">
        <v>45</v>
      </c>
      <c r="AO491" s="76" t="s">
        <v>46</v>
      </c>
    </row>
    <row r="492" spans="1:41" ht="14.45" customHeight="1">
      <c r="A492" s="38"/>
      <c r="B492" s="9">
        <f t="shared" si="154"/>
        <v>45825</v>
      </c>
      <c r="C492" s="39">
        <f t="shared" si="175"/>
        <v>5400255118</v>
      </c>
      <c r="D492" s="38" t="str">
        <f>IF(AF492="", "", IFERROR(TEXT(INDEX(Tabella4[N°], MATCH("*"&amp;AF492&amp;"*", Tabella4[DIPENDENTE], 0)), "0000"), "Non trovato"))</f>
        <v>0354</v>
      </c>
      <c r="E492" s="38" t="str">
        <f>IF(AG492="", "", IF(ISERROR(MATCH("*"&amp;AG492&amp;"*", Tabella4[DIPENDENTE], 0)), "Non trovato", TEXT(INDEX(Tabella4[N°], MATCH("*"&amp;AG492&amp;"*", Tabella4[DIPENDENTE], 0)), "0000")))</f>
        <v>1996</v>
      </c>
      <c r="F492" s="48" t="str">
        <f t="shared" si="155"/>
        <v>GARRO L</v>
      </c>
      <c r="G492" s="48" t="str">
        <f t="shared" si="156"/>
        <v>GARRO S</v>
      </c>
      <c r="H492" s="57"/>
      <c r="I492" s="68" t="str">
        <f t="shared" si="157"/>
        <v>02</v>
      </c>
      <c r="J492" s="39" t="str">
        <f t="shared" si="172"/>
        <v/>
      </c>
      <c r="K492" s="40" t="str">
        <f t="shared" si="173"/>
        <v>08:15</v>
      </c>
      <c r="L492" s="48"/>
      <c r="M492" s="41" t="str">
        <f t="shared" si="174"/>
        <v/>
      </c>
      <c r="N492" s="41" t="str">
        <f t="shared" si="158"/>
        <v/>
      </c>
      <c r="O492" s="10" t="str">
        <f t="shared" si="159"/>
        <v>08:15</v>
      </c>
      <c r="P492" s="10" t="str">
        <f t="shared" si="160"/>
        <v/>
      </c>
      <c r="Q492" s="48" t="str">
        <f t="shared" si="161"/>
        <v/>
      </c>
      <c r="R492" s="48" t="str">
        <f t="shared" si="162"/>
        <v/>
      </c>
      <c r="S492" s="42" t="str">
        <f t="shared" si="163"/>
        <v>DOPPIO</v>
      </c>
      <c r="T492" s="57" t="str">
        <f>Tabella3[[#This Row],[Descrizione Attività]]</f>
        <v>ARCOM BLE PON: squ stru corrett Giugno</v>
      </c>
      <c r="U492" s="57" t="str">
        <f>IF(Tabella1[[#This Row],[DATA]]="","","02")</f>
        <v>02</v>
      </c>
      <c r="V492" s="34"/>
      <c r="W492" s="34"/>
      <c r="X492" s="33"/>
      <c r="Y492" s="23"/>
      <c r="Z492" s="21" t="str">
        <f t="shared" si="164"/>
        <v>martedì</v>
      </c>
      <c r="AA492" s="22">
        <f t="shared" si="165"/>
        <v>8.25</v>
      </c>
      <c r="AB492" s="22" t="str">
        <f t="shared" si="166"/>
        <v>08:15</v>
      </c>
      <c r="AC492" s="22" t="str">
        <f t="shared" si="167"/>
        <v>NO</v>
      </c>
      <c r="AD492" s="46"/>
      <c r="AE492" s="78">
        <v>45825</v>
      </c>
      <c r="AF492" s="73" t="s">
        <v>99</v>
      </c>
      <c r="AG492" s="73" t="s">
        <v>97</v>
      </c>
      <c r="AH492" s="73">
        <v>5400255118</v>
      </c>
      <c r="AI492" s="73">
        <v>10</v>
      </c>
      <c r="AJ492" s="74">
        <v>7.45</v>
      </c>
      <c r="AK492" s="74">
        <v>16.45</v>
      </c>
      <c r="AL492" s="74">
        <v>16.5</v>
      </c>
      <c r="AM492" s="73" t="s">
        <v>98</v>
      </c>
      <c r="AN492" s="75" t="s">
        <v>45</v>
      </c>
      <c r="AO492" s="76" t="s">
        <v>46</v>
      </c>
    </row>
    <row r="493" spans="1:41" ht="14.45" customHeight="1">
      <c r="A493" s="38"/>
      <c r="B493" s="9">
        <f t="shared" si="154"/>
        <v>45825</v>
      </c>
      <c r="C493" s="39">
        <f t="shared" si="175"/>
        <v>5400255113</v>
      </c>
      <c r="D493" s="38" t="str">
        <f>IF(AF493="", "", IFERROR(TEXT(INDEX(Tabella4[N°], MATCH("*"&amp;AF493&amp;"*", Tabella4[DIPENDENTE], 0)), "0000"), "Non trovato"))</f>
        <v>2214</v>
      </c>
      <c r="E493" s="38" t="str">
        <f>IF(AG493="", "", IF(ISERROR(MATCH("*"&amp;AG493&amp;"*", Tabella4[DIPENDENTE], 0)), "Non trovato", TEXT(INDEX(Tabella4[N°], MATCH("*"&amp;AG493&amp;"*", Tabella4[DIPENDENTE], 0)), "0000")))</f>
        <v>1972</v>
      </c>
      <c r="F493" s="48" t="str">
        <f t="shared" si="155"/>
        <v>SERRA</v>
      </c>
      <c r="G493" s="48" t="str">
        <f t="shared" si="156"/>
        <v>MILLO</v>
      </c>
      <c r="H493" s="57"/>
      <c r="I493" s="68" t="str">
        <f t="shared" si="157"/>
        <v>02</v>
      </c>
      <c r="J493" s="39" t="str">
        <f t="shared" si="172"/>
        <v/>
      </c>
      <c r="K493" s="40" t="str">
        <f t="shared" si="173"/>
        <v>07:15</v>
      </c>
      <c r="L493" s="48"/>
      <c r="M493" s="41" t="str">
        <f t="shared" si="174"/>
        <v/>
      </c>
      <c r="N493" s="41" t="str">
        <f t="shared" si="158"/>
        <v/>
      </c>
      <c r="O493" s="10" t="str">
        <f t="shared" si="159"/>
        <v>07:15</v>
      </c>
      <c r="P493" s="10" t="str">
        <f t="shared" si="160"/>
        <v/>
      </c>
      <c r="Q493" s="48" t="str">
        <f t="shared" si="161"/>
        <v/>
      </c>
      <c r="R493" s="48" t="str">
        <f t="shared" si="162"/>
        <v/>
      </c>
      <c r="S493" s="42" t="str">
        <f t="shared" si="163"/>
        <v>DOPPIO</v>
      </c>
      <c r="T493" s="57" t="str">
        <f>Tabella3[[#This Row],[Descrizione Attività]]</f>
        <v>Utilities: squ strum correttiva Giugno</v>
      </c>
      <c r="U493" s="57" t="str">
        <f>IF(Tabella1[[#This Row],[DATA]]="","","02")</f>
        <v>02</v>
      </c>
      <c r="V493" s="34"/>
      <c r="W493" s="34"/>
      <c r="X493" s="33"/>
      <c r="Y493" s="23"/>
      <c r="Z493" s="21" t="str">
        <f t="shared" si="164"/>
        <v>martedì</v>
      </c>
      <c r="AA493" s="22">
        <f t="shared" si="165"/>
        <v>7.25</v>
      </c>
      <c r="AB493" s="22" t="str">
        <f t="shared" si="166"/>
        <v>07:15</v>
      </c>
      <c r="AC493" s="22" t="str">
        <f t="shared" si="167"/>
        <v>NO</v>
      </c>
      <c r="AD493" s="46"/>
      <c r="AE493" s="78">
        <v>45825</v>
      </c>
      <c r="AF493" s="73" t="s">
        <v>52</v>
      </c>
      <c r="AG493" s="73" t="s">
        <v>100</v>
      </c>
      <c r="AH493" s="73">
        <v>5400255113</v>
      </c>
      <c r="AI493" s="73">
        <v>10</v>
      </c>
      <c r="AJ493" s="74">
        <v>7.45</v>
      </c>
      <c r="AK493" s="74">
        <v>15.45</v>
      </c>
      <c r="AL493" s="74">
        <v>14.5</v>
      </c>
      <c r="AM493" s="73" t="s">
        <v>104</v>
      </c>
      <c r="AN493" s="75" t="s">
        <v>45</v>
      </c>
      <c r="AO493" s="76" t="s">
        <v>46</v>
      </c>
    </row>
    <row r="494" spans="1:41" ht="14.45" customHeight="1">
      <c r="A494" s="38"/>
      <c r="B494" s="9">
        <f t="shared" si="154"/>
        <v>45825</v>
      </c>
      <c r="C494" s="39">
        <f t="shared" si="175"/>
        <v>5400257994</v>
      </c>
      <c r="D494" s="38" t="str">
        <f>IF(AF494="", "", IFERROR(TEXT(INDEX(Tabella4[N°], MATCH("*"&amp;AF494&amp;"*", Tabella4[DIPENDENTE], 0)), "0000"), "Non trovato"))</f>
        <v>2013</v>
      </c>
      <c r="E494" s="38" t="str">
        <f>IF(AG494="", "", IF(ISERROR(MATCH("*"&amp;AG494&amp;"*", Tabella4[DIPENDENTE], 0)), "Non trovato", TEXT(INDEX(Tabella4[N°], MATCH("*"&amp;AG494&amp;"*", Tabella4[DIPENDENTE], 0)), "0000")))</f>
        <v/>
      </c>
      <c r="F494" s="48" t="str">
        <f t="shared" si="155"/>
        <v>DE LUCA</v>
      </c>
      <c r="G494" s="48" t="str">
        <f t="shared" si="156"/>
        <v/>
      </c>
      <c r="H494" s="57"/>
      <c r="I494" s="68" t="str">
        <f t="shared" si="157"/>
        <v>02</v>
      </c>
      <c r="J494" s="39" t="str">
        <f t="shared" si="172"/>
        <v/>
      </c>
      <c r="K494" s="40" t="str">
        <f t="shared" si="173"/>
        <v>08:15</v>
      </c>
      <c r="L494" s="48"/>
      <c r="M494" s="41" t="str">
        <f t="shared" si="174"/>
        <v/>
      </c>
      <c r="N494" s="41" t="str">
        <f t="shared" si="158"/>
        <v/>
      </c>
      <c r="O494" s="10" t="str">
        <f t="shared" si="159"/>
        <v>08:15</v>
      </c>
      <c r="P494" s="10" t="str">
        <f t="shared" si="160"/>
        <v/>
      </c>
      <c r="Q494" s="48" t="str">
        <f t="shared" si="161"/>
        <v/>
      </c>
      <c r="R494" s="48" t="str">
        <f t="shared" si="162"/>
        <v/>
      </c>
      <c r="S494" s="42" t="str">
        <f t="shared" si="163"/>
        <v>SINGOLO</v>
      </c>
      <c r="T494" s="57" t="str">
        <f>Tabella3[[#This Row],[Descrizione Attività]]</f>
        <v>1200/1RIPR PALINA RIPETITORE INDICATORE F306RC (PREV 136/25)</v>
      </c>
      <c r="U494" s="57" t="str">
        <f>IF(Tabella1[[#This Row],[DATA]]="","","02")</f>
        <v>02</v>
      </c>
      <c r="V494" s="34"/>
      <c r="W494" s="34"/>
      <c r="X494" s="33"/>
      <c r="Y494" s="23"/>
      <c r="Z494" s="21" t="str">
        <f t="shared" si="164"/>
        <v>martedì</v>
      </c>
      <c r="AA494" s="22">
        <f t="shared" si="165"/>
        <v>8.25</v>
      </c>
      <c r="AB494" s="22" t="str">
        <f t="shared" si="166"/>
        <v>08:15</v>
      </c>
      <c r="AC494" s="22" t="str">
        <f t="shared" si="167"/>
        <v>NO</v>
      </c>
      <c r="AD494" s="46"/>
      <c r="AE494" s="78">
        <v>45825</v>
      </c>
      <c r="AF494" s="73" t="s">
        <v>105</v>
      </c>
      <c r="AG494" s="73"/>
      <c r="AH494" s="73">
        <v>5400257994</v>
      </c>
      <c r="AI494" s="73">
        <v>10</v>
      </c>
      <c r="AJ494" s="74">
        <v>7.45</v>
      </c>
      <c r="AK494" s="74">
        <v>16.45</v>
      </c>
      <c r="AL494" s="74">
        <v>8.25</v>
      </c>
      <c r="AM494" s="73" t="s">
        <v>209</v>
      </c>
      <c r="AN494" s="75" t="s">
        <v>45</v>
      </c>
      <c r="AO494" s="76" t="s">
        <v>46</v>
      </c>
    </row>
    <row r="495" spans="1:41" ht="14.45" customHeight="1">
      <c r="A495" s="38"/>
      <c r="B495" s="9">
        <f t="shared" si="154"/>
        <v>45825</v>
      </c>
      <c r="C495" s="39">
        <f t="shared" si="175"/>
        <v>404</v>
      </c>
      <c r="D495" s="38" t="str">
        <f>IF(AF495="", "", IFERROR(TEXT(INDEX(Tabella4[N°], MATCH("*"&amp;AF495&amp;"*", Tabella4[DIPENDENTE], 0)), "0000"), "Non trovato"))</f>
        <v>0476</v>
      </c>
      <c r="E495" s="38" t="str">
        <f>IF(AG495="", "", IF(ISERROR(MATCH("*"&amp;AG495&amp;"*", Tabella4[DIPENDENTE], 0)), "Non trovato", TEXT(INDEX(Tabella4[N°], MATCH("*"&amp;AG495&amp;"*", Tabella4[DIPENDENTE], 0)), "0000")))</f>
        <v/>
      </c>
      <c r="F495" s="48" t="str">
        <f t="shared" si="155"/>
        <v>ARICO'</v>
      </c>
      <c r="G495" s="48" t="str">
        <f t="shared" si="156"/>
        <v/>
      </c>
      <c r="H495" s="57"/>
      <c r="I495" s="68" t="str">
        <f t="shared" si="157"/>
        <v>02</v>
      </c>
      <c r="J495" s="39" t="str">
        <f t="shared" si="172"/>
        <v>08:15</v>
      </c>
      <c r="K495" s="40" t="str">
        <f t="shared" si="173"/>
        <v/>
      </c>
      <c r="L495" s="48"/>
      <c r="M495" s="41" t="str">
        <f t="shared" si="174"/>
        <v/>
      </c>
      <c r="N495" s="41" t="str">
        <f t="shared" si="158"/>
        <v/>
      </c>
      <c r="O495" s="10" t="str">
        <f t="shared" si="159"/>
        <v>08:15</v>
      </c>
      <c r="P495" s="10" t="str">
        <f t="shared" si="160"/>
        <v/>
      </c>
      <c r="Q495" s="48" t="str">
        <f t="shared" si="161"/>
        <v/>
      </c>
      <c r="R495" s="48" t="str">
        <f t="shared" si="162"/>
        <v/>
      </c>
      <c r="S495" s="42" t="str">
        <f t="shared" si="163"/>
        <v>SINGOLO</v>
      </c>
      <c r="T495" s="57" t="str">
        <f>Tabella3[[#This Row],[Descrizione Attività]]</f>
        <v>ORE CONTO PROPRIO</v>
      </c>
      <c r="U495" s="57" t="str">
        <f>IF(Tabella1[[#This Row],[DATA]]="","","02")</f>
        <v>02</v>
      </c>
      <c r="V495" s="34"/>
      <c r="W495" s="34"/>
      <c r="X495" s="33"/>
      <c r="Y495" s="23"/>
      <c r="Z495" s="21" t="str">
        <f t="shared" si="164"/>
        <v>martedì</v>
      </c>
      <c r="AA495" s="22">
        <f t="shared" si="165"/>
        <v>8.25</v>
      </c>
      <c r="AB495" s="22" t="str">
        <f t="shared" si="166"/>
        <v>08:15</v>
      </c>
      <c r="AC495" s="22" t="str">
        <f t="shared" si="167"/>
        <v>NO</v>
      </c>
      <c r="AD495" s="46"/>
      <c r="AE495" s="78">
        <v>45825</v>
      </c>
      <c r="AF495" s="73" t="s">
        <v>108</v>
      </c>
      <c r="AG495" s="73"/>
      <c r="AH495" s="73">
        <v>4041</v>
      </c>
      <c r="AI495" s="73">
        <v>10</v>
      </c>
      <c r="AJ495" s="74">
        <v>7.45</v>
      </c>
      <c r="AK495" s="74">
        <v>16.45</v>
      </c>
      <c r="AL495" s="74">
        <v>8.25</v>
      </c>
      <c r="AM495" s="73" t="s">
        <v>62</v>
      </c>
      <c r="AN495" s="75" t="s">
        <v>49</v>
      </c>
      <c r="AO495" s="76">
        <v>4041</v>
      </c>
    </row>
    <row r="496" spans="1:41" ht="14.45" customHeight="1">
      <c r="A496" s="38"/>
      <c r="B496" s="9">
        <f t="shared" si="154"/>
        <v>45825</v>
      </c>
      <c r="C496" s="39">
        <f t="shared" si="175"/>
        <v>404</v>
      </c>
      <c r="D496" s="38" t="str">
        <f>IF(AF496="", "", IFERROR(TEXT(INDEX(Tabella4[N°], MATCH("*"&amp;AF496&amp;"*", Tabella4[DIPENDENTE], 0)), "0000"), "Non trovato"))</f>
        <v>2132</v>
      </c>
      <c r="E496" s="38" t="str">
        <f>IF(AG496="", "", IF(ISERROR(MATCH("*"&amp;AG496&amp;"*", Tabella4[DIPENDENTE], 0)), "Non trovato", TEXT(INDEX(Tabella4[N°], MATCH("*"&amp;AG496&amp;"*", Tabella4[DIPENDENTE], 0)), "0000")))</f>
        <v/>
      </c>
      <c r="F496" s="48" t="str">
        <f t="shared" si="155"/>
        <v>ALLEGRETTI</v>
      </c>
      <c r="G496" s="48" t="str">
        <f t="shared" si="156"/>
        <v/>
      </c>
      <c r="H496" s="57"/>
      <c r="I496" s="68" t="str">
        <f t="shared" si="157"/>
        <v>02</v>
      </c>
      <c r="J496" s="39" t="str">
        <f t="shared" si="172"/>
        <v>08:15</v>
      </c>
      <c r="K496" s="40" t="str">
        <f t="shared" si="173"/>
        <v/>
      </c>
      <c r="L496" s="48"/>
      <c r="M496" s="41" t="str">
        <f t="shared" si="174"/>
        <v>03:00</v>
      </c>
      <c r="N496" s="41" t="str">
        <f t="shared" si="158"/>
        <v/>
      </c>
      <c r="O496" s="10" t="str">
        <f t="shared" si="159"/>
        <v>11:15</v>
      </c>
      <c r="P496" s="10" t="str">
        <f t="shared" si="160"/>
        <v/>
      </c>
      <c r="Q496" s="48" t="str">
        <f t="shared" si="161"/>
        <v/>
      </c>
      <c r="R496" s="48" t="str">
        <f t="shared" si="162"/>
        <v/>
      </c>
      <c r="S496" s="42" t="str">
        <f t="shared" si="163"/>
        <v>SINGOLO</v>
      </c>
      <c r="T496" s="57" t="str">
        <f>Tabella3[[#This Row],[Descrizione Attività]]</f>
        <v>ORE CONTO PROPRIO</v>
      </c>
      <c r="U496" s="57" t="str">
        <f>IF(Tabella1[[#This Row],[DATA]]="","","02")</f>
        <v>02</v>
      </c>
      <c r="V496" s="34"/>
      <c r="W496" s="34"/>
      <c r="X496" s="33"/>
      <c r="Y496" s="23"/>
      <c r="Z496" s="21" t="str">
        <f t="shared" si="164"/>
        <v>martedì</v>
      </c>
      <c r="AA496" s="22">
        <f t="shared" si="165"/>
        <v>11.25</v>
      </c>
      <c r="AB496" s="22" t="str">
        <f t="shared" si="166"/>
        <v>11:15</v>
      </c>
      <c r="AC496" s="22" t="str">
        <f t="shared" si="167"/>
        <v>NO</v>
      </c>
      <c r="AD496" s="46"/>
      <c r="AE496" s="78">
        <v>45825</v>
      </c>
      <c r="AF496" s="73" t="s">
        <v>107</v>
      </c>
      <c r="AG496" s="73"/>
      <c r="AH496" s="73">
        <v>4041</v>
      </c>
      <c r="AI496" s="73">
        <v>10</v>
      </c>
      <c r="AJ496" s="74">
        <v>6.45</v>
      </c>
      <c r="AK496" s="74">
        <v>18.45</v>
      </c>
      <c r="AL496" s="74">
        <v>11.25</v>
      </c>
      <c r="AM496" s="73" t="s">
        <v>62</v>
      </c>
      <c r="AN496" s="75" t="s">
        <v>49</v>
      </c>
      <c r="AO496" s="76">
        <v>4041</v>
      </c>
    </row>
    <row r="497" spans="1:41" ht="14.45" customHeight="1">
      <c r="A497" s="38"/>
      <c r="B497" s="9">
        <f t="shared" si="154"/>
        <v>45825</v>
      </c>
      <c r="C497" s="39" t="str">
        <f t="shared" si="175"/>
        <v>23/134</v>
      </c>
      <c r="D497" s="38" t="str">
        <f>IF(AF497="", "", IFERROR(TEXT(INDEX(Tabella4[N°], MATCH("*"&amp;AF497&amp;"*", Tabella4[DIPENDENTE], 0)), "0000"), "Non trovato"))</f>
        <v>1972</v>
      </c>
      <c r="E497" s="38" t="str">
        <f>IF(AG497="", "", IF(ISERROR(MATCH("*"&amp;AG497&amp;"*", Tabella4[DIPENDENTE], 0)), "Non trovato", TEXT(INDEX(Tabella4[N°], MATCH("*"&amp;AG497&amp;"*", Tabella4[DIPENDENTE], 0)), "0000")))</f>
        <v/>
      </c>
      <c r="F497" s="48" t="str">
        <f t="shared" si="155"/>
        <v>MILLO</v>
      </c>
      <c r="G497" s="48" t="str">
        <f t="shared" si="156"/>
        <v/>
      </c>
      <c r="H497" s="57"/>
      <c r="I497" s="68" t="str">
        <f t="shared" si="157"/>
        <v>02</v>
      </c>
      <c r="J497" s="39" t="str">
        <f t="shared" si="172"/>
        <v/>
      </c>
      <c r="K497" s="40" t="str">
        <f t="shared" si="173"/>
        <v>01:00</v>
      </c>
      <c r="L497" s="48"/>
      <c r="M497" s="41" t="str">
        <f t="shared" si="174"/>
        <v/>
      </c>
      <c r="N497" s="41" t="str">
        <f t="shared" si="158"/>
        <v/>
      </c>
      <c r="O497" s="10" t="str">
        <f t="shared" si="159"/>
        <v>01:00</v>
      </c>
      <c r="P497" s="10" t="str">
        <f t="shared" si="160"/>
        <v/>
      </c>
      <c r="Q497" s="48" t="str">
        <f t="shared" si="161"/>
        <v/>
      </c>
      <c r="R497" s="48" t="str">
        <f t="shared" si="162"/>
        <v/>
      </c>
      <c r="S497" s="42" t="str">
        <f t="shared" si="163"/>
        <v>SINGOLO</v>
      </c>
      <c r="T497" s="57" t="str">
        <f>Tabella3[[#This Row],[Descrizione Attività]]</f>
        <v>Manutenzione Strumentale Isab</v>
      </c>
      <c r="U497" s="57" t="str">
        <f>IF(Tabella1[[#This Row],[DATA]]="","","02")</f>
        <v>02</v>
      </c>
      <c r="V497" s="34"/>
      <c r="W497" s="34"/>
      <c r="X497" s="33"/>
      <c r="Y497" s="23"/>
      <c r="Z497" s="21" t="str">
        <f t="shared" si="164"/>
        <v>martedì</v>
      </c>
      <c r="AA497" s="22">
        <f t="shared" si="165"/>
        <v>1</v>
      </c>
      <c r="AB497" s="22" t="str">
        <f t="shared" si="166"/>
        <v>01:00</v>
      </c>
      <c r="AC497" s="22" t="str">
        <f t="shared" si="167"/>
        <v>NO</v>
      </c>
      <c r="AD497" s="46"/>
      <c r="AE497" s="78">
        <v>45825</v>
      </c>
      <c r="AF497" s="73" t="s">
        <v>100</v>
      </c>
      <c r="AG497" s="73"/>
      <c r="AH497" s="73">
        <v>23134</v>
      </c>
      <c r="AI497" s="73">
        <v>20</v>
      </c>
      <c r="AJ497" s="74">
        <v>15.45</v>
      </c>
      <c r="AK497" s="74">
        <v>16.45</v>
      </c>
      <c r="AL497" s="74">
        <v>1</v>
      </c>
      <c r="AM497" s="73" t="s">
        <v>156</v>
      </c>
      <c r="AN497" s="75" t="s">
        <v>49</v>
      </c>
      <c r="AO497" s="76" t="s">
        <v>46</v>
      </c>
    </row>
    <row r="498" spans="1:41" ht="14.45" customHeight="1">
      <c r="A498" s="38"/>
      <c r="B498" s="9">
        <f t="shared" si="154"/>
        <v>45825</v>
      </c>
      <c r="C498" s="39" t="str">
        <f t="shared" si="175"/>
        <v>23/134</v>
      </c>
      <c r="D498" s="38" t="str">
        <f>IF(AF498="", "", IFERROR(TEXT(INDEX(Tabella4[N°], MATCH("*"&amp;AF498&amp;"*", Tabella4[DIPENDENTE], 0)), "0000"), "Non trovato"))</f>
        <v>2109</v>
      </c>
      <c r="E498" s="38" t="str">
        <f>IF(AG498="", "", IF(ISERROR(MATCH("*"&amp;AG498&amp;"*", Tabella4[DIPENDENTE], 0)), "Non trovato", TEXT(INDEX(Tabella4[N°], MATCH("*"&amp;AG498&amp;"*", Tabella4[DIPENDENTE], 0)), "0000")))</f>
        <v/>
      </c>
      <c r="F498" s="48" t="str">
        <f t="shared" si="155"/>
        <v>CAVALLI</v>
      </c>
      <c r="G498" s="48" t="str">
        <f t="shared" si="156"/>
        <v/>
      </c>
      <c r="H498" s="57"/>
      <c r="I498" s="68" t="str">
        <f t="shared" si="157"/>
        <v>02</v>
      </c>
      <c r="J498" s="39" t="str">
        <f t="shared" si="172"/>
        <v/>
      </c>
      <c r="K498" s="40" t="str">
        <f t="shared" si="173"/>
        <v>08:15</v>
      </c>
      <c r="L498" s="48"/>
      <c r="M498" s="41" t="str">
        <f t="shared" si="174"/>
        <v/>
      </c>
      <c r="N498" s="41" t="str">
        <f t="shared" si="158"/>
        <v/>
      </c>
      <c r="O498" s="10" t="str">
        <f t="shared" si="159"/>
        <v>08:15</v>
      </c>
      <c r="P498" s="10" t="str">
        <f t="shared" si="160"/>
        <v/>
      </c>
      <c r="Q498" s="48" t="str">
        <f t="shared" si="161"/>
        <v/>
      </c>
      <c r="R498" s="48" t="str">
        <f t="shared" si="162"/>
        <v/>
      </c>
      <c r="S498" s="42" t="str">
        <f t="shared" si="163"/>
        <v>SINGOLO</v>
      </c>
      <c r="T498" s="57" t="str">
        <f>Tabella3[[#This Row],[Descrizione Attività]]</f>
        <v>Manutenzione Strumentale Isab</v>
      </c>
      <c r="U498" s="57" t="str">
        <f>IF(Tabella1[[#This Row],[DATA]]="","","02")</f>
        <v>02</v>
      </c>
      <c r="V498" s="34"/>
      <c r="W498" s="34"/>
      <c r="X498" s="33"/>
      <c r="Y498" s="23"/>
      <c r="Z498" s="21" t="str">
        <f t="shared" si="164"/>
        <v>martedì</v>
      </c>
      <c r="AA498" s="22">
        <f t="shared" si="165"/>
        <v>8.25</v>
      </c>
      <c r="AB498" s="22" t="str">
        <f t="shared" si="166"/>
        <v>08:15</v>
      </c>
      <c r="AC498" s="22" t="str">
        <f t="shared" si="167"/>
        <v>NO</v>
      </c>
      <c r="AD498" s="46"/>
      <c r="AE498" s="78">
        <v>45825</v>
      </c>
      <c r="AF498" s="73" t="s">
        <v>114</v>
      </c>
      <c r="AG498" s="73"/>
      <c r="AH498" s="73">
        <v>23134</v>
      </c>
      <c r="AI498" s="73">
        <v>20</v>
      </c>
      <c r="AJ498" s="74">
        <v>7.45</v>
      </c>
      <c r="AK498" s="74">
        <v>16.45</v>
      </c>
      <c r="AL498" s="74">
        <v>8.25</v>
      </c>
      <c r="AM498" s="73" t="s">
        <v>156</v>
      </c>
      <c r="AN498" s="75" t="s">
        <v>49</v>
      </c>
      <c r="AO498" s="76" t="s">
        <v>46</v>
      </c>
    </row>
    <row r="499" spans="1:41" ht="14.45" customHeight="1">
      <c r="A499" s="38"/>
      <c r="B499" s="9">
        <f t="shared" si="154"/>
        <v>45825</v>
      </c>
      <c r="C499" s="39">
        <f t="shared" si="175"/>
        <v>404</v>
      </c>
      <c r="D499" s="38" t="str">
        <f>IF(AF499="", "", IFERROR(TEXT(INDEX(Tabella4[N°], MATCH("*"&amp;AF499&amp;"*", Tabella4[DIPENDENTE], 0)), "0000"), "Non trovato"))</f>
        <v>0552</v>
      </c>
      <c r="E499" s="38" t="str">
        <f>IF(AG499="", "", IF(ISERROR(MATCH("*"&amp;AG499&amp;"*", Tabella4[DIPENDENTE], 0)), "Non trovato", TEXT(INDEX(Tabella4[N°], MATCH("*"&amp;AG499&amp;"*", Tabella4[DIPENDENTE], 0)), "0000")))</f>
        <v/>
      </c>
      <c r="F499" s="48" t="str">
        <f t="shared" si="155"/>
        <v>DI MARE</v>
      </c>
      <c r="G499" s="48" t="str">
        <f t="shared" si="156"/>
        <v/>
      </c>
      <c r="H499" s="57"/>
      <c r="I499" s="68" t="str">
        <f t="shared" si="157"/>
        <v>02</v>
      </c>
      <c r="J499" s="39" t="str">
        <f t="shared" si="172"/>
        <v>01:30</v>
      </c>
      <c r="K499" s="40" t="str">
        <f t="shared" si="173"/>
        <v/>
      </c>
      <c r="L499" s="48"/>
      <c r="M499" s="41" t="str">
        <f t="shared" si="174"/>
        <v/>
      </c>
      <c r="N499" s="41" t="str">
        <f t="shared" si="158"/>
        <v/>
      </c>
      <c r="O499" s="10" t="str">
        <f t="shared" si="159"/>
        <v>01:30</v>
      </c>
      <c r="P499" s="10" t="str">
        <f t="shared" si="160"/>
        <v/>
      </c>
      <c r="Q499" s="48" t="str">
        <f t="shared" si="161"/>
        <v/>
      </c>
      <c r="R499" s="48" t="str">
        <f t="shared" si="162"/>
        <v/>
      </c>
      <c r="S499" s="42" t="str">
        <f t="shared" si="163"/>
        <v>SINGOLO</v>
      </c>
      <c r="T499" s="57" t="str">
        <f>Tabella3[[#This Row],[Descrizione Attività]]</f>
        <v>ORE CONTO PROPRIO</v>
      </c>
      <c r="U499" s="57" t="str">
        <f>IF(Tabella1[[#This Row],[DATA]]="","","02")</f>
        <v>02</v>
      </c>
      <c r="V499" s="34"/>
      <c r="W499" s="34"/>
      <c r="X499" s="33"/>
      <c r="Y499" s="23"/>
      <c r="Z499" s="21" t="str">
        <f t="shared" si="164"/>
        <v>martedì</v>
      </c>
      <c r="AA499" s="22">
        <f t="shared" si="165"/>
        <v>1.5</v>
      </c>
      <c r="AB499" s="22" t="str">
        <f t="shared" si="166"/>
        <v>01:30</v>
      </c>
      <c r="AC499" s="22" t="str">
        <f t="shared" si="167"/>
        <v>NO</v>
      </c>
      <c r="AD499" s="46"/>
      <c r="AE499" s="78">
        <v>45825</v>
      </c>
      <c r="AF499" s="73" t="s">
        <v>63</v>
      </c>
      <c r="AG499" s="73"/>
      <c r="AH499" s="73">
        <v>4041</v>
      </c>
      <c r="AI499" s="73">
        <v>10</v>
      </c>
      <c r="AJ499" s="74">
        <v>6.15</v>
      </c>
      <c r="AK499" s="74">
        <v>7.45</v>
      </c>
      <c r="AL499" s="74">
        <v>1.5</v>
      </c>
      <c r="AM499" s="73" t="s">
        <v>62</v>
      </c>
      <c r="AN499" s="75" t="s">
        <v>49</v>
      </c>
      <c r="AO499" s="76">
        <v>4041</v>
      </c>
    </row>
    <row r="500" spans="1:41" ht="14.45" customHeight="1">
      <c r="A500" s="38"/>
      <c r="B500" s="9">
        <f t="shared" si="154"/>
        <v>45825</v>
      </c>
      <c r="C500" s="39">
        <f t="shared" si="175"/>
        <v>404</v>
      </c>
      <c r="D500" s="38" t="str">
        <f>IF(AF500="", "", IFERROR(TEXT(INDEX(Tabella4[N°], MATCH("*"&amp;AF500&amp;"*", Tabella4[DIPENDENTE], 0)), "0000"), "Non trovato"))</f>
        <v>0552</v>
      </c>
      <c r="E500" s="38" t="str">
        <f>IF(AG500="", "", IF(ISERROR(MATCH("*"&amp;AG500&amp;"*", Tabella4[DIPENDENTE], 0)), "Non trovato", TEXT(INDEX(Tabella4[N°], MATCH("*"&amp;AG500&amp;"*", Tabella4[DIPENDENTE], 0)), "0000")))</f>
        <v>0242</v>
      </c>
      <c r="F500" s="48" t="str">
        <f t="shared" si="155"/>
        <v>DI MARE</v>
      </c>
      <c r="G500" s="48" t="str">
        <f t="shared" si="156"/>
        <v>OGNISANTI A</v>
      </c>
      <c r="H500" s="57"/>
      <c r="I500" s="68" t="str">
        <f t="shared" si="157"/>
        <v>02</v>
      </c>
      <c r="J500" s="39" t="str">
        <f t="shared" si="172"/>
        <v>00:30</v>
      </c>
      <c r="K500" s="40" t="str">
        <f t="shared" si="173"/>
        <v/>
      </c>
      <c r="L500" s="48"/>
      <c r="M500" s="41" t="str">
        <f t="shared" si="174"/>
        <v/>
      </c>
      <c r="N500" s="41" t="str">
        <f t="shared" si="158"/>
        <v/>
      </c>
      <c r="O500" s="10" t="str">
        <f t="shared" si="159"/>
        <v>00:30</v>
      </c>
      <c r="P500" s="10" t="str">
        <f t="shared" si="160"/>
        <v/>
      </c>
      <c r="Q500" s="48" t="str">
        <f t="shared" si="161"/>
        <v/>
      </c>
      <c r="R500" s="48" t="str">
        <f t="shared" si="162"/>
        <v/>
      </c>
      <c r="S500" s="42" t="str">
        <f t="shared" si="163"/>
        <v>DOPPIO</v>
      </c>
      <c r="T500" s="57" t="str">
        <f>Tabella3[[#This Row],[Descrizione Attività]]</f>
        <v>ORE CONTO PROPRIO</v>
      </c>
      <c r="U500" s="57" t="str">
        <f>IF(Tabella1[[#This Row],[DATA]]="","","02")</f>
        <v>02</v>
      </c>
      <c r="V500" s="34"/>
      <c r="W500" s="34"/>
      <c r="X500" s="33"/>
      <c r="Y500" s="23"/>
      <c r="Z500" s="21" t="str">
        <f t="shared" si="164"/>
        <v>martedì</v>
      </c>
      <c r="AA500" s="22">
        <f t="shared" si="165"/>
        <v>0.5</v>
      </c>
      <c r="AB500" s="22" t="str">
        <f t="shared" si="166"/>
        <v>00:30</v>
      </c>
      <c r="AC500" s="22" t="str">
        <f t="shared" si="167"/>
        <v>NO</v>
      </c>
      <c r="AD500" s="46"/>
      <c r="AE500" s="78">
        <v>45825</v>
      </c>
      <c r="AF500" s="73" t="s">
        <v>63</v>
      </c>
      <c r="AG500" s="73" t="s">
        <v>72</v>
      </c>
      <c r="AH500" s="73">
        <v>4041</v>
      </c>
      <c r="AI500" s="73">
        <v>10</v>
      </c>
      <c r="AJ500" s="74">
        <v>16.45</v>
      </c>
      <c r="AK500" s="74">
        <v>17.149999999999999</v>
      </c>
      <c r="AL500" s="74">
        <v>1</v>
      </c>
      <c r="AM500" s="73" t="s">
        <v>62</v>
      </c>
      <c r="AN500" s="75" t="s">
        <v>49</v>
      </c>
      <c r="AO500" s="76">
        <v>4041</v>
      </c>
    </row>
    <row r="501" spans="1:41" ht="14.45" customHeight="1">
      <c r="A501" s="38"/>
      <c r="B501" s="9">
        <f t="shared" si="154"/>
        <v>45825</v>
      </c>
      <c r="C501" s="39">
        <f t="shared" si="175"/>
        <v>404</v>
      </c>
      <c r="D501" s="38" t="str">
        <f>IF(AF501="", "", IFERROR(TEXT(INDEX(Tabella4[N°], MATCH("*"&amp;AF501&amp;"*", Tabella4[DIPENDENTE], 0)), "0000"), "Non trovato"))</f>
        <v>1050</v>
      </c>
      <c r="E501" s="38" t="str">
        <f>IF(AG501="", "", IF(ISERROR(MATCH("*"&amp;AG501&amp;"*", Tabella4[DIPENDENTE], 0)), "Non trovato", TEXT(INDEX(Tabella4[N°], MATCH("*"&amp;AG501&amp;"*", Tabella4[DIPENDENTE], 0)), "0000")))</f>
        <v/>
      </c>
      <c r="F501" s="48" t="str">
        <f t="shared" si="155"/>
        <v>GIGLIUTO M</v>
      </c>
      <c r="G501" s="48" t="str">
        <f t="shared" si="156"/>
        <v/>
      </c>
      <c r="H501" s="57"/>
      <c r="I501" s="68" t="str">
        <f t="shared" si="157"/>
        <v>02</v>
      </c>
      <c r="J501" s="39" t="str">
        <f t="shared" si="172"/>
        <v>08:15</v>
      </c>
      <c r="K501" s="40" t="str">
        <f t="shared" si="173"/>
        <v/>
      </c>
      <c r="L501" s="48"/>
      <c r="M501" s="41" t="str">
        <f t="shared" si="174"/>
        <v>01:00</v>
      </c>
      <c r="N501" s="41" t="str">
        <f t="shared" si="158"/>
        <v/>
      </c>
      <c r="O501" s="10" t="str">
        <f t="shared" si="159"/>
        <v>09:15</v>
      </c>
      <c r="P501" s="10" t="str">
        <f t="shared" si="160"/>
        <v/>
      </c>
      <c r="Q501" s="48" t="str">
        <f t="shared" si="161"/>
        <v/>
      </c>
      <c r="R501" s="48" t="str">
        <f t="shared" si="162"/>
        <v/>
      </c>
      <c r="S501" s="42" t="str">
        <f t="shared" si="163"/>
        <v>SINGOLO</v>
      </c>
      <c r="T501" s="57" t="str">
        <f>Tabella3[[#This Row],[Descrizione Attività]]</f>
        <v>ORE CONTO PROPRIO</v>
      </c>
      <c r="U501" s="57" t="str">
        <f>IF(Tabella1[[#This Row],[DATA]]="","","02")</f>
        <v>02</v>
      </c>
      <c r="V501" s="34"/>
      <c r="W501" s="34"/>
      <c r="X501" s="33"/>
      <c r="Y501" s="23"/>
      <c r="Z501" s="21" t="str">
        <f t="shared" si="164"/>
        <v>martedì</v>
      </c>
      <c r="AA501" s="22">
        <f t="shared" si="165"/>
        <v>9.25</v>
      </c>
      <c r="AB501" s="22" t="str">
        <f t="shared" si="166"/>
        <v>09:15</v>
      </c>
      <c r="AC501" s="22" t="str">
        <f t="shared" si="167"/>
        <v>NO</v>
      </c>
      <c r="AD501" s="46"/>
      <c r="AE501" s="78">
        <v>45825</v>
      </c>
      <c r="AF501" s="73" t="s">
        <v>109</v>
      </c>
      <c r="AG501" s="73"/>
      <c r="AH501" s="73">
        <v>4041</v>
      </c>
      <c r="AI501" s="73">
        <v>10</v>
      </c>
      <c r="AJ501" s="74">
        <v>7.15</v>
      </c>
      <c r="AK501" s="74">
        <v>17.149999999999999</v>
      </c>
      <c r="AL501" s="74">
        <v>9.25</v>
      </c>
      <c r="AM501" s="73" t="s">
        <v>62</v>
      </c>
      <c r="AN501" s="75" t="s">
        <v>49</v>
      </c>
      <c r="AO501" s="76">
        <v>4041</v>
      </c>
    </row>
    <row r="502" spans="1:41" ht="14.45" customHeight="1">
      <c r="A502" s="38"/>
      <c r="B502" s="9">
        <f t="shared" si="154"/>
        <v>45825</v>
      </c>
      <c r="C502" s="39">
        <f t="shared" si="175"/>
        <v>404</v>
      </c>
      <c r="D502" s="38" t="str">
        <f>IF(AF502="", "", IFERROR(TEXT(INDEX(Tabella4[N°], MATCH("*"&amp;AF502&amp;"*", Tabella4[DIPENDENTE], 0)), "0000"), "Non trovato"))</f>
        <v>1876</v>
      </c>
      <c r="E502" s="38" t="str">
        <f>IF(AG502="", "", IF(ISERROR(MATCH("*"&amp;AG502&amp;"*", Tabella4[DIPENDENTE], 0)), "Non trovato", TEXT(INDEX(Tabella4[N°], MATCH("*"&amp;AG502&amp;"*", Tabella4[DIPENDENTE], 0)), "0000")))</f>
        <v>0386</v>
      </c>
      <c r="F502" s="48" t="str">
        <f t="shared" si="155"/>
        <v>RICCIO</v>
      </c>
      <c r="G502" s="48" t="str">
        <f t="shared" si="156"/>
        <v>TRICHINI</v>
      </c>
      <c r="H502" s="57"/>
      <c r="I502" s="68" t="str">
        <f t="shared" si="157"/>
        <v>02</v>
      </c>
      <c r="J502" s="39" t="str">
        <f t="shared" si="172"/>
        <v>08:15</v>
      </c>
      <c r="K502" s="40" t="str">
        <f t="shared" si="173"/>
        <v/>
      </c>
      <c r="L502" s="48"/>
      <c r="M502" s="41" t="str">
        <f t="shared" si="174"/>
        <v/>
      </c>
      <c r="N502" s="41" t="str">
        <f t="shared" si="158"/>
        <v/>
      </c>
      <c r="O502" s="10" t="str">
        <f t="shared" si="159"/>
        <v>08:15</v>
      </c>
      <c r="P502" s="10" t="str">
        <f t="shared" si="160"/>
        <v/>
      </c>
      <c r="Q502" s="48" t="str">
        <f t="shared" si="161"/>
        <v/>
      </c>
      <c r="R502" s="48" t="str">
        <f t="shared" si="162"/>
        <v/>
      </c>
      <c r="S502" s="42" t="str">
        <f t="shared" si="163"/>
        <v>DOPPIO</v>
      </c>
      <c r="T502" s="57" t="str">
        <f>Tabella3[[#This Row],[Descrizione Attività]]</f>
        <v>ORE CONTO PROPRIO</v>
      </c>
      <c r="U502" s="57" t="str">
        <f>IF(Tabella1[[#This Row],[DATA]]="","","02")</f>
        <v>02</v>
      </c>
      <c r="V502" s="34"/>
      <c r="W502" s="34"/>
      <c r="X502" s="33"/>
      <c r="Y502" s="23"/>
      <c r="Z502" s="21" t="str">
        <f t="shared" si="164"/>
        <v>martedì</v>
      </c>
      <c r="AA502" s="22">
        <f t="shared" si="165"/>
        <v>8.25</v>
      </c>
      <c r="AB502" s="22" t="str">
        <f t="shared" si="166"/>
        <v>08:15</v>
      </c>
      <c r="AC502" s="22" t="str">
        <f t="shared" si="167"/>
        <v>NO</v>
      </c>
      <c r="AD502" s="46"/>
      <c r="AE502" s="78">
        <v>45825</v>
      </c>
      <c r="AF502" s="73" t="s">
        <v>56</v>
      </c>
      <c r="AG502" s="73" t="s">
        <v>113</v>
      </c>
      <c r="AH502" s="73">
        <v>4041</v>
      </c>
      <c r="AI502" s="73">
        <v>10</v>
      </c>
      <c r="AJ502" s="74">
        <v>7.45</v>
      </c>
      <c r="AK502" s="74">
        <v>16.45</v>
      </c>
      <c r="AL502" s="74">
        <v>16.5</v>
      </c>
      <c r="AM502" s="73" t="s">
        <v>62</v>
      </c>
      <c r="AN502" s="75" t="s">
        <v>49</v>
      </c>
      <c r="AO502" s="76">
        <v>4041</v>
      </c>
    </row>
    <row r="503" spans="1:41" ht="14.45" customHeight="1">
      <c r="A503" s="38"/>
      <c r="B503" s="9">
        <f t="shared" si="154"/>
        <v>45825</v>
      </c>
      <c r="C503" s="39">
        <f t="shared" si="175"/>
        <v>404</v>
      </c>
      <c r="D503" s="38" t="str">
        <f>IF(AF503="", "", IFERROR(TEXT(INDEX(Tabella4[N°], MATCH("*"&amp;AF503&amp;"*", Tabella4[DIPENDENTE], 0)), "0000"), "Non trovato"))</f>
        <v>0266</v>
      </c>
      <c r="E503" s="38" t="str">
        <f>IF(AG503="", "", IF(ISERROR(MATCH("*"&amp;AG503&amp;"*", Tabella4[DIPENDENTE], 0)), "Non trovato", TEXT(INDEX(Tabella4[N°], MATCH("*"&amp;AG503&amp;"*", Tabella4[DIPENDENTE], 0)), "0000")))</f>
        <v/>
      </c>
      <c r="F503" s="48" t="str">
        <f t="shared" si="155"/>
        <v>DI SALVO</v>
      </c>
      <c r="G503" s="48" t="str">
        <f t="shared" si="156"/>
        <v/>
      </c>
      <c r="H503" s="57"/>
      <c r="I503" s="68" t="str">
        <f t="shared" si="157"/>
        <v>02</v>
      </c>
      <c r="J503" s="39" t="str">
        <f t="shared" si="172"/>
        <v>03:15</v>
      </c>
      <c r="K503" s="40" t="str">
        <f t="shared" si="173"/>
        <v/>
      </c>
      <c r="L503" s="48"/>
      <c r="M503" s="41" t="str">
        <f t="shared" si="174"/>
        <v/>
      </c>
      <c r="N503" s="41" t="str">
        <f t="shared" si="158"/>
        <v/>
      </c>
      <c r="O503" s="10" t="str">
        <f t="shared" si="159"/>
        <v>03:15</v>
      </c>
      <c r="P503" s="10" t="str">
        <f t="shared" si="160"/>
        <v/>
      </c>
      <c r="Q503" s="48" t="str">
        <f t="shared" si="161"/>
        <v/>
      </c>
      <c r="R503" s="48" t="str">
        <f t="shared" si="162"/>
        <v/>
      </c>
      <c r="S503" s="42" t="str">
        <f t="shared" si="163"/>
        <v>SINGOLO</v>
      </c>
      <c r="T503" s="57" t="str">
        <f>Tabella3[[#This Row],[Descrizione Attività]]</f>
        <v>ORE CONTO PROPRIO</v>
      </c>
      <c r="U503" s="57" t="str">
        <f>IF(Tabella1[[#This Row],[DATA]]="","","02")</f>
        <v>02</v>
      </c>
      <c r="V503" s="34"/>
      <c r="W503" s="34"/>
      <c r="X503" s="33"/>
      <c r="Y503" s="23"/>
      <c r="Z503" s="21" t="str">
        <f t="shared" si="164"/>
        <v>martedì</v>
      </c>
      <c r="AA503" s="22">
        <f t="shared" si="165"/>
        <v>3.25</v>
      </c>
      <c r="AB503" s="22" t="str">
        <f t="shared" si="166"/>
        <v>03:15</v>
      </c>
      <c r="AC503" s="22" t="str">
        <f t="shared" si="167"/>
        <v>NO</v>
      </c>
      <c r="AD503" s="46"/>
      <c r="AE503" s="78">
        <v>45825</v>
      </c>
      <c r="AF503" s="73" t="s">
        <v>54</v>
      </c>
      <c r="AG503" s="73"/>
      <c r="AH503" s="73">
        <v>4041</v>
      </c>
      <c r="AI503" s="73">
        <v>10</v>
      </c>
      <c r="AJ503" s="74">
        <v>8.4499999999999993</v>
      </c>
      <c r="AK503" s="74">
        <v>12</v>
      </c>
      <c r="AL503" s="74">
        <v>3.25</v>
      </c>
      <c r="AM503" s="73" t="s">
        <v>62</v>
      </c>
      <c r="AN503" s="75" t="s">
        <v>49</v>
      </c>
      <c r="AO503" s="76">
        <v>4041</v>
      </c>
    </row>
    <row r="504" spans="1:41" ht="14.45" customHeight="1">
      <c r="A504" s="38"/>
      <c r="B504" s="9">
        <f t="shared" si="154"/>
        <v>45825</v>
      </c>
      <c r="C504" s="39" t="str">
        <f t="shared" si="175"/>
        <v>23/134</v>
      </c>
      <c r="D504" s="38" t="str">
        <f>IF(AF504="", "", IFERROR(TEXT(INDEX(Tabella4[N°], MATCH("*"&amp;AF504&amp;"*", Tabella4[DIPENDENTE], 0)), "0000"), "Non trovato"))</f>
        <v>0263</v>
      </c>
      <c r="E504" s="38" t="str">
        <f>IF(AG504="", "", IF(ISERROR(MATCH("*"&amp;AG504&amp;"*", Tabella4[DIPENDENTE], 0)), "Non trovato", TEXT(INDEX(Tabella4[N°], MATCH("*"&amp;AG504&amp;"*", Tabella4[DIPENDENTE], 0)), "0000")))</f>
        <v/>
      </c>
      <c r="F504" s="48" t="str">
        <f t="shared" si="155"/>
        <v>ROSSITTO G</v>
      </c>
      <c r="G504" s="48" t="str">
        <f t="shared" si="156"/>
        <v/>
      </c>
      <c r="H504" s="57"/>
      <c r="I504" s="68" t="str">
        <f t="shared" si="157"/>
        <v>02</v>
      </c>
      <c r="J504" s="39" t="str">
        <f t="shared" si="172"/>
        <v/>
      </c>
      <c r="K504" s="40" t="str">
        <f t="shared" si="173"/>
        <v>01:30</v>
      </c>
      <c r="L504" s="48"/>
      <c r="M504" s="41" t="str">
        <f t="shared" si="174"/>
        <v/>
      </c>
      <c r="N504" s="41" t="str">
        <f t="shared" si="158"/>
        <v/>
      </c>
      <c r="O504" s="10" t="str">
        <f t="shared" si="159"/>
        <v>01:30</v>
      </c>
      <c r="P504" s="10" t="str">
        <f t="shared" si="160"/>
        <v/>
      </c>
      <c r="Q504" s="48" t="str">
        <f t="shared" si="161"/>
        <v/>
      </c>
      <c r="R504" s="48" t="str">
        <f t="shared" si="162"/>
        <v/>
      </c>
      <c r="S504" s="42" t="str">
        <f t="shared" si="163"/>
        <v>SINGOLO</v>
      </c>
      <c r="T504" s="57" t="str">
        <f>Tabella3[[#This Row],[Descrizione Attività]]</f>
        <v>Manutenzione Elettrica Isab</v>
      </c>
      <c r="U504" s="57" t="str">
        <f>IF(Tabella1[[#This Row],[DATA]]="","","02")</f>
        <v>02</v>
      </c>
      <c r="V504" s="34"/>
      <c r="W504" s="34"/>
      <c r="X504" s="33"/>
      <c r="Y504" s="23"/>
      <c r="Z504" s="21" t="str">
        <f t="shared" si="164"/>
        <v>martedì</v>
      </c>
      <c r="AA504" s="22">
        <f t="shared" si="165"/>
        <v>1.5</v>
      </c>
      <c r="AB504" s="22" t="str">
        <f t="shared" si="166"/>
        <v>01:30</v>
      </c>
      <c r="AC504" s="22" t="str">
        <f t="shared" si="167"/>
        <v>NO</v>
      </c>
      <c r="AD504" s="46"/>
      <c r="AE504" s="78">
        <v>45825</v>
      </c>
      <c r="AF504" s="73" t="s">
        <v>110</v>
      </c>
      <c r="AG504" s="73"/>
      <c r="AH504" s="73">
        <v>23134</v>
      </c>
      <c r="AI504" s="73">
        <v>10</v>
      </c>
      <c r="AJ504" s="74">
        <v>6.15</v>
      </c>
      <c r="AK504" s="74">
        <v>7.45</v>
      </c>
      <c r="AL504" s="74">
        <v>1.5</v>
      </c>
      <c r="AM504" s="73" t="s">
        <v>111</v>
      </c>
      <c r="AN504" s="75" t="s">
        <v>49</v>
      </c>
      <c r="AO504" s="76" t="s">
        <v>61</v>
      </c>
    </row>
    <row r="505" spans="1:41" ht="14.45" customHeight="1">
      <c r="A505" s="38"/>
      <c r="B505" s="9">
        <f t="shared" si="154"/>
        <v>45825</v>
      </c>
      <c r="C505" s="39" t="str">
        <f t="shared" si="175"/>
        <v>23/134</v>
      </c>
      <c r="D505" s="38" t="str">
        <f>IF(AF505="", "", IFERROR(TEXT(INDEX(Tabella4[N°], MATCH("*"&amp;AF505&amp;"*", Tabella4[DIPENDENTE], 0)), "0000"), "Non trovato"))</f>
        <v>0263</v>
      </c>
      <c r="E505" s="38" t="str">
        <f>IF(AG505="", "", IF(ISERROR(MATCH("*"&amp;AG505&amp;"*", Tabella4[DIPENDENTE], 0)), "Non trovato", TEXT(INDEX(Tabella4[N°], MATCH("*"&amp;AG505&amp;"*", Tabella4[DIPENDENTE], 0)), "0000")))</f>
        <v/>
      </c>
      <c r="F505" s="48" t="str">
        <f t="shared" si="155"/>
        <v>ROSSITTO G</v>
      </c>
      <c r="G505" s="48" t="str">
        <f t="shared" si="156"/>
        <v/>
      </c>
      <c r="H505" s="57"/>
      <c r="I505" s="68" t="str">
        <f t="shared" si="157"/>
        <v>02</v>
      </c>
      <c r="J505" s="39" t="str">
        <f t="shared" si="172"/>
        <v/>
      </c>
      <c r="K505" s="40" t="str">
        <f t="shared" si="173"/>
        <v>00:30</v>
      </c>
      <c r="L505" s="48"/>
      <c r="M505" s="41" t="str">
        <f t="shared" si="174"/>
        <v/>
      </c>
      <c r="N505" s="41" t="str">
        <f t="shared" si="158"/>
        <v/>
      </c>
      <c r="O505" s="10" t="str">
        <f t="shared" si="159"/>
        <v>00:30</v>
      </c>
      <c r="P505" s="10" t="str">
        <f t="shared" si="160"/>
        <v/>
      </c>
      <c r="Q505" s="48" t="str">
        <f t="shared" si="161"/>
        <v/>
      </c>
      <c r="R505" s="48" t="str">
        <f t="shared" si="162"/>
        <v/>
      </c>
      <c r="S505" s="42" t="str">
        <f t="shared" si="163"/>
        <v>SINGOLO</v>
      </c>
      <c r="T505" s="57" t="str">
        <f>Tabella3[[#This Row],[Descrizione Attività]]</f>
        <v>Manutenzione Elettrica Isab</v>
      </c>
      <c r="U505" s="57" t="str">
        <f>IF(Tabella1[[#This Row],[DATA]]="","","02")</f>
        <v>02</v>
      </c>
      <c r="V505" s="34"/>
      <c r="W505" s="34"/>
      <c r="X505" s="33"/>
      <c r="Y505" s="23"/>
      <c r="Z505" s="21" t="str">
        <f t="shared" si="164"/>
        <v>martedì</v>
      </c>
      <c r="AA505" s="22">
        <f t="shared" si="165"/>
        <v>0.5</v>
      </c>
      <c r="AB505" s="22" t="str">
        <f t="shared" si="166"/>
        <v>00:30</v>
      </c>
      <c r="AC505" s="22" t="str">
        <f t="shared" si="167"/>
        <v>NO</v>
      </c>
      <c r="AD505" s="46"/>
      <c r="AE505" s="78">
        <v>45825</v>
      </c>
      <c r="AF505" s="73" t="s">
        <v>110</v>
      </c>
      <c r="AG505" s="73"/>
      <c r="AH505" s="73">
        <v>23134</v>
      </c>
      <c r="AI505" s="73">
        <v>10</v>
      </c>
      <c r="AJ505" s="74">
        <v>16.45</v>
      </c>
      <c r="AK505" s="74">
        <v>17.149999999999999</v>
      </c>
      <c r="AL505" s="74">
        <v>0.5</v>
      </c>
      <c r="AM505" s="73" t="s">
        <v>111</v>
      </c>
      <c r="AN505" s="75" t="s">
        <v>49</v>
      </c>
      <c r="AO505" s="76" t="s">
        <v>61</v>
      </c>
    </row>
    <row r="506" spans="1:41" ht="14.45" customHeight="1">
      <c r="A506" s="38"/>
      <c r="B506" s="9">
        <f t="shared" si="154"/>
        <v>45825</v>
      </c>
      <c r="C506" s="39">
        <f t="shared" si="175"/>
        <v>404</v>
      </c>
      <c r="D506" s="38" t="str">
        <f>IF(AF506="", "", IFERROR(TEXT(INDEX(Tabella4[N°], MATCH("*"&amp;AF506&amp;"*", Tabella4[DIPENDENTE], 0)), "0000"), "Non trovato"))</f>
        <v>1765</v>
      </c>
      <c r="E506" s="38" t="str">
        <f>IF(AG506="", "", IF(ISERROR(MATCH("*"&amp;AG506&amp;"*", Tabella4[DIPENDENTE], 0)), "Non trovato", TEXT(INDEX(Tabella4[N°], MATCH("*"&amp;AG506&amp;"*", Tabella4[DIPENDENTE], 0)), "0000")))</f>
        <v/>
      </c>
      <c r="F506" s="48" t="str">
        <f t="shared" si="155"/>
        <v>SIRINGO</v>
      </c>
      <c r="G506" s="48" t="str">
        <f t="shared" si="156"/>
        <v/>
      </c>
      <c r="H506" s="57"/>
      <c r="I506" s="68" t="str">
        <f t="shared" si="157"/>
        <v>02</v>
      </c>
      <c r="J506" s="39" t="str">
        <f t="shared" si="172"/>
        <v>03:15</v>
      </c>
      <c r="K506" s="40" t="str">
        <f t="shared" si="173"/>
        <v/>
      </c>
      <c r="L506" s="48"/>
      <c r="M506" s="41" t="str">
        <f t="shared" si="174"/>
        <v/>
      </c>
      <c r="N506" s="41" t="str">
        <f t="shared" si="158"/>
        <v/>
      </c>
      <c r="O506" s="10" t="str">
        <f t="shared" si="159"/>
        <v>03:15</v>
      </c>
      <c r="P506" s="10" t="str">
        <f t="shared" si="160"/>
        <v/>
      </c>
      <c r="Q506" s="48" t="str">
        <f t="shared" si="161"/>
        <v/>
      </c>
      <c r="R506" s="48" t="str">
        <f t="shared" si="162"/>
        <v/>
      </c>
      <c r="S506" s="42" t="str">
        <f t="shared" si="163"/>
        <v>SINGOLO</v>
      </c>
      <c r="T506" s="57" t="str">
        <f>Tabella3[[#This Row],[Descrizione Attività]]</f>
        <v>ORE CONTO PROPRIO</v>
      </c>
      <c r="U506" s="57" t="str">
        <f>IF(Tabella1[[#This Row],[DATA]]="","","02")</f>
        <v>02</v>
      </c>
      <c r="V506" s="34"/>
      <c r="W506" s="34"/>
      <c r="X506" s="33"/>
      <c r="Y506" s="23"/>
      <c r="Z506" s="21" t="str">
        <f t="shared" si="164"/>
        <v>martedì</v>
      </c>
      <c r="AA506" s="22">
        <f t="shared" si="165"/>
        <v>3.25</v>
      </c>
      <c r="AB506" s="22" t="str">
        <f t="shared" si="166"/>
        <v>03:15</v>
      </c>
      <c r="AC506" s="22" t="str">
        <f t="shared" si="167"/>
        <v>NO</v>
      </c>
      <c r="AD506" s="46"/>
      <c r="AE506" s="78">
        <v>45825</v>
      </c>
      <c r="AF506" s="73" t="s">
        <v>112</v>
      </c>
      <c r="AG506" s="73"/>
      <c r="AH506" s="73">
        <v>4041</v>
      </c>
      <c r="AI506" s="73">
        <v>10</v>
      </c>
      <c r="AJ506" s="74">
        <v>8.4499999999999993</v>
      </c>
      <c r="AK506" s="74">
        <v>12</v>
      </c>
      <c r="AL506" s="74">
        <v>3.25</v>
      </c>
      <c r="AM506" s="73" t="s">
        <v>62</v>
      </c>
      <c r="AN506" s="75" t="s">
        <v>49</v>
      </c>
      <c r="AO506" s="76">
        <v>4041</v>
      </c>
    </row>
    <row r="507" spans="1:41" ht="14.45" customHeight="1">
      <c r="A507" s="38"/>
      <c r="B507" s="9">
        <f t="shared" si="154"/>
        <v>45825</v>
      </c>
      <c r="C507" s="39">
        <f t="shared" si="175"/>
        <v>404</v>
      </c>
      <c r="D507" s="38" t="str">
        <f>IF(AF507="", "", IFERROR(TEXT(INDEX(Tabella4[N°], MATCH("*"&amp;AF507&amp;"*", Tabella4[DIPENDENTE], 0)), "0000"), "Non trovato"))</f>
        <v>1765</v>
      </c>
      <c r="E507" s="38" t="str">
        <f>IF(AG507="", "", IF(ISERROR(MATCH("*"&amp;AG507&amp;"*", Tabella4[DIPENDENTE], 0)), "Non trovato", TEXT(INDEX(Tabella4[N°], MATCH("*"&amp;AG507&amp;"*", Tabella4[DIPENDENTE], 0)), "0000")))</f>
        <v/>
      </c>
      <c r="F507" s="48" t="str">
        <f t="shared" si="155"/>
        <v>SIRINGO</v>
      </c>
      <c r="G507" s="48" t="str">
        <f t="shared" si="156"/>
        <v/>
      </c>
      <c r="H507" s="57"/>
      <c r="I507" s="68" t="str">
        <f t="shared" si="157"/>
        <v>02</v>
      </c>
      <c r="J507" s="39" t="str">
        <f t="shared" si="172"/>
        <v>03:00</v>
      </c>
      <c r="K507" s="40" t="str">
        <f t="shared" si="173"/>
        <v/>
      </c>
      <c r="L507" s="48"/>
      <c r="M507" s="41" t="str">
        <f t="shared" si="174"/>
        <v/>
      </c>
      <c r="N507" s="41" t="str">
        <f t="shared" si="158"/>
        <v/>
      </c>
      <c r="O507" s="10" t="str">
        <f t="shared" si="159"/>
        <v>03:00</v>
      </c>
      <c r="P507" s="10" t="str">
        <f t="shared" si="160"/>
        <v/>
      </c>
      <c r="Q507" s="48" t="str">
        <f t="shared" si="161"/>
        <v/>
      </c>
      <c r="R507" s="48" t="str">
        <f t="shared" si="162"/>
        <v/>
      </c>
      <c r="S507" s="42" t="str">
        <f t="shared" si="163"/>
        <v>SINGOLO</v>
      </c>
      <c r="T507" s="57" t="str">
        <f>Tabella3[[#This Row],[Descrizione Attività]]</f>
        <v>ORE CONTO PROPRIO</v>
      </c>
      <c r="U507" s="57" t="str">
        <f>IF(Tabella1[[#This Row],[DATA]]="","","02")</f>
        <v>02</v>
      </c>
      <c r="V507" s="34"/>
      <c r="W507" s="34"/>
      <c r="X507" s="33"/>
      <c r="Y507" s="23"/>
      <c r="Z507" s="21" t="str">
        <f t="shared" si="164"/>
        <v>martedì</v>
      </c>
      <c r="AA507" s="22">
        <f t="shared" si="165"/>
        <v>3</v>
      </c>
      <c r="AB507" s="22" t="str">
        <f t="shared" si="166"/>
        <v>03:00</v>
      </c>
      <c r="AC507" s="22" t="str">
        <f t="shared" si="167"/>
        <v>NO</v>
      </c>
      <c r="AD507" s="46"/>
      <c r="AE507" s="78">
        <v>45825</v>
      </c>
      <c r="AF507" s="73" t="s">
        <v>112</v>
      </c>
      <c r="AG507" s="73"/>
      <c r="AH507" s="73">
        <v>4041</v>
      </c>
      <c r="AI507" s="73">
        <v>10</v>
      </c>
      <c r="AJ507" s="74">
        <v>13.45</v>
      </c>
      <c r="AK507" s="74">
        <v>16.45</v>
      </c>
      <c r="AL507" s="74">
        <v>3</v>
      </c>
      <c r="AM507" s="73" t="s">
        <v>62</v>
      </c>
      <c r="AN507" s="75" t="s">
        <v>49</v>
      </c>
      <c r="AO507" s="76">
        <v>4041</v>
      </c>
    </row>
    <row r="508" spans="1:41" ht="14.45" customHeight="1">
      <c r="A508" s="38"/>
      <c r="B508" s="9">
        <f t="shared" si="154"/>
        <v>45826</v>
      </c>
      <c r="C508" s="39">
        <f t="shared" si="175"/>
        <v>5400256064</v>
      </c>
      <c r="D508" s="38" t="str">
        <f>IF(AF508="", "", IFERROR(TEXT(INDEX(Tabella4[N°], MATCH("*"&amp;AF508&amp;"*", Tabella4[DIPENDENTE], 0)), "0000"), "Non trovato"))</f>
        <v>0242</v>
      </c>
      <c r="E508" s="38" t="str">
        <f>IF(AG508="", "", IF(ISERROR(MATCH("*"&amp;AG508&amp;"*", Tabella4[DIPENDENTE], 0)), "Non trovato", TEXT(INDEX(Tabella4[N°], MATCH("*"&amp;AG508&amp;"*", Tabella4[DIPENDENTE], 0)), "0000")))</f>
        <v>1969</v>
      </c>
      <c r="F508" s="48" t="str">
        <f t="shared" si="155"/>
        <v>OGNISANTI A</v>
      </c>
      <c r="G508" s="48" t="str">
        <f t="shared" si="156"/>
        <v>BELLISTRI</v>
      </c>
      <c r="H508" s="57"/>
      <c r="I508" s="68" t="str">
        <f t="shared" si="157"/>
        <v>02</v>
      </c>
      <c r="J508" s="39" t="str">
        <f t="shared" si="172"/>
        <v/>
      </c>
      <c r="K508" s="40" t="str">
        <f t="shared" si="173"/>
        <v>04:15</v>
      </c>
      <c r="L508" s="48"/>
      <c r="M508" s="41" t="str">
        <f t="shared" si="174"/>
        <v/>
      </c>
      <c r="N508" s="41" t="str">
        <f t="shared" si="158"/>
        <v/>
      </c>
      <c r="O508" s="10" t="str">
        <f t="shared" si="159"/>
        <v>04:15</v>
      </c>
      <c r="P508" s="10" t="str">
        <f t="shared" si="160"/>
        <v/>
      </c>
      <c r="Q508" s="48" t="str">
        <f t="shared" si="161"/>
        <v/>
      </c>
      <c r="R508" s="48" t="str">
        <f t="shared" si="162"/>
        <v/>
      </c>
      <c r="S508" s="42" t="str">
        <f t="shared" si="163"/>
        <v>DOPPIO</v>
      </c>
      <c r="T508" s="57" t="str">
        <f>Tabella3[[#This Row],[Descrizione Attività]]</f>
        <v>Area cantieri SUD - Ricerca guasto e rip</v>
      </c>
      <c r="U508" s="57" t="str">
        <f>IF(Tabella1[[#This Row],[DATA]]="","","02")</f>
        <v>02</v>
      </c>
      <c r="V508" s="34"/>
      <c r="W508" s="34"/>
      <c r="X508" s="33"/>
      <c r="Y508" s="23"/>
      <c r="Z508" s="21" t="str">
        <f t="shared" si="164"/>
        <v>mercoledì</v>
      </c>
      <c r="AA508" s="22">
        <f t="shared" si="165"/>
        <v>4.25</v>
      </c>
      <c r="AB508" s="22" t="str">
        <f t="shared" si="166"/>
        <v>04:15</v>
      </c>
      <c r="AC508" s="22" t="str">
        <f t="shared" si="167"/>
        <v>NO</v>
      </c>
      <c r="AD508" s="46"/>
      <c r="AE508" s="78">
        <v>45826</v>
      </c>
      <c r="AF508" s="73" t="s">
        <v>72</v>
      </c>
      <c r="AG508" s="73" t="s">
        <v>73</v>
      </c>
      <c r="AH508" s="73">
        <v>5400256064</v>
      </c>
      <c r="AI508" s="73">
        <v>30</v>
      </c>
      <c r="AJ508" s="74">
        <v>7.45</v>
      </c>
      <c r="AK508" s="74">
        <v>12</v>
      </c>
      <c r="AL508" s="74">
        <v>8.5</v>
      </c>
      <c r="AM508" s="73" t="s">
        <v>189</v>
      </c>
      <c r="AN508" s="75" t="s">
        <v>45</v>
      </c>
      <c r="AO508" s="76" t="s">
        <v>61</v>
      </c>
    </row>
    <row r="509" spans="1:41" ht="14.45" customHeight="1">
      <c r="A509" s="38"/>
      <c r="B509" s="9">
        <f t="shared" si="154"/>
        <v>45826</v>
      </c>
      <c r="C509" s="39">
        <f t="shared" si="175"/>
        <v>5400256064</v>
      </c>
      <c r="D509" s="38" t="str">
        <f>IF(AF509="", "", IFERROR(TEXT(INDEX(Tabella4[N°], MATCH("*"&amp;AF509&amp;"*", Tabella4[DIPENDENTE], 0)), "0000"), "Non trovato"))</f>
        <v>0319</v>
      </c>
      <c r="E509" s="38" t="str">
        <f>IF(AG509="", "", IF(ISERROR(MATCH("*"&amp;AG509&amp;"*", Tabella4[DIPENDENTE], 0)), "Non trovato", TEXT(INDEX(Tabella4[N°], MATCH("*"&amp;AG509&amp;"*", Tabella4[DIPENDENTE], 0)), "0000")))</f>
        <v>0475</v>
      </c>
      <c r="F509" s="48" t="str">
        <f t="shared" si="155"/>
        <v>AMARA</v>
      </c>
      <c r="G509" s="48" t="str">
        <f t="shared" si="156"/>
        <v>TRINGALI</v>
      </c>
      <c r="H509" s="57"/>
      <c r="I509" s="68" t="str">
        <f t="shared" si="157"/>
        <v>02</v>
      </c>
      <c r="J509" s="39" t="str">
        <f t="shared" si="172"/>
        <v/>
      </c>
      <c r="K509" s="40" t="str">
        <f t="shared" si="173"/>
        <v>04:15</v>
      </c>
      <c r="L509" s="48"/>
      <c r="M509" s="41" t="str">
        <f t="shared" si="174"/>
        <v/>
      </c>
      <c r="N509" s="41" t="str">
        <f t="shared" si="158"/>
        <v/>
      </c>
      <c r="O509" s="10" t="str">
        <f t="shared" si="159"/>
        <v>04:15</v>
      </c>
      <c r="P509" s="10" t="str">
        <f t="shared" si="160"/>
        <v/>
      </c>
      <c r="Q509" s="48" t="str">
        <f t="shared" si="161"/>
        <v/>
      </c>
      <c r="R509" s="48" t="str">
        <f t="shared" si="162"/>
        <v/>
      </c>
      <c r="S509" s="42" t="str">
        <f t="shared" si="163"/>
        <v>DOPPIO</v>
      </c>
      <c r="T509" s="57" t="str">
        <f>Tabella3[[#This Row],[Descrizione Attività]]</f>
        <v>Area cantieri SUD - Ricerca guasto e rip</v>
      </c>
      <c r="U509" s="57" t="str">
        <f>IF(Tabella1[[#This Row],[DATA]]="","","02")</f>
        <v>02</v>
      </c>
      <c r="V509" s="34"/>
      <c r="W509" s="34"/>
      <c r="X509" s="33"/>
      <c r="Y509" s="23"/>
      <c r="Z509" s="21" t="str">
        <f t="shared" si="164"/>
        <v>mercoledì</v>
      </c>
      <c r="AA509" s="22">
        <f t="shared" si="165"/>
        <v>4.25</v>
      </c>
      <c r="AB509" s="22" t="str">
        <f t="shared" si="166"/>
        <v>04:15</v>
      </c>
      <c r="AC509" s="22" t="str">
        <f t="shared" si="167"/>
        <v>NO</v>
      </c>
      <c r="AD509" s="46"/>
      <c r="AE509" s="78">
        <v>45826</v>
      </c>
      <c r="AF509" s="73" t="s">
        <v>155</v>
      </c>
      <c r="AG509" s="73" t="s">
        <v>57</v>
      </c>
      <c r="AH509" s="73">
        <v>5400256064</v>
      </c>
      <c r="AI509" s="73">
        <v>30</v>
      </c>
      <c r="AJ509" s="74">
        <v>7.45</v>
      </c>
      <c r="AK509" s="74">
        <v>12</v>
      </c>
      <c r="AL509" s="74">
        <v>8.5</v>
      </c>
      <c r="AM509" s="73" t="s">
        <v>189</v>
      </c>
      <c r="AN509" s="75" t="s">
        <v>45</v>
      </c>
      <c r="AO509" s="76" t="s">
        <v>61</v>
      </c>
    </row>
    <row r="510" spans="1:41" ht="14.45" customHeight="1">
      <c r="A510" s="38"/>
      <c r="B510" s="9">
        <f t="shared" si="154"/>
        <v>45826</v>
      </c>
      <c r="C510" s="39">
        <f t="shared" si="175"/>
        <v>5400256064</v>
      </c>
      <c r="D510" s="38" t="str">
        <f>IF(AF510="", "", IFERROR(TEXT(INDEX(Tabella4[N°], MATCH("*"&amp;AF510&amp;"*", Tabella4[DIPENDENTE], 0)), "0000"), "Non trovato"))</f>
        <v>0511</v>
      </c>
      <c r="E510" s="38" t="str">
        <f>IF(AG510="", "", IF(ISERROR(MATCH("*"&amp;AG510&amp;"*", Tabella4[DIPENDENTE], 0)), "Non trovato", TEXT(INDEX(Tabella4[N°], MATCH("*"&amp;AG510&amp;"*", Tabella4[DIPENDENTE], 0)), "0000")))</f>
        <v/>
      </c>
      <c r="F510" s="48" t="str">
        <f t="shared" si="155"/>
        <v>DI GRANDE D</v>
      </c>
      <c r="G510" s="48" t="str">
        <f t="shared" si="156"/>
        <v/>
      </c>
      <c r="H510" s="57"/>
      <c r="I510" s="68" t="str">
        <f t="shared" si="157"/>
        <v>02</v>
      </c>
      <c r="J510" s="39" t="str">
        <f t="shared" si="172"/>
        <v/>
      </c>
      <c r="K510" s="40" t="str">
        <f t="shared" si="173"/>
        <v>04:15</v>
      </c>
      <c r="L510" s="48"/>
      <c r="M510" s="41" t="str">
        <f t="shared" si="174"/>
        <v/>
      </c>
      <c r="N510" s="41" t="str">
        <f t="shared" si="158"/>
        <v/>
      </c>
      <c r="O510" s="10" t="str">
        <f t="shared" si="159"/>
        <v>04:15</v>
      </c>
      <c r="P510" s="10" t="str">
        <f t="shared" si="160"/>
        <v/>
      </c>
      <c r="Q510" s="48" t="str">
        <f t="shared" si="161"/>
        <v/>
      </c>
      <c r="R510" s="48" t="str">
        <f t="shared" si="162"/>
        <v/>
      </c>
      <c r="S510" s="42" t="str">
        <f t="shared" si="163"/>
        <v>SINGOLO</v>
      </c>
      <c r="T510" s="57" t="str">
        <f>Tabella3[[#This Row],[Descrizione Attività]]</f>
        <v>Area cantieri SUD - Ricerca guasto e rip</v>
      </c>
      <c r="U510" s="57" t="str">
        <f>IF(Tabella1[[#This Row],[DATA]]="","","02")</f>
        <v>02</v>
      </c>
      <c r="V510" s="34"/>
      <c r="W510" s="34"/>
      <c r="X510" s="33"/>
      <c r="Y510" s="23"/>
      <c r="Z510" s="21" t="str">
        <f t="shared" si="164"/>
        <v>mercoledì</v>
      </c>
      <c r="AA510" s="22">
        <f t="shared" si="165"/>
        <v>4.25</v>
      </c>
      <c r="AB510" s="22" t="str">
        <f t="shared" si="166"/>
        <v>04:15</v>
      </c>
      <c r="AC510" s="22" t="str">
        <f t="shared" si="167"/>
        <v>NO</v>
      </c>
      <c r="AD510" s="46"/>
      <c r="AE510" s="78">
        <v>45826</v>
      </c>
      <c r="AF510" s="73" t="s">
        <v>144</v>
      </c>
      <c r="AG510" s="73"/>
      <c r="AH510" s="73">
        <v>5400256064</v>
      </c>
      <c r="AI510" s="73">
        <v>30</v>
      </c>
      <c r="AJ510" s="74">
        <v>7.45</v>
      </c>
      <c r="AK510" s="74">
        <v>12</v>
      </c>
      <c r="AL510" s="74">
        <v>4.25</v>
      </c>
      <c r="AM510" s="73" t="s">
        <v>189</v>
      </c>
      <c r="AN510" s="75" t="s">
        <v>45</v>
      </c>
      <c r="AO510" s="76" t="s">
        <v>61</v>
      </c>
    </row>
    <row r="511" spans="1:41" ht="14.45" customHeight="1">
      <c r="A511" s="38"/>
      <c r="B511" s="9">
        <f t="shared" si="154"/>
        <v>45826</v>
      </c>
      <c r="C511" s="39">
        <f t="shared" si="175"/>
        <v>5400254753</v>
      </c>
      <c r="D511" s="38" t="str">
        <f>IF(AF511="", "", IFERROR(TEXT(INDEX(Tabella4[N°], MATCH("*"&amp;AF511&amp;"*", Tabella4[DIPENDENTE], 0)), "0000"), "Non trovato"))</f>
        <v>0242</v>
      </c>
      <c r="E511" s="38" t="str">
        <f>IF(AG511="", "", IF(ISERROR(MATCH("*"&amp;AG511&amp;"*", Tabella4[DIPENDENTE], 0)), "Non trovato", TEXT(INDEX(Tabella4[N°], MATCH("*"&amp;AG511&amp;"*", Tabella4[DIPENDENTE], 0)), "0000")))</f>
        <v>1969</v>
      </c>
      <c r="F511" s="48" t="str">
        <f t="shared" si="155"/>
        <v>OGNISANTI A</v>
      </c>
      <c r="G511" s="48" t="str">
        <f t="shared" si="156"/>
        <v>BELLISTRI</v>
      </c>
      <c r="H511" s="57"/>
      <c r="I511" s="68" t="str">
        <f t="shared" si="157"/>
        <v>02</v>
      </c>
      <c r="J511" s="39" t="str">
        <f t="shared" si="172"/>
        <v/>
      </c>
      <c r="K511" s="40" t="str">
        <f t="shared" si="173"/>
        <v>02:00</v>
      </c>
      <c r="L511" s="48"/>
      <c r="M511" s="41" t="str">
        <f t="shared" si="174"/>
        <v/>
      </c>
      <c r="N511" s="41" t="str">
        <f t="shared" si="158"/>
        <v/>
      </c>
      <c r="O511" s="10" t="str">
        <f t="shared" si="159"/>
        <v>02:00</v>
      </c>
      <c r="P511" s="10" t="str">
        <f t="shared" si="160"/>
        <v/>
      </c>
      <c r="Q511" s="48" t="str">
        <f t="shared" si="161"/>
        <v/>
      </c>
      <c r="R511" s="48" t="str">
        <f t="shared" si="162"/>
        <v/>
      </c>
      <c r="S511" s="42" t="str">
        <f t="shared" si="163"/>
        <v>DOPPIO</v>
      </c>
      <c r="T511" s="57" t="str">
        <f>Tabella3[[#This Row],[Descrizione Attività]]</f>
        <v>REVISIONE MOTORI ELETTRICI UTA 1 LAB.</v>
      </c>
      <c r="U511" s="57" t="str">
        <f>IF(Tabella1[[#This Row],[DATA]]="","","02")</f>
        <v>02</v>
      </c>
      <c r="V511" s="34"/>
      <c r="W511" s="34"/>
      <c r="X511" s="33"/>
      <c r="Y511" s="23"/>
      <c r="Z511" s="21" t="str">
        <f t="shared" si="164"/>
        <v>mercoledì</v>
      </c>
      <c r="AA511" s="22">
        <f t="shared" si="165"/>
        <v>2</v>
      </c>
      <c r="AB511" s="22" t="str">
        <f t="shared" si="166"/>
        <v>02:00</v>
      </c>
      <c r="AC511" s="22" t="str">
        <f t="shared" si="167"/>
        <v>NO</v>
      </c>
      <c r="AD511" s="46"/>
      <c r="AE511" s="78">
        <v>45826</v>
      </c>
      <c r="AF511" s="73" t="s">
        <v>72</v>
      </c>
      <c r="AG511" s="73" t="s">
        <v>73</v>
      </c>
      <c r="AH511" s="73">
        <v>5400254753</v>
      </c>
      <c r="AI511" s="73">
        <v>10</v>
      </c>
      <c r="AJ511" s="74">
        <v>12.45</v>
      </c>
      <c r="AK511" s="74">
        <v>14.45</v>
      </c>
      <c r="AL511" s="74">
        <v>4</v>
      </c>
      <c r="AM511" s="73" t="s">
        <v>173</v>
      </c>
      <c r="AN511" s="75" t="s">
        <v>45</v>
      </c>
      <c r="AO511" s="76" t="s">
        <v>124</v>
      </c>
    </row>
    <row r="512" spans="1:41" ht="14.45" customHeight="1">
      <c r="A512" s="38"/>
      <c r="B512" s="9">
        <f t="shared" si="154"/>
        <v>45826</v>
      </c>
      <c r="C512" s="39">
        <f t="shared" si="175"/>
        <v>5400256221</v>
      </c>
      <c r="D512" s="38" t="str">
        <f>IF(AF512="", "", IFERROR(TEXT(INDEX(Tabella4[N°], MATCH("*"&amp;AF512&amp;"*", Tabella4[DIPENDENTE], 0)), "0000"), "Non trovato"))</f>
        <v>0242</v>
      </c>
      <c r="E512" s="38" t="str">
        <f>IF(AG512="", "", IF(ISERROR(MATCH("*"&amp;AG512&amp;"*", Tabella4[DIPENDENTE], 0)), "Non trovato", TEXT(INDEX(Tabella4[N°], MATCH("*"&amp;AG512&amp;"*", Tabella4[DIPENDENTE], 0)), "0000")))</f>
        <v>1969</v>
      </c>
      <c r="F512" s="48" t="str">
        <f t="shared" si="155"/>
        <v>OGNISANTI A</v>
      </c>
      <c r="G512" s="48" t="str">
        <f t="shared" si="156"/>
        <v>BELLISTRI</v>
      </c>
      <c r="H512" s="57"/>
      <c r="I512" s="68" t="str">
        <f t="shared" si="157"/>
        <v>02</v>
      </c>
      <c r="J512" s="39" t="str">
        <f t="shared" si="172"/>
        <v/>
      </c>
      <c r="K512" s="40" t="str">
        <f t="shared" si="173"/>
        <v>02:00</v>
      </c>
      <c r="L512" s="48"/>
      <c r="M512" s="41" t="str">
        <f t="shared" si="174"/>
        <v/>
      </c>
      <c r="N512" s="41" t="str">
        <f t="shared" si="158"/>
        <v/>
      </c>
      <c r="O512" s="10" t="str">
        <f t="shared" si="159"/>
        <v>02:00</v>
      </c>
      <c r="P512" s="10" t="str">
        <f t="shared" si="160"/>
        <v/>
      </c>
      <c r="Q512" s="48" t="str">
        <f t="shared" si="161"/>
        <v/>
      </c>
      <c r="R512" s="48" t="str">
        <f t="shared" si="162"/>
        <v/>
      </c>
      <c r="S512" s="42" t="str">
        <f t="shared" si="163"/>
        <v>DOPPIO</v>
      </c>
      <c r="T512" s="57" t="str">
        <f>Tabella3[[#This Row],[Descrizione Attività]]</f>
        <v xml:space="preserve"> Assistenza passo e contatto COEMI</v>
      </c>
      <c r="U512" s="57" t="str">
        <f>IF(Tabella1[[#This Row],[DATA]]="","","02")</f>
        <v>02</v>
      </c>
      <c r="V512" s="34"/>
      <c r="W512" s="34"/>
      <c r="X512" s="33"/>
      <c r="Y512" s="23"/>
      <c r="Z512" s="21" t="str">
        <f t="shared" si="164"/>
        <v>mercoledì</v>
      </c>
      <c r="AA512" s="22">
        <f t="shared" si="165"/>
        <v>2</v>
      </c>
      <c r="AB512" s="22" t="str">
        <f t="shared" si="166"/>
        <v>02:00</v>
      </c>
      <c r="AC512" s="22" t="str">
        <f t="shared" si="167"/>
        <v>NO</v>
      </c>
      <c r="AD512" s="46"/>
      <c r="AE512" s="78">
        <v>45826</v>
      </c>
      <c r="AF512" s="73" t="s">
        <v>72</v>
      </c>
      <c r="AG512" s="73" t="s">
        <v>73</v>
      </c>
      <c r="AH512" s="73">
        <v>5400256221</v>
      </c>
      <c r="AI512" s="73">
        <v>10</v>
      </c>
      <c r="AJ512" s="74">
        <v>14.45</v>
      </c>
      <c r="AK512" s="74">
        <v>16.45</v>
      </c>
      <c r="AL512" s="74">
        <v>4</v>
      </c>
      <c r="AM512" s="73" t="s">
        <v>198</v>
      </c>
      <c r="AN512" s="75" t="s">
        <v>45</v>
      </c>
      <c r="AO512" s="76" t="s">
        <v>61</v>
      </c>
    </row>
    <row r="513" spans="1:41" ht="14.45" customHeight="1">
      <c r="A513" s="38"/>
      <c r="B513" s="9">
        <f t="shared" si="154"/>
        <v>45826</v>
      </c>
      <c r="C513" s="39">
        <f t="shared" si="175"/>
        <v>5400255113</v>
      </c>
      <c r="D513" s="38" t="str">
        <f>IF(AF513="", "", IFERROR(TEXT(INDEX(Tabella4[N°], MATCH("*"&amp;AF513&amp;"*", Tabella4[DIPENDENTE], 0)), "0000"), "Non trovato"))</f>
        <v>2013</v>
      </c>
      <c r="E513" s="38" t="str">
        <f>IF(AG513="", "", IF(ISERROR(MATCH("*"&amp;AG513&amp;"*", Tabella4[DIPENDENTE], 0)), "Non trovato", TEXT(INDEX(Tabella4[N°], MATCH("*"&amp;AG513&amp;"*", Tabella4[DIPENDENTE], 0)), "0000")))</f>
        <v>0493</v>
      </c>
      <c r="F513" s="48" t="str">
        <f t="shared" si="155"/>
        <v>DE LUCA</v>
      </c>
      <c r="G513" s="48" t="str">
        <f t="shared" si="156"/>
        <v>SPINALI D</v>
      </c>
      <c r="H513" s="57"/>
      <c r="I513" s="68" t="str">
        <f t="shared" si="157"/>
        <v>02</v>
      </c>
      <c r="J513" s="39" t="str">
        <f t="shared" si="172"/>
        <v/>
      </c>
      <c r="K513" s="40" t="str">
        <f t="shared" si="173"/>
        <v>04:15</v>
      </c>
      <c r="L513" s="48"/>
      <c r="M513" s="41" t="str">
        <f t="shared" si="174"/>
        <v/>
      </c>
      <c r="N513" s="41" t="str">
        <f t="shared" si="158"/>
        <v/>
      </c>
      <c r="O513" s="10" t="str">
        <f t="shared" si="159"/>
        <v>04:15</v>
      </c>
      <c r="P513" s="10" t="str">
        <f t="shared" si="160"/>
        <v/>
      </c>
      <c r="Q513" s="48" t="str">
        <f t="shared" si="161"/>
        <v/>
      </c>
      <c r="R513" s="48" t="str">
        <f t="shared" si="162"/>
        <v/>
      </c>
      <c r="S513" s="42" t="str">
        <f t="shared" si="163"/>
        <v>DOPPIO</v>
      </c>
      <c r="T513" s="57" t="str">
        <f>Tabella3[[#This Row],[Descrizione Attività]]</f>
        <v>Utilities: squ strum correttiva Giugno</v>
      </c>
      <c r="U513" s="57" t="str">
        <f>IF(Tabella1[[#This Row],[DATA]]="","","02")</f>
        <v>02</v>
      </c>
      <c r="V513" s="34"/>
      <c r="W513" s="34"/>
      <c r="X513" s="33"/>
      <c r="Y513" s="23"/>
      <c r="Z513" s="21" t="str">
        <f t="shared" si="164"/>
        <v>mercoledì</v>
      </c>
      <c r="AA513" s="22">
        <f t="shared" si="165"/>
        <v>4.25</v>
      </c>
      <c r="AB513" s="22" t="str">
        <f t="shared" si="166"/>
        <v>04:15</v>
      </c>
      <c r="AC513" s="22" t="str">
        <f t="shared" si="167"/>
        <v>NO</v>
      </c>
      <c r="AD513" s="46"/>
      <c r="AE513" s="78">
        <v>45826</v>
      </c>
      <c r="AF513" s="73" t="s">
        <v>105</v>
      </c>
      <c r="AG513" s="73" t="s">
        <v>42</v>
      </c>
      <c r="AH513" s="73">
        <v>5400255113</v>
      </c>
      <c r="AI513" s="73">
        <v>10</v>
      </c>
      <c r="AJ513" s="74">
        <v>7.45</v>
      </c>
      <c r="AK513" s="74">
        <v>12</v>
      </c>
      <c r="AL513" s="74">
        <v>8.5</v>
      </c>
      <c r="AM513" s="73" t="s">
        <v>104</v>
      </c>
      <c r="AN513" s="75" t="s">
        <v>45</v>
      </c>
      <c r="AO513" s="76" t="s">
        <v>46</v>
      </c>
    </row>
    <row r="514" spans="1:41" ht="14.45" customHeight="1">
      <c r="A514" s="38"/>
      <c r="B514" s="9">
        <f t="shared" si="154"/>
        <v>45826</v>
      </c>
      <c r="C514" s="39">
        <f t="shared" si="175"/>
        <v>5400255113</v>
      </c>
      <c r="D514" s="38" t="str">
        <f>IF(AF514="", "", IFERROR(TEXT(INDEX(Tabella4[N°], MATCH("*"&amp;AF514&amp;"*", Tabella4[DIPENDENTE], 0)), "0000"), "Non trovato"))</f>
        <v>2013</v>
      </c>
      <c r="E514" s="38" t="str">
        <f>IF(AG514="", "", IF(ISERROR(MATCH("*"&amp;AG514&amp;"*", Tabella4[DIPENDENTE], 0)), "Non trovato", TEXT(INDEX(Tabella4[N°], MATCH("*"&amp;AG514&amp;"*", Tabella4[DIPENDENTE], 0)), "0000")))</f>
        <v>1972</v>
      </c>
      <c r="F514" s="48" t="str">
        <f t="shared" si="155"/>
        <v>DE LUCA</v>
      </c>
      <c r="G514" s="48" t="str">
        <f t="shared" si="156"/>
        <v>MILLO</v>
      </c>
      <c r="H514" s="57"/>
      <c r="I514" s="68" t="str">
        <f t="shared" si="157"/>
        <v>02</v>
      </c>
      <c r="J514" s="39" t="str">
        <f t="shared" si="172"/>
        <v/>
      </c>
      <c r="K514" s="40" t="str">
        <f t="shared" si="173"/>
        <v>04:00</v>
      </c>
      <c r="L514" s="48"/>
      <c r="M514" s="41" t="str">
        <f t="shared" si="174"/>
        <v/>
      </c>
      <c r="N514" s="41" t="str">
        <f t="shared" si="158"/>
        <v/>
      </c>
      <c r="O514" s="10" t="str">
        <f t="shared" si="159"/>
        <v>04:00</v>
      </c>
      <c r="P514" s="10" t="str">
        <f t="shared" si="160"/>
        <v/>
      </c>
      <c r="Q514" s="48" t="str">
        <f t="shared" si="161"/>
        <v/>
      </c>
      <c r="R514" s="48" t="str">
        <f t="shared" si="162"/>
        <v/>
      </c>
      <c r="S514" s="42" t="str">
        <f t="shared" si="163"/>
        <v>DOPPIO</v>
      </c>
      <c r="T514" s="57" t="str">
        <f>Tabella3[[#This Row],[Descrizione Attività]]</f>
        <v>Utilities: squ strum correttiva Giugno</v>
      </c>
      <c r="U514" s="57" t="str">
        <f>IF(Tabella1[[#This Row],[DATA]]="","","02")</f>
        <v>02</v>
      </c>
      <c r="V514" s="34"/>
      <c r="W514" s="34"/>
      <c r="X514" s="33"/>
      <c r="Y514" s="23"/>
      <c r="Z514" s="21" t="str">
        <f t="shared" si="164"/>
        <v>mercoledì</v>
      </c>
      <c r="AA514" s="22">
        <f t="shared" si="165"/>
        <v>4</v>
      </c>
      <c r="AB514" s="22" t="str">
        <f t="shared" si="166"/>
        <v>04:00</v>
      </c>
      <c r="AC514" s="22" t="str">
        <f t="shared" si="167"/>
        <v>NO</v>
      </c>
      <c r="AD514" s="46"/>
      <c r="AE514" s="78">
        <v>45826</v>
      </c>
      <c r="AF514" s="73" t="s">
        <v>105</v>
      </c>
      <c r="AG514" s="73" t="s">
        <v>100</v>
      </c>
      <c r="AH514" s="73">
        <v>5400255113</v>
      </c>
      <c r="AI514" s="73">
        <v>10</v>
      </c>
      <c r="AJ514" s="74">
        <v>12.45</v>
      </c>
      <c r="AK514" s="74">
        <v>16.45</v>
      </c>
      <c r="AL514" s="74">
        <v>8</v>
      </c>
      <c r="AM514" s="73" t="s">
        <v>104</v>
      </c>
      <c r="AN514" s="75" t="s">
        <v>45</v>
      </c>
      <c r="AO514" s="76" t="s">
        <v>46</v>
      </c>
    </row>
    <row r="515" spans="1:41" ht="14.45" customHeight="1">
      <c r="A515" s="38"/>
      <c r="B515" s="9">
        <f t="shared" si="154"/>
        <v>45826</v>
      </c>
      <c r="C515" s="39">
        <f t="shared" si="175"/>
        <v>5400255115</v>
      </c>
      <c r="D515" s="38" t="str">
        <f>IF(AF515="", "", IFERROR(TEXT(INDEX(Tabella4[N°], MATCH("*"&amp;AF515&amp;"*", Tabella4[DIPENDENTE], 0)), "0000"), "Non trovato"))</f>
        <v>1442</v>
      </c>
      <c r="E515" s="38" t="str">
        <f>IF(AG515="", "", IF(ISERROR(MATCH("*"&amp;AG515&amp;"*", Tabella4[DIPENDENTE], 0)), "Non trovato", TEXT(INDEX(Tabella4[N°], MATCH("*"&amp;AG515&amp;"*", Tabella4[DIPENDENTE], 0)), "0000")))</f>
        <v>1924</v>
      </c>
      <c r="F515" s="48" t="str">
        <f t="shared" si="155"/>
        <v>TARASCIO</v>
      </c>
      <c r="G515" s="48" t="str">
        <f t="shared" si="156"/>
        <v>PARTESANO</v>
      </c>
      <c r="H515" s="57"/>
      <c r="I515" s="68" t="str">
        <f t="shared" si="157"/>
        <v>02</v>
      </c>
      <c r="J515" s="39" t="str">
        <f t="shared" si="172"/>
        <v/>
      </c>
      <c r="K515" s="40" t="str">
        <f t="shared" si="173"/>
        <v>08:15</v>
      </c>
      <c r="L515" s="48"/>
      <c r="M515" s="41" t="str">
        <f t="shared" si="174"/>
        <v/>
      </c>
      <c r="N515" s="41" t="str">
        <f t="shared" si="158"/>
        <v/>
      </c>
      <c r="O515" s="10" t="str">
        <f t="shared" si="159"/>
        <v>08:15</v>
      </c>
      <c r="P515" s="10" t="str">
        <f t="shared" si="160"/>
        <v/>
      </c>
      <c r="Q515" s="48" t="str">
        <f t="shared" si="161"/>
        <v/>
      </c>
      <c r="R515" s="48" t="str">
        <f t="shared" si="162"/>
        <v/>
      </c>
      <c r="S515" s="42" t="str">
        <f t="shared" si="163"/>
        <v>DOPPIO</v>
      </c>
      <c r="T515" s="57" t="str">
        <f>Tabella3[[#This Row],[Descrizione Attività]]</f>
        <v>PA1S: squ strum correttiva Giugno</v>
      </c>
      <c r="U515" s="57" t="str">
        <f>IF(Tabella1[[#This Row],[DATA]]="","","02")</f>
        <v>02</v>
      </c>
      <c r="V515" s="34"/>
      <c r="W515" s="34"/>
      <c r="X515" s="33"/>
      <c r="Y515" s="23"/>
      <c r="Z515" s="21" t="str">
        <f t="shared" si="164"/>
        <v>mercoledì</v>
      </c>
      <c r="AA515" s="22">
        <f t="shared" si="165"/>
        <v>8.25</v>
      </c>
      <c r="AB515" s="22" t="str">
        <f t="shared" si="166"/>
        <v>08:15</v>
      </c>
      <c r="AC515" s="22" t="str">
        <f t="shared" si="167"/>
        <v>NO</v>
      </c>
      <c r="AD515" s="46"/>
      <c r="AE515" s="78">
        <v>45826</v>
      </c>
      <c r="AF515" s="73" t="s">
        <v>102</v>
      </c>
      <c r="AG515" s="73" t="s">
        <v>103</v>
      </c>
      <c r="AH515" s="73">
        <v>5400255115</v>
      </c>
      <c r="AI515" s="73">
        <v>10</v>
      </c>
      <c r="AJ515" s="74">
        <v>7.45</v>
      </c>
      <c r="AK515" s="74">
        <v>16.45</v>
      </c>
      <c r="AL515" s="74">
        <v>16.5</v>
      </c>
      <c r="AM515" s="73" t="s">
        <v>95</v>
      </c>
      <c r="AN515" s="75" t="s">
        <v>45</v>
      </c>
      <c r="AO515" s="76" t="s">
        <v>46</v>
      </c>
    </row>
    <row r="516" spans="1:41" ht="14.45" customHeight="1">
      <c r="A516" s="38"/>
      <c r="B516" s="9">
        <f t="shared" ref="B516:B579" si="176">IF(OR(AE516="", AE516=0), "", AE516)</f>
        <v>45826</v>
      </c>
      <c r="C516" s="39">
        <f>IF(AH516="","", IF(OR(AH516=4041, AH516=4042, AH516=4043, AH516=4044, AH516=4045, AH516=4046, AH516=4048, AH516=4049, AH516=4051, AH516=4052, AH516=4053, AH516=4054),
    404,
    IF(AH516=4047,
        "ALTRO CANTIERE",
        IF(AH516=4050,
            430,
            IF(LEN(AH516)=5,
                MID(AH516, 1, 2) &amp; "/" &amp; MID(AH516, 3, 3),
                AH516
            )
        )
    )
))</f>
        <v>5400255118</v>
      </c>
      <c r="D516" s="38" t="str">
        <f>IF(AF516="", "", IFERROR(TEXT(INDEX(Tabella4[N°], MATCH("*"&amp;AF516&amp;"*", Tabella4[DIPENDENTE], 0)), "0000"), "Non trovato"))</f>
        <v>0490</v>
      </c>
      <c r="E516" s="38" t="str">
        <f>IF(AG516="", "", IF(ISERROR(MATCH("*"&amp;AG516&amp;"*", Tabella4[DIPENDENTE], 0)), "Non trovato", TEXT(INDEX(Tabella4[N°], MATCH("*"&amp;AG516&amp;"*", Tabella4[DIPENDENTE], 0)), "0000")))</f>
        <v>2214</v>
      </c>
      <c r="F516" s="48" t="str">
        <f t="shared" ref="F516:F579" si="177">IF(AF516="","",AF516)</f>
        <v>RICIPUTO</v>
      </c>
      <c r="G516" s="48" t="str">
        <f t="shared" ref="G516:G579" si="178">IF(AG516="","",AG516)</f>
        <v>SERRA</v>
      </c>
      <c r="H516" s="57"/>
      <c r="I516" s="68" t="str">
        <f t="shared" ref="I516:I579" si="179">IF(B516&lt;&gt;"", "02", "")</f>
        <v>02</v>
      </c>
      <c r="J516" s="39" t="str">
        <f>IF(OR(AH516=4041, AH516=4048, AH516=4049, AH516=4054, AH516=4050,AH516=428),
    IF(TEXT(VALUE(AB516) -
        IF(M516&lt;&gt;"", VALUE(M516), 0) -
        IF(N516&lt;&gt;"", VALUE(N516), 0),
    "[hh]:mm") = "00:00",
    "",
    TEXT(VALUE(AB516) -
        IF(M516&lt;&gt;"", VALUE(M516), 0) -
        IF(N516&lt;&gt;"", VALUE(N516), 0),
    "[hh]:mm")),
    "")</f>
        <v/>
      </c>
      <c r="K516" s="40" t="str">
        <f>IF(AND(AH516&lt;&gt;4041, AH516&lt;&gt;428, AH516&lt;&gt;4048, AH516&lt;&gt;4054, AH516&lt;&gt;4049, AH516&lt;&gt;4045, AH516&lt;&gt;4046, AH516&lt;&gt;4052, AH516&lt;&gt;4044, AH516&lt;&gt;4042, AH516&lt;&gt;4043, AH516&lt;&gt;4053, AH516&lt;&gt;4047, AH516&lt;&gt;4050),
    IF(ISERROR(TEXT(VALUE(AB516) -
        IF(M516&lt;&gt;"", VALUE(M516), 0) -
        IF(N516&lt;&gt;"", VALUE(N516), 0),
    "[hh]:mm")), "",
    IF(TEXT(VALUE(AB516) -
        IF(M516&lt;&gt;"", VALUE(M516), 0) -
        IF(N516&lt;&gt;"", VALUE(N516), 0),
    "[hh]:mm") = "00:00",
    "",
    TEXT(VALUE(AB516) -
        IF(M516&lt;&gt;"", VALUE(M516), 0) -
        IF(N516&lt;&gt;"", VALUE(N516), 0),
    "[hh]:mm"))),
    "")</f>
        <v>08:15</v>
      </c>
      <c r="L516" s="48"/>
      <c r="M516" s="41" t="str">
        <f>IF(AND(AC516="NO", OR(Z516="lunedì", Z516="martedì", Z516="mercoledì", Z516="giovedì", Z516="venerdì")),
    IF(Z516="venerdì",
        IF(VALUE(AB516)&gt;VALUE("7:00"),TEXT(VALUE(AB516)-VALUE("7:00"),"[hh]:mm"),""),
        IF(VALUE(AB516)&gt;VALUE("8:15"),TEXT(VALUE(AB516)-VALUE("8:15"),"[hh]:mm"),"")
    ),
"")</f>
        <v/>
      </c>
      <c r="N516" s="41" t="str">
        <f t="shared" ref="N516:N579" si="180">IF(AND(OR(Z516="sabato", Z516="domenica", AC516="SI"), AB516&lt;&gt;0), AB516, "")</f>
        <v/>
      </c>
      <c r="O516" s="10" t="str">
        <f t="shared" ref="O516:O579" si="181">AB516</f>
        <v>08:15</v>
      </c>
      <c r="P516" s="10" t="str">
        <f t="shared" ref="P516:P579" si="182">IF(OR(AH516=4042, AH516=4044),AB516, "")</f>
        <v/>
      </c>
      <c r="Q516" s="48" t="str">
        <f t="shared" ref="Q516:Q579" si="183">IF(OR(AH516=4043, AH516=4053),AB516, "")</f>
        <v/>
      </c>
      <c r="R516" s="48" t="str">
        <f t="shared" ref="R516:R579" si="184">IF(OR(AH516=4045, AH516=4046,AH516=4052),AB516, "")</f>
        <v/>
      </c>
      <c r="S516" s="42" t="str">
        <f t="shared" ref="S516:S579" si="185">IF(G516="",IF(F516="","","SINGOLO"),IF(F516&lt;&gt;"","DOPPIO",""))</f>
        <v>DOPPIO</v>
      </c>
      <c r="T516" s="57" t="str">
        <f>Tabella3[[#This Row],[Descrizione Attività]]</f>
        <v>ARCOM BLE PON: squ stru corrett Giugno</v>
      </c>
      <c r="U516" s="57" t="str">
        <f>IF(Tabella1[[#This Row],[DATA]]="","","02")</f>
        <v>02</v>
      </c>
      <c r="V516" s="34"/>
      <c r="W516" s="34"/>
      <c r="X516" s="33"/>
      <c r="Y516" s="23"/>
      <c r="Z516" s="21" t="str">
        <f t="shared" ref="Z516:Z579" si="186">TEXT(B516, "gggg")</f>
        <v>mercoledì</v>
      </c>
      <c r="AA516" s="22">
        <f t="shared" ref="AA516:AA579" si="187">IF(AND(AF516="", AG516=""), "", IF(AND(AF516&lt;&gt;"", AG516&lt;&gt;""), AL516/2, AL516))</f>
        <v>8.25</v>
      </c>
      <c r="AB516" s="22" t="str">
        <f t="shared" ref="AB516:AB579" si="188">IF(AA516="", "", TEXT(AA516/24, "[hh]:mm"))</f>
        <v>08:15</v>
      </c>
      <c r="AC516" s="22" t="str">
        <f t="shared" ref="AC516:AC579" si="189">IF(COUNTIF(Y$1:Y$1976, B516) &gt; 0, "SI", "NO")</f>
        <v>NO</v>
      </c>
      <c r="AD516" s="46"/>
      <c r="AE516" s="78">
        <v>45826</v>
      </c>
      <c r="AF516" s="73" t="s">
        <v>96</v>
      </c>
      <c r="AG516" s="73" t="s">
        <v>52</v>
      </c>
      <c r="AH516" s="73">
        <v>5400255118</v>
      </c>
      <c r="AI516" s="73">
        <v>10</v>
      </c>
      <c r="AJ516" s="74">
        <v>7.45</v>
      </c>
      <c r="AK516" s="74">
        <v>16.45</v>
      </c>
      <c r="AL516" s="74">
        <v>16.5</v>
      </c>
      <c r="AM516" s="73" t="s">
        <v>98</v>
      </c>
      <c r="AN516" s="75" t="s">
        <v>45</v>
      </c>
      <c r="AO516" s="76" t="s">
        <v>46</v>
      </c>
    </row>
    <row r="517" spans="1:41" ht="14.45" customHeight="1">
      <c r="A517" s="38"/>
      <c r="B517" s="9">
        <f t="shared" si="176"/>
        <v>45826</v>
      </c>
      <c r="C517" s="39">
        <f>IF(AH517="","", IF(OR(AH517=4041, AH517=4042, AH517=4043, AH517=4044, AH517=4045, AH517=4046, AH517=4048, AH517=4049, AH517=4051, AH517=4052, AH517=4053, AH517=4054),
404,
IF(AH517=4047,
"ALTRO CANTIERE",
IF(AH517=4050,
430,
IF(LEN(AH517)=5,
MID(AH517, 1, 2) &amp; "/" &amp; MID(AH517, 3, 3),
AH517)
)
)
))</f>
        <v>5400253778</v>
      </c>
      <c r="D517" s="38" t="str">
        <f>IF(AF517="", "", IFERROR(TEXT(INDEX(Tabella4[N°], MATCH("*"&amp;AF517&amp;"*", Tabella4[DIPENDENTE], 0)), "0000"), "Non trovato"))</f>
        <v>1972</v>
      </c>
      <c r="E517" s="38" t="str">
        <f>IF(AG517="", "", IF(ISERROR(MATCH("*"&amp;AG517&amp;"*", Tabella4[DIPENDENTE], 0)), "Non trovato", TEXT(INDEX(Tabella4[N°], MATCH("*"&amp;AG517&amp;"*", Tabella4[DIPENDENTE], 0)), "0000")))</f>
        <v>2132</v>
      </c>
      <c r="F517" s="48" t="str">
        <f t="shared" si="177"/>
        <v>MILLO</v>
      </c>
      <c r="G517" s="48" t="str">
        <f t="shared" si="178"/>
        <v>ALLEGRETTI</v>
      </c>
      <c r="H517" s="57"/>
      <c r="I517" s="68" t="str">
        <f t="shared" si="179"/>
        <v>02</v>
      </c>
      <c r="J517" s="39" t="str">
        <f t="shared" ref="J517:J548" si="190">IF(OR(AH517=4041, AH517=4048, AH517=4049, AH517=4054, AH517=4050,AH517=428),
IF(TEXT(VALUE(AB517) -
IF(M517&lt;&gt;"", VALUE(M517), 0) -
IF(N517&lt;&gt;"", VALUE(N517), 0),
"[hh]:mm") = "00:00",
"",
TEXT(VALUE(AB517) -
IF(M517&lt;&gt;"", VALUE(M517), 0) -
IF(N517&lt;&gt;"", VALUE(N517), 0),
"[hh]:mm")),
"")</f>
        <v/>
      </c>
      <c r="K517" s="40" t="str">
        <f t="shared" ref="K517:K548" si="191">IF(AND(AH517&lt;&gt;4041, AH517&lt;&gt;428, AH517&lt;&gt;4048, AH517&lt;&gt;4054, AH517&lt;&gt;4049, AH517&lt;&gt;4045, AH517&lt;&gt;4046, AH517&lt;&gt;4052, AH517&lt;&gt;4044, AH517&lt;&gt;4042, AH517&lt;&gt;4043, AH517&lt;&gt;4053, AH517&lt;&gt;4047, AH517&lt;&gt;4050),
IF(ISERROR(TEXT(VALUE(AB517) -
IF(M517&lt;&gt;"", VALUE(M517), 0) -
IF(N517&lt;&gt;"", VALUE(N517), 0),
"[hh]:mm")), "",
IF(TEXT(VALUE(AB517) -
IF(M517&lt;&gt;"", VALUE(M517), 0) -
IF(N517&lt;&gt;"", VALUE(N517), 0),
"[hh]:mm") = "00:00",
"",
TEXT(VALUE(AB517) -
IF(M517&lt;&gt;"", VALUE(M517), 0) -
IF(N517&lt;&gt;"", VALUE(N517), 0),
"[hh]:mm"))),
"")</f>
        <v>04:15</v>
      </c>
      <c r="L517" s="48"/>
      <c r="M517" s="41" t="str">
        <f t="shared" ref="M517:M548" si="192">IF(AND(AC517="NO", OR(Z517="lunedì", Z517="martedì", Z517="mercoledì", Z517="giovedì", Z517="venerdì")),
IF(Z517="venerdì",
IF(VALUE(AB517)&gt;VALUE("7:00"),TEXT(VALUE(AB517)-VALUE("7:00"),"[hh]:mm"),""),
IF(VALUE(AB517)&gt;VALUE("8:15"),TEXT(VALUE(AB517)-VALUE("8:15"),"[hh]:mm"),"")
),
"")</f>
        <v/>
      </c>
      <c r="N517" s="41" t="str">
        <f t="shared" si="180"/>
        <v/>
      </c>
      <c r="O517" s="10" t="str">
        <f t="shared" si="181"/>
        <v>04:15</v>
      </c>
      <c r="P517" s="10" t="str">
        <f t="shared" si="182"/>
        <v/>
      </c>
      <c r="Q517" s="48" t="str">
        <f t="shared" si="183"/>
        <v/>
      </c>
      <c r="R517" s="48" t="str">
        <f t="shared" si="184"/>
        <v/>
      </c>
      <c r="S517" s="42" t="str">
        <f t="shared" si="185"/>
        <v>DOPPIO</v>
      </c>
      <c r="T517" s="57" t="str">
        <f>Tabella3[[#This Row],[Descrizione Attività]]</f>
        <v>700A: MTZ LIVELLOST BLOCCO T201-07L211SH</v>
      </c>
      <c r="U517" s="57" t="str">
        <f>IF(Tabella1[[#This Row],[DATA]]="","","02")</f>
        <v>02</v>
      </c>
      <c r="V517" s="34"/>
      <c r="W517" s="34"/>
      <c r="X517" s="33"/>
      <c r="Y517" s="23"/>
      <c r="Z517" s="21" t="str">
        <f t="shared" si="186"/>
        <v>mercoledì</v>
      </c>
      <c r="AA517" s="22">
        <f t="shared" si="187"/>
        <v>4.25</v>
      </c>
      <c r="AB517" s="22" t="str">
        <f t="shared" si="188"/>
        <v>04:15</v>
      </c>
      <c r="AC517" s="22" t="str">
        <f t="shared" si="189"/>
        <v>NO</v>
      </c>
      <c r="AD517" s="46"/>
      <c r="AE517" s="78">
        <v>45826</v>
      </c>
      <c r="AF517" s="73" t="s">
        <v>100</v>
      </c>
      <c r="AG517" s="73" t="s">
        <v>107</v>
      </c>
      <c r="AH517" s="73">
        <v>5400253778</v>
      </c>
      <c r="AI517" s="73">
        <v>10</v>
      </c>
      <c r="AJ517" s="74">
        <v>7.45</v>
      </c>
      <c r="AK517" s="74">
        <v>12</v>
      </c>
      <c r="AL517" s="74">
        <v>8.5</v>
      </c>
      <c r="AM517" s="73" t="s">
        <v>101</v>
      </c>
      <c r="AN517" s="75" t="s">
        <v>45</v>
      </c>
      <c r="AO517" s="76" t="s">
        <v>46</v>
      </c>
    </row>
    <row r="518" spans="1:41" ht="14.45" customHeight="1">
      <c r="A518" s="38"/>
      <c r="B518" s="9">
        <f t="shared" si="176"/>
        <v>45826</v>
      </c>
      <c r="C518" s="39">
        <f t="shared" ref="C518:C548" si="193">IF(AH518="","", IF(OR(AH518=4041, AH518=4042, AH518=4043, AH518=4044, AH518=4045, AH518=4046, AH518=4048, AH518=4049, AH518=4051, AH518=4052, AH518=4053, AH518=4054),
404,
IF(AH518=4047,
"ALTRO CANTIERE",
IF(AH518=4050,
430,
IF(LEN(AH518)=5,
MID(AH518, 1, 2) &amp; "/" &amp; MID(AH518, 3, 3),
AH518)
)
)
))</f>
        <v>5400253778</v>
      </c>
      <c r="D518" s="38" t="str">
        <f>IF(AF518="", "", IFERROR(TEXT(INDEX(Tabella4[N°], MATCH("*"&amp;AF518&amp;"*", Tabella4[DIPENDENTE], 0)), "0000"), "Non trovato"))</f>
        <v>0551</v>
      </c>
      <c r="E518" s="38" t="str">
        <f>IF(AG518="", "", IF(ISERROR(MATCH("*"&amp;AG518&amp;"*", Tabella4[DIPENDENTE], 0)), "Non trovato", TEXT(INDEX(Tabella4[N°], MATCH("*"&amp;AG518&amp;"*", Tabella4[DIPENDENTE], 0)), "0000")))</f>
        <v>0937</v>
      </c>
      <c r="F518" s="48" t="str">
        <f t="shared" si="177"/>
        <v>CIANCHINO T</v>
      </c>
      <c r="G518" s="48" t="str">
        <f t="shared" si="178"/>
        <v>SAGGIO</v>
      </c>
      <c r="H518" s="57"/>
      <c r="I518" s="68" t="str">
        <f t="shared" si="179"/>
        <v>02</v>
      </c>
      <c r="J518" s="39" t="str">
        <f t="shared" si="190"/>
        <v/>
      </c>
      <c r="K518" s="40" t="str">
        <f t="shared" si="191"/>
        <v>07:00</v>
      </c>
      <c r="L518" s="48"/>
      <c r="M518" s="41" t="str">
        <f t="shared" si="192"/>
        <v/>
      </c>
      <c r="N518" s="41" t="str">
        <f t="shared" si="180"/>
        <v/>
      </c>
      <c r="O518" s="10" t="str">
        <f t="shared" si="181"/>
        <v>07:00</v>
      </c>
      <c r="P518" s="10" t="str">
        <f t="shared" si="182"/>
        <v/>
      </c>
      <c r="Q518" s="48" t="str">
        <f t="shared" si="183"/>
        <v/>
      </c>
      <c r="R518" s="48" t="str">
        <f t="shared" si="184"/>
        <v/>
      </c>
      <c r="S518" s="42" t="str">
        <f t="shared" si="185"/>
        <v>DOPPIO</v>
      </c>
      <c r="T518" s="57" t="str">
        <f>Tabella3[[#This Row],[Descrizione Attività]]</f>
        <v>700A: MTZ LIVELLOST BLOCCO T201-07L211SH</v>
      </c>
      <c r="U518" s="57" t="str">
        <f>IF(Tabella1[[#This Row],[DATA]]="","","02")</f>
        <v>02</v>
      </c>
      <c r="V518" s="34"/>
      <c r="W518" s="34"/>
      <c r="X518" s="33"/>
      <c r="Y518" s="23"/>
      <c r="Z518" s="21" t="str">
        <f t="shared" si="186"/>
        <v>mercoledì</v>
      </c>
      <c r="AA518" s="22">
        <f t="shared" si="187"/>
        <v>7</v>
      </c>
      <c r="AB518" s="22" t="str">
        <f t="shared" si="188"/>
        <v>07:00</v>
      </c>
      <c r="AC518" s="22" t="str">
        <f t="shared" si="189"/>
        <v>NO</v>
      </c>
      <c r="AD518" s="46"/>
      <c r="AE518" s="78">
        <v>45826</v>
      </c>
      <c r="AF518" s="73" t="s">
        <v>131</v>
      </c>
      <c r="AG518" s="73" t="s">
        <v>210</v>
      </c>
      <c r="AH518" s="73">
        <v>5400253778</v>
      </c>
      <c r="AI518" s="73">
        <v>10</v>
      </c>
      <c r="AJ518" s="74">
        <v>8.15</v>
      </c>
      <c r="AK518" s="74">
        <v>16</v>
      </c>
      <c r="AL518" s="74">
        <v>14</v>
      </c>
      <c r="AM518" s="73" t="s">
        <v>101</v>
      </c>
      <c r="AN518" s="75" t="s">
        <v>45</v>
      </c>
      <c r="AO518" s="76" t="s">
        <v>46</v>
      </c>
    </row>
    <row r="519" spans="1:41" ht="14.45" customHeight="1">
      <c r="A519" s="38"/>
      <c r="B519" s="9">
        <f t="shared" si="176"/>
        <v>45826</v>
      </c>
      <c r="C519" s="39">
        <f t="shared" si="193"/>
        <v>404</v>
      </c>
      <c r="D519" s="38" t="str">
        <f>IF(AF519="", "", IFERROR(TEXT(INDEX(Tabella4[N°], MATCH("*"&amp;AF519&amp;"*", Tabella4[DIPENDENTE], 0)), "0000"), "Non trovato"))</f>
        <v>2132</v>
      </c>
      <c r="E519" s="38" t="str">
        <f>IF(AG519="", "", IF(ISERROR(MATCH("*"&amp;AG519&amp;"*", Tabella4[DIPENDENTE], 0)), "Non trovato", TEXT(INDEX(Tabella4[N°], MATCH("*"&amp;AG519&amp;"*", Tabella4[DIPENDENTE], 0)), "0000")))</f>
        <v/>
      </c>
      <c r="F519" s="48" t="str">
        <f t="shared" si="177"/>
        <v>ALLEGRETTI</v>
      </c>
      <c r="G519" s="48" t="str">
        <f t="shared" si="178"/>
        <v/>
      </c>
      <c r="H519" s="57"/>
      <c r="I519" s="68" t="str">
        <f t="shared" si="179"/>
        <v>02</v>
      </c>
      <c r="J519" s="39" t="str">
        <f t="shared" si="190"/>
        <v>01:00</v>
      </c>
      <c r="K519" s="40" t="str">
        <f t="shared" si="191"/>
        <v/>
      </c>
      <c r="L519" s="48"/>
      <c r="M519" s="41" t="str">
        <f t="shared" si="192"/>
        <v/>
      </c>
      <c r="N519" s="41" t="str">
        <f t="shared" si="180"/>
        <v/>
      </c>
      <c r="O519" s="10" t="str">
        <f t="shared" si="181"/>
        <v>01:00</v>
      </c>
      <c r="P519" s="10" t="str">
        <f t="shared" si="182"/>
        <v/>
      </c>
      <c r="Q519" s="48" t="str">
        <f t="shared" si="183"/>
        <v/>
      </c>
      <c r="R519" s="48" t="str">
        <f t="shared" si="184"/>
        <v/>
      </c>
      <c r="S519" s="42" t="str">
        <f t="shared" si="185"/>
        <v>SINGOLO</v>
      </c>
      <c r="T519" s="57" t="str">
        <f>Tabella3[[#This Row],[Descrizione Attività]]</f>
        <v>ORE CONTO PROPRIO</v>
      </c>
      <c r="U519" s="57" t="str">
        <f>IF(Tabella1[[#This Row],[DATA]]="","","02")</f>
        <v>02</v>
      </c>
      <c r="V519" s="34"/>
      <c r="W519" s="34"/>
      <c r="X519" s="33"/>
      <c r="Y519" s="23"/>
      <c r="Z519" s="21" t="str">
        <f t="shared" si="186"/>
        <v>mercoledì</v>
      </c>
      <c r="AA519" s="22">
        <f t="shared" si="187"/>
        <v>1</v>
      </c>
      <c r="AB519" s="22" t="str">
        <f t="shared" si="188"/>
        <v>01:00</v>
      </c>
      <c r="AC519" s="22" t="str">
        <f t="shared" si="189"/>
        <v>NO</v>
      </c>
      <c r="AD519" s="46"/>
      <c r="AE519" s="78">
        <v>45826</v>
      </c>
      <c r="AF519" s="73" t="s">
        <v>107</v>
      </c>
      <c r="AG519" s="73"/>
      <c r="AH519" s="73">
        <v>4041</v>
      </c>
      <c r="AI519" s="73">
        <v>10</v>
      </c>
      <c r="AJ519" s="74">
        <v>6.45</v>
      </c>
      <c r="AK519" s="74">
        <v>7.45</v>
      </c>
      <c r="AL519" s="74">
        <v>1</v>
      </c>
      <c r="AM519" s="73" t="s">
        <v>62</v>
      </c>
      <c r="AN519" s="75" t="s">
        <v>49</v>
      </c>
      <c r="AO519" s="76">
        <v>4041</v>
      </c>
    </row>
    <row r="520" spans="1:41" ht="14.45" customHeight="1">
      <c r="A520" s="38"/>
      <c r="B520" s="9">
        <f t="shared" si="176"/>
        <v>45826</v>
      </c>
      <c r="C520" s="39">
        <f t="shared" si="193"/>
        <v>404</v>
      </c>
      <c r="D520" s="38" t="str">
        <f>IF(AF520="", "", IFERROR(TEXT(INDEX(Tabella4[N°], MATCH("*"&amp;AF520&amp;"*", Tabella4[DIPENDENTE], 0)), "0000"), "Non trovato"))</f>
        <v>2132</v>
      </c>
      <c r="E520" s="38" t="str">
        <f>IF(AG520="", "", IF(ISERROR(MATCH("*"&amp;AG520&amp;"*", Tabella4[DIPENDENTE], 0)), "Non trovato", TEXT(INDEX(Tabella4[N°], MATCH("*"&amp;AG520&amp;"*", Tabella4[DIPENDENTE], 0)), "0000")))</f>
        <v/>
      </c>
      <c r="F520" s="48" t="str">
        <f t="shared" si="177"/>
        <v>ALLEGRETTI</v>
      </c>
      <c r="G520" s="48" t="str">
        <f t="shared" si="178"/>
        <v/>
      </c>
      <c r="H520" s="57"/>
      <c r="I520" s="68" t="str">
        <f t="shared" si="179"/>
        <v>02</v>
      </c>
      <c r="J520" s="39" t="str">
        <f t="shared" si="190"/>
        <v>07:00</v>
      </c>
      <c r="K520" s="40" t="str">
        <f t="shared" si="191"/>
        <v/>
      </c>
      <c r="L520" s="48"/>
      <c r="M520" s="41" t="str">
        <f t="shared" si="192"/>
        <v/>
      </c>
      <c r="N520" s="41" t="str">
        <f t="shared" si="180"/>
        <v/>
      </c>
      <c r="O520" s="10" t="str">
        <f t="shared" si="181"/>
        <v>07:00</v>
      </c>
      <c r="P520" s="10" t="str">
        <f t="shared" si="182"/>
        <v/>
      </c>
      <c r="Q520" s="48" t="str">
        <f t="shared" si="183"/>
        <v/>
      </c>
      <c r="R520" s="48" t="str">
        <f t="shared" si="184"/>
        <v/>
      </c>
      <c r="S520" s="42" t="str">
        <f t="shared" si="185"/>
        <v>SINGOLO</v>
      </c>
      <c r="T520" s="57" t="str">
        <f>Tabella3[[#This Row],[Descrizione Attività]]</f>
        <v>ORE CONTO PROPRIO</v>
      </c>
      <c r="U520" s="57" t="str">
        <f>IF(Tabella1[[#This Row],[DATA]]="","","02")</f>
        <v>02</v>
      </c>
      <c r="V520" s="34"/>
      <c r="W520" s="34"/>
      <c r="X520" s="33"/>
      <c r="Y520" s="23"/>
      <c r="Z520" s="21" t="str">
        <f t="shared" si="186"/>
        <v>mercoledì</v>
      </c>
      <c r="AA520" s="22">
        <f t="shared" si="187"/>
        <v>7</v>
      </c>
      <c r="AB520" s="22" t="str">
        <f t="shared" si="188"/>
        <v>07:00</v>
      </c>
      <c r="AC520" s="22" t="str">
        <f t="shared" si="189"/>
        <v>NO</v>
      </c>
      <c r="AD520" s="46"/>
      <c r="AE520" s="78">
        <v>45826</v>
      </c>
      <c r="AF520" s="73" t="s">
        <v>107</v>
      </c>
      <c r="AG520" s="73"/>
      <c r="AH520" s="73">
        <v>4041</v>
      </c>
      <c r="AI520" s="73">
        <v>10</v>
      </c>
      <c r="AJ520" s="74">
        <v>12.45</v>
      </c>
      <c r="AK520" s="74">
        <v>19.45</v>
      </c>
      <c r="AL520" s="74">
        <v>7</v>
      </c>
      <c r="AM520" s="73" t="s">
        <v>62</v>
      </c>
      <c r="AN520" s="75" t="s">
        <v>49</v>
      </c>
      <c r="AO520" s="76">
        <v>4041</v>
      </c>
    </row>
    <row r="521" spans="1:41" ht="14.45" customHeight="1">
      <c r="A521" s="38"/>
      <c r="B521" s="9">
        <f t="shared" si="176"/>
        <v>45826</v>
      </c>
      <c r="C521" s="39" t="str">
        <f t="shared" si="193"/>
        <v>23/134</v>
      </c>
      <c r="D521" s="38" t="str">
        <f>IF(AF521="", "", IFERROR(TEXT(INDEX(Tabella4[N°], MATCH("*"&amp;AF521&amp;"*", Tabella4[DIPENDENTE], 0)), "0000"), "Non trovato"))</f>
        <v>1972</v>
      </c>
      <c r="E521" s="38" t="str">
        <f>IF(AG521="", "", IF(ISERROR(MATCH("*"&amp;AG521&amp;"*", Tabella4[DIPENDENTE], 0)), "Non trovato", TEXT(INDEX(Tabella4[N°], MATCH("*"&amp;AG521&amp;"*", Tabella4[DIPENDENTE], 0)), "0000")))</f>
        <v/>
      </c>
      <c r="F521" s="48" t="str">
        <f t="shared" si="177"/>
        <v>MILLO</v>
      </c>
      <c r="G521" s="48" t="str">
        <f t="shared" si="178"/>
        <v/>
      </c>
      <c r="H521" s="57"/>
      <c r="I521" s="68" t="str">
        <f t="shared" si="179"/>
        <v>02</v>
      </c>
      <c r="J521" s="39" t="str">
        <f t="shared" si="190"/>
        <v/>
      </c>
      <c r="K521" s="40" t="str">
        <f t="shared" si="191"/>
        <v>00:30</v>
      </c>
      <c r="L521" s="48"/>
      <c r="M521" s="41" t="str">
        <f t="shared" si="192"/>
        <v/>
      </c>
      <c r="N521" s="41" t="str">
        <f t="shared" si="180"/>
        <v/>
      </c>
      <c r="O521" s="10" t="str">
        <f t="shared" si="181"/>
        <v>00:30</v>
      </c>
      <c r="P521" s="10" t="str">
        <f t="shared" si="182"/>
        <v/>
      </c>
      <c r="Q521" s="48" t="str">
        <f t="shared" si="183"/>
        <v/>
      </c>
      <c r="R521" s="48" t="str">
        <f t="shared" si="184"/>
        <v/>
      </c>
      <c r="S521" s="42" t="str">
        <f t="shared" si="185"/>
        <v>SINGOLO</v>
      </c>
      <c r="T521" s="57" t="str">
        <f>Tabella3[[#This Row],[Descrizione Attività]]</f>
        <v>Manutenzione Strumentale Isab</v>
      </c>
      <c r="U521" s="57" t="str">
        <f>IF(Tabella1[[#This Row],[DATA]]="","","02")</f>
        <v>02</v>
      </c>
      <c r="V521" s="34"/>
      <c r="W521" s="34"/>
      <c r="X521" s="33"/>
      <c r="Y521" s="23"/>
      <c r="Z521" s="21" t="str">
        <f t="shared" si="186"/>
        <v>mercoledì</v>
      </c>
      <c r="AA521" s="22">
        <f t="shared" si="187"/>
        <v>0.5</v>
      </c>
      <c r="AB521" s="22" t="str">
        <f t="shared" si="188"/>
        <v>00:30</v>
      </c>
      <c r="AC521" s="22" t="str">
        <f t="shared" si="189"/>
        <v>NO</v>
      </c>
      <c r="AD521" s="46"/>
      <c r="AE521" s="78">
        <v>45826</v>
      </c>
      <c r="AF521" s="73" t="s">
        <v>100</v>
      </c>
      <c r="AG521" s="73"/>
      <c r="AH521" s="73">
        <v>23134</v>
      </c>
      <c r="AI521" s="73">
        <v>20</v>
      </c>
      <c r="AJ521" s="74">
        <v>16.45</v>
      </c>
      <c r="AK521" s="74">
        <v>17.149999999999999</v>
      </c>
      <c r="AL521" s="74">
        <v>0.5</v>
      </c>
      <c r="AM521" s="73" t="s">
        <v>156</v>
      </c>
      <c r="AN521" s="75" t="s">
        <v>49</v>
      </c>
      <c r="AO521" s="76" t="s">
        <v>46</v>
      </c>
    </row>
    <row r="522" spans="1:41" ht="14.45" customHeight="1">
      <c r="A522" s="38"/>
      <c r="B522" s="9">
        <f t="shared" si="176"/>
        <v>45826</v>
      </c>
      <c r="C522" s="39">
        <f t="shared" si="193"/>
        <v>5400255117</v>
      </c>
      <c r="D522" s="38" t="str">
        <f>IF(AF522="", "", IFERROR(TEXT(INDEX(Tabella4[N°], MATCH("*"&amp;AF522&amp;"*", Tabella4[DIPENDENTE], 0)), "0000"), "Non trovato"))</f>
        <v>0552</v>
      </c>
      <c r="E522" s="38" t="str">
        <f>IF(AG522="", "", IF(ISERROR(MATCH("*"&amp;AG522&amp;"*", Tabella4[DIPENDENTE], 0)), "Non trovato", TEXT(INDEX(Tabella4[N°], MATCH("*"&amp;AG522&amp;"*", Tabella4[DIPENDENTE], 0)), "0000")))</f>
        <v>0431</v>
      </c>
      <c r="F522" s="48" t="str">
        <f t="shared" si="177"/>
        <v>DI MARE</v>
      </c>
      <c r="G522" s="48" t="str">
        <f t="shared" si="178"/>
        <v>DI NICOLA</v>
      </c>
      <c r="H522" s="57"/>
      <c r="I522" s="68" t="str">
        <f t="shared" si="179"/>
        <v>02</v>
      </c>
      <c r="J522" s="39" t="str">
        <f t="shared" si="190"/>
        <v/>
      </c>
      <c r="K522" s="40" t="str">
        <f t="shared" si="191"/>
        <v>08:15</v>
      </c>
      <c r="L522" s="48"/>
      <c r="M522" s="41" t="str">
        <f t="shared" si="192"/>
        <v/>
      </c>
      <c r="N522" s="41" t="str">
        <f t="shared" si="180"/>
        <v/>
      </c>
      <c r="O522" s="10" t="str">
        <f t="shared" si="181"/>
        <v>08:15</v>
      </c>
      <c r="P522" s="10" t="str">
        <f t="shared" si="182"/>
        <v/>
      </c>
      <c r="Q522" s="48" t="str">
        <f t="shared" si="183"/>
        <v/>
      </c>
      <c r="R522" s="48" t="str">
        <f t="shared" si="184"/>
        <v/>
      </c>
      <c r="S522" s="42" t="str">
        <f t="shared" si="185"/>
        <v>DOPPIO</v>
      </c>
      <c r="T522" s="57" t="str">
        <f>Tabella3[[#This Row],[Descrizione Attività]]</f>
        <v>ARCOM BLE PON: squ ele corrett Giugno</v>
      </c>
      <c r="U522" s="57" t="str">
        <f>IF(Tabella1[[#This Row],[DATA]]="","","02")</f>
        <v>02</v>
      </c>
      <c r="V522" s="34"/>
      <c r="W522" s="34"/>
      <c r="X522" s="33"/>
      <c r="Y522" s="23"/>
      <c r="Z522" s="21" t="str">
        <f t="shared" si="186"/>
        <v>mercoledì</v>
      </c>
      <c r="AA522" s="22">
        <f t="shared" si="187"/>
        <v>8.25</v>
      </c>
      <c r="AB522" s="22" t="str">
        <f t="shared" si="188"/>
        <v>08:15</v>
      </c>
      <c r="AC522" s="22" t="str">
        <f t="shared" si="189"/>
        <v>NO</v>
      </c>
      <c r="AD522" s="46"/>
      <c r="AE522" s="78">
        <v>45826</v>
      </c>
      <c r="AF522" s="73" t="s">
        <v>63</v>
      </c>
      <c r="AG522" s="73" t="s">
        <v>64</v>
      </c>
      <c r="AH522" s="73">
        <v>5400255117</v>
      </c>
      <c r="AI522" s="73">
        <v>10</v>
      </c>
      <c r="AJ522" s="74">
        <v>7.45</v>
      </c>
      <c r="AK522" s="74">
        <v>16.45</v>
      </c>
      <c r="AL522" s="74">
        <v>16.5</v>
      </c>
      <c r="AM522" s="73" t="s">
        <v>71</v>
      </c>
      <c r="AN522" s="75" t="s">
        <v>45</v>
      </c>
      <c r="AO522" s="76" t="s">
        <v>61</v>
      </c>
    </row>
    <row r="523" spans="1:41" ht="14.45" customHeight="1">
      <c r="A523" s="38"/>
      <c r="B523" s="9">
        <f t="shared" si="176"/>
        <v>45826</v>
      </c>
      <c r="C523" s="39">
        <f t="shared" si="193"/>
        <v>5400256406</v>
      </c>
      <c r="D523" s="38" t="str">
        <f>IF(AF523="", "", IFERROR(TEXT(INDEX(Tabella4[N°], MATCH("*"&amp;AF523&amp;"*", Tabella4[DIPENDENTE], 0)), "0000"), "Non trovato"))</f>
        <v>1904</v>
      </c>
      <c r="E523" s="38" t="str">
        <f>IF(AG523="", "", IF(ISERROR(MATCH("*"&amp;AG523&amp;"*", Tabella4[DIPENDENTE], 0)), "Non trovato", TEXT(INDEX(Tabella4[N°], MATCH("*"&amp;AG523&amp;"*", Tabella4[DIPENDENTE], 0)), "0000")))</f>
        <v>2011</v>
      </c>
      <c r="F523" s="48" t="str">
        <f t="shared" si="177"/>
        <v>LA ROCCA</v>
      </c>
      <c r="G523" s="48" t="str">
        <f t="shared" si="178"/>
        <v>SCAVULLO</v>
      </c>
      <c r="H523" s="57"/>
      <c r="I523" s="68" t="str">
        <f t="shared" si="179"/>
        <v>02</v>
      </c>
      <c r="J523" s="39" t="str">
        <f t="shared" si="190"/>
        <v/>
      </c>
      <c r="K523" s="40" t="str">
        <f t="shared" si="191"/>
        <v>08:15</v>
      </c>
      <c r="L523" s="48"/>
      <c r="M523" s="41" t="str">
        <f t="shared" si="192"/>
        <v/>
      </c>
      <c r="N523" s="41" t="str">
        <f t="shared" si="180"/>
        <v/>
      </c>
      <c r="O523" s="10" t="str">
        <f t="shared" si="181"/>
        <v>08:15</v>
      </c>
      <c r="P523" s="10" t="str">
        <f t="shared" si="182"/>
        <v/>
      </c>
      <c r="Q523" s="48" t="str">
        <f t="shared" si="183"/>
        <v/>
      </c>
      <c r="R523" s="48" t="str">
        <f t="shared" si="184"/>
        <v/>
      </c>
      <c r="S523" s="42" t="str">
        <f t="shared" si="185"/>
        <v>DOPPIO</v>
      </c>
      <c r="T523" s="57" t="str">
        <f>Tabella3[[#This Row],[Descrizione Attività]]</f>
        <v>Ric. gua. ILLUMINAZIONE SP3</v>
      </c>
      <c r="U523" s="57" t="str">
        <f>IF(Tabella1[[#This Row],[DATA]]="","","02")</f>
        <v>02</v>
      </c>
      <c r="V523" s="34"/>
      <c r="W523" s="34"/>
      <c r="X523" s="33"/>
      <c r="Y523" s="23"/>
      <c r="Z523" s="21" t="str">
        <f t="shared" si="186"/>
        <v>mercoledì</v>
      </c>
      <c r="AA523" s="22">
        <f t="shared" si="187"/>
        <v>8.25</v>
      </c>
      <c r="AB523" s="22" t="str">
        <f t="shared" si="188"/>
        <v>08:15</v>
      </c>
      <c r="AC523" s="22" t="str">
        <f t="shared" si="189"/>
        <v>NO</v>
      </c>
      <c r="AD523" s="46"/>
      <c r="AE523" s="78">
        <v>45826</v>
      </c>
      <c r="AF523" s="73" t="s">
        <v>59</v>
      </c>
      <c r="AG523" s="73" t="s">
        <v>84</v>
      </c>
      <c r="AH523" s="73">
        <v>5400256406</v>
      </c>
      <c r="AI523" s="73">
        <v>10</v>
      </c>
      <c r="AJ523" s="74">
        <v>7.45</v>
      </c>
      <c r="AK523" s="74">
        <v>16.45</v>
      </c>
      <c r="AL523" s="74">
        <v>16.5</v>
      </c>
      <c r="AM523" s="73" t="s">
        <v>211</v>
      </c>
      <c r="AN523" s="75" t="s">
        <v>45</v>
      </c>
      <c r="AO523" s="76" t="s">
        <v>61</v>
      </c>
    </row>
    <row r="524" spans="1:41" ht="14.45" customHeight="1">
      <c r="A524" s="38"/>
      <c r="B524" s="9">
        <f t="shared" si="176"/>
        <v>45826</v>
      </c>
      <c r="C524" s="39">
        <f t="shared" si="193"/>
        <v>5400256318</v>
      </c>
      <c r="D524" s="38" t="str">
        <f>IF(AF524="", "", IFERROR(TEXT(INDEX(Tabella4[N°], MATCH("*"&amp;AF524&amp;"*", Tabella4[DIPENDENTE], 0)), "0000"), "Non trovato"))</f>
        <v>0803</v>
      </c>
      <c r="E524" s="38" t="str">
        <f>IF(AG524="", "", IF(ISERROR(MATCH("*"&amp;AG524&amp;"*", Tabella4[DIPENDENTE], 0)), "Non trovato", TEXT(INDEX(Tabella4[N°], MATCH("*"&amp;AG524&amp;"*", Tabella4[DIPENDENTE], 0)), "0000")))</f>
        <v>1996</v>
      </c>
      <c r="F524" s="48" t="str">
        <f t="shared" si="177"/>
        <v>SPINALI V</v>
      </c>
      <c r="G524" s="48" t="str">
        <f t="shared" si="178"/>
        <v>GARRO S</v>
      </c>
      <c r="H524" s="57"/>
      <c r="I524" s="68" t="str">
        <f t="shared" si="179"/>
        <v>02</v>
      </c>
      <c r="J524" s="39" t="str">
        <f t="shared" si="190"/>
        <v/>
      </c>
      <c r="K524" s="40" t="str">
        <f t="shared" si="191"/>
        <v>08:15</v>
      </c>
      <c r="L524" s="48"/>
      <c r="M524" s="41" t="str">
        <f t="shared" si="192"/>
        <v/>
      </c>
      <c r="N524" s="41" t="str">
        <f t="shared" si="180"/>
        <v/>
      </c>
      <c r="O524" s="10" t="str">
        <f t="shared" si="181"/>
        <v>08:15</v>
      </c>
      <c r="P524" s="10" t="str">
        <f t="shared" si="182"/>
        <v/>
      </c>
      <c r="Q524" s="48" t="str">
        <f t="shared" si="183"/>
        <v/>
      </c>
      <c r="R524" s="48" t="str">
        <f t="shared" si="184"/>
        <v/>
      </c>
      <c r="S524" s="42" t="str">
        <f t="shared" si="185"/>
        <v>DOPPIO</v>
      </c>
      <c r="T524" s="57" t="str">
        <f>Tabella3[[#This Row],[Descrizione Attività]]</f>
        <v>Ripr. funz. EIV5501 da locale ol.19</v>
      </c>
      <c r="U524" s="57" t="str">
        <f>IF(Tabella1[[#This Row],[DATA]]="","","02")</f>
        <v>02</v>
      </c>
      <c r="V524" s="34"/>
      <c r="W524" s="34"/>
      <c r="X524" s="33"/>
      <c r="Y524" s="23"/>
      <c r="Z524" s="21" t="str">
        <f t="shared" si="186"/>
        <v>mercoledì</v>
      </c>
      <c r="AA524" s="22">
        <f t="shared" si="187"/>
        <v>8.25</v>
      </c>
      <c r="AB524" s="22" t="str">
        <f t="shared" si="188"/>
        <v>08:15</v>
      </c>
      <c r="AC524" s="22" t="str">
        <f t="shared" si="189"/>
        <v>NO</v>
      </c>
      <c r="AD524" s="46"/>
      <c r="AE524" s="78">
        <v>45826</v>
      </c>
      <c r="AF524" s="73" t="s">
        <v>69</v>
      </c>
      <c r="AG524" s="73" t="s">
        <v>97</v>
      </c>
      <c r="AH524" s="73">
        <v>5400256318</v>
      </c>
      <c r="AI524" s="73">
        <v>10</v>
      </c>
      <c r="AJ524" s="74">
        <v>7.45</v>
      </c>
      <c r="AK524" s="74">
        <v>16.45</v>
      </c>
      <c r="AL524" s="74">
        <v>16.5</v>
      </c>
      <c r="AM524" s="73" t="s">
        <v>202</v>
      </c>
      <c r="AN524" s="75" t="s">
        <v>45</v>
      </c>
      <c r="AO524" s="76" t="s">
        <v>119</v>
      </c>
    </row>
    <row r="525" spans="1:41" ht="14.45" customHeight="1">
      <c r="A525" s="38"/>
      <c r="B525" s="9">
        <f t="shared" si="176"/>
        <v>45826</v>
      </c>
      <c r="C525" s="39">
        <f t="shared" si="193"/>
        <v>5400255114</v>
      </c>
      <c r="D525" s="38" t="str">
        <f>IF(AF525="", "", IFERROR(TEXT(INDEX(Tabella4[N°], MATCH("*"&amp;AF525&amp;"*", Tabella4[DIPENDENTE], 0)), "0000"), "Non trovato"))</f>
        <v>2203</v>
      </c>
      <c r="E525" s="38" t="str">
        <f>IF(AG525="", "", IF(ISERROR(MATCH("*"&amp;AG525&amp;"*", Tabella4[DIPENDENTE], 0)), "Non trovato", TEXT(INDEX(Tabella4[N°], MATCH("*"&amp;AG525&amp;"*", Tabella4[DIPENDENTE], 0)), "0000")))</f>
        <v>0315</v>
      </c>
      <c r="F525" s="48" t="str">
        <f t="shared" si="177"/>
        <v>RICCIOLI</v>
      </c>
      <c r="G525" s="48" t="str">
        <f t="shared" si="178"/>
        <v>MIGNOSA F</v>
      </c>
      <c r="H525" s="57"/>
      <c r="I525" s="68" t="str">
        <f t="shared" si="179"/>
        <v>02</v>
      </c>
      <c r="J525" s="39" t="str">
        <f t="shared" si="190"/>
        <v/>
      </c>
      <c r="K525" s="40" t="str">
        <f t="shared" si="191"/>
        <v>08:15</v>
      </c>
      <c r="L525" s="48"/>
      <c r="M525" s="41" t="str">
        <f t="shared" si="192"/>
        <v/>
      </c>
      <c r="N525" s="41" t="str">
        <f t="shared" si="180"/>
        <v/>
      </c>
      <c r="O525" s="10" t="str">
        <f t="shared" si="181"/>
        <v>08:15</v>
      </c>
      <c r="P525" s="10" t="str">
        <f t="shared" si="182"/>
        <v/>
      </c>
      <c r="Q525" s="48" t="str">
        <f t="shared" si="183"/>
        <v/>
      </c>
      <c r="R525" s="48" t="str">
        <f t="shared" si="184"/>
        <v/>
      </c>
      <c r="S525" s="42" t="str">
        <f t="shared" si="185"/>
        <v>DOPPIO</v>
      </c>
      <c r="T525" s="57" t="str">
        <f>Tabella3[[#This Row],[Descrizione Attività]]</f>
        <v>PA1S: squ elettr correttiva Giugno</v>
      </c>
      <c r="U525" s="57" t="str">
        <f>IF(Tabella1[[#This Row],[DATA]]="","","02")</f>
        <v>02</v>
      </c>
      <c r="V525" s="34"/>
      <c r="W525" s="34"/>
      <c r="X525" s="33"/>
      <c r="Y525" s="23"/>
      <c r="Z525" s="21" t="str">
        <f t="shared" si="186"/>
        <v>mercoledì</v>
      </c>
      <c r="AA525" s="22">
        <f t="shared" si="187"/>
        <v>8.25</v>
      </c>
      <c r="AB525" s="22" t="str">
        <f t="shared" si="188"/>
        <v>08:15</v>
      </c>
      <c r="AC525" s="22" t="str">
        <f t="shared" si="189"/>
        <v>NO</v>
      </c>
      <c r="AD525" s="46"/>
      <c r="AE525" s="78">
        <v>45826</v>
      </c>
      <c r="AF525" s="73" t="s">
        <v>65</v>
      </c>
      <c r="AG525" s="73" t="s">
        <v>66</v>
      </c>
      <c r="AH525" s="73">
        <v>5400255114</v>
      </c>
      <c r="AI525" s="73">
        <v>10</v>
      </c>
      <c r="AJ525" s="74">
        <v>7.45</v>
      </c>
      <c r="AK525" s="74">
        <v>16.45</v>
      </c>
      <c r="AL525" s="74">
        <v>16.5</v>
      </c>
      <c r="AM525" s="73" t="s">
        <v>67</v>
      </c>
      <c r="AN525" s="75" t="s">
        <v>45</v>
      </c>
      <c r="AO525" s="76" t="s">
        <v>61</v>
      </c>
    </row>
    <row r="526" spans="1:41" ht="14.45" customHeight="1">
      <c r="A526" s="38"/>
      <c r="B526" s="9">
        <f t="shared" si="176"/>
        <v>45826</v>
      </c>
      <c r="C526" s="39">
        <f t="shared" si="193"/>
        <v>5400256064</v>
      </c>
      <c r="D526" s="38" t="str">
        <f>IF(AF526="", "", IFERROR(TEXT(INDEX(Tabella4[N°], MATCH("*"&amp;AF526&amp;"*", Tabella4[DIPENDENTE], 0)), "0000"), "Non trovato"))</f>
        <v>0319</v>
      </c>
      <c r="E526" s="38" t="str">
        <f>IF(AG526="", "", IF(ISERROR(MATCH("*"&amp;AG526&amp;"*", Tabella4[DIPENDENTE], 0)), "Non trovato", TEXT(INDEX(Tabella4[N°], MATCH("*"&amp;AG526&amp;"*", Tabella4[DIPENDENTE], 0)), "0000")))</f>
        <v/>
      </c>
      <c r="F526" s="48" t="str">
        <f t="shared" si="177"/>
        <v>AMARA</v>
      </c>
      <c r="G526" s="48" t="str">
        <f t="shared" si="178"/>
        <v/>
      </c>
      <c r="H526" s="57"/>
      <c r="I526" s="68" t="str">
        <f t="shared" si="179"/>
        <v>02</v>
      </c>
      <c r="J526" s="39" t="str">
        <f t="shared" si="190"/>
        <v/>
      </c>
      <c r="K526" s="40" t="str">
        <f t="shared" si="191"/>
        <v>01:30</v>
      </c>
      <c r="L526" s="48"/>
      <c r="M526" s="41" t="str">
        <f t="shared" si="192"/>
        <v/>
      </c>
      <c r="N526" s="41" t="str">
        <f t="shared" si="180"/>
        <v/>
      </c>
      <c r="O526" s="10" t="str">
        <f t="shared" si="181"/>
        <v>01:30</v>
      </c>
      <c r="P526" s="10" t="str">
        <f t="shared" si="182"/>
        <v/>
      </c>
      <c r="Q526" s="48" t="str">
        <f t="shared" si="183"/>
        <v/>
      </c>
      <c r="R526" s="48" t="str">
        <f t="shared" si="184"/>
        <v/>
      </c>
      <c r="S526" s="42" t="str">
        <f t="shared" si="185"/>
        <v>SINGOLO</v>
      </c>
      <c r="T526" s="57" t="str">
        <f>Tabella3[[#This Row],[Descrizione Attività]]</f>
        <v>Area cantieri SUD - Noleggio gruppo elet</v>
      </c>
      <c r="U526" s="57" t="str">
        <f>IF(Tabella1[[#This Row],[DATA]]="","","02")</f>
        <v>02</v>
      </c>
      <c r="V526" s="34"/>
      <c r="W526" s="34"/>
      <c r="X526" s="33"/>
      <c r="Y526" s="23"/>
      <c r="Z526" s="21" t="str">
        <f t="shared" si="186"/>
        <v>mercoledì</v>
      </c>
      <c r="AA526" s="22">
        <f t="shared" si="187"/>
        <v>1.5</v>
      </c>
      <c r="AB526" s="22" t="str">
        <f t="shared" si="188"/>
        <v>01:30</v>
      </c>
      <c r="AC526" s="22" t="str">
        <f t="shared" si="189"/>
        <v>NO</v>
      </c>
      <c r="AD526" s="46"/>
      <c r="AE526" s="78">
        <v>45826</v>
      </c>
      <c r="AF526" s="73" t="s">
        <v>155</v>
      </c>
      <c r="AG526" s="73"/>
      <c r="AH526" s="73">
        <v>5400256064</v>
      </c>
      <c r="AI526" s="73">
        <v>10</v>
      </c>
      <c r="AJ526" s="74">
        <v>6.15</v>
      </c>
      <c r="AK526" s="74">
        <v>7.45</v>
      </c>
      <c r="AL526" s="74">
        <v>1.5</v>
      </c>
      <c r="AM526" s="73" t="s">
        <v>183</v>
      </c>
      <c r="AN526" s="75" t="s">
        <v>45</v>
      </c>
      <c r="AO526" s="76" t="s">
        <v>61</v>
      </c>
    </row>
    <row r="527" spans="1:41" ht="14.45" customHeight="1">
      <c r="A527" s="38"/>
      <c r="B527" s="9">
        <f t="shared" si="176"/>
        <v>45826</v>
      </c>
      <c r="C527" s="39">
        <f t="shared" si="193"/>
        <v>5400256064</v>
      </c>
      <c r="D527" s="38" t="str">
        <f>IF(AF527="", "", IFERROR(TEXT(INDEX(Tabella4[N°], MATCH("*"&amp;AF527&amp;"*", Tabella4[DIPENDENTE], 0)), "0000"), "Non trovato"))</f>
        <v>0483</v>
      </c>
      <c r="E527" s="38" t="str">
        <f>IF(AG527="", "", IF(ISERROR(MATCH("*"&amp;AG527&amp;"*", Tabella4[DIPENDENTE], 0)), "Non trovato", TEXT(INDEX(Tabella4[N°], MATCH("*"&amp;AG527&amp;"*", Tabella4[DIPENDENTE], 0)), "0000")))</f>
        <v/>
      </c>
      <c r="F527" s="48" t="str">
        <f t="shared" si="177"/>
        <v>SCARAVELLI</v>
      </c>
      <c r="G527" s="48" t="str">
        <f t="shared" si="178"/>
        <v/>
      </c>
      <c r="H527" s="57"/>
      <c r="I527" s="68" t="str">
        <f t="shared" si="179"/>
        <v>02</v>
      </c>
      <c r="J527" s="39" t="str">
        <f t="shared" si="190"/>
        <v/>
      </c>
      <c r="K527" s="40" t="str">
        <f t="shared" si="191"/>
        <v>08:15</v>
      </c>
      <c r="L527" s="48"/>
      <c r="M527" s="41" t="str">
        <f t="shared" si="192"/>
        <v/>
      </c>
      <c r="N527" s="41" t="str">
        <f t="shared" si="180"/>
        <v/>
      </c>
      <c r="O527" s="10" t="str">
        <f t="shared" si="181"/>
        <v>08:15</v>
      </c>
      <c r="P527" s="10" t="str">
        <f t="shared" si="182"/>
        <v/>
      </c>
      <c r="Q527" s="48" t="str">
        <f t="shared" si="183"/>
        <v/>
      </c>
      <c r="R527" s="48" t="str">
        <f t="shared" si="184"/>
        <v/>
      </c>
      <c r="S527" s="42" t="str">
        <f t="shared" si="185"/>
        <v>SINGOLO</v>
      </c>
      <c r="T527" s="57" t="str">
        <f>Tabella3[[#This Row],[Descrizione Attività]]</f>
        <v>Area cantieri SUD - Noleggio gruppo elet</v>
      </c>
      <c r="U527" s="57" t="str">
        <f>IF(Tabella1[[#This Row],[DATA]]="","","02")</f>
        <v>02</v>
      </c>
      <c r="V527" s="34"/>
      <c r="W527" s="34"/>
      <c r="X527" s="33"/>
      <c r="Y527" s="23"/>
      <c r="Z527" s="21" t="str">
        <f t="shared" si="186"/>
        <v>mercoledì</v>
      </c>
      <c r="AA527" s="22">
        <f t="shared" si="187"/>
        <v>8.25</v>
      </c>
      <c r="AB527" s="22" t="str">
        <f t="shared" si="188"/>
        <v>08:15</v>
      </c>
      <c r="AC527" s="22" t="str">
        <f t="shared" si="189"/>
        <v>NO</v>
      </c>
      <c r="AD527" s="46"/>
      <c r="AE527" s="78">
        <v>45826</v>
      </c>
      <c r="AF527" s="73" t="s">
        <v>51</v>
      </c>
      <c r="AG527" s="73"/>
      <c r="AH527" s="73">
        <v>5400256064</v>
      </c>
      <c r="AI527" s="73">
        <v>10</v>
      </c>
      <c r="AJ527" s="74">
        <v>7.45</v>
      </c>
      <c r="AK527" s="74">
        <v>16.45</v>
      </c>
      <c r="AL527" s="74">
        <v>8.25</v>
      </c>
      <c r="AM527" s="73" t="s">
        <v>183</v>
      </c>
      <c r="AN527" s="75" t="s">
        <v>45</v>
      </c>
      <c r="AO527" s="76" t="s">
        <v>61</v>
      </c>
    </row>
    <row r="528" spans="1:41" ht="14.45" customHeight="1">
      <c r="A528" s="38"/>
      <c r="B528" s="11">
        <f t="shared" si="176"/>
        <v>45826</v>
      </c>
      <c r="C528" s="39">
        <f t="shared" si="193"/>
        <v>5400256064</v>
      </c>
      <c r="D528" s="50" t="str">
        <f>IF(AF528="", "", IFERROR(TEXT(INDEX(Tabella4[N°], MATCH("*"&amp;AF528&amp;"*", Tabella4[DIPENDENTE], 0)), "0000"), "Non trovato"))</f>
        <v>0319</v>
      </c>
      <c r="E528" s="50" t="str">
        <f>IF(AG528="", "", IF(ISERROR(MATCH("*"&amp;AG528&amp;"*", Tabella4[DIPENDENTE], 0)), "Non trovato", TEXT(INDEX(Tabella4[N°], MATCH("*"&amp;AG528&amp;"*", Tabella4[DIPENDENTE], 0)), "0000")))</f>
        <v/>
      </c>
      <c r="F528" s="48" t="str">
        <f t="shared" si="177"/>
        <v>AMARA</v>
      </c>
      <c r="G528" s="48" t="str">
        <f t="shared" si="178"/>
        <v/>
      </c>
      <c r="H528" s="57"/>
      <c r="I528" s="68" t="str">
        <f t="shared" si="179"/>
        <v>02</v>
      </c>
      <c r="J528" s="39" t="str">
        <f t="shared" si="190"/>
        <v/>
      </c>
      <c r="K528" s="40" t="str">
        <f t="shared" si="191"/>
        <v>01:30</v>
      </c>
      <c r="L528" s="48"/>
      <c r="M528" s="41" t="str">
        <f t="shared" si="192"/>
        <v/>
      </c>
      <c r="N528" s="41" t="str">
        <f t="shared" si="180"/>
        <v/>
      </c>
      <c r="O528" s="10" t="str">
        <f t="shared" si="181"/>
        <v>01:30</v>
      </c>
      <c r="P528" s="10" t="str">
        <f t="shared" si="182"/>
        <v/>
      </c>
      <c r="Q528" s="48" t="str">
        <f t="shared" si="183"/>
        <v/>
      </c>
      <c r="R528" s="48" t="str">
        <f t="shared" si="184"/>
        <v/>
      </c>
      <c r="S528" s="42" t="str">
        <f t="shared" si="185"/>
        <v>SINGOLO</v>
      </c>
      <c r="T528" s="57" t="str">
        <f>Tabella3[[#This Row],[Descrizione Attività]]</f>
        <v>Area cantieri SUD - Noleggio gruppo elet</v>
      </c>
      <c r="U528" s="57" t="str">
        <f>IF(Tabella1[[#This Row],[DATA]]="","","02")</f>
        <v>02</v>
      </c>
      <c r="V528" s="34"/>
      <c r="W528" s="34"/>
      <c r="X528" s="33"/>
      <c r="Y528" s="23"/>
      <c r="Z528" s="21" t="str">
        <f t="shared" si="186"/>
        <v>mercoledì</v>
      </c>
      <c r="AA528" s="22">
        <f t="shared" si="187"/>
        <v>1.5</v>
      </c>
      <c r="AB528" s="22" t="str">
        <f t="shared" si="188"/>
        <v>01:30</v>
      </c>
      <c r="AC528" s="22" t="str">
        <f t="shared" si="189"/>
        <v>NO</v>
      </c>
      <c r="AD528" s="46"/>
      <c r="AE528" s="78">
        <v>45826</v>
      </c>
      <c r="AF528" s="73" t="s">
        <v>155</v>
      </c>
      <c r="AG528" s="73"/>
      <c r="AH528" s="73">
        <v>5400256064</v>
      </c>
      <c r="AI528" s="73">
        <v>10</v>
      </c>
      <c r="AJ528" s="74">
        <v>16.45</v>
      </c>
      <c r="AK528" s="74">
        <v>18.149999999999999</v>
      </c>
      <c r="AL528" s="74">
        <v>1.5</v>
      </c>
      <c r="AM528" s="73" t="s">
        <v>183</v>
      </c>
      <c r="AN528" s="75" t="s">
        <v>45</v>
      </c>
      <c r="AO528" s="76" t="s">
        <v>61</v>
      </c>
    </row>
    <row r="529" spans="1:41" ht="14.45" customHeight="1">
      <c r="A529" s="38"/>
      <c r="B529" s="11">
        <f t="shared" si="176"/>
        <v>45826</v>
      </c>
      <c r="C529" s="39">
        <f t="shared" si="193"/>
        <v>5400255372</v>
      </c>
      <c r="D529" s="50" t="str">
        <f>IF(AF529="", "", IFERROR(TEXT(INDEX(Tabella4[N°], MATCH("*"&amp;AF529&amp;"*", Tabella4[DIPENDENTE], 0)), "0000"), "Non trovato"))</f>
        <v>1976</v>
      </c>
      <c r="E529" s="50" t="str">
        <f>IF(AG529="", "", IF(ISERROR(MATCH("*"&amp;AG529&amp;"*", Tabella4[DIPENDENTE], 0)), "Non trovato", TEXT(INDEX(Tabella4[N°], MATCH("*"&amp;AG529&amp;"*", Tabella4[DIPENDENTE], 0)), "0000")))</f>
        <v>2150</v>
      </c>
      <c r="F529" s="48" t="str">
        <f t="shared" si="177"/>
        <v>RIZZA F</v>
      </c>
      <c r="G529" s="48" t="str">
        <f t="shared" si="178"/>
        <v>RIZZA C</v>
      </c>
      <c r="H529" s="57"/>
      <c r="I529" s="68" t="str">
        <f t="shared" si="179"/>
        <v>02</v>
      </c>
      <c r="J529" s="39" t="str">
        <f t="shared" si="190"/>
        <v/>
      </c>
      <c r="K529" s="40" t="str">
        <f t="shared" si="191"/>
        <v>08:15</v>
      </c>
      <c r="L529" s="48"/>
      <c r="M529" s="41" t="str">
        <f t="shared" si="192"/>
        <v/>
      </c>
      <c r="N529" s="41" t="str">
        <f t="shared" si="180"/>
        <v/>
      </c>
      <c r="O529" s="10" t="str">
        <f t="shared" si="181"/>
        <v>08:15</v>
      </c>
      <c r="P529" s="10" t="str">
        <f t="shared" si="182"/>
        <v/>
      </c>
      <c r="Q529" s="48" t="str">
        <f t="shared" si="183"/>
        <v/>
      </c>
      <c r="R529" s="48" t="str">
        <f t="shared" si="184"/>
        <v/>
      </c>
      <c r="S529" s="42" t="str">
        <f t="shared" si="185"/>
        <v>DOPPIO</v>
      </c>
      <c r="T529" s="57" t="str">
        <f>Tabella3[[#This Row],[Descrizione Attività]]</f>
        <v>ripristini AI  giugno 2025</v>
      </c>
      <c r="U529" s="57" t="str">
        <f>IF(Tabella1[[#This Row],[DATA]]="","","02")</f>
        <v>02</v>
      </c>
      <c r="V529" s="34"/>
      <c r="W529" s="34"/>
      <c r="X529" s="33"/>
      <c r="Y529" s="23"/>
      <c r="Z529" s="21" t="str">
        <f t="shared" si="186"/>
        <v>mercoledì</v>
      </c>
      <c r="AA529" s="22">
        <f t="shared" si="187"/>
        <v>8.25</v>
      </c>
      <c r="AB529" s="22" t="str">
        <f t="shared" si="188"/>
        <v>08:15</v>
      </c>
      <c r="AC529" s="22" t="str">
        <f t="shared" si="189"/>
        <v>NO</v>
      </c>
      <c r="AD529" s="46"/>
      <c r="AE529" s="78">
        <v>45826</v>
      </c>
      <c r="AF529" s="73" t="s">
        <v>77</v>
      </c>
      <c r="AG529" s="73" t="s">
        <v>78</v>
      </c>
      <c r="AH529" s="73">
        <v>5400255372</v>
      </c>
      <c r="AI529" s="73">
        <v>10</v>
      </c>
      <c r="AJ529" s="74">
        <v>7.45</v>
      </c>
      <c r="AK529" s="74">
        <v>16.45</v>
      </c>
      <c r="AL529" s="74">
        <v>16.5</v>
      </c>
      <c r="AM529" s="73" t="s">
        <v>79</v>
      </c>
      <c r="AN529" s="75" t="s">
        <v>45</v>
      </c>
      <c r="AO529" s="76" t="s">
        <v>80</v>
      </c>
    </row>
    <row r="530" spans="1:41" ht="14.45" customHeight="1">
      <c r="A530" s="38"/>
      <c r="B530" s="11">
        <f t="shared" si="176"/>
        <v>45826</v>
      </c>
      <c r="C530" s="39">
        <f t="shared" si="193"/>
        <v>5400255112</v>
      </c>
      <c r="D530" s="50" t="str">
        <f>IF(AF530="", "", IFERROR(TEXT(INDEX(Tabella4[N°], MATCH("*"&amp;AF530&amp;"*", Tabella4[DIPENDENTE], 0)), "0000"), "Non trovato"))</f>
        <v>1894</v>
      </c>
      <c r="E530" s="50" t="str">
        <f>IF(AG530="", "", IF(ISERROR(MATCH("*"&amp;AG530&amp;"*", Tabella4[DIPENDENTE], 0)), "Non trovato", TEXT(INDEX(Tabella4[N°], MATCH("*"&amp;AG530&amp;"*", Tabella4[DIPENDENTE], 0)), "0000")))</f>
        <v>2114</v>
      </c>
      <c r="F530" s="48" t="str">
        <f t="shared" si="177"/>
        <v>CORTESE</v>
      </c>
      <c r="G530" s="48" t="str">
        <f t="shared" si="178"/>
        <v>GUARINO</v>
      </c>
      <c r="H530" s="57"/>
      <c r="I530" s="68" t="str">
        <f t="shared" si="179"/>
        <v>02</v>
      </c>
      <c r="J530" s="39" t="str">
        <f t="shared" si="190"/>
        <v/>
      </c>
      <c r="K530" s="40" t="str">
        <f t="shared" si="191"/>
        <v>08:15</v>
      </c>
      <c r="L530" s="48"/>
      <c r="M530" s="41" t="str">
        <f t="shared" si="192"/>
        <v/>
      </c>
      <c r="N530" s="41" t="str">
        <f t="shared" si="180"/>
        <v/>
      </c>
      <c r="O530" s="10" t="str">
        <f t="shared" si="181"/>
        <v>08:15</v>
      </c>
      <c r="P530" s="10" t="str">
        <f t="shared" si="182"/>
        <v/>
      </c>
      <c r="Q530" s="48" t="str">
        <f t="shared" si="183"/>
        <v/>
      </c>
      <c r="R530" s="48" t="str">
        <f t="shared" si="184"/>
        <v/>
      </c>
      <c r="S530" s="42" t="str">
        <f t="shared" si="185"/>
        <v>DOPPIO</v>
      </c>
      <c r="T530" s="57" t="str">
        <f>Tabella3[[#This Row],[Descrizione Attività]]</f>
        <v>Utilities: squ elett correttiva Giugno</v>
      </c>
      <c r="U530" s="57" t="str">
        <f>IF(Tabella1[[#This Row],[DATA]]="","","02")</f>
        <v>02</v>
      </c>
      <c r="V530" s="34"/>
      <c r="W530" s="34"/>
      <c r="X530" s="33"/>
      <c r="Y530" s="23"/>
      <c r="Z530" s="21" t="str">
        <f t="shared" si="186"/>
        <v>mercoledì</v>
      </c>
      <c r="AA530" s="22">
        <f t="shared" si="187"/>
        <v>8.25</v>
      </c>
      <c r="AB530" s="22" t="str">
        <f t="shared" si="188"/>
        <v>08:15</v>
      </c>
      <c r="AC530" s="22" t="str">
        <f t="shared" si="189"/>
        <v>NO</v>
      </c>
      <c r="AD530" s="46"/>
      <c r="AE530" s="78">
        <v>45826</v>
      </c>
      <c r="AF530" s="73" t="s">
        <v>58</v>
      </c>
      <c r="AG530" s="73" t="s">
        <v>43</v>
      </c>
      <c r="AH530" s="73">
        <v>5400255112</v>
      </c>
      <c r="AI530" s="73">
        <v>10</v>
      </c>
      <c r="AJ530" s="74">
        <v>7.45</v>
      </c>
      <c r="AK530" s="74">
        <v>16.45</v>
      </c>
      <c r="AL530" s="74">
        <v>16.5</v>
      </c>
      <c r="AM530" s="73" t="s">
        <v>60</v>
      </c>
      <c r="AN530" s="75" t="s">
        <v>45</v>
      </c>
      <c r="AO530" s="76" t="s">
        <v>61</v>
      </c>
    </row>
    <row r="531" spans="1:41" ht="14.45" customHeight="1">
      <c r="A531" s="38"/>
      <c r="B531" s="11">
        <f t="shared" si="176"/>
        <v>45826</v>
      </c>
      <c r="C531" s="39">
        <f t="shared" si="193"/>
        <v>404</v>
      </c>
      <c r="D531" s="50" t="str">
        <f>IF(AF531="", "", IFERROR(TEXT(INDEX(Tabella4[N°], MATCH("*"&amp;AF531&amp;"*", Tabella4[DIPENDENTE], 0)), "0000"), "Non trovato"))</f>
        <v>0427</v>
      </c>
      <c r="E531" s="50" t="str">
        <f>IF(AG531="", "", IF(ISERROR(MATCH("*"&amp;AG531&amp;"*", Tabella4[DIPENDENTE], 0)), "Non trovato", TEXT(INDEX(Tabella4[N°], MATCH("*"&amp;AG531&amp;"*", Tabella4[DIPENDENTE], 0)), "0000")))</f>
        <v/>
      </c>
      <c r="F531" s="48" t="str">
        <f t="shared" si="177"/>
        <v>CAVALIERE</v>
      </c>
      <c r="G531" s="48" t="str">
        <f t="shared" si="178"/>
        <v/>
      </c>
      <c r="H531" s="57"/>
      <c r="I531" s="68" t="str">
        <f t="shared" si="179"/>
        <v>02</v>
      </c>
      <c r="J531" s="39" t="str">
        <f t="shared" si="190"/>
        <v>04:15</v>
      </c>
      <c r="K531" s="40" t="str">
        <f t="shared" si="191"/>
        <v/>
      </c>
      <c r="L531" s="48"/>
      <c r="M531" s="41" t="str">
        <f t="shared" si="192"/>
        <v/>
      </c>
      <c r="N531" s="41" t="str">
        <f t="shared" si="180"/>
        <v/>
      </c>
      <c r="O531" s="10" t="str">
        <f t="shared" si="181"/>
        <v>04:15</v>
      </c>
      <c r="P531" s="10" t="str">
        <f t="shared" si="182"/>
        <v/>
      </c>
      <c r="Q531" s="48" t="str">
        <f t="shared" si="183"/>
        <v/>
      </c>
      <c r="R531" s="48" t="str">
        <f t="shared" si="184"/>
        <v/>
      </c>
      <c r="S531" s="42" t="str">
        <f t="shared" si="185"/>
        <v>SINGOLO</v>
      </c>
      <c r="T531" s="57" t="str">
        <f>Tabella3[[#This Row],[Descrizione Attività]]</f>
        <v>VISITA MEDICA</v>
      </c>
      <c r="U531" s="57" t="str">
        <f>IF(Tabella1[[#This Row],[DATA]]="","","02")</f>
        <v>02</v>
      </c>
      <c r="V531" s="34"/>
      <c r="W531" s="34"/>
      <c r="X531" s="33"/>
      <c r="Y531" s="23"/>
      <c r="Z531" s="21" t="str">
        <f t="shared" si="186"/>
        <v>mercoledì</v>
      </c>
      <c r="AA531" s="22">
        <f t="shared" si="187"/>
        <v>4.25</v>
      </c>
      <c r="AB531" s="22" t="str">
        <f t="shared" si="188"/>
        <v>04:15</v>
      </c>
      <c r="AC531" s="22" t="str">
        <f t="shared" si="189"/>
        <v>NO</v>
      </c>
      <c r="AD531" s="46"/>
      <c r="AE531" s="72">
        <v>45826</v>
      </c>
      <c r="AF531" s="73" t="s">
        <v>75</v>
      </c>
      <c r="AG531" s="73"/>
      <c r="AH531" s="73">
        <v>4054</v>
      </c>
      <c r="AI531" s="73">
        <v>10</v>
      </c>
      <c r="AJ531" s="74">
        <v>7.45</v>
      </c>
      <c r="AK531" s="74">
        <v>12</v>
      </c>
      <c r="AL531" s="74">
        <v>4.25</v>
      </c>
      <c r="AM531" s="73" t="s">
        <v>116</v>
      </c>
      <c r="AN531" s="75" t="s">
        <v>49</v>
      </c>
      <c r="AO531" s="76">
        <v>404</v>
      </c>
    </row>
    <row r="532" spans="1:41" ht="14.45" customHeight="1">
      <c r="A532" s="38"/>
      <c r="B532" s="11">
        <f t="shared" si="176"/>
        <v>45826</v>
      </c>
      <c r="C532" s="39">
        <f t="shared" si="193"/>
        <v>5400256107</v>
      </c>
      <c r="D532" s="50" t="str">
        <f>IF(AF532="", "", IFERROR(TEXT(INDEX(Tabella4[N°], MATCH("*"&amp;AF532&amp;"*", Tabella4[DIPENDENTE], 0)), "0000"), "Non trovato"))</f>
        <v>0427</v>
      </c>
      <c r="E532" s="50" t="str">
        <f>IF(AG532="", "", IF(ISERROR(MATCH("*"&amp;AG532&amp;"*", Tabella4[DIPENDENTE], 0)), "Non trovato", TEXT(INDEX(Tabella4[N°], MATCH("*"&amp;AG532&amp;"*", Tabella4[DIPENDENTE], 0)), "0000")))</f>
        <v/>
      </c>
      <c r="F532" s="48" t="str">
        <f t="shared" si="177"/>
        <v>CAVALIERE</v>
      </c>
      <c r="G532" s="48" t="str">
        <f t="shared" si="178"/>
        <v/>
      </c>
      <c r="H532" s="57"/>
      <c r="I532" s="68" t="str">
        <f t="shared" si="179"/>
        <v>02</v>
      </c>
      <c r="J532" s="39" t="str">
        <f t="shared" si="190"/>
        <v/>
      </c>
      <c r="K532" s="40" t="str">
        <f t="shared" si="191"/>
        <v>04:00</v>
      </c>
      <c r="L532" s="48"/>
      <c r="M532" s="41" t="str">
        <f t="shared" si="192"/>
        <v/>
      </c>
      <c r="N532" s="41" t="str">
        <f t="shared" si="180"/>
        <v/>
      </c>
      <c r="O532" s="10" t="str">
        <f t="shared" si="181"/>
        <v>04:00</v>
      </c>
      <c r="P532" s="10" t="str">
        <f t="shared" si="182"/>
        <v/>
      </c>
      <c r="Q532" s="48" t="str">
        <f t="shared" si="183"/>
        <v/>
      </c>
      <c r="R532" s="48" t="str">
        <f t="shared" si="184"/>
        <v/>
      </c>
      <c r="S532" s="42" t="str">
        <f t="shared" si="185"/>
        <v>SINGOLO</v>
      </c>
      <c r="T532" s="57" t="str">
        <f>Tabella3[[#This Row],[Descrizione Attività]]</f>
        <v>CDS 001539_Posa nuovi QMT in CAB.C305</v>
      </c>
      <c r="U532" s="57" t="str">
        <f>IF(Tabella1[[#This Row],[DATA]]="","","02")</f>
        <v>02</v>
      </c>
      <c r="V532" s="34"/>
      <c r="W532" s="34"/>
      <c r="X532" s="33"/>
      <c r="Y532" s="23"/>
      <c r="Z532" s="21" t="str">
        <f t="shared" si="186"/>
        <v>mercoledì</v>
      </c>
      <c r="AA532" s="22">
        <f t="shared" si="187"/>
        <v>4</v>
      </c>
      <c r="AB532" s="22" t="str">
        <f t="shared" si="188"/>
        <v>04:00</v>
      </c>
      <c r="AC532" s="22" t="str">
        <f t="shared" si="189"/>
        <v>NO</v>
      </c>
      <c r="AD532" s="46"/>
      <c r="AE532" s="72">
        <v>45826</v>
      </c>
      <c r="AF532" s="73" t="s">
        <v>75</v>
      </c>
      <c r="AG532" s="73"/>
      <c r="AH532" s="73">
        <v>5400256107</v>
      </c>
      <c r="AI532" s="73">
        <v>30</v>
      </c>
      <c r="AJ532" s="74">
        <v>12.45</v>
      </c>
      <c r="AK532" s="74">
        <v>16.45</v>
      </c>
      <c r="AL532" s="74">
        <v>4</v>
      </c>
      <c r="AM532" s="73" t="s">
        <v>212</v>
      </c>
      <c r="AN532" s="75" t="s">
        <v>45</v>
      </c>
      <c r="AO532" s="76" t="s">
        <v>61</v>
      </c>
    </row>
    <row r="533" spans="1:41" ht="14.45" customHeight="1">
      <c r="A533" s="38"/>
      <c r="B533" s="11">
        <f t="shared" si="176"/>
        <v>45826</v>
      </c>
      <c r="C533" s="39">
        <f t="shared" si="193"/>
        <v>5400256107</v>
      </c>
      <c r="D533" s="50" t="str">
        <f>IF(AF533="", "", IFERROR(TEXT(INDEX(Tabella4[N°], MATCH("*"&amp;AF533&amp;"*", Tabella4[DIPENDENTE], 0)), "0000"), "Non trovato"))</f>
        <v>0319</v>
      </c>
      <c r="E533" s="50" t="str">
        <f>IF(AG533="", "", IF(ISERROR(MATCH("*"&amp;AG533&amp;"*", Tabella4[DIPENDENTE], 0)), "Non trovato", TEXT(INDEX(Tabella4[N°], MATCH("*"&amp;AG533&amp;"*", Tabella4[DIPENDENTE], 0)), "0000")))</f>
        <v>0475</v>
      </c>
      <c r="F533" s="48" t="str">
        <f t="shared" si="177"/>
        <v>AMARA</v>
      </c>
      <c r="G533" s="48" t="str">
        <f t="shared" si="178"/>
        <v>TRINGALI</v>
      </c>
      <c r="H533" s="57"/>
      <c r="I533" s="68" t="str">
        <f t="shared" si="179"/>
        <v>02</v>
      </c>
      <c r="J533" s="39" t="str">
        <f t="shared" si="190"/>
        <v/>
      </c>
      <c r="K533" s="40" t="str">
        <f t="shared" si="191"/>
        <v>04:00</v>
      </c>
      <c r="L533" s="48"/>
      <c r="M533" s="41" t="str">
        <f t="shared" si="192"/>
        <v/>
      </c>
      <c r="N533" s="41" t="str">
        <f t="shared" si="180"/>
        <v/>
      </c>
      <c r="O533" s="10" t="str">
        <f t="shared" si="181"/>
        <v>04:00</v>
      </c>
      <c r="P533" s="10" t="str">
        <f t="shared" si="182"/>
        <v/>
      </c>
      <c r="Q533" s="48" t="str">
        <f t="shared" si="183"/>
        <v/>
      </c>
      <c r="R533" s="48" t="str">
        <f t="shared" si="184"/>
        <v/>
      </c>
      <c r="S533" s="42" t="str">
        <f t="shared" si="185"/>
        <v>DOPPIO</v>
      </c>
      <c r="T533" s="57" t="str">
        <f>Tabella3[[#This Row],[Descrizione Attività]]</f>
        <v>CDS 001539_Posa nuovi QMT in CAB.C305</v>
      </c>
      <c r="U533" s="57" t="str">
        <f>IF(Tabella1[[#This Row],[DATA]]="","","02")</f>
        <v>02</v>
      </c>
      <c r="V533" s="34"/>
      <c r="W533" s="34"/>
      <c r="X533" s="33"/>
      <c r="Y533" s="23"/>
      <c r="Z533" s="21" t="str">
        <f t="shared" si="186"/>
        <v>mercoledì</v>
      </c>
      <c r="AA533" s="22">
        <f t="shared" si="187"/>
        <v>4</v>
      </c>
      <c r="AB533" s="22" t="str">
        <f t="shared" si="188"/>
        <v>04:00</v>
      </c>
      <c r="AC533" s="22" t="str">
        <f t="shared" si="189"/>
        <v>NO</v>
      </c>
      <c r="AD533" s="46"/>
      <c r="AE533" s="78">
        <v>45826</v>
      </c>
      <c r="AF533" s="73" t="s">
        <v>155</v>
      </c>
      <c r="AG533" s="73" t="s">
        <v>57</v>
      </c>
      <c r="AH533" s="73">
        <v>5400256107</v>
      </c>
      <c r="AI533" s="73">
        <v>30</v>
      </c>
      <c r="AJ533" s="74">
        <v>12.45</v>
      </c>
      <c r="AK533" s="74">
        <v>16.45</v>
      </c>
      <c r="AL533" s="74">
        <v>8</v>
      </c>
      <c r="AM533" s="73" t="s">
        <v>212</v>
      </c>
      <c r="AN533" s="75" t="s">
        <v>45</v>
      </c>
      <c r="AO533" s="76" t="s">
        <v>61</v>
      </c>
    </row>
    <row r="534" spans="1:41" ht="14.45" customHeight="1">
      <c r="A534" s="38"/>
      <c r="B534" s="11">
        <f t="shared" si="176"/>
        <v>45826</v>
      </c>
      <c r="C534" s="39">
        <f t="shared" si="193"/>
        <v>5400261041</v>
      </c>
      <c r="D534" s="50" t="str">
        <f>IF(AF534="", "", IFERROR(TEXT(INDEX(Tabella4[N°], MATCH("*"&amp;AF534&amp;"*", Tabella4[DIPENDENTE], 0)), "0000"), "Non trovato"))</f>
        <v>0243</v>
      </c>
      <c r="E534" s="50" t="str">
        <f>IF(AG534="", "", IF(ISERROR(MATCH("*"&amp;AG534&amp;"*", Tabella4[DIPENDENTE], 0)), "Non trovato", TEXT(INDEX(Tabella4[N°], MATCH("*"&amp;AG534&amp;"*", Tabella4[DIPENDENTE], 0)), "0000")))</f>
        <v/>
      </c>
      <c r="F534" s="48" t="str">
        <f t="shared" si="177"/>
        <v>PUGLIARES</v>
      </c>
      <c r="G534" s="48" t="str">
        <f t="shared" si="178"/>
        <v/>
      </c>
      <c r="H534" s="57"/>
      <c r="I534" s="68" t="str">
        <f t="shared" si="179"/>
        <v>02</v>
      </c>
      <c r="J534" s="39" t="str">
        <f t="shared" si="190"/>
        <v/>
      </c>
      <c r="K534" s="40" t="str">
        <f t="shared" si="191"/>
        <v>08:15</v>
      </c>
      <c r="L534" s="48"/>
      <c r="M534" s="41" t="str">
        <f t="shared" si="192"/>
        <v/>
      </c>
      <c r="N534" s="41" t="str">
        <f t="shared" si="180"/>
        <v/>
      </c>
      <c r="O534" s="10" t="str">
        <f t="shared" si="181"/>
        <v>08:15</v>
      </c>
      <c r="P534" s="10" t="str">
        <f t="shared" si="182"/>
        <v/>
      </c>
      <c r="Q534" s="48" t="str">
        <f t="shared" si="183"/>
        <v/>
      </c>
      <c r="R534" s="48" t="str">
        <f t="shared" si="184"/>
        <v/>
      </c>
      <c r="S534" s="42" t="str">
        <f t="shared" si="185"/>
        <v>SINGOLO</v>
      </c>
      <c r="T534" s="57" t="str">
        <f>Tabella3[[#This Row],[Descrizione Attività]]</f>
        <v>ASSISTENZA ELETTRICA ATTIVITA' EDILE IMP 2800 GIUGNO 2025 (PREV 4066)</v>
      </c>
      <c r="U534" s="57" t="str">
        <f>IF(Tabella1[[#This Row],[DATA]]="","","02")</f>
        <v>02</v>
      </c>
      <c r="V534" s="34"/>
      <c r="W534" s="34"/>
      <c r="X534" s="33"/>
      <c r="Y534" s="23"/>
      <c r="Z534" s="21" t="str">
        <f t="shared" si="186"/>
        <v>mercoledì</v>
      </c>
      <c r="AA534" s="22">
        <f t="shared" si="187"/>
        <v>8.25</v>
      </c>
      <c r="AB534" s="22" t="str">
        <f t="shared" si="188"/>
        <v>08:15</v>
      </c>
      <c r="AC534" s="22" t="str">
        <f t="shared" si="189"/>
        <v>NO</v>
      </c>
      <c r="AD534" s="46"/>
      <c r="AE534" s="78">
        <v>45826</v>
      </c>
      <c r="AF534" s="73" t="s">
        <v>89</v>
      </c>
      <c r="AG534" s="73"/>
      <c r="AH534" s="73">
        <v>5400261041</v>
      </c>
      <c r="AI534" s="73">
        <v>10</v>
      </c>
      <c r="AJ534" s="74">
        <v>7.45</v>
      </c>
      <c r="AK534" s="74">
        <v>16.45</v>
      </c>
      <c r="AL534" s="74">
        <v>8.25</v>
      </c>
      <c r="AM534" s="73" t="s">
        <v>90</v>
      </c>
      <c r="AN534" s="75" t="s">
        <v>91</v>
      </c>
      <c r="AO534" s="76" t="s">
        <v>61</v>
      </c>
    </row>
    <row r="535" spans="1:41" ht="14.45" customHeight="1">
      <c r="A535" s="38"/>
      <c r="B535" s="11">
        <f t="shared" si="176"/>
        <v>45826</v>
      </c>
      <c r="C535" s="39">
        <f t="shared" si="193"/>
        <v>404</v>
      </c>
      <c r="D535" s="50" t="str">
        <f>IF(AF535="", "", IFERROR(TEXT(INDEX(Tabella4[N°], MATCH("*"&amp;AF535&amp;"*", Tabella4[DIPENDENTE], 0)), "0000"), "Non trovato"))</f>
        <v>1876</v>
      </c>
      <c r="E535" s="50" t="str">
        <f>IF(AG535="", "", IF(ISERROR(MATCH("*"&amp;AG535&amp;"*", Tabella4[DIPENDENTE], 0)), "Non trovato", TEXT(INDEX(Tabella4[N°], MATCH("*"&amp;AG535&amp;"*", Tabella4[DIPENDENTE], 0)), "0000")))</f>
        <v>0386</v>
      </c>
      <c r="F535" s="48" t="str">
        <f t="shared" si="177"/>
        <v>RICCIO</v>
      </c>
      <c r="G535" s="48" t="str">
        <f t="shared" si="178"/>
        <v>TRICHINI</v>
      </c>
      <c r="H535" s="57"/>
      <c r="I535" s="68" t="str">
        <f t="shared" si="179"/>
        <v>02</v>
      </c>
      <c r="J535" s="39" t="str">
        <f t="shared" si="190"/>
        <v>08:15</v>
      </c>
      <c r="K535" s="40" t="str">
        <f t="shared" si="191"/>
        <v/>
      </c>
      <c r="L535" s="48"/>
      <c r="M535" s="41" t="str">
        <f t="shared" si="192"/>
        <v/>
      </c>
      <c r="N535" s="41" t="str">
        <f t="shared" si="180"/>
        <v/>
      </c>
      <c r="O535" s="10" t="str">
        <f t="shared" si="181"/>
        <v>08:15</v>
      </c>
      <c r="P535" s="10" t="str">
        <f t="shared" si="182"/>
        <v/>
      </c>
      <c r="Q535" s="48" t="str">
        <f t="shared" si="183"/>
        <v/>
      </c>
      <c r="R535" s="48" t="str">
        <f t="shared" si="184"/>
        <v/>
      </c>
      <c r="S535" s="42" t="str">
        <f t="shared" si="185"/>
        <v>DOPPIO</v>
      </c>
      <c r="T535" s="57" t="str">
        <f>Tabella3[[#This Row],[Descrizione Attività]]</f>
        <v>ORE CONTO PROPRIO</v>
      </c>
      <c r="U535" s="57" t="str">
        <f>IF(Tabella1[[#This Row],[DATA]]="","","02")</f>
        <v>02</v>
      </c>
      <c r="V535" s="34"/>
      <c r="W535" s="34"/>
      <c r="X535" s="33"/>
      <c r="Y535" s="23"/>
      <c r="Z535" s="21" t="str">
        <f t="shared" si="186"/>
        <v>mercoledì</v>
      </c>
      <c r="AA535" s="22">
        <f t="shared" si="187"/>
        <v>8.25</v>
      </c>
      <c r="AB535" s="22" t="str">
        <f t="shared" si="188"/>
        <v>08:15</v>
      </c>
      <c r="AC535" s="22" t="str">
        <f t="shared" si="189"/>
        <v>NO</v>
      </c>
      <c r="AD535" s="46"/>
      <c r="AE535" s="78">
        <v>45826</v>
      </c>
      <c r="AF535" s="73" t="s">
        <v>56</v>
      </c>
      <c r="AG535" s="73" t="s">
        <v>113</v>
      </c>
      <c r="AH535" s="73">
        <v>4041</v>
      </c>
      <c r="AI535" s="73">
        <v>10</v>
      </c>
      <c r="AJ535" s="74">
        <v>7.45</v>
      </c>
      <c r="AK535" s="74">
        <v>16.45</v>
      </c>
      <c r="AL535" s="74">
        <v>16.5</v>
      </c>
      <c r="AM535" s="73" t="s">
        <v>62</v>
      </c>
      <c r="AN535" s="75" t="s">
        <v>49</v>
      </c>
      <c r="AO535" s="76">
        <v>4041</v>
      </c>
    </row>
    <row r="536" spans="1:41" ht="14.45" customHeight="1">
      <c r="A536" s="38"/>
      <c r="B536" s="11">
        <f t="shared" si="176"/>
        <v>45826</v>
      </c>
      <c r="C536" s="39">
        <f t="shared" si="193"/>
        <v>404</v>
      </c>
      <c r="D536" s="50" t="str">
        <f>IF(AF536="", "", IFERROR(TEXT(INDEX(Tabella4[N°], MATCH("*"&amp;AF536&amp;"*", Tabella4[DIPENDENTE], 0)), "0000"), "Non trovato"))</f>
        <v>1894</v>
      </c>
      <c r="E536" s="50" t="str">
        <f>IF(AG536="", "", IF(ISERROR(MATCH("*"&amp;AG536&amp;"*", Tabella4[DIPENDENTE], 0)), "Non trovato", TEXT(INDEX(Tabella4[N°], MATCH("*"&amp;AG536&amp;"*", Tabella4[DIPENDENTE], 0)), "0000")))</f>
        <v>0552</v>
      </c>
      <c r="F536" s="48" t="str">
        <f t="shared" si="177"/>
        <v>CORTESE</v>
      </c>
      <c r="G536" s="48" t="str">
        <f t="shared" si="178"/>
        <v>DI MARE</v>
      </c>
      <c r="H536" s="57"/>
      <c r="I536" s="68" t="str">
        <f t="shared" si="179"/>
        <v>02</v>
      </c>
      <c r="J536" s="39" t="str">
        <f t="shared" si="190"/>
        <v>00:30</v>
      </c>
      <c r="K536" s="40" t="str">
        <f t="shared" si="191"/>
        <v/>
      </c>
      <c r="L536" s="48"/>
      <c r="M536" s="41" t="str">
        <f t="shared" si="192"/>
        <v/>
      </c>
      <c r="N536" s="41" t="str">
        <f t="shared" si="180"/>
        <v/>
      </c>
      <c r="O536" s="10" t="str">
        <f t="shared" si="181"/>
        <v>00:30</v>
      </c>
      <c r="P536" s="10" t="str">
        <f t="shared" si="182"/>
        <v/>
      </c>
      <c r="Q536" s="48" t="str">
        <f t="shared" si="183"/>
        <v/>
      </c>
      <c r="R536" s="48" t="str">
        <f t="shared" si="184"/>
        <v/>
      </c>
      <c r="S536" s="42" t="str">
        <f t="shared" si="185"/>
        <v>DOPPIO</v>
      </c>
      <c r="T536" s="57" t="str">
        <f>Tabella3[[#This Row],[Descrizione Attività]]</f>
        <v>ORE CONTO PROPRIO</v>
      </c>
      <c r="U536" s="57" t="str">
        <f>IF(Tabella1[[#This Row],[DATA]]="","","02")</f>
        <v>02</v>
      </c>
      <c r="V536" s="34"/>
      <c r="W536" s="34"/>
      <c r="X536" s="33"/>
      <c r="Y536" s="23"/>
      <c r="Z536" s="21" t="str">
        <f t="shared" si="186"/>
        <v>mercoledì</v>
      </c>
      <c r="AA536" s="22">
        <f t="shared" si="187"/>
        <v>0.5</v>
      </c>
      <c r="AB536" s="22" t="str">
        <f t="shared" si="188"/>
        <v>00:30</v>
      </c>
      <c r="AC536" s="22" t="str">
        <f t="shared" si="189"/>
        <v>NO</v>
      </c>
      <c r="AD536" s="46"/>
      <c r="AE536" s="80">
        <v>45826</v>
      </c>
      <c r="AF536" s="73" t="s">
        <v>58</v>
      </c>
      <c r="AG536" s="73" t="s">
        <v>63</v>
      </c>
      <c r="AH536" s="73">
        <v>4041</v>
      </c>
      <c r="AI536" s="73">
        <v>10</v>
      </c>
      <c r="AJ536" s="74">
        <v>16.45</v>
      </c>
      <c r="AK536" s="74">
        <v>17.149999999999999</v>
      </c>
      <c r="AL536" s="74">
        <v>1</v>
      </c>
      <c r="AM536" s="73" t="s">
        <v>62</v>
      </c>
      <c r="AN536" s="75" t="s">
        <v>49</v>
      </c>
      <c r="AO536" s="76">
        <v>4041</v>
      </c>
    </row>
    <row r="537" spans="1:41" ht="14.45" customHeight="1">
      <c r="A537" s="38"/>
      <c r="B537" s="11">
        <f t="shared" si="176"/>
        <v>45826</v>
      </c>
      <c r="C537" s="39">
        <f t="shared" si="193"/>
        <v>404</v>
      </c>
      <c r="D537" s="50" t="str">
        <f>IF(AF537="", "", IFERROR(TEXT(INDEX(Tabella4[N°], MATCH("*"&amp;AF537&amp;"*", Tabella4[DIPENDENTE], 0)), "0000"), "Non trovato"))</f>
        <v>0552</v>
      </c>
      <c r="E537" s="50" t="str">
        <f>IF(AG537="", "", IF(ISERROR(MATCH("*"&amp;AG537&amp;"*", Tabella4[DIPENDENTE], 0)), "Non trovato", TEXT(INDEX(Tabella4[N°], MATCH("*"&amp;AG537&amp;"*", Tabella4[DIPENDENTE], 0)), "0000")))</f>
        <v/>
      </c>
      <c r="F537" s="48" t="str">
        <f t="shared" si="177"/>
        <v>DI MARE</v>
      </c>
      <c r="G537" s="48" t="str">
        <f t="shared" si="178"/>
        <v/>
      </c>
      <c r="H537" s="57"/>
      <c r="I537" s="68" t="str">
        <f t="shared" si="179"/>
        <v>02</v>
      </c>
      <c r="J537" s="39" t="str">
        <f t="shared" si="190"/>
        <v>01:30</v>
      </c>
      <c r="K537" s="40" t="str">
        <f t="shared" si="191"/>
        <v/>
      </c>
      <c r="L537" s="48"/>
      <c r="M537" s="41" t="str">
        <f t="shared" si="192"/>
        <v/>
      </c>
      <c r="N537" s="41" t="str">
        <f t="shared" si="180"/>
        <v/>
      </c>
      <c r="O537" s="10" t="str">
        <f t="shared" si="181"/>
        <v>01:30</v>
      </c>
      <c r="P537" s="10" t="str">
        <f t="shared" si="182"/>
        <v/>
      </c>
      <c r="Q537" s="48" t="str">
        <f t="shared" si="183"/>
        <v/>
      </c>
      <c r="R537" s="48" t="str">
        <f t="shared" si="184"/>
        <v/>
      </c>
      <c r="S537" s="42" t="str">
        <f t="shared" si="185"/>
        <v>SINGOLO</v>
      </c>
      <c r="T537" s="57" t="str">
        <f>Tabella3[[#This Row],[Descrizione Attività]]</f>
        <v>ORE CONTO PROPRIO</v>
      </c>
      <c r="U537" s="57" t="str">
        <f>IF(Tabella1[[#This Row],[DATA]]="","","02")</f>
        <v>02</v>
      </c>
      <c r="V537" s="34"/>
      <c r="W537" s="34"/>
      <c r="X537" s="33"/>
      <c r="Y537" s="23"/>
      <c r="Z537" s="21" t="str">
        <f t="shared" si="186"/>
        <v>mercoledì</v>
      </c>
      <c r="AA537" s="22">
        <f t="shared" si="187"/>
        <v>1.5</v>
      </c>
      <c r="AB537" s="22" t="str">
        <f t="shared" si="188"/>
        <v>01:30</v>
      </c>
      <c r="AC537" s="22" t="str">
        <f t="shared" si="189"/>
        <v>NO</v>
      </c>
      <c r="AD537" s="46"/>
      <c r="AE537" s="78">
        <v>45826</v>
      </c>
      <c r="AF537" s="73" t="s">
        <v>63</v>
      </c>
      <c r="AG537" s="73"/>
      <c r="AH537" s="73">
        <v>4041</v>
      </c>
      <c r="AI537" s="73">
        <v>10</v>
      </c>
      <c r="AJ537" s="74">
        <v>6.15</v>
      </c>
      <c r="AK537" s="74">
        <v>7.45</v>
      </c>
      <c r="AL537" s="74">
        <v>1.5</v>
      </c>
      <c r="AM537" s="73" t="s">
        <v>62</v>
      </c>
      <c r="AN537" s="75" t="s">
        <v>49</v>
      </c>
      <c r="AO537" s="76">
        <v>4041</v>
      </c>
    </row>
    <row r="538" spans="1:41" ht="14.45" customHeight="1">
      <c r="A538" s="38"/>
      <c r="B538" s="11">
        <f t="shared" si="176"/>
        <v>45826</v>
      </c>
      <c r="C538" s="39">
        <f t="shared" si="193"/>
        <v>404</v>
      </c>
      <c r="D538" s="50" t="str">
        <f>IF(AF538="", "", IFERROR(TEXT(INDEX(Tabella4[N°], MATCH("*"&amp;AF538&amp;"*", Tabella4[DIPENDENTE], 0)), "0000"), "Non trovato"))</f>
        <v>1050</v>
      </c>
      <c r="E538" s="50" t="str">
        <f>IF(AG538="", "", IF(ISERROR(MATCH("*"&amp;AG538&amp;"*", Tabella4[DIPENDENTE], 0)), "Non trovato", TEXT(INDEX(Tabella4[N°], MATCH("*"&amp;AG538&amp;"*", Tabella4[DIPENDENTE], 0)), "0000")))</f>
        <v/>
      </c>
      <c r="F538" s="48" t="str">
        <f t="shared" si="177"/>
        <v>GIGLIUTO M</v>
      </c>
      <c r="G538" s="48" t="str">
        <f t="shared" si="178"/>
        <v/>
      </c>
      <c r="H538" s="57"/>
      <c r="I538" s="68" t="str">
        <f t="shared" si="179"/>
        <v>02</v>
      </c>
      <c r="J538" s="39" t="str">
        <f t="shared" si="190"/>
        <v>08:15</v>
      </c>
      <c r="K538" s="40" t="str">
        <f t="shared" si="191"/>
        <v/>
      </c>
      <c r="L538" s="48"/>
      <c r="M538" s="41" t="str">
        <f t="shared" si="192"/>
        <v>01:00</v>
      </c>
      <c r="N538" s="41" t="str">
        <f t="shared" si="180"/>
        <v/>
      </c>
      <c r="O538" s="10" t="str">
        <f t="shared" si="181"/>
        <v>09:15</v>
      </c>
      <c r="P538" s="10" t="str">
        <f t="shared" si="182"/>
        <v/>
      </c>
      <c r="Q538" s="48" t="str">
        <f t="shared" si="183"/>
        <v/>
      </c>
      <c r="R538" s="48" t="str">
        <f t="shared" si="184"/>
        <v/>
      </c>
      <c r="S538" s="42" t="str">
        <f t="shared" si="185"/>
        <v>SINGOLO</v>
      </c>
      <c r="T538" s="57" t="str">
        <f>Tabella3[[#This Row],[Descrizione Attività]]</f>
        <v>ORE CONTO PROPRIO</v>
      </c>
      <c r="U538" s="57" t="str">
        <f>IF(Tabella1[[#This Row],[DATA]]="","","02")</f>
        <v>02</v>
      </c>
      <c r="V538" s="34"/>
      <c r="W538" s="34"/>
      <c r="X538" s="33"/>
      <c r="Y538" s="23"/>
      <c r="Z538" s="21" t="str">
        <f t="shared" si="186"/>
        <v>mercoledì</v>
      </c>
      <c r="AA538" s="22">
        <f t="shared" si="187"/>
        <v>9.25</v>
      </c>
      <c r="AB538" s="22" t="str">
        <f t="shared" si="188"/>
        <v>09:15</v>
      </c>
      <c r="AC538" s="22" t="str">
        <f t="shared" si="189"/>
        <v>NO</v>
      </c>
      <c r="AD538" s="46"/>
      <c r="AE538" s="78">
        <v>45826</v>
      </c>
      <c r="AF538" s="73" t="s">
        <v>109</v>
      </c>
      <c r="AG538" s="73"/>
      <c r="AH538" s="73">
        <v>4041</v>
      </c>
      <c r="AI538" s="73">
        <v>10</v>
      </c>
      <c r="AJ538" s="74">
        <v>7.45</v>
      </c>
      <c r="AK538" s="74">
        <v>17.45</v>
      </c>
      <c r="AL538" s="74">
        <v>9.25</v>
      </c>
      <c r="AM538" s="73" t="s">
        <v>62</v>
      </c>
      <c r="AN538" s="75" t="s">
        <v>49</v>
      </c>
      <c r="AO538" s="76">
        <v>4041</v>
      </c>
    </row>
    <row r="539" spans="1:41" ht="14.45" customHeight="1">
      <c r="A539" s="38"/>
      <c r="B539" s="11">
        <f t="shared" si="176"/>
        <v>45826</v>
      </c>
      <c r="C539" s="39" t="str">
        <f t="shared" si="193"/>
        <v>23/134</v>
      </c>
      <c r="D539" s="50" t="str">
        <f>IF(AF539="", "", IFERROR(TEXT(INDEX(Tabella4[N°], MATCH("*"&amp;AF539&amp;"*", Tabella4[DIPENDENTE], 0)), "0000"), "Non trovato"))</f>
        <v>0242</v>
      </c>
      <c r="E539" s="50" t="str">
        <f>IF(AG539="", "", IF(ISERROR(MATCH("*"&amp;AG539&amp;"*", Tabella4[DIPENDENTE], 0)), "Non trovato", TEXT(INDEX(Tabella4[N°], MATCH("*"&amp;AG539&amp;"*", Tabella4[DIPENDENTE], 0)), "0000")))</f>
        <v/>
      </c>
      <c r="F539" s="48" t="str">
        <f t="shared" si="177"/>
        <v>OGNISANTI A</v>
      </c>
      <c r="G539" s="48" t="str">
        <f t="shared" si="178"/>
        <v/>
      </c>
      <c r="H539" s="57"/>
      <c r="I539" s="68" t="str">
        <f t="shared" si="179"/>
        <v>02</v>
      </c>
      <c r="J539" s="39" t="str">
        <f t="shared" si="190"/>
        <v/>
      </c>
      <c r="K539" s="40" t="str">
        <f t="shared" si="191"/>
        <v>01:00</v>
      </c>
      <c r="L539" s="48"/>
      <c r="M539" s="41" t="str">
        <f t="shared" si="192"/>
        <v/>
      </c>
      <c r="N539" s="41" t="str">
        <f t="shared" si="180"/>
        <v/>
      </c>
      <c r="O539" s="10" t="str">
        <f t="shared" si="181"/>
        <v>01:00</v>
      </c>
      <c r="P539" s="10" t="str">
        <f t="shared" si="182"/>
        <v/>
      </c>
      <c r="Q539" s="48" t="str">
        <f t="shared" si="183"/>
        <v/>
      </c>
      <c r="R539" s="48" t="str">
        <f t="shared" si="184"/>
        <v/>
      </c>
      <c r="S539" s="42" t="str">
        <f t="shared" si="185"/>
        <v>SINGOLO</v>
      </c>
      <c r="T539" s="57" t="str">
        <f>Tabella3[[#This Row],[Descrizione Attività]]</f>
        <v>Manutenzione Motori Elettrici Isab</v>
      </c>
      <c r="U539" s="57" t="str">
        <f>IF(Tabella1[[#This Row],[DATA]]="","","02")</f>
        <v>02</v>
      </c>
      <c r="V539" s="34"/>
      <c r="W539" s="34"/>
      <c r="X539" s="33"/>
      <c r="Y539" s="23"/>
      <c r="Z539" s="21" t="str">
        <f t="shared" si="186"/>
        <v>mercoledì</v>
      </c>
      <c r="AA539" s="22">
        <f t="shared" si="187"/>
        <v>1</v>
      </c>
      <c r="AB539" s="22" t="str">
        <f t="shared" si="188"/>
        <v>01:00</v>
      </c>
      <c r="AC539" s="22" t="str">
        <f t="shared" si="189"/>
        <v>NO</v>
      </c>
      <c r="AD539" s="46"/>
      <c r="AE539" s="78">
        <v>45826</v>
      </c>
      <c r="AF539" s="73" t="s">
        <v>72</v>
      </c>
      <c r="AG539" s="73"/>
      <c r="AH539" s="73">
        <v>23134</v>
      </c>
      <c r="AI539" s="73">
        <v>30</v>
      </c>
      <c r="AJ539" s="74">
        <v>16.45</v>
      </c>
      <c r="AK539" s="74">
        <v>17.45</v>
      </c>
      <c r="AL539" s="74">
        <v>1</v>
      </c>
      <c r="AM539" s="73" t="s">
        <v>213</v>
      </c>
      <c r="AN539" s="75" t="s">
        <v>49</v>
      </c>
      <c r="AO539" s="76" t="s">
        <v>124</v>
      </c>
    </row>
    <row r="540" spans="1:41" ht="14.45" customHeight="1">
      <c r="A540" s="38"/>
      <c r="B540" s="11">
        <f t="shared" si="176"/>
        <v>45826</v>
      </c>
      <c r="C540" s="39">
        <f t="shared" si="193"/>
        <v>5400243313</v>
      </c>
      <c r="D540" s="50" t="str">
        <f>IF(AF540="", "", IFERROR(TEXT(INDEX(Tabella4[N°], MATCH("*"&amp;AF540&amp;"*", Tabella4[DIPENDENTE], 0)), "0000"), "Non trovato"))</f>
        <v>1833</v>
      </c>
      <c r="E540" s="50" t="str">
        <f>IF(AG540="", "", IF(ISERROR(MATCH("*"&amp;AG540&amp;"*", Tabella4[DIPENDENTE], 0)), "Non trovato", TEXT(INDEX(Tabella4[N°], MATCH("*"&amp;AG540&amp;"*", Tabella4[DIPENDENTE], 0)), "0000")))</f>
        <v>2083</v>
      </c>
      <c r="F540" s="48" t="str">
        <f t="shared" si="177"/>
        <v>MICELI</v>
      </c>
      <c r="G540" s="48" t="str">
        <f t="shared" si="178"/>
        <v>NOCERA</v>
      </c>
      <c r="H540" s="57"/>
      <c r="I540" s="68" t="str">
        <f t="shared" si="179"/>
        <v>02</v>
      </c>
      <c r="J540" s="39" t="str">
        <f t="shared" si="190"/>
        <v/>
      </c>
      <c r="K540" s="40" t="str">
        <f t="shared" si="191"/>
        <v>08:15</v>
      </c>
      <c r="L540" s="48"/>
      <c r="M540" s="41" t="str">
        <f t="shared" si="192"/>
        <v/>
      </c>
      <c r="N540" s="41" t="str">
        <f t="shared" si="180"/>
        <v/>
      </c>
      <c r="O540" s="10" t="str">
        <f t="shared" si="181"/>
        <v>08:15</v>
      </c>
      <c r="P540" s="10" t="str">
        <f t="shared" si="182"/>
        <v/>
      </c>
      <c r="Q540" s="48" t="str">
        <f t="shared" si="183"/>
        <v/>
      </c>
      <c r="R540" s="48" t="str">
        <f t="shared" si="184"/>
        <v/>
      </c>
      <c r="S540" s="42" t="str">
        <f t="shared" si="185"/>
        <v>DOPPIO</v>
      </c>
      <c r="T540" s="57" t="str">
        <f>Tabella3[[#This Row],[Descrizione Attività]]</f>
        <v>Assistenza ELE attività edili_2025</v>
      </c>
      <c r="U540" s="57" t="str">
        <f>IF(Tabella1[[#This Row],[DATA]]="","","02")</f>
        <v>02</v>
      </c>
      <c r="V540" s="34"/>
      <c r="W540" s="34"/>
      <c r="X540" s="33"/>
      <c r="Y540" s="23"/>
      <c r="Z540" s="21" t="str">
        <f t="shared" si="186"/>
        <v>mercoledì</v>
      </c>
      <c r="AA540" s="22">
        <f t="shared" si="187"/>
        <v>8.25</v>
      </c>
      <c r="AB540" s="22" t="str">
        <f t="shared" si="188"/>
        <v>08:15</v>
      </c>
      <c r="AC540" s="22" t="str">
        <f t="shared" si="189"/>
        <v>NO</v>
      </c>
      <c r="AD540" s="46"/>
      <c r="AE540" s="78">
        <v>45826</v>
      </c>
      <c r="AF540" s="73" t="s">
        <v>82</v>
      </c>
      <c r="AG540" s="73" t="s">
        <v>88</v>
      </c>
      <c r="AH540" s="73">
        <v>5400243313</v>
      </c>
      <c r="AI540" s="73">
        <v>10</v>
      </c>
      <c r="AJ540" s="74">
        <v>7.45</v>
      </c>
      <c r="AK540" s="74">
        <v>16.45</v>
      </c>
      <c r="AL540" s="74">
        <v>16.5</v>
      </c>
      <c r="AM540" s="73" t="s">
        <v>145</v>
      </c>
      <c r="AN540" s="75" t="s">
        <v>45</v>
      </c>
      <c r="AO540" s="76" t="s">
        <v>61</v>
      </c>
    </row>
    <row r="541" spans="1:41" ht="14.45" customHeight="1">
      <c r="A541" s="38"/>
      <c r="B541" s="11">
        <f t="shared" si="176"/>
        <v>45826</v>
      </c>
      <c r="C541" s="39">
        <f t="shared" si="193"/>
        <v>5400254243</v>
      </c>
      <c r="D541" s="50" t="str">
        <f>IF(AF541="", "", IFERROR(TEXT(INDEX(Tabella4[N°], MATCH("*"&amp;AF541&amp;"*", Tabella4[DIPENDENTE], 0)), "0000"), "Non trovato"))</f>
        <v>0370</v>
      </c>
      <c r="E541" s="50" t="str">
        <f>IF(AG541="", "", IF(ISERROR(MATCH("*"&amp;AG541&amp;"*", Tabella4[DIPENDENTE], 0)), "Non trovato", TEXT(INDEX(Tabella4[N°], MATCH("*"&amp;AG541&amp;"*", Tabella4[DIPENDENTE], 0)), "0000")))</f>
        <v>0263</v>
      </c>
      <c r="F541" s="48" t="str">
        <f t="shared" si="177"/>
        <v>GARBINI</v>
      </c>
      <c r="G541" s="48" t="str">
        <f t="shared" si="178"/>
        <v>ROSSITTO G</v>
      </c>
      <c r="H541" s="57"/>
      <c r="I541" s="68" t="str">
        <f t="shared" si="179"/>
        <v>02</v>
      </c>
      <c r="J541" s="39" t="str">
        <f t="shared" si="190"/>
        <v/>
      </c>
      <c r="K541" s="40" t="str">
        <f t="shared" si="191"/>
        <v>08:15</v>
      </c>
      <c r="L541" s="48"/>
      <c r="M541" s="41" t="str">
        <f t="shared" si="192"/>
        <v/>
      </c>
      <c r="N541" s="41" t="str">
        <f t="shared" si="180"/>
        <v/>
      </c>
      <c r="O541" s="10" t="str">
        <f t="shared" si="181"/>
        <v>08:15</v>
      </c>
      <c r="P541" s="10" t="str">
        <f t="shared" si="182"/>
        <v/>
      </c>
      <c r="Q541" s="48" t="str">
        <f t="shared" si="183"/>
        <v/>
      </c>
      <c r="R541" s="48" t="str">
        <f t="shared" si="184"/>
        <v/>
      </c>
      <c r="S541" s="42" t="str">
        <f t="shared" si="185"/>
        <v>DOPPIO</v>
      </c>
      <c r="T541" s="57" t="str">
        <f>Tabella3[[#This Row],[Descrizione Attività]]</f>
        <v>200/MP102A - MP103C - attività ELE</v>
      </c>
      <c r="U541" s="57" t="str">
        <f>IF(Tabella1[[#This Row],[DATA]]="","","02")</f>
        <v>02</v>
      </c>
      <c r="V541" s="34"/>
      <c r="W541" s="34"/>
      <c r="X541" s="33"/>
      <c r="Y541" s="23"/>
      <c r="Z541" s="21" t="str">
        <f t="shared" si="186"/>
        <v>mercoledì</v>
      </c>
      <c r="AA541" s="22">
        <f t="shared" si="187"/>
        <v>8.25</v>
      </c>
      <c r="AB541" s="22" t="str">
        <f t="shared" si="188"/>
        <v>08:15</v>
      </c>
      <c r="AC541" s="22" t="str">
        <f t="shared" si="189"/>
        <v>NO</v>
      </c>
      <c r="AD541" s="46"/>
      <c r="AE541" s="80">
        <v>45826</v>
      </c>
      <c r="AF541" s="73" t="s">
        <v>115</v>
      </c>
      <c r="AG541" s="73" t="s">
        <v>110</v>
      </c>
      <c r="AH541" s="73">
        <v>5400254243</v>
      </c>
      <c r="AI541" s="73">
        <v>10</v>
      </c>
      <c r="AJ541" s="74">
        <v>7.45</v>
      </c>
      <c r="AK541" s="74">
        <v>16.45</v>
      </c>
      <c r="AL541" s="74">
        <v>16.5</v>
      </c>
      <c r="AM541" s="73" t="s">
        <v>214</v>
      </c>
      <c r="AN541" s="75" t="s">
        <v>45</v>
      </c>
      <c r="AO541" s="76" t="s">
        <v>61</v>
      </c>
    </row>
    <row r="542" spans="1:41" ht="14.45" customHeight="1">
      <c r="A542" s="38"/>
      <c r="B542" s="11">
        <f t="shared" si="176"/>
        <v>45826</v>
      </c>
      <c r="C542" s="39" t="str">
        <f t="shared" si="193"/>
        <v>23/134</v>
      </c>
      <c r="D542" s="50" t="str">
        <f>IF(AF542="", "", IFERROR(TEXT(INDEX(Tabella4[N°], MATCH("*"&amp;AF542&amp;"*", Tabella4[DIPENDENTE], 0)), "0000"), "Non trovato"))</f>
        <v>0263</v>
      </c>
      <c r="E542" s="50" t="str">
        <f>IF(AG542="", "", IF(ISERROR(MATCH("*"&amp;AG542&amp;"*", Tabella4[DIPENDENTE], 0)), "Non trovato", TEXT(INDEX(Tabella4[N°], MATCH("*"&amp;AG542&amp;"*", Tabella4[DIPENDENTE], 0)), "0000")))</f>
        <v/>
      </c>
      <c r="F542" s="48" t="str">
        <f t="shared" si="177"/>
        <v>ROSSITTO G</v>
      </c>
      <c r="G542" s="48" t="str">
        <f t="shared" si="178"/>
        <v/>
      </c>
      <c r="H542" s="57"/>
      <c r="I542" s="68" t="str">
        <f t="shared" si="179"/>
        <v>02</v>
      </c>
      <c r="J542" s="39" t="str">
        <f t="shared" si="190"/>
        <v/>
      </c>
      <c r="K542" s="40" t="str">
        <f t="shared" si="191"/>
        <v>01:30</v>
      </c>
      <c r="L542" s="48"/>
      <c r="M542" s="41" t="str">
        <f t="shared" si="192"/>
        <v/>
      </c>
      <c r="N542" s="41" t="str">
        <f t="shared" si="180"/>
        <v/>
      </c>
      <c r="O542" s="10" t="str">
        <f t="shared" si="181"/>
        <v>01:30</v>
      </c>
      <c r="P542" s="10" t="str">
        <f t="shared" si="182"/>
        <v/>
      </c>
      <c r="Q542" s="48" t="str">
        <f t="shared" si="183"/>
        <v/>
      </c>
      <c r="R542" s="48" t="str">
        <f t="shared" si="184"/>
        <v/>
      </c>
      <c r="S542" s="42" t="str">
        <f t="shared" si="185"/>
        <v>SINGOLO</v>
      </c>
      <c r="T542" s="57" t="str">
        <f>Tabella3[[#This Row],[Descrizione Attività]]</f>
        <v>Manutenzione Elettrica Isab</v>
      </c>
      <c r="U542" s="57" t="str">
        <f>IF(Tabella1[[#This Row],[DATA]]="","","02")</f>
        <v>02</v>
      </c>
      <c r="V542" s="34"/>
      <c r="W542" s="34"/>
      <c r="X542" s="33"/>
      <c r="Y542" s="23"/>
      <c r="Z542" s="21" t="str">
        <f t="shared" si="186"/>
        <v>mercoledì</v>
      </c>
      <c r="AA542" s="22">
        <f t="shared" si="187"/>
        <v>1.5</v>
      </c>
      <c r="AB542" s="22" t="str">
        <f t="shared" si="188"/>
        <v>01:30</v>
      </c>
      <c r="AC542" s="22" t="str">
        <f t="shared" si="189"/>
        <v>NO</v>
      </c>
      <c r="AD542" s="46"/>
      <c r="AE542" s="80">
        <v>45826</v>
      </c>
      <c r="AF542" s="73" t="s">
        <v>110</v>
      </c>
      <c r="AG542" s="73"/>
      <c r="AH542" s="73">
        <v>23134</v>
      </c>
      <c r="AI542" s="73">
        <v>10</v>
      </c>
      <c r="AJ542" s="74">
        <v>6.15</v>
      </c>
      <c r="AK542" s="74">
        <v>7.45</v>
      </c>
      <c r="AL542" s="74">
        <v>1.5</v>
      </c>
      <c r="AM542" s="73" t="s">
        <v>111</v>
      </c>
      <c r="AN542" s="75" t="s">
        <v>49</v>
      </c>
      <c r="AO542" s="76" t="s">
        <v>61</v>
      </c>
    </row>
    <row r="543" spans="1:41" ht="14.45" customHeight="1">
      <c r="A543" s="38"/>
      <c r="B543" s="11">
        <f t="shared" si="176"/>
        <v>45826</v>
      </c>
      <c r="C543" s="39" t="str">
        <f t="shared" si="193"/>
        <v>23/134</v>
      </c>
      <c r="D543" s="50" t="str">
        <f>IF(AF543="", "", IFERROR(TEXT(INDEX(Tabella4[N°], MATCH("*"&amp;AF543&amp;"*", Tabella4[DIPENDENTE], 0)), "0000"), "Non trovato"))</f>
        <v>0263</v>
      </c>
      <c r="E543" s="50" t="str">
        <f>IF(AG543="", "", IF(ISERROR(MATCH("*"&amp;AG543&amp;"*", Tabella4[DIPENDENTE], 0)), "Non trovato", TEXT(INDEX(Tabella4[N°], MATCH("*"&amp;AG543&amp;"*", Tabella4[DIPENDENTE], 0)), "0000")))</f>
        <v/>
      </c>
      <c r="F543" s="48" t="str">
        <f t="shared" si="177"/>
        <v>ROSSITTO G</v>
      </c>
      <c r="G543" s="48" t="str">
        <f t="shared" si="178"/>
        <v/>
      </c>
      <c r="H543" s="57"/>
      <c r="I543" s="68" t="str">
        <f t="shared" si="179"/>
        <v>02</v>
      </c>
      <c r="J543" s="39" t="str">
        <f t="shared" si="190"/>
        <v/>
      </c>
      <c r="K543" s="40" t="str">
        <f t="shared" si="191"/>
        <v>00:30</v>
      </c>
      <c r="L543" s="48"/>
      <c r="M543" s="41" t="str">
        <f t="shared" si="192"/>
        <v/>
      </c>
      <c r="N543" s="41" t="str">
        <f t="shared" si="180"/>
        <v/>
      </c>
      <c r="O543" s="10" t="str">
        <f t="shared" si="181"/>
        <v>00:30</v>
      </c>
      <c r="P543" s="10" t="str">
        <f t="shared" si="182"/>
        <v/>
      </c>
      <c r="Q543" s="48" t="str">
        <f t="shared" si="183"/>
        <v/>
      </c>
      <c r="R543" s="48" t="str">
        <f t="shared" si="184"/>
        <v/>
      </c>
      <c r="S543" s="42" t="str">
        <f t="shared" si="185"/>
        <v>SINGOLO</v>
      </c>
      <c r="T543" s="57" t="str">
        <f>Tabella3[[#This Row],[Descrizione Attività]]</f>
        <v>Manutenzione Elettrica Isab</v>
      </c>
      <c r="U543" s="57" t="str">
        <f>IF(Tabella1[[#This Row],[DATA]]="","","02")</f>
        <v>02</v>
      </c>
      <c r="V543" s="34"/>
      <c r="W543" s="34"/>
      <c r="X543" s="33"/>
      <c r="Y543" s="23"/>
      <c r="Z543" s="21" t="str">
        <f t="shared" si="186"/>
        <v>mercoledì</v>
      </c>
      <c r="AA543" s="22">
        <f t="shared" si="187"/>
        <v>0.5</v>
      </c>
      <c r="AB543" s="22" t="str">
        <f t="shared" si="188"/>
        <v>00:30</v>
      </c>
      <c r="AC543" s="22" t="str">
        <f t="shared" si="189"/>
        <v>NO</v>
      </c>
      <c r="AD543" s="46"/>
      <c r="AE543" s="80">
        <v>45826</v>
      </c>
      <c r="AF543" s="73" t="s">
        <v>110</v>
      </c>
      <c r="AG543" s="73"/>
      <c r="AH543" s="73">
        <v>23134</v>
      </c>
      <c r="AI543" s="73">
        <v>10</v>
      </c>
      <c r="AJ543" s="74">
        <v>16.45</v>
      </c>
      <c r="AK543" s="74">
        <v>17.149999999999999</v>
      </c>
      <c r="AL543" s="74">
        <v>0.5</v>
      </c>
      <c r="AM543" s="73" t="s">
        <v>111</v>
      </c>
      <c r="AN543" s="75" t="s">
        <v>49</v>
      </c>
      <c r="AO543" s="76" t="s">
        <v>61</v>
      </c>
    </row>
    <row r="544" spans="1:41" ht="14.45" customHeight="1">
      <c r="A544" s="38"/>
      <c r="B544" s="11">
        <f t="shared" si="176"/>
        <v>45826</v>
      </c>
      <c r="C544" s="39">
        <f t="shared" si="193"/>
        <v>404</v>
      </c>
      <c r="D544" s="50" t="str">
        <f>IF(AF544="", "", IFERROR(TEXT(INDEX(Tabella4[N°], MATCH("*"&amp;AF544&amp;"*", Tabella4[DIPENDENTE], 0)), "0000"), "Non trovato"))</f>
        <v>0476</v>
      </c>
      <c r="E544" s="50" t="str">
        <f>IF(AG544="", "", IF(ISERROR(MATCH("*"&amp;AG544&amp;"*", Tabella4[DIPENDENTE], 0)), "Non trovato", TEXT(INDEX(Tabella4[N°], MATCH("*"&amp;AG544&amp;"*", Tabella4[DIPENDENTE], 0)), "0000")))</f>
        <v>0300</v>
      </c>
      <c r="F544" s="48" t="str">
        <f t="shared" si="177"/>
        <v>ARICO'</v>
      </c>
      <c r="G544" s="48" t="str">
        <f t="shared" si="178"/>
        <v>CAVAGNACCHI</v>
      </c>
      <c r="H544" s="57"/>
      <c r="I544" s="68" t="str">
        <f t="shared" si="179"/>
        <v>02</v>
      </c>
      <c r="J544" s="39" t="str">
        <f t="shared" si="190"/>
        <v/>
      </c>
      <c r="K544" s="40" t="str">
        <f t="shared" si="191"/>
        <v/>
      </c>
      <c r="L544" s="48"/>
      <c r="M544" s="41" t="str">
        <f t="shared" si="192"/>
        <v/>
      </c>
      <c r="N544" s="41" t="str">
        <f t="shared" si="180"/>
        <v/>
      </c>
      <c r="O544" s="10" t="str">
        <f t="shared" si="181"/>
        <v>08:15</v>
      </c>
      <c r="P544" s="10" t="str">
        <f t="shared" si="182"/>
        <v>08:15</v>
      </c>
      <c r="Q544" s="48" t="str">
        <f t="shared" si="183"/>
        <v/>
      </c>
      <c r="R544" s="48" t="str">
        <f t="shared" si="184"/>
        <v/>
      </c>
      <c r="S544" s="42" t="str">
        <f t="shared" si="185"/>
        <v>DOPPIO</v>
      </c>
      <c r="T544" s="57" t="str">
        <f>Tabella3[[#This Row],[Descrizione Attività]]</f>
        <v>FERIE</v>
      </c>
      <c r="U544" s="57" t="str">
        <f>IF(Tabella1[[#This Row],[DATA]]="","","02")</f>
        <v>02</v>
      </c>
      <c r="V544" s="34"/>
      <c r="W544" s="34"/>
      <c r="X544" s="33"/>
      <c r="Y544" s="23"/>
      <c r="Z544" s="21" t="str">
        <f t="shared" si="186"/>
        <v>mercoledì</v>
      </c>
      <c r="AA544" s="22">
        <f t="shared" si="187"/>
        <v>8.25</v>
      </c>
      <c r="AB544" s="22" t="str">
        <f t="shared" si="188"/>
        <v>08:15</v>
      </c>
      <c r="AC544" s="22" t="str">
        <f t="shared" si="189"/>
        <v>NO</v>
      </c>
      <c r="AD544" s="46"/>
      <c r="AE544" s="80">
        <v>45826</v>
      </c>
      <c r="AF544" s="73" t="s">
        <v>108</v>
      </c>
      <c r="AG544" s="73" t="s">
        <v>81</v>
      </c>
      <c r="AH544" s="73">
        <v>4042</v>
      </c>
      <c r="AI544" s="73">
        <v>10</v>
      </c>
      <c r="AJ544" s="74"/>
      <c r="AK544" s="74"/>
      <c r="AL544" s="74">
        <v>16.5</v>
      </c>
      <c r="AM544" s="73" t="s">
        <v>53</v>
      </c>
      <c r="AN544" s="75" t="s">
        <v>49</v>
      </c>
      <c r="AO544" s="76">
        <v>404</v>
      </c>
    </row>
    <row r="545" spans="1:41" ht="14.45" customHeight="1">
      <c r="A545" s="38"/>
      <c r="B545" s="11">
        <f t="shared" si="176"/>
        <v>45826</v>
      </c>
      <c r="C545" s="39">
        <f t="shared" si="193"/>
        <v>404</v>
      </c>
      <c r="D545" s="50" t="str">
        <f>IF(AF545="", "", IFERROR(TEXT(INDEX(Tabella4[N°], MATCH("*"&amp;AF545&amp;"*", Tabella4[DIPENDENTE], 0)), "0000"), "Non trovato"))</f>
        <v>0266</v>
      </c>
      <c r="E545" s="50" t="str">
        <f>IF(AG545="", "", IF(ISERROR(MATCH("*"&amp;AG545&amp;"*", Tabella4[DIPENDENTE], 0)), "Non trovato", TEXT(INDEX(Tabella4[N°], MATCH("*"&amp;AG545&amp;"*", Tabella4[DIPENDENTE], 0)), "0000")))</f>
        <v>0278</v>
      </c>
      <c r="F545" s="48" t="str">
        <f t="shared" si="177"/>
        <v>DI SALVO</v>
      </c>
      <c r="G545" s="48" t="str">
        <f t="shared" si="178"/>
        <v>INTRESSALVI</v>
      </c>
      <c r="H545" s="57"/>
      <c r="I545" s="68" t="str">
        <f t="shared" si="179"/>
        <v>02</v>
      </c>
      <c r="J545" s="39" t="str">
        <f t="shared" si="190"/>
        <v/>
      </c>
      <c r="K545" s="40" t="str">
        <f t="shared" si="191"/>
        <v/>
      </c>
      <c r="L545" s="48"/>
      <c r="M545" s="41" t="str">
        <f t="shared" si="192"/>
        <v/>
      </c>
      <c r="N545" s="41" t="str">
        <f t="shared" si="180"/>
        <v/>
      </c>
      <c r="O545" s="10" t="str">
        <f t="shared" si="181"/>
        <v>08:15</v>
      </c>
      <c r="P545" s="10" t="str">
        <f t="shared" si="182"/>
        <v>08:15</v>
      </c>
      <c r="Q545" s="48" t="str">
        <f t="shared" si="183"/>
        <v/>
      </c>
      <c r="R545" s="48" t="str">
        <f t="shared" si="184"/>
        <v/>
      </c>
      <c r="S545" s="42" t="str">
        <f t="shared" si="185"/>
        <v>DOPPIO</v>
      </c>
      <c r="T545" s="57" t="str">
        <f>Tabella3[[#This Row],[Descrizione Attività]]</f>
        <v>FERIE</v>
      </c>
      <c r="U545" s="57" t="str">
        <f>IF(Tabella1[[#This Row],[DATA]]="","","02")</f>
        <v>02</v>
      </c>
      <c r="V545" s="34"/>
      <c r="W545" s="34"/>
      <c r="X545" s="33"/>
      <c r="Y545" s="23"/>
      <c r="Z545" s="21" t="str">
        <f t="shared" si="186"/>
        <v>mercoledì</v>
      </c>
      <c r="AA545" s="22">
        <f t="shared" si="187"/>
        <v>8.25</v>
      </c>
      <c r="AB545" s="22" t="str">
        <f t="shared" si="188"/>
        <v>08:15</v>
      </c>
      <c r="AC545" s="22" t="str">
        <f t="shared" si="189"/>
        <v>NO</v>
      </c>
      <c r="AD545" s="46"/>
      <c r="AE545" s="80">
        <v>45826</v>
      </c>
      <c r="AF545" s="73" t="s">
        <v>54</v>
      </c>
      <c r="AG545" s="73" t="s">
        <v>50</v>
      </c>
      <c r="AH545" s="73">
        <v>4042</v>
      </c>
      <c r="AI545" s="73">
        <v>10</v>
      </c>
      <c r="AJ545" s="74"/>
      <c r="AK545" s="74"/>
      <c r="AL545" s="74">
        <v>16.5</v>
      </c>
      <c r="AM545" s="73" t="s">
        <v>53</v>
      </c>
      <c r="AN545" s="75" t="s">
        <v>49</v>
      </c>
      <c r="AO545" s="76">
        <v>404</v>
      </c>
    </row>
    <row r="546" spans="1:41" ht="14.45" customHeight="1">
      <c r="A546" s="38"/>
      <c r="B546" s="11">
        <f t="shared" si="176"/>
        <v>45826</v>
      </c>
      <c r="C546" s="39">
        <f t="shared" si="193"/>
        <v>404</v>
      </c>
      <c r="D546" s="50" t="str">
        <f>IF(AF546="", "", IFERROR(TEXT(INDEX(Tabella4[N°], MATCH("*"&amp;AF546&amp;"*", Tabella4[DIPENDENTE], 0)), "0000"), "Non trovato"))</f>
        <v>0304</v>
      </c>
      <c r="E546" s="50" t="str">
        <f>IF(AG546="", "", IF(ISERROR(MATCH("*"&amp;AG546&amp;"*", Tabella4[DIPENDENTE], 0)), "Non trovato", TEXT(INDEX(Tabella4[N°], MATCH("*"&amp;AG546&amp;"*", Tabella4[DIPENDENTE], 0)), "0000")))</f>
        <v>0967</v>
      </c>
      <c r="F546" s="48" t="str">
        <f t="shared" si="177"/>
        <v>MANSERVIGI</v>
      </c>
      <c r="G546" s="48" t="str">
        <f t="shared" si="178"/>
        <v>SCALISI</v>
      </c>
      <c r="H546" s="57"/>
      <c r="I546" s="68" t="str">
        <f t="shared" si="179"/>
        <v>02</v>
      </c>
      <c r="J546" s="39" t="str">
        <f t="shared" si="190"/>
        <v/>
      </c>
      <c r="K546" s="40" t="str">
        <f t="shared" si="191"/>
        <v/>
      </c>
      <c r="L546" s="48"/>
      <c r="M546" s="41" t="str">
        <f t="shared" si="192"/>
        <v/>
      </c>
      <c r="N546" s="41" t="str">
        <f t="shared" si="180"/>
        <v/>
      </c>
      <c r="O546" s="10" t="str">
        <f t="shared" si="181"/>
        <v>08:15</v>
      </c>
      <c r="P546" s="10" t="str">
        <f t="shared" si="182"/>
        <v>08:15</v>
      </c>
      <c r="Q546" s="48" t="str">
        <f t="shared" si="183"/>
        <v/>
      </c>
      <c r="R546" s="48" t="str">
        <f t="shared" si="184"/>
        <v/>
      </c>
      <c r="S546" s="42" t="str">
        <f t="shared" si="185"/>
        <v>DOPPIO</v>
      </c>
      <c r="T546" s="57" t="str">
        <f>Tabella3[[#This Row],[Descrizione Attività]]</f>
        <v>FERIE</v>
      </c>
      <c r="U546" s="57" t="str">
        <f>IF(Tabella1[[#This Row],[DATA]]="","","02")</f>
        <v>02</v>
      </c>
      <c r="V546" s="34"/>
      <c r="W546" s="34"/>
      <c r="X546" s="33"/>
      <c r="Y546" s="23"/>
      <c r="Z546" s="21" t="str">
        <f t="shared" si="186"/>
        <v>mercoledì</v>
      </c>
      <c r="AA546" s="22">
        <f t="shared" si="187"/>
        <v>8.25</v>
      </c>
      <c r="AB546" s="22" t="str">
        <f t="shared" si="188"/>
        <v>08:15</v>
      </c>
      <c r="AC546" s="22" t="str">
        <f t="shared" si="189"/>
        <v>NO</v>
      </c>
      <c r="AD546" s="46"/>
      <c r="AE546" s="80">
        <v>45826</v>
      </c>
      <c r="AF546" s="73" t="s">
        <v>87</v>
      </c>
      <c r="AG546" s="73" t="s">
        <v>68</v>
      </c>
      <c r="AH546" s="73">
        <v>4042</v>
      </c>
      <c r="AI546" s="73">
        <v>10</v>
      </c>
      <c r="AJ546" s="74"/>
      <c r="AK546" s="74"/>
      <c r="AL546" s="74">
        <v>16.5</v>
      </c>
      <c r="AM546" s="73" t="s">
        <v>53</v>
      </c>
      <c r="AN546" s="75" t="s">
        <v>49</v>
      </c>
      <c r="AO546" s="76">
        <v>404</v>
      </c>
    </row>
    <row r="547" spans="1:41" ht="14.45" customHeight="1">
      <c r="A547" s="38"/>
      <c r="B547" s="11">
        <f t="shared" si="176"/>
        <v>45826</v>
      </c>
      <c r="C547" s="39">
        <f t="shared" si="193"/>
        <v>404</v>
      </c>
      <c r="D547" s="50" t="str">
        <f>IF(AF547="", "", IFERROR(TEXT(INDEX(Tabella4[N°], MATCH("*"&amp;AF547&amp;"*", Tabella4[DIPENDENTE], 0)), "0000"), "Non trovato"))</f>
        <v>0354</v>
      </c>
      <c r="E547" s="50" t="str">
        <f>IF(AG547="", "", IF(ISERROR(MATCH("*"&amp;AG547&amp;"*", Tabella4[DIPENDENTE], 0)), "Non trovato", TEXT(INDEX(Tabella4[N°], MATCH("*"&amp;AG547&amp;"*", Tabella4[DIPENDENTE], 0)), "0000")))</f>
        <v/>
      </c>
      <c r="F547" s="48" t="str">
        <f t="shared" si="177"/>
        <v>GARRO L</v>
      </c>
      <c r="G547" s="48" t="str">
        <f t="shared" si="178"/>
        <v/>
      </c>
      <c r="H547" s="57"/>
      <c r="I547" s="68" t="str">
        <f t="shared" si="179"/>
        <v>02</v>
      </c>
      <c r="J547" s="39" t="str">
        <f t="shared" si="190"/>
        <v/>
      </c>
      <c r="K547" s="40" t="str">
        <f t="shared" si="191"/>
        <v/>
      </c>
      <c r="L547" s="48"/>
      <c r="M547" s="41" t="str">
        <f t="shared" si="192"/>
        <v/>
      </c>
      <c r="N547" s="41" t="str">
        <f t="shared" si="180"/>
        <v/>
      </c>
      <c r="O547" s="10" t="str">
        <f t="shared" si="181"/>
        <v>08:15</v>
      </c>
      <c r="P547" s="10" t="str">
        <f t="shared" si="182"/>
        <v>08:15</v>
      </c>
      <c r="Q547" s="48" t="str">
        <f t="shared" si="183"/>
        <v/>
      </c>
      <c r="R547" s="48" t="str">
        <f t="shared" si="184"/>
        <v/>
      </c>
      <c r="S547" s="42" t="str">
        <f t="shared" si="185"/>
        <v>SINGOLO</v>
      </c>
      <c r="T547" s="57" t="str">
        <f>Tabella3[[#This Row],[Descrizione Attività]]</f>
        <v>PERMESSO RETRIBUITO</v>
      </c>
      <c r="U547" s="57" t="str">
        <f>IF(Tabella1[[#This Row],[DATA]]="","","02")</f>
        <v>02</v>
      </c>
      <c r="V547" s="34"/>
      <c r="W547" s="34"/>
      <c r="X547" s="33"/>
      <c r="Y547" s="23"/>
      <c r="Z547" s="21" t="str">
        <f t="shared" si="186"/>
        <v>mercoledì</v>
      </c>
      <c r="AA547" s="22">
        <f t="shared" si="187"/>
        <v>8.25</v>
      </c>
      <c r="AB547" s="22" t="str">
        <f t="shared" si="188"/>
        <v>08:15</v>
      </c>
      <c r="AC547" s="22" t="str">
        <f t="shared" si="189"/>
        <v>NO</v>
      </c>
      <c r="AD547" s="46"/>
      <c r="AE547" s="80">
        <v>45826</v>
      </c>
      <c r="AF547" s="73" t="s">
        <v>99</v>
      </c>
      <c r="AG547" s="73"/>
      <c r="AH547" s="73">
        <v>4044</v>
      </c>
      <c r="AI547" s="73">
        <v>10</v>
      </c>
      <c r="AJ547" s="74"/>
      <c r="AK547" s="74"/>
      <c r="AL547" s="74">
        <v>8.25</v>
      </c>
      <c r="AM547" s="73" t="s">
        <v>48</v>
      </c>
      <c r="AN547" s="75" t="s">
        <v>49</v>
      </c>
      <c r="AO547" s="76">
        <v>404</v>
      </c>
    </row>
    <row r="548" spans="1:41" ht="14.45" customHeight="1">
      <c r="A548" s="38"/>
      <c r="B548" s="11">
        <f t="shared" si="176"/>
        <v>45826</v>
      </c>
      <c r="C548" s="39">
        <f t="shared" si="193"/>
        <v>404</v>
      </c>
      <c r="D548" s="50" t="str">
        <f>IF(AF548="", "", IFERROR(TEXT(INDEX(Tabella4[N°], MATCH("*"&amp;AF548&amp;"*", Tabella4[DIPENDENTE], 0)), "0000"), "Non trovato"))</f>
        <v>0277</v>
      </c>
      <c r="E548" s="50" t="str">
        <f>IF(AG548="", "", IF(ISERROR(MATCH("*"&amp;AG548&amp;"*", Tabella4[DIPENDENTE], 0)), "Non trovato", TEXT(INDEX(Tabella4[N°], MATCH("*"&amp;AG548&amp;"*", Tabella4[DIPENDENTE], 0)), "0000")))</f>
        <v/>
      </c>
      <c r="F548" s="48" t="str">
        <f t="shared" si="177"/>
        <v>BAUDO</v>
      </c>
      <c r="G548" s="48" t="str">
        <f t="shared" si="178"/>
        <v/>
      </c>
      <c r="H548" s="57"/>
      <c r="I548" s="68" t="str">
        <f t="shared" si="179"/>
        <v>02</v>
      </c>
      <c r="J548" s="39" t="str">
        <f t="shared" si="190"/>
        <v/>
      </c>
      <c r="K548" s="40" t="str">
        <f t="shared" si="191"/>
        <v/>
      </c>
      <c r="L548" s="48"/>
      <c r="M548" s="41" t="str">
        <f t="shared" si="192"/>
        <v/>
      </c>
      <c r="N548" s="41" t="str">
        <f t="shared" si="180"/>
        <v/>
      </c>
      <c r="O548" s="10" t="str">
        <f t="shared" si="181"/>
        <v>08:15</v>
      </c>
      <c r="P548" s="10" t="str">
        <f t="shared" si="182"/>
        <v/>
      </c>
      <c r="Q548" s="48" t="str">
        <f t="shared" si="183"/>
        <v/>
      </c>
      <c r="R548" s="48" t="str">
        <f t="shared" si="184"/>
        <v>08:15</v>
      </c>
      <c r="S548" s="42" t="str">
        <f t="shared" si="185"/>
        <v>SINGOLO</v>
      </c>
      <c r="T548" s="57" t="str">
        <f>Tabella3[[#This Row],[Descrizione Attività]]</f>
        <v>PERMESSO SINDACALE</v>
      </c>
      <c r="U548" s="57" t="str">
        <f>IF(Tabella1[[#This Row],[DATA]]="","","02")</f>
        <v>02</v>
      </c>
      <c r="V548" s="34"/>
      <c r="W548" s="34"/>
      <c r="X548" s="33"/>
      <c r="Y548" s="23"/>
      <c r="Z548" s="21" t="str">
        <f t="shared" si="186"/>
        <v>mercoledì</v>
      </c>
      <c r="AA548" s="22">
        <f t="shared" si="187"/>
        <v>8.25</v>
      </c>
      <c r="AB548" s="22" t="str">
        <f t="shared" si="188"/>
        <v>08:15</v>
      </c>
      <c r="AC548" s="22" t="str">
        <f t="shared" si="189"/>
        <v>NO</v>
      </c>
      <c r="AD548" s="46"/>
      <c r="AE548" s="80">
        <v>45826</v>
      </c>
      <c r="AF548" s="73" t="s">
        <v>94</v>
      </c>
      <c r="AG548" s="73"/>
      <c r="AH548" s="73">
        <v>4045</v>
      </c>
      <c r="AI548" s="73">
        <v>10</v>
      </c>
      <c r="AJ548" s="74"/>
      <c r="AK548" s="74"/>
      <c r="AL548" s="74">
        <v>8.25</v>
      </c>
      <c r="AM548" s="73" t="s">
        <v>182</v>
      </c>
      <c r="AN548" s="75" t="s">
        <v>49</v>
      </c>
      <c r="AO548" s="76">
        <v>404</v>
      </c>
    </row>
    <row r="549" spans="1:41" ht="14.45" customHeight="1">
      <c r="A549" s="38"/>
      <c r="B549" s="11">
        <f t="shared" si="176"/>
        <v>45826</v>
      </c>
      <c r="C549" s="39">
        <f>IF(AH549="","", IF(OR(AH549=4041, AH549=4042, AH549=4043, AH549=4044, AH549=4045, AH549=4046, AH549=4048, AH549=4049, AH549=4051, AH549=4052, AH549=4053, AH549=4054),
404,
IF(AH549=4047,
"ALTRO CANTIERE",
IF(AH549=4050,
430,
IF(LEN(AH549)=5,
MID(AH549, 1, 2) &amp; "/" &amp; MID(AH549, 3, 3),
AH549)
)
)
))</f>
        <v>404</v>
      </c>
      <c r="D549" s="50" t="str">
        <f>IF(AF549="", "", IFERROR(TEXT(INDEX(Tabella4[N°], MATCH("*"&amp;AF549&amp;"*", Tabella4[DIPENDENTE], 0)), "0000"), "Non trovato"))</f>
        <v>0493</v>
      </c>
      <c r="E549" s="50" t="str">
        <f>IF(AG549="", "", IF(ISERROR(MATCH("*"&amp;AG549&amp;"*", Tabella4[DIPENDENTE], 0)), "Non trovato", TEXT(INDEX(Tabella4[N°], MATCH("*"&amp;AG549&amp;"*", Tabella4[DIPENDENTE], 0)), "0000")))</f>
        <v/>
      </c>
      <c r="F549" s="48" t="str">
        <f t="shared" si="177"/>
        <v>SPINALI D</v>
      </c>
      <c r="G549" s="48" t="str">
        <f t="shared" si="178"/>
        <v/>
      </c>
      <c r="H549" s="57"/>
      <c r="I549" s="68" t="str">
        <f t="shared" si="179"/>
        <v>02</v>
      </c>
      <c r="J549" s="39" t="str">
        <f t="shared" ref="J549:J579" si="194">IF(OR(AH549=4041, AH549=4048, AH549=4049, AH549=4054, AH549=4050,AH549=428),
IF(TEXT(VALUE(AB549) -
IF(M549&lt;&gt;"", VALUE(M549), 0) -
IF(N549&lt;&gt;"", VALUE(N549), 0),
"[hh]:mm") = "00:00",
"",
TEXT(VALUE(AB549) -
IF(M549&lt;&gt;"", VALUE(M549), 0) -
IF(N549&lt;&gt;"", VALUE(N549), 0),
"[hh]:mm")),
"")</f>
        <v/>
      </c>
      <c r="K549" s="40" t="str">
        <f t="shared" ref="K549:K579" si="195">IF(AND(AH549&lt;&gt;4041, AH549&lt;&gt;428, AH549&lt;&gt;4048, AH549&lt;&gt;4054, AH549&lt;&gt;4049, AH549&lt;&gt;4045, AH549&lt;&gt;4046, AH549&lt;&gt;4052, AH549&lt;&gt;4044, AH549&lt;&gt;4042, AH549&lt;&gt;4043, AH549&lt;&gt;4053, AH549&lt;&gt;4047, AH549&lt;&gt;4050),
IF(ISERROR(TEXT(VALUE(AB549) -
IF(M549&lt;&gt;"", VALUE(M549), 0) -
IF(N549&lt;&gt;"", VALUE(N549), 0),
"[hh]:mm")), "",
IF(TEXT(VALUE(AB549) -
IF(M549&lt;&gt;"", VALUE(M549), 0) -
IF(N549&lt;&gt;"", VALUE(N549), 0),
"[hh]:mm") = "00:00",
"",
TEXT(VALUE(AB549) -
IF(M549&lt;&gt;"", VALUE(M549), 0) -
IF(N549&lt;&gt;"", VALUE(N549), 0),
"[hh]:mm"))),
"")</f>
        <v/>
      </c>
      <c r="L549" s="48"/>
      <c r="M549" s="41" t="str">
        <f t="shared" ref="M549:M579" si="196">IF(AND(AC549="NO", OR(Z549="lunedì", Z549="martedì", Z549="mercoledì", Z549="giovedì", Z549="venerdì")),
IF(Z549="venerdì",
IF(VALUE(AB549)&gt;VALUE("7:00"),TEXT(VALUE(AB549)-VALUE("7:00"),"[hh]:mm"),""),
IF(VALUE(AB549)&gt;VALUE("8:15"),TEXT(VALUE(AB549)-VALUE("8:15"),"[hh]:mm"),"")
),
"")</f>
        <v/>
      </c>
      <c r="N549" s="41" t="str">
        <f t="shared" si="180"/>
        <v/>
      </c>
      <c r="O549" s="10" t="str">
        <f t="shared" si="181"/>
        <v>04:00</v>
      </c>
      <c r="P549" s="10" t="str">
        <f t="shared" si="182"/>
        <v>04:00</v>
      </c>
      <c r="Q549" s="48" t="str">
        <f t="shared" si="183"/>
        <v/>
      </c>
      <c r="R549" s="48" t="str">
        <f t="shared" si="184"/>
        <v/>
      </c>
      <c r="S549" s="42" t="str">
        <f t="shared" si="185"/>
        <v>SINGOLO</v>
      </c>
      <c r="T549" s="57" t="str">
        <f>Tabella3[[#This Row],[Descrizione Attività]]</f>
        <v>PERMESSO RETRIBUITO</v>
      </c>
      <c r="U549" s="57" t="str">
        <f>IF(Tabella1[[#This Row],[DATA]]="","","02")</f>
        <v>02</v>
      </c>
      <c r="V549" s="34"/>
      <c r="W549" s="34"/>
      <c r="X549" s="33"/>
      <c r="Y549" s="23"/>
      <c r="Z549" s="21" t="str">
        <f t="shared" si="186"/>
        <v>mercoledì</v>
      </c>
      <c r="AA549" s="22">
        <f t="shared" si="187"/>
        <v>4</v>
      </c>
      <c r="AB549" s="22" t="str">
        <f t="shared" si="188"/>
        <v>04:00</v>
      </c>
      <c r="AC549" s="22" t="str">
        <f t="shared" si="189"/>
        <v>NO</v>
      </c>
      <c r="AD549" s="46"/>
      <c r="AE549" s="80">
        <v>45826</v>
      </c>
      <c r="AF549" s="73" t="s">
        <v>42</v>
      </c>
      <c r="AG549" s="73"/>
      <c r="AH549" s="73">
        <v>4044</v>
      </c>
      <c r="AI549" s="73">
        <v>10</v>
      </c>
      <c r="AJ549" s="74">
        <v>12.45</v>
      </c>
      <c r="AK549" s="74">
        <v>16.45</v>
      </c>
      <c r="AL549" s="74">
        <v>4</v>
      </c>
      <c r="AM549" s="73" t="s">
        <v>48</v>
      </c>
      <c r="AN549" s="75" t="s">
        <v>49</v>
      </c>
      <c r="AO549" s="76">
        <v>404</v>
      </c>
    </row>
    <row r="550" spans="1:41" ht="14.45" customHeight="1">
      <c r="A550" s="38"/>
      <c r="B550" s="11">
        <f t="shared" si="176"/>
        <v>45826</v>
      </c>
      <c r="C550" s="39">
        <f t="shared" ref="C550:C579" si="197">IF(AH550="","", IF(OR(AH550=4041, AH550=4042, AH550=4043, AH550=4044, AH550=4045, AH550=4046, AH550=4048, AH550=4049, AH550=4051, AH550=4052, AH550=4053, AH550=4054),
404,
IF(AH550=4047,
"ALTRO CANTIERE",
IF(AH550=4050,
430,
IF(LEN(AH550)=5,
MID(AH550, 1, 2) &amp; "/" &amp; MID(AH550, 3, 3),
AH550)
)
)
))</f>
        <v>404</v>
      </c>
      <c r="D550" s="50" t="str">
        <f>IF(AF550="", "", IFERROR(TEXT(INDEX(Tabella4[N°], MATCH("*"&amp;AF550&amp;"*", Tabella4[DIPENDENTE], 0)), "0000"), "Non trovato"))</f>
        <v>1765</v>
      </c>
      <c r="E550" s="50" t="str">
        <f>IF(AG550="", "", IF(ISERROR(MATCH("*"&amp;AG550&amp;"*", Tabella4[DIPENDENTE], 0)), "Non trovato", TEXT(INDEX(Tabella4[N°], MATCH("*"&amp;AG550&amp;"*", Tabella4[DIPENDENTE], 0)), "0000")))</f>
        <v/>
      </c>
      <c r="F550" s="48" t="str">
        <f t="shared" si="177"/>
        <v>SIRINGO</v>
      </c>
      <c r="G550" s="48" t="str">
        <f t="shared" si="178"/>
        <v/>
      </c>
      <c r="H550" s="57"/>
      <c r="I550" s="68" t="str">
        <f t="shared" si="179"/>
        <v>02</v>
      </c>
      <c r="J550" s="39" t="str">
        <f t="shared" si="194"/>
        <v>08:15</v>
      </c>
      <c r="K550" s="40" t="str">
        <f t="shared" si="195"/>
        <v/>
      </c>
      <c r="L550" s="48"/>
      <c r="M550" s="41" t="str">
        <f t="shared" si="196"/>
        <v/>
      </c>
      <c r="N550" s="41" t="str">
        <f t="shared" si="180"/>
        <v/>
      </c>
      <c r="O550" s="10" t="str">
        <f t="shared" si="181"/>
        <v>08:15</v>
      </c>
      <c r="P550" s="10" t="str">
        <f t="shared" si="182"/>
        <v/>
      </c>
      <c r="Q550" s="48" t="str">
        <f t="shared" si="183"/>
        <v/>
      </c>
      <c r="R550" s="48" t="str">
        <f t="shared" si="184"/>
        <v/>
      </c>
      <c r="S550" s="42" t="str">
        <f t="shared" si="185"/>
        <v>SINGOLO</v>
      </c>
      <c r="T550" s="57" t="str">
        <f>Tabella3[[#This Row],[Descrizione Attività]]</f>
        <v>ORE CONTO PROPRIO</v>
      </c>
      <c r="U550" s="57" t="str">
        <f>IF(Tabella1[[#This Row],[DATA]]="","","02")</f>
        <v>02</v>
      </c>
      <c r="V550" s="34"/>
      <c r="W550" s="34"/>
      <c r="X550" s="33"/>
      <c r="Y550" s="23"/>
      <c r="Z550" s="21" t="str">
        <f t="shared" si="186"/>
        <v>mercoledì</v>
      </c>
      <c r="AA550" s="22">
        <f t="shared" si="187"/>
        <v>8.25</v>
      </c>
      <c r="AB550" s="22" t="str">
        <f t="shared" si="188"/>
        <v>08:15</v>
      </c>
      <c r="AC550" s="22" t="str">
        <f t="shared" si="189"/>
        <v>NO</v>
      </c>
      <c r="AD550" s="46"/>
      <c r="AE550" s="80">
        <v>45826</v>
      </c>
      <c r="AF550" s="73" t="s">
        <v>112</v>
      </c>
      <c r="AG550" s="73"/>
      <c r="AH550" s="73">
        <v>4041</v>
      </c>
      <c r="AI550" s="73">
        <v>10</v>
      </c>
      <c r="AJ550" s="74">
        <v>7.45</v>
      </c>
      <c r="AK550" s="74">
        <v>16.45</v>
      </c>
      <c r="AL550" s="74">
        <v>8.25</v>
      </c>
      <c r="AM550" s="73" t="s">
        <v>62</v>
      </c>
      <c r="AN550" s="75" t="s">
        <v>49</v>
      </c>
      <c r="AO550" s="76">
        <v>4041</v>
      </c>
    </row>
    <row r="551" spans="1:41" ht="14.45" customHeight="1">
      <c r="A551" s="38"/>
      <c r="B551" s="11">
        <f t="shared" si="176"/>
        <v>45826</v>
      </c>
      <c r="C551" s="39" t="str">
        <f t="shared" si="197"/>
        <v>23/134</v>
      </c>
      <c r="D551" s="50" t="str">
        <f>IF(AF551="", "", IFERROR(TEXT(INDEX(Tabella4[N°], MATCH("*"&amp;AF551&amp;"*", Tabella4[DIPENDENTE], 0)), "0000"), "Non trovato"))</f>
        <v>2109</v>
      </c>
      <c r="E551" s="50" t="str">
        <f>IF(AG551="", "", IF(ISERROR(MATCH("*"&amp;AG551&amp;"*", Tabella4[DIPENDENTE], 0)), "Non trovato", TEXT(INDEX(Tabella4[N°], MATCH("*"&amp;AG551&amp;"*", Tabella4[DIPENDENTE], 0)), "0000")))</f>
        <v/>
      </c>
      <c r="F551" s="48" t="str">
        <f t="shared" si="177"/>
        <v>CAVALLI</v>
      </c>
      <c r="G551" s="48" t="str">
        <f t="shared" si="178"/>
        <v/>
      </c>
      <c r="H551" s="57"/>
      <c r="I551" s="68" t="str">
        <f t="shared" si="179"/>
        <v>02</v>
      </c>
      <c r="J551" s="39" t="str">
        <f t="shared" si="194"/>
        <v/>
      </c>
      <c r="K551" s="40" t="str">
        <f t="shared" si="195"/>
        <v>08:15</v>
      </c>
      <c r="L551" s="48"/>
      <c r="M551" s="41" t="str">
        <f t="shared" si="196"/>
        <v/>
      </c>
      <c r="N551" s="41" t="str">
        <f t="shared" si="180"/>
        <v/>
      </c>
      <c r="O551" s="10" t="str">
        <f t="shared" si="181"/>
        <v>08:15</v>
      </c>
      <c r="P551" s="10" t="str">
        <f t="shared" si="182"/>
        <v/>
      </c>
      <c r="Q551" s="48" t="str">
        <f t="shared" si="183"/>
        <v/>
      </c>
      <c r="R551" s="48" t="str">
        <f t="shared" si="184"/>
        <v/>
      </c>
      <c r="S551" s="42" t="str">
        <f t="shared" si="185"/>
        <v>SINGOLO</v>
      </c>
      <c r="T551" s="57" t="str">
        <f>Tabella3[[#This Row],[Descrizione Attività]]</f>
        <v>Manutenzione Elettrica Isab</v>
      </c>
      <c r="U551" s="57" t="str">
        <f>IF(Tabella1[[#This Row],[DATA]]="","","02")</f>
        <v>02</v>
      </c>
      <c r="V551" s="34"/>
      <c r="W551" s="34"/>
      <c r="X551" s="33"/>
      <c r="Y551" s="23"/>
      <c r="Z551" s="21" t="str">
        <f t="shared" si="186"/>
        <v>mercoledì</v>
      </c>
      <c r="AA551" s="22">
        <f t="shared" si="187"/>
        <v>8.25</v>
      </c>
      <c r="AB551" s="22" t="str">
        <f t="shared" si="188"/>
        <v>08:15</v>
      </c>
      <c r="AC551" s="22" t="str">
        <f t="shared" si="189"/>
        <v>NO</v>
      </c>
      <c r="AD551" s="46"/>
      <c r="AE551" s="80">
        <v>45826</v>
      </c>
      <c r="AF551" s="73" t="s">
        <v>114</v>
      </c>
      <c r="AG551" s="73"/>
      <c r="AH551" s="73">
        <v>23134</v>
      </c>
      <c r="AI551" s="73">
        <v>10</v>
      </c>
      <c r="AJ551" s="74">
        <v>7.45</v>
      </c>
      <c r="AK551" s="74">
        <v>16.45</v>
      </c>
      <c r="AL551" s="74">
        <v>8.25</v>
      </c>
      <c r="AM551" s="73" t="s">
        <v>111</v>
      </c>
      <c r="AN551" s="75" t="s">
        <v>49</v>
      </c>
      <c r="AO551" s="76" t="s">
        <v>61</v>
      </c>
    </row>
    <row r="552" spans="1:41" ht="14.45" customHeight="1">
      <c r="A552" s="38"/>
      <c r="B552" s="11">
        <f t="shared" si="176"/>
        <v>45826</v>
      </c>
      <c r="C552" s="39" t="str">
        <f t="shared" si="197"/>
        <v>23/134</v>
      </c>
      <c r="D552" s="50" t="str">
        <f>IF(AF552="", "", IFERROR(TEXT(INDEX(Tabella4[N°], MATCH("*"&amp;AF552&amp;"*", Tabella4[DIPENDENTE], 0)), "0000"), "Non trovato"))</f>
        <v>0511</v>
      </c>
      <c r="E552" s="50" t="str">
        <f>IF(AG552="", "", IF(ISERROR(MATCH("*"&amp;AG552&amp;"*", Tabella4[DIPENDENTE], 0)), "Non trovato", TEXT(INDEX(Tabella4[N°], MATCH("*"&amp;AG552&amp;"*", Tabella4[DIPENDENTE], 0)), "0000")))</f>
        <v/>
      </c>
      <c r="F552" s="48" t="str">
        <f t="shared" si="177"/>
        <v>DI GRANDE D</v>
      </c>
      <c r="G552" s="48" t="str">
        <f t="shared" si="178"/>
        <v/>
      </c>
      <c r="H552" s="57"/>
      <c r="I552" s="68" t="str">
        <f t="shared" si="179"/>
        <v>02</v>
      </c>
      <c r="J552" s="39" t="str">
        <f t="shared" si="194"/>
        <v/>
      </c>
      <c r="K552" s="40" t="str">
        <f t="shared" si="195"/>
        <v>04:00</v>
      </c>
      <c r="L552" s="48"/>
      <c r="M552" s="41" t="str">
        <f t="shared" si="196"/>
        <v/>
      </c>
      <c r="N552" s="41" t="str">
        <f t="shared" si="180"/>
        <v/>
      </c>
      <c r="O552" s="10" t="str">
        <f t="shared" si="181"/>
        <v>04:00</v>
      </c>
      <c r="P552" s="10" t="str">
        <f t="shared" si="182"/>
        <v/>
      </c>
      <c r="Q552" s="48" t="str">
        <f t="shared" si="183"/>
        <v/>
      </c>
      <c r="R552" s="48" t="str">
        <f t="shared" si="184"/>
        <v/>
      </c>
      <c r="S552" s="42" t="str">
        <f t="shared" si="185"/>
        <v>SINGOLO</v>
      </c>
      <c r="T552" s="57" t="str">
        <f>Tabella3[[#This Row],[Descrizione Attività]]</f>
        <v>Manutenzione Elettrica Isab</v>
      </c>
      <c r="U552" s="57" t="str">
        <f>IF(Tabella1[[#This Row],[DATA]]="","","02")</f>
        <v>02</v>
      </c>
      <c r="V552" s="34"/>
      <c r="W552" s="34"/>
      <c r="X552" s="33"/>
      <c r="Y552" s="23"/>
      <c r="Z552" s="21" t="str">
        <f t="shared" si="186"/>
        <v>mercoledì</v>
      </c>
      <c r="AA552" s="22">
        <f t="shared" si="187"/>
        <v>4</v>
      </c>
      <c r="AB552" s="22" t="str">
        <f t="shared" si="188"/>
        <v>04:00</v>
      </c>
      <c r="AC552" s="22" t="str">
        <f t="shared" si="189"/>
        <v>NO</v>
      </c>
      <c r="AD552" s="46"/>
      <c r="AE552" s="80">
        <v>45826</v>
      </c>
      <c r="AF552" s="73" t="s">
        <v>144</v>
      </c>
      <c r="AG552" s="73"/>
      <c r="AH552" s="73">
        <v>23134</v>
      </c>
      <c r="AI552" s="73">
        <v>10</v>
      </c>
      <c r="AJ552" s="74">
        <v>12.45</v>
      </c>
      <c r="AK552" s="74">
        <v>16.45</v>
      </c>
      <c r="AL552" s="74">
        <v>4</v>
      </c>
      <c r="AM552" s="73" t="s">
        <v>111</v>
      </c>
      <c r="AN552" s="75" t="s">
        <v>49</v>
      </c>
      <c r="AO552" s="76" t="s">
        <v>61</v>
      </c>
    </row>
    <row r="553" spans="1:41" ht="14.45" customHeight="1">
      <c r="A553" s="38"/>
      <c r="B553" s="11">
        <f t="shared" si="176"/>
        <v>45827</v>
      </c>
      <c r="C553" s="39">
        <f t="shared" si="197"/>
        <v>5400243313</v>
      </c>
      <c r="D553" s="50" t="str">
        <f>IF(AF553="", "", IFERROR(TEXT(INDEX(Tabella4[N°], MATCH("*"&amp;AF553&amp;"*", Tabella4[DIPENDENTE], 0)), "0000"), "Non trovato"))</f>
        <v>1833</v>
      </c>
      <c r="E553" s="50" t="str">
        <f>IF(AG553="", "", IF(ISERROR(MATCH("*"&amp;AG553&amp;"*", Tabella4[DIPENDENTE], 0)), "Non trovato", TEXT(INDEX(Tabella4[N°], MATCH("*"&amp;AG553&amp;"*", Tabella4[DIPENDENTE], 0)), "0000")))</f>
        <v>2083</v>
      </c>
      <c r="F553" s="48" t="str">
        <f t="shared" si="177"/>
        <v>MICELI</v>
      </c>
      <c r="G553" s="48" t="str">
        <f t="shared" si="178"/>
        <v>NOCERA</v>
      </c>
      <c r="H553" s="57"/>
      <c r="I553" s="68" t="str">
        <f t="shared" si="179"/>
        <v>02</v>
      </c>
      <c r="J553" s="39" t="str">
        <f t="shared" si="194"/>
        <v/>
      </c>
      <c r="K553" s="40" t="str">
        <f t="shared" si="195"/>
        <v>06:15</v>
      </c>
      <c r="L553" s="48"/>
      <c r="M553" s="41" t="str">
        <f t="shared" si="196"/>
        <v/>
      </c>
      <c r="N553" s="41" t="str">
        <f t="shared" si="180"/>
        <v/>
      </c>
      <c r="O553" s="10" t="str">
        <f t="shared" si="181"/>
        <v>06:15</v>
      </c>
      <c r="P553" s="10" t="str">
        <f t="shared" si="182"/>
        <v/>
      </c>
      <c r="Q553" s="48" t="str">
        <f t="shared" si="183"/>
        <v/>
      </c>
      <c r="R553" s="48" t="str">
        <f t="shared" si="184"/>
        <v/>
      </c>
      <c r="S553" s="42" t="str">
        <f t="shared" si="185"/>
        <v>DOPPIO</v>
      </c>
      <c r="T553" s="57" t="str">
        <f>Tabella3[[#This Row],[Descrizione Attività]]</f>
        <v>Assistenza ELE attività edili_2025</v>
      </c>
      <c r="U553" s="57" t="str">
        <f>IF(Tabella1[[#This Row],[DATA]]="","","02")</f>
        <v>02</v>
      </c>
      <c r="V553" s="34"/>
      <c r="W553" s="34"/>
      <c r="X553" s="33"/>
      <c r="Y553" s="23"/>
      <c r="Z553" s="21" t="str">
        <f t="shared" si="186"/>
        <v>giovedì</v>
      </c>
      <c r="AA553" s="22">
        <f t="shared" si="187"/>
        <v>6.25</v>
      </c>
      <c r="AB553" s="22" t="str">
        <f t="shared" si="188"/>
        <v>06:15</v>
      </c>
      <c r="AC553" s="22" t="str">
        <f t="shared" si="189"/>
        <v>NO</v>
      </c>
      <c r="AD553" s="46"/>
      <c r="AE553" s="80">
        <v>45827</v>
      </c>
      <c r="AF553" s="73" t="s">
        <v>82</v>
      </c>
      <c r="AG553" s="73" t="s">
        <v>88</v>
      </c>
      <c r="AH553" s="73">
        <v>5400243313</v>
      </c>
      <c r="AI553" s="73">
        <v>10</v>
      </c>
      <c r="AJ553" s="74">
        <v>9.4499999999999993</v>
      </c>
      <c r="AK553" s="74">
        <v>16.45</v>
      </c>
      <c r="AL553" s="74">
        <v>12.5</v>
      </c>
      <c r="AM553" s="73" t="s">
        <v>145</v>
      </c>
      <c r="AN553" s="75" t="s">
        <v>45</v>
      </c>
      <c r="AO553" s="76" t="s">
        <v>61</v>
      </c>
    </row>
    <row r="554" spans="1:41" ht="14.45" customHeight="1">
      <c r="A554" s="38"/>
      <c r="B554" s="11">
        <f t="shared" si="176"/>
        <v>45827</v>
      </c>
      <c r="C554" s="39">
        <f t="shared" si="197"/>
        <v>5400256304</v>
      </c>
      <c r="D554" s="50" t="str">
        <f>IF(AF554="", "", IFERROR(TEXT(INDEX(Tabella4[N°], MATCH("*"&amp;AF554&amp;"*", Tabella4[DIPENDENTE], 0)), "0000"), "Non trovato"))</f>
        <v>1904</v>
      </c>
      <c r="E554" s="50" t="str">
        <f>IF(AG554="", "", IF(ISERROR(MATCH("*"&amp;AG554&amp;"*", Tabella4[DIPENDENTE], 0)), "Non trovato", TEXT(INDEX(Tabella4[N°], MATCH("*"&amp;AG554&amp;"*", Tabella4[DIPENDENTE], 0)), "0000")))</f>
        <v/>
      </c>
      <c r="F554" s="48" t="str">
        <f t="shared" si="177"/>
        <v>LA ROCCA</v>
      </c>
      <c r="G554" s="48" t="str">
        <f t="shared" si="178"/>
        <v/>
      </c>
      <c r="H554" s="57"/>
      <c r="I554" s="68" t="str">
        <f t="shared" si="179"/>
        <v>02</v>
      </c>
      <c r="J554" s="39" t="str">
        <f t="shared" si="194"/>
        <v/>
      </c>
      <c r="K554" s="40" t="str">
        <f t="shared" si="195"/>
        <v>05:45</v>
      </c>
      <c r="L554" s="48"/>
      <c r="M554" s="41" t="str">
        <f t="shared" si="196"/>
        <v/>
      </c>
      <c r="N554" s="41" t="str">
        <f t="shared" si="180"/>
        <v/>
      </c>
      <c r="O554" s="10" t="str">
        <f t="shared" si="181"/>
        <v>05:45</v>
      </c>
      <c r="P554" s="10" t="str">
        <f t="shared" si="182"/>
        <v/>
      </c>
      <c r="Q554" s="48" t="str">
        <f t="shared" si="183"/>
        <v/>
      </c>
      <c r="R554" s="48" t="str">
        <f t="shared" si="184"/>
        <v/>
      </c>
      <c r="S554" s="42" t="str">
        <f t="shared" si="185"/>
        <v>SINGOLO</v>
      </c>
      <c r="T554" s="57" t="str">
        <f>Tabella3[[#This Row],[Descrizione Attività]]</f>
        <v>Palazz. VVF: sostit lampade vari locali</v>
      </c>
      <c r="U554" s="57" t="str">
        <f>IF(Tabella1[[#This Row],[DATA]]="","","02")</f>
        <v>02</v>
      </c>
      <c r="V554" s="34"/>
      <c r="W554" s="34"/>
      <c r="X554" s="33"/>
      <c r="Y554" s="23"/>
      <c r="Z554" s="21" t="str">
        <f t="shared" si="186"/>
        <v>giovedì</v>
      </c>
      <c r="AA554" s="22">
        <f t="shared" si="187"/>
        <v>5.75</v>
      </c>
      <c r="AB554" s="22" t="str">
        <f t="shared" si="188"/>
        <v>05:45</v>
      </c>
      <c r="AC554" s="22" t="str">
        <f t="shared" si="189"/>
        <v>NO</v>
      </c>
      <c r="AD554" s="46"/>
      <c r="AE554" s="80">
        <v>45827</v>
      </c>
      <c r="AF554" s="73" t="s">
        <v>59</v>
      </c>
      <c r="AG554" s="73"/>
      <c r="AH554" s="73">
        <v>5400256304</v>
      </c>
      <c r="AI554" s="73">
        <v>10</v>
      </c>
      <c r="AJ554" s="74">
        <v>9.4499999999999993</v>
      </c>
      <c r="AK554" s="74">
        <v>16.149999999999999</v>
      </c>
      <c r="AL554" s="74">
        <v>5.75</v>
      </c>
      <c r="AM554" s="73" t="s">
        <v>207</v>
      </c>
      <c r="AN554" s="75" t="s">
        <v>45</v>
      </c>
      <c r="AO554" s="76" t="s">
        <v>61</v>
      </c>
    </row>
    <row r="555" spans="1:41" ht="14.45" customHeight="1">
      <c r="A555" s="38"/>
      <c r="B555" s="11">
        <f t="shared" si="176"/>
        <v>45827</v>
      </c>
      <c r="C555" s="39">
        <f t="shared" si="197"/>
        <v>5400256304</v>
      </c>
      <c r="D555" s="50" t="str">
        <f>IF(AF555="", "", IFERROR(TEXT(INDEX(Tabella4[N°], MATCH("*"&amp;AF555&amp;"*", Tabella4[DIPENDENTE], 0)), "0000"), "Non trovato"))</f>
        <v>2011</v>
      </c>
      <c r="E555" s="50" t="str">
        <f>IF(AG555="", "", IF(ISERROR(MATCH("*"&amp;AG555&amp;"*", Tabella4[DIPENDENTE], 0)), "Non trovato", TEXT(INDEX(Tabella4[N°], MATCH("*"&amp;AG555&amp;"*", Tabella4[DIPENDENTE], 0)), "0000")))</f>
        <v/>
      </c>
      <c r="F555" s="48" t="str">
        <f t="shared" si="177"/>
        <v>SCAVULLO</v>
      </c>
      <c r="G555" s="48" t="str">
        <f t="shared" si="178"/>
        <v/>
      </c>
      <c r="H555" s="57"/>
      <c r="I555" s="68" t="str">
        <f t="shared" si="179"/>
        <v>02</v>
      </c>
      <c r="J555" s="39" t="str">
        <f t="shared" si="194"/>
        <v/>
      </c>
      <c r="K555" s="40" t="str">
        <f t="shared" si="195"/>
        <v>06:15</v>
      </c>
      <c r="L555" s="48"/>
      <c r="M555" s="41" t="str">
        <f t="shared" si="196"/>
        <v/>
      </c>
      <c r="N555" s="41" t="str">
        <f t="shared" si="180"/>
        <v/>
      </c>
      <c r="O555" s="10" t="str">
        <f t="shared" si="181"/>
        <v>06:15</v>
      </c>
      <c r="P555" s="10" t="str">
        <f t="shared" si="182"/>
        <v/>
      </c>
      <c r="Q555" s="48" t="str">
        <f t="shared" si="183"/>
        <v/>
      </c>
      <c r="R555" s="48" t="str">
        <f t="shared" si="184"/>
        <v/>
      </c>
      <c r="S555" s="42" t="str">
        <f t="shared" si="185"/>
        <v>SINGOLO</v>
      </c>
      <c r="T555" s="57" t="str">
        <f>Tabella3[[#This Row],[Descrizione Attività]]</f>
        <v>Palazz. VVF: sostit lampade vari locali</v>
      </c>
      <c r="U555" s="57" t="str">
        <f>IF(Tabella1[[#This Row],[DATA]]="","","02")</f>
        <v>02</v>
      </c>
      <c r="V555" s="34"/>
      <c r="W555" s="34"/>
      <c r="X555" s="33"/>
      <c r="Y555" s="23"/>
      <c r="Z555" s="21" t="str">
        <f t="shared" si="186"/>
        <v>giovedì</v>
      </c>
      <c r="AA555" s="22">
        <f t="shared" si="187"/>
        <v>6.25</v>
      </c>
      <c r="AB555" s="22" t="str">
        <f t="shared" si="188"/>
        <v>06:15</v>
      </c>
      <c r="AC555" s="22" t="str">
        <f t="shared" si="189"/>
        <v>NO</v>
      </c>
      <c r="AD555" s="46"/>
      <c r="AE555" s="80">
        <v>45827</v>
      </c>
      <c r="AF555" s="73" t="s">
        <v>84</v>
      </c>
      <c r="AG555" s="73"/>
      <c r="AH555" s="73">
        <v>5400256304</v>
      </c>
      <c r="AI555" s="73">
        <v>10</v>
      </c>
      <c r="AJ555" s="74">
        <v>9.4499999999999993</v>
      </c>
      <c r="AK555" s="74">
        <v>16.45</v>
      </c>
      <c r="AL555" s="74">
        <v>6.25</v>
      </c>
      <c r="AM555" s="73" t="s">
        <v>207</v>
      </c>
      <c r="AN555" s="75" t="s">
        <v>45</v>
      </c>
      <c r="AO555" s="76" t="s">
        <v>61</v>
      </c>
    </row>
    <row r="556" spans="1:41" ht="14.45" customHeight="1">
      <c r="A556" s="38"/>
      <c r="B556" s="11">
        <f t="shared" si="176"/>
        <v>45827</v>
      </c>
      <c r="C556" s="39">
        <f t="shared" si="197"/>
        <v>5400254243</v>
      </c>
      <c r="D556" s="50" t="str">
        <f>IF(AF556="", "", IFERROR(TEXT(INDEX(Tabella4[N°], MATCH("*"&amp;AF556&amp;"*", Tabella4[DIPENDENTE], 0)), "0000"), "Non trovato"))</f>
        <v>0370</v>
      </c>
      <c r="E556" s="50" t="str">
        <f>IF(AG556="", "", IF(ISERROR(MATCH("*"&amp;AG556&amp;"*", Tabella4[DIPENDENTE], 0)), "Non trovato", TEXT(INDEX(Tabella4[N°], MATCH("*"&amp;AG556&amp;"*", Tabella4[DIPENDENTE], 0)), "0000")))</f>
        <v>2114</v>
      </c>
      <c r="F556" s="48" t="str">
        <f t="shared" si="177"/>
        <v>GARBINI</v>
      </c>
      <c r="G556" s="48" t="str">
        <f t="shared" si="178"/>
        <v>GUARINO</v>
      </c>
      <c r="H556" s="57"/>
      <c r="I556" s="68" t="str">
        <f t="shared" si="179"/>
        <v>02</v>
      </c>
      <c r="J556" s="39" t="str">
        <f t="shared" si="194"/>
        <v/>
      </c>
      <c r="K556" s="40" t="str">
        <f t="shared" si="195"/>
        <v>02:15</v>
      </c>
      <c r="L556" s="48"/>
      <c r="M556" s="41" t="str">
        <f t="shared" si="196"/>
        <v/>
      </c>
      <c r="N556" s="41" t="str">
        <f t="shared" si="180"/>
        <v/>
      </c>
      <c r="O556" s="10" t="str">
        <f t="shared" si="181"/>
        <v>02:15</v>
      </c>
      <c r="P556" s="10" t="str">
        <f t="shared" si="182"/>
        <v/>
      </c>
      <c r="Q556" s="48" t="str">
        <f t="shared" si="183"/>
        <v/>
      </c>
      <c r="R556" s="48" t="str">
        <f t="shared" si="184"/>
        <v/>
      </c>
      <c r="S556" s="42" t="str">
        <f t="shared" si="185"/>
        <v>DOPPIO</v>
      </c>
      <c r="T556" s="57" t="str">
        <f>Tabella3[[#This Row],[Descrizione Attività]]</f>
        <v>200/MP102A - MP103C - attività ELE</v>
      </c>
      <c r="U556" s="57" t="str">
        <f>IF(Tabella1[[#This Row],[DATA]]="","","02")</f>
        <v>02</v>
      </c>
      <c r="V556" s="34"/>
      <c r="W556" s="34"/>
      <c r="X556" s="33"/>
      <c r="Y556" s="23"/>
      <c r="Z556" s="21" t="str">
        <f t="shared" si="186"/>
        <v>giovedì</v>
      </c>
      <c r="AA556" s="22">
        <f t="shared" si="187"/>
        <v>2.25</v>
      </c>
      <c r="AB556" s="22" t="str">
        <f t="shared" si="188"/>
        <v>02:15</v>
      </c>
      <c r="AC556" s="22" t="str">
        <f t="shared" si="189"/>
        <v>NO</v>
      </c>
      <c r="AD556" s="46"/>
      <c r="AE556" s="80">
        <v>45827</v>
      </c>
      <c r="AF556" s="73" t="s">
        <v>115</v>
      </c>
      <c r="AG556" s="73" t="s">
        <v>43</v>
      </c>
      <c r="AH556" s="73">
        <v>5400254243</v>
      </c>
      <c r="AI556" s="73">
        <v>10</v>
      </c>
      <c r="AJ556" s="74">
        <v>9.4499999999999993</v>
      </c>
      <c r="AK556" s="74">
        <v>12</v>
      </c>
      <c r="AL556" s="74">
        <v>4.5</v>
      </c>
      <c r="AM556" s="73" t="s">
        <v>214</v>
      </c>
      <c r="AN556" s="75" t="s">
        <v>45</v>
      </c>
      <c r="AO556" s="76" t="s">
        <v>61</v>
      </c>
    </row>
    <row r="557" spans="1:41" ht="14.45" customHeight="1">
      <c r="A557" s="38"/>
      <c r="B557" s="11">
        <f t="shared" si="176"/>
        <v>45827</v>
      </c>
      <c r="C557" s="39">
        <f t="shared" si="197"/>
        <v>5400254243</v>
      </c>
      <c r="D557" s="50" t="str">
        <f>IF(AF557="", "", IFERROR(TEXT(INDEX(Tabella4[N°], MATCH("*"&amp;AF557&amp;"*", Tabella4[DIPENDENTE], 0)), "0000"), "Non trovato"))</f>
        <v>1894</v>
      </c>
      <c r="E557" s="50" t="str">
        <f>IF(AG557="", "", IF(ISERROR(MATCH("*"&amp;AG557&amp;"*", Tabella4[DIPENDENTE], 0)), "Non trovato", TEXT(INDEX(Tabella4[N°], MATCH("*"&amp;AG557&amp;"*", Tabella4[DIPENDENTE], 0)), "0000")))</f>
        <v>0263</v>
      </c>
      <c r="F557" s="48" t="str">
        <f t="shared" si="177"/>
        <v>CORTESE</v>
      </c>
      <c r="G557" s="48" t="str">
        <f t="shared" si="178"/>
        <v>ROSSITTO G</v>
      </c>
      <c r="H557" s="57"/>
      <c r="I557" s="68" t="str">
        <f t="shared" si="179"/>
        <v>02</v>
      </c>
      <c r="J557" s="39" t="str">
        <f t="shared" si="194"/>
        <v/>
      </c>
      <c r="K557" s="40" t="str">
        <f t="shared" si="195"/>
        <v>04:15</v>
      </c>
      <c r="L557" s="48"/>
      <c r="M557" s="41" t="str">
        <f t="shared" si="196"/>
        <v/>
      </c>
      <c r="N557" s="41" t="str">
        <f t="shared" si="180"/>
        <v/>
      </c>
      <c r="O557" s="10" t="str">
        <f t="shared" si="181"/>
        <v>04:15</v>
      </c>
      <c r="P557" s="10" t="str">
        <f t="shared" si="182"/>
        <v/>
      </c>
      <c r="Q557" s="48" t="str">
        <f t="shared" si="183"/>
        <v/>
      </c>
      <c r="R557" s="48" t="str">
        <f t="shared" si="184"/>
        <v/>
      </c>
      <c r="S557" s="42" t="str">
        <f t="shared" si="185"/>
        <v>DOPPIO</v>
      </c>
      <c r="T557" s="57" t="str">
        <f>Tabella3[[#This Row],[Descrizione Attività]]</f>
        <v>200/MP102A - MP103C - attività ELE</v>
      </c>
      <c r="U557" s="57" t="str">
        <f>IF(Tabella1[[#This Row],[DATA]]="","","02")</f>
        <v>02</v>
      </c>
      <c r="V557" s="34"/>
      <c r="W557" s="34"/>
      <c r="X557" s="33"/>
      <c r="Y557" s="23"/>
      <c r="Z557" s="21" t="str">
        <f t="shared" si="186"/>
        <v>giovedì</v>
      </c>
      <c r="AA557" s="22">
        <f t="shared" si="187"/>
        <v>4.25</v>
      </c>
      <c r="AB557" s="22" t="str">
        <f t="shared" si="188"/>
        <v>04:15</v>
      </c>
      <c r="AC557" s="22" t="str">
        <f t="shared" si="189"/>
        <v>NO</v>
      </c>
      <c r="AD557" s="46"/>
      <c r="AE557" s="80">
        <v>45827</v>
      </c>
      <c r="AF557" s="73" t="s">
        <v>58</v>
      </c>
      <c r="AG557" s="73" t="s">
        <v>110</v>
      </c>
      <c r="AH557" s="73">
        <v>5400254243</v>
      </c>
      <c r="AI557" s="73">
        <v>10</v>
      </c>
      <c r="AJ557" s="74">
        <v>7.45</v>
      </c>
      <c r="AK557" s="74">
        <v>12</v>
      </c>
      <c r="AL557" s="74">
        <v>8.5</v>
      </c>
      <c r="AM557" s="73" t="s">
        <v>214</v>
      </c>
      <c r="AN557" s="75" t="s">
        <v>45</v>
      </c>
      <c r="AO557" s="76" t="s">
        <v>61</v>
      </c>
    </row>
    <row r="558" spans="1:41" ht="14.45" customHeight="1">
      <c r="A558" s="38"/>
      <c r="B558" s="11">
        <f t="shared" si="176"/>
        <v>45827</v>
      </c>
      <c r="C558" s="39" t="str">
        <f t="shared" si="197"/>
        <v>23/134</v>
      </c>
      <c r="D558" s="50" t="str">
        <f>IF(AF558="", "", IFERROR(TEXT(INDEX(Tabella4[N°], MATCH("*"&amp;AF558&amp;"*", Tabella4[DIPENDENTE], 0)), "0000"), "Non trovato"))</f>
        <v>0263</v>
      </c>
      <c r="E558" s="50" t="str">
        <f>IF(AG558="", "", IF(ISERROR(MATCH("*"&amp;AG558&amp;"*", Tabella4[DIPENDENTE], 0)), "Non trovato", TEXT(INDEX(Tabella4[N°], MATCH("*"&amp;AG558&amp;"*", Tabella4[DIPENDENTE], 0)), "0000")))</f>
        <v/>
      </c>
      <c r="F558" s="48" t="str">
        <f t="shared" si="177"/>
        <v>ROSSITTO G</v>
      </c>
      <c r="G558" s="48" t="str">
        <f t="shared" si="178"/>
        <v/>
      </c>
      <c r="H558" s="57"/>
      <c r="I558" s="68" t="str">
        <f t="shared" si="179"/>
        <v>02</v>
      </c>
      <c r="J558" s="39" t="str">
        <f t="shared" si="194"/>
        <v/>
      </c>
      <c r="K558" s="40" t="str">
        <f t="shared" si="195"/>
        <v>04:30</v>
      </c>
      <c r="L558" s="48"/>
      <c r="M558" s="41" t="str">
        <f t="shared" si="196"/>
        <v/>
      </c>
      <c r="N558" s="41" t="str">
        <f t="shared" si="180"/>
        <v/>
      </c>
      <c r="O558" s="10" t="str">
        <f t="shared" si="181"/>
        <v>04:30</v>
      </c>
      <c r="P558" s="10" t="str">
        <f t="shared" si="182"/>
        <v/>
      </c>
      <c r="Q558" s="48" t="str">
        <f t="shared" si="183"/>
        <v/>
      </c>
      <c r="R558" s="48" t="str">
        <f t="shared" si="184"/>
        <v/>
      </c>
      <c r="S558" s="42" t="str">
        <f t="shared" si="185"/>
        <v>SINGOLO</v>
      </c>
      <c r="T558" s="57" t="str">
        <f>Tabella3[[#This Row],[Descrizione Attività]]</f>
        <v>Manutenzione Elettrica Isab</v>
      </c>
      <c r="U558" s="57" t="str">
        <f>IF(Tabella1[[#This Row],[DATA]]="","","02")</f>
        <v>02</v>
      </c>
      <c r="V558" s="34"/>
      <c r="W558" s="34"/>
      <c r="X558" s="33"/>
      <c r="Y558" s="23"/>
      <c r="Z558" s="21" t="str">
        <f t="shared" si="186"/>
        <v>giovedì</v>
      </c>
      <c r="AA558" s="22">
        <f t="shared" si="187"/>
        <v>4.5</v>
      </c>
      <c r="AB558" s="22" t="str">
        <f t="shared" si="188"/>
        <v>04:30</v>
      </c>
      <c r="AC558" s="22" t="str">
        <f t="shared" si="189"/>
        <v>NO</v>
      </c>
      <c r="AD558" s="46"/>
      <c r="AE558" s="80">
        <v>45827</v>
      </c>
      <c r="AF558" s="73" t="s">
        <v>110</v>
      </c>
      <c r="AG558" s="73"/>
      <c r="AH558" s="73">
        <v>23134</v>
      </c>
      <c r="AI558" s="73">
        <v>10</v>
      </c>
      <c r="AJ558" s="74">
        <v>12.45</v>
      </c>
      <c r="AK558" s="74">
        <v>17.149999999999999</v>
      </c>
      <c r="AL558" s="74">
        <v>4.5</v>
      </c>
      <c r="AM558" s="73" t="s">
        <v>111</v>
      </c>
      <c r="AN558" s="75" t="s">
        <v>49</v>
      </c>
      <c r="AO558" s="76" t="s">
        <v>61</v>
      </c>
    </row>
    <row r="559" spans="1:41" ht="14.45" customHeight="1">
      <c r="A559" s="38"/>
      <c r="B559" s="11">
        <f t="shared" si="176"/>
        <v>45827</v>
      </c>
      <c r="C559" s="39">
        <f t="shared" si="197"/>
        <v>404</v>
      </c>
      <c r="D559" s="50" t="str">
        <f>IF(AF559="", "", IFERROR(TEXT(INDEX(Tabella4[N°], MATCH("*"&amp;AF559&amp;"*", Tabella4[DIPENDENTE], 0)), "0000"), "Non trovato"))</f>
        <v>2132</v>
      </c>
      <c r="E559" s="50" t="str">
        <f>IF(AG559="", "", IF(ISERROR(MATCH("*"&amp;AG559&amp;"*", Tabella4[DIPENDENTE], 0)), "Non trovato", TEXT(INDEX(Tabella4[N°], MATCH("*"&amp;AG559&amp;"*", Tabella4[DIPENDENTE], 0)), "0000")))</f>
        <v>0476</v>
      </c>
      <c r="F559" s="48" t="str">
        <f t="shared" si="177"/>
        <v>ALLEGRETTI</v>
      </c>
      <c r="G559" s="48" t="str">
        <f t="shared" si="178"/>
        <v>ARICO'</v>
      </c>
      <c r="H559" s="57"/>
      <c r="I559" s="68" t="str">
        <f t="shared" si="179"/>
        <v>02</v>
      </c>
      <c r="J559" s="39" t="str">
        <f t="shared" si="194"/>
        <v>02:00</v>
      </c>
      <c r="K559" s="40" t="str">
        <f t="shared" si="195"/>
        <v/>
      </c>
      <c r="L559" s="48"/>
      <c r="M559" s="41" t="str">
        <f t="shared" si="196"/>
        <v/>
      </c>
      <c r="N559" s="41" t="str">
        <f t="shared" si="180"/>
        <v/>
      </c>
      <c r="O559" s="10" t="str">
        <f t="shared" si="181"/>
        <v>02:00</v>
      </c>
      <c r="P559" s="10" t="str">
        <f t="shared" si="182"/>
        <v/>
      </c>
      <c r="Q559" s="48" t="str">
        <f t="shared" si="183"/>
        <v/>
      </c>
      <c r="R559" s="48" t="str">
        <f t="shared" si="184"/>
        <v/>
      </c>
      <c r="S559" s="42" t="str">
        <f t="shared" si="185"/>
        <v>DOPPIO</v>
      </c>
      <c r="T559" s="57" t="str">
        <f>Tabella3[[#This Row],[Descrizione Attività]]</f>
        <v>ASSEMBLEA SINDACALE</v>
      </c>
      <c r="U559" s="57" t="str">
        <f>IF(Tabella1[[#This Row],[DATA]]="","","02")</f>
        <v>02</v>
      </c>
      <c r="V559" s="34"/>
      <c r="W559" s="34"/>
      <c r="X559" s="33"/>
      <c r="Y559" s="23"/>
      <c r="Z559" s="21" t="str">
        <f t="shared" si="186"/>
        <v>giovedì</v>
      </c>
      <c r="AA559" s="22">
        <f t="shared" si="187"/>
        <v>2</v>
      </c>
      <c r="AB559" s="22" t="str">
        <f t="shared" si="188"/>
        <v>02:00</v>
      </c>
      <c r="AC559" s="22" t="str">
        <f t="shared" si="189"/>
        <v>NO</v>
      </c>
      <c r="AD559" s="46"/>
      <c r="AE559" s="80">
        <v>45827</v>
      </c>
      <c r="AF559" s="73" t="s">
        <v>107</v>
      </c>
      <c r="AG559" s="73" t="s">
        <v>108</v>
      </c>
      <c r="AH559" s="73">
        <v>4049</v>
      </c>
      <c r="AI559" s="73">
        <v>10</v>
      </c>
      <c r="AJ559" s="74">
        <v>7.45</v>
      </c>
      <c r="AK559" s="74">
        <v>9.4499999999999993</v>
      </c>
      <c r="AL559" s="74">
        <v>4</v>
      </c>
      <c r="AM559" s="73" t="s">
        <v>140</v>
      </c>
      <c r="AN559" s="75" t="s">
        <v>49</v>
      </c>
      <c r="AO559" s="76">
        <v>404</v>
      </c>
    </row>
    <row r="560" spans="1:41" ht="14.45" customHeight="1">
      <c r="A560" s="38"/>
      <c r="B560" s="11">
        <f t="shared" si="176"/>
        <v>45827</v>
      </c>
      <c r="C560" s="39">
        <f t="shared" si="197"/>
        <v>404</v>
      </c>
      <c r="D560" s="50" t="str">
        <f>IF(AF560="", "", IFERROR(TEXT(INDEX(Tabella4[N°], MATCH("*"&amp;AF560&amp;"*", Tabella4[DIPENDENTE], 0)), "0000"), "Non trovato"))</f>
        <v>0277</v>
      </c>
      <c r="E560" s="50" t="str">
        <f>IF(AG560="", "", IF(ISERROR(MATCH("*"&amp;AG560&amp;"*", Tabella4[DIPENDENTE], 0)), "Non trovato", TEXT(INDEX(Tabella4[N°], MATCH("*"&amp;AG560&amp;"*", Tabella4[DIPENDENTE], 0)), "0000")))</f>
        <v>1969</v>
      </c>
      <c r="F560" s="48" t="str">
        <f t="shared" si="177"/>
        <v>BAUDO</v>
      </c>
      <c r="G560" s="48" t="str">
        <f t="shared" si="178"/>
        <v>BELLISTRI</v>
      </c>
      <c r="H560" s="57"/>
      <c r="I560" s="68" t="str">
        <f t="shared" si="179"/>
        <v>02</v>
      </c>
      <c r="J560" s="39" t="str">
        <f t="shared" si="194"/>
        <v>02:00</v>
      </c>
      <c r="K560" s="40" t="str">
        <f t="shared" si="195"/>
        <v/>
      </c>
      <c r="L560" s="48"/>
      <c r="M560" s="41" t="str">
        <f t="shared" si="196"/>
        <v/>
      </c>
      <c r="N560" s="41" t="str">
        <f t="shared" si="180"/>
        <v/>
      </c>
      <c r="O560" s="10" t="str">
        <f t="shared" si="181"/>
        <v>02:00</v>
      </c>
      <c r="P560" s="10" t="str">
        <f t="shared" si="182"/>
        <v/>
      </c>
      <c r="Q560" s="48" t="str">
        <f t="shared" si="183"/>
        <v/>
      </c>
      <c r="R560" s="48" t="str">
        <f t="shared" si="184"/>
        <v/>
      </c>
      <c r="S560" s="42" t="str">
        <f t="shared" si="185"/>
        <v>DOPPIO</v>
      </c>
      <c r="T560" s="57" t="str">
        <f>Tabella3[[#This Row],[Descrizione Attività]]</f>
        <v>ASSEMBLEA SINDACALE</v>
      </c>
      <c r="U560" s="57" t="str">
        <f>IF(Tabella1[[#This Row],[DATA]]="","","02")</f>
        <v>02</v>
      </c>
      <c r="V560" s="34"/>
      <c r="W560" s="34"/>
      <c r="X560" s="33"/>
      <c r="Y560" s="23"/>
      <c r="Z560" s="21" t="str">
        <f t="shared" si="186"/>
        <v>giovedì</v>
      </c>
      <c r="AA560" s="22">
        <f t="shared" si="187"/>
        <v>2</v>
      </c>
      <c r="AB560" s="22" t="str">
        <f t="shared" si="188"/>
        <v>02:00</v>
      </c>
      <c r="AC560" s="22" t="str">
        <f t="shared" si="189"/>
        <v>NO</v>
      </c>
      <c r="AD560" s="46"/>
      <c r="AE560" s="80">
        <v>45827</v>
      </c>
      <c r="AF560" s="73" t="s">
        <v>94</v>
      </c>
      <c r="AG560" s="73" t="s">
        <v>73</v>
      </c>
      <c r="AH560" s="73">
        <v>4049</v>
      </c>
      <c r="AI560" s="73">
        <v>10</v>
      </c>
      <c r="AJ560" s="74">
        <v>7.45</v>
      </c>
      <c r="AK560" s="74">
        <v>9.4499999999999993</v>
      </c>
      <c r="AL560" s="74">
        <v>4</v>
      </c>
      <c r="AM560" s="73" t="s">
        <v>140</v>
      </c>
      <c r="AN560" s="75" t="s">
        <v>49</v>
      </c>
      <c r="AO560" s="76">
        <v>404</v>
      </c>
    </row>
    <row r="561" spans="1:41" ht="14.45" customHeight="1">
      <c r="A561" s="38"/>
      <c r="B561" s="11">
        <f t="shared" si="176"/>
        <v>45827</v>
      </c>
      <c r="C561" s="39">
        <f t="shared" si="197"/>
        <v>404</v>
      </c>
      <c r="D561" s="50" t="str">
        <f>IF(AF561="", "", IFERROR(TEXT(INDEX(Tabella4[N°], MATCH("*"&amp;AF561&amp;"*", Tabella4[DIPENDENTE], 0)), "0000"), "Non trovato"))</f>
        <v>2013</v>
      </c>
      <c r="E561" s="50" t="str">
        <f>IF(AG561="", "", IF(ISERROR(MATCH("*"&amp;AG561&amp;"*", Tabella4[DIPENDENTE], 0)), "Non trovato", TEXT(INDEX(Tabella4[N°], MATCH("*"&amp;AG561&amp;"*", Tabella4[DIPENDENTE], 0)), "0000")))</f>
        <v>0266</v>
      </c>
      <c r="F561" s="48" t="str">
        <f t="shared" si="177"/>
        <v>DE LUCA</v>
      </c>
      <c r="G561" s="48" t="str">
        <f t="shared" si="178"/>
        <v>DI SALVO</v>
      </c>
      <c r="H561" s="57"/>
      <c r="I561" s="68" t="str">
        <f t="shared" si="179"/>
        <v>02</v>
      </c>
      <c r="J561" s="39" t="str">
        <f t="shared" si="194"/>
        <v>02:00</v>
      </c>
      <c r="K561" s="40" t="str">
        <f t="shared" si="195"/>
        <v/>
      </c>
      <c r="L561" s="48"/>
      <c r="M561" s="41" t="str">
        <f t="shared" si="196"/>
        <v/>
      </c>
      <c r="N561" s="41" t="str">
        <f t="shared" si="180"/>
        <v/>
      </c>
      <c r="O561" s="10" t="str">
        <f t="shared" si="181"/>
        <v>02:00</v>
      </c>
      <c r="P561" s="10" t="str">
        <f t="shared" si="182"/>
        <v/>
      </c>
      <c r="Q561" s="48" t="str">
        <f t="shared" si="183"/>
        <v/>
      </c>
      <c r="R561" s="48" t="str">
        <f t="shared" si="184"/>
        <v/>
      </c>
      <c r="S561" s="42" t="str">
        <f t="shared" si="185"/>
        <v>DOPPIO</v>
      </c>
      <c r="T561" s="57" t="str">
        <f>Tabella3[[#This Row],[Descrizione Attività]]</f>
        <v>ASSEMBLEA SINDACALE</v>
      </c>
      <c r="U561" s="57" t="str">
        <f>IF(Tabella1[[#This Row],[DATA]]="","","02")</f>
        <v>02</v>
      </c>
      <c r="V561" s="34"/>
      <c r="W561" s="34"/>
      <c r="X561" s="33"/>
      <c r="Y561" s="23"/>
      <c r="Z561" s="21" t="str">
        <f t="shared" si="186"/>
        <v>giovedì</v>
      </c>
      <c r="AA561" s="22">
        <f t="shared" si="187"/>
        <v>2</v>
      </c>
      <c r="AB561" s="22" t="str">
        <f t="shared" si="188"/>
        <v>02:00</v>
      </c>
      <c r="AC561" s="22" t="str">
        <f t="shared" si="189"/>
        <v>NO</v>
      </c>
      <c r="AD561" s="46"/>
      <c r="AE561" s="80">
        <v>45827</v>
      </c>
      <c r="AF561" s="73" t="s">
        <v>105</v>
      </c>
      <c r="AG561" s="73" t="s">
        <v>54</v>
      </c>
      <c r="AH561" s="73">
        <v>4049</v>
      </c>
      <c r="AI561" s="73">
        <v>10</v>
      </c>
      <c r="AJ561" s="74">
        <v>7.45</v>
      </c>
      <c r="AK561" s="74">
        <v>9.4499999999999993</v>
      </c>
      <c r="AL561" s="74">
        <v>4</v>
      </c>
      <c r="AM561" s="73" t="s">
        <v>140</v>
      </c>
      <c r="AN561" s="75" t="s">
        <v>49</v>
      </c>
      <c r="AO561" s="76">
        <v>404</v>
      </c>
    </row>
    <row r="562" spans="1:41" ht="14.45" customHeight="1">
      <c r="A562" s="38"/>
      <c r="B562" s="11">
        <f t="shared" si="176"/>
        <v>45827</v>
      </c>
      <c r="C562" s="39">
        <f t="shared" si="197"/>
        <v>404</v>
      </c>
      <c r="D562" s="50" t="str">
        <f>IF(AF562="", "", IFERROR(TEXT(INDEX(Tabella4[N°], MATCH("*"&amp;AF562&amp;"*", Tabella4[DIPENDENTE], 0)), "0000"), "Non trovato"))</f>
        <v>0370</v>
      </c>
      <c r="E562" s="50" t="str">
        <f>IF(AG562="", "", IF(ISERROR(MATCH("*"&amp;AG562&amp;"*", Tabella4[DIPENDENTE], 0)), "Non trovato", TEXT(INDEX(Tabella4[N°], MATCH("*"&amp;AG562&amp;"*", Tabella4[DIPENDENTE], 0)), "0000")))</f>
        <v>0354</v>
      </c>
      <c r="F562" s="48" t="str">
        <f t="shared" si="177"/>
        <v>GARBINI</v>
      </c>
      <c r="G562" s="48" t="str">
        <f t="shared" si="178"/>
        <v>GARRO L</v>
      </c>
      <c r="H562" s="57"/>
      <c r="I562" s="68" t="str">
        <f t="shared" si="179"/>
        <v>02</v>
      </c>
      <c r="J562" s="39" t="str">
        <f t="shared" si="194"/>
        <v>02:00</v>
      </c>
      <c r="K562" s="40" t="str">
        <f t="shared" si="195"/>
        <v/>
      </c>
      <c r="L562" s="48"/>
      <c r="M562" s="41" t="str">
        <f t="shared" si="196"/>
        <v/>
      </c>
      <c r="N562" s="41" t="str">
        <f t="shared" si="180"/>
        <v/>
      </c>
      <c r="O562" s="10" t="str">
        <f t="shared" si="181"/>
        <v>02:00</v>
      </c>
      <c r="P562" s="10" t="str">
        <f t="shared" si="182"/>
        <v/>
      </c>
      <c r="Q562" s="48" t="str">
        <f t="shared" si="183"/>
        <v/>
      </c>
      <c r="R562" s="48" t="str">
        <f t="shared" si="184"/>
        <v/>
      </c>
      <c r="S562" s="42" t="str">
        <f t="shared" si="185"/>
        <v>DOPPIO</v>
      </c>
      <c r="T562" s="57" t="str">
        <f>Tabella3[[#This Row],[Descrizione Attività]]</f>
        <v>ASSEMBLEA SINDACALE</v>
      </c>
      <c r="U562" s="57" t="str">
        <f>IF(Tabella1[[#This Row],[DATA]]="","","02")</f>
        <v>02</v>
      </c>
      <c r="V562" s="34"/>
      <c r="W562" s="34"/>
      <c r="X562" s="33"/>
      <c r="Y562" s="23"/>
      <c r="Z562" s="21" t="str">
        <f t="shared" si="186"/>
        <v>giovedì</v>
      </c>
      <c r="AA562" s="22">
        <f t="shared" si="187"/>
        <v>2</v>
      </c>
      <c r="AB562" s="22" t="str">
        <f t="shared" si="188"/>
        <v>02:00</v>
      </c>
      <c r="AC562" s="22" t="str">
        <f t="shared" si="189"/>
        <v>NO</v>
      </c>
      <c r="AD562" s="46"/>
      <c r="AE562" s="80">
        <v>45827</v>
      </c>
      <c r="AF562" s="73" t="s">
        <v>115</v>
      </c>
      <c r="AG562" s="73" t="s">
        <v>99</v>
      </c>
      <c r="AH562" s="73">
        <v>4049</v>
      </c>
      <c r="AI562" s="73">
        <v>10</v>
      </c>
      <c r="AJ562" s="74">
        <v>7.45</v>
      </c>
      <c r="AK562" s="74">
        <v>9.4499999999999993</v>
      </c>
      <c r="AL562" s="74">
        <v>4</v>
      </c>
      <c r="AM562" s="73" t="s">
        <v>140</v>
      </c>
      <c r="AN562" s="75" t="s">
        <v>49</v>
      </c>
      <c r="AO562" s="76">
        <v>404</v>
      </c>
    </row>
    <row r="563" spans="1:41" ht="14.45" customHeight="1">
      <c r="A563" s="38"/>
      <c r="B563" s="12">
        <f t="shared" si="176"/>
        <v>45827</v>
      </c>
      <c r="C563" s="39">
        <f t="shared" si="197"/>
        <v>404</v>
      </c>
      <c r="D563" s="52" t="str">
        <f>IF(AF563="", "", IFERROR(TEXT(INDEX(Tabella4[N°], MATCH("*"&amp;AF563&amp;"*", Tabella4[DIPENDENTE], 0)), "0000"), "Non trovato"))</f>
        <v>1996</v>
      </c>
      <c r="E563" s="52" t="str">
        <f>IF(AG563="", "", IF(ISERROR(MATCH("*"&amp;AG563&amp;"*", Tabella4[DIPENDENTE], 0)), "Non trovato", TEXT(INDEX(Tabella4[N°], MATCH("*"&amp;AG563&amp;"*", Tabella4[DIPENDENTE], 0)), "0000")))</f>
        <v>2114</v>
      </c>
      <c r="F563" s="48" t="str">
        <f t="shared" si="177"/>
        <v>GARRO S</v>
      </c>
      <c r="G563" s="48" t="str">
        <f t="shared" si="178"/>
        <v>GUARINO</v>
      </c>
      <c r="H563" s="57"/>
      <c r="I563" s="68" t="str">
        <f t="shared" si="179"/>
        <v>02</v>
      </c>
      <c r="J563" s="39" t="str">
        <f t="shared" si="194"/>
        <v>02:00</v>
      </c>
      <c r="K563" s="40" t="str">
        <f t="shared" si="195"/>
        <v/>
      </c>
      <c r="L563" s="48"/>
      <c r="M563" s="41" t="str">
        <f t="shared" si="196"/>
        <v/>
      </c>
      <c r="N563" s="41" t="str">
        <f t="shared" si="180"/>
        <v/>
      </c>
      <c r="O563" s="10" t="str">
        <f t="shared" si="181"/>
        <v>02:00</v>
      </c>
      <c r="P563" s="10" t="str">
        <f t="shared" si="182"/>
        <v/>
      </c>
      <c r="Q563" s="48" t="str">
        <f t="shared" si="183"/>
        <v/>
      </c>
      <c r="R563" s="48" t="str">
        <f t="shared" si="184"/>
        <v/>
      </c>
      <c r="S563" s="42" t="str">
        <f t="shared" si="185"/>
        <v>DOPPIO</v>
      </c>
      <c r="T563" s="57" t="str">
        <f>Tabella3[[#This Row],[Descrizione Attività]]</f>
        <v>ASSEMBLEA SINDACALE</v>
      </c>
      <c r="U563" s="57" t="str">
        <f>IF(Tabella1[[#This Row],[DATA]]="","","02")</f>
        <v>02</v>
      </c>
      <c r="V563" s="34"/>
      <c r="W563" s="34"/>
      <c r="X563" s="33"/>
      <c r="Y563" s="23"/>
      <c r="Z563" s="21" t="str">
        <f t="shared" si="186"/>
        <v>giovedì</v>
      </c>
      <c r="AA563" s="22">
        <f t="shared" si="187"/>
        <v>2</v>
      </c>
      <c r="AB563" s="22" t="str">
        <f t="shared" si="188"/>
        <v>02:00</v>
      </c>
      <c r="AC563" s="22" t="str">
        <f t="shared" si="189"/>
        <v>NO</v>
      </c>
      <c r="AD563" s="46"/>
      <c r="AE563" s="80">
        <v>45827</v>
      </c>
      <c r="AF563" s="73" t="s">
        <v>97</v>
      </c>
      <c r="AG563" s="73" t="s">
        <v>43</v>
      </c>
      <c r="AH563" s="73">
        <v>4049</v>
      </c>
      <c r="AI563" s="73">
        <v>10</v>
      </c>
      <c r="AJ563" s="74">
        <v>7.45</v>
      </c>
      <c r="AK563" s="74">
        <v>9.4499999999999993</v>
      </c>
      <c r="AL563" s="74">
        <v>4</v>
      </c>
      <c r="AM563" s="73" t="s">
        <v>140</v>
      </c>
      <c r="AN563" s="75" t="s">
        <v>49</v>
      </c>
      <c r="AO563" s="76">
        <v>404</v>
      </c>
    </row>
    <row r="564" spans="1:41" ht="14.45" customHeight="1">
      <c r="A564" s="38"/>
      <c r="B564" s="12">
        <f t="shared" si="176"/>
        <v>45827</v>
      </c>
      <c r="C564" s="39">
        <f t="shared" si="197"/>
        <v>404</v>
      </c>
      <c r="D564" s="52" t="str">
        <f>IF(AF564="", "", IFERROR(TEXT(INDEX(Tabella4[N°], MATCH("*"&amp;AF564&amp;"*", Tabella4[DIPENDENTE], 0)), "0000"), "Non trovato"))</f>
        <v>1904</v>
      </c>
      <c r="E564" s="52" t="str">
        <f>IF(AG564="", "", IF(ISERROR(MATCH("*"&amp;AG564&amp;"*", Tabella4[DIPENDENTE], 0)), "Non trovato", TEXT(INDEX(Tabella4[N°], MATCH("*"&amp;AG564&amp;"*", Tabella4[DIPENDENTE], 0)), "0000")))</f>
        <v>1833</v>
      </c>
      <c r="F564" s="48" t="str">
        <f t="shared" si="177"/>
        <v>LA ROCCA</v>
      </c>
      <c r="G564" s="48" t="str">
        <f t="shared" si="178"/>
        <v>MICELI</v>
      </c>
      <c r="H564" s="57"/>
      <c r="I564" s="68" t="str">
        <f t="shared" si="179"/>
        <v>02</v>
      </c>
      <c r="J564" s="39" t="str">
        <f t="shared" si="194"/>
        <v>02:00</v>
      </c>
      <c r="K564" s="40" t="str">
        <f t="shared" si="195"/>
        <v/>
      </c>
      <c r="L564" s="48"/>
      <c r="M564" s="41" t="str">
        <f t="shared" si="196"/>
        <v/>
      </c>
      <c r="N564" s="41" t="str">
        <f t="shared" si="180"/>
        <v/>
      </c>
      <c r="O564" s="10" t="str">
        <f t="shared" si="181"/>
        <v>02:00</v>
      </c>
      <c r="P564" s="10" t="str">
        <f t="shared" si="182"/>
        <v/>
      </c>
      <c r="Q564" s="48" t="str">
        <f t="shared" si="183"/>
        <v/>
      </c>
      <c r="R564" s="48" t="str">
        <f t="shared" si="184"/>
        <v/>
      </c>
      <c r="S564" s="42" t="str">
        <f t="shared" si="185"/>
        <v>DOPPIO</v>
      </c>
      <c r="T564" s="57" t="str">
        <f>Tabella3[[#This Row],[Descrizione Attività]]</f>
        <v>ASSEMBLEA SINDACALE</v>
      </c>
      <c r="U564" s="57" t="str">
        <f>IF(Tabella1[[#This Row],[DATA]]="","","02")</f>
        <v>02</v>
      </c>
      <c r="V564" s="34"/>
      <c r="W564" s="34"/>
      <c r="X564" s="33"/>
      <c r="Y564" s="23"/>
      <c r="Z564" s="21" t="str">
        <f t="shared" si="186"/>
        <v>giovedì</v>
      </c>
      <c r="AA564" s="22">
        <f t="shared" si="187"/>
        <v>2</v>
      </c>
      <c r="AB564" s="22" t="str">
        <f t="shared" si="188"/>
        <v>02:00</v>
      </c>
      <c r="AC564" s="22" t="str">
        <f t="shared" si="189"/>
        <v>NO</v>
      </c>
      <c r="AD564" s="46"/>
      <c r="AE564" s="80">
        <v>45827</v>
      </c>
      <c r="AF564" s="73" t="s">
        <v>59</v>
      </c>
      <c r="AG564" s="73" t="s">
        <v>82</v>
      </c>
      <c r="AH564" s="73">
        <v>4049</v>
      </c>
      <c r="AI564" s="73">
        <v>10</v>
      </c>
      <c r="AJ564" s="74">
        <v>7.45</v>
      </c>
      <c r="AK564" s="74">
        <v>9.4499999999999993</v>
      </c>
      <c r="AL564" s="74">
        <v>4</v>
      </c>
      <c r="AM564" s="73" t="s">
        <v>140</v>
      </c>
      <c r="AN564" s="75" t="s">
        <v>49</v>
      </c>
      <c r="AO564" s="76">
        <v>404</v>
      </c>
    </row>
    <row r="565" spans="1:41" ht="14.45" customHeight="1">
      <c r="A565" s="38"/>
      <c r="B565" s="12">
        <f t="shared" si="176"/>
        <v>45827</v>
      </c>
      <c r="C565" s="39">
        <f t="shared" si="197"/>
        <v>404</v>
      </c>
      <c r="D565" s="52" t="str">
        <f>IF(AF565="", "", IFERROR(TEXT(INDEX(Tabella4[N°], MATCH("*"&amp;AF565&amp;"*", Tabella4[DIPENDENTE], 0)), "0000"), "Non trovato"))</f>
        <v>0315</v>
      </c>
      <c r="E565" s="52" t="str">
        <f>IF(AG565="", "", IF(ISERROR(MATCH("*"&amp;AG565&amp;"*", Tabella4[DIPENDENTE], 0)), "Non trovato", TEXT(INDEX(Tabella4[N°], MATCH("*"&amp;AG565&amp;"*", Tabella4[DIPENDENTE], 0)), "0000")))</f>
        <v>2083</v>
      </c>
      <c r="F565" s="48" t="str">
        <f t="shared" si="177"/>
        <v>MIGNOSA F</v>
      </c>
      <c r="G565" s="48" t="str">
        <f t="shared" si="178"/>
        <v>NOCERA</v>
      </c>
      <c r="H565" s="57"/>
      <c r="I565" s="68" t="str">
        <f t="shared" si="179"/>
        <v>02</v>
      </c>
      <c r="J565" s="39" t="str">
        <f t="shared" si="194"/>
        <v>02:00</v>
      </c>
      <c r="K565" s="40" t="str">
        <f t="shared" si="195"/>
        <v/>
      </c>
      <c r="L565" s="48"/>
      <c r="M565" s="41" t="str">
        <f t="shared" si="196"/>
        <v/>
      </c>
      <c r="N565" s="41" t="str">
        <f t="shared" si="180"/>
        <v/>
      </c>
      <c r="O565" s="10" t="str">
        <f t="shared" si="181"/>
        <v>02:00</v>
      </c>
      <c r="P565" s="10" t="str">
        <f t="shared" si="182"/>
        <v/>
      </c>
      <c r="Q565" s="48" t="str">
        <f t="shared" si="183"/>
        <v/>
      </c>
      <c r="R565" s="48" t="str">
        <f t="shared" si="184"/>
        <v/>
      </c>
      <c r="S565" s="42" t="str">
        <f t="shared" si="185"/>
        <v>DOPPIO</v>
      </c>
      <c r="T565" s="57" t="str">
        <f>Tabella3[[#This Row],[Descrizione Attività]]</f>
        <v>ASSEMBLEA SINDACALE</v>
      </c>
      <c r="U565" s="57" t="str">
        <f>IF(Tabella1[[#This Row],[DATA]]="","","02")</f>
        <v>02</v>
      </c>
      <c r="V565" s="34"/>
      <c r="W565" s="34"/>
      <c r="X565" s="33"/>
      <c r="Y565" s="23"/>
      <c r="Z565" s="21" t="str">
        <f t="shared" si="186"/>
        <v>giovedì</v>
      </c>
      <c r="AA565" s="22">
        <f t="shared" si="187"/>
        <v>2</v>
      </c>
      <c r="AB565" s="22" t="str">
        <f t="shared" si="188"/>
        <v>02:00</v>
      </c>
      <c r="AC565" s="22" t="str">
        <f t="shared" si="189"/>
        <v>NO</v>
      </c>
      <c r="AD565" s="46"/>
      <c r="AE565" s="80">
        <v>45827</v>
      </c>
      <c r="AF565" s="73" t="s">
        <v>66</v>
      </c>
      <c r="AG565" s="73" t="s">
        <v>88</v>
      </c>
      <c r="AH565" s="73">
        <v>4049</v>
      </c>
      <c r="AI565" s="73">
        <v>10</v>
      </c>
      <c r="AJ565" s="74">
        <v>7.45</v>
      </c>
      <c r="AK565" s="74">
        <v>9.4499999999999993</v>
      </c>
      <c r="AL565" s="74">
        <v>4</v>
      </c>
      <c r="AM565" s="73" t="s">
        <v>140</v>
      </c>
      <c r="AN565" s="75" t="s">
        <v>49</v>
      </c>
      <c r="AO565" s="76">
        <v>404</v>
      </c>
    </row>
    <row r="566" spans="1:41" ht="14.45" customHeight="1">
      <c r="A566" s="38"/>
      <c r="B566" s="9">
        <f t="shared" si="176"/>
        <v>45827</v>
      </c>
      <c r="C566" s="39">
        <f t="shared" si="197"/>
        <v>404</v>
      </c>
      <c r="D566" s="38" t="str">
        <f>IF(AF566="", "", IFERROR(TEXT(INDEX(Tabella4[N°], MATCH("*"&amp;AF566&amp;"*", Tabella4[DIPENDENTE], 0)), "0000"), "Non trovato"))</f>
        <v>0242</v>
      </c>
      <c r="E566" s="38" t="str">
        <f>IF(AG566="", "", IF(ISERROR(MATCH("*"&amp;AG566&amp;"*", Tabella4[DIPENDENTE], 0)), "Non trovato", TEXT(INDEX(Tabella4[N°], MATCH("*"&amp;AG566&amp;"*", Tabella4[DIPENDENTE], 0)), "0000")))</f>
        <v>1924</v>
      </c>
      <c r="F566" s="48" t="str">
        <f t="shared" si="177"/>
        <v>OGNISANTI A</v>
      </c>
      <c r="G566" s="48" t="str">
        <f t="shared" si="178"/>
        <v>PARTESANO</v>
      </c>
      <c r="H566" s="57"/>
      <c r="I566" s="68" t="str">
        <f t="shared" si="179"/>
        <v>02</v>
      </c>
      <c r="J566" s="39" t="str">
        <f t="shared" si="194"/>
        <v>02:00</v>
      </c>
      <c r="K566" s="40" t="str">
        <f t="shared" si="195"/>
        <v/>
      </c>
      <c r="L566" s="48"/>
      <c r="M566" s="41" t="str">
        <f t="shared" si="196"/>
        <v/>
      </c>
      <c r="N566" s="41" t="str">
        <f t="shared" si="180"/>
        <v/>
      </c>
      <c r="O566" s="10" t="str">
        <f t="shared" si="181"/>
        <v>02:00</v>
      </c>
      <c r="P566" s="10" t="str">
        <f t="shared" si="182"/>
        <v/>
      </c>
      <c r="Q566" s="48" t="str">
        <f t="shared" si="183"/>
        <v/>
      </c>
      <c r="R566" s="48" t="str">
        <f t="shared" si="184"/>
        <v/>
      </c>
      <c r="S566" s="42" t="str">
        <f t="shared" si="185"/>
        <v>DOPPIO</v>
      </c>
      <c r="T566" s="57" t="str">
        <f>Tabella3[[#This Row],[Descrizione Attività]]</f>
        <v>ASSEMBLEA SINDACALE</v>
      </c>
      <c r="U566" s="57" t="str">
        <f>IF(Tabella1[[#This Row],[DATA]]="","","02")</f>
        <v>02</v>
      </c>
      <c r="V566" s="34"/>
      <c r="W566" s="34"/>
      <c r="X566" s="33"/>
      <c r="Y566" s="23"/>
      <c r="Z566" s="21" t="str">
        <f t="shared" si="186"/>
        <v>giovedì</v>
      </c>
      <c r="AA566" s="22">
        <f t="shared" si="187"/>
        <v>2</v>
      </c>
      <c r="AB566" s="22" t="str">
        <f t="shared" si="188"/>
        <v>02:00</v>
      </c>
      <c r="AC566" s="22" t="str">
        <f t="shared" si="189"/>
        <v>NO</v>
      </c>
      <c r="AD566" s="46"/>
      <c r="AE566" s="80">
        <v>45827</v>
      </c>
      <c r="AF566" s="73" t="s">
        <v>72</v>
      </c>
      <c r="AG566" s="73" t="s">
        <v>103</v>
      </c>
      <c r="AH566" s="73">
        <v>4049</v>
      </c>
      <c r="AI566" s="73">
        <v>10</v>
      </c>
      <c r="AJ566" s="74">
        <v>7.45</v>
      </c>
      <c r="AK566" s="74">
        <v>9.4499999999999993</v>
      </c>
      <c r="AL566" s="74">
        <v>4</v>
      </c>
      <c r="AM566" s="73" t="s">
        <v>140</v>
      </c>
      <c r="AN566" s="75" t="s">
        <v>49</v>
      </c>
      <c r="AO566" s="76">
        <v>404</v>
      </c>
    </row>
    <row r="567" spans="1:41" ht="14.45" customHeight="1">
      <c r="A567" s="38"/>
      <c r="B567" s="9">
        <f t="shared" si="176"/>
        <v>45827</v>
      </c>
      <c r="C567" s="39">
        <f t="shared" si="197"/>
        <v>404</v>
      </c>
      <c r="D567" s="38" t="str">
        <f>IF(AF567="", "", IFERROR(TEXT(INDEX(Tabella4[N°], MATCH("*"&amp;AF567&amp;"*", Tabella4[DIPENDENTE], 0)), "0000"), "Non trovato"))</f>
        <v>0243</v>
      </c>
      <c r="E567" s="38" t="str">
        <f>IF(AG567="", "", IF(ISERROR(MATCH("*"&amp;AG567&amp;"*", Tabella4[DIPENDENTE], 0)), "Non trovato", TEXT(INDEX(Tabella4[N°], MATCH("*"&amp;AG567&amp;"*", Tabella4[DIPENDENTE], 0)), "0000")))</f>
        <v>1876</v>
      </c>
      <c r="F567" s="48" t="str">
        <f t="shared" si="177"/>
        <v>PUGLIARES</v>
      </c>
      <c r="G567" s="48" t="str">
        <f t="shared" si="178"/>
        <v>RICCIO</v>
      </c>
      <c r="H567" s="57"/>
      <c r="I567" s="68" t="str">
        <f t="shared" si="179"/>
        <v>02</v>
      </c>
      <c r="J567" s="39" t="str">
        <f t="shared" si="194"/>
        <v>02:00</v>
      </c>
      <c r="K567" s="40" t="str">
        <f t="shared" si="195"/>
        <v/>
      </c>
      <c r="L567" s="48"/>
      <c r="M567" s="41" t="str">
        <f t="shared" si="196"/>
        <v/>
      </c>
      <c r="N567" s="41" t="str">
        <f t="shared" si="180"/>
        <v/>
      </c>
      <c r="O567" s="10" t="str">
        <f t="shared" si="181"/>
        <v>02:00</v>
      </c>
      <c r="P567" s="10" t="str">
        <f t="shared" si="182"/>
        <v/>
      </c>
      <c r="Q567" s="48" t="str">
        <f t="shared" si="183"/>
        <v/>
      </c>
      <c r="R567" s="48" t="str">
        <f t="shared" si="184"/>
        <v/>
      </c>
      <c r="S567" s="42" t="str">
        <f t="shared" si="185"/>
        <v>DOPPIO</v>
      </c>
      <c r="T567" s="57" t="str">
        <f>Tabella3[[#This Row],[Descrizione Attività]]</f>
        <v>ASSEMBLEA SINDACALE</v>
      </c>
      <c r="U567" s="57" t="str">
        <f>IF(Tabella1[[#This Row],[DATA]]="","","02")</f>
        <v>02</v>
      </c>
      <c r="V567" s="34"/>
      <c r="W567" s="34"/>
      <c r="X567" s="33"/>
      <c r="Y567" s="23"/>
      <c r="Z567" s="21" t="str">
        <f t="shared" si="186"/>
        <v>giovedì</v>
      </c>
      <c r="AA567" s="22">
        <f t="shared" si="187"/>
        <v>2</v>
      </c>
      <c r="AB567" s="22" t="str">
        <f t="shared" si="188"/>
        <v>02:00</v>
      </c>
      <c r="AC567" s="22" t="str">
        <f t="shared" si="189"/>
        <v>NO</v>
      </c>
      <c r="AD567" s="46"/>
      <c r="AE567" s="80">
        <v>45827</v>
      </c>
      <c r="AF567" s="73" t="s">
        <v>89</v>
      </c>
      <c r="AG567" s="73" t="s">
        <v>56</v>
      </c>
      <c r="AH567" s="73">
        <v>4049</v>
      </c>
      <c r="AI567" s="73">
        <v>10</v>
      </c>
      <c r="AJ567" s="74">
        <v>7.45</v>
      </c>
      <c r="AK567" s="74">
        <v>9.4499999999999993</v>
      </c>
      <c r="AL567" s="74">
        <v>4</v>
      </c>
      <c r="AM567" s="73" t="s">
        <v>140</v>
      </c>
      <c r="AN567" s="75" t="s">
        <v>49</v>
      </c>
      <c r="AO567" s="76">
        <v>404</v>
      </c>
    </row>
    <row r="568" spans="1:41" ht="14.45" customHeight="1">
      <c r="A568" s="38"/>
      <c r="B568" s="9">
        <f t="shared" si="176"/>
        <v>45827</v>
      </c>
      <c r="C568" s="39">
        <f t="shared" si="197"/>
        <v>404</v>
      </c>
      <c r="D568" s="38" t="str">
        <f>IF(AF568="", "", IFERROR(TEXT(INDEX(Tabella4[N°], MATCH("*"&amp;AF568&amp;"*", Tabella4[DIPENDENTE], 0)), "0000"), "Non trovato"))</f>
        <v>2203</v>
      </c>
      <c r="E568" s="38" t="str">
        <f>IF(AG568="", "", IF(ISERROR(MATCH("*"&amp;AG568&amp;"*", Tabella4[DIPENDENTE], 0)), "Non trovato", TEXT(INDEX(Tabella4[N°], MATCH("*"&amp;AG568&amp;"*", Tabella4[DIPENDENTE], 0)), "0000")))</f>
        <v>0490</v>
      </c>
      <c r="F568" s="48" t="str">
        <f t="shared" si="177"/>
        <v>RICCIOLI</v>
      </c>
      <c r="G568" s="48" t="str">
        <f t="shared" si="178"/>
        <v>RICIPUTO</v>
      </c>
      <c r="H568" s="57"/>
      <c r="I568" s="68" t="str">
        <f t="shared" si="179"/>
        <v>02</v>
      </c>
      <c r="J568" s="39" t="str">
        <f t="shared" si="194"/>
        <v>02:00</v>
      </c>
      <c r="K568" s="40" t="str">
        <f t="shared" si="195"/>
        <v/>
      </c>
      <c r="L568" s="48"/>
      <c r="M568" s="41" t="str">
        <f t="shared" si="196"/>
        <v/>
      </c>
      <c r="N568" s="41" t="str">
        <f t="shared" si="180"/>
        <v/>
      </c>
      <c r="O568" s="10" t="str">
        <f t="shared" si="181"/>
        <v>02:00</v>
      </c>
      <c r="P568" s="10" t="str">
        <f t="shared" si="182"/>
        <v/>
      </c>
      <c r="Q568" s="48" t="str">
        <f t="shared" si="183"/>
        <v/>
      </c>
      <c r="R568" s="48" t="str">
        <f t="shared" si="184"/>
        <v/>
      </c>
      <c r="S568" s="42" t="str">
        <f t="shared" si="185"/>
        <v>DOPPIO</v>
      </c>
      <c r="T568" s="57" t="str">
        <f>Tabella3[[#This Row],[Descrizione Attività]]</f>
        <v>ASSEMBLEA SINDACALE</v>
      </c>
      <c r="U568" s="57" t="str">
        <f>IF(Tabella1[[#This Row],[DATA]]="","","02")</f>
        <v>02</v>
      </c>
      <c r="V568" s="34"/>
      <c r="W568" s="34"/>
      <c r="X568" s="33"/>
      <c r="Y568" s="23"/>
      <c r="Z568" s="21" t="str">
        <f t="shared" si="186"/>
        <v>giovedì</v>
      </c>
      <c r="AA568" s="22">
        <f t="shared" si="187"/>
        <v>2</v>
      </c>
      <c r="AB568" s="22" t="str">
        <f t="shared" si="188"/>
        <v>02:00</v>
      </c>
      <c r="AC568" s="22" t="str">
        <f t="shared" si="189"/>
        <v>NO</v>
      </c>
      <c r="AD568" s="46"/>
      <c r="AE568" s="80">
        <v>45827</v>
      </c>
      <c r="AF568" s="73" t="s">
        <v>65</v>
      </c>
      <c r="AG568" s="73" t="s">
        <v>96</v>
      </c>
      <c r="AH568" s="73">
        <v>4049</v>
      </c>
      <c r="AI568" s="73">
        <v>10</v>
      </c>
      <c r="AJ568" s="74">
        <v>7.45</v>
      </c>
      <c r="AK568" s="74">
        <v>9.4499999999999993</v>
      </c>
      <c r="AL568" s="74">
        <v>4</v>
      </c>
      <c r="AM568" s="73" t="s">
        <v>140</v>
      </c>
      <c r="AN568" s="75" t="s">
        <v>49</v>
      </c>
      <c r="AO568" s="76">
        <v>404</v>
      </c>
    </row>
    <row r="569" spans="1:41" ht="14.45" customHeight="1">
      <c r="A569" s="38"/>
      <c r="B569" s="9">
        <f t="shared" si="176"/>
        <v>45827</v>
      </c>
      <c r="C569" s="39">
        <f t="shared" si="197"/>
        <v>404</v>
      </c>
      <c r="D569" s="38" t="str">
        <f>IF(AF569="", "", IFERROR(TEXT(INDEX(Tabella4[N°], MATCH("*"&amp;AF569&amp;"*", Tabella4[DIPENDENTE], 0)), "0000"), "Non trovato"))</f>
        <v>2214</v>
      </c>
      <c r="E569" s="38" t="str">
        <f>IF(AG569="", "", IF(ISERROR(MATCH("*"&amp;AG569&amp;"*", Tabella4[DIPENDENTE], 0)), "Non trovato", TEXT(INDEX(Tabella4[N°], MATCH("*"&amp;AG569&amp;"*", Tabella4[DIPENDENTE], 0)), "0000")))</f>
        <v>0493</v>
      </c>
      <c r="F569" s="48" t="str">
        <f t="shared" si="177"/>
        <v>SERRA</v>
      </c>
      <c r="G569" s="48" t="str">
        <f t="shared" si="178"/>
        <v>SPINALI D</v>
      </c>
      <c r="H569" s="57"/>
      <c r="I569" s="68" t="str">
        <f t="shared" si="179"/>
        <v>02</v>
      </c>
      <c r="J569" s="39" t="str">
        <f t="shared" si="194"/>
        <v>02:00</v>
      </c>
      <c r="K569" s="40" t="str">
        <f t="shared" si="195"/>
        <v/>
      </c>
      <c r="L569" s="48"/>
      <c r="M569" s="41" t="str">
        <f t="shared" si="196"/>
        <v/>
      </c>
      <c r="N569" s="41" t="str">
        <f t="shared" si="180"/>
        <v/>
      </c>
      <c r="O569" s="10" t="str">
        <f t="shared" si="181"/>
        <v>02:00</v>
      </c>
      <c r="P569" s="10" t="str">
        <f t="shared" si="182"/>
        <v/>
      </c>
      <c r="Q569" s="48" t="str">
        <f t="shared" si="183"/>
        <v/>
      </c>
      <c r="R569" s="48" t="str">
        <f t="shared" si="184"/>
        <v/>
      </c>
      <c r="S569" s="42" t="str">
        <f t="shared" si="185"/>
        <v>DOPPIO</v>
      </c>
      <c r="T569" s="57" t="str">
        <f>Tabella3[[#This Row],[Descrizione Attività]]</f>
        <v>ASSEMBLEA SINDACALE</v>
      </c>
      <c r="U569" s="57" t="str">
        <f>IF(Tabella1[[#This Row],[DATA]]="","","02")</f>
        <v>02</v>
      </c>
      <c r="V569" s="34"/>
      <c r="W569" s="34"/>
      <c r="X569" s="33"/>
      <c r="Y569" s="23"/>
      <c r="Z569" s="21" t="str">
        <f t="shared" si="186"/>
        <v>giovedì</v>
      </c>
      <c r="AA569" s="22">
        <f t="shared" si="187"/>
        <v>2</v>
      </c>
      <c r="AB569" s="22" t="str">
        <f t="shared" si="188"/>
        <v>02:00</v>
      </c>
      <c r="AC569" s="22" t="str">
        <f t="shared" si="189"/>
        <v>NO</v>
      </c>
      <c r="AD569" s="46"/>
      <c r="AE569" s="80">
        <v>45827</v>
      </c>
      <c r="AF569" s="73" t="s">
        <v>52</v>
      </c>
      <c r="AG569" s="73" t="s">
        <v>42</v>
      </c>
      <c r="AH569" s="73">
        <v>4049</v>
      </c>
      <c r="AI569" s="73">
        <v>10</v>
      </c>
      <c r="AJ569" s="74">
        <v>7.45</v>
      </c>
      <c r="AK569" s="74">
        <v>9.4499999999999993</v>
      </c>
      <c r="AL569" s="74">
        <v>4</v>
      </c>
      <c r="AM569" s="73" t="s">
        <v>140</v>
      </c>
      <c r="AN569" s="75" t="s">
        <v>49</v>
      </c>
      <c r="AO569" s="76">
        <v>404</v>
      </c>
    </row>
    <row r="570" spans="1:41" ht="14.45" customHeight="1">
      <c r="A570" s="38"/>
      <c r="B570" s="9">
        <f t="shared" si="176"/>
        <v>45827</v>
      </c>
      <c r="C570" s="39">
        <f t="shared" si="197"/>
        <v>404</v>
      </c>
      <c r="D570" s="38" t="str">
        <f>IF(AF570="", "", IFERROR(TEXT(INDEX(Tabella4[N°], MATCH("*"&amp;AF570&amp;"*", Tabella4[DIPENDENTE], 0)), "0000"), "Non trovato"))</f>
        <v>0803</v>
      </c>
      <c r="E570" s="38" t="str">
        <f>IF(AG570="", "", IF(ISERROR(MATCH("*"&amp;AG570&amp;"*", Tabella4[DIPENDENTE], 0)), "Non trovato", TEXT(INDEX(Tabella4[N°], MATCH("*"&amp;AG570&amp;"*", Tabella4[DIPENDENTE], 0)), "0000")))</f>
        <v>0475</v>
      </c>
      <c r="F570" s="48" t="str">
        <f t="shared" si="177"/>
        <v>SPINALI V</v>
      </c>
      <c r="G570" s="48" t="str">
        <f t="shared" si="178"/>
        <v>TRINGALI A</v>
      </c>
      <c r="H570" s="57"/>
      <c r="I570" s="68" t="str">
        <f t="shared" si="179"/>
        <v>02</v>
      </c>
      <c r="J570" s="39" t="str">
        <f t="shared" si="194"/>
        <v>02:00</v>
      </c>
      <c r="K570" s="40" t="str">
        <f t="shared" si="195"/>
        <v/>
      </c>
      <c r="L570" s="48"/>
      <c r="M570" s="41" t="str">
        <f t="shared" si="196"/>
        <v/>
      </c>
      <c r="N570" s="41" t="str">
        <f t="shared" si="180"/>
        <v/>
      </c>
      <c r="O570" s="10" t="str">
        <f t="shared" si="181"/>
        <v>02:00</v>
      </c>
      <c r="P570" s="10" t="str">
        <f t="shared" si="182"/>
        <v/>
      </c>
      <c r="Q570" s="48" t="str">
        <f t="shared" si="183"/>
        <v/>
      </c>
      <c r="R570" s="48" t="str">
        <f t="shared" si="184"/>
        <v/>
      </c>
      <c r="S570" s="42" t="str">
        <f t="shared" si="185"/>
        <v>DOPPIO</v>
      </c>
      <c r="T570" s="57" t="str">
        <f>Tabella3[[#This Row],[Descrizione Attività]]</f>
        <v>ASSEMBLEA SINDACALE</v>
      </c>
      <c r="U570" s="57" t="str">
        <f>IF(Tabella1[[#This Row],[DATA]]="","","02")</f>
        <v>02</v>
      </c>
      <c r="V570" s="34"/>
      <c r="W570" s="34"/>
      <c r="X570" s="33"/>
      <c r="Y570" s="23"/>
      <c r="Z570" s="21" t="str">
        <f t="shared" si="186"/>
        <v>giovedì</v>
      </c>
      <c r="AA570" s="22">
        <f t="shared" si="187"/>
        <v>2</v>
      </c>
      <c r="AB570" s="22" t="str">
        <f t="shared" si="188"/>
        <v>02:00</v>
      </c>
      <c r="AC570" s="22" t="str">
        <f t="shared" si="189"/>
        <v>NO</v>
      </c>
      <c r="AD570" s="46"/>
      <c r="AE570" s="80">
        <v>45827</v>
      </c>
      <c r="AF570" s="73" t="s">
        <v>69</v>
      </c>
      <c r="AG570" s="73" t="s">
        <v>194</v>
      </c>
      <c r="AH570" s="73">
        <v>4049</v>
      </c>
      <c r="AI570" s="73">
        <v>10</v>
      </c>
      <c r="AJ570" s="74">
        <v>7.45</v>
      </c>
      <c r="AK570" s="74">
        <v>9.4499999999999993</v>
      </c>
      <c r="AL570" s="74">
        <v>4</v>
      </c>
      <c r="AM570" s="73" t="s">
        <v>140</v>
      </c>
      <c r="AN570" s="75" t="s">
        <v>49</v>
      </c>
      <c r="AO570" s="76">
        <v>404</v>
      </c>
    </row>
    <row r="571" spans="1:41" ht="14.45" customHeight="1">
      <c r="A571" s="38"/>
      <c r="B571" s="9">
        <f t="shared" si="176"/>
        <v>45827</v>
      </c>
      <c r="C571" s="39">
        <f t="shared" si="197"/>
        <v>5400256252</v>
      </c>
      <c r="D571" s="38" t="str">
        <f>IF(AF571="", "", IFERROR(TEXT(INDEX(Tabella4[N°], MATCH("*"&amp;AF571&amp;"*", Tabella4[DIPENDENTE], 0)), "0000"), "Non trovato"))</f>
        <v>2011</v>
      </c>
      <c r="E571" s="38" t="str">
        <f>IF(AG571="", "", IF(ISERROR(MATCH("*"&amp;AG571&amp;"*", Tabella4[DIPENDENTE], 0)), "Non trovato", TEXT(INDEX(Tabella4[N°], MATCH("*"&amp;AG571&amp;"*", Tabella4[DIPENDENTE], 0)), "0000")))</f>
        <v>0304</v>
      </c>
      <c r="F571" s="48" t="str">
        <f t="shared" si="177"/>
        <v>SCAVULLO</v>
      </c>
      <c r="G571" s="48" t="str">
        <f t="shared" si="178"/>
        <v>MANSERVIGI</v>
      </c>
      <c r="H571" s="57"/>
      <c r="I571" s="68" t="str">
        <f t="shared" si="179"/>
        <v>02</v>
      </c>
      <c r="J571" s="39" t="str">
        <f t="shared" si="194"/>
        <v/>
      </c>
      <c r="K571" s="40" t="str">
        <f t="shared" si="195"/>
        <v>02:00</v>
      </c>
      <c r="L571" s="48"/>
      <c r="M571" s="41" t="str">
        <f t="shared" si="196"/>
        <v/>
      </c>
      <c r="N571" s="41" t="str">
        <f t="shared" si="180"/>
        <v/>
      </c>
      <c r="O571" s="10" t="str">
        <f t="shared" si="181"/>
        <v>02:00</v>
      </c>
      <c r="P571" s="10" t="str">
        <f t="shared" si="182"/>
        <v/>
      </c>
      <c r="Q571" s="48" t="str">
        <f t="shared" si="183"/>
        <v/>
      </c>
      <c r="R571" s="48" t="str">
        <f t="shared" si="184"/>
        <v/>
      </c>
      <c r="S571" s="42" t="str">
        <f t="shared" si="185"/>
        <v>DOPPIO</v>
      </c>
      <c r="T571" s="57" t="str">
        <f>Tabella3[[#This Row],[Descrizione Attività]]</f>
        <v>2000A-GTG-201 Illuminazione temporanea</v>
      </c>
      <c r="U571" s="57" t="str">
        <f>IF(Tabella1[[#This Row],[DATA]]="","","02")</f>
        <v>02</v>
      </c>
      <c r="V571" s="34"/>
      <c r="W571" s="34"/>
      <c r="X571" s="33"/>
      <c r="Y571" s="23"/>
      <c r="Z571" s="21" t="str">
        <f t="shared" si="186"/>
        <v>giovedì</v>
      </c>
      <c r="AA571" s="22">
        <f t="shared" si="187"/>
        <v>2</v>
      </c>
      <c r="AB571" s="22" t="str">
        <f t="shared" si="188"/>
        <v>02:00</v>
      </c>
      <c r="AC571" s="22" t="str">
        <f t="shared" si="189"/>
        <v>NO</v>
      </c>
      <c r="AD571" s="46"/>
      <c r="AE571" s="80">
        <v>45827</v>
      </c>
      <c r="AF571" s="73" t="s">
        <v>84</v>
      </c>
      <c r="AG571" s="73" t="s">
        <v>87</v>
      </c>
      <c r="AH571" s="73">
        <v>5400256252</v>
      </c>
      <c r="AI571" s="73">
        <v>10</v>
      </c>
      <c r="AJ571" s="74">
        <v>7.45</v>
      </c>
      <c r="AK571" s="74">
        <v>9.4499999999999993</v>
      </c>
      <c r="AL571" s="74">
        <v>4</v>
      </c>
      <c r="AM571" s="73" t="s">
        <v>215</v>
      </c>
      <c r="AN571" s="75" t="s">
        <v>45</v>
      </c>
      <c r="AO571" s="76" t="s">
        <v>61</v>
      </c>
    </row>
    <row r="572" spans="1:41" ht="14.45" customHeight="1">
      <c r="A572" s="38"/>
      <c r="B572" s="9">
        <f t="shared" si="176"/>
        <v>45827</v>
      </c>
      <c r="C572" s="39">
        <f t="shared" si="197"/>
        <v>5400255112</v>
      </c>
      <c r="D572" s="38" t="str">
        <f>IF(AF572="", "", IFERROR(TEXT(INDEX(Tabella4[N°], MATCH("*"&amp;AF572&amp;"*", Tabella4[DIPENDENTE], 0)), "0000"), "Non trovato"))</f>
        <v>0242</v>
      </c>
      <c r="E572" s="38" t="str">
        <f>IF(AG572="", "", IF(ISERROR(MATCH("*"&amp;AG572&amp;"*", Tabella4[DIPENDENTE], 0)), "Non trovato", TEXT(INDEX(Tabella4[N°], MATCH("*"&amp;AG572&amp;"*", Tabella4[DIPENDENTE], 0)), "0000")))</f>
        <v>1969</v>
      </c>
      <c r="F572" s="48" t="str">
        <f t="shared" si="177"/>
        <v>OGNISANTI A</v>
      </c>
      <c r="G572" s="48" t="str">
        <f t="shared" si="178"/>
        <v>BELLISTRI</v>
      </c>
      <c r="H572" s="57"/>
      <c r="I572" s="68" t="str">
        <f t="shared" si="179"/>
        <v>02</v>
      </c>
      <c r="J572" s="39" t="str">
        <f t="shared" si="194"/>
        <v/>
      </c>
      <c r="K572" s="40" t="str">
        <f t="shared" si="195"/>
        <v>02:15</v>
      </c>
      <c r="L572" s="48"/>
      <c r="M572" s="41" t="str">
        <f t="shared" si="196"/>
        <v/>
      </c>
      <c r="N572" s="41" t="str">
        <f t="shared" si="180"/>
        <v/>
      </c>
      <c r="O572" s="10" t="str">
        <f t="shared" si="181"/>
        <v>02:15</v>
      </c>
      <c r="P572" s="10" t="str">
        <f t="shared" si="182"/>
        <v/>
      </c>
      <c r="Q572" s="48" t="str">
        <f t="shared" si="183"/>
        <v/>
      </c>
      <c r="R572" s="48" t="str">
        <f t="shared" si="184"/>
        <v/>
      </c>
      <c r="S572" s="42" t="str">
        <f t="shared" si="185"/>
        <v>DOPPIO</v>
      </c>
      <c r="T572" s="57" t="str">
        <f>Tabella3[[#This Row],[Descrizione Attività]]</f>
        <v>Utilities: squ elett correttiva Giugno</v>
      </c>
      <c r="U572" s="57" t="str">
        <f>IF(Tabella1[[#This Row],[DATA]]="","","02")</f>
        <v>02</v>
      </c>
      <c r="V572" s="34"/>
      <c r="W572" s="34"/>
      <c r="X572" s="33"/>
      <c r="Y572" s="23"/>
      <c r="Z572" s="21" t="str">
        <f t="shared" si="186"/>
        <v>giovedì</v>
      </c>
      <c r="AA572" s="22">
        <f t="shared" si="187"/>
        <v>2.25</v>
      </c>
      <c r="AB572" s="22" t="str">
        <f t="shared" si="188"/>
        <v>02:15</v>
      </c>
      <c r="AC572" s="22" t="str">
        <f t="shared" si="189"/>
        <v>NO</v>
      </c>
      <c r="AD572" s="46"/>
      <c r="AE572" s="80">
        <v>45827</v>
      </c>
      <c r="AF572" s="73" t="s">
        <v>72</v>
      </c>
      <c r="AG572" s="73" t="s">
        <v>73</v>
      </c>
      <c r="AH572" s="73">
        <v>5400255112</v>
      </c>
      <c r="AI572" s="73">
        <v>10</v>
      </c>
      <c r="AJ572" s="74">
        <v>9.4499999999999993</v>
      </c>
      <c r="AK572" s="74">
        <v>12</v>
      </c>
      <c r="AL572" s="74">
        <v>4.5</v>
      </c>
      <c r="AM572" s="73" t="s">
        <v>60</v>
      </c>
      <c r="AN572" s="75" t="s">
        <v>45</v>
      </c>
      <c r="AO572" s="76" t="s">
        <v>61</v>
      </c>
    </row>
    <row r="573" spans="1:41" ht="14.45" customHeight="1">
      <c r="A573" s="38"/>
      <c r="B573" s="9">
        <f t="shared" si="176"/>
        <v>45827</v>
      </c>
      <c r="C573" s="39">
        <f t="shared" si="197"/>
        <v>5400256064</v>
      </c>
      <c r="D573" s="38" t="str">
        <f>IF(AF573="", "", IFERROR(TEXT(INDEX(Tabella4[N°], MATCH("*"&amp;AF573&amp;"*", Tabella4[DIPENDENTE], 0)), "0000"), "Non trovato"))</f>
        <v>0242</v>
      </c>
      <c r="E573" s="38" t="str">
        <f>IF(AG573="", "", IF(ISERROR(MATCH("*"&amp;AG573&amp;"*", Tabella4[DIPENDENTE], 0)), "Non trovato", TEXT(INDEX(Tabella4[N°], MATCH("*"&amp;AG573&amp;"*", Tabella4[DIPENDENTE], 0)), "0000")))</f>
        <v>1969</v>
      </c>
      <c r="F573" s="48" t="str">
        <f t="shared" si="177"/>
        <v>OGNISANTI A</v>
      </c>
      <c r="G573" s="48" t="str">
        <f t="shared" si="178"/>
        <v>BELLISTRI</v>
      </c>
      <c r="H573" s="57"/>
      <c r="I573" s="68" t="str">
        <f t="shared" si="179"/>
        <v>02</v>
      </c>
      <c r="J573" s="39" t="str">
        <f t="shared" si="194"/>
        <v/>
      </c>
      <c r="K573" s="40" t="str">
        <f t="shared" si="195"/>
        <v>02:00</v>
      </c>
      <c r="L573" s="48"/>
      <c r="M573" s="41" t="str">
        <f t="shared" si="196"/>
        <v/>
      </c>
      <c r="N573" s="41" t="str">
        <f t="shared" si="180"/>
        <v/>
      </c>
      <c r="O573" s="10" t="str">
        <f t="shared" si="181"/>
        <v>02:00</v>
      </c>
      <c r="P573" s="10" t="str">
        <f t="shared" si="182"/>
        <v/>
      </c>
      <c r="Q573" s="48" t="str">
        <f t="shared" si="183"/>
        <v/>
      </c>
      <c r="R573" s="48" t="str">
        <f t="shared" si="184"/>
        <v/>
      </c>
      <c r="S573" s="42" t="str">
        <f t="shared" si="185"/>
        <v>DOPPIO</v>
      </c>
      <c r="T573" s="57" t="str">
        <f>Tabella3[[#This Row],[Descrizione Attività]]</f>
        <v>Area cantieri SUD - Ricerca guasto e rip</v>
      </c>
      <c r="U573" s="57" t="str">
        <f>IF(Tabella1[[#This Row],[DATA]]="","","02")</f>
        <v>02</v>
      </c>
      <c r="V573" s="34"/>
      <c r="W573" s="34"/>
      <c r="X573" s="33"/>
      <c r="Y573" s="23"/>
      <c r="Z573" s="21" t="str">
        <f t="shared" si="186"/>
        <v>giovedì</v>
      </c>
      <c r="AA573" s="22">
        <f t="shared" si="187"/>
        <v>2</v>
      </c>
      <c r="AB573" s="22" t="str">
        <f t="shared" si="188"/>
        <v>02:00</v>
      </c>
      <c r="AC573" s="22" t="str">
        <f t="shared" si="189"/>
        <v>NO</v>
      </c>
      <c r="AD573" s="46"/>
      <c r="AE573" s="80">
        <v>45827</v>
      </c>
      <c r="AF573" s="73" t="s">
        <v>72</v>
      </c>
      <c r="AG573" s="73" t="s">
        <v>73</v>
      </c>
      <c r="AH573" s="73">
        <v>5400256064</v>
      </c>
      <c r="AI573" s="73">
        <v>30</v>
      </c>
      <c r="AJ573" s="74">
        <v>12.45</v>
      </c>
      <c r="AK573" s="74">
        <v>14.45</v>
      </c>
      <c r="AL573" s="74">
        <v>4</v>
      </c>
      <c r="AM573" s="73" t="s">
        <v>189</v>
      </c>
      <c r="AN573" s="75" t="s">
        <v>45</v>
      </c>
      <c r="AO573" s="76" t="s">
        <v>61</v>
      </c>
    </row>
    <row r="574" spans="1:41" ht="14.45" customHeight="1">
      <c r="A574" s="38"/>
      <c r="B574" s="9">
        <f t="shared" si="176"/>
        <v>45827</v>
      </c>
      <c r="C574" s="39">
        <f t="shared" si="197"/>
        <v>5400255114</v>
      </c>
      <c r="D574" s="38" t="str">
        <f>IF(AF574="", "", IFERROR(TEXT(INDEX(Tabella4[N°], MATCH("*"&amp;AF574&amp;"*", Tabella4[DIPENDENTE], 0)), "0000"), "Non trovato"))</f>
        <v>0242</v>
      </c>
      <c r="E574" s="38" t="str">
        <f>IF(AG574="", "", IF(ISERROR(MATCH("*"&amp;AG574&amp;"*", Tabella4[DIPENDENTE], 0)), "Non trovato", TEXT(INDEX(Tabella4[N°], MATCH("*"&amp;AG574&amp;"*", Tabella4[DIPENDENTE], 0)), "0000")))</f>
        <v>1969</v>
      </c>
      <c r="F574" s="48" t="str">
        <f t="shared" si="177"/>
        <v>OGNISANTI A</v>
      </c>
      <c r="G574" s="48" t="str">
        <f t="shared" si="178"/>
        <v>BELLISTRI</v>
      </c>
      <c r="H574" s="57"/>
      <c r="I574" s="68" t="str">
        <f t="shared" si="179"/>
        <v>02</v>
      </c>
      <c r="J574" s="39" t="str">
        <f t="shared" si="194"/>
        <v/>
      </c>
      <c r="K574" s="40" t="str">
        <f t="shared" si="195"/>
        <v>02:00</v>
      </c>
      <c r="L574" s="48"/>
      <c r="M574" s="41" t="str">
        <f t="shared" si="196"/>
        <v/>
      </c>
      <c r="N574" s="41" t="str">
        <f t="shared" si="180"/>
        <v/>
      </c>
      <c r="O574" s="10" t="str">
        <f t="shared" si="181"/>
        <v>02:00</v>
      </c>
      <c r="P574" s="10" t="str">
        <f t="shared" si="182"/>
        <v/>
      </c>
      <c r="Q574" s="48" t="str">
        <f t="shared" si="183"/>
        <v/>
      </c>
      <c r="R574" s="48" t="str">
        <f t="shared" si="184"/>
        <v/>
      </c>
      <c r="S574" s="42" t="str">
        <f t="shared" si="185"/>
        <v>DOPPIO</v>
      </c>
      <c r="T574" s="57" t="str">
        <f>Tabella3[[#This Row],[Descrizione Attività]]</f>
        <v>PA1S: squ elettr correttiva Giugno</v>
      </c>
      <c r="U574" s="57" t="str">
        <f>IF(Tabella1[[#This Row],[DATA]]="","","02")</f>
        <v>02</v>
      </c>
      <c r="V574" s="34"/>
      <c r="W574" s="34"/>
      <c r="X574" s="33"/>
      <c r="Y574" s="23"/>
      <c r="Z574" s="21" t="str">
        <f t="shared" si="186"/>
        <v>giovedì</v>
      </c>
      <c r="AA574" s="22">
        <f t="shared" si="187"/>
        <v>2</v>
      </c>
      <c r="AB574" s="22" t="str">
        <f t="shared" si="188"/>
        <v>02:00</v>
      </c>
      <c r="AC574" s="22" t="str">
        <f t="shared" si="189"/>
        <v>NO</v>
      </c>
      <c r="AD574" s="46"/>
      <c r="AE574" s="80">
        <v>45827</v>
      </c>
      <c r="AF574" s="73" t="s">
        <v>72</v>
      </c>
      <c r="AG574" s="73" t="s">
        <v>73</v>
      </c>
      <c r="AH574" s="73">
        <v>5400255114</v>
      </c>
      <c r="AI574" s="73">
        <v>10</v>
      </c>
      <c r="AJ574" s="74">
        <v>14.45</v>
      </c>
      <c r="AK574" s="74">
        <v>16.45</v>
      </c>
      <c r="AL574" s="74">
        <v>4</v>
      </c>
      <c r="AM574" s="73" t="s">
        <v>67</v>
      </c>
      <c r="AN574" s="75" t="s">
        <v>45</v>
      </c>
      <c r="AO574" s="76" t="s">
        <v>61</v>
      </c>
    </row>
    <row r="575" spans="1:41" ht="14.45" customHeight="1">
      <c r="A575" s="38"/>
      <c r="B575" s="9">
        <f t="shared" si="176"/>
        <v>45827</v>
      </c>
      <c r="C575" s="39">
        <f t="shared" si="197"/>
        <v>5400261343</v>
      </c>
      <c r="D575" s="38" t="str">
        <f>IF(AF575="", "", IFERROR(TEXT(INDEX(Tabella4[N°], MATCH("*"&amp;AF575&amp;"*", Tabella4[DIPENDENTE], 0)), "0000"), "Non trovato"))</f>
        <v>0242</v>
      </c>
      <c r="E575" s="38" t="str">
        <f>IF(AG575="", "", IF(ISERROR(MATCH("*"&amp;AG575&amp;"*", Tabella4[DIPENDENTE], 0)), "Non trovato", TEXT(INDEX(Tabella4[N°], MATCH("*"&amp;AG575&amp;"*", Tabella4[DIPENDENTE], 0)), "0000")))</f>
        <v>1969</v>
      </c>
      <c r="F575" s="48" t="str">
        <f t="shared" si="177"/>
        <v>OGNISANTI A</v>
      </c>
      <c r="G575" s="48" t="str">
        <f t="shared" si="178"/>
        <v>BELLISTRI</v>
      </c>
      <c r="H575" s="57"/>
      <c r="I575" s="68" t="str">
        <f t="shared" si="179"/>
        <v>02</v>
      </c>
      <c r="J575" s="39" t="str">
        <f t="shared" si="194"/>
        <v/>
      </c>
      <c r="K575" s="40" t="str">
        <f t="shared" si="195"/>
        <v>01:00</v>
      </c>
      <c r="L575" s="48"/>
      <c r="M575" s="41" t="str">
        <f t="shared" si="196"/>
        <v/>
      </c>
      <c r="N575" s="41" t="str">
        <f t="shared" si="180"/>
        <v/>
      </c>
      <c r="O575" s="10" t="str">
        <f t="shared" si="181"/>
        <v>01:00</v>
      </c>
      <c r="P575" s="10" t="str">
        <f t="shared" si="182"/>
        <v/>
      </c>
      <c r="Q575" s="48" t="str">
        <f t="shared" si="183"/>
        <v/>
      </c>
      <c r="R575" s="48" t="str">
        <f t="shared" si="184"/>
        <v/>
      </c>
      <c r="S575" s="42" t="str">
        <f t="shared" si="185"/>
        <v>DOPPIO</v>
      </c>
      <c r="T575" s="57" t="str">
        <f>Tabella3[[#This Row],[Descrizione Attività]]</f>
        <v>Ripr. Funz. MP105A IMP 500 (PREV.4025)</v>
      </c>
      <c r="U575" s="57" t="str">
        <f>IF(Tabella1[[#This Row],[DATA]]="","","02")</f>
        <v>02</v>
      </c>
      <c r="V575" s="34"/>
      <c r="W575" s="34"/>
      <c r="X575" s="33"/>
      <c r="Y575" s="23"/>
      <c r="Z575" s="21" t="str">
        <f t="shared" si="186"/>
        <v>giovedì</v>
      </c>
      <c r="AA575" s="22">
        <f t="shared" si="187"/>
        <v>1</v>
      </c>
      <c r="AB575" s="22" t="str">
        <f t="shared" si="188"/>
        <v>01:00</v>
      </c>
      <c r="AC575" s="22" t="str">
        <f t="shared" si="189"/>
        <v>NO</v>
      </c>
      <c r="AD575" s="46"/>
      <c r="AE575" s="80">
        <v>45827</v>
      </c>
      <c r="AF575" s="73" t="s">
        <v>72</v>
      </c>
      <c r="AG575" s="73" t="s">
        <v>73</v>
      </c>
      <c r="AH575" s="73">
        <v>5400261343</v>
      </c>
      <c r="AI575" s="73">
        <v>10</v>
      </c>
      <c r="AJ575" s="74">
        <v>16.45</v>
      </c>
      <c r="AK575" s="74">
        <v>17.45</v>
      </c>
      <c r="AL575" s="74">
        <v>2</v>
      </c>
      <c r="AM575" s="73" t="s">
        <v>216</v>
      </c>
      <c r="AN575" s="75" t="s">
        <v>45</v>
      </c>
      <c r="AO575" s="76" t="s">
        <v>124</v>
      </c>
    </row>
    <row r="576" spans="1:41" ht="14.45" customHeight="1">
      <c r="A576" s="38"/>
      <c r="B576" s="9">
        <f t="shared" si="176"/>
        <v>45827</v>
      </c>
      <c r="C576" s="39">
        <f t="shared" si="197"/>
        <v>5400255114</v>
      </c>
      <c r="D576" s="38" t="str">
        <f>IF(AF576="", "", IFERROR(TEXT(INDEX(Tabella4[N°], MATCH("*"&amp;AF576&amp;"*", Tabella4[DIPENDENTE], 0)), "0000"), "Non trovato"))</f>
        <v>2203</v>
      </c>
      <c r="E576" s="38" t="str">
        <f>IF(AG576="", "", IF(ISERROR(MATCH("*"&amp;AG576&amp;"*", Tabella4[DIPENDENTE], 0)), "Non trovato", TEXT(INDEX(Tabella4[N°], MATCH("*"&amp;AG576&amp;"*", Tabella4[DIPENDENTE], 0)), "0000")))</f>
        <v>0315</v>
      </c>
      <c r="F576" s="48" t="str">
        <f t="shared" si="177"/>
        <v>RICCIOLI</v>
      </c>
      <c r="G576" s="48" t="str">
        <f t="shared" si="178"/>
        <v>MIGNOSA F</v>
      </c>
      <c r="H576" s="57"/>
      <c r="I576" s="68" t="str">
        <f t="shared" si="179"/>
        <v>02</v>
      </c>
      <c r="J576" s="39" t="str">
        <f t="shared" si="194"/>
        <v/>
      </c>
      <c r="K576" s="40" t="str">
        <f t="shared" si="195"/>
        <v>06:15</v>
      </c>
      <c r="L576" s="48"/>
      <c r="M576" s="41" t="str">
        <f t="shared" si="196"/>
        <v/>
      </c>
      <c r="N576" s="41" t="str">
        <f t="shared" si="180"/>
        <v/>
      </c>
      <c r="O576" s="10" t="str">
        <f t="shared" si="181"/>
        <v>06:15</v>
      </c>
      <c r="P576" s="10" t="str">
        <f t="shared" si="182"/>
        <v/>
      </c>
      <c r="Q576" s="48" t="str">
        <f t="shared" si="183"/>
        <v/>
      </c>
      <c r="R576" s="48" t="str">
        <f t="shared" si="184"/>
        <v/>
      </c>
      <c r="S576" s="42" t="str">
        <f t="shared" si="185"/>
        <v>DOPPIO</v>
      </c>
      <c r="T576" s="57" t="str">
        <f>Tabella3[[#This Row],[Descrizione Attività]]</f>
        <v>PA1S: squ elettr correttiva Giugno</v>
      </c>
      <c r="U576" s="57" t="str">
        <f>IF(Tabella1[[#This Row],[DATA]]="","","02")</f>
        <v>02</v>
      </c>
      <c r="V576" s="34"/>
      <c r="W576" s="34"/>
      <c r="X576" s="33"/>
      <c r="Y576" s="23"/>
      <c r="Z576" s="21" t="str">
        <f t="shared" si="186"/>
        <v>giovedì</v>
      </c>
      <c r="AA576" s="22">
        <f t="shared" si="187"/>
        <v>6.25</v>
      </c>
      <c r="AB576" s="22" t="str">
        <f t="shared" si="188"/>
        <v>06:15</v>
      </c>
      <c r="AC576" s="22" t="str">
        <f t="shared" si="189"/>
        <v>NO</v>
      </c>
      <c r="AD576" s="46"/>
      <c r="AE576" s="80">
        <v>45827</v>
      </c>
      <c r="AF576" s="73" t="s">
        <v>65</v>
      </c>
      <c r="AG576" s="73" t="s">
        <v>66</v>
      </c>
      <c r="AH576" s="73">
        <v>5400255114</v>
      </c>
      <c r="AI576" s="73">
        <v>10</v>
      </c>
      <c r="AJ576" s="74">
        <v>9.4499999999999993</v>
      </c>
      <c r="AK576" s="74">
        <v>16.45</v>
      </c>
      <c r="AL576" s="74">
        <v>12.5</v>
      </c>
      <c r="AM576" s="73" t="s">
        <v>67</v>
      </c>
      <c r="AN576" s="75" t="s">
        <v>45</v>
      </c>
      <c r="AO576" s="76" t="s">
        <v>61</v>
      </c>
    </row>
    <row r="577" spans="1:41" ht="14.45" customHeight="1">
      <c r="A577" s="38"/>
      <c r="B577" s="9">
        <f t="shared" si="176"/>
        <v>45827</v>
      </c>
      <c r="C577" s="39">
        <f t="shared" si="197"/>
        <v>5400261343</v>
      </c>
      <c r="D577" s="38" t="str">
        <f>IF(AF577="", "", IFERROR(TEXT(INDEX(Tabella4[N°], MATCH("*"&amp;AF577&amp;"*", Tabella4[DIPENDENTE], 0)), "0000"), "Non trovato"))</f>
        <v>2203</v>
      </c>
      <c r="E577" s="38" t="str">
        <f>IF(AG577="", "", IF(ISERROR(MATCH("*"&amp;AG577&amp;"*", Tabella4[DIPENDENTE], 0)), "Non trovato", TEXT(INDEX(Tabella4[N°], MATCH("*"&amp;AG577&amp;"*", Tabella4[DIPENDENTE], 0)), "0000")))</f>
        <v>0315</v>
      </c>
      <c r="F577" s="48" t="str">
        <f t="shared" si="177"/>
        <v>RICCIOLI</v>
      </c>
      <c r="G577" s="48" t="str">
        <f t="shared" si="178"/>
        <v>MIGNOSA F</v>
      </c>
      <c r="H577" s="57"/>
      <c r="I577" s="68" t="str">
        <f t="shared" si="179"/>
        <v>02</v>
      </c>
      <c r="J577" s="39" t="str">
        <f t="shared" si="194"/>
        <v/>
      </c>
      <c r="K577" s="40" t="str">
        <f t="shared" si="195"/>
        <v>01:00</v>
      </c>
      <c r="L577" s="48"/>
      <c r="M577" s="41" t="str">
        <f t="shared" si="196"/>
        <v/>
      </c>
      <c r="N577" s="41" t="str">
        <f t="shared" si="180"/>
        <v/>
      </c>
      <c r="O577" s="10" t="str">
        <f t="shared" si="181"/>
        <v>01:00</v>
      </c>
      <c r="P577" s="10" t="str">
        <f t="shared" si="182"/>
        <v/>
      </c>
      <c r="Q577" s="48" t="str">
        <f t="shared" si="183"/>
        <v/>
      </c>
      <c r="R577" s="48" t="str">
        <f t="shared" si="184"/>
        <v/>
      </c>
      <c r="S577" s="42" t="str">
        <f t="shared" si="185"/>
        <v>DOPPIO</v>
      </c>
      <c r="T577" s="57" t="str">
        <f>Tabella3[[#This Row],[Descrizione Attività]]</f>
        <v>Ripr. Funz. MP105A IMP 500 (PREV.4025)</v>
      </c>
      <c r="U577" s="57" t="str">
        <f>IF(Tabella1[[#This Row],[DATA]]="","","02")</f>
        <v>02</v>
      </c>
      <c r="V577" s="34"/>
      <c r="W577" s="34"/>
      <c r="X577" s="33"/>
      <c r="Y577" s="23"/>
      <c r="Z577" s="21" t="str">
        <f t="shared" si="186"/>
        <v>giovedì</v>
      </c>
      <c r="AA577" s="22">
        <f t="shared" si="187"/>
        <v>1</v>
      </c>
      <c r="AB577" s="22" t="str">
        <f t="shared" si="188"/>
        <v>01:00</v>
      </c>
      <c r="AC577" s="22" t="str">
        <f t="shared" si="189"/>
        <v>NO</v>
      </c>
      <c r="AD577" s="46"/>
      <c r="AE577" s="80">
        <v>45827</v>
      </c>
      <c r="AF577" s="73" t="s">
        <v>65</v>
      </c>
      <c r="AG577" s="73" t="s">
        <v>66</v>
      </c>
      <c r="AH577" s="73">
        <v>5400261343</v>
      </c>
      <c r="AI577" s="73">
        <v>10</v>
      </c>
      <c r="AJ577" s="74">
        <v>16.45</v>
      </c>
      <c r="AK577" s="74">
        <v>17.45</v>
      </c>
      <c r="AL577" s="74">
        <v>2</v>
      </c>
      <c r="AM577" s="73" t="s">
        <v>216</v>
      </c>
      <c r="AN577" s="75" t="s">
        <v>45</v>
      </c>
      <c r="AO577" s="76" t="s">
        <v>124</v>
      </c>
    </row>
    <row r="578" spans="1:41" ht="14.45" customHeight="1">
      <c r="A578" s="38"/>
      <c r="B578" s="9">
        <f t="shared" si="176"/>
        <v>45827</v>
      </c>
      <c r="C578" s="39">
        <f t="shared" si="197"/>
        <v>5400261041</v>
      </c>
      <c r="D578" s="38" t="str">
        <f>IF(AF578="", "", IFERROR(TEXT(INDEX(Tabella4[N°], MATCH("*"&amp;AF578&amp;"*", Tabella4[DIPENDENTE], 0)), "0000"), "Non trovato"))</f>
        <v>0427</v>
      </c>
      <c r="E578" s="38" t="str">
        <f>IF(AG578="", "", IF(ISERROR(MATCH("*"&amp;AG578&amp;"*", Tabella4[DIPENDENTE], 0)), "Non trovato", TEXT(INDEX(Tabella4[N°], MATCH("*"&amp;AG578&amp;"*", Tabella4[DIPENDENTE], 0)), "0000")))</f>
        <v/>
      </c>
      <c r="F578" s="48" t="str">
        <f t="shared" si="177"/>
        <v>CAVALIERE</v>
      </c>
      <c r="G578" s="48" t="str">
        <f t="shared" si="178"/>
        <v/>
      </c>
      <c r="H578" s="57"/>
      <c r="I578" s="68" t="str">
        <f t="shared" si="179"/>
        <v>02</v>
      </c>
      <c r="J578" s="39" t="str">
        <f t="shared" si="194"/>
        <v/>
      </c>
      <c r="K578" s="40" t="str">
        <f t="shared" si="195"/>
        <v>01:30</v>
      </c>
      <c r="L578" s="48"/>
      <c r="M578" s="41" t="str">
        <f t="shared" si="196"/>
        <v/>
      </c>
      <c r="N578" s="41" t="str">
        <f t="shared" si="180"/>
        <v/>
      </c>
      <c r="O578" s="10" t="str">
        <f t="shared" si="181"/>
        <v>01:30</v>
      </c>
      <c r="P578" s="10" t="str">
        <f t="shared" si="182"/>
        <v/>
      </c>
      <c r="Q578" s="48" t="str">
        <f t="shared" si="183"/>
        <v/>
      </c>
      <c r="R578" s="48" t="str">
        <f t="shared" si="184"/>
        <v/>
      </c>
      <c r="S578" s="42" t="str">
        <f t="shared" si="185"/>
        <v>SINGOLO</v>
      </c>
      <c r="T578" s="57" t="str">
        <f>Tabella3[[#This Row],[Descrizione Attività]]</f>
        <v>ASSISTENZA ELETTRICA ATTIVITA' EDILE IMP 2800 GIUGNO 2025 (PREV 4066)</v>
      </c>
      <c r="U578" s="57" t="str">
        <f>IF(Tabella1[[#This Row],[DATA]]="","","02")</f>
        <v>02</v>
      </c>
      <c r="V578" s="34"/>
      <c r="W578" s="34"/>
      <c r="X578" s="33"/>
      <c r="Y578" s="23"/>
      <c r="Z578" s="21" t="str">
        <f t="shared" si="186"/>
        <v>giovedì</v>
      </c>
      <c r="AA578" s="22">
        <f t="shared" si="187"/>
        <v>1.5</v>
      </c>
      <c r="AB578" s="22" t="str">
        <f t="shared" si="188"/>
        <v>01:30</v>
      </c>
      <c r="AC578" s="22" t="str">
        <f t="shared" si="189"/>
        <v>NO</v>
      </c>
      <c r="AD578" s="46"/>
      <c r="AE578" s="80">
        <v>45827</v>
      </c>
      <c r="AF578" s="73" t="s">
        <v>75</v>
      </c>
      <c r="AG578" s="73"/>
      <c r="AH578" s="73">
        <v>5400261041</v>
      </c>
      <c r="AI578" s="73">
        <v>10</v>
      </c>
      <c r="AJ578" s="74">
        <v>8.15</v>
      </c>
      <c r="AK578" s="74">
        <v>9.4499999999999993</v>
      </c>
      <c r="AL578" s="74">
        <v>1.5</v>
      </c>
      <c r="AM578" s="73" t="s">
        <v>90</v>
      </c>
      <c r="AN578" s="75" t="s">
        <v>91</v>
      </c>
      <c r="AO578" s="76" t="s">
        <v>61</v>
      </c>
    </row>
    <row r="579" spans="1:41" ht="14.45" customHeight="1">
      <c r="A579" s="38"/>
      <c r="B579" s="9">
        <f t="shared" si="176"/>
        <v>45827</v>
      </c>
      <c r="C579" s="39">
        <f t="shared" si="197"/>
        <v>5400261041</v>
      </c>
      <c r="D579" s="38" t="str">
        <f>IF(AF579="", "", IFERROR(TEXT(INDEX(Tabella4[N°], MATCH("*"&amp;AF579&amp;"*", Tabella4[DIPENDENTE], 0)), "0000"), "Non trovato"))</f>
        <v>0243</v>
      </c>
      <c r="E579" s="38" t="str">
        <f>IF(AG579="", "", IF(ISERROR(MATCH("*"&amp;AG579&amp;"*", Tabella4[DIPENDENTE], 0)), "Non trovato", TEXT(INDEX(Tabella4[N°], MATCH("*"&amp;AG579&amp;"*", Tabella4[DIPENDENTE], 0)), "0000")))</f>
        <v/>
      </c>
      <c r="F579" s="48" t="str">
        <f t="shared" si="177"/>
        <v>PUGLIARES</v>
      </c>
      <c r="G579" s="48" t="str">
        <f t="shared" si="178"/>
        <v/>
      </c>
      <c r="H579" s="57"/>
      <c r="I579" s="68" t="str">
        <f t="shared" si="179"/>
        <v>02</v>
      </c>
      <c r="J579" s="39" t="str">
        <f t="shared" si="194"/>
        <v/>
      </c>
      <c r="K579" s="40" t="str">
        <f t="shared" si="195"/>
        <v>06:15</v>
      </c>
      <c r="L579" s="48"/>
      <c r="M579" s="41" t="str">
        <f t="shared" si="196"/>
        <v/>
      </c>
      <c r="N579" s="41" t="str">
        <f t="shared" si="180"/>
        <v/>
      </c>
      <c r="O579" s="10" t="str">
        <f t="shared" si="181"/>
        <v>06:15</v>
      </c>
      <c r="P579" s="10" t="str">
        <f t="shared" si="182"/>
        <v/>
      </c>
      <c r="Q579" s="48" t="str">
        <f t="shared" si="183"/>
        <v/>
      </c>
      <c r="R579" s="48" t="str">
        <f t="shared" si="184"/>
        <v/>
      </c>
      <c r="S579" s="42" t="str">
        <f t="shared" si="185"/>
        <v>SINGOLO</v>
      </c>
      <c r="T579" s="57" t="str">
        <f>Tabella3[[#This Row],[Descrizione Attività]]</f>
        <v>ASSISTENZA ELETTRICA ATTIVITA' EDILE IMP 2800 GIUGNO 2025 (PREV 4066)</v>
      </c>
      <c r="U579" s="57" t="str">
        <f>IF(Tabella1[[#This Row],[DATA]]="","","02")</f>
        <v>02</v>
      </c>
      <c r="V579" s="34"/>
      <c r="W579" s="34"/>
      <c r="X579" s="33"/>
      <c r="Y579" s="23"/>
      <c r="Z579" s="21" t="str">
        <f t="shared" si="186"/>
        <v>giovedì</v>
      </c>
      <c r="AA579" s="22">
        <f t="shared" si="187"/>
        <v>6.25</v>
      </c>
      <c r="AB579" s="22" t="str">
        <f t="shared" si="188"/>
        <v>06:15</v>
      </c>
      <c r="AC579" s="22" t="str">
        <f t="shared" si="189"/>
        <v>NO</v>
      </c>
      <c r="AD579" s="46"/>
      <c r="AE579" s="80">
        <v>45827</v>
      </c>
      <c r="AF579" s="73" t="s">
        <v>89</v>
      </c>
      <c r="AG579" s="73"/>
      <c r="AH579" s="73">
        <v>5400261041</v>
      </c>
      <c r="AI579" s="73">
        <v>10</v>
      </c>
      <c r="AJ579" s="74">
        <v>9.4499999999999993</v>
      </c>
      <c r="AK579" s="74">
        <v>16.45</v>
      </c>
      <c r="AL579" s="74">
        <v>6.25</v>
      </c>
      <c r="AM579" s="73" t="s">
        <v>90</v>
      </c>
      <c r="AN579" s="75" t="s">
        <v>91</v>
      </c>
      <c r="AO579" s="76" t="s">
        <v>61</v>
      </c>
    </row>
    <row r="580" spans="1:41" ht="14.45" customHeight="1">
      <c r="A580" s="38"/>
      <c r="B580" s="9">
        <f t="shared" ref="B580:B643" si="198">IF(OR(AE580="", AE580=0), "", AE580)</f>
        <v>45827</v>
      </c>
      <c r="C580" s="39">
        <f>IF(AH580="","", IF(OR(AH580=4041, AH580=4042, AH580=4043, AH580=4044, AH580=4045, AH580=4046, AH580=4048, AH580=4049, AH580=4051, AH580=4052, AH580=4053, AH580=4054),
    404,
    IF(AH580=4047,
        "ALTRO CANTIERE",
        IF(AH580=4050,
            430,
            IF(LEN(AH580)=5,
                MID(AH580, 1, 2) &amp; "/" &amp; MID(AH580, 3, 3),
                AH580
            )
        )
    )
))</f>
        <v>5400248537</v>
      </c>
      <c r="D580" s="38" t="str">
        <f>IF(AF580="", "", IFERROR(TEXT(INDEX(Tabella4[N°], MATCH("*"&amp;AF580&amp;"*", Tabella4[DIPENDENTE], 0)), "0000"), "Non trovato"))</f>
        <v>0427</v>
      </c>
      <c r="E580" s="38" t="str">
        <f>IF(AG580="", "", IF(ISERROR(MATCH("*"&amp;AG580&amp;"*", Tabella4[DIPENDENTE], 0)), "Non trovato", TEXT(INDEX(Tabella4[N°], MATCH("*"&amp;AG580&amp;"*", Tabella4[DIPENDENTE], 0)), "0000")))</f>
        <v/>
      </c>
      <c r="F580" s="48" t="str">
        <f t="shared" ref="F580:F643" si="199">IF(AF580="","",AF580)</f>
        <v>CAVALIERE</v>
      </c>
      <c r="G580" s="48" t="str">
        <f t="shared" ref="G580:G643" si="200">IF(AG580="","",AG580)</f>
        <v/>
      </c>
      <c r="H580" s="57"/>
      <c r="I580" s="68" t="str">
        <f t="shared" ref="I580:I643" si="201">IF(B580&lt;&gt;"", "02", "")</f>
        <v>02</v>
      </c>
      <c r="J580" s="39" t="str">
        <f>IF(OR(AH580=4041, AH580=4048, AH580=4049, AH580=4054, AH580=4050,AH580=428),
    IF(TEXT(VALUE(AB580) -
        IF(M580&lt;&gt;"", VALUE(M580), 0) -
        IF(N580&lt;&gt;"", VALUE(N580), 0),
    "[hh]:mm") = "00:00",
    "",
    TEXT(VALUE(AB580) -
        IF(M580&lt;&gt;"", VALUE(M580), 0) -
        IF(N580&lt;&gt;"", VALUE(N580), 0),
    "[hh]:mm")),
    "")</f>
        <v/>
      </c>
      <c r="K580" s="40" t="str">
        <f>IF(AND(AH580&lt;&gt;4041, AH580&lt;&gt;428, AH580&lt;&gt;4048, AH580&lt;&gt;4054, AH580&lt;&gt;4049, AH580&lt;&gt;4045, AH580&lt;&gt;4046, AH580&lt;&gt;4052, AH580&lt;&gt;4044, AH580&lt;&gt;4042, AH580&lt;&gt;4043, AH580&lt;&gt;4053, AH580&lt;&gt;4047, AH580&lt;&gt;4050),
    IF(ISERROR(TEXT(VALUE(AB580) -
        IF(M580&lt;&gt;"", VALUE(M580), 0) -
        IF(N580&lt;&gt;"", VALUE(N580), 0),
    "[hh]:mm")), "",
    IF(TEXT(VALUE(AB580) -
        IF(M580&lt;&gt;"", VALUE(M580), 0) -
        IF(N580&lt;&gt;"", VALUE(N580), 0),
    "[hh]:mm") = "00:00",
    "",
    TEXT(VALUE(AB580) -
        IF(M580&lt;&gt;"", VALUE(M580), 0) -
        IF(N580&lt;&gt;"", VALUE(N580), 0),
    "[hh]:mm"))),
    "")</f>
        <v>02:15</v>
      </c>
      <c r="L580" s="48"/>
      <c r="M580" s="41" t="str">
        <f>IF(AND(AC580="NO", OR(Z580="lunedì", Z580="martedì", Z580="mercoledì", Z580="giovedì", Z580="venerdì")),
    IF(Z580="venerdì",
        IF(VALUE(AB580)&gt;VALUE("7:00"),TEXT(VALUE(AB580)-VALUE("7:00"),"[hh]:mm"),""),
        IF(VALUE(AB580)&gt;VALUE("8:15"),TEXT(VALUE(AB580)-VALUE("8:15"),"[hh]:mm"),"")
    ),
"")</f>
        <v/>
      </c>
      <c r="N580" s="41" t="str">
        <f t="shared" ref="N580:N643" si="202">IF(AND(OR(Z580="sabato", Z580="domenica", AC580="SI"), AB580&lt;&gt;0), AB580, "")</f>
        <v/>
      </c>
      <c r="O580" s="10" t="str">
        <f t="shared" ref="O580:O643" si="203">AB580</f>
        <v>02:15</v>
      </c>
      <c r="P580" s="10" t="str">
        <f t="shared" ref="P580:P643" si="204">IF(OR(AH580=4042, AH580=4044),AB580, "")</f>
        <v/>
      </c>
      <c r="Q580" s="48" t="str">
        <f t="shared" ref="Q580:Q643" si="205">IF(OR(AH580=4043, AH580=4053),AB580, "")</f>
        <v/>
      </c>
      <c r="R580" s="48" t="str">
        <f t="shared" ref="R580:R643" si="206">IF(OR(AH580=4045, AH580=4046,AH580=4052),AB580, "")</f>
        <v/>
      </c>
      <c r="S580" s="42" t="str">
        <f t="shared" ref="S580:S643" si="207">IF(G580="",IF(F580="","","SINGOLO"),IF(F580&lt;&gt;"","DOPPIO",""))</f>
        <v>SINGOLO</v>
      </c>
      <c r="T580" s="57" t="str">
        <f>Tabella3[[#This Row],[Descrizione Attività]]</f>
        <v>Attività STRUM imp. 500</v>
      </c>
      <c r="U580" s="57" t="str">
        <f>IF(Tabella1[[#This Row],[DATA]]="","","02")</f>
        <v>02</v>
      </c>
      <c r="V580" s="34"/>
      <c r="W580" s="34"/>
      <c r="X580" s="33"/>
      <c r="Y580" s="23"/>
      <c r="Z580" s="21" t="str">
        <f t="shared" ref="Z580:Z643" si="208">TEXT(B580, "gggg")</f>
        <v>giovedì</v>
      </c>
      <c r="AA580" s="22">
        <f t="shared" ref="AA580:AA643" si="209">IF(AND(AF580="", AG580=""), "", IF(AND(AF580&lt;&gt;"", AG580&lt;&gt;""), AL580/2, AL580))</f>
        <v>2.25</v>
      </c>
      <c r="AB580" s="22" t="str">
        <f t="shared" ref="AB580:AB643" si="210">IF(AA580="", "", TEXT(AA580/24, "[hh]:mm"))</f>
        <v>02:15</v>
      </c>
      <c r="AC580" s="22" t="str">
        <f t="shared" ref="AC580:AC643" si="211">IF(COUNTIF(Y$1:Y$1976, B580) &gt; 0, "SI", "NO")</f>
        <v>NO</v>
      </c>
      <c r="AD580" s="46"/>
      <c r="AE580" s="80">
        <v>45827</v>
      </c>
      <c r="AF580" s="73" t="s">
        <v>75</v>
      </c>
      <c r="AG580" s="73"/>
      <c r="AH580" s="73">
        <v>5400248537</v>
      </c>
      <c r="AI580" s="73">
        <v>10</v>
      </c>
      <c r="AJ580" s="74">
        <v>9.4499999999999993</v>
      </c>
      <c r="AK580" s="74">
        <v>12</v>
      </c>
      <c r="AL580" s="74">
        <v>2.25</v>
      </c>
      <c r="AM580" s="73" t="s">
        <v>172</v>
      </c>
      <c r="AN580" s="75" t="s">
        <v>49</v>
      </c>
      <c r="AO580" s="76" t="s">
        <v>46</v>
      </c>
    </row>
    <row r="581" spans="1:41" ht="14.45" customHeight="1">
      <c r="A581" s="38"/>
      <c r="B581" s="9">
        <f t="shared" si="198"/>
        <v>45827</v>
      </c>
      <c r="C581" s="39">
        <f>IF(AH581="","", IF(OR(AH581=4041, AH581=4042, AH581=4043, AH581=4044, AH581=4045, AH581=4046, AH581=4048, AH581=4049, AH581=4051, AH581=4052, AH581=4053, AH581=4054),
404,
IF(AH581=4047,
"ALTRO CANTIERE",
IF(AH581=4050,
430,
IF(LEN(AH581)=5,
MID(AH581, 1, 2) &amp; "/" &amp; MID(AH581, 3, 3),
AH581)
)
)
))</f>
        <v>5400256107</v>
      </c>
      <c r="D581" s="38" t="str">
        <f>IF(AF581="", "", IFERROR(TEXT(INDEX(Tabella4[N°], MATCH("*"&amp;AF581&amp;"*", Tabella4[DIPENDENTE], 0)), "0000"), "Non trovato"))</f>
        <v>2114</v>
      </c>
      <c r="E581" s="38" t="str">
        <f>IF(AG581="", "", IF(ISERROR(MATCH("*"&amp;AG581&amp;"*", Tabella4[DIPENDENTE], 0)), "Non trovato", TEXT(INDEX(Tabella4[N°], MATCH("*"&amp;AG581&amp;"*", Tabella4[DIPENDENTE], 0)), "0000")))</f>
        <v>0370</v>
      </c>
      <c r="F581" s="48" t="str">
        <f t="shared" si="199"/>
        <v>GUARINO</v>
      </c>
      <c r="G581" s="48" t="str">
        <f t="shared" si="200"/>
        <v>GARBINI</v>
      </c>
      <c r="H581" s="57"/>
      <c r="I581" s="68" t="str">
        <f t="shared" si="201"/>
        <v>02</v>
      </c>
      <c r="J581" s="39" t="str">
        <f t="shared" ref="J581:J612" si="212">IF(OR(AH581=4041, AH581=4048, AH581=4049, AH581=4054, AH581=4050,AH581=428),
IF(TEXT(VALUE(AB581) -
IF(M581&lt;&gt;"", VALUE(M581), 0) -
IF(N581&lt;&gt;"", VALUE(N581), 0),
"[hh]:mm") = "00:00",
"",
TEXT(VALUE(AB581) -
IF(M581&lt;&gt;"", VALUE(M581), 0) -
IF(N581&lt;&gt;"", VALUE(N581), 0),
"[hh]:mm")),
"")</f>
        <v/>
      </c>
      <c r="K581" s="40" t="str">
        <f t="shared" ref="K581:K612" si="213">IF(AND(AH581&lt;&gt;4041, AH581&lt;&gt;428, AH581&lt;&gt;4048, AH581&lt;&gt;4054, AH581&lt;&gt;4049, AH581&lt;&gt;4045, AH581&lt;&gt;4046, AH581&lt;&gt;4052, AH581&lt;&gt;4044, AH581&lt;&gt;4042, AH581&lt;&gt;4043, AH581&lt;&gt;4053, AH581&lt;&gt;4047, AH581&lt;&gt;4050),
IF(ISERROR(TEXT(VALUE(AB581) -
IF(M581&lt;&gt;"", VALUE(M581), 0) -
IF(N581&lt;&gt;"", VALUE(N581), 0),
"[hh]:mm")), "",
IF(TEXT(VALUE(AB581) -
IF(M581&lt;&gt;"", VALUE(M581), 0) -
IF(N581&lt;&gt;"", VALUE(N581), 0),
"[hh]:mm") = "00:00",
"",
TEXT(VALUE(AB581) -
IF(M581&lt;&gt;"", VALUE(M581), 0) -
IF(N581&lt;&gt;"", VALUE(N581), 0),
"[hh]:mm"))),
"")</f>
        <v>04:00</v>
      </c>
      <c r="L581" s="48"/>
      <c r="M581" s="41" t="str">
        <f t="shared" ref="M581:M612" si="214">IF(AND(AC581="NO", OR(Z581="lunedì", Z581="martedì", Z581="mercoledì", Z581="giovedì", Z581="venerdì")),
IF(Z581="venerdì",
IF(VALUE(AB581)&gt;VALUE("7:00"),TEXT(VALUE(AB581)-VALUE("7:00"),"[hh]:mm"),""),
IF(VALUE(AB581)&gt;VALUE("8:15"),TEXT(VALUE(AB581)-VALUE("8:15"),"[hh]:mm"),"")
),
"")</f>
        <v/>
      </c>
      <c r="N581" s="41" t="str">
        <f t="shared" si="202"/>
        <v/>
      </c>
      <c r="O581" s="10" t="str">
        <f t="shared" si="203"/>
        <v>04:00</v>
      </c>
      <c r="P581" s="10" t="str">
        <f t="shared" si="204"/>
        <v/>
      </c>
      <c r="Q581" s="48" t="str">
        <f t="shared" si="205"/>
        <v/>
      </c>
      <c r="R581" s="48" t="str">
        <f t="shared" si="206"/>
        <v/>
      </c>
      <c r="S581" s="42" t="str">
        <f t="shared" si="207"/>
        <v>DOPPIO</v>
      </c>
      <c r="T581" s="57" t="str">
        <f>Tabella3[[#This Row],[Descrizione Attività]]</f>
        <v>CDS 001539_Posa nuovi QMT in CAB.C305</v>
      </c>
      <c r="U581" s="57" t="str">
        <f>IF(Tabella1[[#This Row],[DATA]]="","","02")</f>
        <v>02</v>
      </c>
      <c r="V581" s="34"/>
      <c r="W581" s="34"/>
      <c r="X581" s="33"/>
      <c r="Y581" s="23"/>
      <c r="Z581" s="21" t="str">
        <f t="shared" si="208"/>
        <v>giovedì</v>
      </c>
      <c r="AA581" s="22">
        <f t="shared" si="209"/>
        <v>4</v>
      </c>
      <c r="AB581" s="22" t="str">
        <f t="shared" si="210"/>
        <v>04:00</v>
      </c>
      <c r="AC581" s="22" t="str">
        <f t="shared" si="211"/>
        <v>NO</v>
      </c>
      <c r="AD581" s="46"/>
      <c r="AE581" s="80">
        <v>45827</v>
      </c>
      <c r="AF581" s="73" t="s">
        <v>43</v>
      </c>
      <c r="AG581" s="73" t="s">
        <v>115</v>
      </c>
      <c r="AH581" s="73">
        <v>5400256107</v>
      </c>
      <c r="AI581" s="73">
        <v>30</v>
      </c>
      <c r="AJ581" s="74">
        <v>12.45</v>
      </c>
      <c r="AK581" s="74">
        <v>16.45</v>
      </c>
      <c r="AL581" s="74">
        <v>8</v>
      </c>
      <c r="AM581" s="73" t="s">
        <v>212</v>
      </c>
      <c r="AN581" s="75" t="s">
        <v>45</v>
      </c>
      <c r="AO581" s="76" t="s">
        <v>61</v>
      </c>
    </row>
    <row r="582" spans="1:41" ht="14.45" customHeight="1">
      <c r="A582" s="38"/>
      <c r="B582" s="9">
        <f t="shared" si="198"/>
        <v>45827</v>
      </c>
      <c r="C582" s="39">
        <f t="shared" ref="C582:C612" si="215">IF(AH582="","", IF(OR(AH582=4041, AH582=4042, AH582=4043, AH582=4044, AH582=4045, AH582=4046, AH582=4048, AH582=4049, AH582=4051, AH582=4052, AH582=4053, AH582=4054),
404,
IF(AH582=4047,
"ALTRO CANTIERE",
IF(AH582=4050,
430,
IF(LEN(AH582)=5,
MID(AH582, 1, 2) &amp; "/" &amp; MID(AH582, 3, 3),
AH582)
)
)
))</f>
        <v>5400256107</v>
      </c>
      <c r="D582" s="38" t="str">
        <f>IF(AF582="", "", IFERROR(TEXT(INDEX(Tabella4[N°], MATCH("*"&amp;AF582&amp;"*", Tabella4[DIPENDENTE], 0)), "0000"), "Non trovato"))</f>
        <v>1894</v>
      </c>
      <c r="E582" s="38" t="str">
        <f>IF(AG582="", "", IF(ISERROR(MATCH("*"&amp;AG582&amp;"*", Tabella4[DIPENDENTE], 0)), "Non trovato", TEXT(INDEX(Tabella4[N°], MATCH("*"&amp;AG582&amp;"*", Tabella4[DIPENDENTE], 0)), "0000")))</f>
        <v>0319</v>
      </c>
      <c r="F582" s="48" t="str">
        <f t="shared" si="199"/>
        <v>CORTESE</v>
      </c>
      <c r="G582" s="48" t="str">
        <f t="shared" si="200"/>
        <v>AMARA</v>
      </c>
      <c r="H582" s="57"/>
      <c r="I582" s="68" t="str">
        <f t="shared" si="201"/>
        <v>02</v>
      </c>
      <c r="J582" s="39" t="str">
        <f t="shared" si="212"/>
        <v/>
      </c>
      <c r="K582" s="40" t="str">
        <f t="shared" si="213"/>
        <v>04:00</v>
      </c>
      <c r="L582" s="48"/>
      <c r="M582" s="41" t="str">
        <f t="shared" si="214"/>
        <v/>
      </c>
      <c r="N582" s="41" t="str">
        <f t="shared" si="202"/>
        <v/>
      </c>
      <c r="O582" s="10" t="str">
        <f t="shared" si="203"/>
        <v>04:00</v>
      </c>
      <c r="P582" s="10" t="str">
        <f t="shared" si="204"/>
        <v/>
      </c>
      <c r="Q582" s="48" t="str">
        <f t="shared" si="205"/>
        <v/>
      </c>
      <c r="R582" s="48" t="str">
        <f t="shared" si="206"/>
        <v/>
      </c>
      <c r="S582" s="42" t="str">
        <f t="shared" si="207"/>
        <v>DOPPIO</v>
      </c>
      <c r="T582" s="57" t="str">
        <f>Tabella3[[#This Row],[Descrizione Attività]]</f>
        <v>CDS 001539_Posa nuovi QMT in CAB.C305</v>
      </c>
      <c r="U582" s="57" t="str">
        <f>IF(Tabella1[[#This Row],[DATA]]="","","02")</f>
        <v>02</v>
      </c>
      <c r="V582" s="34"/>
      <c r="W582" s="34"/>
      <c r="X582" s="33"/>
      <c r="Y582" s="23"/>
      <c r="Z582" s="21" t="str">
        <f t="shared" si="208"/>
        <v>giovedì</v>
      </c>
      <c r="AA582" s="22">
        <f t="shared" si="209"/>
        <v>4</v>
      </c>
      <c r="AB582" s="22" t="str">
        <f t="shared" si="210"/>
        <v>04:00</v>
      </c>
      <c r="AC582" s="22" t="str">
        <f t="shared" si="211"/>
        <v>NO</v>
      </c>
      <c r="AD582" s="46"/>
      <c r="AE582" s="80">
        <v>45827</v>
      </c>
      <c r="AF582" s="73" t="s">
        <v>58</v>
      </c>
      <c r="AG582" s="73" t="s">
        <v>155</v>
      </c>
      <c r="AH582" s="73">
        <v>5400256107</v>
      </c>
      <c r="AI582" s="73">
        <v>30</v>
      </c>
      <c r="AJ582" s="74">
        <v>12.45</v>
      </c>
      <c r="AK582" s="74">
        <v>16.45</v>
      </c>
      <c r="AL582" s="74">
        <v>8</v>
      </c>
      <c r="AM582" s="73" t="s">
        <v>212</v>
      </c>
      <c r="AN582" s="75" t="s">
        <v>45</v>
      </c>
      <c r="AO582" s="76" t="s">
        <v>61</v>
      </c>
    </row>
    <row r="583" spans="1:41" ht="14.45" customHeight="1">
      <c r="A583" s="38"/>
      <c r="B583" s="9">
        <f t="shared" si="198"/>
        <v>45827</v>
      </c>
      <c r="C583" s="39">
        <f t="shared" si="215"/>
        <v>5400256107</v>
      </c>
      <c r="D583" s="38" t="str">
        <f>IF(AF583="", "", IFERROR(TEXT(INDEX(Tabella4[N°], MATCH("*"&amp;AF583&amp;"*", Tabella4[DIPENDENTE], 0)), "0000"), "Non trovato"))</f>
        <v>0475</v>
      </c>
      <c r="E583" s="38" t="str">
        <f>IF(AG583="", "", IF(ISERROR(MATCH("*"&amp;AG583&amp;"*", Tabella4[DIPENDENTE], 0)), "Non trovato", TEXT(INDEX(Tabella4[N°], MATCH("*"&amp;AG583&amp;"*", Tabella4[DIPENDENTE], 0)), "0000")))</f>
        <v/>
      </c>
      <c r="F583" s="48" t="str">
        <f t="shared" si="199"/>
        <v>TRINGALI A</v>
      </c>
      <c r="G583" s="48" t="str">
        <f t="shared" si="200"/>
        <v/>
      </c>
      <c r="H583" s="57"/>
      <c r="I583" s="68" t="str">
        <f t="shared" si="201"/>
        <v>02</v>
      </c>
      <c r="J583" s="39" t="str">
        <f t="shared" si="212"/>
        <v/>
      </c>
      <c r="K583" s="40" t="str">
        <f t="shared" si="213"/>
        <v>04:00</v>
      </c>
      <c r="L583" s="48"/>
      <c r="M583" s="41" t="str">
        <f t="shared" si="214"/>
        <v/>
      </c>
      <c r="N583" s="41" t="str">
        <f t="shared" si="202"/>
        <v/>
      </c>
      <c r="O583" s="10" t="str">
        <f t="shared" si="203"/>
        <v>04:00</v>
      </c>
      <c r="P583" s="10" t="str">
        <f t="shared" si="204"/>
        <v/>
      </c>
      <c r="Q583" s="48" t="str">
        <f t="shared" si="205"/>
        <v/>
      </c>
      <c r="R583" s="48" t="str">
        <f t="shared" si="206"/>
        <v/>
      </c>
      <c r="S583" s="42" t="str">
        <f t="shared" si="207"/>
        <v>SINGOLO</v>
      </c>
      <c r="T583" s="57" t="str">
        <f>Tabella3[[#This Row],[Descrizione Attività]]</f>
        <v>CDS 001539_Posa nuovi QMT in CAB.C305</v>
      </c>
      <c r="U583" s="57" t="str">
        <f>IF(Tabella1[[#This Row],[DATA]]="","","02")</f>
        <v>02</v>
      </c>
      <c r="V583" s="34"/>
      <c r="W583" s="34"/>
      <c r="X583" s="33"/>
      <c r="Y583" s="23"/>
      <c r="Z583" s="21" t="str">
        <f t="shared" si="208"/>
        <v>giovedì</v>
      </c>
      <c r="AA583" s="22">
        <f t="shared" si="209"/>
        <v>4</v>
      </c>
      <c r="AB583" s="22" t="str">
        <f t="shared" si="210"/>
        <v>04:00</v>
      </c>
      <c r="AC583" s="22" t="str">
        <f t="shared" si="211"/>
        <v>NO</v>
      </c>
      <c r="AD583" s="46"/>
      <c r="AE583" s="80">
        <v>45827</v>
      </c>
      <c r="AF583" s="73" t="s">
        <v>194</v>
      </c>
      <c r="AG583" s="73"/>
      <c r="AH583" s="73">
        <v>5400256107</v>
      </c>
      <c r="AI583" s="73">
        <v>30</v>
      </c>
      <c r="AJ583" s="74">
        <v>12.45</v>
      </c>
      <c r="AK583" s="74">
        <v>16.45</v>
      </c>
      <c r="AL583" s="74">
        <v>4</v>
      </c>
      <c r="AM583" s="73" t="s">
        <v>212</v>
      </c>
      <c r="AN583" s="75" t="s">
        <v>45</v>
      </c>
      <c r="AO583" s="76" t="s">
        <v>61</v>
      </c>
    </row>
    <row r="584" spans="1:41" ht="14.45" customHeight="1">
      <c r="A584" s="38"/>
      <c r="B584" s="9">
        <f t="shared" si="198"/>
        <v>45827</v>
      </c>
      <c r="C584" s="39">
        <f t="shared" si="215"/>
        <v>5400246667</v>
      </c>
      <c r="D584" s="38" t="str">
        <f>IF(AF584="", "", IFERROR(TEXT(INDEX(Tabella4[N°], MATCH("*"&amp;AF584&amp;"*", Tabella4[DIPENDENTE], 0)), "0000"), "Non trovato"))</f>
        <v>0319</v>
      </c>
      <c r="E584" s="38" t="str">
        <f>IF(AG584="", "", IF(ISERROR(MATCH("*"&amp;AG584&amp;"*", Tabella4[DIPENDENTE], 0)), "Non trovato", TEXT(INDEX(Tabella4[N°], MATCH("*"&amp;AG584&amp;"*", Tabella4[DIPENDENTE], 0)), "0000")))</f>
        <v>0475</v>
      </c>
      <c r="F584" s="48" t="str">
        <f t="shared" si="199"/>
        <v>AMARA</v>
      </c>
      <c r="G584" s="48" t="str">
        <f t="shared" si="200"/>
        <v>TRINGALI A</v>
      </c>
      <c r="H584" s="57"/>
      <c r="I584" s="68" t="str">
        <f t="shared" si="201"/>
        <v>02</v>
      </c>
      <c r="J584" s="39" t="str">
        <f t="shared" si="212"/>
        <v/>
      </c>
      <c r="K584" s="40" t="str">
        <f t="shared" si="213"/>
        <v>02:15</v>
      </c>
      <c r="L584" s="48"/>
      <c r="M584" s="41" t="str">
        <f t="shared" si="214"/>
        <v/>
      </c>
      <c r="N584" s="41" t="str">
        <f t="shared" si="202"/>
        <v/>
      </c>
      <c r="O584" s="10" t="str">
        <f t="shared" si="203"/>
        <v>02:15</v>
      </c>
      <c r="P584" s="10" t="str">
        <f t="shared" si="204"/>
        <v/>
      </c>
      <c r="Q584" s="48" t="str">
        <f t="shared" si="205"/>
        <v/>
      </c>
      <c r="R584" s="48" t="str">
        <f t="shared" si="206"/>
        <v/>
      </c>
      <c r="S584" s="42" t="str">
        <f t="shared" si="207"/>
        <v>DOPPIO</v>
      </c>
      <c r="T584" s="57" t="str">
        <f>Tabella3[[#This Row],[Descrizione Attività]]</f>
        <v>Attività ELE imp. 400</v>
      </c>
      <c r="U584" s="57" t="str">
        <f>IF(Tabella1[[#This Row],[DATA]]="","","02")</f>
        <v>02</v>
      </c>
      <c r="V584" s="34"/>
      <c r="W584" s="34"/>
      <c r="X584" s="33"/>
      <c r="Y584" s="23"/>
      <c r="Z584" s="21" t="str">
        <f t="shared" si="208"/>
        <v>giovedì</v>
      </c>
      <c r="AA584" s="22">
        <f t="shared" si="209"/>
        <v>2.25</v>
      </c>
      <c r="AB584" s="22" t="str">
        <f t="shared" si="210"/>
        <v>02:15</v>
      </c>
      <c r="AC584" s="22" t="str">
        <f t="shared" si="211"/>
        <v>NO</v>
      </c>
      <c r="AD584" s="46"/>
      <c r="AE584" s="80">
        <v>45827</v>
      </c>
      <c r="AF584" s="73" t="s">
        <v>155</v>
      </c>
      <c r="AG584" s="73" t="s">
        <v>194</v>
      </c>
      <c r="AH584" s="73">
        <v>5400246667</v>
      </c>
      <c r="AI584" s="73">
        <v>20</v>
      </c>
      <c r="AJ584" s="74">
        <v>9.4499999999999993</v>
      </c>
      <c r="AK584" s="74">
        <v>12</v>
      </c>
      <c r="AL584" s="74">
        <v>4.5</v>
      </c>
      <c r="AM584" s="73" t="s">
        <v>217</v>
      </c>
      <c r="AN584" s="75" t="s">
        <v>45</v>
      </c>
      <c r="AO584" s="76" t="s">
        <v>61</v>
      </c>
    </row>
    <row r="585" spans="1:41" ht="14.45" customHeight="1">
      <c r="A585" s="38"/>
      <c r="B585" s="9">
        <f t="shared" si="198"/>
        <v>45827</v>
      </c>
      <c r="C585" s="39">
        <f t="shared" si="215"/>
        <v>5400256564</v>
      </c>
      <c r="D585" s="38" t="str">
        <f>IF(AF585="", "", IFERROR(TEXT(INDEX(Tabella4[N°], MATCH("*"&amp;AF585&amp;"*", Tabella4[DIPENDENTE], 0)), "0000"), "Non trovato"))</f>
        <v>0552</v>
      </c>
      <c r="E585" s="38" t="str">
        <f>IF(AG585="", "", IF(ISERROR(MATCH("*"&amp;AG585&amp;"*", Tabella4[DIPENDENTE], 0)), "Non trovato", TEXT(INDEX(Tabella4[N°], MATCH("*"&amp;AG585&amp;"*", Tabella4[DIPENDENTE], 0)), "0000")))</f>
        <v>0431</v>
      </c>
      <c r="F585" s="48" t="str">
        <f t="shared" si="199"/>
        <v>DI MARE</v>
      </c>
      <c r="G585" s="48" t="str">
        <f t="shared" si="200"/>
        <v>DI NICOLA</v>
      </c>
      <c r="H585" s="57"/>
      <c r="I585" s="68" t="str">
        <f t="shared" si="201"/>
        <v>02</v>
      </c>
      <c r="J585" s="39" t="str">
        <f t="shared" si="212"/>
        <v/>
      </c>
      <c r="K585" s="40" t="str">
        <f t="shared" si="213"/>
        <v>04:15</v>
      </c>
      <c r="L585" s="48"/>
      <c r="M585" s="41" t="str">
        <f t="shared" si="214"/>
        <v/>
      </c>
      <c r="N585" s="41" t="str">
        <f t="shared" si="202"/>
        <v/>
      </c>
      <c r="O585" s="10" t="str">
        <f t="shared" si="203"/>
        <v>04:15</v>
      </c>
      <c r="P585" s="10" t="str">
        <f t="shared" si="204"/>
        <v/>
      </c>
      <c r="Q585" s="48" t="str">
        <f t="shared" si="205"/>
        <v/>
      </c>
      <c r="R585" s="48" t="str">
        <f t="shared" si="206"/>
        <v/>
      </c>
      <c r="S585" s="42" t="str">
        <f t="shared" si="207"/>
        <v>DOPPIO</v>
      </c>
      <c r="T585" s="57" t="str">
        <f>Tabella3[[#This Row],[Descrizione Attività]]</f>
        <v>Scoll/ricoll elettrico P101S</v>
      </c>
      <c r="U585" s="57" t="str">
        <f>IF(Tabella1[[#This Row],[DATA]]="","","02")</f>
        <v>02</v>
      </c>
      <c r="V585" s="34"/>
      <c r="W585" s="34"/>
      <c r="X585" s="33"/>
      <c r="Y585" s="23"/>
      <c r="Z585" s="21" t="str">
        <f t="shared" si="208"/>
        <v>giovedì</v>
      </c>
      <c r="AA585" s="22">
        <f t="shared" si="209"/>
        <v>4.25</v>
      </c>
      <c r="AB585" s="22" t="str">
        <f t="shared" si="210"/>
        <v>04:15</v>
      </c>
      <c r="AC585" s="22" t="str">
        <f t="shared" si="211"/>
        <v>NO</v>
      </c>
      <c r="AD585" s="46"/>
      <c r="AE585" s="80">
        <v>45827</v>
      </c>
      <c r="AF585" s="73" t="s">
        <v>63</v>
      </c>
      <c r="AG585" s="73" t="s">
        <v>64</v>
      </c>
      <c r="AH585" s="73">
        <v>5400256564</v>
      </c>
      <c r="AI585" s="73">
        <v>10</v>
      </c>
      <c r="AJ585" s="74">
        <v>7.45</v>
      </c>
      <c r="AK585" s="74">
        <v>12</v>
      </c>
      <c r="AL585" s="74">
        <v>8.5</v>
      </c>
      <c r="AM585" s="73" t="s">
        <v>218</v>
      </c>
      <c r="AN585" s="75" t="s">
        <v>45</v>
      </c>
      <c r="AO585" s="76" t="s">
        <v>124</v>
      </c>
    </row>
    <row r="586" spans="1:41" ht="14.45" customHeight="1">
      <c r="A586" s="38"/>
      <c r="B586" s="9">
        <f t="shared" si="198"/>
        <v>45827</v>
      </c>
      <c r="C586" s="39">
        <f t="shared" si="215"/>
        <v>5400255117</v>
      </c>
      <c r="D586" s="38" t="str">
        <f>IF(AF586="", "", IFERROR(TEXT(INDEX(Tabella4[N°], MATCH("*"&amp;AF586&amp;"*", Tabella4[DIPENDENTE], 0)), "0000"), "Non trovato"))</f>
        <v>0552</v>
      </c>
      <c r="E586" s="38" t="str">
        <f>IF(AG586="", "", IF(ISERROR(MATCH("*"&amp;AG586&amp;"*", Tabella4[DIPENDENTE], 0)), "Non trovato", TEXT(INDEX(Tabella4[N°], MATCH("*"&amp;AG586&amp;"*", Tabella4[DIPENDENTE], 0)), "0000")))</f>
        <v>0431</v>
      </c>
      <c r="F586" s="48" t="str">
        <f t="shared" si="199"/>
        <v>DI MARE</v>
      </c>
      <c r="G586" s="48" t="str">
        <f t="shared" si="200"/>
        <v>DI NICOLA</v>
      </c>
      <c r="H586" s="57"/>
      <c r="I586" s="68" t="str">
        <f t="shared" si="201"/>
        <v>02</v>
      </c>
      <c r="J586" s="39" t="str">
        <f t="shared" si="212"/>
        <v/>
      </c>
      <c r="K586" s="40" t="str">
        <f t="shared" si="213"/>
        <v>04:00</v>
      </c>
      <c r="L586" s="48"/>
      <c r="M586" s="41" t="str">
        <f t="shared" si="214"/>
        <v/>
      </c>
      <c r="N586" s="41" t="str">
        <f t="shared" si="202"/>
        <v/>
      </c>
      <c r="O586" s="10" t="str">
        <f t="shared" si="203"/>
        <v>04:00</v>
      </c>
      <c r="P586" s="10" t="str">
        <f t="shared" si="204"/>
        <v/>
      </c>
      <c r="Q586" s="48" t="str">
        <f t="shared" si="205"/>
        <v/>
      </c>
      <c r="R586" s="48" t="str">
        <f t="shared" si="206"/>
        <v/>
      </c>
      <c r="S586" s="42" t="str">
        <f t="shared" si="207"/>
        <v>DOPPIO</v>
      </c>
      <c r="T586" s="57" t="str">
        <f>Tabella3[[#This Row],[Descrizione Attività]]</f>
        <v>ARCOM BLE PON: squ ele corrett Giugno</v>
      </c>
      <c r="U586" s="57" t="str">
        <f>IF(Tabella1[[#This Row],[DATA]]="","","02")</f>
        <v>02</v>
      </c>
      <c r="V586" s="34"/>
      <c r="W586" s="34"/>
      <c r="X586" s="33"/>
      <c r="Y586" s="23"/>
      <c r="Z586" s="21" t="str">
        <f t="shared" si="208"/>
        <v>giovedì</v>
      </c>
      <c r="AA586" s="22">
        <f t="shared" si="209"/>
        <v>4</v>
      </c>
      <c r="AB586" s="22" t="str">
        <f t="shared" si="210"/>
        <v>04:00</v>
      </c>
      <c r="AC586" s="22" t="str">
        <f t="shared" si="211"/>
        <v>NO</v>
      </c>
      <c r="AD586" s="46"/>
      <c r="AE586" s="80">
        <v>45827</v>
      </c>
      <c r="AF586" s="73" t="s">
        <v>63</v>
      </c>
      <c r="AG586" s="73" t="s">
        <v>64</v>
      </c>
      <c r="AH586" s="73">
        <v>5400255117</v>
      </c>
      <c r="AI586" s="73">
        <v>10</v>
      </c>
      <c r="AJ586" s="74">
        <v>12.45</v>
      </c>
      <c r="AK586" s="74">
        <v>16.45</v>
      </c>
      <c r="AL586" s="74">
        <v>8</v>
      </c>
      <c r="AM586" s="73" t="s">
        <v>71</v>
      </c>
      <c r="AN586" s="75" t="s">
        <v>45</v>
      </c>
      <c r="AO586" s="76" t="s">
        <v>61</v>
      </c>
    </row>
    <row r="587" spans="1:41" ht="14.45" customHeight="1">
      <c r="A587" s="38"/>
      <c r="B587" s="9">
        <f t="shared" si="198"/>
        <v>45827</v>
      </c>
      <c r="C587" s="39">
        <f t="shared" si="215"/>
        <v>5400255372</v>
      </c>
      <c r="D587" s="38" t="str">
        <f>IF(AF587="", "", IFERROR(TEXT(INDEX(Tabella4[N°], MATCH("*"&amp;AF587&amp;"*", Tabella4[DIPENDENTE], 0)), "0000"), "Non trovato"))</f>
        <v>1976</v>
      </c>
      <c r="E587" s="38" t="str">
        <f>IF(AG587="", "", IF(ISERROR(MATCH("*"&amp;AG587&amp;"*", Tabella4[DIPENDENTE], 0)), "Non trovato", TEXT(INDEX(Tabella4[N°], MATCH("*"&amp;AG587&amp;"*", Tabella4[DIPENDENTE], 0)), "0000")))</f>
        <v>2150</v>
      </c>
      <c r="F587" s="48" t="str">
        <f t="shared" si="199"/>
        <v>RIZZA F</v>
      </c>
      <c r="G587" s="48" t="str">
        <f t="shared" si="200"/>
        <v>RIZZA C</v>
      </c>
      <c r="H587" s="57"/>
      <c r="I587" s="68" t="str">
        <f t="shared" si="201"/>
        <v>02</v>
      </c>
      <c r="J587" s="39" t="str">
        <f t="shared" si="212"/>
        <v/>
      </c>
      <c r="K587" s="40" t="str">
        <f t="shared" si="213"/>
        <v>08:15</v>
      </c>
      <c r="L587" s="48"/>
      <c r="M587" s="41" t="str">
        <f t="shared" si="214"/>
        <v/>
      </c>
      <c r="N587" s="41" t="str">
        <f t="shared" si="202"/>
        <v/>
      </c>
      <c r="O587" s="10" t="str">
        <f t="shared" si="203"/>
        <v>08:15</v>
      </c>
      <c r="P587" s="10" t="str">
        <f t="shared" si="204"/>
        <v/>
      </c>
      <c r="Q587" s="48" t="str">
        <f t="shared" si="205"/>
        <v/>
      </c>
      <c r="R587" s="48" t="str">
        <f t="shared" si="206"/>
        <v/>
      </c>
      <c r="S587" s="42" t="str">
        <f t="shared" si="207"/>
        <v>DOPPIO</v>
      </c>
      <c r="T587" s="57" t="str">
        <f>Tabella3[[#This Row],[Descrizione Attività]]</f>
        <v>ripristini AI  giugno 2025</v>
      </c>
      <c r="U587" s="57" t="str">
        <f>IF(Tabella1[[#This Row],[DATA]]="","","02")</f>
        <v>02</v>
      </c>
      <c r="V587" s="34"/>
      <c r="W587" s="34"/>
      <c r="X587" s="33"/>
      <c r="Y587" s="23"/>
      <c r="Z587" s="21" t="str">
        <f t="shared" si="208"/>
        <v>giovedì</v>
      </c>
      <c r="AA587" s="22">
        <f t="shared" si="209"/>
        <v>8.25</v>
      </c>
      <c r="AB587" s="22" t="str">
        <f t="shared" si="210"/>
        <v>08:15</v>
      </c>
      <c r="AC587" s="22" t="str">
        <f t="shared" si="211"/>
        <v>NO</v>
      </c>
      <c r="AD587" s="46"/>
      <c r="AE587" s="80">
        <v>45827</v>
      </c>
      <c r="AF587" s="73" t="s">
        <v>77</v>
      </c>
      <c r="AG587" s="73" t="s">
        <v>78</v>
      </c>
      <c r="AH587" s="73">
        <v>5400255372</v>
      </c>
      <c r="AI587" s="73">
        <v>10</v>
      </c>
      <c r="AJ587" s="74">
        <v>7.45</v>
      </c>
      <c r="AK587" s="74">
        <v>16.45</v>
      </c>
      <c r="AL587" s="74">
        <v>16.5</v>
      </c>
      <c r="AM587" s="73" t="s">
        <v>79</v>
      </c>
      <c r="AN587" s="75" t="s">
        <v>45</v>
      </c>
      <c r="AO587" s="76" t="s">
        <v>80</v>
      </c>
    </row>
    <row r="588" spans="1:41" ht="14.45" customHeight="1">
      <c r="A588" s="38"/>
      <c r="B588" s="9">
        <f t="shared" si="198"/>
        <v>45827</v>
      </c>
      <c r="C588" s="39">
        <f t="shared" si="215"/>
        <v>5400256883</v>
      </c>
      <c r="D588" s="38" t="str">
        <f>IF(AF588="", "", IFERROR(TEXT(INDEX(Tabella4[N°], MATCH("*"&amp;AF588&amp;"*", Tabella4[DIPENDENTE], 0)), "0000"), "Non trovato"))</f>
        <v>0511</v>
      </c>
      <c r="E588" s="38" t="str">
        <f>IF(AG588="", "", IF(ISERROR(MATCH("*"&amp;AG588&amp;"*", Tabella4[DIPENDENTE], 0)), "Non trovato", TEXT(INDEX(Tabella4[N°], MATCH("*"&amp;AG588&amp;"*", Tabella4[DIPENDENTE], 0)), "0000")))</f>
        <v>0483</v>
      </c>
      <c r="F588" s="48" t="str">
        <f t="shared" si="199"/>
        <v>DI GRANDE D</v>
      </c>
      <c r="G588" s="48" t="str">
        <f t="shared" si="200"/>
        <v>SCARAVELLI</v>
      </c>
      <c r="H588" s="57"/>
      <c r="I588" s="68" t="str">
        <f t="shared" si="201"/>
        <v>02</v>
      </c>
      <c r="J588" s="39" t="str">
        <f t="shared" si="212"/>
        <v/>
      </c>
      <c r="K588" s="40" t="str">
        <f t="shared" si="213"/>
        <v>08:15</v>
      </c>
      <c r="L588" s="48"/>
      <c r="M588" s="41" t="str">
        <f t="shared" si="214"/>
        <v/>
      </c>
      <c r="N588" s="41" t="str">
        <f t="shared" si="202"/>
        <v/>
      </c>
      <c r="O588" s="10" t="str">
        <f t="shared" si="203"/>
        <v>08:15</v>
      </c>
      <c r="P588" s="10" t="str">
        <f t="shared" si="204"/>
        <v/>
      </c>
      <c r="Q588" s="48" t="str">
        <f t="shared" si="205"/>
        <v/>
      </c>
      <c r="R588" s="48" t="str">
        <f t="shared" si="206"/>
        <v/>
      </c>
      <c r="S588" s="42" t="str">
        <f t="shared" si="207"/>
        <v>DOPPIO</v>
      </c>
      <c r="T588" s="57" t="str">
        <f>Tabella3[[#This Row],[Descrizione Attività]]</f>
        <v>389E-A1.1:ripr.funzionalità parti intern</v>
      </c>
      <c r="U588" s="57" t="str">
        <f>IF(Tabella1[[#This Row],[DATA]]="","","02")</f>
        <v>02</v>
      </c>
      <c r="V588" s="34"/>
      <c r="W588" s="34"/>
      <c r="X588" s="33"/>
      <c r="Y588" s="23"/>
      <c r="Z588" s="21" t="str">
        <f t="shared" si="208"/>
        <v>giovedì</v>
      </c>
      <c r="AA588" s="22">
        <f t="shared" si="209"/>
        <v>8.25</v>
      </c>
      <c r="AB588" s="22" t="str">
        <f t="shared" si="210"/>
        <v>08:15</v>
      </c>
      <c r="AC588" s="22" t="str">
        <f t="shared" si="211"/>
        <v>NO</v>
      </c>
      <c r="AD588" s="46"/>
      <c r="AE588" s="80">
        <v>45827</v>
      </c>
      <c r="AF588" s="73" t="s">
        <v>144</v>
      </c>
      <c r="AG588" s="73" t="s">
        <v>51</v>
      </c>
      <c r="AH588" s="73">
        <v>5400256883</v>
      </c>
      <c r="AI588" s="73">
        <v>10</v>
      </c>
      <c r="AJ588" s="74">
        <v>7.45</v>
      </c>
      <c r="AK588" s="74">
        <v>16.45</v>
      </c>
      <c r="AL588" s="74">
        <v>16.5</v>
      </c>
      <c r="AM588" s="73" t="s">
        <v>219</v>
      </c>
      <c r="AN588" s="75" t="s">
        <v>45</v>
      </c>
      <c r="AO588" s="76" t="s">
        <v>61</v>
      </c>
    </row>
    <row r="589" spans="1:41" ht="14.45" customHeight="1">
      <c r="A589" s="38"/>
      <c r="B589" s="9">
        <f t="shared" si="198"/>
        <v>45827</v>
      </c>
      <c r="C589" s="39">
        <f t="shared" si="215"/>
        <v>5400256318</v>
      </c>
      <c r="D589" s="38" t="str">
        <f>IF(AF589="", "", IFERROR(TEXT(INDEX(Tabella4[N°], MATCH("*"&amp;AF589&amp;"*", Tabella4[DIPENDENTE], 0)), "0000"), "Non trovato"))</f>
        <v>0803</v>
      </c>
      <c r="E589" s="38" t="str">
        <f>IF(AG589="", "", IF(ISERROR(MATCH("*"&amp;AG589&amp;"*", Tabella4[DIPENDENTE], 0)), "Non trovato", TEXT(INDEX(Tabella4[N°], MATCH("*"&amp;AG589&amp;"*", Tabella4[DIPENDENTE], 0)), "0000")))</f>
        <v>0304</v>
      </c>
      <c r="F589" s="48" t="str">
        <f t="shared" si="199"/>
        <v>SPINALI V</v>
      </c>
      <c r="G589" s="48" t="str">
        <f t="shared" si="200"/>
        <v>MANSERVIGI</v>
      </c>
      <c r="H589" s="57"/>
      <c r="I589" s="68" t="str">
        <f t="shared" si="201"/>
        <v>02</v>
      </c>
      <c r="J589" s="39" t="str">
        <f t="shared" si="212"/>
        <v/>
      </c>
      <c r="K589" s="40" t="str">
        <f t="shared" si="213"/>
        <v>06:15</v>
      </c>
      <c r="L589" s="48"/>
      <c r="M589" s="41" t="str">
        <f t="shared" si="214"/>
        <v/>
      </c>
      <c r="N589" s="41" t="str">
        <f t="shared" si="202"/>
        <v/>
      </c>
      <c r="O589" s="10" t="str">
        <f t="shared" si="203"/>
        <v>06:15</v>
      </c>
      <c r="P589" s="10" t="str">
        <f t="shared" si="204"/>
        <v/>
      </c>
      <c r="Q589" s="48" t="str">
        <f t="shared" si="205"/>
        <v/>
      </c>
      <c r="R589" s="48" t="str">
        <f t="shared" si="206"/>
        <v/>
      </c>
      <c r="S589" s="42" t="str">
        <f t="shared" si="207"/>
        <v>DOPPIO</v>
      </c>
      <c r="T589" s="57" t="str">
        <f>Tabella3[[#This Row],[Descrizione Attività]]</f>
        <v>Ripr. funz. EIV5501 da locale ol.19</v>
      </c>
      <c r="U589" s="57" t="str">
        <f>IF(Tabella1[[#This Row],[DATA]]="","","02")</f>
        <v>02</v>
      </c>
      <c r="V589" s="34"/>
      <c r="W589" s="34"/>
      <c r="X589" s="33"/>
      <c r="Y589" s="23"/>
      <c r="Z589" s="21" t="str">
        <f t="shared" si="208"/>
        <v>giovedì</v>
      </c>
      <c r="AA589" s="22">
        <f t="shared" si="209"/>
        <v>6.25</v>
      </c>
      <c r="AB589" s="22" t="str">
        <f t="shared" si="210"/>
        <v>06:15</v>
      </c>
      <c r="AC589" s="22" t="str">
        <f t="shared" si="211"/>
        <v>NO</v>
      </c>
      <c r="AD589" s="46"/>
      <c r="AE589" s="80">
        <v>45827</v>
      </c>
      <c r="AF589" s="73" t="s">
        <v>69</v>
      </c>
      <c r="AG589" s="73" t="s">
        <v>87</v>
      </c>
      <c r="AH589" s="73">
        <v>5400256318</v>
      </c>
      <c r="AI589" s="73">
        <v>10</v>
      </c>
      <c r="AJ589" s="74">
        <v>9.4499999999999993</v>
      </c>
      <c r="AK589" s="74">
        <v>16.45</v>
      </c>
      <c r="AL589" s="74">
        <v>12.5</v>
      </c>
      <c r="AM589" s="73" t="s">
        <v>202</v>
      </c>
      <c r="AN589" s="75" t="s">
        <v>45</v>
      </c>
      <c r="AO589" s="76" t="s">
        <v>119</v>
      </c>
    </row>
    <row r="590" spans="1:41" ht="14.45" customHeight="1">
      <c r="A590" s="38"/>
      <c r="B590" s="9">
        <f t="shared" si="198"/>
        <v>45827</v>
      </c>
      <c r="C590" s="39">
        <f t="shared" si="215"/>
        <v>5400256432</v>
      </c>
      <c r="D590" s="38" t="str">
        <f>IF(AF590="", "", IFERROR(TEXT(INDEX(Tabella4[N°], MATCH("*"&amp;AF590&amp;"*", Tabella4[DIPENDENTE], 0)), "0000"), "Non trovato"))</f>
        <v>1765</v>
      </c>
      <c r="E590" s="38" t="str">
        <f>IF(AG590="", "", IF(ISERROR(MATCH("*"&amp;AG590&amp;"*", Tabella4[DIPENDENTE], 0)), "Non trovato", TEXT(INDEX(Tabella4[N°], MATCH("*"&amp;AG590&amp;"*", Tabella4[DIPENDENTE], 0)), "0000")))</f>
        <v/>
      </c>
      <c r="F590" s="48" t="str">
        <f t="shared" si="199"/>
        <v>SIRINGO</v>
      </c>
      <c r="G590" s="48" t="str">
        <f t="shared" si="200"/>
        <v/>
      </c>
      <c r="H590" s="57"/>
      <c r="I590" s="68" t="str">
        <f t="shared" si="201"/>
        <v>02</v>
      </c>
      <c r="J590" s="39" t="str">
        <f t="shared" si="212"/>
        <v/>
      </c>
      <c r="K590" s="40" t="str">
        <f t="shared" si="213"/>
        <v>02:00</v>
      </c>
      <c r="L590" s="48"/>
      <c r="M590" s="41" t="str">
        <f t="shared" si="214"/>
        <v/>
      </c>
      <c r="N590" s="41" t="str">
        <f t="shared" si="202"/>
        <v/>
      </c>
      <c r="O590" s="10" t="str">
        <f t="shared" si="203"/>
        <v>02:00</v>
      </c>
      <c r="P590" s="10" t="str">
        <f t="shared" si="204"/>
        <v/>
      </c>
      <c r="Q590" s="48" t="str">
        <f t="shared" si="205"/>
        <v/>
      </c>
      <c r="R590" s="48" t="str">
        <f t="shared" si="206"/>
        <v/>
      </c>
      <c r="S590" s="42" t="str">
        <f t="shared" si="207"/>
        <v>SINGOLO</v>
      </c>
      <c r="T590" s="57" t="str">
        <f>Tabella3[[#This Row],[Descrizione Attività]]</f>
        <v>S417-illuminazione provvisoria</v>
      </c>
      <c r="U590" s="57" t="str">
        <f>IF(Tabella1[[#This Row],[DATA]]="","","02")</f>
        <v>02</v>
      </c>
      <c r="V590" s="34"/>
      <c r="W590" s="34"/>
      <c r="X590" s="33"/>
      <c r="Y590" s="23"/>
      <c r="Z590" s="21" t="str">
        <f t="shared" si="208"/>
        <v>giovedì</v>
      </c>
      <c r="AA590" s="22">
        <f t="shared" si="209"/>
        <v>2</v>
      </c>
      <c r="AB590" s="22" t="str">
        <f t="shared" si="210"/>
        <v>02:00</v>
      </c>
      <c r="AC590" s="22" t="str">
        <f t="shared" si="211"/>
        <v>NO</v>
      </c>
      <c r="AD590" s="46"/>
      <c r="AE590" s="80">
        <v>45827</v>
      </c>
      <c r="AF590" s="73" t="s">
        <v>112</v>
      </c>
      <c r="AG590" s="73"/>
      <c r="AH590" s="73">
        <v>5400256432</v>
      </c>
      <c r="AI590" s="73">
        <v>10</v>
      </c>
      <c r="AJ590" s="74">
        <v>7.45</v>
      </c>
      <c r="AK590" s="74">
        <v>9.4499999999999993</v>
      </c>
      <c r="AL590" s="74">
        <v>2</v>
      </c>
      <c r="AM590" s="73" t="s">
        <v>220</v>
      </c>
      <c r="AN590" s="75" t="s">
        <v>45</v>
      </c>
      <c r="AO590" s="76" t="s">
        <v>61</v>
      </c>
    </row>
    <row r="591" spans="1:41" ht="14.45" customHeight="1">
      <c r="A591" s="38"/>
      <c r="B591" s="9">
        <f t="shared" si="198"/>
        <v>45827</v>
      </c>
      <c r="C591" s="39">
        <f t="shared" si="215"/>
        <v>5400256064</v>
      </c>
      <c r="D591" s="38" t="str">
        <f>IF(AF591="", "", IFERROR(TEXT(INDEX(Tabella4[N°], MATCH("*"&amp;AF591&amp;"*", Tabella4[DIPENDENTE], 0)), "0000"), "Non trovato"))</f>
        <v>0319</v>
      </c>
      <c r="E591" s="38" t="str">
        <f>IF(AG591="", "", IF(ISERROR(MATCH("*"&amp;AG591&amp;"*", Tabella4[DIPENDENTE], 0)), "Non trovato", TEXT(INDEX(Tabella4[N°], MATCH("*"&amp;AG591&amp;"*", Tabella4[DIPENDENTE], 0)), "0000")))</f>
        <v/>
      </c>
      <c r="F591" s="48" t="str">
        <f t="shared" si="199"/>
        <v>AMARA</v>
      </c>
      <c r="G591" s="48" t="str">
        <f t="shared" si="200"/>
        <v/>
      </c>
      <c r="H591" s="57"/>
      <c r="I591" s="68" t="str">
        <f t="shared" si="201"/>
        <v>02</v>
      </c>
      <c r="J591" s="39" t="str">
        <f t="shared" si="212"/>
        <v/>
      </c>
      <c r="K591" s="40" t="str">
        <f t="shared" si="213"/>
        <v>03:30</v>
      </c>
      <c r="L591" s="48"/>
      <c r="M591" s="41" t="str">
        <f t="shared" si="214"/>
        <v/>
      </c>
      <c r="N591" s="41" t="str">
        <f t="shared" si="202"/>
        <v/>
      </c>
      <c r="O591" s="10" t="str">
        <f t="shared" si="203"/>
        <v>03:30</v>
      </c>
      <c r="P591" s="10" t="str">
        <f t="shared" si="204"/>
        <v/>
      </c>
      <c r="Q591" s="48" t="str">
        <f t="shared" si="205"/>
        <v/>
      </c>
      <c r="R591" s="48" t="str">
        <f t="shared" si="206"/>
        <v/>
      </c>
      <c r="S591" s="42" t="str">
        <f t="shared" si="207"/>
        <v>SINGOLO</v>
      </c>
      <c r="T591" s="57" t="str">
        <f>Tabella3[[#This Row],[Descrizione Attività]]</f>
        <v>Area cantieri SUD - Noleggio gruppo elet</v>
      </c>
      <c r="U591" s="57" t="str">
        <f>IF(Tabella1[[#This Row],[DATA]]="","","02")</f>
        <v>02</v>
      </c>
      <c r="V591" s="34"/>
      <c r="W591" s="34"/>
      <c r="X591" s="33"/>
      <c r="Y591" s="23"/>
      <c r="Z591" s="21" t="str">
        <f t="shared" si="208"/>
        <v>giovedì</v>
      </c>
      <c r="AA591" s="22">
        <f t="shared" si="209"/>
        <v>3.5</v>
      </c>
      <c r="AB591" s="22" t="str">
        <f t="shared" si="210"/>
        <v>03:30</v>
      </c>
      <c r="AC591" s="22" t="str">
        <f t="shared" si="211"/>
        <v>NO</v>
      </c>
      <c r="AD591" s="46"/>
      <c r="AE591" s="80">
        <v>45827</v>
      </c>
      <c r="AF591" s="73" t="s">
        <v>155</v>
      </c>
      <c r="AG591" s="73"/>
      <c r="AH591" s="73">
        <v>5400256064</v>
      </c>
      <c r="AI591" s="73">
        <v>10</v>
      </c>
      <c r="AJ591" s="74">
        <v>6.15</v>
      </c>
      <c r="AK591" s="74">
        <v>9.4499999999999993</v>
      </c>
      <c r="AL591" s="74">
        <v>3.5</v>
      </c>
      <c r="AM591" s="73" t="s">
        <v>183</v>
      </c>
      <c r="AN591" s="75" t="s">
        <v>45</v>
      </c>
      <c r="AO591" s="76" t="s">
        <v>61</v>
      </c>
    </row>
    <row r="592" spans="1:41" ht="14.45" customHeight="1">
      <c r="A592" s="38"/>
      <c r="B592" s="9">
        <f t="shared" si="198"/>
        <v>45827</v>
      </c>
      <c r="C592" s="39">
        <f t="shared" si="215"/>
        <v>5400256064</v>
      </c>
      <c r="D592" s="38" t="str">
        <f>IF(AF592="", "", IFERROR(TEXT(INDEX(Tabella4[N°], MATCH("*"&amp;AF592&amp;"*", Tabella4[DIPENDENTE], 0)), "0000"), "Non trovato"))</f>
        <v>1765</v>
      </c>
      <c r="E592" s="38" t="str">
        <f>IF(AG592="", "", IF(ISERROR(MATCH("*"&amp;AG592&amp;"*", Tabella4[DIPENDENTE], 0)), "Non trovato", TEXT(INDEX(Tabella4[N°], MATCH("*"&amp;AG592&amp;"*", Tabella4[DIPENDENTE], 0)), "0000")))</f>
        <v>0266</v>
      </c>
      <c r="F592" s="48" t="str">
        <f t="shared" si="199"/>
        <v>SIRINGO</v>
      </c>
      <c r="G592" s="48" t="str">
        <f t="shared" si="200"/>
        <v>DI SALVO</v>
      </c>
      <c r="H592" s="57"/>
      <c r="I592" s="68" t="str">
        <f t="shared" si="201"/>
        <v>02</v>
      </c>
      <c r="J592" s="39" t="str">
        <f t="shared" si="212"/>
        <v/>
      </c>
      <c r="K592" s="40" t="str">
        <f t="shared" si="213"/>
        <v>02:15</v>
      </c>
      <c r="L592" s="48"/>
      <c r="M592" s="41" t="str">
        <f t="shared" si="214"/>
        <v/>
      </c>
      <c r="N592" s="41" t="str">
        <f t="shared" si="202"/>
        <v/>
      </c>
      <c r="O592" s="10" t="str">
        <f t="shared" si="203"/>
        <v>02:15</v>
      </c>
      <c r="P592" s="10" t="str">
        <f t="shared" si="204"/>
        <v/>
      </c>
      <c r="Q592" s="48" t="str">
        <f t="shared" si="205"/>
        <v/>
      </c>
      <c r="R592" s="48" t="str">
        <f t="shared" si="206"/>
        <v/>
      </c>
      <c r="S592" s="42" t="str">
        <f t="shared" si="207"/>
        <v>DOPPIO</v>
      </c>
      <c r="T592" s="57" t="str">
        <f>Tabella3[[#This Row],[Descrizione Attività]]</f>
        <v>Area cantieri SUD - Noleggio gruppo elet</v>
      </c>
      <c r="U592" s="57" t="str">
        <f>IF(Tabella1[[#This Row],[DATA]]="","","02")</f>
        <v>02</v>
      </c>
      <c r="V592" s="34"/>
      <c r="W592" s="34"/>
      <c r="X592" s="33"/>
      <c r="Y592" s="23"/>
      <c r="Z592" s="21" t="str">
        <f t="shared" si="208"/>
        <v>giovedì</v>
      </c>
      <c r="AA592" s="22">
        <f t="shared" si="209"/>
        <v>2.25</v>
      </c>
      <c r="AB592" s="22" t="str">
        <f t="shared" si="210"/>
        <v>02:15</v>
      </c>
      <c r="AC592" s="22" t="str">
        <f t="shared" si="211"/>
        <v>NO</v>
      </c>
      <c r="AD592" s="46"/>
      <c r="AE592" s="80">
        <v>45827</v>
      </c>
      <c r="AF592" s="73" t="s">
        <v>112</v>
      </c>
      <c r="AG592" s="73" t="s">
        <v>54</v>
      </c>
      <c r="AH592" s="73">
        <v>5400256064</v>
      </c>
      <c r="AI592" s="73">
        <v>10</v>
      </c>
      <c r="AJ592" s="74">
        <v>9.4499999999999993</v>
      </c>
      <c r="AK592" s="74">
        <v>12</v>
      </c>
      <c r="AL592" s="74">
        <v>4.5</v>
      </c>
      <c r="AM592" s="73" t="s">
        <v>183</v>
      </c>
      <c r="AN592" s="75" t="s">
        <v>45</v>
      </c>
      <c r="AO592" s="76" t="s">
        <v>61</v>
      </c>
    </row>
    <row r="593" spans="1:41" ht="14.45" customHeight="1">
      <c r="A593" s="38"/>
      <c r="B593" s="9">
        <f t="shared" si="198"/>
        <v>45827</v>
      </c>
      <c r="C593" s="39">
        <f t="shared" si="215"/>
        <v>404</v>
      </c>
      <c r="D593" s="38" t="str">
        <f>IF(AF593="", "", IFERROR(TEXT(INDEX(Tabella4[N°], MATCH("*"&amp;AF593&amp;"*", Tabella4[DIPENDENTE], 0)), "0000"), "Non trovato"))</f>
        <v>0266</v>
      </c>
      <c r="E593" s="38" t="str">
        <f>IF(AG593="", "", IF(ISERROR(MATCH("*"&amp;AG593&amp;"*", Tabella4[DIPENDENTE], 0)), "Non trovato", TEXT(INDEX(Tabella4[N°], MATCH("*"&amp;AG593&amp;"*", Tabella4[DIPENDENTE], 0)), "0000")))</f>
        <v>1765</v>
      </c>
      <c r="F593" s="48" t="str">
        <f t="shared" si="199"/>
        <v>DI SALVO</v>
      </c>
      <c r="G593" s="48" t="str">
        <f t="shared" si="200"/>
        <v>SIRINGO</v>
      </c>
      <c r="H593" s="57"/>
      <c r="I593" s="68" t="str">
        <f t="shared" si="201"/>
        <v>02</v>
      </c>
      <c r="J593" s="39" t="str">
        <f t="shared" si="212"/>
        <v>01:00</v>
      </c>
      <c r="K593" s="40" t="str">
        <f t="shared" si="213"/>
        <v/>
      </c>
      <c r="L593" s="48"/>
      <c r="M593" s="41" t="str">
        <f t="shared" si="214"/>
        <v/>
      </c>
      <c r="N593" s="41" t="str">
        <f t="shared" si="202"/>
        <v/>
      </c>
      <c r="O593" s="10" t="str">
        <f t="shared" si="203"/>
        <v>01:00</v>
      </c>
      <c r="P593" s="10" t="str">
        <f t="shared" si="204"/>
        <v/>
      </c>
      <c r="Q593" s="48" t="str">
        <f t="shared" si="205"/>
        <v/>
      </c>
      <c r="R593" s="48" t="str">
        <f t="shared" si="206"/>
        <v/>
      </c>
      <c r="S593" s="42" t="str">
        <f t="shared" si="207"/>
        <v>DOPPIO</v>
      </c>
      <c r="T593" s="57" t="str">
        <f>Tabella3[[#This Row],[Descrizione Attività]]</f>
        <v>ORE CONTO PROPRIO</v>
      </c>
      <c r="U593" s="57" t="str">
        <f>IF(Tabella1[[#This Row],[DATA]]="","","02")</f>
        <v>02</v>
      </c>
      <c r="V593" s="34"/>
      <c r="W593" s="34"/>
      <c r="X593" s="33"/>
      <c r="Y593" s="23"/>
      <c r="Z593" s="21" t="str">
        <f t="shared" si="208"/>
        <v>giovedì</v>
      </c>
      <c r="AA593" s="22">
        <f t="shared" si="209"/>
        <v>1</v>
      </c>
      <c r="AB593" s="22" t="str">
        <f t="shared" si="210"/>
        <v>01:00</v>
      </c>
      <c r="AC593" s="22" t="str">
        <f t="shared" si="211"/>
        <v>NO</v>
      </c>
      <c r="AD593" s="46"/>
      <c r="AE593" s="80">
        <v>45827</v>
      </c>
      <c r="AF593" s="73" t="s">
        <v>54</v>
      </c>
      <c r="AG593" s="73" t="s">
        <v>112</v>
      </c>
      <c r="AH593" s="73">
        <v>4041</v>
      </c>
      <c r="AI593" s="73">
        <v>10</v>
      </c>
      <c r="AJ593" s="74">
        <v>12.45</v>
      </c>
      <c r="AK593" s="74">
        <v>13.45</v>
      </c>
      <c r="AL593" s="74">
        <v>2</v>
      </c>
      <c r="AM593" s="73" t="s">
        <v>62</v>
      </c>
      <c r="AN593" s="75" t="s">
        <v>49</v>
      </c>
      <c r="AO593" s="76">
        <v>4041</v>
      </c>
    </row>
    <row r="594" spans="1:41" ht="14.45" customHeight="1">
      <c r="A594" s="38"/>
      <c r="B594" s="9">
        <f t="shared" si="198"/>
        <v>45827</v>
      </c>
      <c r="C594" s="39">
        <f t="shared" si="215"/>
        <v>5400252754</v>
      </c>
      <c r="D594" s="38" t="str">
        <f>IF(AF594="", "", IFERROR(TEXT(INDEX(Tabella4[N°], MATCH("*"&amp;AF594&amp;"*", Tabella4[DIPENDENTE], 0)), "0000"), "Non trovato"))</f>
        <v>0266</v>
      </c>
      <c r="E594" s="38" t="str">
        <f>IF(AG594="", "", IF(ISERROR(MATCH("*"&amp;AG594&amp;"*", Tabella4[DIPENDENTE], 0)), "Non trovato", TEXT(INDEX(Tabella4[N°], MATCH("*"&amp;AG594&amp;"*", Tabella4[DIPENDENTE], 0)), "0000")))</f>
        <v>1765</v>
      </c>
      <c r="F594" s="48" t="str">
        <f t="shared" si="199"/>
        <v>DI SALVO</v>
      </c>
      <c r="G594" s="48" t="str">
        <f t="shared" si="200"/>
        <v>SIRINGO</v>
      </c>
      <c r="H594" s="57"/>
      <c r="I594" s="68" t="str">
        <f t="shared" si="201"/>
        <v>02</v>
      </c>
      <c r="J594" s="39" t="str">
        <f t="shared" si="212"/>
        <v/>
      </c>
      <c r="K594" s="40" t="str">
        <f t="shared" si="213"/>
        <v>03:00</v>
      </c>
      <c r="L594" s="48"/>
      <c r="M594" s="41" t="str">
        <f t="shared" si="214"/>
        <v/>
      </c>
      <c r="N594" s="41" t="str">
        <f t="shared" si="202"/>
        <v/>
      </c>
      <c r="O594" s="10" t="str">
        <f t="shared" si="203"/>
        <v>03:00</v>
      </c>
      <c r="P594" s="10" t="str">
        <f t="shared" si="204"/>
        <v/>
      </c>
      <c r="Q594" s="48" t="str">
        <f t="shared" si="205"/>
        <v/>
      </c>
      <c r="R594" s="48" t="str">
        <f t="shared" si="206"/>
        <v/>
      </c>
      <c r="S594" s="42" t="str">
        <f t="shared" si="207"/>
        <v>DOPPIO</v>
      </c>
      <c r="T594" s="57" t="str">
        <f>Tabella3[[#This Row],[Descrizione Attività]]</f>
        <v>Noleggio faretti ATEX imp. 900</v>
      </c>
      <c r="U594" s="57" t="str">
        <f>IF(Tabella1[[#This Row],[DATA]]="","","02")</f>
        <v>02</v>
      </c>
      <c r="V594" s="34"/>
      <c r="W594" s="34"/>
      <c r="X594" s="33"/>
      <c r="Y594" s="23"/>
      <c r="Z594" s="21" t="str">
        <f t="shared" si="208"/>
        <v>giovedì</v>
      </c>
      <c r="AA594" s="22">
        <f t="shared" si="209"/>
        <v>3</v>
      </c>
      <c r="AB594" s="22" t="str">
        <f t="shared" si="210"/>
        <v>03:00</v>
      </c>
      <c r="AC594" s="22" t="str">
        <f t="shared" si="211"/>
        <v>NO</v>
      </c>
      <c r="AD594" s="46"/>
      <c r="AE594" s="80">
        <v>45827</v>
      </c>
      <c r="AF594" s="73" t="s">
        <v>54</v>
      </c>
      <c r="AG594" s="73" t="s">
        <v>112</v>
      </c>
      <c r="AH594" s="73">
        <v>5400252754</v>
      </c>
      <c r="AI594" s="73">
        <v>10</v>
      </c>
      <c r="AJ594" s="74">
        <v>13.45</v>
      </c>
      <c r="AK594" s="74">
        <v>16.45</v>
      </c>
      <c r="AL594" s="74">
        <v>6</v>
      </c>
      <c r="AM594" s="73" t="s">
        <v>221</v>
      </c>
      <c r="AN594" s="75" t="s">
        <v>45</v>
      </c>
      <c r="AO594" s="76" t="s">
        <v>61</v>
      </c>
    </row>
    <row r="595" spans="1:41" ht="14.45" customHeight="1">
      <c r="A595" s="38"/>
      <c r="B595" s="9">
        <f t="shared" si="198"/>
        <v>45827</v>
      </c>
      <c r="C595" s="39">
        <f t="shared" si="215"/>
        <v>5400256064</v>
      </c>
      <c r="D595" s="38" t="str">
        <f>IF(AF595="", "", IFERROR(TEXT(INDEX(Tabella4[N°], MATCH("*"&amp;AF595&amp;"*", Tabella4[DIPENDENTE], 0)), "0000"), "Non trovato"))</f>
        <v>0319</v>
      </c>
      <c r="E595" s="38" t="str">
        <f>IF(AG595="", "", IF(ISERROR(MATCH("*"&amp;AG595&amp;"*", Tabella4[DIPENDENTE], 0)), "Non trovato", TEXT(INDEX(Tabella4[N°], MATCH("*"&amp;AG595&amp;"*", Tabella4[DIPENDENTE], 0)), "0000")))</f>
        <v/>
      </c>
      <c r="F595" s="48" t="str">
        <f t="shared" si="199"/>
        <v>AMARA</v>
      </c>
      <c r="G595" s="48" t="str">
        <f t="shared" si="200"/>
        <v/>
      </c>
      <c r="H595" s="57"/>
      <c r="I595" s="68" t="str">
        <f t="shared" si="201"/>
        <v>02</v>
      </c>
      <c r="J595" s="39" t="str">
        <f t="shared" si="212"/>
        <v/>
      </c>
      <c r="K595" s="40" t="str">
        <f t="shared" si="213"/>
        <v>01:30</v>
      </c>
      <c r="L595" s="48"/>
      <c r="M595" s="41" t="str">
        <f t="shared" si="214"/>
        <v/>
      </c>
      <c r="N595" s="41" t="str">
        <f t="shared" si="202"/>
        <v/>
      </c>
      <c r="O595" s="10" t="str">
        <f t="shared" si="203"/>
        <v>01:30</v>
      </c>
      <c r="P595" s="10" t="str">
        <f t="shared" si="204"/>
        <v/>
      </c>
      <c r="Q595" s="48" t="str">
        <f t="shared" si="205"/>
        <v/>
      </c>
      <c r="R595" s="48" t="str">
        <f t="shared" si="206"/>
        <v/>
      </c>
      <c r="S595" s="42" t="str">
        <f t="shared" si="207"/>
        <v>SINGOLO</v>
      </c>
      <c r="T595" s="57" t="str">
        <f>Tabella3[[#This Row],[Descrizione Attività]]</f>
        <v>Area cantieri SUD - Noleggio gruppo elet</v>
      </c>
      <c r="U595" s="57" t="str">
        <f>IF(Tabella1[[#This Row],[DATA]]="","","02")</f>
        <v>02</v>
      </c>
      <c r="V595" s="34"/>
      <c r="W595" s="34"/>
      <c r="X595" s="33"/>
      <c r="Y595" s="23"/>
      <c r="Z595" s="21" t="str">
        <f t="shared" si="208"/>
        <v>giovedì</v>
      </c>
      <c r="AA595" s="22">
        <f t="shared" si="209"/>
        <v>1.5</v>
      </c>
      <c r="AB595" s="22" t="str">
        <f t="shared" si="210"/>
        <v>01:30</v>
      </c>
      <c r="AC595" s="22" t="str">
        <f t="shared" si="211"/>
        <v>NO</v>
      </c>
      <c r="AD595" s="46"/>
      <c r="AE595" s="80">
        <v>45827</v>
      </c>
      <c r="AF595" s="73" t="s">
        <v>155</v>
      </c>
      <c r="AG595" s="73"/>
      <c r="AH595" s="73">
        <v>5400256064</v>
      </c>
      <c r="AI595" s="73">
        <v>10</v>
      </c>
      <c r="AJ595" s="74">
        <v>16.45</v>
      </c>
      <c r="AK595" s="74">
        <v>18.149999999999999</v>
      </c>
      <c r="AL595" s="74">
        <v>1.5</v>
      </c>
      <c r="AM595" s="73" t="s">
        <v>183</v>
      </c>
      <c r="AN595" s="75" t="s">
        <v>45</v>
      </c>
      <c r="AO595" s="76" t="s">
        <v>61</v>
      </c>
    </row>
    <row r="596" spans="1:41" ht="14.45" customHeight="1">
      <c r="A596" s="38"/>
      <c r="B596" s="9">
        <f t="shared" si="198"/>
        <v>45827</v>
      </c>
      <c r="C596" s="39">
        <f t="shared" si="215"/>
        <v>404</v>
      </c>
      <c r="D596" s="38" t="str">
        <f>IF(AF596="", "", IFERROR(TEXT(INDEX(Tabella4[N°], MATCH("*"&amp;AF596&amp;"*", Tabella4[DIPENDENTE], 0)), "0000"), "Non trovato"))</f>
        <v>0427</v>
      </c>
      <c r="E596" s="38" t="str">
        <f>IF(AG596="", "", IF(ISERROR(MATCH("*"&amp;AG596&amp;"*", Tabella4[DIPENDENTE], 0)), "Non trovato", TEXT(INDEX(Tabella4[N°], MATCH("*"&amp;AG596&amp;"*", Tabella4[DIPENDENTE], 0)), "0000")))</f>
        <v/>
      </c>
      <c r="F596" s="48" t="str">
        <f t="shared" si="199"/>
        <v>CAVALIERE</v>
      </c>
      <c r="G596" s="48" t="str">
        <f t="shared" si="200"/>
        <v/>
      </c>
      <c r="H596" s="57"/>
      <c r="I596" s="68" t="str">
        <f t="shared" si="201"/>
        <v>02</v>
      </c>
      <c r="J596" s="39" t="str">
        <f t="shared" si="212"/>
        <v/>
      </c>
      <c r="K596" s="40" t="str">
        <f t="shared" si="213"/>
        <v/>
      </c>
      <c r="L596" s="48"/>
      <c r="M596" s="41" t="str">
        <f t="shared" si="214"/>
        <v/>
      </c>
      <c r="N596" s="41" t="str">
        <f t="shared" si="202"/>
        <v/>
      </c>
      <c r="O596" s="10" t="str">
        <f t="shared" si="203"/>
        <v>04:00</v>
      </c>
      <c r="P596" s="10" t="str">
        <f t="shared" si="204"/>
        <v>04:00</v>
      </c>
      <c r="Q596" s="48" t="str">
        <f t="shared" si="205"/>
        <v/>
      </c>
      <c r="R596" s="48" t="str">
        <f t="shared" si="206"/>
        <v/>
      </c>
      <c r="S596" s="42" t="str">
        <f t="shared" si="207"/>
        <v>SINGOLO</v>
      </c>
      <c r="T596" s="57" t="str">
        <f>Tabella3[[#This Row],[Descrizione Attività]]</f>
        <v>PERMESSO RETRIBUITO</v>
      </c>
      <c r="U596" s="57" t="str">
        <f>IF(Tabella1[[#This Row],[DATA]]="","","02")</f>
        <v>02</v>
      </c>
      <c r="V596" s="34"/>
      <c r="W596" s="34"/>
      <c r="X596" s="33"/>
      <c r="Y596" s="23"/>
      <c r="Z596" s="21" t="str">
        <f t="shared" si="208"/>
        <v>giovedì</v>
      </c>
      <c r="AA596" s="22">
        <f t="shared" si="209"/>
        <v>4</v>
      </c>
      <c r="AB596" s="22" t="str">
        <f t="shared" si="210"/>
        <v>04:00</v>
      </c>
      <c r="AC596" s="22" t="str">
        <f t="shared" si="211"/>
        <v>NO</v>
      </c>
      <c r="AD596" s="46"/>
      <c r="AE596" s="80">
        <v>45827</v>
      </c>
      <c r="AF596" s="73" t="s">
        <v>75</v>
      </c>
      <c r="AG596" s="73"/>
      <c r="AH596" s="73">
        <v>4044</v>
      </c>
      <c r="AI596" s="73">
        <v>10</v>
      </c>
      <c r="AJ596" s="74">
        <v>12.45</v>
      </c>
      <c r="AK596" s="74">
        <v>16.45</v>
      </c>
      <c r="AL596" s="74">
        <v>4</v>
      </c>
      <c r="AM596" s="73" t="s">
        <v>48</v>
      </c>
      <c r="AN596" s="75" t="s">
        <v>49</v>
      </c>
      <c r="AO596" s="76">
        <v>404</v>
      </c>
    </row>
    <row r="597" spans="1:41" ht="14.45" customHeight="1">
      <c r="A597" s="38"/>
      <c r="B597" s="9">
        <f t="shared" si="198"/>
        <v>45827</v>
      </c>
      <c r="C597" s="39">
        <f t="shared" si="215"/>
        <v>404</v>
      </c>
      <c r="D597" s="38" t="str">
        <f>IF(AF597="", "", IFERROR(TEXT(INDEX(Tabella4[N°], MATCH("*"&amp;AF597&amp;"*", Tabella4[DIPENDENTE], 0)), "0000"), "Non trovato"))</f>
        <v>0427</v>
      </c>
      <c r="E597" s="38" t="str">
        <f>IF(AG597="", "", IF(ISERROR(MATCH("*"&amp;AG597&amp;"*", Tabella4[DIPENDENTE], 0)), "Non trovato", TEXT(INDEX(Tabella4[N°], MATCH("*"&amp;AG597&amp;"*", Tabella4[DIPENDENTE], 0)), "0000")))</f>
        <v/>
      </c>
      <c r="F597" s="48" t="str">
        <f t="shared" si="199"/>
        <v>CAVALIERE</v>
      </c>
      <c r="G597" s="48" t="str">
        <f t="shared" si="200"/>
        <v/>
      </c>
      <c r="H597" s="57"/>
      <c r="I597" s="68" t="str">
        <f t="shared" si="201"/>
        <v>02</v>
      </c>
      <c r="J597" s="39" t="str">
        <f t="shared" si="212"/>
        <v/>
      </c>
      <c r="K597" s="40" t="str">
        <f t="shared" si="213"/>
        <v/>
      </c>
      <c r="L597" s="48"/>
      <c r="M597" s="41" t="str">
        <f t="shared" si="214"/>
        <v/>
      </c>
      <c r="N597" s="41" t="str">
        <f t="shared" si="202"/>
        <v/>
      </c>
      <c r="O597" s="10" t="str">
        <f t="shared" si="203"/>
        <v>00:30</v>
      </c>
      <c r="P597" s="10" t="str">
        <f t="shared" si="204"/>
        <v>00:30</v>
      </c>
      <c r="Q597" s="48" t="str">
        <f t="shared" si="205"/>
        <v/>
      </c>
      <c r="R597" s="48" t="str">
        <f t="shared" si="206"/>
        <v/>
      </c>
      <c r="S597" s="42" t="str">
        <f t="shared" si="207"/>
        <v>SINGOLO</v>
      </c>
      <c r="T597" s="57" t="str">
        <f>Tabella3[[#This Row],[Descrizione Attività]]</f>
        <v>PERMESSO RETRIBUITO</v>
      </c>
      <c r="U597" s="57" t="str">
        <f>IF(Tabella1[[#This Row],[DATA]]="","","02")</f>
        <v>02</v>
      </c>
      <c r="V597" s="34"/>
      <c r="W597" s="34"/>
      <c r="X597" s="33"/>
      <c r="Y597" s="23"/>
      <c r="Z597" s="21" t="str">
        <f t="shared" si="208"/>
        <v>giovedì</v>
      </c>
      <c r="AA597" s="22">
        <f t="shared" si="209"/>
        <v>0.5</v>
      </c>
      <c r="AB597" s="22" t="str">
        <f t="shared" si="210"/>
        <v>00:30</v>
      </c>
      <c r="AC597" s="22" t="str">
        <f t="shared" si="211"/>
        <v>NO</v>
      </c>
      <c r="AD597" s="46"/>
      <c r="AE597" s="80">
        <v>45827</v>
      </c>
      <c r="AF597" s="73" t="s">
        <v>75</v>
      </c>
      <c r="AG597" s="73"/>
      <c r="AH597" s="73">
        <v>4044</v>
      </c>
      <c r="AI597" s="73">
        <v>10</v>
      </c>
      <c r="AJ597" s="74">
        <v>7.45</v>
      </c>
      <c r="AK597" s="74">
        <v>8.15</v>
      </c>
      <c r="AL597" s="74">
        <v>0.5</v>
      </c>
      <c r="AM597" s="73" t="s">
        <v>48</v>
      </c>
      <c r="AN597" s="75" t="s">
        <v>49</v>
      </c>
      <c r="AO597" s="76">
        <v>404</v>
      </c>
    </row>
    <row r="598" spans="1:41" ht="14.45" customHeight="1">
      <c r="A598" s="38"/>
      <c r="B598" s="9">
        <f t="shared" si="198"/>
        <v>45827</v>
      </c>
      <c r="C598" s="39">
        <f t="shared" si="215"/>
        <v>404</v>
      </c>
      <c r="D598" s="38" t="str">
        <f>IF(AF598="", "", IFERROR(TEXT(INDEX(Tabella4[N°], MATCH("*"&amp;AF598&amp;"*", Tabella4[DIPENDENTE], 0)), "0000"), "Non trovato"))</f>
        <v>0552</v>
      </c>
      <c r="E598" s="38" t="str">
        <f>IF(AG598="", "", IF(ISERROR(MATCH("*"&amp;AG598&amp;"*", Tabella4[DIPENDENTE], 0)), "Non trovato", TEXT(INDEX(Tabella4[N°], MATCH("*"&amp;AG598&amp;"*", Tabella4[DIPENDENTE], 0)), "0000")))</f>
        <v>0263</v>
      </c>
      <c r="F598" s="48" t="str">
        <f t="shared" si="199"/>
        <v>DI MARE</v>
      </c>
      <c r="G598" s="48" t="str">
        <f t="shared" si="200"/>
        <v>ROSSITTO G</v>
      </c>
      <c r="H598" s="57"/>
      <c r="I598" s="68" t="str">
        <f t="shared" si="201"/>
        <v>02</v>
      </c>
      <c r="J598" s="39" t="str">
        <f t="shared" si="212"/>
        <v>01:30</v>
      </c>
      <c r="K598" s="40" t="str">
        <f t="shared" si="213"/>
        <v/>
      </c>
      <c r="L598" s="48"/>
      <c r="M598" s="41" t="str">
        <f t="shared" si="214"/>
        <v/>
      </c>
      <c r="N598" s="41" t="str">
        <f t="shared" si="202"/>
        <v/>
      </c>
      <c r="O598" s="10" t="str">
        <f t="shared" si="203"/>
        <v>01:30</v>
      </c>
      <c r="P598" s="10" t="str">
        <f t="shared" si="204"/>
        <v/>
      </c>
      <c r="Q598" s="48" t="str">
        <f t="shared" si="205"/>
        <v/>
      </c>
      <c r="R598" s="48" t="str">
        <f t="shared" si="206"/>
        <v/>
      </c>
      <c r="S598" s="42" t="str">
        <f t="shared" si="207"/>
        <v>DOPPIO</v>
      </c>
      <c r="T598" s="57" t="str">
        <f>Tabella3[[#This Row],[Descrizione Attività]]</f>
        <v>ORE CONTO PROPRIO</v>
      </c>
      <c r="U598" s="57" t="str">
        <f>IF(Tabella1[[#This Row],[DATA]]="","","02")</f>
        <v>02</v>
      </c>
      <c r="V598" s="34"/>
      <c r="W598" s="34"/>
      <c r="X598" s="33"/>
      <c r="Y598" s="23"/>
      <c r="Z598" s="21" t="str">
        <f t="shared" si="208"/>
        <v>giovedì</v>
      </c>
      <c r="AA598" s="22">
        <f t="shared" si="209"/>
        <v>1.5</v>
      </c>
      <c r="AB598" s="22" t="str">
        <f t="shared" si="210"/>
        <v>01:30</v>
      </c>
      <c r="AC598" s="22" t="str">
        <f t="shared" si="211"/>
        <v>NO</v>
      </c>
      <c r="AD598" s="46"/>
      <c r="AE598" s="80">
        <v>45827</v>
      </c>
      <c r="AF598" s="73" t="s">
        <v>63</v>
      </c>
      <c r="AG598" s="73" t="s">
        <v>110</v>
      </c>
      <c r="AH598" s="73">
        <v>4041</v>
      </c>
      <c r="AI598" s="73">
        <v>10</v>
      </c>
      <c r="AJ598" s="74">
        <v>6.15</v>
      </c>
      <c r="AK598" s="74">
        <v>7.45</v>
      </c>
      <c r="AL598" s="74">
        <v>3</v>
      </c>
      <c r="AM598" s="73" t="s">
        <v>62</v>
      </c>
      <c r="AN598" s="75" t="s">
        <v>49</v>
      </c>
      <c r="AO598" s="76">
        <v>4041</v>
      </c>
    </row>
    <row r="599" spans="1:41" ht="14.45" customHeight="1">
      <c r="A599" s="38"/>
      <c r="B599" s="9">
        <f t="shared" si="198"/>
        <v>45827</v>
      </c>
      <c r="C599" s="39">
        <f t="shared" si="215"/>
        <v>404</v>
      </c>
      <c r="D599" s="38" t="str">
        <f>IF(AF599="", "", IFERROR(TEXT(INDEX(Tabella4[N°], MATCH("*"&amp;AF599&amp;"*", Tabella4[DIPENDENTE], 0)), "0000"), "Non trovato"))</f>
        <v>0552</v>
      </c>
      <c r="E599" s="38" t="str">
        <f>IF(AG599="", "", IF(ISERROR(MATCH("*"&amp;AG599&amp;"*", Tabella4[DIPENDENTE], 0)), "Non trovato", TEXT(INDEX(Tabella4[N°], MATCH("*"&amp;AG599&amp;"*", Tabella4[DIPENDENTE], 0)), "0000")))</f>
        <v/>
      </c>
      <c r="F599" s="48" t="str">
        <f t="shared" si="199"/>
        <v>DI MARE</v>
      </c>
      <c r="G599" s="48" t="str">
        <f t="shared" si="200"/>
        <v/>
      </c>
      <c r="H599" s="57"/>
      <c r="I599" s="68" t="str">
        <f t="shared" si="201"/>
        <v>02</v>
      </c>
      <c r="J599" s="39" t="str">
        <f t="shared" si="212"/>
        <v>00:30</v>
      </c>
      <c r="K599" s="40" t="str">
        <f t="shared" si="213"/>
        <v/>
      </c>
      <c r="L599" s="48"/>
      <c r="M599" s="41" t="str">
        <f t="shared" si="214"/>
        <v/>
      </c>
      <c r="N599" s="41" t="str">
        <f t="shared" si="202"/>
        <v/>
      </c>
      <c r="O599" s="10" t="str">
        <f t="shared" si="203"/>
        <v>00:30</v>
      </c>
      <c r="P599" s="10" t="str">
        <f t="shared" si="204"/>
        <v/>
      </c>
      <c r="Q599" s="48" t="str">
        <f t="shared" si="205"/>
        <v/>
      </c>
      <c r="R599" s="48" t="str">
        <f t="shared" si="206"/>
        <v/>
      </c>
      <c r="S599" s="42" t="str">
        <f t="shared" si="207"/>
        <v>SINGOLO</v>
      </c>
      <c r="T599" s="57" t="str">
        <f>Tabella3[[#This Row],[Descrizione Attività]]</f>
        <v>ORE CONTO PROPRIO</v>
      </c>
      <c r="U599" s="57" t="str">
        <f>IF(Tabella1[[#This Row],[DATA]]="","","02")</f>
        <v>02</v>
      </c>
      <c r="V599" s="34"/>
      <c r="W599" s="34"/>
      <c r="X599" s="33"/>
      <c r="Y599" s="23"/>
      <c r="Z599" s="21" t="str">
        <f t="shared" si="208"/>
        <v>giovedì</v>
      </c>
      <c r="AA599" s="22">
        <f t="shared" si="209"/>
        <v>0.5</v>
      </c>
      <c r="AB599" s="22" t="str">
        <f t="shared" si="210"/>
        <v>00:30</v>
      </c>
      <c r="AC599" s="22" t="str">
        <f t="shared" si="211"/>
        <v>NO</v>
      </c>
      <c r="AD599" s="46"/>
      <c r="AE599" s="80">
        <v>45827</v>
      </c>
      <c r="AF599" s="73" t="s">
        <v>63</v>
      </c>
      <c r="AG599" s="73"/>
      <c r="AH599" s="73">
        <v>4041</v>
      </c>
      <c r="AI599" s="73">
        <v>10</v>
      </c>
      <c r="AJ599" s="74">
        <v>16.45</v>
      </c>
      <c r="AK599" s="74">
        <v>17.149999999999999</v>
      </c>
      <c r="AL599" s="74">
        <v>0.5</v>
      </c>
      <c r="AM599" s="73" t="s">
        <v>62</v>
      </c>
      <c r="AN599" s="75" t="s">
        <v>49</v>
      </c>
      <c r="AO599" s="76">
        <v>4041</v>
      </c>
    </row>
    <row r="600" spans="1:41" ht="14.45" customHeight="1">
      <c r="A600" s="38"/>
      <c r="B600" s="9">
        <f t="shared" si="198"/>
        <v>45827</v>
      </c>
      <c r="C600" s="39">
        <f t="shared" si="215"/>
        <v>404</v>
      </c>
      <c r="D600" s="38" t="str">
        <f>IF(AF600="", "", IFERROR(TEXT(INDEX(Tabella4[N°], MATCH("*"&amp;AF600&amp;"*", Tabella4[DIPENDENTE], 0)), "0000"), "Non trovato"))</f>
        <v>1050</v>
      </c>
      <c r="E600" s="38" t="str">
        <f>IF(AG600="", "", IF(ISERROR(MATCH("*"&amp;AG600&amp;"*", Tabella4[DIPENDENTE], 0)), "Non trovato", TEXT(INDEX(Tabella4[N°], MATCH("*"&amp;AG600&amp;"*", Tabella4[DIPENDENTE], 0)), "0000")))</f>
        <v/>
      </c>
      <c r="F600" s="48" t="str">
        <f t="shared" si="199"/>
        <v>GIGLIUTO M</v>
      </c>
      <c r="G600" s="48" t="str">
        <f t="shared" si="200"/>
        <v/>
      </c>
      <c r="H600" s="57"/>
      <c r="I600" s="68" t="str">
        <f t="shared" si="201"/>
        <v>02</v>
      </c>
      <c r="J600" s="39" t="str">
        <f t="shared" si="212"/>
        <v>08:15</v>
      </c>
      <c r="K600" s="40" t="str">
        <f t="shared" si="213"/>
        <v/>
      </c>
      <c r="L600" s="48"/>
      <c r="M600" s="41" t="str">
        <f t="shared" si="214"/>
        <v>01:30</v>
      </c>
      <c r="N600" s="41" t="str">
        <f t="shared" si="202"/>
        <v/>
      </c>
      <c r="O600" s="10" t="str">
        <f t="shared" si="203"/>
        <v>09:45</v>
      </c>
      <c r="P600" s="10" t="str">
        <f t="shared" si="204"/>
        <v/>
      </c>
      <c r="Q600" s="48" t="str">
        <f t="shared" si="205"/>
        <v/>
      </c>
      <c r="R600" s="48" t="str">
        <f t="shared" si="206"/>
        <v/>
      </c>
      <c r="S600" s="42" t="str">
        <f t="shared" si="207"/>
        <v>SINGOLO</v>
      </c>
      <c r="T600" s="57" t="str">
        <f>Tabella3[[#This Row],[Descrizione Attività]]</f>
        <v>ORE CONTO PROPRIO</v>
      </c>
      <c r="U600" s="57" t="str">
        <f>IF(Tabella1[[#This Row],[DATA]]="","","02")</f>
        <v>02</v>
      </c>
      <c r="V600" s="34"/>
      <c r="W600" s="34"/>
      <c r="X600" s="33"/>
      <c r="Y600" s="23"/>
      <c r="Z600" s="21" t="str">
        <f t="shared" si="208"/>
        <v>giovedì</v>
      </c>
      <c r="AA600" s="22">
        <f t="shared" si="209"/>
        <v>9.75</v>
      </c>
      <c r="AB600" s="22" t="str">
        <f t="shared" si="210"/>
        <v>09:45</v>
      </c>
      <c r="AC600" s="22" t="str">
        <f t="shared" si="211"/>
        <v>NO</v>
      </c>
      <c r="AD600" s="46"/>
      <c r="AE600" s="80">
        <v>45827</v>
      </c>
      <c r="AF600" s="73" t="s">
        <v>109</v>
      </c>
      <c r="AG600" s="73"/>
      <c r="AH600" s="73">
        <v>4041</v>
      </c>
      <c r="AI600" s="73">
        <v>10</v>
      </c>
      <c r="AJ600" s="74">
        <v>7.15</v>
      </c>
      <c r="AK600" s="74">
        <v>17.45</v>
      </c>
      <c r="AL600" s="74">
        <v>9.75</v>
      </c>
      <c r="AM600" s="73" t="s">
        <v>62</v>
      </c>
      <c r="AN600" s="75" t="s">
        <v>49</v>
      </c>
      <c r="AO600" s="76">
        <v>4041</v>
      </c>
    </row>
    <row r="601" spans="1:41" ht="14.45" customHeight="1">
      <c r="A601" s="38"/>
      <c r="B601" s="9">
        <f t="shared" si="198"/>
        <v>45827</v>
      </c>
      <c r="C601" s="39">
        <f t="shared" si="215"/>
        <v>404</v>
      </c>
      <c r="D601" s="38" t="str">
        <f>IF(AF601="", "", IFERROR(TEXT(INDEX(Tabella4[N°], MATCH("*"&amp;AF601&amp;"*", Tabella4[DIPENDENTE], 0)), "0000"), "Non trovato"))</f>
        <v>1904</v>
      </c>
      <c r="E601" s="38" t="str">
        <f>IF(AG601="", "", IF(ISERROR(MATCH("*"&amp;AG601&amp;"*", Tabella4[DIPENDENTE], 0)), "Non trovato", TEXT(INDEX(Tabella4[N°], MATCH("*"&amp;AG601&amp;"*", Tabella4[DIPENDENTE], 0)), "0000")))</f>
        <v/>
      </c>
      <c r="F601" s="48" t="str">
        <f t="shared" si="199"/>
        <v>LA ROCCA</v>
      </c>
      <c r="G601" s="48" t="str">
        <f t="shared" si="200"/>
        <v/>
      </c>
      <c r="H601" s="57"/>
      <c r="I601" s="68" t="str">
        <f t="shared" si="201"/>
        <v>02</v>
      </c>
      <c r="J601" s="39" t="str">
        <f t="shared" si="212"/>
        <v/>
      </c>
      <c r="K601" s="40" t="str">
        <f t="shared" si="213"/>
        <v/>
      </c>
      <c r="L601" s="48"/>
      <c r="M601" s="41" t="str">
        <f t="shared" si="214"/>
        <v/>
      </c>
      <c r="N601" s="41" t="str">
        <f t="shared" si="202"/>
        <v/>
      </c>
      <c r="O601" s="10" t="str">
        <f t="shared" si="203"/>
        <v>00:30</v>
      </c>
      <c r="P601" s="10" t="str">
        <f t="shared" si="204"/>
        <v>00:30</v>
      </c>
      <c r="Q601" s="48" t="str">
        <f t="shared" si="205"/>
        <v/>
      </c>
      <c r="R601" s="48" t="str">
        <f t="shared" si="206"/>
        <v/>
      </c>
      <c r="S601" s="42" t="str">
        <f t="shared" si="207"/>
        <v>SINGOLO</v>
      </c>
      <c r="T601" s="57" t="str">
        <f>Tabella3[[#This Row],[Descrizione Attività]]</f>
        <v>PERMESSO RETRIBUITO</v>
      </c>
      <c r="U601" s="57" t="str">
        <f>IF(Tabella1[[#This Row],[DATA]]="","","02")</f>
        <v>02</v>
      </c>
      <c r="V601" s="34"/>
      <c r="W601" s="34"/>
      <c r="X601" s="33"/>
      <c r="Y601" s="23"/>
      <c r="Z601" s="21" t="str">
        <f t="shared" si="208"/>
        <v>giovedì</v>
      </c>
      <c r="AA601" s="22">
        <f t="shared" si="209"/>
        <v>0.5</v>
      </c>
      <c r="AB601" s="22" t="str">
        <f t="shared" si="210"/>
        <v>00:30</v>
      </c>
      <c r="AC601" s="22" t="str">
        <f t="shared" si="211"/>
        <v>NO</v>
      </c>
      <c r="AD601" s="46"/>
      <c r="AE601" s="80">
        <v>45827</v>
      </c>
      <c r="AF601" s="73" t="s">
        <v>59</v>
      </c>
      <c r="AG601" s="73"/>
      <c r="AH601" s="73">
        <v>4044</v>
      </c>
      <c r="AI601" s="73">
        <v>10</v>
      </c>
      <c r="AJ601" s="74">
        <v>16.149999999999999</v>
      </c>
      <c r="AK601" s="74">
        <v>16.45</v>
      </c>
      <c r="AL601" s="74">
        <v>0.5</v>
      </c>
      <c r="AM601" s="73" t="s">
        <v>48</v>
      </c>
      <c r="AN601" s="75" t="s">
        <v>49</v>
      </c>
      <c r="AO601" s="76">
        <v>404</v>
      </c>
    </row>
    <row r="602" spans="1:41" ht="14.45" customHeight="1">
      <c r="A602" s="38"/>
      <c r="B602" s="9">
        <f t="shared" si="198"/>
        <v>45827</v>
      </c>
      <c r="C602" s="39">
        <f t="shared" si="215"/>
        <v>404</v>
      </c>
      <c r="D602" s="38" t="str">
        <f>IF(AF602="", "", IFERROR(TEXT(INDEX(Tabella4[N°], MATCH("*"&amp;AF602&amp;"*", Tabella4[DIPENDENTE], 0)), "0000"), "Non trovato"))</f>
        <v>1972</v>
      </c>
      <c r="E602" s="38" t="str">
        <f>IF(AG602="", "", IF(ISERROR(MATCH("*"&amp;AG602&amp;"*", Tabella4[DIPENDENTE], 0)), "Non trovato", TEXT(INDEX(Tabella4[N°], MATCH("*"&amp;AG602&amp;"*", Tabella4[DIPENDENTE], 0)), "0000")))</f>
        <v/>
      </c>
      <c r="F602" s="48" t="str">
        <f t="shared" si="199"/>
        <v>MILLO</v>
      </c>
      <c r="G602" s="48" t="str">
        <f t="shared" si="200"/>
        <v/>
      </c>
      <c r="H602" s="57"/>
      <c r="I602" s="68" t="str">
        <f t="shared" si="201"/>
        <v>02</v>
      </c>
      <c r="J602" s="39" t="str">
        <f t="shared" si="212"/>
        <v>02:00</v>
      </c>
      <c r="K602" s="40" t="str">
        <f t="shared" si="213"/>
        <v/>
      </c>
      <c r="L602" s="48"/>
      <c r="M602" s="41" t="str">
        <f t="shared" si="214"/>
        <v/>
      </c>
      <c r="N602" s="41" t="str">
        <f t="shared" si="202"/>
        <v/>
      </c>
      <c r="O602" s="10" t="str">
        <f t="shared" si="203"/>
        <v>02:00</v>
      </c>
      <c r="P602" s="10" t="str">
        <f t="shared" si="204"/>
        <v/>
      </c>
      <c r="Q602" s="48" t="str">
        <f t="shared" si="205"/>
        <v/>
      </c>
      <c r="R602" s="48" t="str">
        <f t="shared" si="206"/>
        <v/>
      </c>
      <c r="S602" s="42" t="str">
        <f t="shared" si="207"/>
        <v>SINGOLO</v>
      </c>
      <c r="T602" s="57" t="str">
        <f>Tabella3[[#This Row],[Descrizione Attività]]</f>
        <v>ASSEMBLEA SINDACALE</v>
      </c>
      <c r="U602" s="57" t="str">
        <f>IF(Tabella1[[#This Row],[DATA]]="","","02")</f>
        <v>02</v>
      </c>
      <c r="V602" s="34"/>
      <c r="W602" s="34"/>
      <c r="X602" s="33"/>
      <c r="Y602" s="23"/>
      <c r="Z602" s="21" t="str">
        <f t="shared" si="208"/>
        <v>giovedì</v>
      </c>
      <c r="AA602" s="22">
        <f t="shared" si="209"/>
        <v>2</v>
      </c>
      <c r="AB602" s="22" t="str">
        <f t="shared" si="210"/>
        <v>02:00</v>
      </c>
      <c r="AC602" s="22" t="str">
        <f t="shared" si="211"/>
        <v>NO</v>
      </c>
      <c r="AD602" s="46"/>
      <c r="AE602" s="80">
        <v>45827</v>
      </c>
      <c r="AF602" s="73" t="s">
        <v>100</v>
      </c>
      <c r="AG602" s="73"/>
      <c r="AH602" s="73">
        <v>4049</v>
      </c>
      <c r="AI602" s="73">
        <v>10</v>
      </c>
      <c r="AJ602" s="74">
        <v>7.45</v>
      </c>
      <c r="AK602" s="74">
        <v>9.4499999999999993</v>
      </c>
      <c r="AL602" s="74">
        <v>2</v>
      </c>
      <c r="AM602" s="73" t="s">
        <v>140</v>
      </c>
      <c r="AN602" s="75" t="s">
        <v>49</v>
      </c>
      <c r="AO602" s="76">
        <v>404</v>
      </c>
    </row>
    <row r="603" spans="1:41" ht="14.45" customHeight="1">
      <c r="A603" s="38"/>
      <c r="B603" s="9">
        <f t="shared" si="198"/>
        <v>45827</v>
      </c>
      <c r="C603" s="39">
        <f t="shared" si="215"/>
        <v>404</v>
      </c>
      <c r="D603" s="38" t="str">
        <f>IF(AF603="", "", IFERROR(TEXT(INDEX(Tabella4[N°], MATCH("*"&amp;AF603&amp;"*", Tabella4[DIPENDENTE], 0)), "0000"), "Non trovato"))</f>
        <v>0300</v>
      </c>
      <c r="E603" s="38" t="str">
        <f>IF(AG603="", "", IF(ISERROR(MATCH("*"&amp;AG603&amp;"*", Tabella4[DIPENDENTE], 0)), "Non trovato", TEXT(INDEX(Tabella4[N°], MATCH("*"&amp;AG603&amp;"*", Tabella4[DIPENDENTE], 0)), "0000")))</f>
        <v>0278</v>
      </c>
      <c r="F603" s="48" t="str">
        <f t="shared" si="199"/>
        <v>CAVAGNACCHI</v>
      </c>
      <c r="G603" s="48" t="str">
        <f t="shared" si="200"/>
        <v>INTRESSALVI</v>
      </c>
      <c r="H603" s="57"/>
      <c r="I603" s="68" t="str">
        <f t="shared" si="201"/>
        <v>02</v>
      </c>
      <c r="J603" s="39" t="str">
        <f t="shared" si="212"/>
        <v/>
      </c>
      <c r="K603" s="40" t="str">
        <f t="shared" si="213"/>
        <v/>
      </c>
      <c r="L603" s="48"/>
      <c r="M603" s="41" t="str">
        <f t="shared" si="214"/>
        <v/>
      </c>
      <c r="N603" s="41" t="str">
        <f t="shared" si="202"/>
        <v/>
      </c>
      <c r="O603" s="10" t="str">
        <f t="shared" si="203"/>
        <v>08:15</v>
      </c>
      <c r="P603" s="10" t="str">
        <f t="shared" si="204"/>
        <v>08:15</v>
      </c>
      <c r="Q603" s="48" t="str">
        <f t="shared" si="205"/>
        <v/>
      </c>
      <c r="R603" s="48" t="str">
        <f t="shared" si="206"/>
        <v/>
      </c>
      <c r="S603" s="42" t="str">
        <f t="shared" si="207"/>
        <v>DOPPIO</v>
      </c>
      <c r="T603" s="57" t="str">
        <f>Tabella3[[#This Row],[Descrizione Attività]]</f>
        <v>FERIE</v>
      </c>
      <c r="U603" s="57" t="str">
        <f>IF(Tabella1[[#This Row],[DATA]]="","","02")</f>
        <v>02</v>
      </c>
      <c r="V603" s="34"/>
      <c r="W603" s="34"/>
      <c r="X603" s="33"/>
      <c r="Y603" s="23"/>
      <c r="Z603" s="21" t="str">
        <f t="shared" si="208"/>
        <v>giovedì</v>
      </c>
      <c r="AA603" s="22">
        <f t="shared" si="209"/>
        <v>8.25</v>
      </c>
      <c r="AB603" s="22" t="str">
        <f t="shared" si="210"/>
        <v>08:15</v>
      </c>
      <c r="AC603" s="22" t="str">
        <f t="shared" si="211"/>
        <v>NO</v>
      </c>
      <c r="AD603" s="46"/>
      <c r="AE603" s="80">
        <v>45827</v>
      </c>
      <c r="AF603" s="73" t="s">
        <v>81</v>
      </c>
      <c r="AG603" s="73" t="s">
        <v>50</v>
      </c>
      <c r="AH603" s="73">
        <v>4042</v>
      </c>
      <c r="AI603" s="73">
        <v>10</v>
      </c>
      <c r="AJ603" s="74"/>
      <c r="AK603" s="74"/>
      <c r="AL603" s="74">
        <v>16.5</v>
      </c>
      <c r="AM603" s="73" t="s">
        <v>53</v>
      </c>
      <c r="AN603" s="75" t="s">
        <v>49</v>
      </c>
      <c r="AO603" s="76">
        <v>404</v>
      </c>
    </row>
    <row r="604" spans="1:41" ht="14.45" customHeight="1">
      <c r="A604" s="38"/>
      <c r="B604" s="9">
        <f t="shared" si="198"/>
        <v>45827</v>
      </c>
      <c r="C604" s="39">
        <f t="shared" si="215"/>
        <v>404</v>
      </c>
      <c r="D604" s="38" t="str">
        <f>IF(AF604="", "", IFERROR(TEXT(INDEX(Tabella4[N°], MATCH("*"&amp;AF604&amp;"*", Tabella4[DIPENDENTE], 0)), "0000"), "Non trovato"))</f>
        <v>0967</v>
      </c>
      <c r="E604" s="38" t="str">
        <f>IF(AG604="", "", IF(ISERROR(MATCH("*"&amp;AG604&amp;"*", Tabella4[DIPENDENTE], 0)), "Non trovato", TEXT(INDEX(Tabella4[N°], MATCH("*"&amp;AG604&amp;"*", Tabella4[DIPENDENTE], 0)), "0000")))</f>
        <v>1442</v>
      </c>
      <c r="F604" s="48" t="str">
        <f t="shared" si="199"/>
        <v>SCALISI</v>
      </c>
      <c r="G604" s="48" t="str">
        <f t="shared" si="200"/>
        <v>TARASCIO</v>
      </c>
      <c r="H604" s="57"/>
      <c r="I604" s="68" t="str">
        <f t="shared" si="201"/>
        <v>02</v>
      </c>
      <c r="J604" s="39" t="str">
        <f t="shared" si="212"/>
        <v/>
      </c>
      <c r="K604" s="40" t="str">
        <f t="shared" si="213"/>
        <v/>
      </c>
      <c r="L604" s="48"/>
      <c r="M604" s="41" t="str">
        <f t="shared" si="214"/>
        <v/>
      </c>
      <c r="N604" s="41" t="str">
        <f t="shared" si="202"/>
        <v/>
      </c>
      <c r="O604" s="10" t="str">
        <f t="shared" si="203"/>
        <v>08:15</v>
      </c>
      <c r="P604" s="10" t="str">
        <f t="shared" si="204"/>
        <v>08:15</v>
      </c>
      <c r="Q604" s="48" t="str">
        <f t="shared" si="205"/>
        <v/>
      </c>
      <c r="R604" s="48" t="str">
        <f t="shared" si="206"/>
        <v/>
      </c>
      <c r="S604" s="42" t="str">
        <f t="shared" si="207"/>
        <v>DOPPIO</v>
      </c>
      <c r="T604" s="57" t="str">
        <f>Tabella3[[#This Row],[Descrizione Attività]]</f>
        <v>FERIE</v>
      </c>
      <c r="U604" s="57" t="str">
        <f>IF(Tabella1[[#This Row],[DATA]]="","","02")</f>
        <v>02</v>
      </c>
      <c r="V604" s="34"/>
      <c r="W604" s="34"/>
      <c r="X604" s="33"/>
      <c r="Y604" s="23"/>
      <c r="Z604" s="21" t="str">
        <f t="shared" si="208"/>
        <v>giovedì</v>
      </c>
      <c r="AA604" s="22">
        <f t="shared" si="209"/>
        <v>8.25</v>
      </c>
      <c r="AB604" s="22" t="str">
        <f t="shared" si="210"/>
        <v>08:15</v>
      </c>
      <c r="AC604" s="22" t="str">
        <f t="shared" si="211"/>
        <v>NO</v>
      </c>
      <c r="AD604" s="46"/>
      <c r="AE604" s="80">
        <v>45827</v>
      </c>
      <c r="AF604" s="73" t="s">
        <v>68</v>
      </c>
      <c r="AG604" s="73" t="s">
        <v>102</v>
      </c>
      <c r="AH604" s="73">
        <v>4042</v>
      </c>
      <c r="AI604" s="73">
        <v>10</v>
      </c>
      <c r="AJ604" s="74"/>
      <c r="AK604" s="74"/>
      <c r="AL604" s="74">
        <v>16.5</v>
      </c>
      <c r="AM604" s="73" t="s">
        <v>53</v>
      </c>
      <c r="AN604" s="75" t="s">
        <v>49</v>
      </c>
      <c r="AO604" s="76">
        <v>404</v>
      </c>
    </row>
    <row r="605" spans="1:41" ht="14.45" customHeight="1">
      <c r="A605" s="38"/>
      <c r="B605" s="9">
        <f t="shared" si="198"/>
        <v>45827</v>
      </c>
      <c r="C605" s="39">
        <f t="shared" si="215"/>
        <v>404</v>
      </c>
      <c r="D605" s="38" t="str">
        <f>IF(AF605="", "", IFERROR(TEXT(INDEX(Tabella4[N°], MATCH("*"&amp;AF605&amp;"*", Tabella4[DIPENDENTE], 0)), "0000"), "Non trovato"))</f>
        <v>0386</v>
      </c>
      <c r="E605" s="38" t="str">
        <f>IF(AG605="", "", IF(ISERROR(MATCH("*"&amp;AG605&amp;"*", Tabella4[DIPENDENTE], 0)), "Non trovato", TEXT(INDEX(Tabella4[N°], MATCH("*"&amp;AG605&amp;"*", Tabella4[DIPENDENTE], 0)), "0000")))</f>
        <v/>
      </c>
      <c r="F605" s="48" t="str">
        <f t="shared" si="199"/>
        <v>TRICHINI</v>
      </c>
      <c r="G605" s="48" t="str">
        <f t="shared" si="200"/>
        <v/>
      </c>
      <c r="H605" s="57"/>
      <c r="I605" s="68" t="str">
        <f t="shared" si="201"/>
        <v>02</v>
      </c>
      <c r="J605" s="39" t="str">
        <f t="shared" si="212"/>
        <v/>
      </c>
      <c r="K605" s="40" t="str">
        <f t="shared" si="213"/>
        <v/>
      </c>
      <c r="L605" s="48"/>
      <c r="M605" s="41" t="str">
        <f t="shared" si="214"/>
        <v/>
      </c>
      <c r="N605" s="41" t="str">
        <f t="shared" si="202"/>
        <v/>
      </c>
      <c r="O605" s="10" t="str">
        <f t="shared" si="203"/>
        <v>08:15</v>
      </c>
      <c r="P605" s="10" t="str">
        <f t="shared" si="204"/>
        <v/>
      </c>
      <c r="Q605" s="48" t="str">
        <f t="shared" si="205"/>
        <v>08:15</v>
      </c>
      <c r="R605" s="48" t="str">
        <f t="shared" si="206"/>
        <v/>
      </c>
      <c r="S605" s="42" t="str">
        <f t="shared" si="207"/>
        <v>SINGOLO</v>
      </c>
      <c r="T605" s="57" t="str">
        <f>Tabella3[[#This Row],[Descrizione Attività]]</f>
        <v>MALATTIA</v>
      </c>
      <c r="U605" s="57" t="str">
        <f>IF(Tabella1[[#This Row],[DATA]]="","","02")</f>
        <v>02</v>
      </c>
      <c r="V605" s="34"/>
      <c r="W605" s="34"/>
      <c r="X605" s="33"/>
      <c r="Y605" s="23"/>
      <c r="Z605" s="21" t="str">
        <f t="shared" si="208"/>
        <v>giovedì</v>
      </c>
      <c r="AA605" s="22">
        <f t="shared" si="209"/>
        <v>8.25</v>
      </c>
      <c r="AB605" s="22" t="str">
        <f t="shared" si="210"/>
        <v>08:15</v>
      </c>
      <c r="AC605" s="22" t="str">
        <f t="shared" si="211"/>
        <v>NO</v>
      </c>
      <c r="AD605" s="46"/>
      <c r="AE605" s="80">
        <v>45827</v>
      </c>
      <c r="AF605" s="73" t="s">
        <v>113</v>
      </c>
      <c r="AG605" s="73"/>
      <c r="AH605" s="73">
        <v>4043</v>
      </c>
      <c r="AI605" s="73">
        <v>10</v>
      </c>
      <c r="AJ605" s="74"/>
      <c r="AK605" s="74"/>
      <c r="AL605" s="74">
        <v>8.25</v>
      </c>
      <c r="AM605" s="73" t="s">
        <v>22</v>
      </c>
      <c r="AN605" s="75" t="s">
        <v>49</v>
      </c>
      <c r="AO605" s="76">
        <v>404</v>
      </c>
    </row>
    <row r="606" spans="1:41" ht="14.45" customHeight="1">
      <c r="A606" s="38"/>
      <c r="B606" s="9">
        <f t="shared" si="198"/>
        <v>45827</v>
      </c>
      <c r="C606" s="39">
        <f t="shared" si="215"/>
        <v>5400255115</v>
      </c>
      <c r="D606" s="38" t="str">
        <f>IF(AF606="", "", IFERROR(TEXT(INDEX(Tabella4[N°], MATCH("*"&amp;AF606&amp;"*", Tabella4[DIPENDENTE], 0)), "0000"), "Non trovato"))</f>
        <v>0493</v>
      </c>
      <c r="E606" s="38" t="str">
        <f>IF(AG606="", "", IF(ISERROR(MATCH("*"&amp;AG606&amp;"*", Tabella4[DIPENDENTE], 0)), "Non trovato", TEXT(INDEX(Tabella4[N°], MATCH("*"&amp;AG606&amp;"*", Tabella4[DIPENDENTE], 0)), "0000")))</f>
        <v>0277</v>
      </c>
      <c r="F606" s="48" t="str">
        <f t="shared" si="199"/>
        <v>SPINALI D</v>
      </c>
      <c r="G606" s="48" t="str">
        <f t="shared" si="200"/>
        <v>BAUDO</v>
      </c>
      <c r="H606" s="57"/>
      <c r="I606" s="68" t="str">
        <f t="shared" si="201"/>
        <v>02</v>
      </c>
      <c r="J606" s="39" t="str">
        <f t="shared" si="212"/>
        <v/>
      </c>
      <c r="K606" s="40" t="str">
        <f t="shared" si="213"/>
        <v>05:15</v>
      </c>
      <c r="L606" s="48"/>
      <c r="M606" s="41" t="str">
        <f t="shared" si="214"/>
        <v/>
      </c>
      <c r="N606" s="41" t="str">
        <f t="shared" si="202"/>
        <v/>
      </c>
      <c r="O606" s="10" t="str">
        <f t="shared" si="203"/>
        <v>05:15</v>
      </c>
      <c r="P606" s="10" t="str">
        <f t="shared" si="204"/>
        <v/>
      </c>
      <c r="Q606" s="48" t="str">
        <f t="shared" si="205"/>
        <v/>
      </c>
      <c r="R606" s="48" t="str">
        <f t="shared" si="206"/>
        <v/>
      </c>
      <c r="S606" s="42" t="str">
        <f t="shared" si="207"/>
        <v>DOPPIO</v>
      </c>
      <c r="T606" s="57" t="str">
        <f>Tabella3[[#This Row],[Descrizione Attività]]</f>
        <v>PA1S: squ strum correttiva Giugno</v>
      </c>
      <c r="U606" s="57" t="str">
        <f>IF(Tabella1[[#This Row],[DATA]]="","","02")</f>
        <v>02</v>
      </c>
      <c r="V606" s="34"/>
      <c r="W606" s="34"/>
      <c r="X606" s="33"/>
      <c r="Y606" s="23"/>
      <c r="Z606" s="21" t="str">
        <f t="shared" si="208"/>
        <v>giovedì</v>
      </c>
      <c r="AA606" s="22">
        <f t="shared" si="209"/>
        <v>5.25</v>
      </c>
      <c r="AB606" s="22" t="str">
        <f t="shared" si="210"/>
        <v>05:15</v>
      </c>
      <c r="AC606" s="22" t="str">
        <f t="shared" si="211"/>
        <v>NO</v>
      </c>
      <c r="AD606" s="46"/>
      <c r="AE606" s="80">
        <v>45827</v>
      </c>
      <c r="AF606" s="73" t="s">
        <v>42</v>
      </c>
      <c r="AG606" s="73" t="s">
        <v>94</v>
      </c>
      <c r="AH606" s="73">
        <v>5400255115</v>
      </c>
      <c r="AI606" s="73">
        <v>10</v>
      </c>
      <c r="AJ606" s="74">
        <v>9.4499999999999993</v>
      </c>
      <c r="AK606" s="74">
        <v>15.45</v>
      </c>
      <c r="AL606" s="74">
        <v>10.5</v>
      </c>
      <c r="AM606" s="73" t="s">
        <v>95</v>
      </c>
      <c r="AN606" s="75" t="s">
        <v>45</v>
      </c>
      <c r="AO606" s="76" t="s">
        <v>46</v>
      </c>
    </row>
    <row r="607" spans="1:41" ht="14.45" customHeight="1">
      <c r="A607" s="38"/>
      <c r="B607" s="9">
        <f t="shared" si="198"/>
        <v>45827</v>
      </c>
      <c r="C607" s="39">
        <f t="shared" si="215"/>
        <v>5400255118</v>
      </c>
      <c r="D607" s="38" t="str">
        <f>IF(AF607="", "", IFERROR(TEXT(INDEX(Tabella4[N°], MATCH("*"&amp;AF607&amp;"*", Tabella4[DIPENDENTE], 0)), "0000"), "Non trovato"))</f>
        <v>0490</v>
      </c>
      <c r="E607" s="38" t="str">
        <f>IF(AG607="", "", IF(ISERROR(MATCH("*"&amp;AG607&amp;"*", Tabella4[DIPENDENTE], 0)), "Non trovato", TEXT(INDEX(Tabella4[N°], MATCH("*"&amp;AG607&amp;"*", Tabella4[DIPENDENTE], 0)), "0000")))</f>
        <v>2214</v>
      </c>
      <c r="F607" s="48" t="str">
        <f t="shared" si="199"/>
        <v>RICIPUTO</v>
      </c>
      <c r="G607" s="48" t="str">
        <f t="shared" si="200"/>
        <v>SERRA</v>
      </c>
      <c r="H607" s="57"/>
      <c r="I607" s="68" t="str">
        <f t="shared" si="201"/>
        <v>02</v>
      </c>
      <c r="J607" s="39" t="str">
        <f t="shared" si="212"/>
        <v/>
      </c>
      <c r="K607" s="40" t="str">
        <f t="shared" si="213"/>
        <v>06:15</v>
      </c>
      <c r="L607" s="48"/>
      <c r="M607" s="41" t="str">
        <f t="shared" si="214"/>
        <v/>
      </c>
      <c r="N607" s="41" t="str">
        <f t="shared" si="202"/>
        <v/>
      </c>
      <c r="O607" s="10" t="str">
        <f t="shared" si="203"/>
        <v>06:15</v>
      </c>
      <c r="P607" s="10" t="str">
        <f t="shared" si="204"/>
        <v/>
      </c>
      <c r="Q607" s="48" t="str">
        <f t="shared" si="205"/>
        <v/>
      </c>
      <c r="R607" s="48" t="str">
        <f t="shared" si="206"/>
        <v/>
      </c>
      <c r="S607" s="42" t="str">
        <f t="shared" si="207"/>
        <v>DOPPIO</v>
      </c>
      <c r="T607" s="57" t="str">
        <f>Tabella3[[#This Row],[Descrizione Attività]]</f>
        <v>ARCOM BLE PON: squ stru corrett Giugno</v>
      </c>
      <c r="U607" s="57" t="str">
        <f>IF(Tabella1[[#This Row],[DATA]]="","","02")</f>
        <v>02</v>
      </c>
      <c r="V607" s="34"/>
      <c r="W607" s="34"/>
      <c r="X607" s="33"/>
      <c r="Y607" s="23"/>
      <c r="Z607" s="21" t="str">
        <f t="shared" si="208"/>
        <v>giovedì</v>
      </c>
      <c r="AA607" s="22">
        <f t="shared" si="209"/>
        <v>6.25</v>
      </c>
      <c r="AB607" s="22" t="str">
        <f t="shared" si="210"/>
        <v>06:15</v>
      </c>
      <c r="AC607" s="22" t="str">
        <f t="shared" si="211"/>
        <v>NO</v>
      </c>
      <c r="AD607" s="46"/>
      <c r="AE607" s="80">
        <v>45827</v>
      </c>
      <c r="AF607" s="73" t="s">
        <v>96</v>
      </c>
      <c r="AG607" s="73" t="s">
        <v>52</v>
      </c>
      <c r="AH607" s="73">
        <v>5400255118</v>
      </c>
      <c r="AI607" s="73">
        <v>10</v>
      </c>
      <c r="AJ607" s="74">
        <v>9.4499999999999993</v>
      </c>
      <c r="AK607" s="74">
        <v>16.45</v>
      </c>
      <c r="AL607" s="74">
        <v>12.5</v>
      </c>
      <c r="AM607" s="73" t="s">
        <v>98</v>
      </c>
      <c r="AN607" s="75" t="s">
        <v>45</v>
      </c>
      <c r="AO607" s="76" t="s">
        <v>46</v>
      </c>
    </row>
    <row r="608" spans="1:41" ht="14.45" customHeight="1">
      <c r="A608" s="38"/>
      <c r="B608" s="9">
        <f t="shared" si="198"/>
        <v>45827</v>
      </c>
      <c r="C608" s="39">
        <f t="shared" si="215"/>
        <v>5400255113</v>
      </c>
      <c r="D608" s="38" t="str">
        <f>IF(AF608="", "", IFERROR(TEXT(INDEX(Tabella4[N°], MATCH("*"&amp;AF608&amp;"*", Tabella4[DIPENDENTE], 0)), "0000"), "Non trovato"))</f>
        <v>1972</v>
      </c>
      <c r="E608" s="38" t="str">
        <f>IF(AG608="", "", IF(ISERROR(MATCH("*"&amp;AG608&amp;"*", Tabella4[DIPENDENTE], 0)), "Non trovato", TEXT(INDEX(Tabella4[N°], MATCH("*"&amp;AG608&amp;"*", Tabella4[DIPENDENTE], 0)), "0000")))</f>
        <v>2013</v>
      </c>
      <c r="F608" s="48" t="str">
        <f t="shared" si="199"/>
        <v>MILLO</v>
      </c>
      <c r="G608" s="48" t="str">
        <f t="shared" si="200"/>
        <v>DE LUCA</v>
      </c>
      <c r="H608" s="57"/>
      <c r="I608" s="68" t="str">
        <f t="shared" si="201"/>
        <v>02</v>
      </c>
      <c r="J608" s="39" t="str">
        <f t="shared" si="212"/>
        <v/>
      </c>
      <c r="K608" s="40" t="str">
        <f t="shared" si="213"/>
        <v>06:15</v>
      </c>
      <c r="L608" s="48"/>
      <c r="M608" s="41" t="str">
        <f t="shared" si="214"/>
        <v/>
      </c>
      <c r="N608" s="41" t="str">
        <f t="shared" si="202"/>
        <v/>
      </c>
      <c r="O608" s="10" t="str">
        <f t="shared" si="203"/>
        <v>06:15</v>
      </c>
      <c r="P608" s="10" t="str">
        <f t="shared" si="204"/>
        <v/>
      </c>
      <c r="Q608" s="48" t="str">
        <f t="shared" si="205"/>
        <v/>
      </c>
      <c r="R608" s="48" t="str">
        <f t="shared" si="206"/>
        <v/>
      </c>
      <c r="S608" s="42" t="str">
        <f t="shared" si="207"/>
        <v>DOPPIO</v>
      </c>
      <c r="T608" s="57" t="str">
        <f>Tabella3[[#This Row],[Descrizione Attività]]</f>
        <v>Utilities: squ strum correttiva Giugno</v>
      </c>
      <c r="U608" s="57" t="str">
        <f>IF(Tabella1[[#This Row],[DATA]]="","","02")</f>
        <v>02</v>
      </c>
      <c r="V608" s="34"/>
      <c r="W608" s="34"/>
      <c r="X608" s="33"/>
      <c r="Y608" s="23"/>
      <c r="Z608" s="21" t="str">
        <f t="shared" si="208"/>
        <v>giovedì</v>
      </c>
      <c r="AA608" s="22">
        <f t="shared" si="209"/>
        <v>6.25</v>
      </c>
      <c r="AB608" s="22" t="str">
        <f t="shared" si="210"/>
        <v>06:15</v>
      </c>
      <c r="AC608" s="22" t="str">
        <f t="shared" si="211"/>
        <v>NO</v>
      </c>
      <c r="AD608" s="46"/>
      <c r="AE608" s="80">
        <v>45827</v>
      </c>
      <c r="AF608" s="73" t="s">
        <v>100</v>
      </c>
      <c r="AG608" s="73" t="s">
        <v>105</v>
      </c>
      <c r="AH608" s="73">
        <v>5400255113</v>
      </c>
      <c r="AI608" s="73">
        <v>10</v>
      </c>
      <c r="AJ608" s="74">
        <v>9.4499999999999993</v>
      </c>
      <c r="AK608" s="74">
        <v>16.45</v>
      </c>
      <c r="AL608" s="74">
        <v>12.5</v>
      </c>
      <c r="AM608" s="73" t="s">
        <v>104</v>
      </c>
      <c r="AN608" s="75" t="s">
        <v>45</v>
      </c>
      <c r="AO608" s="76" t="s">
        <v>46</v>
      </c>
    </row>
    <row r="609" spans="1:41" ht="14.45" customHeight="1">
      <c r="A609" s="38"/>
      <c r="B609" s="9">
        <f t="shared" si="198"/>
        <v>45827</v>
      </c>
      <c r="C609" s="39">
        <f t="shared" si="215"/>
        <v>5400255113</v>
      </c>
      <c r="D609" s="38" t="str">
        <f>IF(AF609="", "", IFERROR(TEXT(INDEX(Tabella4[N°], MATCH("*"&amp;AF609&amp;"*", Tabella4[DIPENDENTE], 0)), "0000"), "Non trovato"))</f>
        <v>2132</v>
      </c>
      <c r="E609" s="38" t="str">
        <f>IF(AG609="", "", IF(ISERROR(MATCH("*"&amp;AG609&amp;"*", Tabella4[DIPENDENTE], 0)), "Non trovato", TEXT(INDEX(Tabella4[N°], MATCH("*"&amp;AG609&amp;"*", Tabella4[DIPENDENTE], 0)), "0000")))</f>
        <v>1924</v>
      </c>
      <c r="F609" s="48" t="str">
        <f t="shared" si="199"/>
        <v>ALLEGRETTI</v>
      </c>
      <c r="G609" s="48" t="str">
        <f t="shared" si="200"/>
        <v>PARTESANO</v>
      </c>
      <c r="H609" s="57"/>
      <c r="I609" s="68" t="str">
        <f t="shared" si="201"/>
        <v>02</v>
      </c>
      <c r="J609" s="39" t="str">
        <f t="shared" si="212"/>
        <v/>
      </c>
      <c r="K609" s="40" t="str">
        <f t="shared" si="213"/>
        <v>06:15</v>
      </c>
      <c r="L609" s="48"/>
      <c r="M609" s="41" t="str">
        <f t="shared" si="214"/>
        <v/>
      </c>
      <c r="N609" s="41" t="str">
        <f t="shared" si="202"/>
        <v/>
      </c>
      <c r="O609" s="10" t="str">
        <f t="shared" si="203"/>
        <v>06:15</v>
      </c>
      <c r="P609" s="10" t="str">
        <f t="shared" si="204"/>
        <v/>
      </c>
      <c r="Q609" s="48" t="str">
        <f t="shared" si="205"/>
        <v/>
      </c>
      <c r="R609" s="48" t="str">
        <f t="shared" si="206"/>
        <v/>
      </c>
      <c r="S609" s="42" t="str">
        <f t="shared" si="207"/>
        <v>DOPPIO</v>
      </c>
      <c r="T609" s="57" t="str">
        <f>Tabella3[[#This Row],[Descrizione Attività]]</f>
        <v>Utilities: squ strum correttiva Giugno</v>
      </c>
      <c r="U609" s="57" t="str">
        <f>IF(Tabella1[[#This Row],[DATA]]="","","02")</f>
        <v>02</v>
      </c>
      <c r="V609" s="34"/>
      <c r="W609" s="34"/>
      <c r="X609" s="33"/>
      <c r="Y609" s="23"/>
      <c r="Z609" s="21" t="str">
        <f t="shared" si="208"/>
        <v>giovedì</v>
      </c>
      <c r="AA609" s="22">
        <f t="shared" si="209"/>
        <v>6.25</v>
      </c>
      <c r="AB609" s="22" t="str">
        <f t="shared" si="210"/>
        <v>06:15</v>
      </c>
      <c r="AC609" s="22" t="str">
        <f t="shared" si="211"/>
        <v>NO</v>
      </c>
      <c r="AD609" s="46"/>
      <c r="AE609" s="80">
        <v>45827</v>
      </c>
      <c r="AF609" s="73" t="s">
        <v>107</v>
      </c>
      <c r="AG609" s="73" t="s">
        <v>103</v>
      </c>
      <c r="AH609" s="73">
        <v>5400255113</v>
      </c>
      <c r="AI609" s="73">
        <v>10</v>
      </c>
      <c r="AJ609" s="74">
        <v>9.4499999999999993</v>
      </c>
      <c r="AK609" s="74">
        <v>16.45</v>
      </c>
      <c r="AL609" s="74">
        <v>12.5</v>
      </c>
      <c r="AM609" s="73" t="s">
        <v>104</v>
      </c>
      <c r="AN609" s="75" t="s">
        <v>45</v>
      </c>
      <c r="AO609" s="76" t="s">
        <v>46</v>
      </c>
    </row>
    <row r="610" spans="1:41" ht="14.45" customHeight="1">
      <c r="A610" s="38"/>
      <c r="B610" s="9">
        <f t="shared" si="198"/>
        <v>45827</v>
      </c>
      <c r="C610" s="39">
        <f t="shared" si="215"/>
        <v>404</v>
      </c>
      <c r="D610" s="38" t="str">
        <f>IF(AF610="", "", IFERROR(TEXT(INDEX(Tabella4[N°], MATCH("*"&amp;AF610&amp;"*", Tabella4[DIPENDENTE], 0)), "0000"), "Non trovato"))</f>
        <v>0476</v>
      </c>
      <c r="E610" s="38" t="str">
        <f>IF(AG610="", "", IF(ISERROR(MATCH("*"&amp;AG610&amp;"*", Tabella4[DIPENDENTE], 0)), "Non trovato", TEXT(INDEX(Tabella4[N°], MATCH("*"&amp;AG610&amp;"*", Tabella4[DIPENDENTE], 0)), "0000")))</f>
        <v/>
      </c>
      <c r="F610" s="48" t="str">
        <f t="shared" si="199"/>
        <v>ARICO'</v>
      </c>
      <c r="G610" s="48" t="str">
        <f t="shared" si="200"/>
        <v/>
      </c>
      <c r="H610" s="57"/>
      <c r="I610" s="68" t="str">
        <f t="shared" si="201"/>
        <v>02</v>
      </c>
      <c r="J610" s="39" t="str">
        <f t="shared" si="212"/>
        <v>06:15</v>
      </c>
      <c r="K610" s="40" t="str">
        <f t="shared" si="213"/>
        <v/>
      </c>
      <c r="L610" s="48"/>
      <c r="M610" s="41" t="str">
        <f t="shared" si="214"/>
        <v/>
      </c>
      <c r="N610" s="41" t="str">
        <f t="shared" si="202"/>
        <v/>
      </c>
      <c r="O610" s="10" t="str">
        <f t="shared" si="203"/>
        <v>06:15</v>
      </c>
      <c r="P610" s="10" t="str">
        <f t="shared" si="204"/>
        <v/>
      </c>
      <c r="Q610" s="48" t="str">
        <f t="shared" si="205"/>
        <v/>
      </c>
      <c r="R610" s="48" t="str">
        <f t="shared" si="206"/>
        <v/>
      </c>
      <c r="S610" s="42" t="str">
        <f t="shared" si="207"/>
        <v>SINGOLO</v>
      </c>
      <c r="T610" s="57" t="str">
        <f>Tabella3[[#This Row],[Descrizione Attività]]</f>
        <v>ORE CONTO PROPRIO</v>
      </c>
      <c r="U610" s="57" t="str">
        <f>IF(Tabella1[[#This Row],[DATA]]="","","02")</f>
        <v>02</v>
      </c>
      <c r="V610" s="34"/>
      <c r="W610" s="34"/>
      <c r="X610" s="33"/>
      <c r="Y610" s="23"/>
      <c r="Z610" s="21" t="str">
        <f t="shared" si="208"/>
        <v>giovedì</v>
      </c>
      <c r="AA610" s="22">
        <f t="shared" si="209"/>
        <v>6.25</v>
      </c>
      <c r="AB610" s="22" t="str">
        <f t="shared" si="210"/>
        <v>06:15</v>
      </c>
      <c r="AC610" s="22" t="str">
        <f t="shared" si="211"/>
        <v>NO</v>
      </c>
      <c r="AD610" s="46"/>
      <c r="AE610" s="80">
        <v>45827</v>
      </c>
      <c r="AF610" s="73" t="s">
        <v>108</v>
      </c>
      <c r="AG610" s="73"/>
      <c r="AH610" s="73">
        <v>4041</v>
      </c>
      <c r="AI610" s="73">
        <v>10</v>
      </c>
      <c r="AJ610" s="74">
        <v>9.4499999999999993</v>
      </c>
      <c r="AK610" s="74">
        <v>16.45</v>
      </c>
      <c r="AL610" s="74">
        <v>6.25</v>
      </c>
      <c r="AM610" s="73" t="s">
        <v>62</v>
      </c>
      <c r="AN610" s="75" t="s">
        <v>49</v>
      </c>
      <c r="AO610" s="76">
        <v>4041</v>
      </c>
    </row>
    <row r="611" spans="1:41" ht="14.45" customHeight="1">
      <c r="A611" s="38"/>
      <c r="B611" s="9">
        <f t="shared" si="198"/>
        <v>45827</v>
      </c>
      <c r="C611" s="39">
        <f t="shared" si="215"/>
        <v>404</v>
      </c>
      <c r="D611" s="38" t="str">
        <f>IF(AF611="", "", IFERROR(TEXT(INDEX(Tabella4[N°], MATCH("*"&amp;AF611&amp;"*", Tabella4[DIPENDENTE], 0)), "0000"), "Non trovato"))</f>
        <v>2132</v>
      </c>
      <c r="E611" s="38" t="str">
        <f>IF(AG611="", "", IF(ISERROR(MATCH("*"&amp;AG611&amp;"*", Tabella4[DIPENDENTE], 0)), "Non trovato", TEXT(INDEX(Tabella4[N°], MATCH("*"&amp;AG611&amp;"*", Tabella4[DIPENDENTE], 0)), "0000")))</f>
        <v/>
      </c>
      <c r="F611" s="48" t="str">
        <f t="shared" si="199"/>
        <v>ALLEGRETTI</v>
      </c>
      <c r="G611" s="48" t="str">
        <f t="shared" si="200"/>
        <v/>
      </c>
      <c r="H611" s="57"/>
      <c r="I611" s="68" t="str">
        <f t="shared" si="201"/>
        <v>02</v>
      </c>
      <c r="J611" s="39" t="str">
        <f t="shared" si="212"/>
        <v>01:30</v>
      </c>
      <c r="K611" s="40" t="str">
        <f t="shared" si="213"/>
        <v/>
      </c>
      <c r="L611" s="48"/>
      <c r="M611" s="41" t="str">
        <f t="shared" si="214"/>
        <v/>
      </c>
      <c r="N611" s="41" t="str">
        <f t="shared" si="202"/>
        <v/>
      </c>
      <c r="O611" s="10" t="str">
        <f t="shared" si="203"/>
        <v>01:30</v>
      </c>
      <c r="P611" s="10" t="str">
        <f t="shared" si="204"/>
        <v/>
      </c>
      <c r="Q611" s="48" t="str">
        <f t="shared" si="205"/>
        <v/>
      </c>
      <c r="R611" s="48" t="str">
        <f t="shared" si="206"/>
        <v/>
      </c>
      <c r="S611" s="42" t="str">
        <f t="shared" si="207"/>
        <v>SINGOLO</v>
      </c>
      <c r="T611" s="57" t="str">
        <f>Tabella3[[#This Row],[Descrizione Attività]]</f>
        <v>ORE CONTO PROPRIO</v>
      </c>
      <c r="U611" s="57" t="str">
        <f>IF(Tabella1[[#This Row],[DATA]]="","","02")</f>
        <v>02</v>
      </c>
      <c r="V611" s="34"/>
      <c r="W611" s="34"/>
      <c r="X611" s="33"/>
      <c r="Y611" s="23"/>
      <c r="Z611" s="21" t="str">
        <f t="shared" si="208"/>
        <v>giovedì</v>
      </c>
      <c r="AA611" s="22">
        <f t="shared" si="209"/>
        <v>1.5</v>
      </c>
      <c r="AB611" s="22" t="str">
        <f t="shared" si="210"/>
        <v>01:30</v>
      </c>
      <c r="AC611" s="22" t="str">
        <f t="shared" si="211"/>
        <v>NO</v>
      </c>
      <c r="AD611" s="46"/>
      <c r="AE611" s="80">
        <v>45827</v>
      </c>
      <c r="AF611" s="73" t="s">
        <v>107</v>
      </c>
      <c r="AG611" s="73"/>
      <c r="AH611" s="73">
        <v>4041</v>
      </c>
      <c r="AI611" s="73">
        <v>10</v>
      </c>
      <c r="AJ611" s="74">
        <v>16.45</v>
      </c>
      <c r="AK611" s="74">
        <v>18.149999999999999</v>
      </c>
      <c r="AL611" s="74">
        <v>1.5</v>
      </c>
      <c r="AM611" s="73" t="s">
        <v>62</v>
      </c>
      <c r="AN611" s="75" t="s">
        <v>49</v>
      </c>
      <c r="AO611" s="76">
        <v>4041</v>
      </c>
    </row>
    <row r="612" spans="1:41" ht="14.45" customHeight="1">
      <c r="A612" s="38"/>
      <c r="B612" s="9">
        <f t="shared" si="198"/>
        <v>45827</v>
      </c>
      <c r="C612" s="39">
        <f t="shared" si="215"/>
        <v>5400253778</v>
      </c>
      <c r="D612" s="38" t="str">
        <f>IF(AF612="", "", IFERROR(TEXT(INDEX(Tabella4[N°], MATCH("*"&amp;AF612&amp;"*", Tabella4[DIPENDENTE], 0)), "0000"), "Non trovato"))</f>
        <v>0354</v>
      </c>
      <c r="E612" s="38" t="str">
        <f>IF(AG612="", "", IF(ISERROR(MATCH("*"&amp;AG612&amp;"*", Tabella4[DIPENDENTE], 0)), "Non trovato", TEXT(INDEX(Tabella4[N°], MATCH("*"&amp;AG612&amp;"*", Tabella4[DIPENDENTE], 0)), "0000")))</f>
        <v>1996</v>
      </c>
      <c r="F612" s="48" t="str">
        <f t="shared" si="199"/>
        <v>GARRO L</v>
      </c>
      <c r="G612" s="48" t="str">
        <f t="shared" si="200"/>
        <v>GARRO S</v>
      </c>
      <c r="H612" s="57"/>
      <c r="I612" s="68" t="str">
        <f t="shared" si="201"/>
        <v>02</v>
      </c>
      <c r="J612" s="39" t="str">
        <f t="shared" si="212"/>
        <v/>
      </c>
      <c r="K612" s="40" t="str">
        <f t="shared" si="213"/>
        <v>06:15</v>
      </c>
      <c r="L612" s="48"/>
      <c r="M612" s="41" t="str">
        <f t="shared" si="214"/>
        <v/>
      </c>
      <c r="N612" s="41" t="str">
        <f t="shared" si="202"/>
        <v/>
      </c>
      <c r="O612" s="10" t="str">
        <f t="shared" si="203"/>
        <v>06:15</v>
      </c>
      <c r="P612" s="10" t="str">
        <f t="shared" si="204"/>
        <v/>
      </c>
      <c r="Q612" s="48" t="str">
        <f t="shared" si="205"/>
        <v/>
      </c>
      <c r="R612" s="48" t="str">
        <f t="shared" si="206"/>
        <v/>
      </c>
      <c r="S612" s="42" t="str">
        <f t="shared" si="207"/>
        <v>DOPPIO</v>
      </c>
      <c r="T612" s="57" t="str">
        <f>Tabella3[[#This Row],[Descrizione Attività]]</f>
        <v>700A: MTZ LIVELLOST BLOCCO T201-07L211SH</v>
      </c>
      <c r="U612" s="57" t="str">
        <f>IF(Tabella1[[#This Row],[DATA]]="","","02")</f>
        <v>02</v>
      </c>
      <c r="V612" s="34"/>
      <c r="W612" s="34"/>
      <c r="X612" s="33"/>
      <c r="Y612" s="23"/>
      <c r="Z612" s="21" t="str">
        <f t="shared" si="208"/>
        <v>giovedì</v>
      </c>
      <c r="AA612" s="22">
        <f t="shared" si="209"/>
        <v>6.25</v>
      </c>
      <c r="AB612" s="22" t="str">
        <f t="shared" si="210"/>
        <v>06:15</v>
      </c>
      <c r="AC612" s="22" t="str">
        <f t="shared" si="211"/>
        <v>NO</v>
      </c>
      <c r="AD612" s="46"/>
      <c r="AE612" s="80">
        <v>45827</v>
      </c>
      <c r="AF612" s="73" t="s">
        <v>99</v>
      </c>
      <c r="AG612" s="73" t="s">
        <v>97</v>
      </c>
      <c r="AH612" s="73">
        <v>5400253778</v>
      </c>
      <c r="AI612" s="73">
        <v>10</v>
      </c>
      <c r="AJ612" s="74">
        <v>9.4499999999999993</v>
      </c>
      <c r="AK612" s="74">
        <v>16.45</v>
      </c>
      <c r="AL612" s="74">
        <v>12.5</v>
      </c>
      <c r="AM612" s="73" t="s">
        <v>101</v>
      </c>
      <c r="AN612" s="75" t="s">
        <v>45</v>
      </c>
      <c r="AO612" s="76" t="s">
        <v>46</v>
      </c>
    </row>
    <row r="613" spans="1:41" ht="14.45" customHeight="1">
      <c r="A613" s="38"/>
      <c r="B613" s="9">
        <f t="shared" si="198"/>
        <v>45827</v>
      </c>
      <c r="C613" s="39">
        <f>IF(AH613="","", IF(OR(AH613=4041, AH613=4042, AH613=4043, AH613=4044, AH613=4045, AH613=4046, AH613=4048, AH613=4049, AH613=4051, AH613=4052, AH613=4053, AH613=4054),
404,
IF(AH613=4047,
"ALTRO CANTIERE",
IF(AH613=4050,
430,
IF(LEN(AH613)=5,
MID(AH613, 1, 2) &amp; "/" &amp; MID(AH613, 3, 3),
AH613)
)
)
))</f>
        <v>5400247347</v>
      </c>
      <c r="D613" s="38" t="str">
        <f>IF(AF613="", "", IFERROR(TEXT(INDEX(Tabella4[N°], MATCH("*"&amp;AF613&amp;"*", Tabella4[DIPENDENTE], 0)), "0000"), "Non trovato"))</f>
        <v>0493</v>
      </c>
      <c r="E613" s="38" t="str">
        <f>IF(AG613="", "", IF(ISERROR(MATCH("*"&amp;AG613&amp;"*", Tabella4[DIPENDENTE], 0)), "Non trovato", TEXT(INDEX(Tabella4[N°], MATCH("*"&amp;AG613&amp;"*", Tabella4[DIPENDENTE], 0)), "0000")))</f>
        <v>0277</v>
      </c>
      <c r="F613" s="48" t="str">
        <f t="shared" si="199"/>
        <v>SPINALI D</v>
      </c>
      <c r="G613" s="48" t="str">
        <f t="shared" si="200"/>
        <v>BAUDO</v>
      </c>
      <c r="H613" s="57"/>
      <c r="I613" s="68" t="str">
        <f t="shared" si="201"/>
        <v>02</v>
      </c>
      <c r="J613" s="39" t="str">
        <f t="shared" ref="J613:J643" si="216">IF(OR(AH613=4041, AH613=4048, AH613=4049, AH613=4054, AH613=4050,AH613=428),
IF(TEXT(VALUE(AB613) -
IF(M613&lt;&gt;"", VALUE(M613), 0) -
IF(N613&lt;&gt;"", VALUE(N613), 0),
"[hh]:mm") = "00:00",
"",
TEXT(VALUE(AB613) -
IF(M613&lt;&gt;"", VALUE(M613), 0) -
IF(N613&lt;&gt;"", VALUE(N613), 0),
"[hh]:mm")),
"")</f>
        <v/>
      </c>
      <c r="K613" s="40" t="str">
        <f t="shared" ref="K613:K643" si="217">IF(AND(AH613&lt;&gt;4041, AH613&lt;&gt;428, AH613&lt;&gt;4048, AH613&lt;&gt;4054, AH613&lt;&gt;4049, AH613&lt;&gt;4045, AH613&lt;&gt;4046, AH613&lt;&gt;4052, AH613&lt;&gt;4044, AH613&lt;&gt;4042, AH613&lt;&gt;4043, AH613&lt;&gt;4053, AH613&lt;&gt;4047, AH613&lt;&gt;4050),
IF(ISERROR(TEXT(VALUE(AB613) -
IF(M613&lt;&gt;"", VALUE(M613), 0) -
IF(N613&lt;&gt;"", VALUE(N613), 0),
"[hh]:mm")), "",
IF(TEXT(VALUE(AB613) -
IF(M613&lt;&gt;"", VALUE(M613), 0) -
IF(N613&lt;&gt;"", VALUE(N613), 0),
"[hh]:mm") = "00:00",
"",
TEXT(VALUE(AB613) -
IF(M613&lt;&gt;"", VALUE(M613), 0) -
IF(N613&lt;&gt;"", VALUE(N613), 0),
"[hh]:mm"))),
"")</f>
        <v>01:00</v>
      </c>
      <c r="L613" s="48"/>
      <c r="M613" s="41" t="str">
        <f t="shared" ref="M613:M643" si="218">IF(AND(AC613="NO", OR(Z613="lunedì", Z613="martedì", Z613="mercoledì", Z613="giovedì", Z613="venerdì")),
IF(Z613="venerdì",
IF(VALUE(AB613)&gt;VALUE("7:00"),TEXT(VALUE(AB613)-VALUE("7:00"),"[hh]:mm"),""),
IF(VALUE(AB613)&gt;VALUE("8:15"),TEXT(VALUE(AB613)-VALUE("8:15"),"[hh]:mm"),"")
),
"")</f>
        <v/>
      </c>
      <c r="N613" s="41" t="str">
        <f t="shared" si="202"/>
        <v/>
      </c>
      <c r="O613" s="10" t="str">
        <f t="shared" si="203"/>
        <v>01:00</v>
      </c>
      <c r="P613" s="10" t="str">
        <f t="shared" si="204"/>
        <v/>
      </c>
      <c r="Q613" s="48" t="str">
        <f t="shared" si="205"/>
        <v/>
      </c>
      <c r="R613" s="48" t="str">
        <f t="shared" si="206"/>
        <v/>
      </c>
      <c r="S613" s="42" t="str">
        <f t="shared" si="207"/>
        <v>DOPPIO</v>
      </c>
      <c r="T613" s="57" t="str">
        <f>Tabella3[[#This Row],[Descrizione Attività]]</f>
        <v>1200-Att. strum.per ins.dischi rott.</v>
      </c>
      <c r="U613" s="57" t="str">
        <f>IF(Tabella1[[#This Row],[DATA]]="","","02")</f>
        <v>02</v>
      </c>
      <c r="V613" s="34"/>
      <c r="W613" s="34"/>
      <c r="X613" s="33"/>
      <c r="Y613" s="23"/>
      <c r="Z613" s="21" t="str">
        <f t="shared" si="208"/>
        <v>giovedì</v>
      </c>
      <c r="AA613" s="22">
        <f t="shared" si="209"/>
        <v>1</v>
      </c>
      <c r="AB613" s="22" t="str">
        <f t="shared" si="210"/>
        <v>01:00</v>
      </c>
      <c r="AC613" s="22" t="str">
        <f t="shared" si="211"/>
        <v>NO</v>
      </c>
      <c r="AD613" s="46"/>
      <c r="AE613" s="80">
        <v>45827</v>
      </c>
      <c r="AF613" s="73" t="s">
        <v>42</v>
      </c>
      <c r="AG613" s="73" t="s">
        <v>94</v>
      </c>
      <c r="AH613" s="73">
        <v>5400247347</v>
      </c>
      <c r="AI613" s="73">
        <v>10</v>
      </c>
      <c r="AJ613" s="74">
        <v>15.45</v>
      </c>
      <c r="AK613" s="74">
        <v>16.45</v>
      </c>
      <c r="AL613" s="74">
        <v>2</v>
      </c>
      <c r="AM613" s="73" t="s">
        <v>222</v>
      </c>
      <c r="AN613" s="75" t="s">
        <v>91</v>
      </c>
      <c r="AO613" s="76" t="s">
        <v>46</v>
      </c>
    </row>
    <row r="614" spans="1:41" ht="14.45" customHeight="1">
      <c r="A614" s="38"/>
      <c r="B614" s="9">
        <f t="shared" si="198"/>
        <v>45827</v>
      </c>
      <c r="C614" s="39">
        <f t="shared" ref="C614:C643" si="219">IF(AH614="","", IF(OR(AH614=4041, AH614=4042, AH614=4043, AH614=4044, AH614=4045, AH614=4046, AH614=4048, AH614=4049, AH614=4051, AH614=4052, AH614=4053, AH614=4054),
404,
IF(AH614=4047,
"ALTRO CANTIERE",
IF(AH614=4050,
430,
IF(LEN(AH614)=5,
MID(AH614, 1, 2) &amp; "/" &amp; MID(AH614, 3, 3),
AH614)
)
)
))</f>
        <v>404</v>
      </c>
      <c r="D614" s="38" t="str">
        <f>IF(AF614="", "", IFERROR(TEXT(INDEX(Tabella4[N°], MATCH("*"&amp;AF614&amp;"*", Tabella4[DIPENDENTE], 0)), "0000"), "Non trovato"))</f>
        <v>1876</v>
      </c>
      <c r="E614" s="38" t="str">
        <f>IF(AG614="", "", IF(ISERROR(MATCH("*"&amp;AG614&amp;"*", Tabella4[DIPENDENTE], 0)), "Non trovato", TEXT(INDEX(Tabella4[N°], MATCH("*"&amp;AG614&amp;"*", Tabella4[DIPENDENTE], 0)), "0000")))</f>
        <v/>
      </c>
      <c r="F614" s="48" t="str">
        <f t="shared" si="199"/>
        <v>RICCIO</v>
      </c>
      <c r="G614" s="48" t="str">
        <f t="shared" si="200"/>
        <v/>
      </c>
      <c r="H614" s="57"/>
      <c r="I614" s="68" t="str">
        <f t="shared" si="201"/>
        <v>02</v>
      </c>
      <c r="J614" s="39" t="str">
        <f t="shared" si="216"/>
        <v>06:15</v>
      </c>
      <c r="K614" s="40" t="str">
        <f t="shared" si="217"/>
        <v/>
      </c>
      <c r="L614" s="48"/>
      <c r="M614" s="41" t="str">
        <f t="shared" si="218"/>
        <v/>
      </c>
      <c r="N614" s="41" t="str">
        <f t="shared" si="202"/>
        <v/>
      </c>
      <c r="O614" s="10" t="str">
        <f t="shared" si="203"/>
        <v>06:15</v>
      </c>
      <c r="P614" s="10" t="str">
        <f t="shared" si="204"/>
        <v/>
      </c>
      <c r="Q614" s="48" t="str">
        <f t="shared" si="205"/>
        <v/>
      </c>
      <c r="R614" s="48" t="str">
        <f t="shared" si="206"/>
        <v/>
      </c>
      <c r="S614" s="42" t="str">
        <f t="shared" si="207"/>
        <v>SINGOLO</v>
      </c>
      <c r="T614" s="57" t="str">
        <f>Tabella3[[#This Row],[Descrizione Attività]]</f>
        <v>ORE CONTO PROPRIO</v>
      </c>
      <c r="U614" s="57" t="str">
        <f>IF(Tabella1[[#This Row],[DATA]]="","","02")</f>
        <v>02</v>
      </c>
      <c r="V614" s="34"/>
      <c r="W614" s="34"/>
      <c r="X614" s="33"/>
      <c r="Y614" s="23"/>
      <c r="Z614" s="21" t="str">
        <f t="shared" si="208"/>
        <v>giovedì</v>
      </c>
      <c r="AA614" s="22">
        <f t="shared" si="209"/>
        <v>6.25</v>
      </c>
      <c r="AB614" s="22" t="str">
        <f t="shared" si="210"/>
        <v>06:15</v>
      </c>
      <c r="AC614" s="22" t="str">
        <f t="shared" si="211"/>
        <v>NO</v>
      </c>
      <c r="AD614" s="46"/>
      <c r="AE614" s="80">
        <v>45827</v>
      </c>
      <c r="AF614" s="73" t="s">
        <v>56</v>
      </c>
      <c r="AG614" s="73"/>
      <c r="AH614" s="73">
        <v>4041</v>
      </c>
      <c r="AI614" s="73">
        <v>10</v>
      </c>
      <c r="AJ614" s="74">
        <v>9.4499999999999993</v>
      </c>
      <c r="AK614" s="74">
        <v>16.45</v>
      </c>
      <c r="AL614" s="74">
        <v>6.25</v>
      </c>
      <c r="AM614" s="73" t="s">
        <v>62</v>
      </c>
      <c r="AN614" s="75" t="s">
        <v>49</v>
      </c>
      <c r="AO614" s="76">
        <v>4041</v>
      </c>
    </row>
    <row r="615" spans="1:41" ht="14.45" customHeight="1">
      <c r="A615" s="38"/>
      <c r="B615" s="9">
        <f t="shared" si="198"/>
        <v>45827</v>
      </c>
      <c r="C615" s="39" t="str">
        <f t="shared" si="219"/>
        <v>23/134</v>
      </c>
      <c r="D615" s="38" t="str">
        <f>IF(AF615="", "", IFERROR(TEXT(INDEX(Tabella4[N°], MATCH("*"&amp;AF615&amp;"*", Tabella4[DIPENDENTE], 0)), "0000"), "Non trovato"))</f>
        <v>2109</v>
      </c>
      <c r="E615" s="38" t="str">
        <f>IF(AG615="", "", IF(ISERROR(MATCH("*"&amp;AG615&amp;"*", Tabella4[DIPENDENTE], 0)), "Non trovato", TEXT(INDEX(Tabella4[N°], MATCH("*"&amp;AG615&amp;"*", Tabella4[DIPENDENTE], 0)), "0000")))</f>
        <v/>
      </c>
      <c r="F615" s="48" t="str">
        <f t="shared" si="199"/>
        <v>CAVALLI</v>
      </c>
      <c r="G615" s="48" t="str">
        <f t="shared" si="200"/>
        <v/>
      </c>
      <c r="H615" s="57"/>
      <c r="I615" s="68" t="str">
        <f t="shared" si="201"/>
        <v>02</v>
      </c>
      <c r="J615" s="39" t="str">
        <f t="shared" si="216"/>
        <v/>
      </c>
      <c r="K615" s="40" t="str">
        <f t="shared" si="217"/>
        <v>08:15</v>
      </c>
      <c r="L615" s="48"/>
      <c r="M615" s="41" t="str">
        <f t="shared" si="218"/>
        <v/>
      </c>
      <c r="N615" s="41" t="str">
        <f t="shared" si="202"/>
        <v/>
      </c>
      <c r="O615" s="10" t="str">
        <f t="shared" si="203"/>
        <v>08:15</v>
      </c>
      <c r="P615" s="10" t="str">
        <f t="shared" si="204"/>
        <v/>
      </c>
      <c r="Q615" s="48" t="str">
        <f t="shared" si="205"/>
        <v/>
      </c>
      <c r="R615" s="48" t="str">
        <f t="shared" si="206"/>
        <v/>
      </c>
      <c r="S615" s="42" t="str">
        <f t="shared" si="207"/>
        <v>SINGOLO</v>
      </c>
      <c r="T615" s="57" t="str">
        <f>Tabella3[[#This Row],[Descrizione Attività]]</f>
        <v>Manutenzione Elettrica Isab</v>
      </c>
      <c r="U615" s="57" t="str">
        <f>IF(Tabella1[[#This Row],[DATA]]="","","02")</f>
        <v>02</v>
      </c>
      <c r="V615" s="34"/>
      <c r="W615" s="34"/>
      <c r="X615" s="33"/>
      <c r="Y615" s="23"/>
      <c r="Z615" s="21" t="str">
        <f t="shared" si="208"/>
        <v>giovedì</v>
      </c>
      <c r="AA615" s="22">
        <f t="shared" si="209"/>
        <v>8.25</v>
      </c>
      <c r="AB615" s="22" t="str">
        <f t="shared" si="210"/>
        <v>08:15</v>
      </c>
      <c r="AC615" s="22" t="str">
        <f t="shared" si="211"/>
        <v>NO</v>
      </c>
      <c r="AD615" s="46"/>
      <c r="AE615" s="80">
        <v>45827</v>
      </c>
      <c r="AF615" s="73" t="s">
        <v>114</v>
      </c>
      <c r="AG615" s="73"/>
      <c r="AH615" s="73">
        <v>23134</v>
      </c>
      <c r="AI615" s="73">
        <v>10</v>
      </c>
      <c r="AJ615" s="74">
        <v>7.45</v>
      </c>
      <c r="AK615" s="74">
        <v>16.45</v>
      </c>
      <c r="AL615" s="74">
        <v>8.25</v>
      </c>
      <c r="AM615" s="73" t="s">
        <v>111</v>
      </c>
      <c r="AN615" s="75" t="s">
        <v>49</v>
      </c>
      <c r="AO615" s="76" t="s">
        <v>61</v>
      </c>
    </row>
    <row r="616" spans="1:41" ht="14.45" customHeight="1">
      <c r="A616" s="38"/>
      <c r="B616" s="9">
        <f t="shared" si="198"/>
        <v>45828</v>
      </c>
      <c r="C616" s="39">
        <f t="shared" si="219"/>
        <v>5400256301</v>
      </c>
      <c r="D616" s="38" t="str">
        <f>IF(AF616="", "", IFERROR(TEXT(INDEX(Tabella4[N°], MATCH("*"&amp;AF616&amp;"*", Tabella4[DIPENDENTE], 0)), "0000"), "Non trovato"))</f>
        <v>0511</v>
      </c>
      <c r="E616" s="38" t="str">
        <f>IF(AG616="", "", IF(ISERROR(MATCH("*"&amp;AG616&amp;"*", Tabella4[DIPENDENTE], 0)), "Non trovato", TEXT(INDEX(Tabella4[N°], MATCH("*"&amp;AG616&amp;"*", Tabella4[DIPENDENTE], 0)), "0000")))</f>
        <v/>
      </c>
      <c r="F616" s="48" t="str">
        <f t="shared" si="199"/>
        <v>DI GRANDE D</v>
      </c>
      <c r="G616" s="48" t="str">
        <f t="shared" si="200"/>
        <v/>
      </c>
      <c r="H616" s="57"/>
      <c r="I616" s="68" t="str">
        <f t="shared" si="201"/>
        <v>02</v>
      </c>
      <c r="J616" s="39" t="str">
        <f t="shared" si="216"/>
        <v/>
      </c>
      <c r="K616" s="40" t="str">
        <f t="shared" si="217"/>
        <v>07:00</v>
      </c>
      <c r="L616" s="48"/>
      <c r="M616" s="41" t="str">
        <f t="shared" si="218"/>
        <v/>
      </c>
      <c r="N616" s="41" t="str">
        <f t="shared" si="202"/>
        <v/>
      </c>
      <c r="O616" s="10" t="str">
        <f t="shared" si="203"/>
        <v>07:00</v>
      </c>
      <c r="P616" s="10" t="str">
        <f t="shared" si="204"/>
        <v/>
      </c>
      <c r="Q616" s="48" t="str">
        <f t="shared" si="205"/>
        <v/>
      </c>
      <c r="R616" s="48" t="str">
        <f t="shared" si="206"/>
        <v/>
      </c>
      <c r="S616" s="42" t="str">
        <f t="shared" si="207"/>
        <v>SINGOLO</v>
      </c>
      <c r="T616" s="57" t="str">
        <f>Tabella3[[#This Row],[Descrizione Attività]]</f>
        <v>2500 MP102B - controllo funzionale colon</v>
      </c>
      <c r="U616" s="57" t="str">
        <f>IF(Tabella1[[#This Row],[DATA]]="","","02")</f>
        <v>02</v>
      </c>
      <c r="V616" s="34"/>
      <c r="W616" s="34"/>
      <c r="X616" s="33"/>
      <c r="Y616" s="23"/>
      <c r="Z616" s="21" t="str">
        <f t="shared" si="208"/>
        <v>venerdì</v>
      </c>
      <c r="AA616" s="22">
        <f t="shared" si="209"/>
        <v>7</v>
      </c>
      <c r="AB616" s="22" t="str">
        <f t="shared" si="210"/>
        <v>07:00</v>
      </c>
      <c r="AC616" s="22" t="str">
        <f t="shared" si="211"/>
        <v>NO</v>
      </c>
      <c r="AD616" s="46"/>
      <c r="AE616" s="80">
        <v>45828</v>
      </c>
      <c r="AF616" s="73" t="s">
        <v>144</v>
      </c>
      <c r="AG616" s="73"/>
      <c r="AH616" s="73">
        <v>5400256301</v>
      </c>
      <c r="AI616" s="73">
        <v>10</v>
      </c>
      <c r="AJ616" s="74">
        <v>7.45</v>
      </c>
      <c r="AK616" s="74">
        <v>14.45</v>
      </c>
      <c r="AL616" s="74">
        <v>7</v>
      </c>
      <c r="AM616" s="73" t="s">
        <v>208</v>
      </c>
      <c r="AN616" s="75" t="s">
        <v>45</v>
      </c>
      <c r="AO616" s="76" t="s">
        <v>61</v>
      </c>
    </row>
    <row r="617" spans="1:41" ht="14.45" customHeight="1">
      <c r="A617" s="38"/>
      <c r="B617" s="9">
        <f t="shared" si="198"/>
        <v>45828</v>
      </c>
      <c r="C617" s="39">
        <f t="shared" si="219"/>
        <v>5400256064</v>
      </c>
      <c r="D617" s="38" t="str">
        <f>IF(AF617="", "", IFERROR(TEXT(INDEX(Tabella4[N°], MATCH("*"&amp;AF617&amp;"*", Tabella4[DIPENDENTE], 0)), "0000"), "Non trovato"))</f>
        <v>0319</v>
      </c>
      <c r="E617" s="38" t="str">
        <f>IF(AG617="", "", IF(ISERROR(MATCH("*"&amp;AG617&amp;"*", Tabella4[DIPENDENTE], 0)), "Non trovato", TEXT(INDEX(Tabella4[N°], MATCH("*"&amp;AG617&amp;"*", Tabella4[DIPENDENTE], 0)), "0000")))</f>
        <v/>
      </c>
      <c r="F617" s="48" t="str">
        <f t="shared" si="199"/>
        <v>AMARA</v>
      </c>
      <c r="G617" s="48" t="str">
        <f t="shared" si="200"/>
        <v/>
      </c>
      <c r="H617" s="57"/>
      <c r="I617" s="68" t="str">
        <f t="shared" si="201"/>
        <v>02</v>
      </c>
      <c r="J617" s="39" t="str">
        <f t="shared" si="216"/>
        <v/>
      </c>
      <c r="K617" s="40" t="str">
        <f t="shared" si="217"/>
        <v>07:00</v>
      </c>
      <c r="L617" s="48"/>
      <c r="M617" s="41" t="str">
        <f t="shared" si="218"/>
        <v>03:30</v>
      </c>
      <c r="N617" s="41" t="str">
        <f t="shared" si="202"/>
        <v/>
      </c>
      <c r="O617" s="10" t="str">
        <f t="shared" si="203"/>
        <v>10:30</v>
      </c>
      <c r="P617" s="10" t="str">
        <f t="shared" si="204"/>
        <v/>
      </c>
      <c r="Q617" s="48" t="str">
        <f t="shared" si="205"/>
        <v/>
      </c>
      <c r="R617" s="48" t="str">
        <f t="shared" si="206"/>
        <v/>
      </c>
      <c r="S617" s="42" t="str">
        <f t="shared" si="207"/>
        <v>SINGOLO</v>
      </c>
      <c r="T617" s="57" t="str">
        <f>Tabella3[[#This Row],[Descrizione Attività]]</f>
        <v>Area cantieri SUD - Noleggio gruppo elet</v>
      </c>
      <c r="U617" s="57" t="str">
        <f>IF(Tabella1[[#This Row],[DATA]]="","","02")</f>
        <v>02</v>
      </c>
      <c r="V617" s="34"/>
      <c r="W617" s="34"/>
      <c r="X617" s="33"/>
      <c r="Y617" s="23"/>
      <c r="Z617" s="21" t="str">
        <f t="shared" si="208"/>
        <v>venerdì</v>
      </c>
      <c r="AA617" s="22">
        <f t="shared" si="209"/>
        <v>10.5</v>
      </c>
      <c r="AB617" s="22" t="str">
        <f t="shared" si="210"/>
        <v>10:30</v>
      </c>
      <c r="AC617" s="22" t="str">
        <f t="shared" si="211"/>
        <v>NO</v>
      </c>
      <c r="AD617" s="46"/>
      <c r="AE617" s="80">
        <v>45828</v>
      </c>
      <c r="AF617" s="73" t="s">
        <v>155</v>
      </c>
      <c r="AG617" s="73"/>
      <c r="AH617" s="73">
        <v>5400256064</v>
      </c>
      <c r="AI617" s="73">
        <v>10</v>
      </c>
      <c r="AJ617" s="74">
        <v>6.15</v>
      </c>
      <c r="AK617" s="74">
        <v>16.45</v>
      </c>
      <c r="AL617" s="74">
        <v>10.5</v>
      </c>
      <c r="AM617" s="73" t="s">
        <v>183</v>
      </c>
      <c r="AN617" s="75" t="s">
        <v>45</v>
      </c>
      <c r="AO617" s="76" t="s">
        <v>61</v>
      </c>
    </row>
    <row r="618" spans="1:41" ht="14.45" customHeight="1">
      <c r="A618" s="38"/>
      <c r="B618" s="9">
        <f t="shared" si="198"/>
        <v>45828</v>
      </c>
      <c r="C618" s="39">
        <f t="shared" si="219"/>
        <v>5400256891</v>
      </c>
      <c r="D618" s="38" t="str">
        <f>IF(AF618="", "", IFERROR(TEXT(INDEX(Tabella4[N°], MATCH("*"&amp;AF618&amp;"*", Tabella4[DIPENDENTE], 0)), "0000"), "Non trovato"))</f>
        <v>0803</v>
      </c>
      <c r="E618" s="38" t="str">
        <f>IF(AG618="", "", IF(ISERROR(MATCH("*"&amp;AG618&amp;"*", Tabella4[DIPENDENTE], 0)), "Non trovato", TEXT(INDEX(Tabella4[N°], MATCH("*"&amp;AG618&amp;"*", Tabella4[DIPENDENTE], 0)), "0000")))</f>
        <v/>
      </c>
      <c r="F618" s="48" t="str">
        <f t="shared" si="199"/>
        <v>SPINALI V</v>
      </c>
      <c r="G618" s="48" t="str">
        <f t="shared" si="200"/>
        <v/>
      </c>
      <c r="H618" s="57"/>
      <c r="I618" s="68" t="str">
        <f t="shared" si="201"/>
        <v>02</v>
      </c>
      <c r="J618" s="39" t="str">
        <f t="shared" si="216"/>
        <v/>
      </c>
      <c r="K618" s="40" t="str">
        <f t="shared" si="217"/>
        <v>01:45</v>
      </c>
      <c r="L618" s="48"/>
      <c r="M618" s="41" t="str">
        <f t="shared" si="218"/>
        <v/>
      </c>
      <c r="N618" s="41" t="str">
        <f t="shared" si="202"/>
        <v/>
      </c>
      <c r="O618" s="10" t="str">
        <f t="shared" si="203"/>
        <v>01:45</v>
      </c>
      <c r="P618" s="10" t="str">
        <f t="shared" si="204"/>
        <v/>
      </c>
      <c r="Q618" s="48" t="str">
        <f t="shared" si="205"/>
        <v/>
      </c>
      <c r="R618" s="48" t="str">
        <f t="shared" si="206"/>
        <v/>
      </c>
      <c r="S618" s="42" t="str">
        <f t="shared" si="207"/>
        <v>SINGOLO</v>
      </c>
      <c r="T618" s="57" t="str">
        <f>Tabella3[[#This Row],[Descrizione Attività]]</f>
        <v>Chiam CTG per Prova fun. RBV204 IMP 2000</v>
      </c>
      <c r="U618" s="57" t="str">
        <f>IF(Tabella1[[#This Row],[DATA]]="","","02")</f>
        <v>02</v>
      </c>
      <c r="V618" s="34"/>
      <c r="W618" s="34"/>
      <c r="X618" s="33"/>
      <c r="Y618" s="23"/>
      <c r="Z618" s="21" t="str">
        <f t="shared" si="208"/>
        <v>venerdì</v>
      </c>
      <c r="AA618" s="22">
        <f t="shared" si="209"/>
        <v>1.75</v>
      </c>
      <c r="AB618" s="22" t="str">
        <f t="shared" si="210"/>
        <v>01:45</v>
      </c>
      <c r="AC618" s="22" t="str">
        <f t="shared" si="211"/>
        <v>NO</v>
      </c>
      <c r="AD618" s="46"/>
      <c r="AE618" s="80">
        <v>45828</v>
      </c>
      <c r="AF618" s="73" t="s">
        <v>69</v>
      </c>
      <c r="AG618" s="73"/>
      <c r="AH618" s="73">
        <v>5400256891</v>
      </c>
      <c r="AI618" s="73">
        <v>10</v>
      </c>
      <c r="AJ618" s="74">
        <v>14.15</v>
      </c>
      <c r="AK618" s="74">
        <v>16</v>
      </c>
      <c r="AL618" s="74">
        <v>1.75</v>
      </c>
      <c r="AM618" s="73" t="s">
        <v>223</v>
      </c>
      <c r="AN618" s="75" t="s">
        <v>45</v>
      </c>
      <c r="AO618" s="76" t="s">
        <v>119</v>
      </c>
    </row>
    <row r="619" spans="1:41" ht="14.45" customHeight="1">
      <c r="A619" s="38"/>
      <c r="B619" s="9">
        <f t="shared" si="198"/>
        <v>45828</v>
      </c>
      <c r="C619" s="39">
        <f t="shared" si="219"/>
        <v>404</v>
      </c>
      <c r="D619" s="38" t="str">
        <f>IF(AF619="", "", IFERROR(TEXT(INDEX(Tabella4[N°], MATCH("*"&amp;AF619&amp;"*", Tabella4[DIPENDENTE], 0)), "0000"), "Non trovato"))</f>
        <v>2132</v>
      </c>
      <c r="E619" s="38" t="str">
        <f>IF(AG619="", "", IF(ISERROR(MATCH("*"&amp;AG619&amp;"*", Tabella4[DIPENDENTE], 0)), "Non trovato", TEXT(INDEX(Tabella4[N°], MATCH("*"&amp;AG619&amp;"*", Tabella4[DIPENDENTE], 0)), "0000")))</f>
        <v>1969</v>
      </c>
      <c r="F619" s="48" t="str">
        <f t="shared" si="199"/>
        <v>ALLEGRETTI</v>
      </c>
      <c r="G619" s="48" t="str">
        <f t="shared" si="200"/>
        <v>BELLISTRI</v>
      </c>
      <c r="H619" s="57"/>
      <c r="I619" s="68" t="str">
        <f t="shared" si="201"/>
        <v>02</v>
      </c>
      <c r="J619" s="39" t="str">
        <f t="shared" si="216"/>
        <v/>
      </c>
      <c r="K619" s="40" t="str">
        <f t="shared" si="217"/>
        <v/>
      </c>
      <c r="L619" s="48"/>
      <c r="M619" s="41" t="str">
        <f t="shared" si="218"/>
        <v/>
      </c>
      <c r="N619" s="41" t="str">
        <f t="shared" si="202"/>
        <v/>
      </c>
      <c r="O619" s="10" t="str">
        <f t="shared" si="203"/>
        <v>05:00</v>
      </c>
      <c r="P619" s="10" t="str">
        <f t="shared" si="204"/>
        <v>05:00</v>
      </c>
      <c r="Q619" s="48" t="str">
        <f t="shared" si="205"/>
        <v/>
      </c>
      <c r="R619" s="48" t="str">
        <f t="shared" si="206"/>
        <v/>
      </c>
      <c r="S619" s="42" t="str">
        <f t="shared" si="207"/>
        <v>DOPPIO</v>
      </c>
      <c r="T619" s="57" t="str">
        <f>Tabella3[[#This Row],[Descrizione Attività]]</f>
        <v>FERIE</v>
      </c>
      <c r="U619" s="57" t="str">
        <f>IF(Tabella1[[#This Row],[DATA]]="","","02")</f>
        <v>02</v>
      </c>
      <c r="V619" s="34"/>
      <c r="W619" s="34"/>
      <c r="X619" s="33"/>
      <c r="Y619" s="23"/>
      <c r="Z619" s="21" t="str">
        <f t="shared" si="208"/>
        <v>venerdì</v>
      </c>
      <c r="AA619" s="22">
        <f t="shared" si="209"/>
        <v>5</v>
      </c>
      <c r="AB619" s="22" t="str">
        <f t="shared" si="210"/>
        <v>05:00</v>
      </c>
      <c r="AC619" s="22" t="str">
        <f t="shared" si="211"/>
        <v>NO</v>
      </c>
      <c r="AD619" s="46"/>
      <c r="AE619" s="80">
        <v>45828</v>
      </c>
      <c r="AF619" s="73" t="s">
        <v>107</v>
      </c>
      <c r="AG619" s="73" t="s">
        <v>73</v>
      </c>
      <c r="AH619" s="73">
        <v>4042</v>
      </c>
      <c r="AI619" s="73">
        <v>10</v>
      </c>
      <c r="AJ619" s="74"/>
      <c r="AK619" s="74"/>
      <c r="AL619" s="74">
        <v>10</v>
      </c>
      <c r="AM619" s="73" t="s">
        <v>53</v>
      </c>
      <c r="AN619" s="75" t="s">
        <v>49</v>
      </c>
      <c r="AO619" s="76">
        <v>404</v>
      </c>
    </row>
    <row r="620" spans="1:41" ht="14.45" customHeight="1">
      <c r="A620" s="38"/>
      <c r="B620" s="9">
        <f t="shared" si="198"/>
        <v>45828</v>
      </c>
      <c r="C620" s="39">
        <f t="shared" si="219"/>
        <v>404</v>
      </c>
      <c r="D620" s="38" t="str">
        <f>IF(AF620="", "", IFERROR(TEXT(INDEX(Tabella4[N°], MATCH("*"&amp;AF620&amp;"*", Tabella4[DIPENDENTE], 0)), "0000"), "Non trovato"))</f>
        <v>0300</v>
      </c>
      <c r="E620" s="38" t="str">
        <f>IF(AG620="", "", IF(ISERROR(MATCH("*"&amp;AG620&amp;"*", Tabella4[DIPENDENTE], 0)), "Non trovato", TEXT(INDEX(Tabella4[N°], MATCH("*"&amp;AG620&amp;"*", Tabella4[DIPENDENTE], 0)), "0000")))</f>
        <v>2109</v>
      </c>
      <c r="F620" s="48" t="str">
        <f t="shared" si="199"/>
        <v>CAVAGNACCHI</v>
      </c>
      <c r="G620" s="48" t="str">
        <f t="shared" si="200"/>
        <v>CAVALLI</v>
      </c>
      <c r="H620" s="57"/>
      <c r="I620" s="68" t="str">
        <f t="shared" si="201"/>
        <v>02</v>
      </c>
      <c r="J620" s="39" t="str">
        <f t="shared" si="216"/>
        <v/>
      </c>
      <c r="K620" s="40" t="str">
        <f t="shared" si="217"/>
        <v/>
      </c>
      <c r="L620" s="48"/>
      <c r="M620" s="41" t="str">
        <f t="shared" si="218"/>
        <v/>
      </c>
      <c r="N620" s="41" t="str">
        <f t="shared" si="202"/>
        <v/>
      </c>
      <c r="O620" s="10" t="str">
        <f t="shared" si="203"/>
        <v>05:00</v>
      </c>
      <c r="P620" s="10" t="str">
        <f t="shared" si="204"/>
        <v>05:00</v>
      </c>
      <c r="Q620" s="48" t="str">
        <f t="shared" si="205"/>
        <v/>
      </c>
      <c r="R620" s="48" t="str">
        <f t="shared" si="206"/>
        <v/>
      </c>
      <c r="S620" s="42" t="str">
        <f t="shared" si="207"/>
        <v>DOPPIO</v>
      </c>
      <c r="T620" s="57" t="str">
        <f>Tabella3[[#This Row],[Descrizione Attività]]</f>
        <v>FERIE</v>
      </c>
      <c r="U620" s="57" t="str">
        <f>IF(Tabella1[[#This Row],[DATA]]="","","02")</f>
        <v>02</v>
      </c>
      <c r="V620" s="34"/>
      <c r="W620" s="34"/>
      <c r="X620" s="33"/>
      <c r="Y620" s="23"/>
      <c r="Z620" s="21" t="str">
        <f t="shared" si="208"/>
        <v>venerdì</v>
      </c>
      <c r="AA620" s="22">
        <f t="shared" si="209"/>
        <v>5</v>
      </c>
      <c r="AB620" s="22" t="str">
        <f t="shared" si="210"/>
        <v>05:00</v>
      </c>
      <c r="AC620" s="22" t="str">
        <f t="shared" si="211"/>
        <v>NO</v>
      </c>
      <c r="AD620" s="46"/>
      <c r="AE620" s="80">
        <v>45828</v>
      </c>
      <c r="AF620" s="73" t="s">
        <v>81</v>
      </c>
      <c r="AG620" s="73" t="s">
        <v>114</v>
      </c>
      <c r="AH620" s="73">
        <v>4042</v>
      </c>
      <c r="AI620" s="73">
        <v>10</v>
      </c>
      <c r="AJ620" s="74"/>
      <c r="AK620" s="74"/>
      <c r="AL620" s="74">
        <v>10</v>
      </c>
      <c r="AM620" s="73" t="s">
        <v>53</v>
      </c>
      <c r="AN620" s="75" t="s">
        <v>49</v>
      </c>
      <c r="AO620" s="76">
        <v>404</v>
      </c>
    </row>
    <row r="621" spans="1:41" ht="14.45" customHeight="1">
      <c r="A621" s="38"/>
      <c r="B621" s="9">
        <f t="shared" si="198"/>
        <v>45828</v>
      </c>
      <c r="C621" s="39">
        <f t="shared" si="219"/>
        <v>404</v>
      </c>
      <c r="D621" s="38" t="str">
        <f>IF(AF621="", "", IFERROR(TEXT(INDEX(Tabella4[N°], MATCH("*"&amp;AF621&amp;"*", Tabella4[DIPENDENTE], 0)), "0000"), "Non trovato"))</f>
        <v>1894</v>
      </c>
      <c r="E621" s="38" t="str">
        <f>IF(AG621="", "", IF(ISERROR(MATCH("*"&amp;AG621&amp;"*", Tabella4[DIPENDENTE], 0)), "Non trovato", TEXT(INDEX(Tabella4[N°], MATCH("*"&amp;AG621&amp;"*", Tabella4[DIPENDENTE], 0)), "0000")))</f>
        <v>2013</v>
      </c>
      <c r="F621" s="48" t="str">
        <f t="shared" si="199"/>
        <v>CORTESE</v>
      </c>
      <c r="G621" s="48" t="str">
        <f t="shared" si="200"/>
        <v>DE LUCA</v>
      </c>
      <c r="H621" s="57"/>
      <c r="I621" s="68" t="str">
        <f t="shared" si="201"/>
        <v>02</v>
      </c>
      <c r="J621" s="39" t="str">
        <f t="shared" si="216"/>
        <v/>
      </c>
      <c r="K621" s="40" t="str">
        <f t="shared" si="217"/>
        <v/>
      </c>
      <c r="L621" s="48"/>
      <c r="M621" s="41" t="str">
        <f t="shared" si="218"/>
        <v/>
      </c>
      <c r="N621" s="41" t="str">
        <f t="shared" si="202"/>
        <v/>
      </c>
      <c r="O621" s="10" t="str">
        <f t="shared" si="203"/>
        <v>05:00</v>
      </c>
      <c r="P621" s="10" t="str">
        <f t="shared" si="204"/>
        <v>05:00</v>
      </c>
      <c r="Q621" s="48" t="str">
        <f t="shared" si="205"/>
        <v/>
      </c>
      <c r="R621" s="48" t="str">
        <f t="shared" si="206"/>
        <v/>
      </c>
      <c r="S621" s="42" t="str">
        <f t="shared" si="207"/>
        <v>DOPPIO</v>
      </c>
      <c r="T621" s="57" t="str">
        <f>Tabella3[[#This Row],[Descrizione Attività]]</f>
        <v>FERIE</v>
      </c>
      <c r="U621" s="57" t="str">
        <f>IF(Tabella1[[#This Row],[DATA]]="","","02")</f>
        <v>02</v>
      </c>
      <c r="V621" s="34"/>
      <c r="W621" s="34"/>
      <c r="X621" s="33"/>
      <c r="Y621" s="23"/>
      <c r="Z621" s="21" t="str">
        <f t="shared" si="208"/>
        <v>venerdì</v>
      </c>
      <c r="AA621" s="22">
        <f t="shared" si="209"/>
        <v>5</v>
      </c>
      <c r="AB621" s="22" t="str">
        <f t="shared" si="210"/>
        <v>05:00</v>
      </c>
      <c r="AC621" s="22" t="str">
        <f t="shared" si="211"/>
        <v>NO</v>
      </c>
      <c r="AD621" s="46"/>
      <c r="AE621" s="80">
        <v>45828</v>
      </c>
      <c r="AF621" s="73" t="s">
        <v>58</v>
      </c>
      <c r="AG621" s="73" t="s">
        <v>105</v>
      </c>
      <c r="AH621" s="73">
        <v>4042</v>
      </c>
      <c r="AI621" s="73">
        <v>10</v>
      </c>
      <c r="AJ621" s="74"/>
      <c r="AK621" s="74"/>
      <c r="AL621" s="74">
        <v>10</v>
      </c>
      <c r="AM621" s="73" t="s">
        <v>53</v>
      </c>
      <c r="AN621" s="75" t="s">
        <v>49</v>
      </c>
      <c r="AO621" s="76">
        <v>404</v>
      </c>
    </row>
    <row r="622" spans="1:41" ht="14.45" customHeight="1">
      <c r="A622" s="38"/>
      <c r="B622" s="9">
        <f t="shared" si="198"/>
        <v>45828</v>
      </c>
      <c r="C622" s="39">
        <f t="shared" si="219"/>
        <v>404</v>
      </c>
      <c r="D622" s="38" t="str">
        <f>IF(AF622="", "", IFERROR(TEXT(INDEX(Tabella4[N°], MATCH("*"&amp;AF622&amp;"*", Tabella4[DIPENDENTE], 0)), "0000"), "Non trovato"))</f>
        <v>0552</v>
      </c>
      <c r="E622" s="38" t="str">
        <f>IF(AG622="", "", IF(ISERROR(MATCH("*"&amp;AG622&amp;"*", Tabella4[DIPENDENTE], 0)), "Non trovato", TEXT(INDEX(Tabella4[N°], MATCH("*"&amp;AG622&amp;"*", Tabella4[DIPENDENTE], 0)), "0000")))</f>
        <v>0266</v>
      </c>
      <c r="F622" s="48" t="str">
        <f t="shared" si="199"/>
        <v>DI MARE</v>
      </c>
      <c r="G622" s="48" t="str">
        <f t="shared" si="200"/>
        <v>DI SALVO</v>
      </c>
      <c r="H622" s="57"/>
      <c r="I622" s="68" t="str">
        <f t="shared" si="201"/>
        <v>02</v>
      </c>
      <c r="J622" s="39" t="str">
        <f t="shared" si="216"/>
        <v/>
      </c>
      <c r="K622" s="40" t="str">
        <f t="shared" si="217"/>
        <v/>
      </c>
      <c r="L622" s="48"/>
      <c r="M622" s="41" t="str">
        <f t="shared" si="218"/>
        <v/>
      </c>
      <c r="N622" s="41" t="str">
        <f t="shared" si="202"/>
        <v/>
      </c>
      <c r="O622" s="10" t="str">
        <f t="shared" si="203"/>
        <v>05:00</v>
      </c>
      <c r="P622" s="10" t="str">
        <f t="shared" si="204"/>
        <v>05:00</v>
      </c>
      <c r="Q622" s="48" t="str">
        <f t="shared" si="205"/>
        <v/>
      </c>
      <c r="R622" s="48" t="str">
        <f t="shared" si="206"/>
        <v/>
      </c>
      <c r="S622" s="42" t="str">
        <f t="shared" si="207"/>
        <v>DOPPIO</v>
      </c>
      <c r="T622" s="57" t="str">
        <f>Tabella3[[#This Row],[Descrizione Attività]]</f>
        <v>FERIE</v>
      </c>
      <c r="U622" s="57" t="str">
        <f>IF(Tabella1[[#This Row],[DATA]]="","","02")</f>
        <v>02</v>
      </c>
      <c r="V622" s="34"/>
      <c r="W622" s="34"/>
      <c r="X622" s="33"/>
      <c r="Y622" s="23"/>
      <c r="Z622" s="21" t="str">
        <f t="shared" si="208"/>
        <v>venerdì</v>
      </c>
      <c r="AA622" s="22">
        <f t="shared" si="209"/>
        <v>5</v>
      </c>
      <c r="AB622" s="22" t="str">
        <f t="shared" si="210"/>
        <v>05:00</v>
      </c>
      <c r="AC622" s="22" t="str">
        <f t="shared" si="211"/>
        <v>NO</v>
      </c>
      <c r="AD622" s="46"/>
      <c r="AE622" s="80">
        <v>45828</v>
      </c>
      <c r="AF622" s="73" t="s">
        <v>63</v>
      </c>
      <c r="AG622" s="73" t="s">
        <v>54</v>
      </c>
      <c r="AH622" s="73">
        <v>4042</v>
      </c>
      <c r="AI622" s="73">
        <v>10</v>
      </c>
      <c r="AJ622" s="74"/>
      <c r="AK622" s="74"/>
      <c r="AL622" s="74">
        <v>10</v>
      </c>
      <c r="AM622" s="73" t="s">
        <v>53</v>
      </c>
      <c r="AN622" s="75" t="s">
        <v>49</v>
      </c>
      <c r="AO622" s="76">
        <v>404</v>
      </c>
    </row>
    <row r="623" spans="1:41" ht="14.45" customHeight="1">
      <c r="A623" s="38"/>
      <c r="B623" s="9">
        <f t="shared" si="198"/>
        <v>45828</v>
      </c>
      <c r="C623" s="39">
        <f t="shared" si="219"/>
        <v>404</v>
      </c>
      <c r="D623" s="38" t="str">
        <f>IF(AF623="", "", IFERROR(TEXT(INDEX(Tabella4[N°], MATCH("*"&amp;AF623&amp;"*", Tabella4[DIPENDENTE], 0)), "0000"), "Non trovato"))</f>
        <v>0370</v>
      </c>
      <c r="E623" s="38" t="str">
        <f>IF(AG623="", "", IF(ISERROR(MATCH("*"&amp;AG623&amp;"*", Tabella4[DIPENDENTE], 0)), "Non trovato", TEXT(INDEX(Tabella4[N°], MATCH("*"&amp;AG623&amp;"*", Tabella4[DIPENDENTE], 0)), "0000")))</f>
        <v>1996</v>
      </c>
      <c r="F623" s="48" t="str">
        <f t="shared" si="199"/>
        <v>GARBINI</v>
      </c>
      <c r="G623" s="48" t="str">
        <f t="shared" si="200"/>
        <v>GARRO S</v>
      </c>
      <c r="H623" s="57"/>
      <c r="I623" s="68" t="str">
        <f t="shared" si="201"/>
        <v>02</v>
      </c>
      <c r="J623" s="39" t="str">
        <f t="shared" si="216"/>
        <v/>
      </c>
      <c r="K623" s="40" t="str">
        <f t="shared" si="217"/>
        <v/>
      </c>
      <c r="L623" s="48"/>
      <c r="M623" s="41" t="str">
        <f t="shared" si="218"/>
        <v/>
      </c>
      <c r="N623" s="41" t="str">
        <f t="shared" si="202"/>
        <v/>
      </c>
      <c r="O623" s="10" t="str">
        <f t="shared" si="203"/>
        <v>05:00</v>
      </c>
      <c r="P623" s="10" t="str">
        <f t="shared" si="204"/>
        <v>05:00</v>
      </c>
      <c r="Q623" s="48" t="str">
        <f t="shared" si="205"/>
        <v/>
      </c>
      <c r="R623" s="48" t="str">
        <f t="shared" si="206"/>
        <v/>
      </c>
      <c r="S623" s="42" t="str">
        <f t="shared" si="207"/>
        <v>DOPPIO</v>
      </c>
      <c r="T623" s="57" t="str">
        <f>Tabella3[[#This Row],[Descrizione Attività]]</f>
        <v>FERIE</v>
      </c>
      <c r="U623" s="57" t="str">
        <f>IF(Tabella1[[#This Row],[DATA]]="","","02")</f>
        <v>02</v>
      </c>
      <c r="V623" s="34"/>
      <c r="W623" s="34"/>
      <c r="X623" s="33"/>
      <c r="Y623" s="23"/>
      <c r="Z623" s="21" t="str">
        <f t="shared" si="208"/>
        <v>venerdì</v>
      </c>
      <c r="AA623" s="22">
        <f t="shared" si="209"/>
        <v>5</v>
      </c>
      <c r="AB623" s="22" t="str">
        <f t="shared" si="210"/>
        <v>05:00</v>
      </c>
      <c r="AC623" s="22" t="str">
        <f t="shared" si="211"/>
        <v>NO</v>
      </c>
      <c r="AD623" s="46"/>
      <c r="AE623" s="80">
        <v>45828</v>
      </c>
      <c r="AF623" s="73" t="s">
        <v>115</v>
      </c>
      <c r="AG623" s="73" t="s">
        <v>97</v>
      </c>
      <c r="AH623" s="73">
        <v>4042</v>
      </c>
      <c r="AI623" s="73">
        <v>10</v>
      </c>
      <c r="AJ623" s="74"/>
      <c r="AK623" s="74"/>
      <c r="AL623" s="74">
        <v>10</v>
      </c>
      <c r="AM623" s="73" t="s">
        <v>53</v>
      </c>
      <c r="AN623" s="75" t="s">
        <v>49</v>
      </c>
      <c r="AO623" s="76">
        <v>404</v>
      </c>
    </row>
    <row r="624" spans="1:41" ht="14.45" customHeight="1">
      <c r="A624" s="38"/>
      <c r="B624" s="9">
        <f t="shared" si="198"/>
        <v>45828</v>
      </c>
      <c r="C624" s="39">
        <f t="shared" si="219"/>
        <v>404</v>
      </c>
      <c r="D624" s="38" t="str">
        <f>IF(AF624="", "", IFERROR(TEXT(INDEX(Tabella4[N°], MATCH("*"&amp;AF624&amp;"*", Tabella4[DIPENDENTE], 0)), "0000"), "Non trovato"))</f>
        <v>1050</v>
      </c>
      <c r="E624" s="38" t="str">
        <f>IF(AG624="", "", IF(ISERROR(MATCH("*"&amp;AG624&amp;"*", Tabella4[DIPENDENTE], 0)), "Non trovato", TEXT(INDEX(Tabella4[N°], MATCH("*"&amp;AG624&amp;"*", Tabella4[DIPENDENTE], 0)), "0000")))</f>
        <v>2114</v>
      </c>
      <c r="F624" s="48" t="str">
        <f t="shared" si="199"/>
        <v>GIGLIUTO M</v>
      </c>
      <c r="G624" s="48" t="str">
        <f t="shared" si="200"/>
        <v>GUARINO</v>
      </c>
      <c r="H624" s="57"/>
      <c r="I624" s="68" t="str">
        <f t="shared" si="201"/>
        <v>02</v>
      </c>
      <c r="J624" s="39" t="str">
        <f t="shared" si="216"/>
        <v/>
      </c>
      <c r="K624" s="40" t="str">
        <f t="shared" si="217"/>
        <v/>
      </c>
      <c r="L624" s="48"/>
      <c r="M624" s="41" t="str">
        <f t="shared" si="218"/>
        <v/>
      </c>
      <c r="N624" s="41" t="str">
        <f t="shared" si="202"/>
        <v/>
      </c>
      <c r="O624" s="10" t="str">
        <f t="shared" si="203"/>
        <v>05:00</v>
      </c>
      <c r="P624" s="10" t="str">
        <f t="shared" si="204"/>
        <v>05:00</v>
      </c>
      <c r="Q624" s="48" t="str">
        <f t="shared" si="205"/>
        <v/>
      </c>
      <c r="R624" s="48" t="str">
        <f t="shared" si="206"/>
        <v/>
      </c>
      <c r="S624" s="42" t="str">
        <f t="shared" si="207"/>
        <v>DOPPIO</v>
      </c>
      <c r="T624" s="57" t="str">
        <f>Tabella3[[#This Row],[Descrizione Attività]]</f>
        <v>FERIE</v>
      </c>
      <c r="U624" s="57" t="str">
        <f>IF(Tabella1[[#This Row],[DATA]]="","","02")</f>
        <v>02</v>
      </c>
      <c r="V624" s="34"/>
      <c r="W624" s="34"/>
      <c r="X624" s="33"/>
      <c r="Y624" s="23"/>
      <c r="Z624" s="21" t="str">
        <f t="shared" si="208"/>
        <v>venerdì</v>
      </c>
      <c r="AA624" s="22">
        <f t="shared" si="209"/>
        <v>5</v>
      </c>
      <c r="AB624" s="22" t="str">
        <f t="shared" si="210"/>
        <v>05:00</v>
      </c>
      <c r="AC624" s="22" t="str">
        <f t="shared" si="211"/>
        <v>NO</v>
      </c>
      <c r="AD624" s="46"/>
      <c r="AE624" s="80">
        <v>45828</v>
      </c>
      <c r="AF624" s="73" t="s">
        <v>109</v>
      </c>
      <c r="AG624" s="73" t="s">
        <v>43</v>
      </c>
      <c r="AH624" s="73">
        <v>4042</v>
      </c>
      <c r="AI624" s="73">
        <v>10</v>
      </c>
      <c r="AJ624" s="74"/>
      <c r="AK624" s="74"/>
      <c r="AL624" s="74">
        <v>10</v>
      </c>
      <c r="AM624" s="73" t="s">
        <v>53</v>
      </c>
      <c r="AN624" s="75" t="s">
        <v>49</v>
      </c>
      <c r="AO624" s="76">
        <v>404</v>
      </c>
    </row>
    <row r="625" spans="1:41" ht="14.45" customHeight="1">
      <c r="A625" s="38"/>
      <c r="B625" s="9">
        <f t="shared" si="198"/>
        <v>45828</v>
      </c>
      <c r="C625" s="39">
        <f t="shared" si="219"/>
        <v>404</v>
      </c>
      <c r="D625" s="38" t="str">
        <f>IF(AF625="", "", IFERROR(TEXT(INDEX(Tabella4[N°], MATCH("*"&amp;AF625&amp;"*", Tabella4[DIPENDENTE], 0)), "0000"), "Non trovato"))</f>
        <v>0278</v>
      </c>
      <c r="E625" s="38" t="str">
        <f>IF(AG625="", "", IF(ISERROR(MATCH("*"&amp;AG625&amp;"*", Tabella4[DIPENDENTE], 0)), "Non trovato", TEXT(INDEX(Tabella4[N°], MATCH("*"&amp;AG625&amp;"*", Tabella4[DIPENDENTE], 0)), "0000")))</f>
        <v>1904</v>
      </c>
      <c r="F625" s="48" t="str">
        <f t="shared" si="199"/>
        <v>INTRESSALVI</v>
      </c>
      <c r="G625" s="48" t="str">
        <f t="shared" si="200"/>
        <v>LA ROCCA</v>
      </c>
      <c r="H625" s="57"/>
      <c r="I625" s="68" t="str">
        <f t="shared" si="201"/>
        <v>02</v>
      </c>
      <c r="J625" s="39" t="str">
        <f t="shared" si="216"/>
        <v/>
      </c>
      <c r="K625" s="40" t="str">
        <f t="shared" si="217"/>
        <v/>
      </c>
      <c r="L625" s="48"/>
      <c r="M625" s="41" t="str">
        <f t="shared" si="218"/>
        <v/>
      </c>
      <c r="N625" s="41" t="str">
        <f t="shared" si="202"/>
        <v/>
      </c>
      <c r="O625" s="10" t="str">
        <f t="shared" si="203"/>
        <v>05:00</v>
      </c>
      <c r="P625" s="10" t="str">
        <f t="shared" si="204"/>
        <v>05:00</v>
      </c>
      <c r="Q625" s="48" t="str">
        <f t="shared" si="205"/>
        <v/>
      </c>
      <c r="R625" s="48" t="str">
        <f t="shared" si="206"/>
        <v/>
      </c>
      <c r="S625" s="42" t="str">
        <f t="shared" si="207"/>
        <v>DOPPIO</v>
      </c>
      <c r="T625" s="57" t="str">
        <f>Tabella3[[#This Row],[Descrizione Attività]]</f>
        <v>FERIE</v>
      </c>
      <c r="U625" s="57" t="str">
        <f>IF(Tabella1[[#This Row],[DATA]]="","","02")</f>
        <v>02</v>
      </c>
      <c r="V625" s="34"/>
      <c r="W625" s="34"/>
      <c r="X625" s="33"/>
      <c r="Y625" s="23"/>
      <c r="Z625" s="21" t="str">
        <f t="shared" si="208"/>
        <v>venerdì</v>
      </c>
      <c r="AA625" s="22">
        <f t="shared" si="209"/>
        <v>5</v>
      </c>
      <c r="AB625" s="22" t="str">
        <f t="shared" si="210"/>
        <v>05:00</v>
      </c>
      <c r="AC625" s="22" t="str">
        <f t="shared" si="211"/>
        <v>NO</v>
      </c>
      <c r="AD625" s="46"/>
      <c r="AE625" s="80">
        <v>45828</v>
      </c>
      <c r="AF625" s="73" t="s">
        <v>50</v>
      </c>
      <c r="AG625" s="73" t="s">
        <v>59</v>
      </c>
      <c r="AH625" s="73">
        <v>4042</v>
      </c>
      <c r="AI625" s="73">
        <v>10</v>
      </c>
      <c r="AJ625" s="74"/>
      <c r="AK625" s="74"/>
      <c r="AL625" s="74">
        <v>10</v>
      </c>
      <c r="AM625" s="73" t="s">
        <v>53</v>
      </c>
      <c r="AN625" s="75" t="s">
        <v>49</v>
      </c>
      <c r="AO625" s="76">
        <v>404</v>
      </c>
    </row>
    <row r="626" spans="1:41" ht="14.45" customHeight="1">
      <c r="A626" s="38"/>
      <c r="B626" s="9">
        <f t="shared" si="198"/>
        <v>45828</v>
      </c>
      <c r="C626" s="39">
        <f t="shared" si="219"/>
        <v>404</v>
      </c>
      <c r="D626" s="38" t="str">
        <f>IF(AF626="", "", IFERROR(TEXT(INDEX(Tabella4[N°], MATCH("*"&amp;AF626&amp;"*", Tabella4[DIPENDENTE], 0)), "0000"), "Non trovato"))</f>
        <v>1833</v>
      </c>
      <c r="E626" s="38" t="str">
        <f>IF(AG626="", "", IF(ISERROR(MATCH("*"&amp;AG626&amp;"*", Tabella4[DIPENDENTE], 0)), "Non trovato", TEXT(INDEX(Tabella4[N°], MATCH("*"&amp;AG626&amp;"*", Tabella4[DIPENDENTE], 0)), "0000")))</f>
        <v>2012</v>
      </c>
      <c r="F626" s="48" t="str">
        <f t="shared" si="199"/>
        <v>MICELI</v>
      </c>
      <c r="G626" s="48" t="str">
        <f t="shared" si="200"/>
        <v>MIGNOSA A</v>
      </c>
      <c r="H626" s="57"/>
      <c r="I626" s="68" t="str">
        <f t="shared" si="201"/>
        <v>02</v>
      </c>
      <c r="J626" s="39" t="str">
        <f t="shared" si="216"/>
        <v/>
      </c>
      <c r="K626" s="40" t="str">
        <f t="shared" si="217"/>
        <v/>
      </c>
      <c r="L626" s="48"/>
      <c r="M626" s="41" t="str">
        <f t="shared" si="218"/>
        <v/>
      </c>
      <c r="N626" s="41" t="str">
        <f t="shared" si="202"/>
        <v/>
      </c>
      <c r="O626" s="10" t="str">
        <f t="shared" si="203"/>
        <v>05:00</v>
      </c>
      <c r="P626" s="10" t="str">
        <f t="shared" si="204"/>
        <v>05:00</v>
      </c>
      <c r="Q626" s="48" t="str">
        <f t="shared" si="205"/>
        <v/>
      </c>
      <c r="R626" s="48" t="str">
        <f t="shared" si="206"/>
        <v/>
      </c>
      <c r="S626" s="42" t="str">
        <f t="shared" si="207"/>
        <v>DOPPIO</v>
      </c>
      <c r="T626" s="57" t="str">
        <f>Tabella3[[#This Row],[Descrizione Attività]]</f>
        <v>FERIE</v>
      </c>
      <c r="U626" s="57" t="str">
        <f>IF(Tabella1[[#This Row],[DATA]]="","","02")</f>
        <v>02</v>
      </c>
      <c r="V626" s="34"/>
      <c r="W626" s="34"/>
      <c r="X626" s="33"/>
      <c r="Y626" s="23"/>
      <c r="Z626" s="21" t="str">
        <f t="shared" si="208"/>
        <v>venerdì</v>
      </c>
      <c r="AA626" s="22">
        <f t="shared" si="209"/>
        <v>5</v>
      </c>
      <c r="AB626" s="22" t="str">
        <f t="shared" si="210"/>
        <v>05:00</v>
      </c>
      <c r="AC626" s="22" t="str">
        <f t="shared" si="211"/>
        <v>NO</v>
      </c>
      <c r="AD626" s="46"/>
      <c r="AE626" s="80">
        <v>45828</v>
      </c>
      <c r="AF626" s="73" t="s">
        <v>82</v>
      </c>
      <c r="AG626" s="73" t="s">
        <v>92</v>
      </c>
      <c r="AH626" s="73">
        <v>4042</v>
      </c>
      <c r="AI626" s="73">
        <v>10</v>
      </c>
      <c r="AJ626" s="74"/>
      <c r="AK626" s="74"/>
      <c r="AL626" s="74">
        <v>10</v>
      </c>
      <c r="AM626" s="73" t="s">
        <v>53</v>
      </c>
      <c r="AN626" s="75" t="s">
        <v>49</v>
      </c>
      <c r="AO626" s="76">
        <v>404</v>
      </c>
    </row>
    <row r="627" spans="1:41" ht="14.45" customHeight="1">
      <c r="A627" s="38"/>
      <c r="B627" s="9">
        <f t="shared" si="198"/>
        <v>45828</v>
      </c>
      <c r="C627" s="39">
        <f t="shared" si="219"/>
        <v>404</v>
      </c>
      <c r="D627" s="38" t="str">
        <f>IF(AF627="", "", IFERROR(TEXT(INDEX(Tabella4[N°], MATCH("*"&amp;AF627&amp;"*", Tabella4[DIPENDENTE], 0)), "0000"), "Non trovato"))</f>
        <v>0559</v>
      </c>
      <c r="E627" s="38" t="str">
        <f>IF(AG627="", "", IF(ISERROR(MATCH("*"&amp;AG627&amp;"*", Tabella4[DIPENDENTE], 0)), "Non trovato", TEXT(INDEX(Tabella4[N°], MATCH("*"&amp;AG627&amp;"*", Tabella4[DIPENDENTE], 0)), "0000")))</f>
        <v>2083</v>
      </c>
      <c r="F627" s="48" t="str">
        <f t="shared" si="199"/>
        <v>MARINO A</v>
      </c>
      <c r="G627" s="48" t="str">
        <f t="shared" si="200"/>
        <v>NOCERA</v>
      </c>
      <c r="H627" s="57"/>
      <c r="I627" s="68" t="str">
        <f t="shared" si="201"/>
        <v>02</v>
      </c>
      <c r="J627" s="39" t="str">
        <f t="shared" si="216"/>
        <v/>
      </c>
      <c r="K627" s="40" t="str">
        <f t="shared" si="217"/>
        <v/>
      </c>
      <c r="L627" s="48"/>
      <c r="M627" s="41" t="str">
        <f t="shared" si="218"/>
        <v/>
      </c>
      <c r="N627" s="41" t="str">
        <f t="shared" si="202"/>
        <v/>
      </c>
      <c r="O627" s="10" t="str">
        <f t="shared" si="203"/>
        <v>05:00</v>
      </c>
      <c r="P627" s="10" t="str">
        <f t="shared" si="204"/>
        <v>05:00</v>
      </c>
      <c r="Q627" s="48" t="str">
        <f t="shared" si="205"/>
        <v/>
      </c>
      <c r="R627" s="48" t="str">
        <f t="shared" si="206"/>
        <v/>
      </c>
      <c r="S627" s="42" t="str">
        <f t="shared" si="207"/>
        <v>DOPPIO</v>
      </c>
      <c r="T627" s="57" t="str">
        <f>Tabella3[[#This Row],[Descrizione Attività]]</f>
        <v>FERIE</v>
      </c>
      <c r="U627" s="57" t="str">
        <f>IF(Tabella1[[#This Row],[DATA]]="","","02")</f>
        <v>02</v>
      </c>
      <c r="V627" s="34"/>
      <c r="W627" s="34"/>
      <c r="X627" s="33"/>
      <c r="Y627" s="23"/>
      <c r="Z627" s="21" t="str">
        <f t="shared" si="208"/>
        <v>venerdì</v>
      </c>
      <c r="AA627" s="22">
        <f t="shared" si="209"/>
        <v>5</v>
      </c>
      <c r="AB627" s="22" t="str">
        <f t="shared" si="210"/>
        <v>05:00</v>
      </c>
      <c r="AC627" s="22" t="str">
        <f t="shared" si="211"/>
        <v>NO</v>
      </c>
      <c r="AD627" s="46"/>
      <c r="AE627" s="80">
        <v>45828</v>
      </c>
      <c r="AF627" s="73" t="s">
        <v>157</v>
      </c>
      <c r="AG627" s="73" t="s">
        <v>88</v>
      </c>
      <c r="AH627" s="73">
        <v>4042</v>
      </c>
      <c r="AI627" s="73">
        <v>10</v>
      </c>
      <c r="AJ627" s="74"/>
      <c r="AK627" s="74"/>
      <c r="AL627" s="74">
        <v>10</v>
      </c>
      <c r="AM627" s="73" t="s">
        <v>53</v>
      </c>
      <c r="AN627" s="75" t="s">
        <v>49</v>
      </c>
      <c r="AO627" s="76">
        <v>404</v>
      </c>
    </row>
    <row r="628" spans="1:41" ht="14.45" customHeight="1">
      <c r="A628" s="38"/>
      <c r="B628" s="9">
        <f t="shared" si="198"/>
        <v>45828</v>
      </c>
      <c r="C628" s="39">
        <f t="shared" si="219"/>
        <v>404</v>
      </c>
      <c r="D628" s="38" t="str">
        <f>IF(AF628="", "", IFERROR(TEXT(INDEX(Tabella4[N°], MATCH("*"&amp;AF628&amp;"*", Tabella4[DIPENDENTE], 0)), "0000"), "Non trovato"))</f>
        <v>0242</v>
      </c>
      <c r="E628" s="38" t="str">
        <f>IF(AG628="", "", IF(ISERROR(MATCH("*"&amp;AG628&amp;"*", Tabella4[DIPENDENTE], 0)), "Non trovato", TEXT(INDEX(Tabella4[N°], MATCH("*"&amp;AG628&amp;"*", Tabella4[DIPENDENTE], 0)), "0000")))</f>
        <v>1924</v>
      </c>
      <c r="F628" s="48" t="str">
        <f t="shared" si="199"/>
        <v>OGNISANTI A</v>
      </c>
      <c r="G628" s="48" t="str">
        <f t="shared" si="200"/>
        <v>PARTESANO</v>
      </c>
      <c r="H628" s="57"/>
      <c r="I628" s="68" t="str">
        <f t="shared" si="201"/>
        <v>02</v>
      </c>
      <c r="J628" s="39" t="str">
        <f t="shared" si="216"/>
        <v/>
      </c>
      <c r="K628" s="40" t="str">
        <f t="shared" si="217"/>
        <v/>
      </c>
      <c r="L628" s="48"/>
      <c r="M628" s="41" t="str">
        <f t="shared" si="218"/>
        <v/>
      </c>
      <c r="N628" s="41" t="str">
        <f t="shared" si="202"/>
        <v/>
      </c>
      <c r="O628" s="10" t="str">
        <f t="shared" si="203"/>
        <v>05:00</v>
      </c>
      <c r="P628" s="10" t="str">
        <f t="shared" si="204"/>
        <v>05:00</v>
      </c>
      <c r="Q628" s="48" t="str">
        <f t="shared" si="205"/>
        <v/>
      </c>
      <c r="R628" s="48" t="str">
        <f t="shared" si="206"/>
        <v/>
      </c>
      <c r="S628" s="42" t="str">
        <f t="shared" si="207"/>
        <v>DOPPIO</v>
      </c>
      <c r="T628" s="57" t="str">
        <f>Tabella3[[#This Row],[Descrizione Attività]]</f>
        <v>FERIE</v>
      </c>
      <c r="U628" s="57" t="str">
        <f>IF(Tabella1[[#This Row],[DATA]]="","","02")</f>
        <v>02</v>
      </c>
      <c r="V628" s="34"/>
      <c r="W628" s="34"/>
      <c r="X628" s="33"/>
      <c r="Y628" s="23"/>
      <c r="Z628" s="21" t="str">
        <f t="shared" si="208"/>
        <v>venerdì</v>
      </c>
      <c r="AA628" s="22">
        <f t="shared" si="209"/>
        <v>5</v>
      </c>
      <c r="AB628" s="22" t="str">
        <f t="shared" si="210"/>
        <v>05:00</v>
      </c>
      <c r="AC628" s="22" t="str">
        <f t="shared" si="211"/>
        <v>NO</v>
      </c>
      <c r="AD628" s="46"/>
      <c r="AE628" s="80">
        <v>45828</v>
      </c>
      <c r="AF628" s="73" t="s">
        <v>72</v>
      </c>
      <c r="AG628" s="73" t="s">
        <v>103</v>
      </c>
      <c r="AH628" s="73">
        <v>4042</v>
      </c>
      <c r="AI628" s="73">
        <v>10</v>
      </c>
      <c r="AJ628" s="74"/>
      <c r="AK628" s="74"/>
      <c r="AL628" s="74">
        <v>10</v>
      </c>
      <c r="AM628" s="73" t="s">
        <v>53</v>
      </c>
      <c r="AN628" s="75" t="s">
        <v>49</v>
      </c>
      <c r="AO628" s="76">
        <v>404</v>
      </c>
    </row>
    <row r="629" spans="1:41" ht="14.45" customHeight="1">
      <c r="A629" s="38"/>
      <c r="B629" s="9">
        <f t="shared" si="198"/>
        <v>45828</v>
      </c>
      <c r="C629" s="39">
        <f t="shared" si="219"/>
        <v>404</v>
      </c>
      <c r="D629" s="38" t="str">
        <f>IF(AF629="", "", IFERROR(TEXT(INDEX(Tabella4[N°], MATCH("*"&amp;AF629&amp;"*", Tabella4[DIPENDENTE], 0)), "0000"), "Non trovato"))</f>
        <v>1876</v>
      </c>
      <c r="E629" s="38" t="str">
        <f>IF(AG629="", "", IF(ISERROR(MATCH("*"&amp;AG629&amp;"*", Tabella4[DIPENDENTE], 0)), "Non trovato", TEXT(INDEX(Tabella4[N°], MATCH("*"&amp;AG629&amp;"*", Tabella4[DIPENDENTE], 0)), "0000")))</f>
        <v>2203</v>
      </c>
      <c r="F629" s="48" t="str">
        <f t="shared" si="199"/>
        <v>RICCIO</v>
      </c>
      <c r="G629" s="48" t="str">
        <f t="shared" si="200"/>
        <v>RICCIOLI</v>
      </c>
      <c r="H629" s="57"/>
      <c r="I629" s="68" t="str">
        <f t="shared" si="201"/>
        <v>02</v>
      </c>
      <c r="J629" s="39" t="str">
        <f t="shared" si="216"/>
        <v/>
      </c>
      <c r="K629" s="40" t="str">
        <f t="shared" si="217"/>
        <v/>
      </c>
      <c r="L629" s="48"/>
      <c r="M629" s="41" t="str">
        <f t="shared" si="218"/>
        <v/>
      </c>
      <c r="N629" s="41" t="str">
        <f t="shared" si="202"/>
        <v/>
      </c>
      <c r="O629" s="10" t="str">
        <f t="shared" si="203"/>
        <v>05:00</v>
      </c>
      <c r="P629" s="10" t="str">
        <f t="shared" si="204"/>
        <v>05:00</v>
      </c>
      <c r="Q629" s="48" t="str">
        <f t="shared" si="205"/>
        <v/>
      </c>
      <c r="R629" s="48" t="str">
        <f t="shared" si="206"/>
        <v/>
      </c>
      <c r="S629" s="42" t="str">
        <f t="shared" si="207"/>
        <v>DOPPIO</v>
      </c>
      <c r="T629" s="57" t="str">
        <f>Tabella3[[#This Row],[Descrizione Attività]]</f>
        <v>FERIE</v>
      </c>
      <c r="U629" s="57" t="str">
        <f>IF(Tabella1[[#This Row],[DATA]]="","","02")</f>
        <v>02</v>
      </c>
      <c r="V629" s="34"/>
      <c r="W629" s="34"/>
      <c r="X629" s="33"/>
      <c r="Y629" s="23"/>
      <c r="Z629" s="21" t="str">
        <f t="shared" si="208"/>
        <v>venerdì</v>
      </c>
      <c r="AA629" s="22">
        <f t="shared" si="209"/>
        <v>5</v>
      </c>
      <c r="AB629" s="22" t="str">
        <f t="shared" si="210"/>
        <v>05:00</v>
      </c>
      <c r="AC629" s="22" t="str">
        <f t="shared" si="211"/>
        <v>NO</v>
      </c>
      <c r="AD629" s="46"/>
      <c r="AE629" s="80">
        <v>45828</v>
      </c>
      <c r="AF629" s="73" t="s">
        <v>56</v>
      </c>
      <c r="AG629" s="73" t="s">
        <v>65</v>
      </c>
      <c r="AH629" s="73">
        <v>4042</v>
      </c>
      <c r="AI629" s="73">
        <v>10</v>
      </c>
      <c r="AJ629" s="74"/>
      <c r="AK629" s="74"/>
      <c r="AL629" s="74">
        <v>10</v>
      </c>
      <c r="AM629" s="73" t="s">
        <v>53</v>
      </c>
      <c r="AN629" s="75" t="s">
        <v>49</v>
      </c>
      <c r="AO629" s="76">
        <v>404</v>
      </c>
    </row>
    <row r="630" spans="1:41" ht="14.45" customHeight="1">
      <c r="A630" s="38"/>
      <c r="B630" s="9">
        <f t="shared" si="198"/>
        <v>45828</v>
      </c>
      <c r="C630" s="39">
        <f t="shared" si="219"/>
        <v>404</v>
      </c>
      <c r="D630" s="38" t="str">
        <f>IF(AF630="", "", IFERROR(TEXT(INDEX(Tabella4[N°], MATCH("*"&amp;AF630&amp;"*", Tabella4[DIPENDENTE], 0)), "0000"), "Non trovato"))</f>
        <v>0490</v>
      </c>
      <c r="E630" s="38" t="str">
        <f>IF(AG630="", "", IF(ISERROR(MATCH("*"&amp;AG630&amp;"*", Tabella4[DIPENDENTE], 0)), "Non trovato", TEXT(INDEX(Tabella4[N°], MATCH("*"&amp;AG630&amp;"*", Tabella4[DIPENDENTE], 0)), "0000")))</f>
        <v>1976</v>
      </c>
      <c r="F630" s="48" t="str">
        <f t="shared" si="199"/>
        <v>RICIPUTO</v>
      </c>
      <c r="G630" s="48" t="str">
        <f t="shared" si="200"/>
        <v>RIZZA F</v>
      </c>
      <c r="H630" s="57"/>
      <c r="I630" s="68" t="str">
        <f t="shared" si="201"/>
        <v>02</v>
      </c>
      <c r="J630" s="39" t="str">
        <f t="shared" si="216"/>
        <v/>
      </c>
      <c r="K630" s="40" t="str">
        <f t="shared" si="217"/>
        <v/>
      </c>
      <c r="L630" s="48"/>
      <c r="M630" s="41" t="str">
        <f t="shared" si="218"/>
        <v/>
      </c>
      <c r="N630" s="41" t="str">
        <f t="shared" si="202"/>
        <v/>
      </c>
      <c r="O630" s="10" t="str">
        <f t="shared" si="203"/>
        <v>05:00</v>
      </c>
      <c r="P630" s="10" t="str">
        <f t="shared" si="204"/>
        <v>05:00</v>
      </c>
      <c r="Q630" s="48" t="str">
        <f t="shared" si="205"/>
        <v/>
      </c>
      <c r="R630" s="48" t="str">
        <f t="shared" si="206"/>
        <v/>
      </c>
      <c r="S630" s="42" t="str">
        <f t="shared" si="207"/>
        <v>DOPPIO</v>
      </c>
      <c r="T630" s="57" t="str">
        <f>Tabella3[[#This Row],[Descrizione Attività]]</f>
        <v>FERIE</v>
      </c>
      <c r="U630" s="57" t="str">
        <f>IF(Tabella1[[#This Row],[DATA]]="","","02")</f>
        <v>02</v>
      </c>
      <c r="V630" s="34"/>
      <c r="W630" s="34"/>
      <c r="X630" s="33"/>
      <c r="Y630" s="23"/>
      <c r="Z630" s="21" t="str">
        <f t="shared" si="208"/>
        <v>venerdì</v>
      </c>
      <c r="AA630" s="22">
        <f t="shared" si="209"/>
        <v>5</v>
      </c>
      <c r="AB630" s="22" t="str">
        <f t="shared" si="210"/>
        <v>05:00</v>
      </c>
      <c r="AC630" s="22" t="str">
        <f t="shared" si="211"/>
        <v>NO</v>
      </c>
      <c r="AD630" s="46"/>
      <c r="AE630" s="80">
        <v>45828</v>
      </c>
      <c r="AF630" s="73" t="s">
        <v>96</v>
      </c>
      <c r="AG630" s="73" t="s">
        <v>77</v>
      </c>
      <c r="AH630" s="73">
        <v>4042</v>
      </c>
      <c r="AI630" s="73">
        <v>10</v>
      </c>
      <c r="AJ630" s="74"/>
      <c r="AK630" s="74"/>
      <c r="AL630" s="74">
        <v>10</v>
      </c>
      <c r="AM630" s="73" t="s">
        <v>53</v>
      </c>
      <c r="AN630" s="75" t="s">
        <v>49</v>
      </c>
      <c r="AO630" s="76">
        <v>404</v>
      </c>
    </row>
    <row r="631" spans="1:41" ht="14.45" customHeight="1">
      <c r="A631" s="38"/>
      <c r="B631" s="9">
        <f t="shared" si="198"/>
        <v>45828</v>
      </c>
      <c r="C631" s="39">
        <f t="shared" si="219"/>
        <v>404</v>
      </c>
      <c r="D631" s="38" t="str">
        <f>IF(AF631="", "", IFERROR(TEXT(INDEX(Tabella4[N°], MATCH("*"&amp;AF631&amp;"*", Tabella4[DIPENDENTE], 0)), "0000"), "Non trovato"))</f>
        <v>2150</v>
      </c>
      <c r="E631" s="38" t="str">
        <f>IF(AG631="", "", IF(ISERROR(MATCH("*"&amp;AG631&amp;"*", Tabella4[DIPENDENTE], 0)), "Non trovato", TEXT(INDEX(Tabella4[N°], MATCH("*"&amp;AG631&amp;"*", Tabella4[DIPENDENTE], 0)), "0000")))</f>
        <v>0263</v>
      </c>
      <c r="F631" s="48" t="str">
        <f t="shared" si="199"/>
        <v>RIZZA C</v>
      </c>
      <c r="G631" s="48" t="str">
        <f t="shared" si="200"/>
        <v>ROSSITTO G</v>
      </c>
      <c r="H631" s="57"/>
      <c r="I631" s="68" t="str">
        <f t="shared" si="201"/>
        <v>02</v>
      </c>
      <c r="J631" s="39" t="str">
        <f t="shared" si="216"/>
        <v/>
      </c>
      <c r="K631" s="40" t="str">
        <f t="shared" si="217"/>
        <v/>
      </c>
      <c r="L631" s="48"/>
      <c r="M631" s="41" t="str">
        <f t="shared" si="218"/>
        <v/>
      </c>
      <c r="N631" s="41" t="str">
        <f t="shared" si="202"/>
        <v/>
      </c>
      <c r="O631" s="10" t="str">
        <f t="shared" si="203"/>
        <v>05:00</v>
      </c>
      <c r="P631" s="10" t="str">
        <f t="shared" si="204"/>
        <v>05:00</v>
      </c>
      <c r="Q631" s="48" t="str">
        <f t="shared" si="205"/>
        <v/>
      </c>
      <c r="R631" s="48" t="str">
        <f t="shared" si="206"/>
        <v/>
      </c>
      <c r="S631" s="42" t="str">
        <f t="shared" si="207"/>
        <v>DOPPIO</v>
      </c>
      <c r="T631" s="57" t="str">
        <f>Tabella3[[#This Row],[Descrizione Attività]]</f>
        <v>FERIE</v>
      </c>
      <c r="U631" s="57" t="str">
        <f>IF(Tabella1[[#This Row],[DATA]]="","","02")</f>
        <v>02</v>
      </c>
      <c r="V631" s="34"/>
      <c r="W631" s="34"/>
      <c r="X631" s="33"/>
      <c r="Y631" s="23"/>
      <c r="Z631" s="21" t="str">
        <f t="shared" si="208"/>
        <v>venerdì</v>
      </c>
      <c r="AA631" s="22">
        <f t="shared" si="209"/>
        <v>5</v>
      </c>
      <c r="AB631" s="22" t="str">
        <f t="shared" si="210"/>
        <v>05:00</v>
      </c>
      <c r="AC631" s="22" t="str">
        <f t="shared" si="211"/>
        <v>NO</v>
      </c>
      <c r="AD631" s="46"/>
      <c r="AE631" s="80">
        <v>45828</v>
      </c>
      <c r="AF631" s="73" t="s">
        <v>78</v>
      </c>
      <c r="AG631" s="73" t="s">
        <v>110</v>
      </c>
      <c r="AH631" s="73">
        <v>4042</v>
      </c>
      <c r="AI631" s="73">
        <v>10</v>
      </c>
      <c r="AJ631" s="74"/>
      <c r="AK631" s="74"/>
      <c r="AL631" s="74">
        <v>10</v>
      </c>
      <c r="AM631" s="73" t="s">
        <v>53</v>
      </c>
      <c r="AN631" s="75" t="s">
        <v>49</v>
      </c>
      <c r="AO631" s="76">
        <v>404</v>
      </c>
    </row>
    <row r="632" spans="1:41" ht="14.45" customHeight="1">
      <c r="A632" s="38"/>
      <c r="B632" s="9">
        <f t="shared" si="198"/>
        <v>45828</v>
      </c>
      <c r="C632" s="39">
        <f t="shared" si="219"/>
        <v>404</v>
      </c>
      <c r="D632" s="38" t="str">
        <f>IF(AF632="", "", IFERROR(TEXT(INDEX(Tabella4[N°], MATCH("*"&amp;AF632&amp;"*", Tabella4[DIPENDENTE], 0)), "0000"), "Non trovato"))</f>
        <v>2011</v>
      </c>
      <c r="E632" s="38" t="str">
        <f>IF(AG632="", "", IF(ISERROR(MATCH("*"&amp;AG632&amp;"*", Tabella4[DIPENDENTE], 0)), "Non trovato", TEXT(INDEX(Tabella4[N°], MATCH("*"&amp;AG632&amp;"*", Tabella4[DIPENDENTE], 0)), "0000")))</f>
        <v>2214</v>
      </c>
      <c r="F632" s="48" t="str">
        <f t="shared" si="199"/>
        <v>SCAVULLO</v>
      </c>
      <c r="G632" s="48" t="str">
        <f t="shared" si="200"/>
        <v>SERRA</v>
      </c>
      <c r="H632" s="57"/>
      <c r="I632" s="68" t="str">
        <f t="shared" si="201"/>
        <v>02</v>
      </c>
      <c r="J632" s="39" t="str">
        <f t="shared" si="216"/>
        <v/>
      </c>
      <c r="K632" s="40" t="str">
        <f t="shared" si="217"/>
        <v/>
      </c>
      <c r="L632" s="48"/>
      <c r="M632" s="41" t="str">
        <f t="shared" si="218"/>
        <v/>
      </c>
      <c r="N632" s="41" t="str">
        <f t="shared" si="202"/>
        <v/>
      </c>
      <c r="O632" s="10" t="str">
        <f t="shared" si="203"/>
        <v>05:00</v>
      </c>
      <c r="P632" s="10" t="str">
        <f t="shared" si="204"/>
        <v>05:00</v>
      </c>
      <c r="Q632" s="48" t="str">
        <f t="shared" si="205"/>
        <v/>
      </c>
      <c r="R632" s="48" t="str">
        <f t="shared" si="206"/>
        <v/>
      </c>
      <c r="S632" s="42" t="str">
        <f t="shared" si="207"/>
        <v>DOPPIO</v>
      </c>
      <c r="T632" s="57" t="str">
        <f>Tabella3[[#This Row],[Descrizione Attività]]</f>
        <v>FERIE</v>
      </c>
      <c r="U632" s="57" t="str">
        <f>IF(Tabella1[[#This Row],[DATA]]="","","02")</f>
        <v>02</v>
      </c>
      <c r="V632" s="34"/>
      <c r="W632" s="34"/>
      <c r="X632" s="33"/>
      <c r="Y632" s="23"/>
      <c r="Z632" s="21" t="str">
        <f t="shared" si="208"/>
        <v>venerdì</v>
      </c>
      <c r="AA632" s="22">
        <f t="shared" si="209"/>
        <v>5</v>
      </c>
      <c r="AB632" s="22" t="str">
        <f t="shared" si="210"/>
        <v>05:00</v>
      </c>
      <c r="AC632" s="22" t="str">
        <f t="shared" si="211"/>
        <v>NO</v>
      </c>
      <c r="AD632" s="46"/>
      <c r="AE632" s="80">
        <v>45828</v>
      </c>
      <c r="AF632" s="73" t="s">
        <v>84</v>
      </c>
      <c r="AG632" s="73" t="s">
        <v>52</v>
      </c>
      <c r="AH632" s="73">
        <v>4042</v>
      </c>
      <c r="AI632" s="73">
        <v>10</v>
      </c>
      <c r="AJ632" s="74"/>
      <c r="AK632" s="74"/>
      <c r="AL632" s="74">
        <v>10</v>
      </c>
      <c r="AM632" s="73" t="s">
        <v>53</v>
      </c>
      <c r="AN632" s="75" t="s">
        <v>49</v>
      </c>
      <c r="AO632" s="76">
        <v>404</v>
      </c>
    </row>
    <row r="633" spans="1:41" ht="14.45" customHeight="1">
      <c r="A633" s="38"/>
      <c r="B633" s="9">
        <f t="shared" si="198"/>
        <v>45828</v>
      </c>
      <c r="C633" s="39">
        <f t="shared" si="219"/>
        <v>404</v>
      </c>
      <c r="D633" s="38" t="str">
        <f>IF(AF633="", "", IFERROR(TEXT(INDEX(Tabella4[N°], MATCH("*"&amp;AF633&amp;"*", Tabella4[DIPENDENTE], 0)), "0000"), "Non trovato"))</f>
        <v>1765</v>
      </c>
      <c r="E633" s="38" t="str">
        <f>IF(AG633="", "", IF(ISERROR(MATCH("*"&amp;AG633&amp;"*", Tabella4[DIPENDENTE], 0)), "Non trovato", TEXT(INDEX(Tabella4[N°], MATCH("*"&amp;AG633&amp;"*", Tabella4[DIPENDENTE], 0)), "0000")))</f>
        <v>0493</v>
      </c>
      <c r="F633" s="48" t="str">
        <f t="shared" si="199"/>
        <v>SIRINGO</v>
      </c>
      <c r="G633" s="48" t="str">
        <f t="shared" si="200"/>
        <v>SPINALI D</v>
      </c>
      <c r="H633" s="57"/>
      <c r="I633" s="68" t="str">
        <f t="shared" si="201"/>
        <v>02</v>
      </c>
      <c r="J633" s="39" t="str">
        <f t="shared" si="216"/>
        <v/>
      </c>
      <c r="K633" s="40" t="str">
        <f t="shared" si="217"/>
        <v/>
      </c>
      <c r="L633" s="48"/>
      <c r="M633" s="41" t="str">
        <f t="shared" si="218"/>
        <v/>
      </c>
      <c r="N633" s="41" t="str">
        <f t="shared" si="202"/>
        <v/>
      </c>
      <c r="O633" s="10" t="str">
        <f t="shared" si="203"/>
        <v>05:00</v>
      </c>
      <c r="P633" s="10" t="str">
        <f t="shared" si="204"/>
        <v>05:00</v>
      </c>
      <c r="Q633" s="48" t="str">
        <f t="shared" si="205"/>
        <v/>
      </c>
      <c r="R633" s="48" t="str">
        <f t="shared" si="206"/>
        <v/>
      </c>
      <c r="S633" s="42" t="str">
        <f t="shared" si="207"/>
        <v>DOPPIO</v>
      </c>
      <c r="T633" s="57" t="str">
        <f>Tabella3[[#This Row],[Descrizione Attività]]</f>
        <v>FERIE</v>
      </c>
      <c r="U633" s="57" t="str">
        <f>IF(Tabella1[[#This Row],[DATA]]="","","02")</f>
        <v>02</v>
      </c>
      <c r="V633" s="34"/>
      <c r="W633" s="34"/>
      <c r="X633" s="33"/>
      <c r="Y633" s="23"/>
      <c r="Z633" s="21" t="str">
        <f t="shared" si="208"/>
        <v>venerdì</v>
      </c>
      <c r="AA633" s="22">
        <f t="shared" si="209"/>
        <v>5</v>
      </c>
      <c r="AB633" s="22" t="str">
        <f t="shared" si="210"/>
        <v>05:00</v>
      </c>
      <c r="AC633" s="22" t="str">
        <f t="shared" si="211"/>
        <v>NO</v>
      </c>
      <c r="AD633" s="46"/>
      <c r="AE633" s="80">
        <v>45828</v>
      </c>
      <c r="AF633" s="73" t="s">
        <v>112</v>
      </c>
      <c r="AG633" s="73" t="s">
        <v>42</v>
      </c>
      <c r="AH633" s="73">
        <v>4042</v>
      </c>
      <c r="AI633" s="73">
        <v>10</v>
      </c>
      <c r="AJ633" s="74"/>
      <c r="AK633" s="74"/>
      <c r="AL633" s="74">
        <v>10</v>
      </c>
      <c r="AM633" s="73" t="s">
        <v>53</v>
      </c>
      <c r="AN633" s="75" t="s">
        <v>49</v>
      </c>
      <c r="AO633" s="76">
        <v>404</v>
      </c>
    </row>
    <row r="634" spans="1:41" ht="14.45" customHeight="1">
      <c r="A634" s="38"/>
      <c r="B634" s="9">
        <f t="shared" si="198"/>
        <v>45828</v>
      </c>
      <c r="C634" s="39">
        <f t="shared" si="219"/>
        <v>404</v>
      </c>
      <c r="D634" s="38" t="str">
        <f>IF(AF634="", "", IFERROR(TEXT(INDEX(Tabella4[N°], MATCH("*"&amp;AF634&amp;"*", Tabella4[DIPENDENTE], 0)), "0000"), "Non trovato"))</f>
        <v>1442</v>
      </c>
      <c r="E634" s="38" t="str">
        <f>IF(AG634="", "", IF(ISERROR(MATCH("*"&amp;AG634&amp;"*", Tabella4[DIPENDENTE], 0)), "Non trovato", TEXT(INDEX(Tabella4[N°], MATCH("*"&amp;AG634&amp;"*", Tabella4[DIPENDENTE], 0)), "0000")))</f>
        <v>0475</v>
      </c>
      <c r="F634" s="48" t="str">
        <f t="shared" si="199"/>
        <v>TARASCIO</v>
      </c>
      <c r="G634" s="48" t="str">
        <f t="shared" si="200"/>
        <v>TRINGALI A</v>
      </c>
      <c r="H634" s="57"/>
      <c r="I634" s="68" t="str">
        <f t="shared" si="201"/>
        <v>02</v>
      </c>
      <c r="J634" s="39" t="str">
        <f t="shared" si="216"/>
        <v/>
      </c>
      <c r="K634" s="40" t="str">
        <f t="shared" si="217"/>
        <v/>
      </c>
      <c r="L634" s="48"/>
      <c r="M634" s="41" t="str">
        <f t="shared" si="218"/>
        <v/>
      </c>
      <c r="N634" s="41" t="str">
        <f t="shared" si="202"/>
        <v/>
      </c>
      <c r="O634" s="10" t="str">
        <f t="shared" si="203"/>
        <v>05:00</v>
      </c>
      <c r="P634" s="10" t="str">
        <f t="shared" si="204"/>
        <v>05:00</v>
      </c>
      <c r="Q634" s="48" t="str">
        <f t="shared" si="205"/>
        <v/>
      </c>
      <c r="R634" s="48" t="str">
        <f t="shared" si="206"/>
        <v/>
      </c>
      <c r="S634" s="42" t="str">
        <f t="shared" si="207"/>
        <v>DOPPIO</v>
      </c>
      <c r="T634" s="57" t="str">
        <f>Tabella3[[#This Row],[Descrizione Attività]]</f>
        <v>FERIE</v>
      </c>
      <c r="U634" s="57" t="str">
        <f>IF(Tabella1[[#This Row],[DATA]]="","","02")</f>
        <v>02</v>
      </c>
      <c r="V634" s="34"/>
      <c r="W634" s="34"/>
      <c r="X634" s="33"/>
      <c r="Y634" s="23"/>
      <c r="Z634" s="21" t="str">
        <f t="shared" si="208"/>
        <v>venerdì</v>
      </c>
      <c r="AA634" s="22">
        <f t="shared" si="209"/>
        <v>5</v>
      </c>
      <c r="AB634" s="22" t="str">
        <f t="shared" si="210"/>
        <v>05:00</v>
      </c>
      <c r="AC634" s="22" t="str">
        <f t="shared" si="211"/>
        <v>NO</v>
      </c>
      <c r="AD634" s="46"/>
      <c r="AE634" s="80">
        <v>45828</v>
      </c>
      <c r="AF634" s="73" t="s">
        <v>102</v>
      </c>
      <c r="AG634" s="73" t="s">
        <v>194</v>
      </c>
      <c r="AH634" s="73">
        <v>4042</v>
      </c>
      <c r="AI634" s="73">
        <v>10</v>
      </c>
      <c r="AJ634" s="74"/>
      <c r="AK634" s="74"/>
      <c r="AL634" s="74">
        <v>10</v>
      </c>
      <c r="AM634" s="73" t="s">
        <v>53</v>
      </c>
      <c r="AN634" s="75" t="s">
        <v>49</v>
      </c>
      <c r="AO634" s="76">
        <v>404</v>
      </c>
    </row>
    <row r="635" spans="1:41" ht="14.45" customHeight="1">
      <c r="A635" s="38"/>
      <c r="B635" s="9">
        <f t="shared" si="198"/>
        <v>45828</v>
      </c>
      <c r="C635" s="39">
        <f t="shared" si="219"/>
        <v>404</v>
      </c>
      <c r="D635" s="38" t="str">
        <f>IF(AF635="", "", IFERROR(TEXT(INDEX(Tabella4[N°], MATCH("*"&amp;AF635&amp;"*", Tabella4[DIPENDENTE], 0)), "0000"), "Non trovato"))</f>
        <v>0510</v>
      </c>
      <c r="E635" s="38" t="str">
        <f>IF(AG635="", "", IF(ISERROR(MATCH("*"&amp;AG635&amp;"*", Tabella4[DIPENDENTE], 0)), "Non trovato", TEXT(INDEX(Tabella4[N°], MATCH("*"&amp;AG635&amp;"*", Tabella4[DIPENDENTE], 0)), "0000")))</f>
        <v>1667</v>
      </c>
      <c r="F635" s="48" t="str">
        <f t="shared" si="199"/>
        <v>TORDONATO</v>
      </c>
      <c r="G635" s="48" t="str">
        <f t="shared" si="200"/>
        <v>CAVALLARO</v>
      </c>
      <c r="H635" s="57"/>
      <c r="I635" s="68" t="str">
        <f t="shared" si="201"/>
        <v>02</v>
      </c>
      <c r="J635" s="39" t="str">
        <f t="shared" si="216"/>
        <v/>
      </c>
      <c r="K635" s="40" t="str">
        <f t="shared" si="217"/>
        <v/>
      </c>
      <c r="L635" s="48"/>
      <c r="M635" s="41" t="str">
        <f t="shared" si="218"/>
        <v/>
      </c>
      <c r="N635" s="41" t="str">
        <f t="shared" si="202"/>
        <v/>
      </c>
      <c r="O635" s="10" t="str">
        <f t="shared" si="203"/>
        <v>05:00</v>
      </c>
      <c r="P635" s="10" t="str">
        <f t="shared" si="204"/>
        <v>05:00</v>
      </c>
      <c r="Q635" s="48" t="str">
        <f t="shared" si="205"/>
        <v/>
      </c>
      <c r="R635" s="48" t="str">
        <f t="shared" si="206"/>
        <v/>
      </c>
      <c r="S635" s="42" t="str">
        <f t="shared" si="207"/>
        <v>DOPPIO</v>
      </c>
      <c r="T635" s="57" t="str">
        <f>Tabella3[[#This Row],[Descrizione Attività]]</f>
        <v>FERIE</v>
      </c>
      <c r="U635" s="57" t="str">
        <f>IF(Tabella1[[#This Row],[DATA]]="","","02")</f>
        <v>02</v>
      </c>
      <c r="V635" s="34"/>
      <c r="W635" s="34"/>
      <c r="X635" s="33"/>
      <c r="Y635" s="23"/>
      <c r="Z635" s="21" t="str">
        <f t="shared" si="208"/>
        <v>venerdì</v>
      </c>
      <c r="AA635" s="22">
        <f t="shared" si="209"/>
        <v>5</v>
      </c>
      <c r="AB635" s="22" t="str">
        <f t="shared" si="210"/>
        <v>05:00</v>
      </c>
      <c r="AC635" s="22" t="str">
        <f t="shared" si="211"/>
        <v>NO</v>
      </c>
      <c r="AD635" s="46"/>
      <c r="AE635" s="80">
        <v>45828</v>
      </c>
      <c r="AF635" s="73" t="s">
        <v>143</v>
      </c>
      <c r="AG635" s="73" t="s">
        <v>162</v>
      </c>
      <c r="AH635" s="73">
        <v>4042</v>
      </c>
      <c r="AI635" s="73">
        <v>10</v>
      </c>
      <c r="AJ635" s="74"/>
      <c r="AK635" s="74"/>
      <c r="AL635" s="74">
        <v>10</v>
      </c>
      <c r="AM635" s="73" t="s">
        <v>53</v>
      </c>
      <c r="AN635" s="75" t="s">
        <v>49</v>
      </c>
      <c r="AO635" s="76">
        <v>404</v>
      </c>
    </row>
    <row r="636" spans="1:41" ht="14.45" customHeight="1">
      <c r="A636" s="38"/>
      <c r="B636" s="9">
        <f t="shared" si="198"/>
        <v>45828</v>
      </c>
      <c r="C636" s="39">
        <f t="shared" si="219"/>
        <v>404</v>
      </c>
      <c r="D636" s="38" t="str">
        <f>IF(AF636="", "", IFERROR(TEXT(INDEX(Tabella4[N°], MATCH("*"&amp;AF636&amp;"*", Tabella4[DIPENDENTE], 0)), "0000"), "Non trovato"))</f>
        <v>0277</v>
      </c>
      <c r="E636" s="38" t="str">
        <f>IF(AG636="", "", IF(ISERROR(MATCH("*"&amp;AG636&amp;"*", Tabella4[DIPENDENTE], 0)), "Non trovato", TEXT(INDEX(Tabella4[N°], MATCH("*"&amp;AG636&amp;"*", Tabella4[DIPENDENTE], 0)), "0000")))</f>
        <v>0427</v>
      </c>
      <c r="F636" s="48" t="str">
        <f t="shared" si="199"/>
        <v>BAUDO</v>
      </c>
      <c r="G636" s="48" t="str">
        <f t="shared" si="200"/>
        <v>CAVALIERE</v>
      </c>
      <c r="H636" s="57"/>
      <c r="I636" s="68" t="str">
        <f t="shared" si="201"/>
        <v>02</v>
      </c>
      <c r="J636" s="39" t="str">
        <f t="shared" si="216"/>
        <v/>
      </c>
      <c r="K636" s="40" t="str">
        <f t="shared" si="217"/>
        <v/>
      </c>
      <c r="L636" s="48"/>
      <c r="M636" s="41" t="str">
        <f t="shared" si="218"/>
        <v/>
      </c>
      <c r="N636" s="41" t="str">
        <f t="shared" si="202"/>
        <v/>
      </c>
      <c r="O636" s="10" t="str">
        <f t="shared" si="203"/>
        <v>05:00</v>
      </c>
      <c r="P636" s="10" t="str">
        <f t="shared" si="204"/>
        <v>05:00</v>
      </c>
      <c r="Q636" s="48" t="str">
        <f t="shared" si="205"/>
        <v/>
      </c>
      <c r="R636" s="48" t="str">
        <f t="shared" si="206"/>
        <v/>
      </c>
      <c r="S636" s="42" t="str">
        <f t="shared" si="207"/>
        <v>DOPPIO</v>
      </c>
      <c r="T636" s="57" t="str">
        <f>Tabella3[[#This Row],[Descrizione Attività]]</f>
        <v>PERMESSO RETRIBUITO</v>
      </c>
      <c r="U636" s="57" t="str">
        <f>IF(Tabella1[[#This Row],[DATA]]="","","02")</f>
        <v>02</v>
      </c>
      <c r="V636" s="34"/>
      <c r="W636" s="34"/>
      <c r="X636" s="33"/>
      <c r="Y636" s="23"/>
      <c r="Z636" s="21" t="str">
        <f t="shared" si="208"/>
        <v>venerdì</v>
      </c>
      <c r="AA636" s="22">
        <f t="shared" si="209"/>
        <v>5</v>
      </c>
      <c r="AB636" s="22" t="str">
        <f t="shared" si="210"/>
        <v>05:00</v>
      </c>
      <c r="AC636" s="22" t="str">
        <f t="shared" si="211"/>
        <v>NO</v>
      </c>
      <c r="AD636" s="46"/>
      <c r="AE636" s="80">
        <v>45828</v>
      </c>
      <c r="AF636" s="73" t="s">
        <v>94</v>
      </c>
      <c r="AG636" s="73" t="s">
        <v>75</v>
      </c>
      <c r="AH636" s="73">
        <v>4044</v>
      </c>
      <c r="AI636" s="73">
        <v>10</v>
      </c>
      <c r="AJ636" s="74"/>
      <c r="AK636" s="74"/>
      <c r="AL636" s="74">
        <v>10</v>
      </c>
      <c r="AM636" s="73" t="s">
        <v>48</v>
      </c>
      <c r="AN636" s="75" t="s">
        <v>49</v>
      </c>
      <c r="AO636" s="76">
        <v>404</v>
      </c>
    </row>
    <row r="637" spans="1:41" ht="14.45" customHeight="1">
      <c r="A637" s="38"/>
      <c r="B637" s="9">
        <f t="shared" si="198"/>
        <v>45828</v>
      </c>
      <c r="C637" s="39">
        <f t="shared" si="219"/>
        <v>404</v>
      </c>
      <c r="D637" s="38" t="str">
        <f>IF(AF637="", "", IFERROR(TEXT(INDEX(Tabella4[N°], MATCH("*"&amp;AF637&amp;"*", Tabella4[DIPENDENTE], 0)), "0000"), "Non trovato"))</f>
        <v>0354</v>
      </c>
      <c r="E637" s="38" t="str">
        <f>IF(AG637="", "", IF(ISERROR(MATCH("*"&amp;AG637&amp;"*", Tabella4[DIPENDENTE], 0)), "Non trovato", TEXT(INDEX(Tabella4[N°], MATCH("*"&amp;AG637&amp;"*", Tabella4[DIPENDENTE], 0)), "0000")))</f>
        <v>0304</v>
      </c>
      <c r="F637" s="48" t="str">
        <f t="shared" si="199"/>
        <v>GARRO L</v>
      </c>
      <c r="G637" s="48" t="str">
        <f t="shared" si="200"/>
        <v>MANSERVIGI</v>
      </c>
      <c r="H637" s="57"/>
      <c r="I637" s="68" t="str">
        <f t="shared" si="201"/>
        <v>02</v>
      </c>
      <c r="J637" s="39" t="str">
        <f t="shared" si="216"/>
        <v/>
      </c>
      <c r="K637" s="40" t="str">
        <f t="shared" si="217"/>
        <v/>
      </c>
      <c r="L637" s="48"/>
      <c r="M637" s="41" t="str">
        <f t="shared" si="218"/>
        <v/>
      </c>
      <c r="N637" s="41" t="str">
        <f t="shared" si="202"/>
        <v/>
      </c>
      <c r="O637" s="10" t="str">
        <f t="shared" si="203"/>
        <v>05:00</v>
      </c>
      <c r="P637" s="10" t="str">
        <f t="shared" si="204"/>
        <v>05:00</v>
      </c>
      <c r="Q637" s="48" t="str">
        <f t="shared" si="205"/>
        <v/>
      </c>
      <c r="R637" s="48" t="str">
        <f t="shared" si="206"/>
        <v/>
      </c>
      <c r="S637" s="42" t="str">
        <f t="shared" si="207"/>
        <v>DOPPIO</v>
      </c>
      <c r="T637" s="57" t="str">
        <f>Tabella3[[#This Row],[Descrizione Attività]]</f>
        <v>PERMESSO RETRIBUITO</v>
      </c>
      <c r="U637" s="57" t="str">
        <f>IF(Tabella1[[#This Row],[DATA]]="","","02")</f>
        <v>02</v>
      </c>
      <c r="V637" s="34"/>
      <c r="W637" s="34"/>
      <c r="X637" s="33"/>
      <c r="Y637" s="23"/>
      <c r="Z637" s="21" t="str">
        <f t="shared" si="208"/>
        <v>venerdì</v>
      </c>
      <c r="AA637" s="22">
        <f t="shared" si="209"/>
        <v>5</v>
      </c>
      <c r="AB637" s="22" t="str">
        <f t="shared" si="210"/>
        <v>05:00</v>
      </c>
      <c r="AC637" s="22" t="str">
        <f t="shared" si="211"/>
        <v>NO</v>
      </c>
      <c r="AD637" s="46"/>
      <c r="AE637" s="80">
        <v>45828</v>
      </c>
      <c r="AF637" s="73" t="s">
        <v>99</v>
      </c>
      <c r="AG637" s="73" t="s">
        <v>87</v>
      </c>
      <c r="AH637" s="73">
        <v>4044</v>
      </c>
      <c r="AI637" s="73">
        <v>10</v>
      </c>
      <c r="AJ637" s="74"/>
      <c r="AK637" s="74"/>
      <c r="AL637" s="74">
        <v>10</v>
      </c>
      <c r="AM637" s="73" t="s">
        <v>48</v>
      </c>
      <c r="AN637" s="75" t="s">
        <v>49</v>
      </c>
      <c r="AO637" s="76">
        <v>404</v>
      </c>
    </row>
    <row r="638" spans="1:41" ht="14.45" customHeight="1">
      <c r="A638" s="38"/>
      <c r="B638" s="9">
        <f t="shared" si="198"/>
        <v>45828</v>
      </c>
      <c r="C638" s="39">
        <f t="shared" si="219"/>
        <v>404</v>
      </c>
      <c r="D638" s="38" t="str">
        <f>IF(AF638="", "", IFERROR(TEXT(INDEX(Tabella4[N°], MATCH("*"&amp;AF638&amp;"*", Tabella4[DIPENDENTE], 0)), "0000"), "Non trovato"))</f>
        <v>2012</v>
      </c>
      <c r="E638" s="38" t="str">
        <f>IF(AG638="", "", IF(ISERROR(MATCH("*"&amp;AG638&amp;"*", Tabella4[DIPENDENTE], 0)), "Non trovato", TEXT(INDEX(Tabella4[N°], MATCH("*"&amp;AG638&amp;"*", Tabella4[DIPENDENTE], 0)), "0000")))</f>
        <v>1972</v>
      </c>
      <c r="F638" s="48" t="str">
        <f t="shared" si="199"/>
        <v>MIGNOSA A</v>
      </c>
      <c r="G638" s="48" t="str">
        <f t="shared" si="200"/>
        <v>MILLO</v>
      </c>
      <c r="H638" s="57"/>
      <c r="I638" s="68" t="str">
        <f t="shared" si="201"/>
        <v>02</v>
      </c>
      <c r="J638" s="39" t="str">
        <f t="shared" si="216"/>
        <v/>
      </c>
      <c r="K638" s="40" t="str">
        <f t="shared" si="217"/>
        <v/>
      </c>
      <c r="L638" s="48"/>
      <c r="M638" s="41" t="str">
        <f t="shared" si="218"/>
        <v/>
      </c>
      <c r="N638" s="41" t="str">
        <f t="shared" si="202"/>
        <v/>
      </c>
      <c r="O638" s="10" t="str">
        <f t="shared" si="203"/>
        <v>05:00</v>
      </c>
      <c r="P638" s="10" t="str">
        <f t="shared" si="204"/>
        <v>05:00</v>
      </c>
      <c r="Q638" s="48" t="str">
        <f t="shared" si="205"/>
        <v/>
      </c>
      <c r="R638" s="48" t="str">
        <f t="shared" si="206"/>
        <v/>
      </c>
      <c r="S638" s="42" t="str">
        <f t="shared" si="207"/>
        <v>DOPPIO</v>
      </c>
      <c r="T638" s="57" t="str">
        <f>Tabella3[[#This Row],[Descrizione Attività]]</f>
        <v>PERMESSO RETRIBUITO</v>
      </c>
      <c r="U638" s="57" t="str">
        <f>IF(Tabella1[[#This Row],[DATA]]="","","02")</f>
        <v>02</v>
      </c>
      <c r="V638" s="34"/>
      <c r="W638" s="34"/>
      <c r="X638" s="33"/>
      <c r="Y638" s="23"/>
      <c r="Z638" s="21" t="str">
        <f t="shared" si="208"/>
        <v>venerdì</v>
      </c>
      <c r="AA638" s="22">
        <f t="shared" si="209"/>
        <v>5</v>
      </c>
      <c r="AB638" s="22" t="str">
        <f t="shared" si="210"/>
        <v>05:00</v>
      </c>
      <c r="AC638" s="22" t="str">
        <f t="shared" si="211"/>
        <v>NO</v>
      </c>
      <c r="AD638" s="46"/>
      <c r="AE638" s="80">
        <v>45828</v>
      </c>
      <c r="AF638" s="73" t="s">
        <v>92</v>
      </c>
      <c r="AG638" s="73" t="s">
        <v>100</v>
      </c>
      <c r="AH638" s="73">
        <v>4044</v>
      </c>
      <c r="AI638" s="73">
        <v>10</v>
      </c>
      <c r="AJ638" s="74"/>
      <c r="AK638" s="74"/>
      <c r="AL638" s="74">
        <v>10</v>
      </c>
      <c r="AM638" s="73" t="s">
        <v>48</v>
      </c>
      <c r="AN638" s="75" t="s">
        <v>49</v>
      </c>
      <c r="AO638" s="76">
        <v>404</v>
      </c>
    </row>
    <row r="639" spans="1:41" ht="14.45" customHeight="1">
      <c r="A639" s="38"/>
      <c r="B639" s="9">
        <f t="shared" si="198"/>
        <v>45828</v>
      </c>
      <c r="C639" s="39">
        <f t="shared" si="219"/>
        <v>404</v>
      </c>
      <c r="D639" s="38" t="str">
        <f>IF(AF639="", "", IFERROR(TEXT(INDEX(Tabella4[N°], MATCH("*"&amp;AF639&amp;"*", Tabella4[DIPENDENTE], 0)), "0000"), "Non trovato"))</f>
        <v>0476</v>
      </c>
      <c r="E639" s="38" t="str">
        <f>IF(AG639="", "", IF(ISERROR(MATCH("*"&amp;AG639&amp;"*", Tabella4[DIPENDENTE], 0)), "Non trovato", TEXT(INDEX(Tabella4[N°], MATCH("*"&amp;AG639&amp;"*", Tabella4[DIPENDENTE], 0)), "0000")))</f>
        <v>0243</v>
      </c>
      <c r="F639" s="48" t="str">
        <f t="shared" si="199"/>
        <v>ARICO'</v>
      </c>
      <c r="G639" s="48" t="str">
        <f t="shared" si="200"/>
        <v>PUGLIARES</v>
      </c>
      <c r="H639" s="57"/>
      <c r="I639" s="68" t="str">
        <f t="shared" si="201"/>
        <v>02</v>
      </c>
      <c r="J639" s="39" t="str">
        <f t="shared" si="216"/>
        <v/>
      </c>
      <c r="K639" s="40" t="str">
        <f t="shared" si="217"/>
        <v/>
      </c>
      <c r="L639" s="48"/>
      <c r="M639" s="41" t="str">
        <f t="shared" si="218"/>
        <v/>
      </c>
      <c r="N639" s="41" t="str">
        <f t="shared" si="202"/>
        <v/>
      </c>
      <c r="O639" s="10" t="str">
        <f t="shared" si="203"/>
        <v>05:00</v>
      </c>
      <c r="P639" s="10" t="str">
        <f t="shared" si="204"/>
        <v/>
      </c>
      <c r="Q639" s="48" t="str">
        <f t="shared" si="205"/>
        <v/>
      </c>
      <c r="R639" s="48" t="str">
        <f t="shared" si="206"/>
        <v>05:00</v>
      </c>
      <c r="S639" s="42" t="str">
        <f t="shared" si="207"/>
        <v>DOPPIO</v>
      </c>
      <c r="T639" s="57" t="str">
        <f>Tabella3[[#This Row],[Descrizione Attività]]</f>
        <v>SCIOPERO</v>
      </c>
      <c r="U639" s="57" t="str">
        <f>IF(Tabella1[[#This Row],[DATA]]="","","02")</f>
        <v>02</v>
      </c>
      <c r="V639" s="34"/>
      <c r="W639" s="34"/>
      <c r="X639" s="33"/>
      <c r="Y639" s="23"/>
      <c r="Z639" s="21" t="str">
        <f t="shared" si="208"/>
        <v>venerdì</v>
      </c>
      <c r="AA639" s="22">
        <f t="shared" si="209"/>
        <v>5</v>
      </c>
      <c r="AB639" s="22" t="str">
        <f t="shared" si="210"/>
        <v>05:00</v>
      </c>
      <c r="AC639" s="22" t="str">
        <f t="shared" si="211"/>
        <v>NO</v>
      </c>
      <c r="AD639" s="46"/>
      <c r="AE639" s="80">
        <v>45828</v>
      </c>
      <c r="AF639" s="73" t="s">
        <v>108</v>
      </c>
      <c r="AG639" s="73" t="s">
        <v>89</v>
      </c>
      <c r="AH639" s="73">
        <v>4052</v>
      </c>
      <c r="AI639" s="73">
        <v>10</v>
      </c>
      <c r="AJ639" s="74"/>
      <c r="AK639" s="74"/>
      <c r="AL639" s="74">
        <v>10</v>
      </c>
      <c r="AM639" s="73" t="s">
        <v>224</v>
      </c>
      <c r="AN639" s="75" t="s">
        <v>49</v>
      </c>
      <c r="AO639" s="76">
        <v>404</v>
      </c>
    </row>
    <row r="640" spans="1:41" ht="14.45" customHeight="1">
      <c r="A640" s="38"/>
      <c r="B640" s="9">
        <f t="shared" si="198"/>
        <v>45828</v>
      </c>
      <c r="C640" s="39">
        <f t="shared" si="219"/>
        <v>404</v>
      </c>
      <c r="D640" s="38" t="str">
        <f>IF(AF640="", "", IFERROR(TEXT(INDEX(Tabella4[N°], MATCH("*"&amp;AF640&amp;"*", Tabella4[DIPENDENTE], 0)), "0000"), "Non trovato"))</f>
        <v>0967</v>
      </c>
      <c r="E640" s="38" t="str">
        <f>IF(AG640="", "", IF(ISERROR(MATCH("*"&amp;AG640&amp;"*", Tabella4[DIPENDENTE], 0)), "Non trovato", TEXT(INDEX(Tabella4[N°], MATCH("*"&amp;AG640&amp;"*", Tabella4[DIPENDENTE], 0)), "0000")))</f>
        <v/>
      </c>
      <c r="F640" s="48" t="str">
        <f t="shared" si="199"/>
        <v>SCALISI</v>
      </c>
      <c r="G640" s="48" t="str">
        <f t="shared" si="200"/>
        <v/>
      </c>
      <c r="H640" s="57"/>
      <c r="I640" s="68" t="str">
        <f t="shared" si="201"/>
        <v>02</v>
      </c>
      <c r="J640" s="39" t="str">
        <f t="shared" si="216"/>
        <v/>
      </c>
      <c r="K640" s="40" t="str">
        <f t="shared" si="217"/>
        <v/>
      </c>
      <c r="L640" s="48"/>
      <c r="M640" s="41" t="str">
        <f t="shared" si="218"/>
        <v/>
      </c>
      <c r="N640" s="41" t="str">
        <f t="shared" si="202"/>
        <v/>
      </c>
      <c r="O640" s="10" t="str">
        <f t="shared" si="203"/>
        <v>05:00</v>
      </c>
      <c r="P640" s="10" t="str">
        <f t="shared" si="204"/>
        <v/>
      </c>
      <c r="Q640" s="48" t="str">
        <f t="shared" si="205"/>
        <v/>
      </c>
      <c r="R640" s="48" t="str">
        <f t="shared" si="206"/>
        <v>05:00</v>
      </c>
      <c r="S640" s="42" t="str">
        <f t="shared" si="207"/>
        <v>SINGOLO</v>
      </c>
      <c r="T640" s="57" t="str">
        <f>Tabella3[[#This Row],[Descrizione Attività]]</f>
        <v>SCIOPERO</v>
      </c>
      <c r="U640" s="57" t="str">
        <f>IF(Tabella1[[#This Row],[DATA]]="","","02")</f>
        <v>02</v>
      </c>
      <c r="V640" s="34"/>
      <c r="W640" s="34"/>
      <c r="X640" s="33"/>
      <c r="Y640" s="23"/>
      <c r="Z640" s="21" t="str">
        <f t="shared" si="208"/>
        <v>venerdì</v>
      </c>
      <c r="AA640" s="22">
        <f t="shared" si="209"/>
        <v>5</v>
      </c>
      <c r="AB640" s="22" t="str">
        <f t="shared" si="210"/>
        <v>05:00</v>
      </c>
      <c r="AC640" s="22" t="str">
        <f t="shared" si="211"/>
        <v>NO</v>
      </c>
      <c r="AD640" s="46"/>
      <c r="AE640" s="80">
        <v>45828</v>
      </c>
      <c r="AF640" s="73" t="s">
        <v>68</v>
      </c>
      <c r="AG640" s="73"/>
      <c r="AH640" s="73">
        <v>4052</v>
      </c>
      <c r="AI640" s="73">
        <v>10</v>
      </c>
      <c r="AJ640" s="74"/>
      <c r="AK640" s="74"/>
      <c r="AL640" s="74">
        <v>5</v>
      </c>
      <c r="AM640" s="73" t="s">
        <v>224</v>
      </c>
      <c r="AN640" s="75" t="s">
        <v>49</v>
      </c>
      <c r="AO640" s="76">
        <v>404</v>
      </c>
    </row>
    <row r="641" spans="1:41" ht="14.45" customHeight="1">
      <c r="A641" s="38"/>
      <c r="B641" s="9">
        <f t="shared" si="198"/>
        <v>45828</v>
      </c>
      <c r="C641" s="39">
        <f t="shared" si="219"/>
        <v>404</v>
      </c>
      <c r="D641" s="38" t="str">
        <f>IF(AF641="", "", IFERROR(TEXT(INDEX(Tabella4[N°], MATCH("*"&amp;AF641&amp;"*", Tabella4[DIPENDENTE], 0)), "0000"), "Non trovato"))</f>
        <v>0431</v>
      </c>
      <c r="E641" s="38" t="str">
        <f>IF(AG641="", "", IF(ISERROR(MATCH("*"&amp;AG641&amp;"*", Tabella4[DIPENDENTE], 0)), "Non trovato", TEXT(INDEX(Tabella4[N°], MATCH("*"&amp;AG641&amp;"*", Tabella4[DIPENDENTE], 0)), "0000")))</f>
        <v/>
      </c>
      <c r="F641" s="48" t="str">
        <f t="shared" si="199"/>
        <v>DI NICOLA</v>
      </c>
      <c r="G641" s="48" t="str">
        <f t="shared" si="200"/>
        <v/>
      </c>
      <c r="H641" s="57"/>
      <c r="I641" s="68" t="str">
        <f t="shared" si="201"/>
        <v>02</v>
      </c>
      <c r="J641" s="39" t="str">
        <f t="shared" si="216"/>
        <v/>
      </c>
      <c r="K641" s="40" t="str">
        <f t="shared" si="217"/>
        <v/>
      </c>
      <c r="L641" s="48"/>
      <c r="M641" s="41" t="str">
        <f t="shared" si="218"/>
        <v/>
      </c>
      <c r="N641" s="41" t="str">
        <f t="shared" si="202"/>
        <v/>
      </c>
      <c r="O641" s="10" t="str">
        <f t="shared" si="203"/>
        <v>05:00</v>
      </c>
      <c r="P641" s="10" t="str">
        <f t="shared" si="204"/>
        <v>05:00</v>
      </c>
      <c r="Q641" s="48" t="str">
        <f t="shared" si="205"/>
        <v/>
      </c>
      <c r="R641" s="48" t="str">
        <f t="shared" si="206"/>
        <v/>
      </c>
      <c r="S641" s="42" t="str">
        <f t="shared" si="207"/>
        <v>SINGOLO</v>
      </c>
      <c r="T641" s="57" t="str">
        <f>Tabella3[[#This Row],[Descrizione Attività]]</f>
        <v>PERMESSO RETRIBUITO</v>
      </c>
      <c r="U641" s="57" t="str">
        <f>IF(Tabella1[[#This Row],[DATA]]="","","02")</f>
        <v>02</v>
      </c>
      <c r="V641" s="34"/>
      <c r="W641" s="34"/>
      <c r="X641" s="33"/>
      <c r="Y641" s="23"/>
      <c r="Z641" s="21" t="str">
        <f t="shared" si="208"/>
        <v>venerdì</v>
      </c>
      <c r="AA641" s="22">
        <f t="shared" si="209"/>
        <v>5</v>
      </c>
      <c r="AB641" s="22" t="str">
        <f t="shared" si="210"/>
        <v>05:00</v>
      </c>
      <c r="AC641" s="22" t="str">
        <f t="shared" si="211"/>
        <v>NO</v>
      </c>
      <c r="AD641" s="46"/>
      <c r="AE641" s="80">
        <v>45828</v>
      </c>
      <c r="AF641" s="73" t="s">
        <v>64</v>
      </c>
      <c r="AG641" s="73"/>
      <c r="AH641" s="73">
        <v>4044</v>
      </c>
      <c r="AI641" s="73">
        <v>10</v>
      </c>
      <c r="AJ641" s="74"/>
      <c r="AK641" s="74"/>
      <c r="AL641" s="74">
        <v>5</v>
      </c>
      <c r="AM641" s="73" t="s">
        <v>48</v>
      </c>
      <c r="AN641" s="75" t="s">
        <v>49</v>
      </c>
      <c r="AO641" s="76">
        <v>404</v>
      </c>
    </row>
    <row r="642" spans="1:41" ht="14.45" customHeight="1">
      <c r="A642" s="38"/>
      <c r="B642" s="9">
        <f t="shared" si="198"/>
        <v>45828</v>
      </c>
      <c r="C642" s="39">
        <f t="shared" si="219"/>
        <v>404</v>
      </c>
      <c r="D642" s="38" t="str">
        <f>IF(AF642="", "", IFERROR(TEXT(INDEX(Tabella4[N°], MATCH("*"&amp;AF642&amp;"*", Tabella4[DIPENDENTE], 0)), "0000"), "Non trovato"))</f>
        <v>0483</v>
      </c>
      <c r="E642" s="38" t="str">
        <f>IF(AG642="", "", IF(ISERROR(MATCH("*"&amp;AG642&amp;"*", Tabella4[DIPENDENTE], 0)), "Non trovato", TEXT(INDEX(Tabella4[N°], MATCH("*"&amp;AG642&amp;"*", Tabella4[DIPENDENTE], 0)), "0000")))</f>
        <v/>
      </c>
      <c r="F642" s="48" t="str">
        <f t="shared" si="199"/>
        <v>SCARAVELLI</v>
      </c>
      <c r="G642" s="48" t="str">
        <f t="shared" si="200"/>
        <v/>
      </c>
      <c r="H642" s="57"/>
      <c r="I642" s="68" t="str">
        <f t="shared" si="201"/>
        <v>02</v>
      </c>
      <c r="J642" s="39" t="str">
        <f t="shared" si="216"/>
        <v>05:00</v>
      </c>
      <c r="K642" s="40" t="str">
        <f t="shared" si="217"/>
        <v/>
      </c>
      <c r="L642" s="48"/>
      <c r="M642" s="41" t="str">
        <f t="shared" si="218"/>
        <v/>
      </c>
      <c r="N642" s="41" t="str">
        <f t="shared" si="202"/>
        <v/>
      </c>
      <c r="O642" s="10" t="str">
        <f t="shared" si="203"/>
        <v>05:00</v>
      </c>
      <c r="P642" s="10" t="str">
        <f t="shared" si="204"/>
        <v/>
      </c>
      <c r="Q642" s="48" t="str">
        <f t="shared" si="205"/>
        <v/>
      </c>
      <c r="R642" s="48" t="str">
        <f t="shared" si="206"/>
        <v/>
      </c>
      <c r="S642" s="42" t="str">
        <f t="shared" si="207"/>
        <v>SINGOLO</v>
      </c>
      <c r="T642" s="57" t="str">
        <f>Tabella3[[#This Row],[Descrizione Attività]]</f>
        <v>ORE CONTO PROPRIO</v>
      </c>
      <c r="U642" s="57" t="str">
        <f>IF(Tabella1[[#This Row],[DATA]]="","","02")</f>
        <v>02</v>
      </c>
      <c r="V642" s="34"/>
      <c r="W642" s="34"/>
      <c r="X642" s="33"/>
      <c r="Y642" s="23"/>
      <c r="Z642" s="21" t="str">
        <f t="shared" si="208"/>
        <v>venerdì</v>
      </c>
      <c r="AA642" s="22">
        <f t="shared" si="209"/>
        <v>5</v>
      </c>
      <c r="AB642" s="22" t="str">
        <f t="shared" si="210"/>
        <v>05:00</v>
      </c>
      <c r="AC642" s="22" t="str">
        <f t="shared" si="211"/>
        <v>NO</v>
      </c>
      <c r="AD642" s="46"/>
      <c r="AE642" s="80">
        <v>45828</v>
      </c>
      <c r="AF642" s="73" t="s">
        <v>51</v>
      </c>
      <c r="AG642" s="73"/>
      <c r="AH642" s="73">
        <v>4041</v>
      </c>
      <c r="AI642" s="73">
        <v>10</v>
      </c>
      <c r="AJ642" s="74">
        <v>7.45</v>
      </c>
      <c r="AK642" s="74">
        <v>12.45</v>
      </c>
      <c r="AL642" s="74">
        <v>5</v>
      </c>
      <c r="AM642" s="73" t="s">
        <v>62</v>
      </c>
      <c r="AN642" s="75" t="s">
        <v>49</v>
      </c>
      <c r="AO642" s="76">
        <v>4041</v>
      </c>
    </row>
    <row r="643" spans="1:41" ht="14.45" customHeight="1">
      <c r="A643" s="38"/>
      <c r="B643" s="9">
        <f t="shared" si="198"/>
        <v>45828</v>
      </c>
      <c r="C643" s="39">
        <f t="shared" si="219"/>
        <v>404</v>
      </c>
      <c r="D643" s="38" t="str">
        <f>IF(AF643="", "", IFERROR(TEXT(INDEX(Tabella4[N°], MATCH("*"&amp;AF643&amp;"*", Tabella4[DIPENDENTE], 0)), "0000"), "Non trovato"))</f>
        <v>0803</v>
      </c>
      <c r="E643" s="38" t="str">
        <f>IF(AG643="", "", IF(ISERROR(MATCH("*"&amp;AG643&amp;"*", Tabella4[DIPENDENTE], 0)), "Non trovato", TEXT(INDEX(Tabella4[N°], MATCH("*"&amp;AG643&amp;"*", Tabella4[DIPENDENTE], 0)), "0000")))</f>
        <v/>
      </c>
      <c r="F643" s="48" t="str">
        <f t="shared" si="199"/>
        <v>SPINALI V</v>
      </c>
      <c r="G643" s="48" t="str">
        <f t="shared" si="200"/>
        <v/>
      </c>
      <c r="H643" s="57"/>
      <c r="I643" s="68" t="str">
        <f t="shared" si="201"/>
        <v>02</v>
      </c>
      <c r="J643" s="39" t="str">
        <f t="shared" si="216"/>
        <v/>
      </c>
      <c r="K643" s="40" t="str">
        <f t="shared" si="217"/>
        <v/>
      </c>
      <c r="L643" s="48"/>
      <c r="M643" s="41" t="str">
        <f t="shared" si="218"/>
        <v/>
      </c>
      <c r="N643" s="41" t="str">
        <f t="shared" si="202"/>
        <v/>
      </c>
      <c r="O643" s="10" t="str">
        <f t="shared" si="203"/>
        <v>05:00</v>
      </c>
      <c r="P643" s="10" t="str">
        <f t="shared" si="204"/>
        <v>05:00</v>
      </c>
      <c r="Q643" s="48" t="str">
        <f t="shared" si="205"/>
        <v/>
      </c>
      <c r="R643" s="48" t="str">
        <f t="shared" si="206"/>
        <v/>
      </c>
      <c r="S643" s="42" t="str">
        <f t="shared" si="207"/>
        <v>SINGOLO</v>
      </c>
      <c r="T643" s="57" t="str">
        <f>Tabella3[[#This Row],[Descrizione Attività]]</f>
        <v>PERMESSO RETRIBUITO</v>
      </c>
      <c r="U643" s="57" t="str">
        <f>IF(Tabella1[[#This Row],[DATA]]="","","02")</f>
        <v>02</v>
      </c>
      <c r="V643" s="34"/>
      <c r="W643" s="34"/>
      <c r="X643" s="33"/>
      <c r="Y643" s="23"/>
      <c r="Z643" s="21" t="str">
        <f t="shared" si="208"/>
        <v>venerdì</v>
      </c>
      <c r="AA643" s="22">
        <f t="shared" si="209"/>
        <v>5</v>
      </c>
      <c r="AB643" s="22" t="str">
        <f t="shared" si="210"/>
        <v>05:00</v>
      </c>
      <c r="AC643" s="22" t="str">
        <f t="shared" si="211"/>
        <v>NO</v>
      </c>
      <c r="AD643" s="46"/>
      <c r="AE643" s="80">
        <v>45828</v>
      </c>
      <c r="AF643" s="73" t="s">
        <v>69</v>
      </c>
      <c r="AG643" s="73"/>
      <c r="AH643" s="73">
        <v>4044</v>
      </c>
      <c r="AI643" s="73">
        <v>10</v>
      </c>
      <c r="AJ643" s="74">
        <v>7.45</v>
      </c>
      <c r="AK643" s="74">
        <v>12.45</v>
      </c>
      <c r="AL643" s="74">
        <v>5</v>
      </c>
      <c r="AM643" s="73" t="s">
        <v>48</v>
      </c>
      <c r="AN643" s="75" t="s">
        <v>49</v>
      </c>
      <c r="AO643" s="76">
        <v>404</v>
      </c>
    </row>
    <row r="644" spans="1:41" ht="14.45" customHeight="1">
      <c r="A644" s="38"/>
      <c r="B644" s="9">
        <f t="shared" ref="B644:B707" si="220">IF(OR(AE644="", AE644=0), "", AE644)</f>
        <v>45828</v>
      </c>
      <c r="C644" s="39">
        <f>IF(AH644="","", IF(OR(AH644=4041, AH644=4042, AH644=4043, AH644=4044, AH644=4045, AH644=4046, AH644=4048, AH644=4049, AH644=4051, AH644=4052, AH644=4053, AH644=4054),
    404,
    IF(AH644=4047,
        "ALTRO CANTIERE",
        IF(AH644=4050,
            430,
            IF(LEN(AH644)=5,
                MID(AH644, 1, 2) &amp; "/" &amp; MID(AH644, 3, 3),
                AH644
            )
        )
    )
))</f>
        <v>404</v>
      </c>
      <c r="D644" s="38" t="str">
        <f>IF(AF644="", "", IFERROR(TEXT(INDEX(Tabella4[N°], MATCH("*"&amp;AF644&amp;"*", Tabella4[DIPENDENTE], 0)), "0000"), "Non trovato"))</f>
        <v>0386</v>
      </c>
      <c r="E644" s="38" t="str">
        <f>IF(AG644="", "", IF(ISERROR(MATCH("*"&amp;AG644&amp;"*", Tabella4[DIPENDENTE], 0)), "Non trovato", TEXT(INDEX(Tabella4[N°], MATCH("*"&amp;AG644&amp;"*", Tabella4[DIPENDENTE], 0)), "0000")))</f>
        <v/>
      </c>
      <c r="F644" s="48" t="str">
        <f t="shared" ref="F644:F707" si="221">IF(AF644="","",AF644)</f>
        <v>TRICHINI</v>
      </c>
      <c r="G644" s="48" t="str">
        <f t="shared" ref="G644:G707" si="222">IF(AG644="","",AG644)</f>
        <v/>
      </c>
      <c r="H644" s="57"/>
      <c r="I644" s="68" t="str">
        <f t="shared" ref="I644:I707" si="223">IF(B644&lt;&gt;"", "02", "")</f>
        <v>02</v>
      </c>
      <c r="J644" s="39" t="str">
        <f>IF(OR(AH644=4041, AH644=4048, AH644=4049, AH644=4054, AH644=4050,AH644=428),
    IF(TEXT(VALUE(AB644) -
        IF(M644&lt;&gt;"", VALUE(M644), 0) -
        IF(N644&lt;&gt;"", VALUE(N644), 0),
    "[hh]:mm") = "00:00",
    "",
    TEXT(VALUE(AB644) -
        IF(M644&lt;&gt;"", VALUE(M644), 0) -
        IF(N644&lt;&gt;"", VALUE(N644), 0),
    "[hh]:mm")),
    "")</f>
        <v/>
      </c>
      <c r="K644" s="40" t="str">
        <f>IF(AND(AH644&lt;&gt;4041, AH644&lt;&gt;428, AH644&lt;&gt;4048, AH644&lt;&gt;4054, AH644&lt;&gt;4049, AH644&lt;&gt;4045, AH644&lt;&gt;4046, AH644&lt;&gt;4052, AH644&lt;&gt;4044, AH644&lt;&gt;4042, AH644&lt;&gt;4043, AH644&lt;&gt;4053, AH644&lt;&gt;4047, AH644&lt;&gt;4050),
    IF(ISERROR(TEXT(VALUE(AB644) -
        IF(M644&lt;&gt;"", VALUE(M644), 0) -
        IF(N644&lt;&gt;"", VALUE(N644), 0),
    "[hh]:mm")), "",
    IF(TEXT(VALUE(AB644) -
        IF(M644&lt;&gt;"", VALUE(M644), 0) -
        IF(N644&lt;&gt;"", VALUE(N644), 0),
    "[hh]:mm") = "00:00",
    "",
    TEXT(VALUE(AB644) -
        IF(M644&lt;&gt;"", VALUE(M644), 0) -
        IF(N644&lt;&gt;"", VALUE(N644), 0),
    "[hh]:mm"))),
    "")</f>
        <v/>
      </c>
      <c r="L644" s="48"/>
      <c r="M644" s="41" t="str">
        <f>IF(AND(AC644="NO", OR(Z644="lunedì", Z644="martedì", Z644="mercoledì", Z644="giovedì", Z644="venerdì")),
    IF(Z644="venerdì",
        IF(VALUE(AB644)&gt;VALUE("7:00"),TEXT(VALUE(AB644)-VALUE("7:00"),"[hh]:mm"),""),
        IF(VALUE(AB644)&gt;VALUE("8:15"),TEXT(VALUE(AB644)-VALUE("8:15"),"[hh]:mm"),"")
    ),
"")</f>
        <v/>
      </c>
      <c r="N644" s="41" t="str">
        <f t="shared" ref="N644:N707" si="224">IF(AND(OR(Z644="sabato", Z644="domenica", AC644="SI"), AB644&lt;&gt;0), AB644, "")</f>
        <v/>
      </c>
      <c r="O644" s="10" t="str">
        <f t="shared" ref="O644:O707" si="225">AB644</f>
        <v>05:00</v>
      </c>
      <c r="P644" s="10" t="str">
        <f t="shared" ref="P644:P707" si="226">IF(OR(AH644=4042, AH644=4044),AB644, "")</f>
        <v/>
      </c>
      <c r="Q644" s="48" t="str">
        <f t="shared" ref="Q644:Q707" si="227">IF(OR(AH644=4043, AH644=4053),AB644, "")</f>
        <v>05:00</v>
      </c>
      <c r="R644" s="48" t="str">
        <f t="shared" ref="R644:R707" si="228">IF(OR(AH644=4045, AH644=4046,AH644=4052),AB644, "")</f>
        <v/>
      </c>
      <c r="S644" s="42" t="str">
        <f t="shared" ref="S644:S707" si="229">IF(G644="",IF(F644="","","SINGOLO"),IF(F644&lt;&gt;"","DOPPIO",""))</f>
        <v>SINGOLO</v>
      </c>
      <c r="T644" s="57" t="str">
        <f>Tabella3[[#This Row],[Descrizione Attività]]</f>
        <v>MALATTIA</v>
      </c>
      <c r="U644" s="57" t="str">
        <f>IF(Tabella1[[#This Row],[DATA]]="","","02")</f>
        <v>02</v>
      </c>
      <c r="V644" s="34"/>
      <c r="W644" s="34"/>
      <c r="X644" s="33"/>
      <c r="Y644" s="23"/>
      <c r="Z644" s="21" t="str">
        <f t="shared" ref="Z644:Z707" si="230">TEXT(B644, "gggg")</f>
        <v>venerdì</v>
      </c>
      <c r="AA644" s="22">
        <f t="shared" ref="AA644:AA707" si="231">IF(AND(AF644="", AG644=""), "", IF(AND(AF644&lt;&gt;"", AG644&lt;&gt;""), AL644/2, AL644))</f>
        <v>5</v>
      </c>
      <c r="AB644" s="22" t="str">
        <f t="shared" ref="AB644:AB707" si="232">IF(AA644="", "", TEXT(AA644/24, "[hh]:mm"))</f>
        <v>05:00</v>
      </c>
      <c r="AC644" s="22" t="str">
        <f t="shared" ref="AC644:AC707" si="233">IF(COUNTIF(Y$1:Y$1976, B644) &gt; 0, "SI", "NO")</f>
        <v>NO</v>
      </c>
      <c r="AD644" s="46"/>
      <c r="AE644" s="80">
        <v>45828</v>
      </c>
      <c r="AF644" s="73" t="s">
        <v>113</v>
      </c>
      <c r="AG644" s="73"/>
      <c r="AH644" s="73">
        <v>4043</v>
      </c>
      <c r="AI644" s="73">
        <v>10</v>
      </c>
      <c r="AJ644" s="74"/>
      <c r="AK644" s="74"/>
      <c r="AL644" s="74">
        <v>5</v>
      </c>
      <c r="AM644" s="73" t="s">
        <v>22</v>
      </c>
      <c r="AN644" s="75" t="s">
        <v>49</v>
      </c>
      <c r="AO644" s="76">
        <v>404</v>
      </c>
    </row>
    <row r="645" spans="1:41" ht="14.45" customHeight="1">
      <c r="A645" s="38"/>
      <c r="B645" s="9">
        <f t="shared" si="220"/>
        <v>45830</v>
      </c>
      <c r="C645" s="39">
        <f>IF(AH645="","", IF(OR(AH645=4041, AH645=4042, AH645=4043, AH645=4044, AH645=4045, AH645=4046, AH645=4048, AH645=4049, AH645=4051, AH645=4052, AH645=4053, AH645=4054),
404,
IF(AH645=4047,
"ALTRO CANTIERE",
IF(AH645=4050,
430,
IF(LEN(AH645)=5,
MID(AH645, 1, 2) &amp; "/" &amp; MID(AH645, 3, 3),
AH645)
)
)
))</f>
        <v>5400257906</v>
      </c>
      <c r="D645" s="38" t="str">
        <f>IF(AF645="", "", IFERROR(TEXT(INDEX(Tabella4[N°], MATCH("*"&amp;AF645&amp;"*", Tabella4[DIPENDENTE], 0)), "0000"), "Non trovato"))</f>
        <v>0493</v>
      </c>
      <c r="E645" s="38" t="str">
        <f>IF(AG645="", "", IF(ISERROR(MATCH("*"&amp;AG645&amp;"*", Tabella4[DIPENDENTE], 0)), "Non trovato", TEXT(INDEX(Tabella4[N°], MATCH("*"&amp;AG645&amp;"*", Tabella4[DIPENDENTE], 0)), "0000")))</f>
        <v>2132</v>
      </c>
      <c r="F645" s="48" t="str">
        <f t="shared" si="221"/>
        <v>SPINALI D</v>
      </c>
      <c r="G645" s="48" t="str">
        <f t="shared" si="222"/>
        <v>ALLEGRETTI</v>
      </c>
      <c r="H645" s="57"/>
      <c r="I645" s="68" t="str">
        <f t="shared" si="223"/>
        <v>02</v>
      </c>
      <c r="J645" s="39" t="str">
        <f t="shared" ref="J645:J676" si="234">IF(OR(AH645=4041, AH645=4048, AH645=4049, AH645=4054, AH645=4050,AH645=428),
IF(TEXT(VALUE(AB645) -
IF(M645&lt;&gt;"", VALUE(M645), 0) -
IF(N645&lt;&gt;"", VALUE(N645), 0),
"[hh]:mm") = "00:00",
"",
TEXT(VALUE(AB645) -
IF(M645&lt;&gt;"", VALUE(M645), 0) -
IF(N645&lt;&gt;"", VALUE(N645), 0),
"[hh]:mm")),
"")</f>
        <v/>
      </c>
      <c r="K645" s="40" t="str">
        <f t="shared" ref="K645:K676" si="235">IF(AND(AH645&lt;&gt;4041, AH645&lt;&gt;428, AH645&lt;&gt;4048, AH645&lt;&gt;4054, AH645&lt;&gt;4049, AH645&lt;&gt;4045, AH645&lt;&gt;4046, AH645&lt;&gt;4052, AH645&lt;&gt;4044, AH645&lt;&gt;4042, AH645&lt;&gt;4043, AH645&lt;&gt;4053, AH645&lt;&gt;4047, AH645&lt;&gt;4050),
IF(ISERROR(TEXT(VALUE(AB645) -
IF(M645&lt;&gt;"", VALUE(M645), 0) -
IF(N645&lt;&gt;"", VALUE(N645), 0),
"[hh]:mm")), "",
IF(TEXT(VALUE(AB645) -
IF(M645&lt;&gt;"", VALUE(M645), 0) -
IF(N645&lt;&gt;"", VALUE(N645), 0),
"[hh]:mm") = "00:00",
"",
TEXT(VALUE(AB645) -
IF(M645&lt;&gt;"", VALUE(M645), 0) -
IF(N645&lt;&gt;"", VALUE(N645), 0),
"[hh]:mm"))),
"")</f>
        <v/>
      </c>
      <c r="L645" s="48"/>
      <c r="M645" s="41" t="str">
        <f t="shared" ref="M645:M676" si="236">IF(AND(AC645="NO", OR(Z645="lunedì", Z645="martedì", Z645="mercoledì", Z645="giovedì", Z645="venerdì")),
IF(Z645="venerdì",
IF(VALUE(AB645)&gt;VALUE("7:00"),TEXT(VALUE(AB645)-VALUE("7:00"),"[hh]:mm"),""),
IF(VALUE(AB645)&gt;VALUE("8:15"),TEXT(VALUE(AB645)-VALUE("8:15"),"[hh]:mm"),"")
),
"")</f>
        <v/>
      </c>
      <c r="N645" s="41" t="str">
        <f t="shared" si="224"/>
        <v>07:30</v>
      </c>
      <c r="O645" s="10" t="str">
        <f t="shared" si="225"/>
        <v>07:30</v>
      </c>
      <c r="P645" s="10" t="str">
        <f t="shared" si="226"/>
        <v/>
      </c>
      <c r="Q645" s="48" t="str">
        <f t="shared" si="227"/>
        <v/>
      </c>
      <c r="R645" s="48" t="str">
        <f t="shared" si="228"/>
        <v/>
      </c>
      <c r="S645" s="42" t="str">
        <f t="shared" si="229"/>
        <v>DOPPIO</v>
      </c>
      <c r="T645" s="57" t="str">
        <f>Tabella3[[#This Row],[Descrizione Attività]]</f>
        <v>Chiam CTG per Assistenza avviam. Bruciatore Caldaia 2 IMP 2000 (PREV.141/25)</v>
      </c>
      <c r="U645" s="57" t="str">
        <f>IF(Tabella1[[#This Row],[DATA]]="","","02")</f>
        <v>02</v>
      </c>
      <c r="V645" s="34"/>
      <c r="W645" s="34"/>
      <c r="X645" s="33"/>
      <c r="Y645" s="23"/>
      <c r="Z645" s="21" t="str">
        <f t="shared" si="230"/>
        <v>domenica</v>
      </c>
      <c r="AA645" s="22">
        <f t="shared" si="231"/>
        <v>7.5</v>
      </c>
      <c r="AB645" s="22" t="str">
        <f t="shared" si="232"/>
        <v>07:30</v>
      </c>
      <c r="AC645" s="22" t="str">
        <f t="shared" si="233"/>
        <v>NO</v>
      </c>
      <c r="AD645" s="46"/>
      <c r="AE645" s="80">
        <v>45830</v>
      </c>
      <c r="AF645" s="73" t="s">
        <v>42</v>
      </c>
      <c r="AG645" s="73" t="s">
        <v>107</v>
      </c>
      <c r="AH645" s="73">
        <v>5400257906</v>
      </c>
      <c r="AI645" s="73">
        <v>10</v>
      </c>
      <c r="AJ645" s="74">
        <v>11.3</v>
      </c>
      <c r="AK645" s="74">
        <v>19</v>
      </c>
      <c r="AL645" s="74">
        <v>15</v>
      </c>
      <c r="AM645" s="73" t="s">
        <v>225</v>
      </c>
      <c r="AN645" s="75" t="s">
        <v>45</v>
      </c>
      <c r="AO645" s="76" t="s">
        <v>46</v>
      </c>
    </row>
    <row r="646" spans="1:41" ht="14.45" customHeight="1">
      <c r="A646" s="38"/>
      <c r="B646" s="9">
        <f t="shared" si="220"/>
        <v>45831</v>
      </c>
      <c r="C646" s="39">
        <f t="shared" ref="C646:C676" si="237">IF(AH646="","", IF(OR(AH646=4041, AH646=4042, AH646=4043, AH646=4044, AH646=4045, AH646=4046, AH646=4048, AH646=4049, AH646=4051, AH646=4052, AH646=4053, AH646=4054),
404,
IF(AH646=4047,
"ALTRO CANTIERE",
IF(AH646=4050,
430,
IF(LEN(AH646)=5,
MID(AH646, 1, 2) &amp; "/" &amp; MID(AH646, 3, 3),
AH646)
)
)
))</f>
        <v>5400255693</v>
      </c>
      <c r="D646" s="38" t="str">
        <f>IF(AF646="", "", IFERROR(TEXT(INDEX(Tabella4[N°], MATCH("*"&amp;AF646&amp;"*", Tabella4[DIPENDENTE], 0)), "0000"), "Non trovato"))</f>
        <v>0242</v>
      </c>
      <c r="E646" s="38" t="str">
        <f>IF(AG646="", "", IF(ISERROR(MATCH("*"&amp;AG646&amp;"*", Tabella4[DIPENDENTE], 0)), "Non trovato", TEXT(INDEX(Tabella4[N°], MATCH("*"&amp;AG646&amp;"*", Tabella4[DIPENDENTE], 0)), "0000")))</f>
        <v/>
      </c>
      <c r="F646" s="48" t="str">
        <f t="shared" si="221"/>
        <v>OGNISANTI A</v>
      </c>
      <c r="G646" s="48" t="str">
        <f t="shared" si="222"/>
        <v/>
      </c>
      <c r="H646" s="57"/>
      <c r="I646" s="68" t="str">
        <f t="shared" si="223"/>
        <v>02</v>
      </c>
      <c r="J646" s="39" t="str">
        <f t="shared" si="234"/>
        <v/>
      </c>
      <c r="K646" s="40" t="str">
        <f t="shared" si="235"/>
        <v>06:15</v>
      </c>
      <c r="L646" s="48"/>
      <c r="M646" s="41" t="str">
        <f t="shared" si="236"/>
        <v/>
      </c>
      <c r="N646" s="41" t="str">
        <f t="shared" si="224"/>
        <v/>
      </c>
      <c r="O646" s="10" t="str">
        <f t="shared" si="225"/>
        <v>06:15</v>
      </c>
      <c r="P646" s="10" t="str">
        <f t="shared" si="226"/>
        <v/>
      </c>
      <c r="Q646" s="48" t="str">
        <f t="shared" si="227"/>
        <v/>
      </c>
      <c r="R646" s="48" t="str">
        <f t="shared" si="228"/>
        <v/>
      </c>
      <c r="S646" s="42" t="str">
        <f t="shared" si="229"/>
        <v>SINGOLO</v>
      </c>
      <c r="T646" s="57" t="str">
        <f>Tabella3[[#This Row],[Descrizione Attività]]</f>
        <v>6200-MP510E smontaggio motore elettrico</v>
      </c>
      <c r="U646" s="57" t="str">
        <f>IF(Tabella1[[#This Row],[DATA]]="","","02")</f>
        <v>02</v>
      </c>
      <c r="V646" s="34"/>
      <c r="W646" s="34"/>
      <c r="X646" s="33"/>
      <c r="Y646" s="23"/>
      <c r="Z646" s="21" t="str">
        <f t="shared" si="230"/>
        <v>lunedì</v>
      </c>
      <c r="AA646" s="22">
        <f t="shared" si="231"/>
        <v>6.25</v>
      </c>
      <c r="AB646" s="22" t="str">
        <f t="shared" si="232"/>
        <v>06:15</v>
      </c>
      <c r="AC646" s="22" t="str">
        <f t="shared" si="233"/>
        <v>NO</v>
      </c>
      <c r="AD646" s="46"/>
      <c r="AE646" s="80">
        <v>45831</v>
      </c>
      <c r="AF646" s="73" t="s">
        <v>72</v>
      </c>
      <c r="AG646" s="73"/>
      <c r="AH646" s="73">
        <v>5400255693</v>
      </c>
      <c r="AI646" s="73">
        <v>10</v>
      </c>
      <c r="AJ646" s="74">
        <v>7.45</v>
      </c>
      <c r="AK646" s="74">
        <v>14.45</v>
      </c>
      <c r="AL646" s="74">
        <v>6.25</v>
      </c>
      <c r="AM646" s="73" t="s">
        <v>142</v>
      </c>
      <c r="AN646" s="75" t="s">
        <v>45</v>
      </c>
      <c r="AO646" s="76" t="s">
        <v>124</v>
      </c>
    </row>
    <row r="647" spans="1:41" ht="14.45" customHeight="1">
      <c r="A647" s="38"/>
      <c r="B647" s="9">
        <f t="shared" si="220"/>
        <v>45831</v>
      </c>
      <c r="C647" s="39">
        <f t="shared" si="237"/>
        <v>5400255693</v>
      </c>
      <c r="D647" s="38" t="str">
        <f>IF(AF647="", "", IFERROR(TEXT(INDEX(Tabella4[N°], MATCH("*"&amp;AF647&amp;"*", Tabella4[DIPENDENTE], 0)), "0000"), "Non trovato"))</f>
        <v>1969</v>
      </c>
      <c r="E647" s="38" t="str">
        <f>IF(AG647="", "", IF(ISERROR(MATCH("*"&amp;AG647&amp;"*", Tabella4[DIPENDENTE], 0)), "Non trovato", TEXT(INDEX(Tabella4[N°], MATCH("*"&amp;AG647&amp;"*", Tabella4[DIPENDENTE], 0)), "0000")))</f>
        <v/>
      </c>
      <c r="F647" s="48" t="str">
        <f t="shared" si="221"/>
        <v>BELLISTRI</v>
      </c>
      <c r="G647" s="48" t="str">
        <f t="shared" si="222"/>
        <v/>
      </c>
      <c r="H647" s="57"/>
      <c r="I647" s="68" t="str">
        <f t="shared" si="223"/>
        <v>02</v>
      </c>
      <c r="J647" s="39" t="str">
        <f t="shared" si="234"/>
        <v/>
      </c>
      <c r="K647" s="40" t="str">
        <f t="shared" si="235"/>
        <v>08:15</v>
      </c>
      <c r="L647" s="48"/>
      <c r="M647" s="41" t="str">
        <f t="shared" si="236"/>
        <v/>
      </c>
      <c r="N647" s="41" t="str">
        <f t="shared" si="224"/>
        <v/>
      </c>
      <c r="O647" s="10" t="str">
        <f t="shared" si="225"/>
        <v>08:15</v>
      </c>
      <c r="P647" s="10" t="str">
        <f t="shared" si="226"/>
        <v/>
      </c>
      <c r="Q647" s="48" t="str">
        <f t="shared" si="227"/>
        <v/>
      </c>
      <c r="R647" s="48" t="str">
        <f t="shared" si="228"/>
        <v/>
      </c>
      <c r="S647" s="42" t="str">
        <f t="shared" si="229"/>
        <v>SINGOLO</v>
      </c>
      <c r="T647" s="57" t="str">
        <f>Tabella3[[#This Row],[Descrizione Attività]]</f>
        <v>6200-MP510E smontaggio motore elettrico</v>
      </c>
      <c r="U647" s="57" t="str">
        <f>IF(Tabella1[[#This Row],[DATA]]="","","02")</f>
        <v>02</v>
      </c>
      <c r="V647" s="34"/>
      <c r="W647" s="34"/>
      <c r="X647" s="33"/>
      <c r="Y647" s="23"/>
      <c r="Z647" s="21" t="str">
        <f t="shared" si="230"/>
        <v>lunedì</v>
      </c>
      <c r="AA647" s="22">
        <f t="shared" si="231"/>
        <v>8.25</v>
      </c>
      <c r="AB647" s="22" t="str">
        <f t="shared" si="232"/>
        <v>08:15</v>
      </c>
      <c r="AC647" s="22" t="str">
        <f t="shared" si="233"/>
        <v>NO</v>
      </c>
      <c r="AD647" s="46"/>
      <c r="AE647" s="80">
        <v>45831</v>
      </c>
      <c r="AF647" s="73" t="s">
        <v>73</v>
      </c>
      <c r="AG647" s="73"/>
      <c r="AH647" s="73">
        <v>5400255693</v>
      </c>
      <c r="AI647" s="73">
        <v>10</v>
      </c>
      <c r="AJ647" s="74">
        <v>7.45</v>
      </c>
      <c r="AK647" s="74">
        <v>16.45</v>
      </c>
      <c r="AL647" s="74">
        <v>8.25</v>
      </c>
      <c r="AM647" s="73" t="s">
        <v>142</v>
      </c>
      <c r="AN647" s="75" t="s">
        <v>45</v>
      </c>
      <c r="AO647" s="76" t="s">
        <v>124</v>
      </c>
    </row>
    <row r="648" spans="1:41" ht="14.45" customHeight="1">
      <c r="A648" s="38"/>
      <c r="B648" s="9">
        <f t="shared" si="220"/>
        <v>45831</v>
      </c>
      <c r="C648" s="39">
        <f t="shared" si="237"/>
        <v>5400256064</v>
      </c>
      <c r="D648" s="38" t="str">
        <f>IF(AF648="", "", IFERROR(TEXT(INDEX(Tabella4[N°], MATCH("*"&amp;AF648&amp;"*", Tabella4[DIPENDENTE], 0)), "0000"), "Non trovato"))</f>
        <v>0319</v>
      </c>
      <c r="E648" s="38" t="str">
        <f>IF(AG648="", "", IF(ISERROR(MATCH("*"&amp;AG648&amp;"*", Tabella4[DIPENDENTE], 0)), "Non trovato", TEXT(INDEX(Tabella4[N°], MATCH("*"&amp;AG648&amp;"*", Tabella4[DIPENDENTE], 0)), "0000")))</f>
        <v/>
      </c>
      <c r="F648" s="48" t="str">
        <f t="shared" si="221"/>
        <v>AMARA</v>
      </c>
      <c r="G648" s="48" t="str">
        <f t="shared" si="222"/>
        <v/>
      </c>
      <c r="H648" s="57"/>
      <c r="I648" s="68" t="str">
        <f t="shared" si="223"/>
        <v>02</v>
      </c>
      <c r="J648" s="39" t="str">
        <f t="shared" si="234"/>
        <v/>
      </c>
      <c r="K648" s="40" t="str">
        <f t="shared" si="235"/>
        <v>01:30</v>
      </c>
      <c r="L648" s="48"/>
      <c r="M648" s="41" t="str">
        <f t="shared" si="236"/>
        <v/>
      </c>
      <c r="N648" s="41" t="str">
        <f t="shared" si="224"/>
        <v/>
      </c>
      <c r="O648" s="10" t="str">
        <f t="shared" si="225"/>
        <v>01:30</v>
      </c>
      <c r="P648" s="10" t="str">
        <f t="shared" si="226"/>
        <v/>
      </c>
      <c r="Q648" s="48" t="str">
        <f t="shared" si="227"/>
        <v/>
      </c>
      <c r="R648" s="48" t="str">
        <f t="shared" si="228"/>
        <v/>
      </c>
      <c r="S648" s="42" t="str">
        <f t="shared" si="229"/>
        <v>SINGOLO</v>
      </c>
      <c r="T648" s="57" t="str">
        <f>Tabella3[[#This Row],[Descrizione Attività]]</f>
        <v>Area cantieri SUD - Noleggio gruppo elet</v>
      </c>
      <c r="U648" s="57" t="str">
        <f>IF(Tabella1[[#This Row],[DATA]]="","","02")</f>
        <v>02</v>
      </c>
      <c r="V648" s="34"/>
      <c r="W648" s="34"/>
      <c r="X648" s="33"/>
      <c r="Y648" s="23"/>
      <c r="Z648" s="21" t="str">
        <f t="shared" si="230"/>
        <v>lunedì</v>
      </c>
      <c r="AA648" s="22">
        <f t="shared" si="231"/>
        <v>1.5</v>
      </c>
      <c r="AB648" s="22" t="str">
        <f t="shared" si="232"/>
        <v>01:30</v>
      </c>
      <c r="AC648" s="22" t="str">
        <f t="shared" si="233"/>
        <v>NO</v>
      </c>
      <c r="AD648" s="46"/>
      <c r="AE648" s="80">
        <v>45831</v>
      </c>
      <c r="AF648" s="73" t="s">
        <v>155</v>
      </c>
      <c r="AG648" s="73"/>
      <c r="AH648" s="73">
        <v>5400256064</v>
      </c>
      <c r="AI648" s="73">
        <v>10</v>
      </c>
      <c r="AJ648" s="74">
        <v>6.15</v>
      </c>
      <c r="AK648" s="74">
        <v>7.45</v>
      </c>
      <c r="AL648" s="74">
        <v>1.5</v>
      </c>
      <c r="AM648" s="73" t="s">
        <v>183</v>
      </c>
      <c r="AN648" s="75" t="s">
        <v>45</v>
      </c>
      <c r="AO648" s="76" t="s">
        <v>61</v>
      </c>
    </row>
    <row r="649" spans="1:41" ht="14.45" customHeight="1">
      <c r="A649" s="38"/>
      <c r="B649" s="9">
        <f t="shared" si="220"/>
        <v>45831</v>
      </c>
      <c r="C649" s="39">
        <f t="shared" si="237"/>
        <v>5400256064</v>
      </c>
      <c r="D649" s="38" t="str">
        <f>IF(AF649="", "", IFERROR(TEXT(INDEX(Tabella4[N°], MATCH("*"&amp;AF649&amp;"*", Tabella4[DIPENDENTE], 0)), "0000"), "Non trovato"))</f>
        <v>0266</v>
      </c>
      <c r="E649" s="38" t="str">
        <f>IF(AG649="", "", IF(ISERROR(MATCH("*"&amp;AG649&amp;"*", Tabella4[DIPENDENTE], 0)), "Non trovato", TEXT(INDEX(Tabella4[N°], MATCH("*"&amp;AG649&amp;"*", Tabella4[DIPENDENTE], 0)), "0000")))</f>
        <v/>
      </c>
      <c r="F649" s="48" t="str">
        <f t="shared" si="221"/>
        <v>DI SALVO</v>
      </c>
      <c r="G649" s="48" t="str">
        <f t="shared" si="222"/>
        <v/>
      </c>
      <c r="H649" s="57"/>
      <c r="I649" s="68" t="str">
        <f t="shared" si="223"/>
        <v>02</v>
      </c>
      <c r="J649" s="39" t="str">
        <f t="shared" si="234"/>
        <v/>
      </c>
      <c r="K649" s="40" t="str">
        <f t="shared" si="235"/>
        <v>08:15</v>
      </c>
      <c r="L649" s="48"/>
      <c r="M649" s="41" t="str">
        <f t="shared" si="236"/>
        <v/>
      </c>
      <c r="N649" s="41" t="str">
        <f t="shared" si="224"/>
        <v/>
      </c>
      <c r="O649" s="10" t="str">
        <f t="shared" si="225"/>
        <v>08:15</v>
      </c>
      <c r="P649" s="10" t="str">
        <f t="shared" si="226"/>
        <v/>
      </c>
      <c r="Q649" s="48" t="str">
        <f t="shared" si="227"/>
        <v/>
      </c>
      <c r="R649" s="48" t="str">
        <f t="shared" si="228"/>
        <v/>
      </c>
      <c r="S649" s="42" t="str">
        <f t="shared" si="229"/>
        <v>SINGOLO</v>
      </c>
      <c r="T649" s="57" t="str">
        <f>Tabella3[[#This Row],[Descrizione Attività]]</f>
        <v>Area cantieri SUD - Noleggio gruppo elet</v>
      </c>
      <c r="U649" s="57" t="str">
        <f>IF(Tabella1[[#This Row],[DATA]]="","","02")</f>
        <v>02</v>
      </c>
      <c r="V649" s="34"/>
      <c r="W649" s="34"/>
      <c r="X649" s="33"/>
      <c r="Y649" s="23"/>
      <c r="Z649" s="21" t="str">
        <f t="shared" si="230"/>
        <v>lunedì</v>
      </c>
      <c r="AA649" s="22">
        <f t="shared" si="231"/>
        <v>8.25</v>
      </c>
      <c r="AB649" s="22" t="str">
        <f t="shared" si="232"/>
        <v>08:15</v>
      </c>
      <c r="AC649" s="22" t="str">
        <f t="shared" si="233"/>
        <v>NO</v>
      </c>
      <c r="AD649" s="46"/>
      <c r="AE649" s="80">
        <v>45831</v>
      </c>
      <c r="AF649" s="73" t="s">
        <v>54</v>
      </c>
      <c r="AG649" s="73"/>
      <c r="AH649" s="73">
        <v>5400256064</v>
      </c>
      <c r="AI649" s="73">
        <v>10</v>
      </c>
      <c r="AJ649" s="74">
        <v>7.45</v>
      </c>
      <c r="AK649" s="74">
        <v>16.45</v>
      </c>
      <c r="AL649" s="74">
        <v>8.25</v>
      </c>
      <c r="AM649" s="73" t="s">
        <v>183</v>
      </c>
      <c r="AN649" s="75" t="s">
        <v>45</v>
      </c>
      <c r="AO649" s="76" t="s">
        <v>61</v>
      </c>
    </row>
    <row r="650" spans="1:41" ht="14.45" customHeight="1">
      <c r="A650" s="38"/>
      <c r="B650" s="9">
        <f t="shared" si="220"/>
        <v>45831</v>
      </c>
      <c r="C650" s="39">
        <f t="shared" si="237"/>
        <v>5400256064</v>
      </c>
      <c r="D650" s="38" t="str">
        <f>IF(AF650="", "", IFERROR(TEXT(INDEX(Tabella4[N°], MATCH("*"&amp;AF650&amp;"*", Tabella4[DIPENDENTE], 0)), "0000"), "Non trovato"))</f>
        <v>0319</v>
      </c>
      <c r="E650" s="38" t="str">
        <f>IF(AG650="", "", IF(ISERROR(MATCH("*"&amp;AG650&amp;"*", Tabella4[DIPENDENTE], 0)), "Non trovato", TEXT(INDEX(Tabella4[N°], MATCH("*"&amp;AG650&amp;"*", Tabella4[DIPENDENTE], 0)), "0000")))</f>
        <v/>
      </c>
      <c r="F650" s="48" t="str">
        <f t="shared" si="221"/>
        <v>AMARA</v>
      </c>
      <c r="G650" s="48" t="str">
        <f t="shared" si="222"/>
        <v/>
      </c>
      <c r="H650" s="57"/>
      <c r="I650" s="68" t="str">
        <f t="shared" si="223"/>
        <v>02</v>
      </c>
      <c r="J650" s="39" t="str">
        <f t="shared" si="234"/>
        <v/>
      </c>
      <c r="K650" s="40" t="str">
        <f t="shared" si="235"/>
        <v>01:30</v>
      </c>
      <c r="L650" s="48"/>
      <c r="M650" s="41" t="str">
        <f t="shared" si="236"/>
        <v/>
      </c>
      <c r="N650" s="41" t="str">
        <f t="shared" si="224"/>
        <v/>
      </c>
      <c r="O650" s="10" t="str">
        <f t="shared" si="225"/>
        <v>01:30</v>
      </c>
      <c r="P650" s="10" t="str">
        <f t="shared" si="226"/>
        <v/>
      </c>
      <c r="Q650" s="48" t="str">
        <f t="shared" si="227"/>
        <v/>
      </c>
      <c r="R650" s="48" t="str">
        <f t="shared" si="228"/>
        <v/>
      </c>
      <c r="S650" s="42" t="str">
        <f t="shared" si="229"/>
        <v>SINGOLO</v>
      </c>
      <c r="T650" s="57" t="str">
        <f>Tabella3[[#This Row],[Descrizione Attività]]</f>
        <v>Area cantieri SUD - Noleggio gruppo elet</v>
      </c>
      <c r="U650" s="57" t="str">
        <f>IF(Tabella1[[#This Row],[DATA]]="","","02")</f>
        <v>02</v>
      </c>
      <c r="V650" s="34"/>
      <c r="W650" s="34"/>
      <c r="X650" s="33"/>
      <c r="Y650" s="23"/>
      <c r="Z650" s="21" t="str">
        <f t="shared" si="230"/>
        <v>lunedì</v>
      </c>
      <c r="AA650" s="22">
        <f t="shared" si="231"/>
        <v>1.5</v>
      </c>
      <c r="AB650" s="22" t="str">
        <f t="shared" si="232"/>
        <v>01:30</v>
      </c>
      <c r="AC650" s="22" t="str">
        <f t="shared" si="233"/>
        <v>NO</v>
      </c>
      <c r="AD650" s="46"/>
      <c r="AE650" s="80">
        <v>45831</v>
      </c>
      <c r="AF650" s="73" t="s">
        <v>155</v>
      </c>
      <c r="AG650" s="73"/>
      <c r="AH650" s="73">
        <v>5400256064</v>
      </c>
      <c r="AI650" s="73">
        <v>10</v>
      </c>
      <c r="AJ650" s="74">
        <v>16.45</v>
      </c>
      <c r="AK650" s="74">
        <v>18.149999999999999</v>
      </c>
      <c r="AL650" s="74">
        <v>1.5</v>
      </c>
      <c r="AM650" s="73" t="s">
        <v>183</v>
      </c>
      <c r="AN650" s="75" t="s">
        <v>45</v>
      </c>
      <c r="AO650" s="76" t="s">
        <v>61</v>
      </c>
    </row>
    <row r="651" spans="1:41" ht="14.45" customHeight="1">
      <c r="A651" s="38"/>
      <c r="B651" s="9">
        <f t="shared" si="220"/>
        <v>45831</v>
      </c>
      <c r="C651" s="39">
        <f t="shared" si="237"/>
        <v>5400255114</v>
      </c>
      <c r="D651" s="38" t="str">
        <f>IF(AF651="", "", IFERROR(TEXT(INDEX(Tabella4[N°], MATCH("*"&amp;AF651&amp;"*", Tabella4[DIPENDENTE], 0)), "0000"), "Non trovato"))</f>
        <v>2203</v>
      </c>
      <c r="E651" s="38" t="str">
        <f>IF(AG651="", "", IF(ISERROR(MATCH("*"&amp;AG651&amp;"*", Tabella4[DIPENDENTE], 0)), "Non trovato", TEXT(INDEX(Tabella4[N°], MATCH("*"&amp;AG651&amp;"*", Tabella4[DIPENDENTE], 0)), "0000")))</f>
        <v>0315</v>
      </c>
      <c r="F651" s="48" t="str">
        <f t="shared" si="221"/>
        <v>RICCIOLI</v>
      </c>
      <c r="G651" s="48" t="str">
        <f t="shared" si="222"/>
        <v>MIGNOSA F</v>
      </c>
      <c r="H651" s="57"/>
      <c r="I651" s="68" t="str">
        <f t="shared" si="223"/>
        <v>02</v>
      </c>
      <c r="J651" s="39" t="str">
        <f t="shared" si="234"/>
        <v/>
      </c>
      <c r="K651" s="40" t="str">
        <f t="shared" si="235"/>
        <v>08:15</v>
      </c>
      <c r="L651" s="48"/>
      <c r="M651" s="41" t="str">
        <f t="shared" si="236"/>
        <v/>
      </c>
      <c r="N651" s="41" t="str">
        <f t="shared" si="224"/>
        <v/>
      </c>
      <c r="O651" s="10" t="str">
        <f t="shared" si="225"/>
        <v>08:15</v>
      </c>
      <c r="P651" s="10" t="str">
        <f t="shared" si="226"/>
        <v/>
      </c>
      <c r="Q651" s="48" t="str">
        <f t="shared" si="227"/>
        <v/>
      </c>
      <c r="R651" s="48" t="str">
        <f t="shared" si="228"/>
        <v/>
      </c>
      <c r="S651" s="42" t="str">
        <f t="shared" si="229"/>
        <v>DOPPIO</v>
      </c>
      <c r="T651" s="57" t="str">
        <f>Tabella3[[#This Row],[Descrizione Attività]]</f>
        <v>PA1S: squ elettr correttiva Giugno</v>
      </c>
      <c r="U651" s="57" t="str">
        <f>IF(Tabella1[[#This Row],[DATA]]="","","02")</f>
        <v>02</v>
      </c>
      <c r="V651" s="34"/>
      <c r="W651" s="34"/>
      <c r="X651" s="33"/>
      <c r="Y651" s="23"/>
      <c r="Z651" s="21" t="str">
        <f t="shared" si="230"/>
        <v>lunedì</v>
      </c>
      <c r="AA651" s="22">
        <f t="shared" si="231"/>
        <v>8.25</v>
      </c>
      <c r="AB651" s="22" t="str">
        <f t="shared" si="232"/>
        <v>08:15</v>
      </c>
      <c r="AC651" s="22" t="str">
        <f t="shared" si="233"/>
        <v>NO</v>
      </c>
      <c r="AD651" s="46"/>
      <c r="AE651" s="80">
        <v>45831</v>
      </c>
      <c r="AF651" s="73" t="s">
        <v>65</v>
      </c>
      <c r="AG651" s="73" t="s">
        <v>66</v>
      </c>
      <c r="AH651" s="73">
        <v>5400255114</v>
      </c>
      <c r="AI651" s="73">
        <v>10</v>
      </c>
      <c r="AJ651" s="74">
        <v>7.45</v>
      </c>
      <c r="AK651" s="74">
        <v>16.45</v>
      </c>
      <c r="AL651" s="74">
        <v>16.5</v>
      </c>
      <c r="AM651" s="73" t="s">
        <v>67</v>
      </c>
      <c r="AN651" s="75" t="s">
        <v>45</v>
      </c>
      <c r="AO651" s="76" t="s">
        <v>61</v>
      </c>
    </row>
    <row r="652" spans="1:41" ht="14.45" customHeight="1">
      <c r="A652" s="38"/>
      <c r="B652" s="9">
        <f t="shared" si="220"/>
        <v>45831</v>
      </c>
      <c r="C652" s="39">
        <f t="shared" si="237"/>
        <v>5400252273</v>
      </c>
      <c r="D652" s="38" t="str">
        <f>IF(AF652="", "", IFERROR(TEXT(INDEX(Tabella4[N°], MATCH("*"&amp;AF652&amp;"*", Tabella4[DIPENDENTE], 0)), "0000"), "Non trovato"))</f>
        <v>1894</v>
      </c>
      <c r="E652" s="38" t="str">
        <f>IF(AG652="", "", IF(ISERROR(MATCH("*"&amp;AG652&amp;"*", Tabella4[DIPENDENTE], 0)), "Non trovato", TEXT(INDEX(Tabella4[N°], MATCH("*"&amp;AG652&amp;"*", Tabella4[DIPENDENTE], 0)), "0000")))</f>
        <v>0559</v>
      </c>
      <c r="F652" s="48" t="str">
        <f t="shared" si="221"/>
        <v>CORTESE</v>
      </c>
      <c r="G652" s="48" t="str">
        <f t="shared" si="222"/>
        <v>MARINO A</v>
      </c>
      <c r="H652" s="57"/>
      <c r="I652" s="68" t="str">
        <f t="shared" si="223"/>
        <v>02</v>
      </c>
      <c r="J652" s="39" t="str">
        <f t="shared" si="234"/>
        <v/>
      </c>
      <c r="K652" s="40" t="str">
        <f t="shared" si="235"/>
        <v>08:15</v>
      </c>
      <c r="L652" s="48"/>
      <c r="M652" s="41" t="str">
        <f t="shared" si="236"/>
        <v/>
      </c>
      <c r="N652" s="41" t="str">
        <f t="shared" si="224"/>
        <v/>
      </c>
      <c r="O652" s="10" t="str">
        <f t="shared" si="225"/>
        <v>08:15</v>
      </c>
      <c r="P652" s="10" t="str">
        <f t="shared" si="226"/>
        <v/>
      </c>
      <c r="Q652" s="48" t="str">
        <f t="shared" si="227"/>
        <v/>
      </c>
      <c r="R652" s="48" t="str">
        <f t="shared" si="228"/>
        <v/>
      </c>
      <c r="S652" s="42" t="str">
        <f t="shared" si="229"/>
        <v>DOPPIO</v>
      </c>
      <c r="T652" s="57" t="str">
        <f>Tabella3[[#This Row],[Descrizione Attività]]</f>
        <v>Sostituzione Inverter UP 22-4 in C405</v>
      </c>
      <c r="U652" s="57" t="str">
        <f>IF(Tabella1[[#This Row],[DATA]]="","","02")</f>
        <v>02</v>
      </c>
      <c r="V652" s="34"/>
      <c r="W652" s="34"/>
      <c r="X652" s="33"/>
      <c r="Y652" s="23"/>
      <c r="Z652" s="21" t="str">
        <f t="shared" si="230"/>
        <v>lunedì</v>
      </c>
      <c r="AA652" s="22">
        <f t="shared" si="231"/>
        <v>8.25</v>
      </c>
      <c r="AB652" s="22" t="str">
        <f t="shared" si="232"/>
        <v>08:15</v>
      </c>
      <c r="AC652" s="22" t="str">
        <f t="shared" si="233"/>
        <v>NO</v>
      </c>
      <c r="AD652" s="46"/>
      <c r="AE652" s="80">
        <v>45831</v>
      </c>
      <c r="AF652" s="73" t="s">
        <v>58</v>
      </c>
      <c r="AG652" s="73" t="s">
        <v>157</v>
      </c>
      <c r="AH652" s="73">
        <v>5400252273</v>
      </c>
      <c r="AI652" s="73">
        <v>10</v>
      </c>
      <c r="AJ652" s="74">
        <v>7.45</v>
      </c>
      <c r="AK652" s="74">
        <v>16.45</v>
      </c>
      <c r="AL652" s="74">
        <v>16.5</v>
      </c>
      <c r="AM652" s="73" t="s">
        <v>226</v>
      </c>
      <c r="AN652" s="75" t="s">
        <v>45</v>
      </c>
      <c r="AO652" s="76" t="s">
        <v>61</v>
      </c>
    </row>
    <row r="653" spans="1:41" ht="14.45" customHeight="1">
      <c r="A653" s="38"/>
      <c r="B653" s="9">
        <f t="shared" si="220"/>
        <v>45831</v>
      </c>
      <c r="C653" s="39">
        <f t="shared" si="237"/>
        <v>5400246667</v>
      </c>
      <c r="D653" s="38" t="str">
        <f>IF(AF653="", "", IFERROR(TEXT(INDEX(Tabella4[N°], MATCH("*"&amp;AF653&amp;"*", Tabella4[DIPENDENTE], 0)), "0000"), "Non trovato"))</f>
        <v>0319</v>
      </c>
      <c r="E653" s="38" t="str">
        <f>IF(AG653="", "", IF(ISERROR(MATCH("*"&amp;AG653&amp;"*", Tabella4[DIPENDENTE], 0)), "Non trovato", TEXT(INDEX(Tabella4[N°], MATCH("*"&amp;AG653&amp;"*", Tabella4[DIPENDENTE], 0)), "0000")))</f>
        <v>0475</v>
      </c>
      <c r="F653" s="48" t="str">
        <f t="shared" si="221"/>
        <v>AMARA</v>
      </c>
      <c r="G653" s="48" t="str">
        <f t="shared" si="222"/>
        <v>TRINGALI</v>
      </c>
      <c r="H653" s="57"/>
      <c r="I653" s="68" t="str">
        <f t="shared" si="223"/>
        <v>02</v>
      </c>
      <c r="J653" s="39" t="str">
        <f t="shared" si="234"/>
        <v/>
      </c>
      <c r="K653" s="40" t="str">
        <f t="shared" si="235"/>
        <v>08:15</v>
      </c>
      <c r="L653" s="48"/>
      <c r="M653" s="41" t="str">
        <f t="shared" si="236"/>
        <v/>
      </c>
      <c r="N653" s="41" t="str">
        <f t="shared" si="224"/>
        <v/>
      </c>
      <c r="O653" s="10" t="str">
        <f t="shared" si="225"/>
        <v>08:15</v>
      </c>
      <c r="P653" s="10" t="str">
        <f t="shared" si="226"/>
        <v/>
      </c>
      <c r="Q653" s="48" t="str">
        <f t="shared" si="227"/>
        <v/>
      </c>
      <c r="R653" s="48" t="str">
        <f t="shared" si="228"/>
        <v/>
      </c>
      <c r="S653" s="42" t="str">
        <f t="shared" si="229"/>
        <v>DOPPIO</v>
      </c>
      <c r="T653" s="57" t="str">
        <f>Tabella3[[#This Row],[Descrizione Attività]]</f>
        <v>Attività ELE imp. 400</v>
      </c>
      <c r="U653" s="57" t="str">
        <f>IF(Tabella1[[#This Row],[DATA]]="","","02")</f>
        <v>02</v>
      </c>
      <c r="V653" s="34"/>
      <c r="W653" s="34"/>
      <c r="X653" s="33"/>
      <c r="Y653" s="23"/>
      <c r="Z653" s="21" t="str">
        <f t="shared" si="230"/>
        <v>lunedì</v>
      </c>
      <c r="AA653" s="22">
        <f t="shared" si="231"/>
        <v>8.25</v>
      </c>
      <c r="AB653" s="22" t="str">
        <f t="shared" si="232"/>
        <v>08:15</v>
      </c>
      <c r="AC653" s="22" t="str">
        <f t="shared" si="233"/>
        <v>NO</v>
      </c>
      <c r="AD653" s="46"/>
      <c r="AE653" s="80">
        <v>45831</v>
      </c>
      <c r="AF653" s="73" t="s">
        <v>155</v>
      </c>
      <c r="AG653" s="73" t="s">
        <v>57</v>
      </c>
      <c r="AH653" s="73">
        <v>5400246667</v>
      </c>
      <c r="AI653" s="73">
        <v>20</v>
      </c>
      <c r="AJ653" s="74">
        <v>7.45</v>
      </c>
      <c r="AK653" s="74">
        <v>16.45</v>
      </c>
      <c r="AL653" s="74">
        <v>16.5</v>
      </c>
      <c r="AM653" s="73" t="s">
        <v>217</v>
      </c>
      <c r="AN653" s="75" t="s">
        <v>45</v>
      </c>
      <c r="AO653" s="76" t="s">
        <v>61</v>
      </c>
    </row>
    <row r="654" spans="1:41" ht="14.45" customHeight="1">
      <c r="A654" s="38"/>
      <c r="B654" s="9">
        <f t="shared" si="220"/>
        <v>45831</v>
      </c>
      <c r="C654" s="39">
        <f t="shared" si="237"/>
        <v>5400261041</v>
      </c>
      <c r="D654" s="38" t="str">
        <f>IF(AF654="", "", IFERROR(TEXT(INDEX(Tabella4[N°], MATCH("*"&amp;AF654&amp;"*", Tabella4[DIPENDENTE], 0)), "0000"), "Non trovato"))</f>
        <v>0243</v>
      </c>
      <c r="E654" s="38" t="str">
        <f>IF(AG654="", "", IF(ISERROR(MATCH("*"&amp;AG654&amp;"*", Tabella4[DIPENDENTE], 0)), "Non trovato", TEXT(INDEX(Tabella4[N°], MATCH("*"&amp;AG654&amp;"*", Tabella4[DIPENDENTE], 0)), "0000")))</f>
        <v/>
      </c>
      <c r="F654" s="48" t="str">
        <f t="shared" si="221"/>
        <v>PUGLIARES</v>
      </c>
      <c r="G654" s="48" t="str">
        <f t="shared" si="222"/>
        <v/>
      </c>
      <c r="H654" s="57"/>
      <c r="I654" s="68" t="str">
        <f t="shared" si="223"/>
        <v>02</v>
      </c>
      <c r="J654" s="39" t="str">
        <f t="shared" si="234"/>
        <v/>
      </c>
      <c r="K654" s="40" t="str">
        <f t="shared" si="235"/>
        <v>08:15</v>
      </c>
      <c r="L654" s="48"/>
      <c r="M654" s="41" t="str">
        <f t="shared" si="236"/>
        <v/>
      </c>
      <c r="N654" s="41" t="str">
        <f t="shared" si="224"/>
        <v/>
      </c>
      <c r="O654" s="10" t="str">
        <f t="shared" si="225"/>
        <v>08:15</v>
      </c>
      <c r="P654" s="10" t="str">
        <f t="shared" si="226"/>
        <v/>
      </c>
      <c r="Q654" s="48" t="str">
        <f t="shared" si="227"/>
        <v/>
      </c>
      <c r="R654" s="48" t="str">
        <f t="shared" si="228"/>
        <v/>
      </c>
      <c r="S654" s="42" t="str">
        <f t="shared" si="229"/>
        <v>SINGOLO</v>
      </c>
      <c r="T654" s="57" t="str">
        <f>Tabella3[[#This Row],[Descrizione Attività]]</f>
        <v>ASSISTENZA ELETTRICA ATTIVITA' EDILE IMP 2800 GIUGNO 2025 (PREV 4066)</v>
      </c>
      <c r="U654" s="57" t="str">
        <f>IF(Tabella1[[#This Row],[DATA]]="","","02")</f>
        <v>02</v>
      </c>
      <c r="V654" s="34"/>
      <c r="W654" s="34"/>
      <c r="X654" s="33"/>
      <c r="Y654" s="23"/>
      <c r="Z654" s="21" t="str">
        <f t="shared" si="230"/>
        <v>lunedì</v>
      </c>
      <c r="AA654" s="22">
        <f t="shared" si="231"/>
        <v>8.25</v>
      </c>
      <c r="AB654" s="22" t="str">
        <f t="shared" si="232"/>
        <v>08:15</v>
      </c>
      <c r="AC654" s="22" t="str">
        <f t="shared" si="233"/>
        <v>NO</v>
      </c>
      <c r="AD654" s="46"/>
      <c r="AE654" s="80">
        <v>45831</v>
      </c>
      <c r="AF654" s="73" t="s">
        <v>89</v>
      </c>
      <c r="AG654" s="73"/>
      <c r="AH654" s="73">
        <v>5400261041</v>
      </c>
      <c r="AI654" s="73">
        <v>10</v>
      </c>
      <c r="AJ654" s="74">
        <v>7.45</v>
      </c>
      <c r="AK654" s="74">
        <v>16.45</v>
      </c>
      <c r="AL654" s="74">
        <v>8.25</v>
      </c>
      <c r="AM654" s="73" t="s">
        <v>90</v>
      </c>
      <c r="AN654" s="75" t="s">
        <v>91</v>
      </c>
      <c r="AO654" s="76" t="s">
        <v>61</v>
      </c>
    </row>
    <row r="655" spans="1:41" ht="14.45" customHeight="1">
      <c r="A655" s="38"/>
      <c r="B655" s="9">
        <f t="shared" si="220"/>
        <v>45831</v>
      </c>
      <c r="C655" s="39">
        <f t="shared" si="237"/>
        <v>5400256061</v>
      </c>
      <c r="D655" s="38" t="str">
        <f>IF(AF655="", "", IFERROR(TEXT(INDEX(Tabella4[N°], MATCH("*"&amp;AF655&amp;"*", Tabella4[DIPENDENTE], 0)), "0000"), "Non trovato"))</f>
        <v>0427</v>
      </c>
      <c r="E655" s="38" t="str">
        <f>IF(AG655="", "", IF(ISERROR(MATCH("*"&amp;AG655&amp;"*", Tabella4[DIPENDENTE], 0)), "Non trovato", TEXT(INDEX(Tabella4[N°], MATCH("*"&amp;AG655&amp;"*", Tabella4[DIPENDENTE], 0)), "0000")))</f>
        <v>2114</v>
      </c>
      <c r="F655" s="48" t="str">
        <f t="shared" si="221"/>
        <v>CAVALIERE</v>
      </c>
      <c r="G655" s="48" t="str">
        <f t="shared" si="222"/>
        <v>GUARINO</v>
      </c>
      <c r="H655" s="57"/>
      <c r="I655" s="68" t="str">
        <f t="shared" si="223"/>
        <v>02</v>
      </c>
      <c r="J655" s="39" t="str">
        <f t="shared" si="234"/>
        <v/>
      </c>
      <c r="K655" s="40" t="str">
        <f t="shared" si="235"/>
        <v>08:15</v>
      </c>
      <c r="L655" s="48"/>
      <c r="M655" s="41" t="str">
        <f t="shared" si="236"/>
        <v/>
      </c>
      <c r="N655" s="41" t="str">
        <f t="shared" si="224"/>
        <v/>
      </c>
      <c r="O655" s="10" t="str">
        <f t="shared" si="225"/>
        <v>08:15</v>
      </c>
      <c r="P655" s="10" t="str">
        <f t="shared" si="226"/>
        <v/>
      </c>
      <c r="Q655" s="48" t="str">
        <f t="shared" si="227"/>
        <v/>
      </c>
      <c r="R655" s="48" t="str">
        <f t="shared" si="228"/>
        <v/>
      </c>
      <c r="S655" s="42" t="str">
        <f t="shared" si="229"/>
        <v>DOPPIO</v>
      </c>
      <c r="T655" s="57" t="str">
        <f>Tabella3[[#This Row],[Descrizione Attività]]</f>
        <v>sostituzione della protezione ELIN TG</v>
      </c>
      <c r="U655" s="57" t="str">
        <f>IF(Tabella1[[#This Row],[DATA]]="","","02")</f>
        <v>02</v>
      </c>
      <c r="V655" s="34"/>
      <c r="W655" s="34"/>
      <c r="X655" s="33"/>
      <c r="Y655" s="23"/>
      <c r="Z655" s="21" t="str">
        <f t="shared" si="230"/>
        <v>lunedì</v>
      </c>
      <c r="AA655" s="22">
        <f t="shared" si="231"/>
        <v>8.25</v>
      </c>
      <c r="AB655" s="22" t="str">
        <f t="shared" si="232"/>
        <v>08:15</v>
      </c>
      <c r="AC655" s="22" t="str">
        <f t="shared" si="233"/>
        <v>NO</v>
      </c>
      <c r="AD655" s="46"/>
      <c r="AE655" s="80">
        <v>45831</v>
      </c>
      <c r="AF655" s="73" t="s">
        <v>75</v>
      </c>
      <c r="AG655" s="73" t="s">
        <v>43</v>
      </c>
      <c r="AH655" s="73">
        <v>5400256061</v>
      </c>
      <c r="AI655" s="73">
        <v>10</v>
      </c>
      <c r="AJ655" s="74">
        <v>7.45</v>
      </c>
      <c r="AK655" s="74">
        <v>16.45</v>
      </c>
      <c r="AL655" s="74">
        <v>16.5</v>
      </c>
      <c r="AM655" s="73" t="s">
        <v>227</v>
      </c>
      <c r="AN655" s="75" t="s">
        <v>45</v>
      </c>
      <c r="AO655" s="76" t="s">
        <v>61</v>
      </c>
    </row>
    <row r="656" spans="1:41" ht="14.45" customHeight="1">
      <c r="A656" s="38"/>
      <c r="B656" s="9">
        <f t="shared" si="220"/>
        <v>45831</v>
      </c>
      <c r="C656" s="39">
        <f t="shared" si="237"/>
        <v>5400255372</v>
      </c>
      <c r="D656" s="38" t="str">
        <f>IF(AF656="", "", IFERROR(TEXT(INDEX(Tabella4[N°], MATCH("*"&amp;AF656&amp;"*", Tabella4[DIPENDENTE], 0)), "0000"), "Non trovato"))</f>
        <v>1976</v>
      </c>
      <c r="E656" s="38" t="str">
        <f>IF(AG656="", "", IF(ISERROR(MATCH("*"&amp;AG656&amp;"*", Tabella4[DIPENDENTE], 0)), "Non trovato", TEXT(INDEX(Tabella4[N°], MATCH("*"&amp;AG656&amp;"*", Tabella4[DIPENDENTE], 0)), "0000")))</f>
        <v>2150</v>
      </c>
      <c r="F656" s="48" t="str">
        <f t="shared" si="221"/>
        <v>RIZZA F</v>
      </c>
      <c r="G656" s="48" t="str">
        <f t="shared" si="222"/>
        <v>RIZZA C</v>
      </c>
      <c r="H656" s="57"/>
      <c r="I656" s="68" t="str">
        <f t="shared" si="223"/>
        <v>02</v>
      </c>
      <c r="J656" s="39" t="str">
        <f t="shared" si="234"/>
        <v/>
      </c>
      <c r="K656" s="40" t="str">
        <f t="shared" si="235"/>
        <v>08:15</v>
      </c>
      <c r="L656" s="48"/>
      <c r="M656" s="41" t="str">
        <f t="shared" si="236"/>
        <v/>
      </c>
      <c r="N656" s="41" t="str">
        <f t="shared" si="224"/>
        <v/>
      </c>
      <c r="O656" s="10" t="str">
        <f t="shared" si="225"/>
        <v>08:15</v>
      </c>
      <c r="P656" s="10" t="str">
        <f t="shared" si="226"/>
        <v/>
      </c>
      <c r="Q656" s="48" t="str">
        <f t="shared" si="227"/>
        <v/>
      </c>
      <c r="R656" s="48" t="str">
        <f t="shared" si="228"/>
        <v/>
      </c>
      <c r="S656" s="42" t="str">
        <f t="shared" si="229"/>
        <v>DOPPIO</v>
      </c>
      <c r="T656" s="57" t="str">
        <f>Tabella3[[#This Row],[Descrizione Attività]]</f>
        <v>ripristini AI  giugno 2025</v>
      </c>
      <c r="U656" s="57" t="str">
        <f>IF(Tabella1[[#This Row],[DATA]]="","","02")</f>
        <v>02</v>
      </c>
      <c r="V656" s="34"/>
      <c r="W656" s="34"/>
      <c r="X656" s="33"/>
      <c r="Y656" s="23"/>
      <c r="Z656" s="21" t="str">
        <f t="shared" si="230"/>
        <v>lunedì</v>
      </c>
      <c r="AA656" s="22">
        <f t="shared" si="231"/>
        <v>8.25</v>
      </c>
      <c r="AB656" s="22" t="str">
        <f t="shared" si="232"/>
        <v>08:15</v>
      </c>
      <c r="AC656" s="22" t="str">
        <f t="shared" si="233"/>
        <v>NO</v>
      </c>
      <c r="AD656" s="46"/>
      <c r="AE656" s="80">
        <v>45831</v>
      </c>
      <c r="AF656" s="73" t="s">
        <v>77</v>
      </c>
      <c r="AG656" s="73" t="s">
        <v>78</v>
      </c>
      <c r="AH656" s="73">
        <v>5400255372</v>
      </c>
      <c r="AI656" s="73">
        <v>10</v>
      </c>
      <c r="AJ656" s="74">
        <v>7.45</v>
      </c>
      <c r="AK656" s="74">
        <v>16.45</v>
      </c>
      <c r="AL656" s="74">
        <v>16.5</v>
      </c>
      <c r="AM656" s="73" t="s">
        <v>79</v>
      </c>
      <c r="AN656" s="75" t="s">
        <v>45</v>
      </c>
      <c r="AO656" s="76" t="s">
        <v>80</v>
      </c>
    </row>
    <row r="657" spans="1:41" ht="14.45" customHeight="1">
      <c r="A657" s="38"/>
      <c r="B657" s="9">
        <f t="shared" si="220"/>
        <v>45831</v>
      </c>
      <c r="C657" s="39">
        <f t="shared" si="237"/>
        <v>5400256064</v>
      </c>
      <c r="D657" s="38" t="str">
        <f>IF(AF657="", "", IFERROR(TEXT(INDEX(Tabella4[N°], MATCH("*"&amp;AF657&amp;"*", Tabella4[DIPENDENTE], 0)), "0000"), "Non trovato"))</f>
        <v>0510</v>
      </c>
      <c r="E657" s="38" t="str">
        <f>IF(AG657="", "", IF(ISERROR(MATCH("*"&amp;AG657&amp;"*", Tabella4[DIPENDENTE], 0)), "Non trovato", TEXT(INDEX(Tabella4[N°], MATCH("*"&amp;AG657&amp;"*", Tabella4[DIPENDENTE], 0)), "0000")))</f>
        <v>2012</v>
      </c>
      <c r="F657" s="48" t="str">
        <f t="shared" si="221"/>
        <v>TORDONATO</v>
      </c>
      <c r="G657" s="48" t="str">
        <f t="shared" si="222"/>
        <v>MIGNOSA A</v>
      </c>
      <c r="H657" s="57"/>
      <c r="I657" s="68" t="str">
        <f t="shared" si="223"/>
        <v>02</v>
      </c>
      <c r="J657" s="39" t="str">
        <f t="shared" si="234"/>
        <v/>
      </c>
      <c r="K657" s="40" t="str">
        <f t="shared" si="235"/>
        <v>08:15</v>
      </c>
      <c r="L657" s="48"/>
      <c r="M657" s="41" t="str">
        <f t="shared" si="236"/>
        <v/>
      </c>
      <c r="N657" s="41" t="str">
        <f t="shared" si="224"/>
        <v/>
      </c>
      <c r="O657" s="10" t="str">
        <f t="shared" si="225"/>
        <v>08:15</v>
      </c>
      <c r="P657" s="10" t="str">
        <f t="shared" si="226"/>
        <v/>
      </c>
      <c r="Q657" s="48" t="str">
        <f t="shared" si="227"/>
        <v/>
      </c>
      <c r="R657" s="48" t="str">
        <f t="shared" si="228"/>
        <v/>
      </c>
      <c r="S657" s="42" t="str">
        <f t="shared" si="229"/>
        <v>DOPPIO</v>
      </c>
      <c r="T657" s="57" t="str">
        <f>Tabella3[[#This Row],[Descrizione Attività]]</f>
        <v>Area cantieri SUD - Ricerca guasto e rip</v>
      </c>
      <c r="U657" s="57" t="str">
        <f>IF(Tabella1[[#This Row],[DATA]]="","","02")</f>
        <v>02</v>
      </c>
      <c r="V657" s="34"/>
      <c r="W657" s="34"/>
      <c r="X657" s="33"/>
      <c r="Y657" s="23"/>
      <c r="Z657" s="21" t="str">
        <f t="shared" si="230"/>
        <v>lunedì</v>
      </c>
      <c r="AA657" s="22">
        <f t="shared" si="231"/>
        <v>8.25</v>
      </c>
      <c r="AB657" s="22" t="str">
        <f t="shared" si="232"/>
        <v>08:15</v>
      </c>
      <c r="AC657" s="22" t="str">
        <f t="shared" si="233"/>
        <v>NO</v>
      </c>
      <c r="AD657" s="46"/>
      <c r="AE657" s="80">
        <v>45831</v>
      </c>
      <c r="AF657" s="73" t="s">
        <v>143</v>
      </c>
      <c r="AG657" s="73" t="s">
        <v>92</v>
      </c>
      <c r="AH657" s="73">
        <v>5400256064</v>
      </c>
      <c r="AI657" s="73">
        <v>30</v>
      </c>
      <c r="AJ657" s="74">
        <v>7.45</v>
      </c>
      <c r="AK657" s="74">
        <v>16.45</v>
      </c>
      <c r="AL657" s="74">
        <v>16.5</v>
      </c>
      <c r="AM657" s="73" t="s">
        <v>189</v>
      </c>
      <c r="AN657" s="75" t="s">
        <v>45</v>
      </c>
      <c r="AO657" s="76" t="s">
        <v>61</v>
      </c>
    </row>
    <row r="658" spans="1:41" ht="14.45" customHeight="1">
      <c r="A658" s="38"/>
      <c r="B658" s="9">
        <f t="shared" si="220"/>
        <v>45831</v>
      </c>
      <c r="C658" s="39">
        <f t="shared" si="237"/>
        <v>5400243313</v>
      </c>
      <c r="D658" s="38" t="str">
        <f>IF(AF658="", "", IFERROR(TEXT(INDEX(Tabella4[N°], MATCH("*"&amp;AF658&amp;"*", Tabella4[DIPENDENTE], 0)), "0000"), "Non trovato"))</f>
        <v>1833</v>
      </c>
      <c r="E658" s="38" t="str">
        <f>IF(AG658="", "", IF(ISERROR(MATCH("*"&amp;AG658&amp;"*", Tabella4[DIPENDENTE], 0)), "Non trovato", TEXT(INDEX(Tabella4[N°], MATCH("*"&amp;AG658&amp;"*", Tabella4[DIPENDENTE], 0)), "0000")))</f>
        <v>2083</v>
      </c>
      <c r="F658" s="48" t="str">
        <f t="shared" si="221"/>
        <v>MICELI</v>
      </c>
      <c r="G658" s="48" t="str">
        <f t="shared" si="222"/>
        <v>NOCERA</v>
      </c>
      <c r="H658" s="57"/>
      <c r="I658" s="68" t="str">
        <f t="shared" si="223"/>
        <v>02</v>
      </c>
      <c r="J658" s="39" t="str">
        <f t="shared" si="234"/>
        <v/>
      </c>
      <c r="K658" s="40" t="str">
        <f t="shared" si="235"/>
        <v>08:15</v>
      </c>
      <c r="L658" s="48"/>
      <c r="M658" s="41" t="str">
        <f t="shared" si="236"/>
        <v/>
      </c>
      <c r="N658" s="41" t="str">
        <f t="shared" si="224"/>
        <v/>
      </c>
      <c r="O658" s="10" t="str">
        <f t="shared" si="225"/>
        <v>08:15</v>
      </c>
      <c r="P658" s="10" t="str">
        <f t="shared" si="226"/>
        <v/>
      </c>
      <c r="Q658" s="48" t="str">
        <f t="shared" si="227"/>
        <v/>
      </c>
      <c r="R658" s="48" t="str">
        <f t="shared" si="228"/>
        <v/>
      </c>
      <c r="S658" s="42" t="str">
        <f t="shared" si="229"/>
        <v>DOPPIO</v>
      </c>
      <c r="T658" s="57" t="str">
        <f>Tabella3[[#This Row],[Descrizione Attività]]</f>
        <v>Assistenza ELE attività edili_2025</v>
      </c>
      <c r="U658" s="57" t="str">
        <f>IF(Tabella1[[#This Row],[DATA]]="","","02")</f>
        <v>02</v>
      </c>
      <c r="V658" s="34"/>
      <c r="W658" s="34"/>
      <c r="X658" s="33"/>
      <c r="Y658" s="23"/>
      <c r="Z658" s="21" t="str">
        <f t="shared" si="230"/>
        <v>lunedì</v>
      </c>
      <c r="AA658" s="22">
        <f t="shared" si="231"/>
        <v>8.25</v>
      </c>
      <c r="AB658" s="22" t="str">
        <f t="shared" si="232"/>
        <v>08:15</v>
      </c>
      <c r="AC658" s="22" t="str">
        <f t="shared" si="233"/>
        <v>NO</v>
      </c>
      <c r="AD658" s="46"/>
      <c r="AE658" s="80">
        <v>45831</v>
      </c>
      <c r="AF658" s="73" t="s">
        <v>82</v>
      </c>
      <c r="AG658" s="73" t="s">
        <v>88</v>
      </c>
      <c r="AH658" s="73">
        <v>5400243313</v>
      </c>
      <c r="AI658" s="73">
        <v>10</v>
      </c>
      <c r="AJ658" s="74">
        <v>7.45</v>
      </c>
      <c r="AK658" s="74">
        <v>16.45</v>
      </c>
      <c r="AL658" s="74">
        <v>16.5</v>
      </c>
      <c r="AM658" s="73" t="s">
        <v>145</v>
      </c>
      <c r="AN658" s="75" t="s">
        <v>45</v>
      </c>
      <c r="AO658" s="76" t="s">
        <v>61</v>
      </c>
    </row>
    <row r="659" spans="1:41" ht="14.45" customHeight="1">
      <c r="A659" s="38"/>
      <c r="B659" s="9">
        <f t="shared" si="220"/>
        <v>45831</v>
      </c>
      <c r="C659" s="39">
        <f t="shared" si="237"/>
        <v>5400256406</v>
      </c>
      <c r="D659" s="38" t="str">
        <f>IF(AF659="", "", IFERROR(TEXT(INDEX(Tabella4[N°], MATCH("*"&amp;AF659&amp;"*", Tabella4[DIPENDENTE], 0)), "0000"), "Non trovato"))</f>
        <v>1904</v>
      </c>
      <c r="E659" s="38" t="str">
        <f>IF(AG659="", "", IF(ISERROR(MATCH("*"&amp;AG659&amp;"*", Tabella4[DIPENDENTE], 0)), "Non trovato", TEXT(INDEX(Tabella4[N°], MATCH("*"&amp;AG659&amp;"*", Tabella4[DIPENDENTE], 0)), "0000")))</f>
        <v>2011</v>
      </c>
      <c r="F659" s="48" t="str">
        <f t="shared" si="221"/>
        <v>LA ROCCA</v>
      </c>
      <c r="G659" s="48" t="str">
        <f t="shared" si="222"/>
        <v>SCAVULLO</v>
      </c>
      <c r="H659" s="57"/>
      <c r="I659" s="68" t="str">
        <f t="shared" si="223"/>
        <v>02</v>
      </c>
      <c r="J659" s="39" t="str">
        <f t="shared" si="234"/>
        <v/>
      </c>
      <c r="K659" s="40" t="str">
        <f t="shared" si="235"/>
        <v>08:15</v>
      </c>
      <c r="L659" s="48"/>
      <c r="M659" s="41" t="str">
        <f t="shared" si="236"/>
        <v/>
      </c>
      <c r="N659" s="41" t="str">
        <f t="shared" si="224"/>
        <v/>
      </c>
      <c r="O659" s="10" t="str">
        <f t="shared" si="225"/>
        <v>08:15</v>
      </c>
      <c r="P659" s="10" t="str">
        <f t="shared" si="226"/>
        <v/>
      </c>
      <c r="Q659" s="48" t="str">
        <f t="shared" si="227"/>
        <v/>
      </c>
      <c r="R659" s="48" t="str">
        <f t="shared" si="228"/>
        <v/>
      </c>
      <c r="S659" s="42" t="str">
        <f t="shared" si="229"/>
        <v>DOPPIO</v>
      </c>
      <c r="T659" s="57" t="str">
        <f>Tabella3[[#This Row],[Descrizione Attività]]</f>
        <v>Ric. gua. ILLUMINAZIONE SP3</v>
      </c>
      <c r="U659" s="57" t="str">
        <f>IF(Tabella1[[#This Row],[DATA]]="","","02")</f>
        <v>02</v>
      </c>
      <c r="V659" s="34"/>
      <c r="W659" s="34"/>
      <c r="X659" s="33"/>
      <c r="Y659" s="23"/>
      <c r="Z659" s="21" t="str">
        <f t="shared" si="230"/>
        <v>lunedì</v>
      </c>
      <c r="AA659" s="22">
        <f t="shared" si="231"/>
        <v>8.25</v>
      </c>
      <c r="AB659" s="22" t="str">
        <f t="shared" si="232"/>
        <v>08:15</v>
      </c>
      <c r="AC659" s="22" t="str">
        <f t="shared" si="233"/>
        <v>NO</v>
      </c>
      <c r="AD659" s="46"/>
      <c r="AE659" s="80">
        <v>45831</v>
      </c>
      <c r="AF659" s="73" t="s">
        <v>59</v>
      </c>
      <c r="AG659" s="73" t="s">
        <v>84</v>
      </c>
      <c r="AH659" s="73">
        <v>5400256406</v>
      </c>
      <c r="AI659" s="73">
        <v>10</v>
      </c>
      <c r="AJ659" s="74">
        <v>7.45</v>
      </c>
      <c r="AK659" s="74">
        <v>16.45</v>
      </c>
      <c r="AL659" s="74">
        <v>16.5</v>
      </c>
      <c r="AM659" s="73" t="s">
        <v>211</v>
      </c>
      <c r="AN659" s="75" t="s">
        <v>45</v>
      </c>
      <c r="AO659" s="76" t="s">
        <v>61</v>
      </c>
    </row>
    <row r="660" spans="1:41" ht="14.45" customHeight="1">
      <c r="A660" s="38"/>
      <c r="B660" s="9">
        <f t="shared" si="220"/>
        <v>45831</v>
      </c>
      <c r="C660" s="39">
        <f t="shared" si="237"/>
        <v>5400255121</v>
      </c>
      <c r="D660" s="38" t="str">
        <f>IF(AF660="", "", IFERROR(TEXT(INDEX(Tabella4[N°], MATCH("*"&amp;AF660&amp;"*", Tabella4[DIPENDENTE], 0)), "0000"), "Non trovato"))</f>
        <v>0300</v>
      </c>
      <c r="E660" s="38" t="str">
        <f>IF(AG660="", "", IF(ISERROR(MATCH("*"&amp;AG660&amp;"*", Tabella4[DIPENDENTE], 0)), "Non trovato", TEXT(INDEX(Tabella4[N°], MATCH("*"&amp;AG660&amp;"*", Tabella4[DIPENDENTE], 0)), "0000")))</f>
        <v>0263</v>
      </c>
      <c r="F660" s="48" t="str">
        <f t="shared" si="221"/>
        <v>CAVAGNACCHI</v>
      </c>
      <c r="G660" s="48" t="str">
        <f t="shared" si="222"/>
        <v>ROSSITTO G</v>
      </c>
      <c r="H660" s="57"/>
      <c r="I660" s="68" t="str">
        <f t="shared" si="223"/>
        <v>02</v>
      </c>
      <c r="J660" s="39" t="str">
        <f t="shared" si="234"/>
        <v/>
      </c>
      <c r="K660" s="40" t="str">
        <f t="shared" si="235"/>
        <v>02:15</v>
      </c>
      <c r="L660" s="48"/>
      <c r="M660" s="41" t="str">
        <f t="shared" si="236"/>
        <v/>
      </c>
      <c r="N660" s="41" t="str">
        <f t="shared" si="224"/>
        <v/>
      </c>
      <c r="O660" s="10" t="str">
        <f t="shared" si="225"/>
        <v>02:15</v>
      </c>
      <c r="P660" s="10" t="str">
        <f t="shared" si="226"/>
        <v/>
      </c>
      <c r="Q660" s="48" t="str">
        <f t="shared" si="227"/>
        <v/>
      </c>
      <c r="R660" s="48" t="str">
        <f t="shared" si="228"/>
        <v/>
      </c>
      <c r="S660" s="42" t="str">
        <f t="shared" si="229"/>
        <v>DOPPIO</v>
      </c>
      <c r="T660" s="57" t="str">
        <f>Tabella3[[#This Row],[Descrizione Attività]]</f>
        <v>coemi illuminaz. 100 E110 C/D</v>
      </c>
      <c r="U660" s="57" t="str">
        <f>IF(Tabella1[[#This Row],[DATA]]="","","02")</f>
        <v>02</v>
      </c>
      <c r="V660" s="34"/>
      <c r="W660" s="34"/>
      <c r="X660" s="33"/>
      <c r="Y660" s="23"/>
      <c r="Z660" s="21" t="str">
        <f t="shared" si="230"/>
        <v>lunedì</v>
      </c>
      <c r="AA660" s="22">
        <f t="shared" si="231"/>
        <v>2.25</v>
      </c>
      <c r="AB660" s="22" t="str">
        <f t="shared" si="232"/>
        <v>02:15</v>
      </c>
      <c r="AC660" s="22" t="str">
        <f t="shared" si="233"/>
        <v>NO</v>
      </c>
      <c r="AD660" s="46"/>
      <c r="AE660" s="80">
        <v>45831</v>
      </c>
      <c r="AF660" s="73" t="s">
        <v>81</v>
      </c>
      <c r="AG660" s="73" t="s">
        <v>110</v>
      </c>
      <c r="AH660" s="73">
        <v>5400255121</v>
      </c>
      <c r="AI660" s="73">
        <v>10</v>
      </c>
      <c r="AJ660" s="74">
        <v>7.45</v>
      </c>
      <c r="AK660" s="74">
        <v>10</v>
      </c>
      <c r="AL660" s="74">
        <v>4.5</v>
      </c>
      <c r="AM660" s="73" t="s">
        <v>121</v>
      </c>
      <c r="AN660" s="75" t="s">
        <v>45</v>
      </c>
      <c r="AO660" s="76" t="s">
        <v>61</v>
      </c>
    </row>
    <row r="661" spans="1:41" ht="14.45" customHeight="1">
      <c r="A661" s="38"/>
      <c r="B661" s="9">
        <f t="shared" si="220"/>
        <v>45831</v>
      </c>
      <c r="C661" s="39">
        <f t="shared" si="237"/>
        <v>5400256432</v>
      </c>
      <c r="D661" s="38" t="str">
        <f>IF(AF661="", "", IFERROR(TEXT(INDEX(Tabella4[N°], MATCH("*"&amp;AF661&amp;"*", Tabella4[DIPENDENTE], 0)), "0000"), "Non trovato"))</f>
        <v>0300</v>
      </c>
      <c r="E661" s="38" t="str">
        <f>IF(AG661="", "", IF(ISERROR(MATCH("*"&amp;AG661&amp;"*", Tabella4[DIPENDENTE], 0)), "Non trovato", TEXT(INDEX(Tabella4[N°], MATCH("*"&amp;AG661&amp;"*", Tabella4[DIPENDENTE], 0)), "0000")))</f>
        <v>0263</v>
      </c>
      <c r="F661" s="48" t="str">
        <f t="shared" si="221"/>
        <v>CAVAGNACCHI</v>
      </c>
      <c r="G661" s="48" t="str">
        <f t="shared" si="222"/>
        <v>ROSSITTO G</v>
      </c>
      <c r="H661" s="57"/>
      <c r="I661" s="68" t="str">
        <f t="shared" si="223"/>
        <v>02</v>
      </c>
      <c r="J661" s="39" t="str">
        <f t="shared" si="234"/>
        <v/>
      </c>
      <c r="K661" s="40" t="str">
        <f t="shared" si="235"/>
        <v>02:00</v>
      </c>
      <c r="L661" s="48"/>
      <c r="M661" s="41" t="str">
        <f t="shared" si="236"/>
        <v/>
      </c>
      <c r="N661" s="41" t="str">
        <f t="shared" si="224"/>
        <v/>
      </c>
      <c r="O661" s="10" t="str">
        <f t="shared" si="225"/>
        <v>02:00</v>
      </c>
      <c r="P661" s="10" t="str">
        <f t="shared" si="226"/>
        <v/>
      </c>
      <c r="Q661" s="48" t="str">
        <f t="shared" si="227"/>
        <v/>
      </c>
      <c r="R661" s="48" t="str">
        <f t="shared" si="228"/>
        <v/>
      </c>
      <c r="S661" s="42" t="str">
        <f t="shared" si="229"/>
        <v>DOPPIO</v>
      </c>
      <c r="T661" s="57" t="str">
        <f>Tabella3[[#This Row],[Descrizione Attività]]</f>
        <v>S417-illuminazione provvisoria</v>
      </c>
      <c r="U661" s="57" t="str">
        <f>IF(Tabella1[[#This Row],[DATA]]="","","02")</f>
        <v>02</v>
      </c>
      <c r="V661" s="34"/>
      <c r="W661" s="34"/>
      <c r="X661" s="33"/>
      <c r="Y661" s="23"/>
      <c r="Z661" s="21" t="str">
        <f t="shared" si="230"/>
        <v>lunedì</v>
      </c>
      <c r="AA661" s="22">
        <f t="shared" si="231"/>
        <v>2</v>
      </c>
      <c r="AB661" s="22" t="str">
        <f t="shared" si="232"/>
        <v>02:00</v>
      </c>
      <c r="AC661" s="22" t="str">
        <f t="shared" si="233"/>
        <v>NO</v>
      </c>
      <c r="AD661" s="46"/>
      <c r="AE661" s="80">
        <v>45831</v>
      </c>
      <c r="AF661" s="73" t="s">
        <v>81</v>
      </c>
      <c r="AG661" s="73" t="s">
        <v>110</v>
      </c>
      <c r="AH661" s="73">
        <v>5400256432</v>
      </c>
      <c r="AI661" s="73">
        <v>10</v>
      </c>
      <c r="AJ661" s="74">
        <v>10</v>
      </c>
      <c r="AK661" s="74">
        <v>12</v>
      </c>
      <c r="AL661" s="74">
        <v>4</v>
      </c>
      <c r="AM661" s="73" t="s">
        <v>220</v>
      </c>
      <c r="AN661" s="75" t="s">
        <v>45</v>
      </c>
      <c r="AO661" s="76" t="s">
        <v>61</v>
      </c>
    </row>
    <row r="662" spans="1:41" ht="14.45" customHeight="1">
      <c r="A662" s="38"/>
      <c r="B662" s="9">
        <f t="shared" si="220"/>
        <v>45831</v>
      </c>
      <c r="C662" s="39">
        <f t="shared" si="237"/>
        <v>5400256750</v>
      </c>
      <c r="D662" s="38" t="str">
        <f>IF(AF662="", "", IFERROR(TEXT(INDEX(Tabella4[N°], MATCH("*"&amp;AF662&amp;"*", Tabella4[DIPENDENTE], 0)), "0000"), "Non trovato"))</f>
        <v>0552</v>
      </c>
      <c r="E662" s="38" t="str">
        <f>IF(AG662="", "", IF(ISERROR(MATCH("*"&amp;AG662&amp;"*", Tabella4[DIPENDENTE], 0)), "Non trovato", TEXT(INDEX(Tabella4[N°], MATCH("*"&amp;AG662&amp;"*", Tabella4[DIPENDENTE], 0)), "0000")))</f>
        <v>0431</v>
      </c>
      <c r="F662" s="48" t="str">
        <f t="shared" si="221"/>
        <v>DI MARE</v>
      </c>
      <c r="G662" s="48" t="str">
        <f t="shared" si="222"/>
        <v>DI NICOLA</v>
      </c>
      <c r="H662" s="57"/>
      <c r="I662" s="68" t="str">
        <f t="shared" si="223"/>
        <v>02</v>
      </c>
      <c r="J662" s="39" t="str">
        <f t="shared" si="234"/>
        <v/>
      </c>
      <c r="K662" s="40" t="str">
        <f t="shared" si="235"/>
        <v>04:15</v>
      </c>
      <c r="L662" s="48"/>
      <c r="M662" s="41" t="str">
        <f t="shared" si="236"/>
        <v/>
      </c>
      <c r="N662" s="41" t="str">
        <f t="shared" si="224"/>
        <v/>
      </c>
      <c r="O662" s="10" t="str">
        <f t="shared" si="225"/>
        <v>04:15</v>
      </c>
      <c r="P662" s="10" t="str">
        <f t="shared" si="226"/>
        <v/>
      </c>
      <c r="Q662" s="48" t="str">
        <f t="shared" si="227"/>
        <v/>
      </c>
      <c r="R662" s="48" t="str">
        <f t="shared" si="228"/>
        <v/>
      </c>
      <c r="S662" s="42" t="str">
        <f t="shared" si="229"/>
        <v>DOPPIO</v>
      </c>
      <c r="T662" s="57" t="str">
        <f>Tabella3[[#This Row],[Descrizione Attività]]</f>
        <v>RICERCA GUASTO DIFFERENZIALE CAPPA 233</v>
      </c>
      <c r="U662" s="57" t="str">
        <f>IF(Tabella1[[#This Row],[DATA]]="","","02")</f>
        <v>02</v>
      </c>
      <c r="V662" s="34"/>
      <c r="W662" s="34"/>
      <c r="X662" s="33"/>
      <c r="Y662" s="23"/>
      <c r="Z662" s="21" t="str">
        <f t="shared" si="230"/>
        <v>lunedì</v>
      </c>
      <c r="AA662" s="22">
        <f t="shared" si="231"/>
        <v>4.25</v>
      </c>
      <c r="AB662" s="22" t="str">
        <f t="shared" si="232"/>
        <v>04:15</v>
      </c>
      <c r="AC662" s="22" t="str">
        <f t="shared" si="233"/>
        <v>NO</v>
      </c>
      <c r="AD662" s="46"/>
      <c r="AE662" s="80">
        <v>45831</v>
      </c>
      <c r="AF662" s="73" t="s">
        <v>63</v>
      </c>
      <c r="AG662" s="73" t="s">
        <v>64</v>
      </c>
      <c r="AH662" s="73">
        <v>5400256750</v>
      </c>
      <c r="AI662" s="73">
        <v>10</v>
      </c>
      <c r="AJ662" s="74">
        <v>7.45</v>
      </c>
      <c r="AK662" s="74">
        <v>12</v>
      </c>
      <c r="AL662" s="74">
        <v>8.5</v>
      </c>
      <c r="AM662" s="73" t="s">
        <v>228</v>
      </c>
      <c r="AN662" s="75" t="s">
        <v>45</v>
      </c>
      <c r="AO662" s="76" t="s">
        <v>61</v>
      </c>
    </row>
    <row r="663" spans="1:41" ht="14.45" customHeight="1">
      <c r="A663" s="38"/>
      <c r="B663" s="9">
        <f t="shared" si="220"/>
        <v>45831</v>
      </c>
      <c r="C663" s="39">
        <f t="shared" si="237"/>
        <v>5400256750</v>
      </c>
      <c r="D663" s="38" t="str">
        <f>IF(AF663="", "", IFERROR(TEXT(INDEX(Tabella4[N°], MATCH("*"&amp;AF663&amp;"*", Tabella4[DIPENDENTE], 0)), "0000"), "Non trovato"))</f>
        <v>0552</v>
      </c>
      <c r="E663" s="38" t="str">
        <f>IF(AG663="", "", IF(ISERROR(MATCH("*"&amp;AG663&amp;"*", Tabella4[DIPENDENTE], 0)), "Non trovato", TEXT(INDEX(Tabella4[N°], MATCH("*"&amp;AG663&amp;"*", Tabella4[DIPENDENTE], 0)), "0000")))</f>
        <v>0300</v>
      </c>
      <c r="F663" s="48" t="str">
        <f t="shared" si="221"/>
        <v>DI MARE</v>
      </c>
      <c r="G663" s="48" t="str">
        <f t="shared" si="222"/>
        <v>CAVAGNACCHI</v>
      </c>
      <c r="H663" s="57"/>
      <c r="I663" s="68" t="str">
        <f t="shared" si="223"/>
        <v>02</v>
      </c>
      <c r="J663" s="39" t="str">
        <f t="shared" si="234"/>
        <v/>
      </c>
      <c r="K663" s="40" t="str">
        <f t="shared" si="235"/>
        <v>04:00</v>
      </c>
      <c r="L663" s="48"/>
      <c r="M663" s="41" t="str">
        <f t="shared" si="236"/>
        <v/>
      </c>
      <c r="N663" s="41" t="str">
        <f t="shared" si="224"/>
        <v/>
      </c>
      <c r="O663" s="10" t="str">
        <f t="shared" si="225"/>
        <v>04:00</v>
      </c>
      <c r="P663" s="10" t="str">
        <f t="shared" si="226"/>
        <v/>
      </c>
      <c r="Q663" s="48" t="str">
        <f t="shared" si="227"/>
        <v/>
      </c>
      <c r="R663" s="48" t="str">
        <f t="shared" si="228"/>
        <v/>
      </c>
      <c r="S663" s="42" t="str">
        <f t="shared" si="229"/>
        <v>DOPPIO</v>
      </c>
      <c r="T663" s="57" t="str">
        <f>Tabella3[[#This Row],[Descrizione Attività]]</f>
        <v>RICERCA GUASTO DIFFERENZIALE CAPPA 233</v>
      </c>
      <c r="U663" s="57" t="str">
        <f>IF(Tabella1[[#This Row],[DATA]]="","","02")</f>
        <v>02</v>
      </c>
      <c r="V663" s="34"/>
      <c r="W663" s="34"/>
      <c r="X663" s="33"/>
      <c r="Y663" s="23"/>
      <c r="Z663" s="21" t="str">
        <f t="shared" si="230"/>
        <v>lunedì</v>
      </c>
      <c r="AA663" s="22">
        <f t="shared" si="231"/>
        <v>4</v>
      </c>
      <c r="AB663" s="22" t="str">
        <f t="shared" si="232"/>
        <v>04:00</v>
      </c>
      <c r="AC663" s="22" t="str">
        <f t="shared" si="233"/>
        <v>NO</v>
      </c>
      <c r="AD663" s="46"/>
      <c r="AE663" s="80">
        <v>45831</v>
      </c>
      <c r="AF663" s="73" t="s">
        <v>63</v>
      </c>
      <c r="AG663" s="73" t="s">
        <v>81</v>
      </c>
      <c r="AH663" s="73">
        <v>5400256750</v>
      </c>
      <c r="AI663" s="73">
        <v>10</v>
      </c>
      <c r="AJ663" s="74">
        <v>12.45</v>
      </c>
      <c r="AK663" s="74">
        <v>16.45</v>
      </c>
      <c r="AL663" s="74">
        <v>8</v>
      </c>
      <c r="AM663" s="73" t="s">
        <v>228</v>
      </c>
      <c r="AN663" s="75" t="s">
        <v>45</v>
      </c>
      <c r="AO663" s="76" t="s">
        <v>61</v>
      </c>
    </row>
    <row r="664" spans="1:41" ht="14.45" customHeight="1">
      <c r="A664" s="38"/>
      <c r="B664" s="9">
        <f t="shared" si="220"/>
        <v>45831</v>
      </c>
      <c r="C664" s="39">
        <f t="shared" si="237"/>
        <v>5400256318</v>
      </c>
      <c r="D664" s="38" t="str">
        <f>IF(AF664="", "", IFERROR(TEXT(INDEX(Tabella4[N°], MATCH("*"&amp;AF664&amp;"*", Tabella4[DIPENDENTE], 0)), "0000"), "Non trovato"))</f>
        <v>0967</v>
      </c>
      <c r="E664" s="38" t="str">
        <f>IF(AG664="", "", IF(ISERROR(MATCH("*"&amp;AG664&amp;"*", Tabella4[DIPENDENTE], 0)), "Non trovato", TEXT(INDEX(Tabella4[N°], MATCH("*"&amp;AG664&amp;"*", Tabella4[DIPENDENTE], 0)), "0000")))</f>
        <v>0803</v>
      </c>
      <c r="F664" s="48" t="str">
        <f t="shared" si="221"/>
        <v>SCALISI</v>
      </c>
      <c r="G664" s="48" t="str">
        <f t="shared" si="222"/>
        <v>SPINALI V</v>
      </c>
      <c r="H664" s="57"/>
      <c r="I664" s="68" t="str">
        <f t="shared" si="223"/>
        <v>02</v>
      </c>
      <c r="J664" s="39" t="str">
        <f t="shared" si="234"/>
        <v/>
      </c>
      <c r="K664" s="40" t="str">
        <f t="shared" si="235"/>
        <v>08:15</v>
      </c>
      <c r="L664" s="48"/>
      <c r="M664" s="41" t="str">
        <f t="shared" si="236"/>
        <v/>
      </c>
      <c r="N664" s="41" t="str">
        <f t="shared" si="224"/>
        <v/>
      </c>
      <c r="O664" s="10" t="str">
        <f t="shared" si="225"/>
        <v>08:15</v>
      </c>
      <c r="P664" s="10" t="str">
        <f t="shared" si="226"/>
        <v/>
      </c>
      <c r="Q664" s="48" t="str">
        <f t="shared" si="227"/>
        <v/>
      </c>
      <c r="R664" s="48" t="str">
        <f t="shared" si="228"/>
        <v/>
      </c>
      <c r="S664" s="42" t="str">
        <f t="shared" si="229"/>
        <v>DOPPIO</v>
      </c>
      <c r="T664" s="57" t="str">
        <f>Tabella3[[#This Row],[Descrizione Attività]]</f>
        <v>Ripr. funz. EIV5501 da locale ol.19</v>
      </c>
      <c r="U664" s="57" t="str">
        <f>IF(Tabella1[[#This Row],[DATA]]="","","02")</f>
        <v>02</v>
      </c>
      <c r="V664" s="34"/>
      <c r="W664" s="34"/>
      <c r="X664" s="33"/>
      <c r="Y664" s="23"/>
      <c r="Z664" s="21" t="str">
        <f t="shared" si="230"/>
        <v>lunedì</v>
      </c>
      <c r="AA664" s="22">
        <f t="shared" si="231"/>
        <v>8.25</v>
      </c>
      <c r="AB664" s="22" t="str">
        <f t="shared" si="232"/>
        <v>08:15</v>
      </c>
      <c r="AC664" s="22" t="str">
        <f t="shared" si="233"/>
        <v>NO</v>
      </c>
      <c r="AD664" s="46"/>
      <c r="AE664" s="80">
        <v>45831</v>
      </c>
      <c r="AF664" s="73" t="s">
        <v>68</v>
      </c>
      <c r="AG664" s="73" t="s">
        <v>69</v>
      </c>
      <c r="AH664" s="73">
        <v>5400256318</v>
      </c>
      <c r="AI664" s="73">
        <v>10</v>
      </c>
      <c r="AJ664" s="74">
        <v>7.45</v>
      </c>
      <c r="AK664" s="74">
        <v>16.45</v>
      </c>
      <c r="AL664" s="74">
        <v>16.5</v>
      </c>
      <c r="AM664" s="73" t="s">
        <v>202</v>
      </c>
      <c r="AN664" s="75" t="s">
        <v>45</v>
      </c>
      <c r="AO664" s="76" t="s">
        <v>119</v>
      </c>
    </row>
    <row r="665" spans="1:41" ht="14.45" customHeight="1">
      <c r="A665" s="38"/>
      <c r="B665" s="9">
        <f t="shared" si="220"/>
        <v>45831</v>
      </c>
      <c r="C665" s="39">
        <f t="shared" si="237"/>
        <v>5400256883</v>
      </c>
      <c r="D665" s="38" t="str">
        <f>IF(AF665="", "", IFERROR(TEXT(INDEX(Tabella4[N°], MATCH("*"&amp;AF665&amp;"*", Tabella4[DIPENDENTE], 0)), "0000"), "Non trovato"))</f>
        <v>0511</v>
      </c>
      <c r="E665" s="38" t="str">
        <f>IF(AG665="", "", IF(ISERROR(MATCH("*"&amp;AG665&amp;"*", Tabella4[DIPENDENTE], 0)), "Non trovato", TEXT(INDEX(Tabella4[N°], MATCH("*"&amp;AG665&amp;"*", Tabella4[DIPENDENTE], 0)), "0000")))</f>
        <v>1667</v>
      </c>
      <c r="F665" s="48" t="str">
        <f t="shared" si="221"/>
        <v>DI GRANDE D</v>
      </c>
      <c r="G665" s="48" t="str">
        <f t="shared" si="222"/>
        <v>CAVALLARO</v>
      </c>
      <c r="H665" s="57"/>
      <c r="I665" s="68" t="str">
        <f t="shared" si="223"/>
        <v>02</v>
      </c>
      <c r="J665" s="39" t="str">
        <f t="shared" si="234"/>
        <v/>
      </c>
      <c r="K665" s="40" t="str">
        <f t="shared" si="235"/>
        <v>08:15</v>
      </c>
      <c r="L665" s="48"/>
      <c r="M665" s="41" t="str">
        <f t="shared" si="236"/>
        <v/>
      </c>
      <c r="N665" s="41" t="str">
        <f t="shared" si="224"/>
        <v/>
      </c>
      <c r="O665" s="10" t="str">
        <f t="shared" si="225"/>
        <v>08:15</v>
      </c>
      <c r="P665" s="10" t="str">
        <f t="shared" si="226"/>
        <v/>
      </c>
      <c r="Q665" s="48" t="str">
        <f t="shared" si="227"/>
        <v/>
      </c>
      <c r="R665" s="48" t="str">
        <f t="shared" si="228"/>
        <v/>
      </c>
      <c r="S665" s="42" t="str">
        <f t="shared" si="229"/>
        <v>DOPPIO</v>
      </c>
      <c r="T665" s="57" t="str">
        <f>Tabella3[[#This Row],[Descrizione Attività]]</f>
        <v>389E-A1.1:ripr.funzionalità parti intern</v>
      </c>
      <c r="U665" s="57" t="str">
        <f>IF(Tabella1[[#This Row],[DATA]]="","","02")</f>
        <v>02</v>
      </c>
      <c r="V665" s="34"/>
      <c r="W665" s="34"/>
      <c r="X665" s="33"/>
      <c r="Y665" s="23"/>
      <c r="Z665" s="21" t="str">
        <f t="shared" si="230"/>
        <v>lunedì</v>
      </c>
      <c r="AA665" s="22">
        <f t="shared" si="231"/>
        <v>8.25</v>
      </c>
      <c r="AB665" s="22" t="str">
        <f t="shared" si="232"/>
        <v>08:15</v>
      </c>
      <c r="AC665" s="22" t="str">
        <f t="shared" si="233"/>
        <v>NO</v>
      </c>
      <c r="AD665" s="46"/>
      <c r="AE665" s="80">
        <v>45831</v>
      </c>
      <c r="AF665" s="73" t="s">
        <v>144</v>
      </c>
      <c r="AG665" s="73" t="s">
        <v>162</v>
      </c>
      <c r="AH665" s="73">
        <v>5400256883</v>
      </c>
      <c r="AI665" s="73">
        <v>10</v>
      </c>
      <c r="AJ665" s="74">
        <v>7.45</v>
      </c>
      <c r="AK665" s="74">
        <v>16.45</v>
      </c>
      <c r="AL665" s="74">
        <v>16.5</v>
      </c>
      <c r="AM665" s="73" t="s">
        <v>219</v>
      </c>
      <c r="AN665" s="75" t="s">
        <v>45</v>
      </c>
      <c r="AO665" s="76" t="s">
        <v>61</v>
      </c>
    </row>
    <row r="666" spans="1:41" ht="14.45" customHeight="1">
      <c r="A666" s="38"/>
      <c r="B666" s="9">
        <f t="shared" si="220"/>
        <v>45831</v>
      </c>
      <c r="C666" s="39">
        <f t="shared" si="237"/>
        <v>5400256883</v>
      </c>
      <c r="D666" s="38" t="str">
        <f>IF(AF666="", "", IFERROR(TEXT(INDEX(Tabella4[N°], MATCH("*"&amp;AF666&amp;"*", Tabella4[DIPENDENTE], 0)), "0000"), "Non trovato"))</f>
        <v>0370</v>
      </c>
      <c r="E666" s="38" t="str">
        <f>IF(AG666="", "", IF(ISERROR(MATCH("*"&amp;AG666&amp;"*", Tabella4[DIPENDENTE], 0)), "Non trovato", TEXT(INDEX(Tabella4[N°], MATCH("*"&amp;AG666&amp;"*", Tabella4[DIPENDENTE], 0)), "0000")))</f>
        <v>0483</v>
      </c>
      <c r="F666" s="48" t="str">
        <f t="shared" si="221"/>
        <v>GARBINI</v>
      </c>
      <c r="G666" s="48" t="str">
        <f t="shared" si="222"/>
        <v>SCARAVELLI</v>
      </c>
      <c r="H666" s="57"/>
      <c r="I666" s="68" t="str">
        <f t="shared" si="223"/>
        <v>02</v>
      </c>
      <c r="J666" s="39" t="str">
        <f t="shared" si="234"/>
        <v/>
      </c>
      <c r="K666" s="40" t="str">
        <f t="shared" si="235"/>
        <v>08:15</v>
      </c>
      <c r="L666" s="48"/>
      <c r="M666" s="41" t="str">
        <f t="shared" si="236"/>
        <v/>
      </c>
      <c r="N666" s="41" t="str">
        <f t="shared" si="224"/>
        <v/>
      </c>
      <c r="O666" s="10" t="str">
        <f t="shared" si="225"/>
        <v>08:15</v>
      </c>
      <c r="P666" s="10" t="str">
        <f t="shared" si="226"/>
        <v/>
      </c>
      <c r="Q666" s="48" t="str">
        <f t="shared" si="227"/>
        <v/>
      </c>
      <c r="R666" s="48" t="str">
        <f t="shared" si="228"/>
        <v/>
      </c>
      <c r="S666" s="42" t="str">
        <f t="shared" si="229"/>
        <v>DOPPIO</v>
      </c>
      <c r="T666" s="57" t="str">
        <f>Tabella3[[#This Row],[Descrizione Attività]]</f>
        <v>389E-A1.1:ripr.funzionalità parti intern</v>
      </c>
      <c r="U666" s="57" t="str">
        <f>IF(Tabella1[[#This Row],[DATA]]="","","02")</f>
        <v>02</v>
      </c>
      <c r="V666" s="34"/>
      <c r="W666" s="34"/>
      <c r="X666" s="33"/>
      <c r="Y666" s="23"/>
      <c r="Z666" s="21" t="str">
        <f t="shared" si="230"/>
        <v>lunedì</v>
      </c>
      <c r="AA666" s="22">
        <f t="shared" si="231"/>
        <v>8.25</v>
      </c>
      <c r="AB666" s="22" t="str">
        <f t="shared" si="232"/>
        <v>08:15</v>
      </c>
      <c r="AC666" s="22" t="str">
        <f t="shared" si="233"/>
        <v>NO</v>
      </c>
      <c r="AD666" s="46"/>
      <c r="AE666" s="80">
        <v>45831</v>
      </c>
      <c r="AF666" s="73" t="s">
        <v>115</v>
      </c>
      <c r="AG666" s="73" t="s">
        <v>51</v>
      </c>
      <c r="AH666" s="73">
        <v>5400256883</v>
      </c>
      <c r="AI666" s="73">
        <v>10</v>
      </c>
      <c r="AJ666" s="74">
        <v>7.45</v>
      </c>
      <c r="AK666" s="74">
        <v>16.45</v>
      </c>
      <c r="AL666" s="74">
        <v>16.5</v>
      </c>
      <c r="AM666" s="73" t="s">
        <v>219</v>
      </c>
      <c r="AN666" s="75" t="s">
        <v>45</v>
      </c>
      <c r="AO666" s="76" t="s">
        <v>61</v>
      </c>
    </row>
    <row r="667" spans="1:41" ht="14.45" customHeight="1">
      <c r="A667" s="38"/>
      <c r="B667" s="9">
        <f t="shared" si="220"/>
        <v>45831</v>
      </c>
      <c r="C667" s="39">
        <f t="shared" si="237"/>
        <v>5400255115</v>
      </c>
      <c r="D667" s="38" t="str">
        <f>IF(AF667="", "", IFERROR(TEXT(INDEX(Tabella4[N°], MATCH("*"&amp;AF667&amp;"*", Tabella4[DIPENDENTE], 0)), "0000"), "Non trovato"))</f>
        <v>0493</v>
      </c>
      <c r="E667" s="38" t="str">
        <f>IF(AG667="", "", IF(ISERROR(MATCH("*"&amp;AG667&amp;"*", Tabella4[DIPENDENTE], 0)), "Non trovato", TEXT(INDEX(Tabella4[N°], MATCH("*"&amp;AG667&amp;"*", Tabella4[DIPENDENTE], 0)), "0000")))</f>
        <v>2013</v>
      </c>
      <c r="F667" s="48" t="str">
        <f t="shared" si="221"/>
        <v>SPINALI D</v>
      </c>
      <c r="G667" s="48" t="str">
        <f t="shared" si="222"/>
        <v>DE LUCA</v>
      </c>
      <c r="H667" s="57"/>
      <c r="I667" s="68" t="str">
        <f t="shared" si="223"/>
        <v>02</v>
      </c>
      <c r="J667" s="39" t="str">
        <f t="shared" si="234"/>
        <v/>
      </c>
      <c r="K667" s="40" t="str">
        <f t="shared" si="235"/>
        <v>08:15</v>
      </c>
      <c r="L667" s="48"/>
      <c r="M667" s="41" t="str">
        <f t="shared" si="236"/>
        <v/>
      </c>
      <c r="N667" s="41" t="str">
        <f t="shared" si="224"/>
        <v/>
      </c>
      <c r="O667" s="10" t="str">
        <f t="shared" si="225"/>
        <v>08:15</v>
      </c>
      <c r="P667" s="10" t="str">
        <f t="shared" si="226"/>
        <v/>
      </c>
      <c r="Q667" s="48" t="str">
        <f t="shared" si="227"/>
        <v/>
      </c>
      <c r="R667" s="48" t="str">
        <f t="shared" si="228"/>
        <v/>
      </c>
      <c r="S667" s="42" t="str">
        <f t="shared" si="229"/>
        <v>DOPPIO</v>
      </c>
      <c r="T667" s="57" t="str">
        <f>Tabella3[[#This Row],[Descrizione Attività]]</f>
        <v>PA1S: squ strum correttiva Giugno</v>
      </c>
      <c r="U667" s="57" t="str">
        <f>IF(Tabella1[[#This Row],[DATA]]="","","02")</f>
        <v>02</v>
      </c>
      <c r="V667" s="34"/>
      <c r="W667" s="34"/>
      <c r="X667" s="33"/>
      <c r="Y667" s="23"/>
      <c r="Z667" s="21" t="str">
        <f t="shared" si="230"/>
        <v>lunedì</v>
      </c>
      <c r="AA667" s="22">
        <f t="shared" si="231"/>
        <v>8.25</v>
      </c>
      <c r="AB667" s="22" t="str">
        <f t="shared" si="232"/>
        <v>08:15</v>
      </c>
      <c r="AC667" s="22" t="str">
        <f t="shared" si="233"/>
        <v>NO</v>
      </c>
      <c r="AD667" s="46"/>
      <c r="AE667" s="80">
        <v>45831</v>
      </c>
      <c r="AF667" s="73" t="s">
        <v>42</v>
      </c>
      <c r="AG667" s="73" t="s">
        <v>105</v>
      </c>
      <c r="AH667" s="73">
        <v>5400255115</v>
      </c>
      <c r="AI667" s="73">
        <v>10</v>
      </c>
      <c r="AJ667" s="74">
        <v>7.45</v>
      </c>
      <c r="AK667" s="74">
        <v>16.45</v>
      </c>
      <c r="AL667" s="74">
        <v>16.5</v>
      </c>
      <c r="AM667" s="73" t="s">
        <v>95</v>
      </c>
      <c r="AN667" s="75" t="s">
        <v>45</v>
      </c>
      <c r="AO667" s="76" t="s">
        <v>46</v>
      </c>
    </row>
    <row r="668" spans="1:41" ht="14.45" customHeight="1">
      <c r="A668" s="38"/>
      <c r="B668" s="9">
        <f t="shared" si="220"/>
        <v>45831</v>
      </c>
      <c r="C668" s="39">
        <f t="shared" si="237"/>
        <v>5400255118</v>
      </c>
      <c r="D668" s="38" t="str">
        <f>IF(AF668="", "", IFERROR(TEXT(INDEX(Tabella4[N°], MATCH("*"&amp;AF668&amp;"*", Tabella4[DIPENDENTE], 0)), "0000"), "Non trovato"))</f>
        <v>0490</v>
      </c>
      <c r="E668" s="38" t="str">
        <f>IF(AG668="", "", IF(ISERROR(MATCH("*"&amp;AG668&amp;"*", Tabella4[DIPENDENTE], 0)), "Non trovato", TEXT(INDEX(Tabella4[N°], MATCH("*"&amp;AG668&amp;"*", Tabella4[DIPENDENTE], 0)), "0000")))</f>
        <v>2214</v>
      </c>
      <c r="F668" s="48" t="str">
        <f t="shared" si="221"/>
        <v>RICIPUTO</v>
      </c>
      <c r="G668" s="48" t="str">
        <f t="shared" si="222"/>
        <v>SERRA</v>
      </c>
      <c r="H668" s="57"/>
      <c r="I668" s="68" t="str">
        <f t="shared" si="223"/>
        <v>02</v>
      </c>
      <c r="J668" s="39" t="str">
        <f t="shared" si="234"/>
        <v/>
      </c>
      <c r="K668" s="40" t="str">
        <f t="shared" si="235"/>
        <v>08:15</v>
      </c>
      <c r="L668" s="48"/>
      <c r="M668" s="41" t="str">
        <f t="shared" si="236"/>
        <v/>
      </c>
      <c r="N668" s="41" t="str">
        <f t="shared" si="224"/>
        <v/>
      </c>
      <c r="O668" s="10" t="str">
        <f t="shared" si="225"/>
        <v>08:15</v>
      </c>
      <c r="P668" s="10" t="str">
        <f t="shared" si="226"/>
        <v/>
      </c>
      <c r="Q668" s="48" t="str">
        <f t="shared" si="227"/>
        <v/>
      </c>
      <c r="R668" s="48" t="str">
        <f t="shared" si="228"/>
        <v/>
      </c>
      <c r="S668" s="42" t="str">
        <f t="shared" si="229"/>
        <v>DOPPIO</v>
      </c>
      <c r="T668" s="57" t="str">
        <f>Tabella3[[#This Row],[Descrizione Attività]]</f>
        <v>ARCOM BLE PON: squ stru corrett Giugno</v>
      </c>
      <c r="U668" s="57" t="str">
        <f>IF(Tabella1[[#This Row],[DATA]]="","","02")</f>
        <v>02</v>
      </c>
      <c r="V668" s="34"/>
      <c r="W668" s="34"/>
      <c r="X668" s="33"/>
      <c r="Y668" s="23"/>
      <c r="Z668" s="21" t="str">
        <f t="shared" si="230"/>
        <v>lunedì</v>
      </c>
      <c r="AA668" s="22">
        <f t="shared" si="231"/>
        <v>8.25</v>
      </c>
      <c r="AB668" s="22" t="str">
        <f t="shared" si="232"/>
        <v>08:15</v>
      </c>
      <c r="AC668" s="22" t="str">
        <f t="shared" si="233"/>
        <v>NO</v>
      </c>
      <c r="AD668" s="46"/>
      <c r="AE668" s="80">
        <v>45831</v>
      </c>
      <c r="AF668" s="73" t="s">
        <v>96</v>
      </c>
      <c r="AG668" s="73" t="s">
        <v>52</v>
      </c>
      <c r="AH668" s="73">
        <v>5400255118</v>
      </c>
      <c r="AI668" s="73">
        <v>10</v>
      </c>
      <c r="AJ668" s="74">
        <v>7.45</v>
      </c>
      <c r="AK668" s="74">
        <v>16.45</v>
      </c>
      <c r="AL668" s="74">
        <v>16.5</v>
      </c>
      <c r="AM668" s="73" t="s">
        <v>98</v>
      </c>
      <c r="AN668" s="75" t="s">
        <v>45</v>
      </c>
      <c r="AO668" s="76" t="s">
        <v>46</v>
      </c>
    </row>
    <row r="669" spans="1:41" ht="14.45" customHeight="1">
      <c r="A669" s="38"/>
      <c r="B669" s="9">
        <f t="shared" si="220"/>
        <v>45831</v>
      </c>
      <c r="C669" s="39">
        <f t="shared" si="237"/>
        <v>5400256149</v>
      </c>
      <c r="D669" s="38" t="str">
        <f>IF(AF669="", "", IFERROR(TEXT(INDEX(Tabella4[N°], MATCH("*"&amp;AF669&amp;"*", Tabella4[DIPENDENTE], 0)), "0000"), "Non trovato"))</f>
        <v>0354</v>
      </c>
      <c r="E669" s="38" t="str">
        <f>IF(AG669="", "", IF(ISERROR(MATCH("*"&amp;AG669&amp;"*", Tabella4[DIPENDENTE], 0)), "Non trovato", TEXT(INDEX(Tabella4[N°], MATCH("*"&amp;AG669&amp;"*", Tabella4[DIPENDENTE], 0)), "0000")))</f>
        <v>1996</v>
      </c>
      <c r="F669" s="48" t="str">
        <f t="shared" si="221"/>
        <v>GARRO L</v>
      </c>
      <c r="G669" s="48" t="str">
        <f t="shared" si="222"/>
        <v>GARRO S</v>
      </c>
      <c r="H669" s="57"/>
      <c r="I669" s="68" t="str">
        <f t="shared" si="223"/>
        <v>02</v>
      </c>
      <c r="J669" s="39" t="str">
        <f t="shared" si="234"/>
        <v/>
      </c>
      <c r="K669" s="40" t="str">
        <f t="shared" si="235"/>
        <v>08:15</v>
      </c>
      <c r="L669" s="48"/>
      <c r="M669" s="41" t="str">
        <f t="shared" si="236"/>
        <v/>
      </c>
      <c r="N669" s="41" t="str">
        <f t="shared" si="224"/>
        <v/>
      </c>
      <c r="O669" s="10" t="str">
        <f t="shared" si="225"/>
        <v>08:15</v>
      </c>
      <c r="P669" s="10" t="str">
        <f t="shared" si="226"/>
        <v/>
      </c>
      <c r="Q669" s="48" t="str">
        <f t="shared" si="227"/>
        <v/>
      </c>
      <c r="R669" s="48" t="str">
        <f t="shared" si="228"/>
        <v/>
      </c>
      <c r="S669" s="42" t="str">
        <f t="shared" si="229"/>
        <v>DOPPIO</v>
      </c>
      <c r="T669" s="57" t="str">
        <f>Tabella3[[#This Row],[Descrizione Attività]]</f>
        <v>PULIZIA FILTRO VALVOLA FILTRO POST COMB</v>
      </c>
      <c r="U669" s="57" t="str">
        <f>IF(Tabella1[[#This Row],[DATA]]="","","02")</f>
        <v>02</v>
      </c>
      <c r="V669" s="34"/>
      <c r="W669" s="34"/>
      <c r="X669" s="33"/>
      <c r="Y669" s="23"/>
      <c r="Z669" s="21" t="str">
        <f t="shared" si="230"/>
        <v>lunedì</v>
      </c>
      <c r="AA669" s="22">
        <f t="shared" si="231"/>
        <v>8.25</v>
      </c>
      <c r="AB669" s="22" t="str">
        <f t="shared" si="232"/>
        <v>08:15</v>
      </c>
      <c r="AC669" s="22" t="str">
        <f t="shared" si="233"/>
        <v>NO</v>
      </c>
      <c r="AD669" s="46"/>
      <c r="AE669" s="80">
        <v>45831</v>
      </c>
      <c r="AF669" s="73" t="s">
        <v>99</v>
      </c>
      <c r="AG669" s="73" t="s">
        <v>97</v>
      </c>
      <c r="AH669" s="73">
        <v>5400256149</v>
      </c>
      <c r="AI669" s="73">
        <v>10</v>
      </c>
      <c r="AJ669" s="74">
        <v>7.45</v>
      </c>
      <c r="AK669" s="74">
        <v>16.45</v>
      </c>
      <c r="AL669" s="74">
        <v>16.5</v>
      </c>
      <c r="AM669" s="73" t="s">
        <v>229</v>
      </c>
      <c r="AN669" s="75" t="s">
        <v>45</v>
      </c>
      <c r="AO669" s="76" t="s">
        <v>46</v>
      </c>
    </row>
    <row r="670" spans="1:41" ht="14.45" customHeight="1">
      <c r="A670" s="38"/>
      <c r="B670" s="9">
        <f t="shared" si="220"/>
        <v>45831</v>
      </c>
      <c r="C670" s="39">
        <f t="shared" si="237"/>
        <v>5400255113</v>
      </c>
      <c r="D670" s="38" t="str">
        <f>IF(AF670="", "", IFERROR(TEXT(INDEX(Tabella4[N°], MATCH("*"&amp;AF670&amp;"*", Tabella4[DIPENDENTE], 0)), "0000"), "Non trovato"))</f>
        <v>1442</v>
      </c>
      <c r="E670" s="38" t="str">
        <f>IF(AG670="", "", IF(ISERROR(MATCH("*"&amp;AG670&amp;"*", Tabella4[DIPENDENTE], 0)), "Non trovato", TEXT(INDEX(Tabella4[N°], MATCH("*"&amp;AG670&amp;"*", Tabella4[DIPENDENTE], 0)), "0000")))</f>
        <v>1924</v>
      </c>
      <c r="F670" s="48" t="str">
        <f t="shared" si="221"/>
        <v>TARASCIO</v>
      </c>
      <c r="G670" s="48" t="str">
        <f t="shared" si="222"/>
        <v>PARTESANO</v>
      </c>
      <c r="H670" s="57"/>
      <c r="I670" s="68" t="str">
        <f t="shared" si="223"/>
        <v>02</v>
      </c>
      <c r="J670" s="39" t="str">
        <f t="shared" si="234"/>
        <v/>
      </c>
      <c r="K670" s="40" t="str">
        <f t="shared" si="235"/>
        <v>08:15</v>
      </c>
      <c r="L670" s="48"/>
      <c r="M670" s="41" t="str">
        <f t="shared" si="236"/>
        <v/>
      </c>
      <c r="N670" s="41" t="str">
        <f t="shared" si="224"/>
        <v/>
      </c>
      <c r="O670" s="10" t="str">
        <f t="shared" si="225"/>
        <v>08:15</v>
      </c>
      <c r="P670" s="10" t="str">
        <f t="shared" si="226"/>
        <v/>
      </c>
      <c r="Q670" s="48" t="str">
        <f t="shared" si="227"/>
        <v/>
      </c>
      <c r="R670" s="48" t="str">
        <f t="shared" si="228"/>
        <v/>
      </c>
      <c r="S670" s="42" t="str">
        <f t="shared" si="229"/>
        <v>DOPPIO</v>
      </c>
      <c r="T670" s="57" t="str">
        <f>Tabella3[[#This Row],[Descrizione Attività]]</f>
        <v>Utilities: squ strum correttiva Giugno</v>
      </c>
      <c r="U670" s="57" t="str">
        <f>IF(Tabella1[[#This Row],[DATA]]="","","02")</f>
        <v>02</v>
      </c>
      <c r="V670" s="34"/>
      <c r="W670" s="34"/>
      <c r="X670" s="33"/>
      <c r="Y670" s="23"/>
      <c r="Z670" s="21" t="str">
        <f t="shared" si="230"/>
        <v>lunedì</v>
      </c>
      <c r="AA670" s="22">
        <f t="shared" si="231"/>
        <v>8.25</v>
      </c>
      <c r="AB670" s="22" t="str">
        <f t="shared" si="232"/>
        <v>08:15</v>
      </c>
      <c r="AC670" s="22" t="str">
        <f t="shared" si="233"/>
        <v>NO</v>
      </c>
      <c r="AD670" s="46"/>
      <c r="AE670" s="80">
        <v>45831</v>
      </c>
      <c r="AF670" s="73" t="s">
        <v>102</v>
      </c>
      <c r="AG670" s="73" t="s">
        <v>103</v>
      </c>
      <c r="AH670" s="73">
        <v>5400255113</v>
      </c>
      <c r="AI670" s="73">
        <v>10</v>
      </c>
      <c r="AJ670" s="74">
        <v>7.45</v>
      </c>
      <c r="AK670" s="74">
        <v>16.45</v>
      </c>
      <c r="AL670" s="74">
        <v>16.5</v>
      </c>
      <c r="AM670" s="73" t="s">
        <v>104</v>
      </c>
      <c r="AN670" s="75" t="s">
        <v>45</v>
      </c>
      <c r="AO670" s="76" t="s">
        <v>46</v>
      </c>
    </row>
    <row r="671" spans="1:41" ht="14.45" customHeight="1">
      <c r="A671" s="38"/>
      <c r="B671" s="9">
        <f t="shared" si="220"/>
        <v>45831</v>
      </c>
      <c r="C671" s="39">
        <f t="shared" si="237"/>
        <v>5400255115</v>
      </c>
      <c r="D671" s="38" t="str">
        <f>IF(AF671="", "", IFERROR(TEXT(INDEX(Tabella4[N°], MATCH("*"&amp;AF671&amp;"*", Tabella4[DIPENDENTE], 0)), "0000"), "Non trovato"))</f>
        <v>1972</v>
      </c>
      <c r="E671" s="38" t="str">
        <f>IF(AG671="", "", IF(ISERROR(MATCH("*"&amp;AG671&amp;"*", Tabella4[DIPENDENTE], 0)), "Non trovato", TEXT(INDEX(Tabella4[N°], MATCH("*"&amp;AG671&amp;"*", Tabella4[DIPENDENTE], 0)), "0000")))</f>
        <v>0304</v>
      </c>
      <c r="F671" s="48" t="str">
        <f t="shared" si="221"/>
        <v>MILLO</v>
      </c>
      <c r="G671" s="48" t="str">
        <f t="shared" si="222"/>
        <v>MANSERVIGI</v>
      </c>
      <c r="H671" s="57"/>
      <c r="I671" s="68" t="str">
        <f t="shared" si="223"/>
        <v>02</v>
      </c>
      <c r="J671" s="39" t="str">
        <f t="shared" si="234"/>
        <v/>
      </c>
      <c r="K671" s="40" t="str">
        <f t="shared" si="235"/>
        <v>08:15</v>
      </c>
      <c r="L671" s="48"/>
      <c r="M671" s="41" t="str">
        <f t="shared" si="236"/>
        <v/>
      </c>
      <c r="N671" s="41" t="str">
        <f t="shared" si="224"/>
        <v/>
      </c>
      <c r="O671" s="10" t="str">
        <f t="shared" si="225"/>
        <v>08:15</v>
      </c>
      <c r="P671" s="10" t="str">
        <f t="shared" si="226"/>
        <v/>
      </c>
      <c r="Q671" s="48" t="str">
        <f t="shared" si="227"/>
        <v/>
      </c>
      <c r="R671" s="48" t="str">
        <f t="shared" si="228"/>
        <v/>
      </c>
      <c r="S671" s="42" t="str">
        <f t="shared" si="229"/>
        <v>DOPPIO</v>
      </c>
      <c r="T671" s="57" t="str">
        <f>Tabella3[[#This Row],[Descrizione Attività]]</f>
        <v>PA1S: squ strum correttiva Giugno</v>
      </c>
      <c r="U671" s="57" t="str">
        <f>IF(Tabella1[[#This Row],[DATA]]="","","02")</f>
        <v>02</v>
      </c>
      <c r="V671" s="34"/>
      <c r="W671" s="34"/>
      <c r="X671" s="33"/>
      <c r="Y671" s="23"/>
      <c r="Z671" s="21" t="str">
        <f t="shared" si="230"/>
        <v>lunedì</v>
      </c>
      <c r="AA671" s="22">
        <f t="shared" si="231"/>
        <v>8.25</v>
      </c>
      <c r="AB671" s="22" t="str">
        <f t="shared" si="232"/>
        <v>08:15</v>
      </c>
      <c r="AC671" s="22" t="str">
        <f t="shared" si="233"/>
        <v>NO</v>
      </c>
      <c r="AD671" s="46"/>
      <c r="AE671" s="80">
        <v>45831</v>
      </c>
      <c r="AF671" s="73" t="s">
        <v>100</v>
      </c>
      <c r="AG671" s="73" t="s">
        <v>87</v>
      </c>
      <c r="AH671" s="73">
        <v>5400255115</v>
      </c>
      <c r="AI671" s="73">
        <v>10</v>
      </c>
      <c r="AJ671" s="74">
        <v>7.45</v>
      </c>
      <c r="AK671" s="74">
        <v>16.45</v>
      </c>
      <c r="AL671" s="74">
        <v>16.5</v>
      </c>
      <c r="AM671" s="73" t="s">
        <v>95</v>
      </c>
      <c r="AN671" s="75" t="s">
        <v>45</v>
      </c>
      <c r="AO671" s="76" t="s">
        <v>46</v>
      </c>
    </row>
    <row r="672" spans="1:41" ht="14.45" customHeight="1">
      <c r="A672" s="38"/>
      <c r="B672" s="9">
        <f t="shared" si="220"/>
        <v>45831</v>
      </c>
      <c r="C672" s="39" t="str">
        <f t="shared" si="237"/>
        <v>23/134</v>
      </c>
      <c r="D672" s="38" t="str">
        <f>IF(AF672="", "", IFERROR(TEXT(INDEX(Tabella4[N°], MATCH("*"&amp;AF672&amp;"*", Tabella4[DIPENDENTE], 0)), "0000"), "Non trovato"))</f>
        <v>2132</v>
      </c>
      <c r="E672" s="38" t="str">
        <f>IF(AG672="", "", IF(ISERROR(MATCH("*"&amp;AG672&amp;"*", Tabella4[DIPENDENTE], 0)), "Non trovato", TEXT(INDEX(Tabella4[N°], MATCH("*"&amp;AG672&amp;"*", Tabella4[DIPENDENTE], 0)), "0000")))</f>
        <v/>
      </c>
      <c r="F672" s="48" t="str">
        <f t="shared" si="221"/>
        <v>ALLEGRETTI</v>
      </c>
      <c r="G672" s="48" t="str">
        <f t="shared" si="222"/>
        <v/>
      </c>
      <c r="H672" s="57"/>
      <c r="I672" s="68" t="str">
        <f t="shared" si="223"/>
        <v>02</v>
      </c>
      <c r="J672" s="39" t="str">
        <f t="shared" si="234"/>
        <v/>
      </c>
      <c r="K672" s="40" t="str">
        <f t="shared" si="235"/>
        <v>08:15</v>
      </c>
      <c r="L672" s="48"/>
      <c r="M672" s="41" t="str">
        <f t="shared" si="236"/>
        <v>03:00</v>
      </c>
      <c r="N672" s="41" t="str">
        <f t="shared" si="224"/>
        <v/>
      </c>
      <c r="O672" s="10" t="str">
        <f t="shared" si="225"/>
        <v>11:15</v>
      </c>
      <c r="P672" s="10" t="str">
        <f t="shared" si="226"/>
        <v/>
      </c>
      <c r="Q672" s="48" t="str">
        <f t="shared" si="227"/>
        <v/>
      </c>
      <c r="R672" s="48" t="str">
        <f t="shared" si="228"/>
        <v/>
      </c>
      <c r="S672" s="42" t="str">
        <f t="shared" si="229"/>
        <v>SINGOLO</v>
      </c>
      <c r="T672" s="57" t="str">
        <f>Tabella3[[#This Row],[Descrizione Attività]]</f>
        <v>Manutenzione Strumentale Isab</v>
      </c>
      <c r="U672" s="57" t="str">
        <f>IF(Tabella1[[#This Row],[DATA]]="","","02")</f>
        <v>02</v>
      </c>
      <c r="V672" s="34"/>
      <c r="W672" s="34"/>
      <c r="X672" s="33"/>
      <c r="Y672" s="23"/>
      <c r="Z672" s="21" t="str">
        <f t="shared" si="230"/>
        <v>lunedì</v>
      </c>
      <c r="AA672" s="22">
        <f t="shared" si="231"/>
        <v>11.25</v>
      </c>
      <c r="AB672" s="22" t="str">
        <f t="shared" si="232"/>
        <v>11:15</v>
      </c>
      <c r="AC672" s="22" t="str">
        <f t="shared" si="233"/>
        <v>NO</v>
      </c>
      <c r="AD672" s="46"/>
      <c r="AE672" s="80">
        <v>45831</v>
      </c>
      <c r="AF672" s="73" t="s">
        <v>107</v>
      </c>
      <c r="AG672" s="73"/>
      <c r="AH672" s="73">
        <v>23134</v>
      </c>
      <c r="AI672" s="73">
        <v>20</v>
      </c>
      <c r="AJ672" s="74">
        <v>6.45</v>
      </c>
      <c r="AK672" s="74">
        <v>18.45</v>
      </c>
      <c r="AL672" s="74">
        <v>11.25</v>
      </c>
      <c r="AM672" s="73" t="s">
        <v>156</v>
      </c>
      <c r="AN672" s="75" t="s">
        <v>49</v>
      </c>
      <c r="AO672" s="76" t="s">
        <v>46</v>
      </c>
    </row>
    <row r="673" spans="1:41" ht="14.45" customHeight="1">
      <c r="A673" s="38"/>
      <c r="B673" s="9">
        <f t="shared" si="220"/>
        <v>45831</v>
      </c>
      <c r="C673" s="39">
        <f t="shared" si="237"/>
        <v>404</v>
      </c>
      <c r="D673" s="38" t="str">
        <f>IF(AF673="", "", IFERROR(TEXT(INDEX(Tabella4[N°], MATCH("*"&amp;AF673&amp;"*", Tabella4[DIPENDENTE], 0)), "0000"), "Non trovato"))</f>
        <v>0277</v>
      </c>
      <c r="E673" s="38" t="str">
        <f>IF(AG673="", "", IF(ISERROR(MATCH("*"&amp;AG673&amp;"*", Tabella4[DIPENDENTE], 0)), "Non trovato", TEXT(INDEX(Tabella4[N°], MATCH("*"&amp;AG673&amp;"*", Tabella4[DIPENDENTE], 0)), "0000")))</f>
        <v>1050</v>
      </c>
      <c r="F673" s="48" t="str">
        <f t="shared" si="221"/>
        <v>BAUDO</v>
      </c>
      <c r="G673" s="48" t="str">
        <f t="shared" si="222"/>
        <v>GIGLIUTO M</v>
      </c>
      <c r="H673" s="57"/>
      <c r="I673" s="68" t="str">
        <f t="shared" si="223"/>
        <v>02</v>
      </c>
      <c r="J673" s="39" t="str">
        <f t="shared" si="234"/>
        <v/>
      </c>
      <c r="K673" s="40" t="str">
        <f t="shared" si="235"/>
        <v/>
      </c>
      <c r="L673" s="48"/>
      <c r="M673" s="41" t="str">
        <f t="shared" si="236"/>
        <v/>
      </c>
      <c r="N673" s="41" t="str">
        <f t="shared" si="224"/>
        <v/>
      </c>
      <c r="O673" s="10" t="str">
        <f t="shared" si="225"/>
        <v>08:15</v>
      </c>
      <c r="P673" s="10" t="str">
        <f t="shared" si="226"/>
        <v>08:15</v>
      </c>
      <c r="Q673" s="48" t="str">
        <f t="shared" si="227"/>
        <v/>
      </c>
      <c r="R673" s="48" t="str">
        <f t="shared" si="228"/>
        <v/>
      </c>
      <c r="S673" s="42" t="str">
        <f t="shared" si="229"/>
        <v>DOPPIO</v>
      </c>
      <c r="T673" s="57" t="str">
        <f>Tabella3[[#This Row],[Descrizione Attività]]</f>
        <v>FERIE</v>
      </c>
      <c r="U673" s="57" t="str">
        <f>IF(Tabella1[[#This Row],[DATA]]="","","02")</f>
        <v>02</v>
      </c>
      <c r="V673" s="34"/>
      <c r="W673" s="34"/>
      <c r="X673" s="33"/>
      <c r="Y673" s="23"/>
      <c r="Z673" s="21" t="str">
        <f t="shared" si="230"/>
        <v>lunedì</v>
      </c>
      <c r="AA673" s="22">
        <f t="shared" si="231"/>
        <v>8.25</v>
      </c>
      <c r="AB673" s="22" t="str">
        <f t="shared" si="232"/>
        <v>08:15</v>
      </c>
      <c r="AC673" s="22" t="str">
        <f t="shared" si="233"/>
        <v>NO</v>
      </c>
      <c r="AD673" s="46"/>
      <c r="AE673" s="80">
        <v>45831</v>
      </c>
      <c r="AF673" s="73" t="s">
        <v>94</v>
      </c>
      <c r="AG673" s="73" t="s">
        <v>109</v>
      </c>
      <c r="AH673" s="73">
        <v>4042</v>
      </c>
      <c r="AI673" s="73">
        <v>10</v>
      </c>
      <c r="AJ673" s="74"/>
      <c r="AK673" s="74"/>
      <c r="AL673" s="74">
        <v>16.5</v>
      </c>
      <c r="AM673" s="73" t="s">
        <v>53</v>
      </c>
      <c r="AN673" s="75" t="s">
        <v>49</v>
      </c>
      <c r="AO673" s="76">
        <v>404</v>
      </c>
    </row>
    <row r="674" spans="1:41" ht="14.45" customHeight="1">
      <c r="A674" s="38"/>
      <c r="B674" s="9">
        <f t="shared" si="220"/>
        <v>45831</v>
      </c>
      <c r="C674" s="39">
        <f t="shared" si="237"/>
        <v>404</v>
      </c>
      <c r="D674" s="38" t="str">
        <f>IF(AF674="", "", IFERROR(TEXT(INDEX(Tabella4[N°], MATCH("*"&amp;AF674&amp;"*", Tabella4[DIPENDENTE], 0)), "0000"), "Non trovato"))</f>
        <v>0278</v>
      </c>
      <c r="E674" s="38" t="str">
        <f>IF(AG674="", "", IF(ISERROR(MATCH("*"&amp;AG674&amp;"*", Tabella4[DIPENDENTE], 0)), "Non trovato", TEXT(INDEX(Tabella4[N°], MATCH("*"&amp;AG674&amp;"*", Tabella4[DIPENDENTE], 0)), "0000")))</f>
        <v/>
      </c>
      <c r="F674" s="48" t="str">
        <f t="shared" si="221"/>
        <v>INTRESSALVI</v>
      </c>
      <c r="G674" s="48" t="str">
        <f t="shared" si="222"/>
        <v/>
      </c>
      <c r="H674" s="57"/>
      <c r="I674" s="68" t="str">
        <f t="shared" si="223"/>
        <v>02</v>
      </c>
      <c r="J674" s="39" t="str">
        <f t="shared" si="234"/>
        <v/>
      </c>
      <c r="K674" s="40" t="str">
        <f t="shared" si="235"/>
        <v/>
      </c>
      <c r="L674" s="48"/>
      <c r="M674" s="41" t="str">
        <f t="shared" si="236"/>
        <v/>
      </c>
      <c r="N674" s="41" t="str">
        <f t="shared" si="224"/>
        <v/>
      </c>
      <c r="O674" s="10" t="str">
        <f t="shared" si="225"/>
        <v>08:15</v>
      </c>
      <c r="P674" s="10" t="str">
        <f t="shared" si="226"/>
        <v>08:15</v>
      </c>
      <c r="Q674" s="48" t="str">
        <f t="shared" si="227"/>
        <v/>
      </c>
      <c r="R674" s="48" t="str">
        <f t="shared" si="228"/>
        <v/>
      </c>
      <c r="S674" s="42" t="str">
        <f t="shared" si="229"/>
        <v>SINGOLO</v>
      </c>
      <c r="T674" s="57" t="str">
        <f>Tabella3[[#This Row],[Descrizione Attività]]</f>
        <v>FERIE</v>
      </c>
      <c r="U674" s="57" t="str">
        <f>IF(Tabella1[[#This Row],[DATA]]="","","02")</f>
        <v>02</v>
      </c>
      <c r="V674" s="34"/>
      <c r="W674" s="34"/>
      <c r="X674" s="33"/>
      <c r="Y674" s="23"/>
      <c r="Z674" s="21" t="str">
        <f t="shared" si="230"/>
        <v>lunedì</v>
      </c>
      <c r="AA674" s="22">
        <f t="shared" si="231"/>
        <v>8.25</v>
      </c>
      <c r="AB674" s="22" t="str">
        <f t="shared" si="232"/>
        <v>08:15</v>
      </c>
      <c r="AC674" s="22" t="str">
        <f t="shared" si="233"/>
        <v>NO</v>
      </c>
      <c r="AD674" s="46"/>
      <c r="AE674" s="80">
        <v>45831</v>
      </c>
      <c r="AF674" s="73" t="s">
        <v>50</v>
      </c>
      <c r="AG674" s="73"/>
      <c r="AH674" s="73">
        <v>4042</v>
      </c>
      <c r="AI674" s="73">
        <v>10</v>
      </c>
      <c r="AJ674" s="74"/>
      <c r="AK674" s="74"/>
      <c r="AL674" s="74">
        <v>8.25</v>
      </c>
      <c r="AM674" s="73" t="s">
        <v>53</v>
      </c>
      <c r="AN674" s="75" t="s">
        <v>49</v>
      </c>
      <c r="AO674" s="76">
        <v>404</v>
      </c>
    </row>
    <row r="675" spans="1:41" ht="14.45" customHeight="1">
      <c r="A675" s="38"/>
      <c r="B675" s="9">
        <f t="shared" si="220"/>
        <v>45831</v>
      </c>
      <c r="C675" s="39">
        <f t="shared" si="237"/>
        <v>404</v>
      </c>
      <c r="D675" s="38" t="str">
        <f>IF(AF675="", "", IFERROR(TEXT(INDEX(Tabella4[N°], MATCH("*"&amp;AF675&amp;"*", Tabella4[DIPENDENTE], 0)), "0000"), "Non trovato"))</f>
        <v>0476</v>
      </c>
      <c r="E675" s="38" t="str">
        <f>IF(AG675="", "", IF(ISERROR(MATCH("*"&amp;AG675&amp;"*", Tabella4[DIPENDENTE], 0)), "Non trovato", TEXT(INDEX(Tabella4[N°], MATCH("*"&amp;AG675&amp;"*", Tabella4[DIPENDENTE], 0)), "0000")))</f>
        <v>0386</v>
      </c>
      <c r="F675" s="48" t="str">
        <f t="shared" si="221"/>
        <v>ARICO'</v>
      </c>
      <c r="G675" s="48" t="str">
        <f t="shared" si="222"/>
        <v>TRICHINI</v>
      </c>
      <c r="H675" s="57"/>
      <c r="I675" s="68" t="str">
        <f t="shared" si="223"/>
        <v>02</v>
      </c>
      <c r="J675" s="39" t="str">
        <f t="shared" si="234"/>
        <v/>
      </c>
      <c r="K675" s="40" t="str">
        <f t="shared" si="235"/>
        <v/>
      </c>
      <c r="L675" s="48"/>
      <c r="M675" s="41" t="str">
        <f t="shared" si="236"/>
        <v/>
      </c>
      <c r="N675" s="41" t="str">
        <f t="shared" si="224"/>
        <v/>
      </c>
      <c r="O675" s="10" t="str">
        <f t="shared" si="225"/>
        <v>08:15</v>
      </c>
      <c r="P675" s="10" t="str">
        <f t="shared" si="226"/>
        <v/>
      </c>
      <c r="Q675" s="48" t="str">
        <f t="shared" si="227"/>
        <v>08:15</v>
      </c>
      <c r="R675" s="48" t="str">
        <f t="shared" si="228"/>
        <v/>
      </c>
      <c r="S675" s="42" t="str">
        <f t="shared" si="229"/>
        <v>DOPPIO</v>
      </c>
      <c r="T675" s="57" t="str">
        <f>Tabella3[[#This Row],[Descrizione Attività]]</f>
        <v>MALATTIA</v>
      </c>
      <c r="U675" s="57" t="str">
        <f>IF(Tabella1[[#This Row],[DATA]]="","","02")</f>
        <v>02</v>
      </c>
      <c r="V675" s="34"/>
      <c r="W675" s="34"/>
      <c r="X675" s="33"/>
      <c r="Y675" s="23"/>
      <c r="Z675" s="21" t="str">
        <f t="shared" si="230"/>
        <v>lunedì</v>
      </c>
      <c r="AA675" s="22">
        <f t="shared" si="231"/>
        <v>8.25</v>
      </c>
      <c r="AB675" s="22" t="str">
        <f t="shared" si="232"/>
        <v>08:15</v>
      </c>
      <c r="AC675" s="22" t="str">
        <f t="shared" si="233"/>
        <v>NO</v>
      </c>
      <c r="AD675" s="46"/>
      <c r="AE675" s="80">
        <v>45831</v>
      </c>
      <c r="AF675" s="73" t="s">
        <v>108</v>
      </c>
      <c r="AG675" s="73" t="s">
        <v>113</v>
      </c>
      <c r="AH675" s="73">
        <v>4043</v>
      </c>
      <c r="AI675" s="73">
        <v>10</v>
      </c>
      <c r="AJ675" s="74"/>
      <c r="AK675" s="74"/>
      <c r="AL675" s="74">
        <v>16.5</v>
      </c>
      <c r="AM675" s="73" t="s">
        <v>22</v>
      </c>
      <c r="AN675" s="75" t="s">
        <v>49</v>
      </c>
      <c r="AO675" s="76">
        <v>404</v>
      </c>
    </row>
    <row r="676" spans="1:41" ht="14.45" customHeight="1">
      <c r="A676" s="38"/>
      <c r="B676" s="9">
        <f t="shared" si="220"/>
        <v>45831</v>
      </c>
      <c r="C676" s="39" t="str">
        <f t="shared" si="237"/>
        <v>23/134</v>
      </c>
      <c r="D676" s="38" t="str">
        <f>IF(AF676="", "", IFERROR(TEXT(INDEX(Tabella4[N°], MATCH("*"&amp;AF676&amp;"*", Tabella4[DIPENDENTE], 0)), "0000"), "Non trovato"))</f>
        <v>0552</v>
      </c>
      <c r="E676" s="38" t="str">
        <f>IF(AG676="", "", IF(ISERROR(MATCH("*"&amp;AG676&amp;"*", Tabella4[DIPENDENTE], 0)), "Non trovato", TEXT(INDEX(Tabella4[N°], MATCH("*"&amp;AG676&amp;"*", Tabella4[DIPENDENTE], 0)), "0000")))</f>
        <v>0263</v>
      </c>
      <c r="F676" s="48" t="str">
        <f t="shared" si="221"/>
        <v>DI MARE</v>
      </c>
      <c r="G676" s="48" t="str">
        <f t="shared" si="222"/>
        <v>ROSSITTO G</v>
      </c>
      <c r="H676" s="57"/>
      <c r="I676" s="68" t="str">
        <f t="shared" si="223"/>
        <v>02</v>
      </c>
      <c r="J676" s="39" t="str">
        <f t="shared" si="234"/>
        <v/>
      </c>
      <c r="K676" s="40" t="str">
        <f t="shared" si="235"/>
        <v>01:30</v>
      </c>
      <c r="L676" s="48"/>
      <c r="M676" s="41" t="str">
        <f t="shared" si="236"/>
        <v/>
      </c>
      <c r="N676" s="41" t="str">
        <f t="shared" si="224"/>
        <v/>
      </c>
      <c r="O676" s="10" t="str">
        <f t="shared" si="225"/>
        <v>01:30</v>
      </c>
      <c r="P676" s="10" t="str">
        <f t="shared" si="226"/>
        <v/>
      </c>
      <c r="Q676" s="48" t="str">
        <f t="shared" si="227"/>
        <v/>
      </c>
      <c r="R676" s="48" t="str">
        <f t="shared" si="228"/>
        <v/>
      </c>
      <c r="S676" s="42" t="str">
        <f t="shared" si="229"/>
        <v>DOPPIO</v>
      </c>
      <c r="T676" s="57" t="str">
        <f>Tabella3[[#This Row],[Descrizione Attività]]</f>
        <v>Manutenzione Elettrica Isab</v>
      </c>
      <c r="U676" s="57" t="str">
        <f>IF(Tabella1[[#This Row],[DATA]]="","","02")</f>
        <v>02</v>
      </c>
      <c r="V676" s="34"/>
      <c r="W676" s="34"/>
      <c r="X676" s="33"/>
      <c r="Y676" s="23"/>
      <c r="Z676" s="21" t="str">
        <f t="shared" si="230"/>
        <v>lunedì</v>
      </c>
      <c r="AA676" s="22">
        <f t="shared" si="231"/>
        <v>1.5</v>
      </c>
      <c r="AB676" s="22" t="str">
        <f t="shared" si="232"/>
        <v>01:30</v>
      </c>
      <c r="AC676" s="22" t="str">
        <f t="shared" si="233"/>
        <v>NO</v>
      </c>
      <c r="AD676" s="46"/>
      <c r="AE676" s="80">
        <v>45831</v>
      </c>
      <c r="AF676" s="73" t="s">
        <v>63</v>
      </c>
      <c r="AG676" s="73" t="s">
        <v>110</v>
      </c>
      <c r="AH676" s="73">
        <v>23134</v>
      </c>
      <c r="AI676" s="73">
        <v>10</v>
      </c>
      <c r="AJ676" s="74">
        <v>6.15</v>
      </c>
      <c r="AK676" s="74">
        <v>7.45</v>
      </c>
      <c r="AL676" s="74">
        <v>3</v>
      </c>
      <c r="AM676" s="73" t="s">
        <v>111</v>
      </c>
      <c r="AN676" s="75" t="s">
        <v>49</v>
      </c>
      <c r="AO676" s="76" t="s">
        <v>61</v>
      </c>
    </row>
    <row r="677" spans="1:41" ht="14.45" customHeight="1">
      <c r="A677" s="38"/>
      <c r="B677" s="9">
        <f t="shared" si="220"/>
        <v>45831</v>
      </c>
      <c r="C677" s="39">
        <f>IF(AH677="","", IF(OR(AH677=4041, AH677=4042, AH677=4043, AH677=4044, AH677=4045, AH677=4046, AH677=4048, AH677=4049, AH677=4051, AH677=4052, AH677=4053, AH677=4054),
404,
IF(AH677=4047,
"ALTRO CANTIERE",
IF(AH677=4050,
430,
IF(LEN(AH677)=5,
MID(AH677, 1, 2) &amp; "/" &amp; MID(AH677, 3, 3),
AH677)
)
)
))</f>
        <v>404</v>
      </c>
      <c r="D677" s="38" t="str">
        <f>IF(AF677="", "", IFERROR(TEXT(INDEX(Tabella4[N°], MATCH("*"&amp;AF677&amp;"*", Tabella4[DIPENDENTE], 0)), "0000"), "Non trovato"))</f>
        <v>0552</v>
      </c>
      <c r="E677" s="38" t="str">
        <f>IF(AG677="", "", IF(ISERROR(MATCH("*"&amp;AG677&amp;"*", Tabella4[DIPENDENTE], 0)), "Non trovato", TEXT(INDEX(Tabella4[N°], MATCH("*"&amp;AG677&amp;"*", Tabella4[DIPENDENTE], 0)), "0000")))</f>
        <v/>
      </c>
      <c r="F677" s="48" t="str">
        <f t="shared" si="221"/>
        <v>DI MARE</v>
      </c>
      <c r="G677" s="48" t="str">
        <f t="shared" si="222"/>
        <v/>
      </c>
      <c r="H677" s="57"/>
      <c r="I677" s="68" t="str">
        <f t="shared" si="223"/>
        <v>02</v>
      </c>
      <c r="J677" s="39" t="str">
        <f t="shared" ref="J677:J707" si="238">IF(OR(AH677=4041, AH677=4048, AH677=4049, AH677=4054, AH677=4050,AH677=428),
IF(TEXT(VALUE(AB677) -
IF(M677&lt;&gt;"", VALUE(M677), 0) -
IF(N677&lt;&gt;"", VALUE(N677), 0),
"[hh]:mm") = "00:00",
"",
TEXT(VALUE(AB677) -
IF(M677&lt;&gt;"", VALUE(M677), 0) -
IF(N677&lt;&gt;"", VALUE(N677), 0),
"[hh]:mm")),
"")</f>
        <v>00:30</v>
      </c>
      <c r="K677" s="40" t="str">
        <f t="shared" ref="K677:K707" si="239">IF(AND(AH677&lt;&gt;4041, AH677&lt;&gt;428, AH677&lt;&gt;4048, AH677&lt;&gt;4054, AH677&lt;&gt;4049, AH677&lt;&gt;4045, AH677&lt;&gt;4046, AH677&lt;&gt;4052, AH677&lt;&gt;4044, AH677&lt;&gt;4042, AH677&lt;&gt;4043, AH677&lt;&gt;4053, AH677&lt;&gt;4047, AH677&lt;&gt;4050),
IF(ISERROR(TEXT(VALUE(AB677) -
IF(M677&lt;&gt;"", VALUE(M677), 0) -
IF(N677&lt;&gt;"", VALUE(N677), 0),
"[hh]:mm")), "",
IF(TEXT(VALUE(AB677) -
IF(M677&lt;&gt;"", VALUE(M677), 0) -
IF(N677&lt;&gt;"", VALUE(N677), 0),
"[hh]:mm") = "00:00",
"",
TEXT(VALUE(AB677) -
IF(M677&lt;&gt;"", VALUE(M677), 0) -
IF(N677&lt;&gt;"", VALUE(N677), 0),
"[hh]:mm"))),
"")</f>
        <v/>
      </c>
      <c r="L677" s="48"/>
      <c r="M677" s="41" t="str">
        <f t="shared" ref="M677:M707" si="240">IF(AND(AC677="NO", OR(Z677="lunedì", Z677="martedì", Z677="mercoledì", Z677="giovedì", Z677="venerdì")),
IF(Z677="venerdì",
IF(VALUE(AB677)&gt;VALUE("7:00"),TEXT(VALUE(AB677)-VALUE("7:00"),"[hh]:mm"),""),
IF(VALUE(AB677)&gt;VALUE("8:15"),TEXT(VALUE(AB677)-VALUE("8:15"),"[hh]:mm"),"")
),
"")</f>
        <v/>
      </c>
      <c r="N677" s="41" t="str">
        <f t="shared" si="224"/>
        <v/>
      </c>
      <c r="O677" s="10" t="str">
        <f t="shared" si="225"/>
        <v>00:30</v>
      </c>
      <c r="P677" s="10" t="str">
        <f t="shared" si="226"/>
        <v/>
      </c>
      <c r="Q677" s="48" t="str">
        <f t="shared" si="227"/>
        <v/>
      </c>
      <c r="R677" s="48" t="str">
        <f t="shared" si="228"/>
        <v/>
      </c>
      <c r="S677" s="42" t="str">
        <f t="shared" si="229"/>
        <v>SINGOLO</v>
      </c>
      <c r="T677" s="57" t="str">
        <f>Tabella3[[#This Row],[Descrizione Attività]]</f>
        <v>ORE CONTO PROPRIO</v>
      </c>
      <c r="U677" s="57" t="str">
        <f>IF(Tabella1[[#This Row],[DATA]]="","","02")</f>
        <v>02</v>
      </c>
      <c r="V677" s="34"/>
      <c r="W677" s="34"/>
      <c r="X677" s="33"/>
      <c r="Y677" s="23"/>
      <c r="Z677" s="21" t="str">
        <f t="shared" si="230"/>
        <v>lunedì</v>
      </c>
      <c r="AA677" s="22">
        <f t="shared" si="231"/>
        <v>0.5</v>
      </c>
      <c r="AB677" s="22" t="str">
        <f t="shared" si="232"/>
        <v>00:30</v>
      </c>
      <c r="AC677" s="22" t="str">
        <f t="shared" si="233"/>
        <v>NO</v>
      </c>
      <c r="AD677" s="46"/>
      <c r="AE677" s="80">
        <v>45831</v>
      </c>
      <c r="AF677" s="73" t="s">
        <v>63</v>
      </c>
      <c r="AG677" s="73"/>
      <c r="AH677" s="73">
        <v>4041</v>
      </c>
      <c r="AI677" s="73">
        <v>10</v>
      </c>
      <c r="AJ677" s="74">
        <v>16.45</v>
      </c>
      <c r="AK677" s="74">
        <v>17.149999999999999</v>
      </c>
      <c r="AL677" s="74">
        <v>0.5</v>
      </c>
      <c r="AM677" s="73" t="s">
        <v>62</v>
      </c>
      <c r="AN677" s="75" t="s">
        <v>49</v>
      </c>
      <c r="AO677" s="76">
        <v>4041</v>
      </c>
    </row>
    <row r="678" spans="1:41" ht="14.45" customHeight="1">
      <c r="A678" s="38"/>
      <c r="B678" s="9">
        <f t="shared" si="220"/>
        <v>45831</v>
      </c>
      <c r="C678" s="39">
        <f t="shared" ref="C678:C707" si="241">IF(AH678="","", IF(OR(AH678=4041, AH678=4042, AH678=4043, AH678=4044, AH678=4045, AH678=4046, AH678=4048, AH678=4049, AH678=4051, AH678=4052, AH678=4053, AH678=4054),
404,
IF(AH678=4047,
"ALTRO CANTIERE",
IF(AH678=4050,
430,
IF(LEN(AH678)=5,
MID(AH678, 1, 2) &amp; "/" &amp; MID(AH678, 3, 3),
AH678)
)
)
))</f>
        <v>404</v>
      </c>
      <c r="D678" s="38" t="str">
        <f>IF(AF678="", "", IFERROR(TEXT(INDEX(Tabella4[N°], MATCH("*"&amp;AF678&amp;"*", Tabella4[DIPENDENTE], 0)), "0000"), "Non trovato"))</f>
        <v>0431</v>
      </c>
      <c r="E678" s="38" t="str">
        <f>IF(AG678="", "", IF(ISERROR(MATCH("*"&amp;AG678&amp;"*", Tabella4[DIPENDENTE], 0)), "Non trovato", TEXT(INDEX(Tabella4[N°], MATCH("*"&amp;AG678&amp;"*", Tabella4[DIPENDENTE], 0)), "0000")))</f>
        <v/>
      </c>
      <c r="F678" s="48" t="str">
        <f t="shared" si="221"/>
        <v>DI NICOLA</v>
      </c>
      <c r="G678" s="48" t="str">
        <f t="shared" si="222"/>
        <v/>
      </c>
      <c r="H678" s="57"/>
      <c r="I678" s="68" t="str">
        <f t="shared" si="223"/>
        <v>02</v>
      </c>
      <c r="J678" s="39" t="str">
        <f t="shared" si="238"/>
        <v/>
      </c>
      <c r="K678" s="40" t="str">
        <f t="shared" si="239"/>
        <v/>
      </c>
      <c r="L678" s="48"/>
      <c r="M678" s="41" t="str">
        <f t="shared" si="240"/>
        <v/>
      </c>
      <c r="N678" s="41" t="str">
        <f t="shared" si="224"/>
        <v/>
      </c>
      <c r="O678" s="10" t="str">
        <f t="shared" si="225"/>
        <v>04:00</v>
      </c>
      <c r="P678" s="10" t="str">
        <f t="shared" si="226"/>
        <v>04:00</v>
      </c>
      <c r="Q678" s="48" t="str">
        <f t="shared" si="227"/>
        <v/>
      </c>
      <c r="R678" s="48" t="str">
        <f t="shared" si="228"/>
        <v/>
      </c>
      <c r="S678" s="42" t="str">
        <f t="shared" si="229"/>
        <v>SINGOLO</v>
      </c>
      <c r="T678" s="57" t="str">
        <f>Tabella3[[#This Row],[Descrizione Attività]]</f>
        <v>PERMESSO RETRIBUITO</v>
      </c>
      <c r="U678" s="57" t="str">
        <f>IF(Tabella1[[#This Row],[DATA]]="","","02")</f>
        <v>02</v>
      </c>
      <c r="V678" s="34"/>
      <c r="W678" s="34"/>
      <c r="X678" s="33"/>
      <c r="Y678" s="23"/>
      <c r="Z678" s="21" t="str">
        <f t="shared" si="230"/>
        <v>lunedì</v>
      </c>
      <c r="AA678" s="22">
        <f t="shared" si="231"/>
        <v>4</v>
      </c>
      <c r="AB678" s="22" t="str">
        <f t="shared" si="232"/>
        <v>04:00</v>
      </c>
      <c r="AC678" s="22" t="str">
        <f t="shared" si="233"/>
        <v>NO</v>
      </c>
      <c r="AD678" s="46"/>
      <c r="AE678" s="80">
        <v>45831</v>
      </c>
      <c r="AF678" s="73" t="s">
        <v>64</v>
      </c>
      <c r="AG678" s="73"/>
      <c r="AH678" s="73">
        <v>4044</v>
      </c>
      <c r="AI678" s="73">
        <v>10</v>
      </c>
      <c r="AJ678" s="74">
        <v>12.45</v>
      </c>
      <c r="AK678" s="74">
        <v>16.45</v>
      </c>
      <c r="AL678" s="74">
        <v>4</v>
      </c>
      <c r="AM678" s="73" t="s">
        <v>48</v>
      </c>
      <c r="AN678" s="75" t="s">
        <v>49</v>
      </c>
      <c r="AO678" s="76">
        <v>404</v>
      </c>
    </row>
    <row r="679" spans="1:41" ht="14.45" customHeight="1">
      <c r="A679" s="38"/>
      <c r="B679" s="9">
        <f t="shared" si="220"/>
        <v>45831</v>
      </c>
      <c r="C679" s="39">
        <f t="shared" si="241"/>
        <v>404</v>
      </c>
      <c r="D679" s="38" t="str">
        <f>IF(AF679="", "", IFERROR(TEXT(INDEX(Tabella4[N°], MATCH("*"&amp;AF679&amp;"*", Tabella4[DIPENDENTE], 0)), "0000"), "Non trovato"))</f>
        <v>0242</v>
      </c>
      <c r="E679" s="38" t="str">
        <f>IF(AG679="", "", IF(ISERROR(MATCH("*"&amp;AG679&amp;"*", Tabella4[DIPENDENTE], 0)), "Non trovato", TEXT(INDEX(Tabella4[N°], MATCH("*"&amp;AG679&amp;"*", Tabella4[DIPENDENTE], 0)), "0000")))</f>
        <v/>
      </c>
      <c r="F679" s="48" t="str">
        <f t="shared" si="221"/>
        <v>OGNISANTI A</v>
      </c>
      <c r="G679" s="48" t="str">
        <f t="shared" si="222"/>
        <v/>
      </c>
      <c r="H679" s="57"/>
      <c r="I679" s="68" t="str">
        <f t="shared" si="223"/>
        <v>02</v>
      </c>
      <c r="J679" s="39" t="str">
        <f t="shared" si="238"/>
        <v/>
      </c>
      <c r="K679" s="40" t="str">
        <f t="shared" si="239"/>
        <v/>
      </c>
      <c r="L679" s="48"/>
      <c r="M679" s="41" t="str">
        <f t="shared" si="240"/>
        <v/>
      </c>
      <c r="N679" s="41" t="str">
        <f t="shared" si="224"/>
        <v/>
      </c>
      <c r="O679" s="10" t="str">
        <f t="shared" si="225"/>
        <v>02:00</v>
      </c>
      <c r="P679" s="10" t="str">
        <f t="shared" si="226"/>
        <v>02:00</v>
      </c>
      <c r="Q679" s="48" t="str">
        <f t="shared" si="227"/>
        <v/>
      </c>
      <c r="R679" s="48" t="str">
        <f t="shared" si="228"/>
        <v/>
      </c>
      <c r="S679" s="42" t="str">
        <f t="shared" si="229"/>
        <v>SINGOLO</v>
      </c>
      <c r="T679" s="57" t="str">
        <f>Tabella3[[#This Row],[Descrizione Attività]]</f>
        <v>PERMESSO RETRIBUITO</v>
      </c>
      <c r="U679" s="57" t="str">
        <f>IF(Tabella1[[#This Row],[DATA]]="","","02")</f>
        <v>02</v>
      </c>
      <c r="V679" s="34"/>
      <c r="W679" s="34"/>
      <c r="X679" s="33"/>
      <c r="Y679" s="23"/>
      <c r="Z679" s="21" t="str">
        <f t="shared" si="230"/>
        <v>lunedì</v>
      </c>
      <c r="AA679" s="22">
        <f t="shared" si="231"/>
        <v>2</v>
      </c>
      <c r="AB679" s="22" t="str">
        <f t="shared" si="232"/>
        <v>02:00</v>
      </c>
      <c r="AC679" s="22" t="str">
        <f t="shared" si="233"/>
        <v>NO</v>
      </c>
      <c r="AD679" s="46"/>
      <c r="AE679" s="80">
        <v>45831</v>
      </c>
      <c r="AF679" s="73" t="s">
        <v>72</v>
      </c>
      <c r="AG679" s="73"/>
      <c r="AH679" s="73">
        <v>4044</v>
      </c>
      <c r="AI679" s="73">
        <v>10</v>
      </c>
      <c r="AJ679" s="74">
        <v>14.45</v>
      </c>
      <c r="AK679" s="74">
        <v>16.45</v>
      </c>
      <c r="AL679" s="74">
        <v>2</v>
      </c>
      <c r="AM679" s="73" t="s">
        <v>48</v>
      </c>
      <c r="AN679" s="75" t="s">
        <v>49</v>
      </c>
      <c r="AO679" s="76">
        <v>404</v>
      </c>
    </row>
    <row r="680" spans="1:41" ht="14.45" customHeight="1">
      <c r="A680" s="38"/>
      <c r="B680" s="9">
        <f t="shared" si="220"/>
        <v>45831</v>
      </c>
      <c r="C680" s="39" t="str">
        <f t="shared" si="241"/>
        <v>23/134</v>
      </c>
      <c r="D680" s="38" t="str">
        <f>IF(AF680="", "", IFERROR(TEXT(INDEX(Tabella4[N°], MATCH("*"&amp;AF680&amp;"*", Tabella4[DIPENDENTE], 0)), "0000"), "Non trovato"))</f>
        <v>0263</v>
      </c>
      <c r="E680" s="38" t="str">
        <f>IF(AG680="", "", IF(ISERROR(MATCH("*"&amp;AG680&amp;"*", Tabella4[DIPENDENTE], 0)), "Non trovato", TEXT(INDEX(Tabella4[N°], MATCH("*"&amp;AG680&amp;"*", Tabella4[DIPENDENTE], 0)), "0000")))</f>
        <v/>
      </c>
      <c r="F680" s="48" t="str">
        <f t="shared" si="221"/>
        <v>ROSSITTO G</v>
      </c>
      <c r="G680" s="48" t="str">
        <f t="shared" si="222"/>
        <v/>
      </c>
      <c r="H680" s="57"/>
      <c r="I680" s="68" t="str">
        <f t="shared" si="223"/>
        <v>02</v>
      </c>
      <c r="J680" s="39" t="str">
        <f t="shared" si="238"/>
        <v/>
      </c>
      <c r="K680" s="40" t="str">
        <f t="shared" si="239"/>
        <v>05:00</v>
      </c>
      <c r="L680" s="48"/>
      <c r="M680" s="41" t="str">
        <f t="shared" si="240"/>
        <v/>
      </c>
      <c r="N680" s="41" t="str">
        <f t="shared" si="224"/>
        <v/>
      </c>
      <c r="O680" s="10" t="str">
        <f t="shared" si="225"/>
        <v>05:00</v>
      </c>
      <c r="P680" s="10" t="str">
        <f t="shared" si="226"/>
        <v/>
      </c>
      <c r="Q680" s="48" t="str">
        <f t="shared" si="227"/>
        <v/>
      </c>
      <c r="R680" s="48" t="str">
        <f t="shared" si="228"/>
        <v/>
      </c>
      <c r="S680" s="42" t="str">
        <f t="shared" si="229"/>
        <v>SINGOLO</v>
      </c>
      <c r="T680" s="57" t="str">
        <f>Tabella3[[#This Row],[Descrizione Attività]]</f>
        <v>Manutenzione Elettrica Isab</v>
      </c>
      <c r="U680" s="57" t="str">
        <f>IF(Tabella1[[#This Row],[DATA]]="","","02")</f>
        <v>02</v>
      </c>
      <c r="V680" s="34"/>
      <c r="W680" s="34"/>
      <c r="X680" s="33"/>
      <c r="Y680" s="23"/>
      <c r="Z680" s="21" t="str">
        <f t="shared" si="230"/>
        <v>lunedì</v>
      </c>
      <c r="AA680" s="22">
        <f t="shared" si="231"/>
        <v>5</v>
      </c>
      <c r="AB680" s="22" t="str">
        <f t="shared" si="232"/>
        <v>05:00</v>
      </c>
      <c r="AC680" s="22" t="str">
        <f t="shared" si="233"/>
        <v>NO</v>
      </c>
      <c r="AD680" s="46"/>
      <c r="AE680" s="80">
        <v>45831</v>
      </c>
      <c r="AF680" s="73" t="s">
        <v>110</v>
      </c>
      <c r="AG680" s="73"/>
      <c r="AH680" s="73">
        <v>23134</v>
      </c>
      <c r="AI680" s="73">
        <v>10</v>
      </c>
      <c r="AJ680" s="74">
        <v>12.45</v>
      </c>
      <c r="AK680" s="74">
        <v>17.45</v>
      </c>
      <c r="AL680" s="74">
        <v>5</v>
      </c>
      <c r="AM680" s="73" t="s">
        <v>111</v>
      </c>
      <c r="AN680" s="75" t="s">
        <v>49</v>
      </c>
      <c r="AO680" s="76" t="s">
        <v>61</v>
      </c>
    </row>
    <row r="681" spans="1:41" ht="14.45" customHeight="1">
      <c r="A681" s="38"/>
      <c r="B681" s="9">
        <f t="shared" si="220"/>
        <v>45831</v>
      </c>
      <c r="C681" s="39" t="str">
        <f t="shared" si="241"/>
        <v>23/134</v>
      </c>
      <c r="D681" s="38" t="str">
        <f>IF(AF681="", "", IFERROR(TEXT(INDEX(Tabella4[N°], MATCH("*"&amp;AF681&amp;"*", Tabella4[DIPENDENTE], 0)), "0000"), "Non trovato"))</f>
        <v>2109</v>
      </c>
      <c r="E681" s="38" t="str">
        <f>IF(AG681="", "", IF(ISERROR(MATCH("*"&amp;AG681&amp;"*", Tabella4[DIPENDENTE], 0)), "Non trovato", TEXT(INDEX(Tabella4[N°], MATCH("*"&amp;AG681&amp;"*", Tabella4[DIPENDENTE], 0)), "0000")))</f>
        <v/>
      </c>
      <c r="F681" s="48" t="str">
        <f t="shared" si="221"/>
        <v>CAVALLI</v>
      </c>
      <c r="G681" s="48" t="str">
        <f t="shared" si="222"/>
        <v/>
      </c>
      <c r="H681" s="57"/>
      <c r="I681" s="68" t="str">
        <f t="shared" si="223"/>
        <v>02</v>
      </c>
      <c r="J681" s="39" t="str">
        <f t="shared" si="238"/>
        <v/>
      </c>
      <c r="K681" s="40" t="str">
        <f t="shared" si="239"/>
        <v>08:15</v>
      </c>
      <c r="L681" s="48"/>
      <c r="M681" s="41" t="str">
        <f t="shared" si="240"/>
        <v/>
      </c>
      <c r="N681" s="41" t="str">
        <f t="shared" si="224"/>
        <v/>
      </c>
      <c r="O681" s="10" t="str">
        <f t="shared" si="225"/>
        <v>08:15</v>
      </c>
      <c r="P681" s="10" t="str">
        <f t="shared" si="226"/>
        <v/>
      </c>
      <c r="Q681" s="48" t="str">
        <f t="shared" si="227"/>
        <v/>
      </c>
      <c r="R681" s="48" t="str">
        <f t="shared" si="228"/>
        <v/>
      </c>
      <c r="S681" s="42" t="str">
        <f t="shared" si="229"/>
        <v>SINGOLO</v>
      </c>
      <c r="T681" s="57" t="str">
        <f>Tabella3[[#This Row],[Descrizione Attività]]</f>
        <v>Manutenzione Strumentale Isab</v>
      </c>
      <c r="U681" s="57" t="str">
        <f>IF(Tabella1[[#This Row],[DATA]]="","","02")</f>
        <v>02</v>
      </c>
      <c r="V681" s="34"/>
      <c r="W681" s="34"/>
      <c r="X681" s="33"/>
      <c r="Y681" s="23"/>
      <c r="Z681" s="21" t="str">
        <f t="shared" si="230"/>
        <v>lunedì</v>
      </c>
      <c r="AA681" s="22">
        <f t="shared" si="231"/>
        <v>8.25</v>
      </c>
      <c r="AB681" s="22" t="str">
        <f t="shared" si="232"/>
        <v>08:15</v>
      </c>
      <c r="AC681" s="22" t="str">
        <f t="shared" si="233"/>
        <v>NO</v>
      </c>
      <c r="AD681" s="46"/>
      <c r="AE681" s="80">
        <v>45831</v>
      </c>
      <c r="AF681" s="73" t="s">
        <v>114</v>
      </c>
      <c r="AG681" s="73"/>
      <c r="AH681" s="73">
        <v>23134</v>
      </c>
      <c r="AI681" s="73">
        <v>20</v>
      </c>
      <c r="AJ681" s="74">
        <v>7.45</v>
      </c>
      <c r="AK681" s="74">
        <v>16.45</v>
      </c>
      <c r="AL681" s="74">
        <v>8.25</v>
      </c>
      <c r="AM681" s="73" t="s">
        <v>156</v>
      </c>
      <c r="AN681" s="75" t="s">
        <v>49</v>
      </c>
      <c r="AO681" s="76" t="s">
        <v>46</v>
      </c>
    </row>
    <row r="682" spans="1:41" ht="14.45" customHeight="1">
      <c r="A682" s="38"/>
      <c r="B682" s="9">
        <f t="shared" si="220"/>
        <v>45831</v>
      </c>
      <c r="C682" s="39">
        <f t="shared" si="241"/>
        <v>404</v>
      </c>
      <c r="D682" s="38" t="str">
        <f>IF(AF682="", "", IFERROR(TEXT(INDEX(Tabella4[N°], MATCH("*"&amp;AF682&amp;"*", Tabella4[DIPENDENTE], 0)), "0000"), "Non trovato"))</f>
        <v>1765</v>
      </c>
      <c r="E682" s="38" t="str">
        <f>IF(AG682="", "", IF(ISERROR(MATCH("*"&amp;AG682&amp;"*", Tabella4[DIPENDENTE], 0)), "Non trovato", TEXT(INDEX(Tabella4[N°], MATCH("*"&amp;AG682&amp;"*", Tabella4[DIPENDENTE], 0)), "0000")))</f>
        <v/>
      </c>
      <c r="F682" s="48" t="str">
        <f t="shared" si="221"/>
        <v>SIRINGO</v>
      </c>
      <c r="G682" s="48" t="str">
        <f t="shared" si="222"/>
        <v/>
      </c>
      <c r="H682" s="57"/>
      <c r="I682" s="68" t="str">
        <f t="shared" si="223"/>
        <v>02</v>
      </c>
      <c r="J682" s="39" t="str">
        <f t="shared" si="238"/>
        <v>08:15</v>
      </c>
      <c r="K682" s="40" t="str">
        <f t="shared" si="239"/>
        <v/>
      </c>
      <c r="L682" s="48"/>
      <c r="M682" s="41" t="str">
        <f t="shared" si="240"/>
        <v/>
      </c>
      <c r="N682" s="41" t="str">
        <f t="shared" si="224"/>
        <v/>
      </c>
      <c r="O682" s="10" t="str">
        <f t="shared" si="225"/>
        <v>08:15</v>
      </c>
      <c r="P682" s="10" t="str">
        <f t="shared" si="226"/>
        <v/>
      </c>
      <c r="Q682" s="48" t="str">
        <f t="shared" si="227"/>
        <v/>
      </c>
      <c r="R682" s="48" t="str">
        <f t="shared" si="228"/>
        <v/>
      </c>
      <c r="S682" s="42" t="str">
        <f t="shared" si="229"/>
        <v>SINGOLO</v>
      </c>
      <c r="T682" s="57" t="str">
        <f>Tabella3[[#This Row],[Descrizione Attività]]</f>
        <v>ORE CONTO PROPRIO</v>
      </c>
      <c r="U682" s="57" t="str">
        <f>IF(Tabella1[[#This Row],[DATA]]="","","02")</f>
        <v>02</v>
      </c>
      <c r="V682" s="34"/>
      <c r="W682" s="34"/>
      <c r="X682" s="33"/>
      <c r="Y682" s="23"/>
      <c r="Z682" s="21" t="str">
        <f t="shared" si="230"/>
        <v>lunedì</v>
      </c>
      <c r="AA682" s="22">
        <f t="shared" si="231"/>
        <v>8.25</v>
      </c>
      <c r="AB682" s="22" t="str">
        <f t="shared" si="232"/>
        <v>08:15</v>
      </c>
      <c r="AC682" s="22" t="str">
        <f t="shared" si="233"/>
        <v>NO</v>
      </c>
      <c r="AD682" s="46"/>
      <c r="AE682" s="80">
        <v>45831</v>
      </c>
      <c r="AF682" s="73" t="s">
        <v>112</v>
      </c>
      <c r="AG682" s="73"/>
      <c r="AH682" s="73">
        <v>4041</v>
      </c>
      <c r="AI682" s="73">
        <v>10</v>
      </c>
      <c r="AJ682" s="74">
        <v>7.45</v>
      </c>
      <c r="AK682" s="74">
        <v>16.45</v>
      </c>
      <c r="AL682" s="74">
        <v>8.25</v>
      </c>
      <c r="AM682" s="73" t="s">
        <v>62</v>
      </c>
      <c r="AN682" s="75" t="s">
        <v>49</v>
      </c>
      <c r="AO682" s="76">
        <v>4041</v>
      </c>
    </row>
    <row r="683" spans="1:41" ht="14.45" customHeight="1">
      <c r="A683" s="38"/>
      <c r="B683" s="9">
        <f t="shared" si="220"/>
        <v>45831</v>
      </c>
      <c r="C683" s="39">
        <f t="shared" si="241"/>
        <v>404</v>
      </c>
      <c r="D683" s="38" t="str">
        <f>IF(AF683="", "", IFERROR(TEXT(INDEX(Tabella4[N°], MATCH("*"&amp;AF683&amp;"*", Tabella4[DIPENDENTE], 0)), "0000"), "Non trovato"))</f>
        <v>1876</v>
      </c>
      <c r="E683" s="38" t="str">
        <f>IF(AG683="", "", IF(ISERROR(MATCH("*"&amp;AG683&amp;"*", Tabella4[DIPENDENTE], 0)), "Non trovato", TEXT(INDEX(Tabella4[N°], MATCH("*"&amp;AG683&amp;"*", Tabella4[DIPENDENTE], 0)), "0000")))</f>
        <v/>
      </c>
      <c r="F683" s="48" t="str">
        <f t="shared" si="221"/>
        <v>RICCIO</v>
      </c>
      <c r="G683" s="48" t="str">
        <f t="shared" si="222"/>
        <v/>
      </c>
      <c r="H683" s="57"/>
      <c r="I683" s="68" t="str">
        <f t="shared" si="223"/>
        <v>02</v>
      </c>
      <c r="J683" s="39" t="str">
        <f t="shared" si="238"/>
        <v>08:15</v>
      </c>
      <c r="K683" s="40" t="str">
        <f t="shared" si="239"/>
        <v/>
      </c>
      <c r="L683" s="48"/>
      <c r="M683" s="41" t="str">
        <f t="shared" si="240"/>
        <v/>
      </c>
      <c r="N683" s="41" t="str">
        <f t="shared" si="224"/>
        <v/>
      </c>
      <c r="O683" s="10" t="str">
        <f t="shared" si="225"/>
        <v>08:15</v>
      </c>
      <c r="P683" s="10" t="str">
        <f t="shared" si="226"/>
        <v/>
      </c>
      <c r="Q683" s="48" t="str">
        <f t="shared" si="227"/>
        <v/>
      </c>
      <c r="R683" s="48" t="str">
        <f t="shared" si="228"/>
        <v/>
      </c>
      <c r="S683" s="42" t="str">
        <f t="shared" si="229"/>
        <v>SINGOLO</v>
      </c>
      <c r="T683" s="57" t="str">
        <f>Tabella3[[#This Row],[Descrizione Attività]]</f>
        <v>ORE CONTO PROPRIO</v>
      </c>
      <c r="U683" s="57" t="str">
        <f>IF(Tabella1[[#This Row],[DATA]]="","","02")</f>
        <v>02</v>
      </c>
      <c r="V683" s="34"/>
      <c r="W683" s="34"/>
      <c r="X683" s="33"/>
      <c r="Y683" s="23"/>
      <c r="Z683" s="21" t="str">
        <f t="shared" si="230"/>
        <v>lunedì</v>
      </c>
      <c r="AA683" s="22">
        <f t="shared" si="231"/>
        <v>8.25</v>
      </c>
      <c r="AB683" s="22" t="str">
        <f t="shared" si="232"/>
        <v>08:15</v>
      </c>
      <c r="AC683" s="22" t="str">
        <f t="shared" si="233"/>
        <v>NO</v>
      </c>
      <c r="AD683" s="46"/>
      <c r="AE683" s="80">
        <v>45831</v>
      </c>
      <c r="AF683" s="73" t="s">
        <v>56</v>
      </c>
      <c r="AG683" s="73"/>
      <c r="AH683" s="73">
        <v>4041</v>
      </c>
      <c r="AI683" s="73">
        <v>10</v>
      </c>
      <c r="AJ683" s="74">
        <v>7.45</v>
      </c>
      <c r="AK683" s="74">
        <v>16.45</v>
      </c>
      <c r="AL683" s="74">
        <v>8.25</v>
      </c>
      <c r="AM683" s="73" t="s">
        <v>62</v>
      </c>
      <c r="AN683" s="75" t="s">
        <v>49</v>
      </c>
      <c r="AO683" s="76">
        <v>4041</v>
      </c>
    </row>
    <row r="684" spans="1:41" ht="14.45" customHeight="1">
      <c r="A684" s="38"/>
      <c r="B684" s="9">
        <f t="shared" si="220"/>
        <v>45832</v>
      </c>
      <c r="C684" s="39">
        <f t="shared" si="241"/>
        <v>5400256061</v>
      </c>
      <c r="D684" s="38" t="str">
        <f>IF(AF684="", "", IFERROR(TEXT(INDEX(Tabella4[N°], MATCH("*"&amp;AF684&amp;"*", Tabella4[DIPENDENTE], 0)), "0000"), "Non trovato"))</f>
        <v>0427</v>
      </c>
      <c r="E684" s="38" t="str">
        <f>IF(AG684="", "", IF(ISERROR(MATCH("*"&amp;AG684&amp;"*", Tabella4[DIPENDENTE], 0)), "Non trovato", TEXT(INDEX(Tabella4[N°], MATCH("*"&amp;AG684&amp;"*", Tabella4[DIPENDENTE], 0)), "0000")))</f>
        <v>2114</v>
      </c>
      <c r="F684" s="48" t="str">
        <f t="shared" si="221"/>
        <v>CAVALIERE</v>
      </c>
      <c r="G684" s="48" t="str">
        <f t="shared" si="222"/>
        <v>GUARINO</v>
      </c>
      <c r="H684" s="57"/>
      <c r="I684" s="68" t="str">
        <f t="shared" si="223"/>
        <v>02</v>
      </c>
      <c r="J684" s="39" t="str">
        <f t="shared" si="238"/>
        <v/>
      </c>
      <c r="K684" s="40" t="str">
        <f t="shared" si="239"/>
        <v>08:15</v>
      </c>
      <c r="L684" s="48"/>
      <c r="M684" s="41" t="str">
        <f t="shared" si="240"/>
        <v>00:30</v>
      </c>
      <c r="N684" s="41" t="str">
        <f t="shared" si="224"/>
        <v/>
      </c>
      <c r="O684" s="10" t="str">
        <f t="shared" si="225"/>
        <v>08:45</v>
      </c>
      <c r="P684" s="10" t="str">
        <f t="shared" si="226"/>
        <v/>
      </c>
      <c r="Q684" s="48" t="str">
        <f t="shared" si="227"/>
        <v/>
      </c>
      <c r="R684" s="48" t="str">
        <f t="shared" si="228"/>
        <v/>
      </c>
      <c r="S684" s="42" t="str">
        <f t="shared" si="229"/>
        <v>DOPPIO</v>
      </c>
      <c r="T684" s="57" t="str">
        <f>Tabella3[[#This Row],[Descrizione Attività]]</f>
        <v>sostituzione della protezione ELIN TG</v>
      </c>
      <c r="U684" s="57" t="str">
        <f>IF(Tabella1[[#This Row],[DATA]]="","","02")</f>
        <v>02</v>
      </c>
      <c r="V684" s="34"/>
      <c r="W684" s="34"/>
      <c r="X684" s="33"/>
      <c r="Y684" s="23"/>
      <c r="Z684" s="21" t="str">
        <f t="shared" si="230"/>
        <v>martedì</v>
      </c>
      <c r="AA684" s="22">
        <f t="shared" si="231"/>
        <v>8.75</v>
      </c>
      <c r="AB684" s="22" t="str">
        <f t="shared" si="232"/>
        <v>08:45</v>
      </c>
      <c r="AC684" s="22" t="str">
        <f t="shared" si="233"/>
        <v>NO</v>
      </c>
      <c r="AD684" s="46"/>
      <c r="AE684" s="80">
        <v>45832</v>
      </c>
      <c r="AF684" s="73" t="s">
        <v>75</v>
      </c>
      <c r="AG684" s="73" t="s">
        <v>43</v>
      </c>
      <c r="AH684" s="73">
        <v>5400256061</v>
      </c>
      <c r="AI684" s="73">
        <v>10</v>
      </c>
      <c r="AJ684" s="74">
        <v>7.45</v>
      </c>
      <c r="AK684" s="74">
        <v>17.149999999999999</v>
      </c>
      <c r="AL684" s="74">
        <v>17.5</v>
      </c>
      <c r="AM684" s="73" t="s">
        <v>227</v>
      </c>
      <c r="AN684" s="75" t="s">
        <v>45</v>
      </c>
      <c r="AO684" s="76" t="s">
        <v>61</v>
      </c>
    </row>
    <row r="685" spans="1:41" ht="14.45" customHeight="1">
      <c r="A685" s="38"/>
      <c r="B685" s="9">
        <f t="shared" si="220"/>
        <v>45832</v>
      </c>
      <c r="C685" s="39">
        <f t="shared" si="241"/>
        <v>5400246667</v>
      </c>
      <c r="D685" s="38" t="str">
        <f>IF(AF685="", "", IFERROR(TEXT(INDEX(Tabella4[N°], MATCH("*"&amp;AF685&amp;"*", Tabella4[DIPENDENTE], 0)), "0000"), "Non trovato"))</f>
        <v>0319</v>
      </c>
      <c r="E685" s="38" t="str">
        <f>IF(AG685="", "", IF(ISERROR(MATCH("*"&amp;AG685&amp;"*", Tabella4[DIPENDENTE], 0)), "Non trovato", TEXT(INDEX(Tabella4[N°], MATCH("*"&amp;AG685&amp;"*", Tabella4[DIPENDENTE], 0)), "0000")))</f>
        <v/>
      </c>
      <c r="F685" s="48" t="str">
        <f t="shared" si="221"/>
        <v>AMARA</v>
      </c>
      <c r="G685" s="48" t="str">
        <f t="shared" si="222"/>
        <v/>
      </c>
      <c r="H685" s="57"/>
      <c r="I685" s="68" t="str">
        <f t="shared" si="223"/>
        <v>02</v>
      </c>
      <c r="J685" s="39" t="str">
        <f t="shared" si="238"/>
        <v/>
      </c>
      <c r="K685" s="40" t="str">
        <f t="shared" si="239"/>
        <v>04:15</v>
      </c>
      <c r="L685" s="48"/>
      <c r="M685" s="41" t="str">
        <f t="shared" si="240"/>
        <v/>
      </c>
      <c r="N685" s="41" t="str">
        <f t="shared" si="224"/>
        <v/>
      </c>
      <c r="O685" s="10" t="str">
        <f t="shared" si="225"/>
        <v>04:15</v>
      </c>
      <c r="P685" s="10" t="str">
        <f t="shared" si="226"/>
        <v/>
      </c>
      <c r="Q685" s="48" t="str">
        <f t="shared" si="227"/>
        <v/>
      </c>
      <c r="R685" s="48" t="str">
        <f t="shared" si="228"/>
        <v/>
      </c>
      <c r="S685" s="42" t="str">
        <f t="shared" si="229"/>
        <v>SINGOLO</v>
      </c>
      <c r="T685" s="57" t="str">
        <f>Tabella3[[#This Row],[Descrizione Attività]]</f>
        <v>Attività ELE imp. 400</v>
      </c>
      <c r="U685" s="57" t="str">
        <f>IF(Tabella1[[#This Row],[DATA]]="","","02")</f>
        <v>02</v>
      </c>
      <c r="V685" s="34"/>
      <c r="W685" s="34"/>
      <c r="X685" s="33"/>
      <c r="Y685" s="23"/>
      <c r="Z685" s="21" t="str">
        <f t="shared" si="230"/>
        <v>martedì</v>
      </c>
      <c r="AA685" s="22">
        <f t="shared" si="231"/>
        <v>4.25</v>
      </c>
      <c r="AB685" s="22" t="str">
        <f t="shared" si="232"/>
        <v>04:15</v>
      </c>
      <c r="AC685" s="22" t="str">
        <f t="shared" si="233"/>
        <v>NO</v>
      </c>
      <c r="AD685" s="46"/>
      <c r="AE685" s="80">
        <v>45832</v>
      </c>
      <c r="AF685" s="73" t="s">
        <v>155</v>
      </c>
      <c r="AG685" s="73"/>
      <c r="AH685" s="73">
        <v>5400246667</v>
      </c>
      <c r="AI685" s="73">
        <v>20</v>
      </c>
      <c r="AJ685" s="74">
        <v>7.45</v>
      </c>
      <c r="AK685" s="74">
        <v>12</v>
      </c>
      <c r="AL685" s="74">
        <v>4.25</v>
      </c>
      <c r="AM685" s="73" t="s">
        <v>217</v>
      </c>
      <c r="AN685" s="75" t="s">
        <v>45</v>
      </c>
      <c r="AO685" s="76" t="s">
        <v>61</v>
      </c>
    </row>
    <row r="686" spans="1:41" ht="14.45" customHeight="1">
      <c r="A686" s="38"/>
      <c r="B686" s="11">
        <f t="shared" si="220"/>
        <v>45832</v>
      </c>
      <c r="C686" s="39">
        <f t="shared" si="241"/>
        <v>5400256107</v>
      </c>
      <c r="D686" s="50" t="str">
        <f>IF(AF686="", "", IFERROR(TEXT(INDEX(Tabella4[N°], MATCH("*"&amp;AF686&amp;"*", Tabella4[DIPENDENTE], 0)), "0000"), "Non trovato"))</f>
        <v>0300</v>
      </c>
      <c r="E686" s="50" t="str">
        <f>IF(AG686="", "", IF(ISERROR(MATCH("*"&amp;AG686&amp;"*", Tabella4[DIPENDENTE], 0)), "Non trovato", TEXT(INDEX(Tabella4[N°], MATCH("*"&amp;AG686&amp;"*", Tabella4[DIPENDENTE], 0)), "0000")))</f>
        <v>0551</v>
      </c>
      <c r="F686" s="48" t="str">
        <f t="shared" si="221"/>
        <v>CAVAGNACCHI</v>
      </c>
      <c r="G686" s="48" t="str">
        <f t="shared" si="222"/>
        <v>CIANCHINO A</v>
      </c>
      <c r="H686" s="57"/>
      <c r="I686" s="68" t="str">
        <f t="shared" si="223"/>
        <v>02</v>
      </c>
      <c r="J686" s="39" t="str">
        <f t="shared" si="238"/>
        <v/>
      </c>
      <c r="K686" s="40" t="str">
        <f t="shared" si="239"/>
        <v>06:00</v>
      </c>
      <c r="L686" s="48"/>
      <c r="M686" s="41" t="str">
        <f t="shared" si="240"/>
        <v/>
      </c>
      <c r="N686" s="41" t="str">
        <f t="shared" si="224"/>
        <v/>
      </c>
      <c r="O686" s="10" t="str">
        <f t="shared" si="225"/>
        <v>06:00</v>
      </c>
      <c r="P686" s="10" t="str">
        <f t="shared" si="226"/>
        <v/>
      </c>
      <c r="Q686" s="48" t="str">
        <f t="shared" si="227"/>
        <v/>
      </c>
      <c r="R686" s="48" t="str">
        <f t="shared" si="228"/>
        <v/>
      </c>
      <c r="S686" s="42" t="str">
        <f t="shared" si="229"/>
        <v>DOPPIO</v>
      </c>
      <c r="T686" s="57" t="str">
        <f>Tabella3[[#This Row],[Descrizione Attività]]</f>
        <v>CDS 001539_Posa nuovi QMT in CAB.C305</v>
      </c>
      <c r="U686" s="57" t="str">
        <f>IF(Tabella1[[#This Row],[DATA]]="","","02")</f>
        <v>02</v>
      </c>
      <c r="V686" s="34"/>
      <c r="W686" s="34"/>
      <c r="X686" s="33"/>
      <c r="Y686" s="23"/>
      <c r="Z686" s="21" t="str">
        <f t="shared" si="230"/>
        <v>martedì</v>
      </c>
      <c r="AA686" s="22">
        <f t="shared" si="231"/>
        <v>6</v>
      </c>
      <c r="AB686" s="22" t="str">
        <f t="shared" si="232"/>
        <v>06:00</v>
      </c>
      <c r="AC686" s="22" t="str">
        <f t="shared" si="233"/>
        <v>NO</v>
      </c>
      <c r="AD686" s="46"/>
      <c r="AE686" s="80">
        <v>45832</v>
      </c>
      <c r="AF686" s="73" t="s">
        <v>81</v>
      </c>
      <c r="AG686" s="73" t="s">
        <v>230</v>
      </c>
      <c r="AH686" s="73">
        <v>5400256107</v>
      </c>
      <c r="AI686" s="73">
        <v>30</v>
      </c>
      <c r="AJ686" s="74">
        <v>10</v>
      </c>
      <c r="AK686" s="74">
        <v>16.45</v>
      </c>
      <c r="AL686" s="74">
        <v>12</v>
      </c>
      <c r="AM686" s="73" t="s">
        <v>212</v>
      </c>
      <c r="AN686" s="75" t="s">
        <v>45</v>
      </c>
      <c r="AO686" s="76" t="s">
        <v>61</v>
      </c>
    </row>
    <row r="687" spans="1:41" ht="14.45" customHeight="1">
      <c r="A687" s="38"/>
      <c r="B687" s="11">
        <f t="shared" si="220"/>
        <v>45832</v>
      </c>
      <c r="C687" s="39">
        <f t="shared" si="241"/>
        <v>5400256107</v>
      </c>
      <c r="D687" s="50" t="str">
        <f>IF(AF687="", "", IFERROR(TEXT(INDEX(Tabella4[N°], MATCH("*"&amp;AF687&amp;"*", Tabella4[DIPENDENTE], 0)), "0000"), "Non trovato"))</f>
        <v>0242</v>
      </c>
      <c r="E687" s="50" t="str">
        <f>IF(AG687="", "", IF(ISERROR(MATCH("*"&amp;AG687&amp;"*", Tabella4[DIPENDENTE], 0)), "Non trovato", TEXT(INDEX(Tabella4[N°], MATCH("*"&amp;AG687&amp;"*", Tabella4[DIPENDENTE], 0)), "0000")))</f>
        <v>1969</v>
      </c>
      <c r="F687" s="48" t="str">
        <f t="shared" si="221"/>
        <v>OGNISANTI A</v>
      </c>
      <c r="G687" s="48" t="str">
        <f t="shared" si="222"/>
        <v>BELLISTRI</v>
      </c>
      <c r="H687" s="57"/>
      <c r="I687" s="68" t="str">
        <f t="shared" si="223"/>
        <v>02</v>
      </c>
      <c r="J687" s="39" t="str">
        <f t="shared" si="238"/>
        <v/>
      </c>
      <c r="K687" s="40" t="str">
        <f t="shared" si="239"/>
        <v>04:00</v>
      </c>
      <c r="L687" s="48"/>
      <c r="M687" s="41" t="str">
        <f t="shared" si="240"/>
        <v/>
      </c>
      <c r="N687" s="41" t="str">
        <f t="shared" si="224"/>
        <v/>
      </c>
      <c r="O687" s="10" t="str">
        <f t="shared" si="225"/>
        <v>04:00</v>
      </c>
      <c r="P687" s="10" t="str">
        <f t="shared" si="226"/>
        <v/>
      </c>
      <c r="Q687" s="48" t="str">
        <f t="shared" si="227"/>
        <v/>
      </c>
      <c r="R687" s="48" t="str">
        <f t="shared" si="228"/>
        <v/>
      </c>
      <c r="S687" s="42" t="str">
        <f t="shared" si="229"/>
        <v>DOPPIO</v>
      </c>
      <c r="T687" s="57" t="str">
        <f>Tabella3[[#This Row],[Descrizione Attività]]</f>
        <v>CDS 001539_Posa nuovi QMT in CAB.C305</v>
      </c>
      <c r="U687" s="57" t="str">
        <f>IF(Tabella1[[#This Row],[DATA]]="","","02")</f>
        <v>02</v>
      </c>
      <c r="V687" s="34"/>
      <c r="W687" s="34"/>
      <c r="X687" s="33"/>
      <c r="Y687" s="23"/>
      <c r="Z687" s="21" t="str">
        <f t="shared" si="230"/>
        <v>martedì</v>
      </c>
      <c r="AA687" s="22">
        <f t="shared" si="231"/>
        <v>4</v>
      </c>
      <c r="AB687" s="22" t="str">
        <f t="shared" si="232"/>
        <v>04:00</v>
      </c>
      <c r="AC687" s="22" t="str">
        <f t="shared" si="233"/>
        <v>NO</v>
      </c>
      <c r="AD687" s="46"/>
      <c r="AE687" s="80">
        <v>45832</v>
      </c>
      <c r="AF687" s="73" t="s">
        <v>72</v>
      </c>
      <c r="AG687" s="73" t="s">
        <v>73</v>
      </c>
      <c r="AH687" s="73">
        <v>5400256107</v>
      </c>
      <c r="AI687" s="73">
        <v>30</v>
      </c>
      <c r="AJ687" s="74">
        <v>12.45</v>
      </c>
      <c r="AK687" s="74">
        <v>16.45</v>
      </c>
      <c r="AL687" s="74">
        <v>8</v>
      </c>
      <c r="AM687" s="73" t="s">
        <v>212</v>
      </c>
      <c r="AN687" s="75" t="s">
        <v>45</v>
      </c>
      <c r="AO687" s="76" t="s">
        <v>61</v>
      </c>
    </row>
    <row r="688" spans="1:41" ht="14.45" customHeight="1">
      <c r="A688" s="38"/>
      <c r="B688" s="11">
        <f t="shared" si="220"/>
        <v>45832</v>
      </c>
      <c r="C688" s="39">
        <f t="shared" si="241"/>
        <v>5400256107</v>
      </c>
      <c r="D688" s="50" t="str">
        <f>IF(AF688="", "", IFERROR(TEXT(INDEX(Tabella4[N°], MATCH("*"&amp;AF688&amp;"*", Tabella4[DIPENDENTE], 0)), "0000"), "Non trovato"))</f>
        <v>0319</v>
      </c>
      <c r="E688" s="50" t="str">
        <f>IF(AG688="", "", IF(ISERROR(MATCH("*"&amp;AG688&amp;"*", Tabella4[DIPENDENTE], 0)), "Non trovato", TEXT(INDEX(Tabella4[N°], MATCH("*"&amp;AG688&amp;"*", Tabella4[DIPENDENTE], 0)), "0000")))</f>
        <v>0475</v>
      </c>
      <c r="F688" s="48" t="str">
        <f t="shared" si="221"/>
        <v>AMARA</v>
      </c>
      <c r="G688" s="48" t="str">
        <f t="shared" si="222"/>
        <v>TRINGALI</v>
      </c>
      <c r="H688" s="57"/>
      <c r="I688" s="68" t="str">
        <f t="shared" si="223"/>
        <v>02</v>
      </c>
      <c r="J688" s="39" t="str">
        <f t="shared" si="238"/>
        <v/>
      </c>
      <c r="K688" s="40" t="str">
        <f t="shared" si="239"/>
        <v>04:00</v>
      </c>
      <c r="L688" s="48"/>
      <c r="M688" s="41" t="str">
        <f t="shared" si="240"/>
        <v/>
      </c>
      <c r="N688" s="41" t="str">
        <f t="shared" si="224"/>
        <v/>
      </c>
      <c r="O688" s="10" t="str">
        <f t="shared" si="225"/>
        <v>04:00</v>
      </c>
      <c r="P688" s="10" t="str">
        <f t="shared" si="226"/>
        <v/>
      </c>
      <c r="Q688" s="48" t="str">
        <f t="shared" si="227"/>
        <v/>
      </c>
      <c r="R688" s="48" t="str">
        <f t="shared" si="228"/>
        <v/>
      </c>
      <c r="S688" s="42" t="str">
        <f t="shared" si="229"/>
        <v>DOPPIO</v>
      </c>
      <c r="T688" s="57" t="str">
        <f>Tabella3[[#This Row],[Descrizione Attività]]</f>
        <v>CDS 001539_Posa nuovi QMT in CAB.C305</v>
      </c>
      <c r="U688" s="57" t="str">
        <f>IF(Tabella1[[#This Row],[DATA]]="","","02")</f>
        <v>02</v>
      </c>
      <c r="V688" s="34"/>
      <c r="W688" s="34"/>
      <c r="X688" s="33"/>
      <c r="Y688" s="23"/>
      <c r="Z688" s="21" t="str">
        <f t="shared" si="230"/>
        <v>martedì</v>
      </c>
      <c r="AA688" s="22">
        <f t="shared" si="231"/>
        <v>4</v>
      </c>
      <c r="AB688" s="22" t="str">
        <f t="shared" si="232"/>
        <v>04:00</v>
      </c>
      <c r="AC688" s="22" t="str">
        <f t="shared" si="233"/>
        <v>NO</v>
      </c>
      <c r="AD688" s="46"/>
      <c r="AE688" s="80">
        <v>45832</v>
      </c>
      <c r="AF688" s="73" t="s">
        <v>155</v>
      </c>
      <c r="AG688" s="73" t="s">
        <v>57</v>
      </c>
      <c r="AH688" s="73">
        <v>5400256107</v>
      </c>
      <c r="AI688" s="73">
        <v>30</v>
      </c>
      <c r="AJ688" s="74">
        <v>12.45</v>
      </c>
      <c r="AK688" s="74">
        <v>16.45</v>
      </c>
      <c r="AL688" s="74">
        <v>8</v>
      </c>
      <c r="AM688" s="73" t="s">
        <v>212</v>
      </c>
      <c r="AN688" s="75" t="s">
        <v>45</v>
      </c>
      <c r="AO688" s="76" t="s">
        <v>61</v>
      </c>
    </row>
    <row r="689" spans="1:41" ht="14.45" customHeight="1">
      <c r="A689" s="38"/>
      <c r="B689" s="11">
        <f t="shared" si="220"/>
        <v>45832</v>
      </c>
      <c r="C689" s="39">
        <f t="shared" si="241"/>
        <v>5400261041</v>
      </c>
      <c r="D689" s="50" t="str">
        <f>IF(AF689="", "", IFERROR(TEXT(INDEX(Tabella4[N°], MATCH("*"&amp;AF689&amp;"*", Tabella4[DIPENDENTE], 0)), "0000"), "Non trovato"))</f>
        <v>0243</v>
      </c>
      <c r="E689" s="50" t="str">
        <f>IF(AG689="", "", IF(ISERROR(MATCH("*"&amp;AG689&amp;"*", Tabella4[DIPENDENTE], 0)), "Non trovato", TEXT(INDEX(Tabella4[N°], MATCH("*"&amp;AG689&amp;"*", Tabella4[DIPENDENTE], 0)), "0000")))</f>
        <v/>
      </c>
      <c r="F689" s="48" t="str">
        <f t="shared" si="221"/>
        <v>PUGLIARES</v>
      </c>
      <c r="G689" s="48" t="str">
        <f t="shared" si="222"/>
        <v/>
      </c>
      <c r="H689" s="57"/>
      <c r="I689" s="68" t="str">
        <f t="shared" si="223"/>
        <v>02</v>
      </c>
      <c r="J689" s="39" t="str">
        <f t="shared" si="238"/>
        <v/>
      </c>
      <c r="K689" s="40" t="str">
        <f t="shared" si="239"/>
        <v>08:15</v>
      </c>
      <c r="L689" s="48"/>
      <c r="M689" s="41" t="str">
        <f t="shared" si="240"/>
        <v/>
      </c>
      <c r="N689" s="41" t="str">
        <f t="shared" si="224"/>
        <v/>
      </c>
      <c r="O689" s="10" t="str">
        <f t="shared" si="225"/>
        <v>08:15</v>
      </c>
      <c r="P689" s="10" t="str">
        <f t="shared" si="226"/>
        <v/>
      </c>
      <c r="Q689" s="48" t="str">
        <f t="shared" si="227"/>
        <v/>
      </c>
      <c r="R689" s="48" t="str">
        <f t="shared" si="228"/>
        <v/>
      </c>
      <c r="S689" s="42" t="str">
        <f t="shared" si="229"/>
        <v>SINGOLO</v>
      </c>
      <c r="T689" s="57" t="str">
        <f>Tabella3[[#This Row],[Descrizione Attività]]</f>
        <v>ASSISTENZA ELETTRICA ATTIVITA' EDILE IMP 2800 GIUGNO 2025 (PREV 4066)</v>
      </c>
      <c r="U689" s="57" t="str">
        <f>IF(Tabella1[[#This Row],[DATA]]="","","02")</f>
        <v>02</v>
      </c>
      <c r="V689" s="34"/>
      <c r="W689" s="34"/>
      <c r="X689" s="33"/>
      <c r="Y689" s="23"/>
      <c r="Z689" s="21" t="str">
        <f t="shared" si="230"/>
        <v>martedì</v>
      </c>
      <c r="AA689" s="22">
        <f t="shared" si="231"/>
        <v>8.25</v>
      </c>
      <c r="AB689" s="22" t="str">
        <f t="shared" si="232"/>
        <v>08:15</v>
      </c>
      <c r="AC689" s="22" t="str">
        <f t="shared" si="233"/>
        <v>NO</v>
      </c>
      <c r="AD689" s="46"/>
      <c r="AE689" s="80">
        <v>45832</v>
      </c>
      <c r="AF689" s="73" t="s">
        <v>89</v>
      </c>
      <c r="AG689" s="73"/>
      <c r="AH689" s="73">
        <v>5400261041</v>
      </c>
      <c r="AI689" s="73">
        <v>10</v>
      </c>
      <c r="AJ689" s="74">
        <v>7.45</v>
      </c>
      <c r="AK689" s="74">
        <v>16.45</v>
      </c>
      <c r="AL689" s="74">
        <v>8.25</v>
      </c>
      <c r="AM689" s="73" t="s">
        <v>90</v>
      </c>
      <c r="AN689" s="75" t="s">
        <v>91</v>
      </c>
      <c r="AO689" s="76" t="s">
        <v>61</v>
      </c>
    </row>
    <row r="690" spans="1:41" ht="14.45" customHeight="1">
      <c r="A690" s="38"/>
      <c r="B690" s="11">
        <f t="shared" si="220"/>
        <v>45832</v>
      </c>
      <c r="C690" s="39">
        <f t="shared" si="241"/>
        <v>404</v>
      </c>
      <c r="D690" s="50" t="str">
        <f>IF(AF690="", "", IFERROR(TEXT(INDEX(Tabella4[N°], MATCH("*"&amp;AF690&amp;"*", Tabella4[DIPENDENTE], 0)), "0000"), "Non trovato"))</f>
        <v>0510</v>
      </c>
      <c r="E690" s="50" t="str">
        <f>IF(AG690="", "", IF(ISERROR(MATCH("*"&amp;AG690&amp;"*", Tabella4[DIPENDENTE], 0)), "Non trovato", TEXT(INDEX(Tabella4[N°], MATCH("*"&amp;AG690&amp;"*", Tabella4[DIPENDENTE], 0)), "0000")))</f>
        <v/>
      </c>
      <c r="F690" s="48" t="str">
        <f t="shared" si="221"/>
        <v>TORDONATO</v>
      </c>
      <c r="G690" s="48" t="str">
        <f t="shared" si="222"/>
        <v/>
      </c>
      <c r="H690" s="57"/>
      <c r="I690" s="68" t="str">
        <f t="shared" si="223"/>
        <v>02</v>
      </c>
      <c r="J690" s="39" t="str">
        <f t="shared" si="238"/>
        <v>01:00</v>
      </c>
      <c r="K690" s="40" t="str">
        <f t="shared" si="239"/>
        <v/>
      </c>
      <c r="L690" s="48"/>
      <c r="M690" s="41" t="str">
        <f t="shared" si="240"/>
        <v/>
      </c>
      <c r="N690" s="41" t="str">
        <f t="shared" si="224"/>
        <v/>
      </c>
      <c r="O690" s="10" t="str">
        <f t="shared" si="225"/>
        <v>01:00</v>
      </c>
      <c r="P690" s="10" t="str">
        <f t="shared" si="226"/>
        <v/>
      </c>
      <c r="Q690" s="48" t="str">
        <f t="shared" si="227"/>
        <v/>
      </c>
      <c r="R690" s="48" t="str">
        <f t="shared" si="228"/>
        <v/>
      </c>
      <c r="S690" s="42" t="str">
        <f t="shared" si="229"/>
        <v>SINGOLO</v>
      </c>
      <c r="T690" s="57" t="str">
        <f>Tabella3[[#This Row],[Descrizione Attività]]</f>
        <v>ORE CONTO PROPRIO</v>
      </c>
      <c r="U690" s="57" t="str">
        <f>IF(Tabella1[[#This Row],[DATA]]="","","02")</f>
        <v>02</v>
      </c>
      <c r="V690" s="34"/>
      <c r="W690" s="34"/>
      <c r="X690" s="33"/>
      <c r="Y690" s="23"/>
      <c r="Z690" s="21" t="str">
        <f t="shared" si="230"/>
        <v>martedì</v>
      </c>
      <c r="AA690" s="22">
        <f t="shared" si="231"/>
        <v>1</v>
      </c>
      <c r="AB690" s="22" t="str">
        <f t="shared" si="232"/>
        <v>01:00</v>
      </c>
      <c r="AC690" s="22" t="str">
        <f t="shared" si="233"/>
        <v>NO</v>
      </c>
      <c r="AD690" s="46"/>
      <c r="AE690" s="80">
        <v>45832</v>
      </c>
      <c r="AF690" s="73" t="s">
        <v>143</v>
      </c>
      <c r="AG690" s="73"/>
      <c r="AH690" s="73">
        <v>4041</v>
      </c>
      <c r="AI690" s="73">
        <v>10</v>
      </c>
      <c r="AJ690" s="74">
        <v>6.45</v>
      </c>
      <c r="AK690" s="74">
        <v>7.45</v>
      </c>
      <c r="AL690" s="74">
        <v>1</v>
      </c>
      <c r="AM690" s="73" t="s">
        <v>62</v>
      </c>
      <c r="AN690" s="75" t="s">
        <v>49</v>
      </c>
      <c r="AO690" s="76">
        <v>4041</v>
      </c>
    </row>
    <row r="691" spans="1:41" ht="14.45" customHeight="1">
      <c r="A691" s="38"/>
      <c r="B691" s="11">
        <f t="shared" si="220"/>
        <v>45832</v>
      </c>
      <c r="C691" s="39">
        <f t="shared" si="241"/>
        <v>5400256064</v>
      </c>
      <c r="D691" s="50" t="str">
        <f>IF(AF691="", "", IFERROR(TEXT(INDEX(Tabella4[N°], MATCH("*"&amp;AF691&amp;"*", Tabella4[DIPENDENTE], 0)), "0000"), "Non trovato"))</f>
        <v>0511</v>
      </c>
      <c r="E691" s="50" t="str">
        <f>IF(AG691="", "", IF(ISERROR(MATCH("*"&amp;AG691&amp;"*", Tabella4[DIPENDENTE], 0)), "Non trovato", TEXT(INDEX(Tabella4[N°], MATCH("*"&amp;AG691&amp;"*", Tabella4[DIPENDENTE], 0)), "0000")))</f>
        <v>2109</v>
      </c>
      <c r="F691" s="48" t="str">
        <f t="shared" si="221"/>
        <v>DI GRANDE D</v>
      </c>
      <c r="G691" s="48" t="str">
        <f t="shared" si="222"/>
        <v>CAVALLI</v>
      </c>
      <c r="H691" s="57"/>
      <c r="I691" s="68" t="str">
        <f t="shared" si="223"/>
        <v>02</v>
      </c>
      <c r="J691" s="39" t="str">
        <f t="shared" si="238"/>
        <v/>
      </c>
      <c r="K691" s="40" t="str">
        <f t="shared" si="239"/>
        <v>08:15</v>
      </c>
      <c r="L691" s="48"/>
      <c r="M691" s="41" t="str">
        <f t="shared" si="240"/>
        <v/>
      </c>
      <c r="N691" s="41" t="str">
        <f t="shared" si="224"/>
        <v/>
      </c>
      <c r="O691" s="10" t="str">
        <f t="shared" si="225"/>
        <v>08:15</v>
      </c>
      <c r="P691" s="10" t="str">
        <f t="shared" si="226"/>
        <v/>
      </c>
      <c r="Q691" s="48" t="str">
        <f t="shared" si="227"/>
        <v/>
      </c>
      <c r="R691" s="48" t="str">
        <f t="shared" si="228"/>
        <v/>
      </c>
      <c r="S691" s="42" t="str">
        <f t="shared" si="229"/>
        <v>DOPPIO</v>
      </c>
      <c r="T691" s="57" t="str">
        <f>Tabella3[[#This Row],[Descrizione Attività]]</f>
        <v>Area cantieri SUD - Ricerca guasto e rip</v>
      </c>
      <c r="U691" s="57" t="str">
        <f>IF(Tabella1[[#This Row],[DATA]]="","","02")</f>
        <v>02</v>
      </c>
      <c r="V691" s="34"/>
      <c r="W691" s="34"/>
      <c r="X691" s="33"/>
      <c r="Y691" s="23"/>
      <c r="Z691" s="21" t="str">
        <f t="shared" si="230"/>
        <v>martedì</v>
      </c>
      <c r="AA691" s="22">
        <f t="shared" si="231"/>
        <v>8.25</v>
      </c>
      <c r="AB691" s="22" t="str">
        <f t="shared" si="232"/>
        <v>08:15</v>
      </c>
      <c r="AC691" s="22" t="str">
        <f t="shared" si="233"/>
        <v>NO</v>
      </c>
      <c r="AD691" s="46"/>
      <c r="AE691" s="80">
        <v>45832</v>
      </c>
      <c r="AF691" s="73" t="s">
        <v>144</v>
      </c>
      <c r="AG691" s="73" t="s">
        <v>114</v>
      </c>
      <c r="AH691" s="73">
        <v>5400256064</v>
      </c>
      <c r="AI691" s="73">
        <v>30</v>
      </c>
      <c r="AJ691" s="74">
        <v>7.45</v>
      </c>
      <c r="AK691" s="74">
        <v>16.45</v>
      </c>
      <c r="AL691" s="74">
        <v>16.5</v>
      </c>
      <c r="AM691" s="73" t="s">
        <v>189</v>
      </c>
      <c r="AN691" s="75" t="s">
        <v>45</v>
      </c>
      <c r="AO691" s="76" t="s">
        <v>61</v>
      </c>
    </row>
    <row r="692" spans="1:41" ht="14.45" customHeight="1">
      <c r="A692" s="38"/>
      <c r="B692" s="11">
        <f t="shared" si="220"/>
        <v>45832</v>
      </c>
      <c r="C692" s="39">
        <f t="shared" si="241"/>
        <v>5400256064</v>
      </c>
      <c r="D692" s="50" t="str">
        <f>IF(AF692="", "", IFERROR(TEXT(INDEX(Tabella4[N°], MATCH("*"&amp;AF692&amp;"*", Tabella4[DIPENDENTE], 0)), "0000"), "Non trovato"))</f>
        <v>2012</v>
      </c>
      <c r="E692" s="50" t="str">
        <f>IF(AG692="", "", IF(ISERROR(MATCH("*"&amp;AG692&amp;"*", Tabella4[DIPENDENTE], 0)), "Non trovato", TEXT(INDEX(Tabella4[N°], MATCH("*"&amp;AG692&amp;"*", Tabella4[DIPENDENTE], 0)), "0000")))</f>
        <v>0510</v>
      </c>
      <c r="F692" s="48" t="str">
        <f t="shared" si="221"/>
        <v>MIGNOSA A</v>
      </c>
      <c r="G692" s="48" t="str">
        <f t="shared" si="222"/>
        <v>TORDONATO</v>
      </c>
      <c r="H692" s="57"/>
      <c r="I692" s="68" t="str">
        <f t="shared" si="223"/>
        <v>02</v>
      </c>
      <c r="J692" s="39" t="str">
        <f t="shared" si="238"/>
        <v/>
      </c>
      <c r="K692" s="40" t="str">
        <f t="shared" si="239"/>
        <v>08:15</v>
      </c>
      <c r="L692" s="48"/>
      <c r="M692" s="41" t="str">
        <f t="shared" si="240"/>
        <v/>
      </c>
      <c r="N692" s="41" t="str">
        <f t="shared" si="224"/>
        <v/>
      </c>
      <c r="O692" s="10" t="str">
        <f t="shared" si="225"/>
        <v>08:15</v>
      </c>
      <c r="P692" s="10" t="str">
        <f t="shared" si="226"/>
        <v/>
      </c>
      <c r="Q692" s="48" t="str">
        <f t="shared" si="227"/>
        <v/>
      </c>
      <c r="R692" s="48" t="str">
        <f t="shared" si="228"/>
        <v/>
      </c>
      <c r="S692" s="42" t="str">
        <f t="shared" si="229"/>
        <v>DOPPIO</v>
      </c>
      <c r="T692" s="57" t="str">
        <f>Tabella3[[#This Row],[Descrizione Attività]]</f>
        <v>Area cantieri SUD - Ricerca guasto e rip</v>
      </c>
      <c r="U692" s="57" t="str">
        <f>IF(Tabella1[[#This Row],[DATA]]="","","02")</f>
        <v>02</v>
      </c>
      <c r="V692" s="34"/>
      <c r="W692" s="34"/>
      <c r="X692" s="33"/>
      <c r="Y692" s="23"/>
      <c r="Z692" s="21" t="str">
        <f t="shared" si="230"/>
        <v>martedì</v>
      </c>
      <c r="AA692" s="22">
        <f t="shared" si="231"/>
        <v>8.25</v>
      </c>
      <c r="AB692" s="22" t="str">
        <f t="shared" si="232"/>
        <v>08:15</v>
      </c>
      <c r="AC692" s="22" t="str">
        <f t="shared" si="233"/>
        <v>NO</v>
      </c>
      <c r="AD692" s="46"/>
      <c r="AE692" s="80">
        <v>45832</v>
      </c>
      <c r="AF692" s="73" t="s">
        <v>92</v>
      </c>
      <c r="AG692" s="73" t="s">
        <v>143</v>
      </c>
      <c r="AH692" s="73">
        <v>5400256064</v>
      </c>
      <c r="AI692" s="73">
        <v>30</v>
      </c>
      <c r="AJ692" s="74">
        <v>7.45</v>
      </c>
      <c r="AK692" s="74">
        <v>16.45</v>
      </c>
      <c r="AL692" s="74">
        <v>16.5</v>
      </c>
      <c r="AM692" s="73" t="s">
        <v>189</v>
      </c>
      <c r="AN692" s="75" t="s">
        <v>45</v>
      </c>
      <c r="AO692" s="76" t="s">
        <v>61</v>
      </c>
    </row>
    <row r="693" spans="1:41" ht="14.45" customHeight="1">
      <c r="A693" s="38"/>
      <c r="B693" s="11">
        <f t="shared" si="220"/>
        <v>45832</v>
      </c>
      <c r="C693" s="39">
        <f t="shared" si="241"/>
        <v>5400255117</v>
      </c>
      <c r="D693" s="50" t="str">
        <f>IF(AF693="", "", IFERROR(TEXT(INDEX(Tabella4[N°], MATCH("*"&amp;AF693&amp;"*", Tabella4[DIPENDENTE], 0)), "0000"), "Non trovato"))</f>
        <v>0552</v>
      </c>
      <c r="E693" s="50" t="str">
        <f>IF(AG693="", "", IF(ISERROR(MATCH("*"&amp;AG693&amp;"*", Tabella4[DIPENDENTE], 0)), "Non trovato", TEXT(INDEX(Tabella4[N°], MATCH("*"&amp;AG693&amp;"*", Tabella4[DIPENDENTE], 0)), "0000")))</f>
        <v/>
      </c>
      <c r="F693" s="48" t="str">
        <f t="shared" si="221"/>
        <v>DI MARE</v>
      </c>
      <c r="G693" s="48" t="str">
        <f t="shared" si="222"/>
        <v/>
      </c>
      <c r="H693" s="57"/>
      <c r="I693" s="68" t="str">
        <f t="shared" si="223"/>
        <v>02</v>
      </c>
      <c r="J693" s="39" t="str">
        <f t="shared" si="238"/>
        <v/>
      </c>
      <c r="K693" s="40" t="str">
        <f t="shared" si="239"/>
        <v>08:15</v>
      </c>
      <c r="L693" s="48"/>
      <c r="M693" s="41" t="str">
        <f t="shared" si="240"/>
        <v/>
      </c>
      <c r="N693" s="41" t="str">
        <f t="shared" si="224"/>
        <v/>
      </c>
      <c r="O693" s="10" t="str">
        <f t="shared" si="225"/>
        <v>08:15</v>
      </c>
      <c r="P693" s="10" t="str">
        <f t="shared" si="226"/>
        <v/>
      </c>
      <c r="Q693" s="48" t="str">
        <f t="shared" si="227"/>
        <v/>
      </c>
      <c r="R693" s="48" t="str">
        <f t="shared" si="228"/>
        <v/>
      </c>
      <c r="S693" s="42" t="str">
        <f t="shared" si="229"/>
        <v>SINGOLO</v>
      </c>
      <c r="T693" s="57" t="str">
        <f>Tabella3[[#This Row],[Descrizione Attività]]</f>
        <v>ARCOM BLE PON: squ ele corrett Giugno</v>
      </c>
      <c r="U693" s="57" t="str">
        <f>IF(Tabella1[[#This Row],[DATA]]="","","02")</f>
        <v>02</v>
      </c>
      <c r="V693" s="34"/>
      <c r="W693" s="34"/>
      <c r="X693" s="33"/>
      <c r="Y693" s="23"/>
      <c r="Z693" s="21" t="str">
        <f t="shared" si="230"/>
        <v>martedì</v>
      </c>
      <c r="AA693" s="22">
        <f t="shared" si="231"/>
        <v>8.25</v>
      </c>
      <c r="AB693" s="22" t="str">
        <f t="shared" si="232"/>
        <v>08:15</v>
      </c>
      <c r="AC693" s="22" t="str">
        <f t="shared" si="233"/>
        <v>NO</v>
      </c>
      <c r="AD693" s="46"/>
      <c r="AE693" s="80">
        <v>45832</v>
      </c>
      <c r="AF693" s="73" t="s">
        <v>63</v>
      </c>
      <c r="AG693" s="73"/>
      <c r="AH693" s="73">
        <v>5400255117</v>
      </c>
      <c r="AI693" s="73">
        <v>10</v>
      </c>
      <c r="AJ693" s="74">
        <v>7.45</v>
      </c>
      <c r="AK693" s="74">
        <v>16.45</v>
      </c>
      <c r="AL693" s="74">
        <v>8.25</v>
      </c>
      <c r="AM693" s="73" t="s">
        <v>71</v>
      </c>
      <c r="AN693" s="75" t="s">
        <v>45</v>
      </c>
      <c r="AO693" s="76" t="s">
        <v>61</v>
      </c>
    </row>
    <row r="694" spans="1:41" ht="14.45" customHeight="1">
      <c r="A694" s="38"/>
      <c r="B694" s="11">
        <f t="shared" si="220"/>
        <v>45832</v>
      </c>
      <c r="C694" s="39">
        <f t="shared" si="241"/>
        <v>5400255117</v>
      </c>
      <c r="D694" s="50" t="str">
        <f>IF(AF694="", "", IFERROR(TEXT(INDEX(Tabella4[N°], MATCH("*"&amp;AF694&amp;"*", Tabella4[DIPENDENTE], 0)), "0000"), "Non trovato"))</f>
        <v>0431</v>
      </c>
      <c r="E694" s="50" t="str">
        <f>IF(AG694="", "", IF(ISERROR(MATCH("*"&amp;AG694&amp;"*", Tabella4[DIPENDENTE], 0)), "Non trovato", TEXT(INDEX(Tabella4[N°], MATCH("*"&amp;AG694&amp;"*", Tabella4[DIPENDENTE], 0)), "0000")))</f>
        <v/>
      </c>
      <c r="F694" s="48" t="str">
        <f t="shared" si="221"/>
        <v>DI NICOLA</v>
      </c>
      <c r="G694" s="48" t="str">
        <f t="shared" si="222"/>
        <v/>
      </c>
      <c r="H694" s="57"/>
      <c r="I694" s="68" t="str">
        <f t="shared" si="223"/>
        <v>02</v>
      </c>
      <c r="J694" s="39" t="str">
        <f t="shared" si="238"/>
        <v/>
      </c>
      <c r="K694" s="40" t="str">
        <f t="shared" si="239"/>
        <v>08:00</v>
      </c>
      <c r="L694" s="48"/>
      <c r="M694" s="41" t="str">
        <f t="shared" si="240"/>
        <v/>
      </c>
      <c r="N694" s="41" t="str">
        <f t="shared" si="224"/>
        <v/>
      </c>
      <c r="O694" s="10" t="str">
        <f t="shared" si="225"/>
        <v>08:00</v>
      </c>
      <c r="P694" s="10" t="str">
        <f t="shared" si="226"/>
        <v/>
      </c>
      <c r="Q694" s="48" t="str">
        <f t="shared" si="227"/>
        <v/>
      </c>
      <c r="R694" s="48" t="str">
        <f t="shared" si="228"/>
        <v/>
      </c>
      <c r="S694" s="42" t="str">
        <f t="shared" si="229"/>
        <v>SINGOLO</v>
      </c>
      <c r="T694" s="57" t="str">
        <f>Tabella3[[#This Row],[Descrizione Attività]]</f>
        <v>ARCOM BLE PON: squ ele corrett Giugno</v>
      </c>
      <c r="U694" s="57" t="str">
        <f>IF(Tabella1[[#This Row],[DATA]]="","","02")</f>
        <v>02</v>
      </c>
      <c r="V694" s="34"/>
      <c r="W694" s="34"/>
      <c r="X694" s="33"/>
      <c r="Y694" s="23"/>
      <c r="Z694" s="21" t="str">
        <f t="shared" si="230"/>
        <v>martedì</v>
      </c>
      <c r="AA694" s="22">
        <f t="shared" si="231"/>
        <v>8</v>
      </c>
      <c r="AB694" s="22" t="str">
        <f t="shared" si="232"/>
        <v>08:00</v>
      </c>
      <c r="AC694" s="22" t="str">
        <f t="shared" si="233"/>
        <v>NO</v>
      </c>
      <c r="AD694" s="46"/>
      <c r="AE694" s="80">
        <v>45832</v>
      </c>
      <c r="AF694" s="73" t="s">
        <v>64</v>
      </c>
      <c r="AG694" s="73"/>
      <c r="AH694" s="73">
        <v>5400255117</v>
      </c>
      <c r="AI694" s="73">
        <v>10</v>
      </c>
      <c r="AJ694" s="74">
        <v>8</v>
      </c>
      <c r="AK694" s="74">
        <v>16.45</v>
      </c>
      <c r="AL694" s="74">
        <v>8</v>
      </c>
      <c r="AM694" s="73" t="s">
        <v>71</v>
      </c>
      <c r="AN694" s="75" t="s">
        <v>45</v>
      </c>
      <c r="AO694" s="76" t="s">
        <v>61</v>
      </c>
    </row>
    <row r="695" spans="1:41" ht="14.45" customHeight="1">
      <c r="A695" s="38"/>
      <c r="B695" s="11">
        <f t="shared" si="220"/>
        <v>45832</v>
      </c>
      <c r="C695" s="39">
        <f t="shared" si="241"/>
        <v>5400256406</v>
      </c>
      <c r="D695" s="50" t="str">
        <f>IF(AF695="", "", IFERROR(TEXT(INDEX(Tabella4[N°], MATCH("*"&amp;AF695&amp;"*", Tabella4[DIPENDENTE], 0)), "0000"), "Non trovato"))</f>
        <v>1904</v>
      </c>
      <c r="E695" s="50" t="str">
        <f>IF(AG695="", "", IF(ISERROR(MATCH("*"&amp;AG695&amp;"*", Tabella4[DIPENDENTE], 0)), "Non trovato", TEXT(INDEX(Tabella4[N°], MATCH("*"&amp;AG695&amp;"*", Tabella4[DIPENDENTE], 0)), "0000")))</f>
        <v>2011</v>
      </c>
      <c r="F695" s="48" t="str">
        <f t="shared" si="221"/>
        <v>LA ROCCA</v>
      </c>
      <c r="G695" s="48" t="str">
        <f t="shared" si="222"/>
        <v>SCAVULLO</v>
      </c>
      <c r="H695" s="57"/>
      <c r="I695" s="68" t="str">
        <f t="shared" si="223"/>
        <v>02</v>
      </c>
      <c r="J695" s="39" t="str">
        <f t="shared" si="238"/>
        <v/>
      </c>
      <c r="K695" s="40" t="str">
        <f t="shared" si="239"/>
        <v>08:15</v>
      </c>
      <c r="L695" s="48"/>
      <c r="M695" s="41" t="str">
        <f t="shared" si="240"/>
        <v/>
      </c>
      <c r="N695" s="41" t="str">
        <f t="shared" si="224"/>
        <v/>
      </c>
      <c r="O695" s="10" t="str">
        <f t="shared" si="225"/>
        <v>08:15</v>
      </c>
      <c r="P695" s="10" t="str">
        <f t="shared" si="226"/>
        <v/>
      </c>
      <c r="Q695" s="48" t="str">
        <f t="shared" si="227"/>
        <v/>
      </c>
      <c r="R695" s="48" t="str">
        <f t="shared" si="228"/>
        <v/>
      </c>
      <c r="S695" s="42" t="str">
        <f t="shared" si="229"/>
        <v>DOPPIO</v>
      </c>
      <c r="T695" s="57" t="str">
        <f>Tabella3[[#This Row],[Descrizione Attività]]</f>
        <v>Ric. gua. ILLUMINAZIONE SP3</v>
      </c>
      <c r="U695" s="57" t="str">
        <f>IF(Tabella1[[#This Row],[DATA]]="","","02")</f>
        <v>02</v>
      </c>
      <c r="V695" s="34"/>
      <c r="W695" s="34"/>
      <c r="X695" s="33"/>
      <c r="Y695" s="23"/>
      <c r="Z695" s="21" t="str">
        <f t="shared" si="230"/>
        <v>martedì</v>
      </c>
      <c r="AA695" s="22">
        <f t="shared" si="231"/>
        <v>8.25</v>
      </c>
      <c r="AB695" s="22" t="str">
        <f t="shared" si="232"/>
        <v>08:15</v>
      </c>
      <c r="AC695" s="22" t="str">
        <f t="shared" si="233"/>
        <v>NO</v>
      </c>
      <c r="AD695" s="46"/>
      <c r="AE695" s="80">
        <v>45832</v>
      </c>
      <c r="AF695" s="73" t="s">
        <v>59</v>
      </c>
      <c r="AG695" s="73" t="s">
        <v>84</v>
      </c>
      <c r="AH695" s="73">
        <v>5400256406</v>
      </c>
      <c r="AI695" s="73">
        <v>10</v>
      </c>
      <c r="AJ695" s="74">
        <v>7.45</v>
      </c>
      <c r="AK695" s="74">
        <v>16.45</v>
      </c>
      <c r="AL695" s="74">
        <v>16.5</v>
      </c>
      <c r="AM695" s="73" t="s">
        <v>211</v>
      </c>
      <c r="AN695" s="75" t="s">
        <v>45</v>
      </c>
      <c r="AO695" s="76" t="s">
        <v>61</v>
      </c>
    </row>
    <row r="696" spans="1:41" ht="14.45" customHeight="1">
      <c r="A696" s="38"/>
      <c r="B696" s="11">
        <f t="shared" si="220"/>
        <v>45832</v>
      </c>
      <c r="C696" s="39">
        <f t="shared" si="241"/>
        <v>5400255372</v>
      </c>
      <c r="D696" s="50" t="str">
        <f>IF(AF696="", "", IFERROR(TEXT(INDEX(Tabella4[N°], MATCH("*"&amp;AF696&amp;"*", Tabella4[DIPENDENTE], 0)), "0000"), "Non trovato"))</f>
        <v>2150</v>
      </c>
      <c r="E696" s="50" t="str">
        <f>IF(AG696="", "", IF(ISERROR(MATCH("*"&amp;AG696&amp;"*", Tabella4[DIPENDENTE], 0)), "Non trovato", TEXT(INDEX(Tabella4[N°], MATCH("*"&amp;AG696&amp;"*", Tabella4[DIPENDENTE], 0)), "0000")))</f>
        <v>0277</v>
      </c>
      <c r="F696" s="48" t="str">
        <f t="shared" si="221"/>
        <v>RIZZA C</v>
      </c>
      <c r="G696" s="48" t="str">
        <f t="shared" si="222"/>
        <v>BAUDO</v>
      </c>
      <c r="H696" s="57"/>
      <c r="I696" s="68" t="str">
        <f t="shared" si="223"/>
        <v>02</v>
      </c>
      <c r="J696" s="39" t="str">
        <f t="shared" si="238"/>
        <v/>
      </c>
      <c r="K696" s="40" t="str">
        <f t="shared" si="239"/>
        <v>04:15</v>
      </c>
      <c r="L696" s="48"/>
      <c r="M696" s="41" t="str">
        <f t="shared" si="240"/>
        <v/>
      </c>
      <c r="N696" s="41" t="str">
        <f t="shared" si="224"/>
        <v/>
      </c>
      <c r="O696" s="10" t="str">
        <f t="shared" si="225"/>
        <v>04:15</v>
      </c>
      <c r="P696" s="10" t="str">
        <f t="shared" si="226"/>
        <v/>
      </c>
      <c r="Q696" s="48" t="str">
        <f t="shared" si="227"/>
        <v/>
      </c>
      <c r="R696" s="48" t="str">
        <f t="shared" si="228"/>
        <v/>
      </c>
      <c r="S696" s="42" t="str">
        <f t="shared" si="229"/>
        <v>DOPPIO</v>
      </c>
      <c r="T696" s="57" t="str">
        <f>Tabella3[[#This Row],[Descrizione Attività]]</f>
        <v>ripristini AI  giugno 2025</v>
      </c>
      <c r="U696" s="57" t="str">
        <f>IF(Tabella1[[#This Row],[DATA]]="","","02")</f>
        <v>02</v>
      </c>
      <c r="V696" s="34"/>
      <c r="W696" s="34"/>
      <c r="X696" s="33"/>
      <c r="Y696" s="23"/>
      <c r="Z696" s="21" t="str">
        <f t="shared" si="230"/>
        <v>martedì</v>
      </c>
      <c r="AA696" s="22">
        <f t="shared" si="231"/>
        <v>4.25</v>
      </c>
      <c r="AB696" s="22" t="str">
        <f t="shared" si="232"/>
        <v>04:15</v>
      </c>
      <c r="AC696" s="22" t="str">
        <f t="shared" si="233"/>
        <v>NO</v>
      </c>
      <c r="AD696" s="46"/>
      <c r="AE696" s="80">
        <v>45832</v>
      </c>
      <c r="AF696" s="73" t="s">
        <v>78</v>
      </c>
      <c r="AG696" s="73" t="s">
        <v>94</v>
      </c>
      <c r="AH696" s="73">
        <v>5400255372</v>
      </c>
      <c r="AI696" s="73">
        <v>10</v>
      </c>
      <c r="AJ696" s="74">
        <v>7.45</v>
      </c>
      <c r="AK696" s="74">
        <v>12</v>
      </c>
      <c r="AL696" s="74">
        <v>8.5</v>
      </c>
      <c r="AM696" s="73" t="s">
        <v>79</v>
      </c>
      <c r="AN696" s="75" t="s">
        <v>45</v>
      </c>
      <c r="AO696" s="76" t="s">
        <v>80</v>
      </c>
    </row>
    <row r="697" spans="1:41" ht="14.45" customHeight="1">
      <c r="A697" s="38"/>
      <c r="B697" s="11">
        <f t="shared" si="220"/>
        <v>45832</v>
      </c>
      <c r="C697" s="39">
        <f t="shared" si="241"/>
        <v>5400256064</v>
      </c>
      <c r="D697" s="50" t="str">
        <f>IF(AF697="", "", IFERROR(TEXT(INDEX(Tabella4[N°], MATCH("*"&amp;AF697&amp;"*", Tabella4[DIPENDENTE], 0)), "0000"), "Non trovato"))</f>
        <v>0319</v>
      </c>
      <c r="E697" s="50" t="str">
        <f>IF(AG697="", "", IF(ISERROR(MATCH("*"&amp;AG697&amp;"*", Tabella4[DIPENDENTE], 0)), "Non trovato", TEXT(INDEX(Tabella4[N°], MATCH("*"&amp;AG697&amp;"*", Tabella4[DIPENDENTE], 0)), "0000")))</f>
        <v/>
      </c>
      <c r="F697" s="48" t="str">
        <f t="shared" si="221"/>
        <v>AMARA</v>
      </c>
      <c r="G697" s="48" t="str">
        <f t="shared" si="222"/>
        <v/>
      </c>
      <c r="H697" s="57"/>
      <c r="I697" s="68" t="str">
        <f t="shared" si="223"/>
        <v>02</v>
      </c>
      <c r="J697" s="39" t="str">
        <f t="shared" si="238"/>
        <v/>
      </c>
      <c r="K697" s="40" t="str">
        <f t="shared" si="239"/>
        <v>01:30</v>
      </c>
      <c r="L697" s="48"/>
      <c r="M697" s="41" t="str">
        <f t="shared" si="240"/>
        <v/>
      </c>
      <c r="N697" s="41" t="str">
        <f t="shared" si="224"/>
        <v/>
      </c>
      <c r="O697" s="10" t="str">
        <f t="shared" si="225"/>
        <v>01:30</v>
      </c>
      <c r="P697" s="10" t="str">
        <f t="shared" si="226"/>
        <v/>
      </c>
      <c r="Q697" s="48" t="str">
        <f t="shared" si="227"/>
        <v/>
      </c>
      <c r="R697" s="48" t="str">
        <f t="shared" si="228"/>
        <v/>
      </c>
      <c r="S697" s="42" t="str">
        <f t="shared" si="229"/>
        <v>SINGOLO</v>
      </c>
      <c r="T697" s="57" t="str">
        <f>Tabella3[[#This Row],[Descrizione Attività]]</f>
        <v>Area cantieri SUD - Noleggio gruppo elet</v>
      </c>
      <c r="U697" s="57" t="str">
        <f>IF(Tabella1[[#This Row],[DATA]]="","","02")</f>
        <v>02</v>
      </c>
      <c r="V697" s="34"/>
      <c r="W697" s="34"/>
      <c r="X697" s="33"/>
      <c r="Y697" s="23"/>
      <c r="Z697" s="21" t="str">
        <f t="shared" si="230"/>
        <v>martedì</v>
      </c>
      <c r="AA697" s="22">
        <f t="shared" si="231"/>
        <v>1.5</v>
      </c>
      <c r="AB697" s="22" t="str">
        <f t="shared" si="232"/>
        <v>01:30</v>
      </c>
      <c r="AC697" s="22" t="str">
        <f t="shared" si="233"/>
        <v>NO</v>
      </c>
      <c r="AD697" s="46"/>
      <c r="AE697" s="80">
        <v>45832</v>
      </c>
      <c r="AF697" s="73" t="s">
        <v>155</v>
      </c>
      <c r="AG697" s="73"/>
      <c r="AH697" s="73">
        <v>5400256064</v>
      </c>
      <c r="AI697" s="73">
        <v>10</v>
      </c>
      <c r="AJ697" s="74">
        <v>6.15</v>
      </c>
      <c r="AK697" s="74">
        <v>7.45</v>
      </c>
      <c r="AL697" s="74">
        <v>1.5</v>
      </c>
      <c r="AM697" s="73" t="s">
        <v>183</v>
      </c>
      <c r="AN697" s="75" t="s">
        <v>45</v>
      </c>
      <c r="AO697" s="76" t="s">
        <v>61</v>
      </c>
    </row>
    <row r="698" spans="1:41" ht="14.45" customHeight="1">
      <c r="A698" s="38"/>
      <c r="B698" s="11">
        <f t="shared" si="220"/>
        <v>45832</v>
      </c>
      <c r="C698" s="39">
        <f t="shared" si="241"/>
        <v>5400256064</v>
      </c>
      <c r="D698" s="50" t="str">
        <f>IF(AF698="", "", IFERROR(TEXT(INDEX(Tabella4[N°], MATCH("*"&amp;AF698&amp;"*", Tabella4[DIPENDENTE], 0)), "0000"), "Non trovato"))</f>
        <v>0266</v>
      </c>
      <c r="E698" s="50" t="str">
        <f>IF(AG698="", "", IF(ISERROR(MATCH("*"&amp;AG698&amp;"*", Tabella4[DIPENDENTE], 0)), "Non trovato", TEXT(INDEX(Tabella4[N°], MATCH("*"&amp;AG698&amp;"*", Tabella4[DIPENDENTE], 0)), "0000")))</f>
        <v/>
      </c>
      <c r="F698" s="48" t="str">
        <f t="shared" si="221"/>
        <v>DI SALVO</v>
      </c>
      <c r="G698" s="48" t="str">
        <f t="shared" si="222"/>
        <v/>
      </c>
      <c r="H698" s="57"/>
      <c r="I698" s="68" t="str">
        <f t="shared" si="223"/>
        <v>02</v>
      </c>
      <c r="J698" s="39" t="str">
        <f t="shared" si="238"/>
        <v/>
      </c>
      <c r="K698" s="40" t="str">
        <f t="shared" si="239"/>
        <v>04:15</v>
      </c>
      <c r="L698" s="48"/>
      <c r="M698" s="41" t="str">
        <f t="shared" si="240"/>
        <v/>
      </c>
      <c r="N698" s="41" t="str">
        <f t="shared" si="224"/>
        <v/>
      </c>
      <c r="O698" s="10" t="str">
        <f t="shared" si="225"/>
        <v>04:15</v>
      </c>
      <c r="P698" s="10" t="str">
        <f t="shared" si="226"/>
        <v/>
      </c>
      <c r="Q698" s="48" t="str">
        <f t="shared" si="227"/>
        <v/>
      </c>
      <c r="R698" s="48" t="str">
        <f t="shared" si="228"/>
        <v/>
      </c>
      <c r="S698" s="42" t="str">
        <f t="shared" si="229"/>
        <v>SINGOLO</v>
      </c>
      <c r="T698" s="57" t="str">
        <f>Tabella3[[#This Row],[Descrizione Attività]]</f>
        <v>Area cantieri SUD - Noleggio gruppo elet</v>
      </c>
      <c r="U698" s="57" t="str">
        <f>IF(Tabella1[[#This Row],[DATA]]="","","02")</f>
        <v>02</v>
      </c>
      <c r="V698" s="34"/>
      <c r="W698" s="34"/>
      <c r="X698" s="33"/>
      <c r="Y698" s="23"/>
      <c r="Z698" s="21" t="str">
        <f t="shared" si="230"/>
        <v>martedì</v>
      </c>
      <c r="AA698" s="22">
        <f t="shared" si="231"/>
        <v>4.25</v>
      </c>
      <c r="AB698" s="22" t="str">
        <f t="shared" si="232"/>
        <v>04:15</v>
      </c>
      <c r="AC698" s="22" t="str">
        <f t="shared" si="233"/>
        <v>NO</v>
      </c>
      <c r="AD698" s="46"/>
      <c r="AE698" s="80">
        <v>45832</v>
      </c>
      <c r="AF698" s="73" t="s">
        <v>54</v>
      </c>
      <c r="AG698" s="73"/>
      <c r="AH698" s="73">
        <v>5400256064</v>
      </c>
      <c r="AI698" s="73">
        <v>10</v>
      </c>
      <c r="AJ698" s="74">
        <v>7.45</v>
      </c>
      <c r="AK698" s="74">
        <v>12</v>
      </c>
      <c r="AL698" s="74">
        <v>4.25</v>
      </c>
      <c r="AM698" s="73" t="s">
        <v>183</v>
      </c>
      <c r="AN698" s="75" t="s">
        <v>45</v>
      </c>
      <c r="AO698" s="76" t="s">
        <v>61</v>
      </c>
    </row>
    <row r="699" spans="1:41" ht="14.45" customHeight="1">
      <c r="A699" s="38"/>
      <c r="B699" s="11">
        <f t="shared" si="220"/>
        <v>45832</v>
      </c>
      <c r="C699" s="39">
        <f t="shared" si="241"/>
        <v>5400256064</v>
      </c>
      <c r="D699" s="50" t="str">
        <f>IF(AF699="", "", IFERROR(TEXT(INDEX(Tabella4[N°], MATCH("*"&amp;AF699&amp;"*", Tabella4[DIPENDENTE], 0)), "0000"), "Non trovato"))</f>
        <v>0319</v>
      </c>
      <c r="E699" s="50" t="str">
        <f>IF(AG699="", "", IF(ISERROR(MATCH("*"&amp;AG699&amp;"*", Tabella4[DIPENDENTE], 0)), "Non trovato", TEXT(INDEX(Tabella4[N°], MATCH("*"&amp;AG699&amp;"*", Tabella4[DIPENDENTE], 0)), "0000")))</f>
        <v/>
      </c>
      <c r="F699" s="48" t="str">
        <f t="shared" si="221"/>
        <v>AMARA</v>
      </c>
      <c r="G699" s="48" t="str">
        <f t="shared" si="222"/>
        <v/>
      </c>
      <c r="H699" s="57"/>
      <c r="I699" s="68" t="str">
        <f t="shared" si="223"/>
        <v>02</v>
      </c>
      <c r="J699" s="39" t="str">
        <f t="shared" si="238"/>
        <v/>
      </c>
      <c r="K699" s="40" t="str">
        <f t="shared" si="239"/>
        <v>01:30</v>
      </c>
      <c r="L699" s="48"/>
      <c r="M699" s="41" t="str">
        <f t="shared" si="240"/>
        <v/>
      </c>
      <c r="N699" s="41" t="str">
        <f t="shared" si="224"/>
        <v/>
      </c>
      <c r="O699" s="10" t="str">
        <f t="shared" si="225"/>
        <v>01:30</v>
      </c>
      <c r="P699" s="10" t="str">
        <f t="shared" si="226"/>
        <v/>
      </c>
      <c r="Q699" s="48" t="str">
        <f t="shared" si="227"/>
        <v/>
      </c>
      <c r="R699" s="48" t="str">
        <f t="shared" si="228"/>
        <v/>
      </c>
      <c r="S699" s="42" t="str">
        <f t="shared" si="229"/>
        <v>SINGOLO</v>
      </c>
      <c r="T699" s="57" t="str">
        <f>Tabella3[[#This Row],[Descrizione Attività]]</f>
        <v>Area cantieri SUD - Noleggio gruppo elet</v>
      </c>
      <c r="U699" s="57" t="str">
        <f>IF(Tabella1[[#This Row],[DATA]]="","","02")</f>
        <v>02</v>
      </c>
      <c r="V699" s="34"/>
      <c r="W699" s="34"/>
      <c r="X699" s="33"/>
      <c r="Y699" s="23"/>
      <c r="Z699" s="21" t="str">
        <f t="shared" si="230"/>
        <v>martedì</v>
      </c>
      <c r="AA699" s="22">
        <f t="shared" si="231"/>
        <v>1.5</v>
      </c>
      <c r="AB699" s="22" t="str">
        <f t="shared" si="232"/>
        <v>01:30</v>
      </c>
      <c r="AC699" s="22" t="str">
        <f t="shared" si="233"/>
        <v>NO</v>
      </c>
      <c r="AD699" s="46"/>
      <c r="AE699" s="80">
        <v>45832</v>
      </c>
      <c r="AF699" s="73" t="s">
        <v>155</v>
      </c>
      <c r="AG699" s="73"/>
      <c r="AH699" s="73">
        <v>5400256064</v>
      </c>
      <c r="AI699" s="73">
        <v>10</v>
      </c>
      <c r="AJ699" s="74">
        <v>16.45</v>
      </c>
      <c r="AK699" s="74">
        <v>18.149999999999999</v>
      </c>
      <c r="AL699" s="74">
        <v>1.5</v>
      </c>
      <c r="AM699" s="73" t="s">
        <v>183</v>
      </c>
      <c r="AN699" s="75" t="s">
        <v>45</v>
      </c>
      <c r="AO699" s="76" t="s">
        <v>61</v>
      </c>
    </row>
    <row r="700" spans="1:41" ht="14.45" customHeight="1">
      <c r="A700" s="38"/>
      <c r="B700" s="11">
        <f t="shared" si="220"/>
        <v>45832</v>
      </c>
      <c r="C700" s="39">
        <f t="shared" si="241"/>
        <v>5400252273</v>
      </c>
      <c r="D700" s="50" t="str">
        <f>IF(AF700="", "", IFERROR(TEXT(INDEX(Tabella4[N°], MATCH("*"&amp;AF700&amp;"*", Tabella4[DIPENDENTE], 0)), "0000"), "Non trovato"))</f>
        <v>1894</v>
      </c>
      <c r="E700" s="50" t="str">
        <f>IF(AG700="", "", IF(ISERROR(MATCH("*"&amp;AG700&amp;"*", Tabella4[DIPENDENTE], 0)), "Non trovato", TEXT(INDEX(Tabella4[N°], MATCH("*"&amp;AG700&amp;"*", Tabella4[DIPENDENTE], 0)), "0000")))</f>
        <v>0559</v>
      </c>
      <c r="F700" s="48" t="str">
        <f t="shared" si="221"/>
        <v>CORTESE</v>
      </c>
      <c r="G700" s="48" t="str">
        <f t="shared" si="222"/>
        <v>MARINO A</v>
      </c>
      <c r="H700" s="57"/>
      <c r="I700" s="68" t="str">
        <f t="shared" si="223"/>
        <v>02</v>
      </c>
      <c r="J700" s="39" t="str">
        <f t="shared" si="238"/>
        <v/>
      </c>
      <c r="K700" s="40" t="str">
        <f t="shared" si="239"/>
        <v>08:15</v>
      </c>
      <c r="L700" s="48"/>
      <c r="M700" s="41" t="str">
        <f t="shared" si="240"/>
        <v/>
      </c>
      <c r="N700" s="41" t="str">
        <f t="shared" si="224"/>
        <v/>
      </c>
      <c r="O700" s="10" t="str">
        <f t="shared" si="225"/>
        <v>08:15</v>
      </c>
      <c r="P700" s="10" t="str">
        <f t="shared" si="226"/>
        <v/>
      </c>
      <c r="Q700" s="48" t="str">
        <f t="shared" si="227"/>
        <v/>
      </c>
      <c r="R700" s="48" t="str">
        <f t="shared" si="228"/>
        <v/>
      </c>
      <c r="S700" s="42" t="str">
        <f t="shared" si="229"/>
        <v>DOPPIO</v>
      </c>
      <c r="T700" s="57" t="str">
        <f>Tabella3[[#This Row],[Descrizione Attività]]</f>
        <v>Sostituzione Inverter UP 22-4 in C405</v>
      </c>
      <c r="U700" s="57" t="str">
        <f>IF(Tabella1[[#This Row],[DATA]]="","","02")</f>
        <v>02</v>
      </c>
      <c r="V700" s="34"/>
      <c r="W700" s="34"/>
      <c r="X700" s="33"/>
      <c r="Y700" s="23"/>
      <c r="Z700" s="21" t="str">
        <f t="shared" si="230"/>
        <v>martedì</v>
      </c>
      <c r="AA700" s="22">
        <f t="shared" si="231"/>
        <v>8.25</v>
      </c>
      <c r="AB700" s="22" t="str">
        <f t="shared" si="232"/>
        <v>08:15</v>
      </c>
      <c r="AC700" s="22" t="str">
        <f t="shared" si="233"/>
        <v>NO</v>
      </c>
      <c r="AD700" s="46"/>
      <c r="AE700" s="80">
        <v>45832</v>
      </c>
      <c r="AF700" s="73" t="s">
        <v>58</v>
      </c>
      <c r="AG700" s="73" t="s">
        <v>157</v>
      </c>
      <c r="AH700" s="73">
        <v>5400252273</v>
      </c>
      <c r="AI700" s="73">
        <v>10</v>
      </c>
      <c r="AJ700" s="74">
        <v>7.45</v>
      </c>
      <c r="AK700" s="74">
        <v>16.45</v>
      </c>
      <c r="AL700" s="74">
        <v>16.5</v>
      </c>
      <c r="AM700" s="73" t="s">
        <v>226</v>
      </c>
      <c r="AN700" s="75" t="s">
        <v>45</v>
      </c>
      <c r="AO700" s="76" t="s">
        <v>61</v>
      </c>
    </row>
    <row r="701" spans="1:41" ht="14.45" customHeight="1">
      <c r="A701" s="38"/>
      <c r="B701" s="11">
        <f t="shared" si="220"/>
        <v>45832</v>
      </c>
      <c r="C701" s="39">
        <f t="shared" si="241"/>
        <v>5400255114</v>
      </c>
      <c r="D701" s="50" t="str">
        <f>IF(AF701="", "", IFERROR(TEXT(INDEX(Tabella4[N°], MATCH("*"&amp;AF701&amp;"*", Tabella4[DIPENDENTE], 0)), "0000"), "Non trovato"))</f>
        <v>2203</v>
      </c>
      <c r="E701" s="50" t="str">
        <f>IF(AG701="", "", IF(ISERROR(MATCH("*"&amp;AG701&amp;"*", Tabella4[DIPENDENTE], 0)), "Non trovato", TEXT(INDEX(Tabella4[N°], MATCH("*"&amp;AG701&amp;"*", Tabella4[DIPENDENTE], 0)), "0000")))</f>
        <v>0315</v>
      </c>
      <c r="F701" s="48" t="str">
        <f t="shared" si="221"/>
        <v>RICCIOLI</v>
      </c>
      <c r="G701" s="48" t="str">
        <f t="shared" si="222"/>
        <v>MIGNOSA F</v>
      </c>
      <c r="H701" s="57"/>
      <c r="I701" s="68" t="str">
        <f t="shared" si="223"/>
        <v>02</v>
      </c>
      <c r="J701" s="39" t="str">
        <f t="shared" si="238"/>
        <v/>
      </c>
      <c r="K701" s="40" t="str">
        <f t="shared" si="239"/>
        <v>08:15</v>
      </c>
      <c r="L701" s="48"/>
      <c r="M701" s="41" t="str">
        <f t="shared" si="240"/>
        <v/>
      </c>
      <c r="N701" s="41" t="str">
        <f t="shared" si="224"/>
        <v/>
      </c>
      <c r="O701" s="10" t="str">
        <f t="shared" si="225"/>
        <v>08:15</v>
      </c>
      <c r="P701" s="10" t="str">
        <f t="shared" si="226"/>
        <v/>
      </c>
      <c r="Q701" s="48" t="str">
        <f t="shared" si="227"/>
        <v/>
      </c>
      <c r="R701" s="48" t="str">
        <f t="shared" si="228"/>
        <v/>
      </c>
      <c r="S701" s="42" t="str">
        <f t="shared" si="229"/>
        <v>DOPPIO</v>
      </c>
      <c r="T701" s="57" t="str">
        <f>Tabella3[[#This Row],[Descrizione Attività]]</f>
        <v>PA1S: squ elettr correttiva Giugno</v>
      </c>
      <c r="U701" s="57" t="str">
        <f>IF(Tabella1[[#This Row],[DATA]]="","","02")</f>
        <v>02</v>
      </c>
      <c r="V701" s="34"/>
      <c r="W701" s="34"/>
      <c r="X701" s="33"/>
      <c r="Y701" s="23"/>
      <c r="Z701" s="21" t="str">
        <f t="shared" si="230"/>
        <v>martedì</v>
      </c>
      <c r="AA701" s="22">
        <f t="shared" si="231"/>
        <v>8.25</v>
      </c>
      <c r="AB701" s="22" t="str">
        <f t="shared" si="232"/>
        <v>08:15</v>
      </c>
      <c r="AC701" s="22" t="str">
        <f t="shared" si="233"/>
        <v>NO</v>
      </c>
      <c r="AD701" s="46"/>
      <c r="AE701" s="80">
        <v>45832</v>
      </c>
      <c r="AF701" s="73" t="s">
        <v>65</v>
      </c>
      <c r="AG701" s="73" t="s">
        <v>66</v>
      </c>
      <c r="AH701" s="73">
        <v>5400255114</v>
      </c>
      <c r="AI701" s="73">
        <v>10</v>
      </c>
      <c r="AJ701" s="74">
        <v>7.45</v>
      </c>
      <c r="AK701" s="74">
        <v>16.45</v>
      </c>
      <c r="AL701" s="74">
        <v>16.5</v>
      </c>
      <c r="AM701" s="73" t="s">
        <v>67</v>
      </c>
      <c r="AN701" s="75" t="s">
        <v>45</v>
      </c>
      <c r="AO701" s="76" t="s">
        <v>61</v>
      </c>
    </row>
    <row r="702" spans="1:41" ht="14.45" customHeight="1">
      <c r="A702" s="38"/>
      <c r="B702" s="11">
        <f t="shared" si="220"/>
        <v>45832</v>
      </c>
      <c r="C702" s="39">
        <f t="shared" si="241"/>
        <v>5400256883</v>
      </c>
      <c r="D702" s="50" t="str">
        <f>IF(AF702="", "", IFERROR(TEXT(INDEX(Tabella4[N°], MATCH("*"&amp;AF702&amp;"*", Tabella4[DIPENDENTE], 0)), "0000"), "Non trovato"))</f>
        <v>1667</v>
      </c>
      <c r="E702" s="50" t="str">
        <f>IF(AG702="", "", IF(ISERROR(MATCH("*"&amp;AG702&amp;"*", Tabella4[DIPENDENTE], 0)), "Non trovato", TEXT(INDEX(Tabella4[N°], MATCH("*"&amp;AG702&amp;"*", Tabella4[DIPENDENTE], 0)), "0000")))</f>
        <v>0370</v>
      </c>
      <c r="F702" s="48" t="str">
        <f t="shared" si="221"/>
        <v>CAVALLARO</v>
      </c>
      <c r="G702" s="48" t="str">
        <f t="shared" si="222"/>
        <v>GARBINI</v>
      </c>
      <c r="H702" s="57"/>
      <c r="I702" s="68" t="str">
        <f t="shared" si="223"/>
        <v>02</v>
      </c>
      <c r="J702" s="39" t="str">
        <f t="shared" si="238"/>
        <v/>
      </c>
      <c r="K702" s="40" t="str">
        <f t="shared" si="239"/>
        <v>08:15</v>
      </c>
      <c r="L702" s="48"/>
      <c r="M702" s="41" t="str">
        <f t="shared" si="240"/>
        <v/>
      </c>
      <c r="N702" s="41" t="str">
        <f t="shared" si="224"/>
        <v/>
      </c>
      <c r="O702" s="10" t="str">
        <f t="shared" si="225"/>
        <v>08:15</v>
      </c>
      <c r="P702" s="10" t="str">
        <f t="shared" si="226"/>
        <v/>
      </c>
      <c r="Q702" s="48" t="str">
        <f t="shared" si="227"/>
        <v/>
      </c>
      <c r="R702" s="48" t="str">
        <f t="shared" si="228"/>
        <v/>
      </c>
      <c r="S702" s="42" t="str">
        <f t="shared" si="229"/>
        <v>DOPPIO</v>
      </c>
      <c r="T702" s="57" t="str">
        <f>Tabella3[[#This Row],[Descrizione Attività]]</f>
        <v>389E-A1.1:ripr.funzionalità parti intern</v>
      </c>
      <c r="U702" s="57" t="str">
        <f>IF(Tabella1[[#This Row],[DATA]]="","","02")</f>
        <v>02</v>
      </c>
      <c r="V702" s="34"/>
      <c r="W702" s="34"/>
      <c r="X702" s="33"/>
      <c r="Y702" s="23"/>
      <c r="Z702" s="21" t="str">
        <f t="shared" si="230"/>
        <v>martedì</v>
      </c>
      <c r="AA702" s="22">
        <f t="shared" si="231"/>
        <v>8.25</v>
      </c>
      <c r="AB702" s="22" t="str">
        <f t="shared" si="232"/>
        <v>08:15</v>
      </c>
      <c r="AC702" s="22" t="str">
        <f t="shared" si="233"/>
        <v>NO</v>
      </c>
      <c r="AD702" s="46"/>
      <c r="AE702" s="80">
        <v>45832</v>
      </c>
      <c r="AF702" s="73" t="s">
        <v>162</v>
      </c>
      <c r="AG702" s="73" t="s">
        <v>115</v>
      </c>
      <c r="AH702" s="73">
        <v>5400256883</v>
      </c>
      <c r="AI702" s="73">
        <v>10</v>
      </c>
      <c r="AJ702" s="74">
        <v>7.45</v>
      </c>
      <c r="AK702" s="74">
        <v>16.45</v>
      </c>
      <c r="AL702" s="74">
        <v>16.5</v>
      </c>
      <c r="AM702" s="73" t="s">
        <v>219</v>
      </c>
      <c r="AN702" s="75" t="s">
        <v>45</v>
      </c>
      <c r="AO702" s="76" t="s">
        <v>61</v>
      </c>
    </row>
    <row r="703" spans="1:41" ht="14.45" customHeight="1">
      <c r="A703" s="38"/>
      <c r="B703" s="11">
        <f t="shared" si="220"/>
        <v>45832</v>
      </c>
      <c r="C703" s="39">
        <f t="shared" si="241"/>
        <v>404</v>
      </c>
      <c r="D703" s="50" t="str">
        <f>IF(AF703="", "", IFERROR(TEXT(INDEX(Tabella4[N°], MATCH("*"&amp;AF703&amp;"*", Tabella4[DIPENDENTE], 0)), "0000"), "Non trovato"))</f>
        <v>1876</v>
      </c>
      <c r="E703" s="50" t="str">
        <f>IF(AG703="", "", IF(ISERROR(MATCH("*"&amp;AG703&amp;"*", Tabella4[DIPENDENTE], 0)), "Non trovato", TEXT(INDEX(Tabella4[N°], MATCH("*"&amp;AG703&amp;"*", Tabella4[DIPENDENTE], 0)), "0000")))</f>
        <v>0278</v>
      </c>
      <c r="F703" s="48" t="str">
        <f t="shared" si="221"/>
        <v>RICCIO</v>
      </c>
      <c r="G703" s="48" t="str">
        <f t="shared" si="222"/>
        <v>INTRESSALVI</v>
      </c>
      <c r="H703" s="57"/>
      <c r="I703" s="68" t="str">
        <f t="shared" si="223"/>
        <v>02</v>
      </c>
      <c r="J703" s="39" t="str">
        <f t="shared" si="238"/>
        <v>08:15</v>
      </c>
      <c r="K703" s="40" t="str">
        <f t="shared" si="239"/>
        <v/>
      </c>
      <c r="L703" s="48"/>
      <c r="M703" s="41" t="str">
        <f t="shared" si="240"/>
        <v/>
      </c>
      <c r="N703" s="41" t="str">
        <f t="shared" si="224"/>
        <v/>
      </c>
      <c r="O703" s="10" t="str">
        <f t="shared" si="225"/>
        <v>08:15</v>
      </c>
      <c r="P703" s="10" t="str">
        <f t="shared" si="226"/>
        <v/>
      </c>
      <c r="Q703" s="48" t="str">
        <f t="shared" si="227"/>
        <v/>
      </c>
      <c r="R703" s="48" t="str">
        <f t="shared" si="228"/>
        <v/>
      </c>
      <c r="S703" s="42" t="str">
        <f t="shared" si="229"/>
        <v>DOPPIO</v>
      </c>
      <c r="T703" s="57" t="str">
        <f>Tabella3[[#This Row],[Descrizione Attività]]</f>
        <v>ORE CONTO PROPRIO</v>
      </c>
      <c r="U703" s="57" t="str">
        <f>IF(Tabella1[[#This Row],[DATA]]="","","02")</f>
        <v>02</v>
      </c>
      <c r="V703" s="34"/>
      <c r="W703" s="34"/>
      <c r="X703" s="33"/>
      <c r="Y703" s="23"/>
      <c r="Z703" s="21" t="str">
        <f t="shared" si="230"/>
        <v>martedì</v>
      </c>
      <c r="AA703" s="22">
        <f t="shared" si="231"/>
        <v>8.25</v>
      </c>
      <c r="AB703" s="22" t="str">
        <f t="shared" si="232"/>
        <v>08:15</v>
      </c>
      <c r="AC703" s="22" t="str">
        <f t="shared" si="233"/>
        <v>NO</v>
      </c>
      <c r="AD703" s="46"/>
      <c r="AE703" s="80">
        <v>45832</v>
      </c>
      <c r="AF703" s="73" t="s">
        <v>56</v>
      </c>
      <c r="AG703" s="73" t="s">
        <v>50</v>
      </c>
      <c r="AH703" s="73">
        <v>4041</v>
      </c>
      <c r="AI703" s="73">
        <v>10</v>
      </c>
      <c r="AJ703" s="74">
        <v>7.45</v>
      </c>
      <c r="AK703" s="74">
        <v>16.45</v>
      </c>
      <c r="AL703" s="74">
        <v>16.5</v>
      </c>
      <c r="AM703" s="73" t="s">
        <v>62</v>
      </c>
      <c r="AN703" s="75" t="s">
        <v>49</v>
      </c>
      <c r="AO703" s="76">
        <v>4041</v>
      </c>
    </row>
    <row r="704" spans="1:41" ht="14.45" customHeight="1">
      <c r="A704" s="38"/>
      <c r="B704" s="11">
        <f t="shared" si="220"/>
        <v>45832</v>
      </c>
      <c r="C704" s="39">
        <f t="shared" si="241"/>
        <v>404</v>
      </c>
      <c r="D704" s="50" t="str">
        <f>IF(AF704="", "", IFERROR(TEXT(INDEX(Tabella4[N°], MATCH("*"&amp;AF704&amp;"*", Tabella4[DIPENDENTE], 0)), "0000"), "Non trovato"))</f>
        <v>0300</v>
      </c>
      <c r="E704" s="50" t="str">
        <f>IF(AG704="", "", IF(ISERROR(MATCH("*"&amp;AG704&amp;"*", Tabella4[DIPENDENTE], 0)), "Non trovato", TEXT(INDEX(Tabella4[N°], MATCH("*"&amp;AG704&amp;"*", Tabella4[DIPENDENTE], 0)), "0000")))</f>
        <v/>
      </c>
      <c r="F704" s="48" t="str">
        <f t="shared" si="221"/>
        <v>CAVAGNACCHI</v>
      </c>
      <c r="G704" s="48" t="str">
        <f t="shared" si="222"/>
        <v/>
      </c>
      <c r="H704" s="57"/>
      <c r="I704" s="68" t="str">
        <f t="shared" si="223"/>
        <v>02</v>
      </c>
      <c r="J704" s="39" t="str">
        <f t="shared" si="238"/>
        <v>02:15</v>
      </c>
      <c r="K704" s="40" t="str">
        <f t="shared" si="239"/>
        <v/>
      </c>
      <c r="L704" s="48"/>
      <c r="M704" s="41" t="str">
        <f t="shared" si="240"/>
        <v/>
      </c>
      <c r="N704" s="41" t="str">
        <f t="shared" si="224"/>
        <v/>
      </c>
      <c r="O704" s="10" t="str">
        <f t="shared" si="225"/>
        <v>02:15</v>
      </c>
      <c r="P704" s="10" t="str">
        <f t="shared" si="226"/>
        <v/>
      </c>
      <c r="Q704" s="48" t="str">
        <f t="shared" si="227"/>
        <v/>
      </c>
      <c r="R704" s="48" t="str">
        <f t="shared" si="228"/>
        <v/>
      </c>
      <c r="S704" s="42" t="str">
        <f t="shared" si="229"/>
        <v>SINGOLO</v>
      </c>
      <c r="T704" s="57" t="str">
        <f>Tabella3[[#This Row],[Descrizione Attività]]</f>
        <v>VISITA MEDICA</v>
      </c>
      <c r="U704" s="57" t="str">
        <f>IF(Tabella1[[#This Row],[DATA]]="","","02")</f>
        <v>02</v>
      </c>
      <c r="V704" s="34"/>
      <c r="W704" s="34"/>
      <c r="X704" s="33"/>
      <c r="Y704" s="23"/>
      <c r="Z704" s="21" t="str">
        <f t="shared" si="230"/>
        <v>martedì</v>
      </c>
      <c r="AA704" s="22">
        <f t="shared" si="231"/>
        <v>2.25</v>
      </c>
      <c r="AB704" s="22" t="str">
        <f t="shared" si="232"/>
        <v>02:15</v>
      </c>
      <c r="AC704" s="22" t="str">
        <f t="shared" si="233"/>
        <v>NO</v>
      </c>
      <c r="AD704" s="46"/>
      <c r="AE704" s="80">
        <v>45832</v>
      </c>
      <c r="AF704" s="73" t="s">
        <v>81</v>
      </c>
      <c r="AG704" s="73"/>
      <c r="AH704" s="73">
        <v>4054</v>
      </c>
      <c r="AI704" s="73">
        <v>10</v>
      </c>
      <c r="AJ704" s="74">
        <v>7.45</v>
      </c>
      <c r="AK704" s="74">
        <v>10</v>
      </c>
      <c r="AL704" s="74">
        <v>2.25</v>
      </c>
      <c r="AM704" s="79" t="s">
        <v>116</v>
      </c>
      <c r="AN704" s="75" t="s">
        <v>49</v>
      </c>
      <c r="AO704" s="76">
        <v>404</v>
      </c>
    </row>
    <row r="705" spans="1:41" ht="14.45" customHeight="1">
      <c r="A705" s="38"/>
      <c r="B705" s="11">
        <f t="shared" si="220"/>
        <v>45832</v>
      </c>
      <c r="C705" s="39">
        <f t="shared" si="241"/>
        <v>404</v>
      </c>
      <c r="D705" s="50" t="str">
        <f>IF(AF705="", "", IFERROR(TEXT(INDEX(Tabella4[N°], MATCH("*"&amp;AF705&amp;"*", Tabella4[DIPENDENTE], 0)), "0000"), "Non trovato"))</f>
        <v>0263</v>
      </c>
      <c r="E705" s="50" t="str">
        <f>IF(AG705="", "", IF(ISERROR(MATCH("*"&amp;AG705&amp;"*", Tabella4[DIPENDENTE], 0)), "Non trovato", TEXT(INDEX(Tabella4[N°], MATCH("*"&amp;AG705&amp;"*", Tabella4[DIPENDENTE], 0)), "0000")))</f>
        <v/>
      </c>
      <c r="F705" s="48" t="str">
        <f t="shared" si="221"/>
        <v>ROSSITTO G</v>
      </c>
      <c r="G705" s="48" t="str">
        <f t="shared" si="222"/>
        <v/>
      </c>
      <c r="H705" s="57"/>
      <c r="I705" s="68" t="str">
        <f t="shared" si="223"/>
        <v>02</v>
      </c>
      <c r="J705" s="39" t="str">
        <f t="shared" si="238"/>
        <v>03:15</v>
      </c>
      <c r="K705" s="40" t="str">
        <f t="shared" si="239"/>
        <v/>
      </c>
      <c r="L705" s="48"/>
      <c r="M705" s="41" t="str">
        <f t="shared" si="240"/>
        <v/>
      </c>
      <c r="N705" s="41" t="str">
        <f t="shared" si="224"/>
        <v/>
      </c>
      <c r="O705" s="10" t="str">
        <f t="shared" si="225"/>
        <v>03:15</v>
      </c>
      <c r="P705" s="10" t="str">
        <f t="shared" si="226"/>
        <v/>
      </c>
      <c r="Q705" s="48" t="str">
        <f t="shared" si="227"/>
        <v/>
      </c>
      <c r="R705" s="48" t="str">
        <f t="shared" si="228"/>
        <v/>
      </c>
      <c r="S705" s="42" t="str">
        <f t="shared" si="229"/>
        <v>SINGOLO</v>
      </c>
      <c r="T705" s="57" t="str">
        <f>Tabella3[[#This Row],[Descrizione Attività]]</f>
        <v>VISITA MEDICA</v>
      </c>
      <c r="U705" s="57" t="str">
        <f>IF(Tabella1[[#This Row],[DATA]]="","","02")</f>
        <v>02</v>
      </c>
      <c r="V705" s="34"/>
      <c r="W705" s="34"/>
      <c r="X705" s="33"/>
      <c r="Y705" s="23"/>
      <c r="Z705" s="21" t="str">
        <f t="shared" si="230"/>
        <v>martedì</v>
      </c>
      <c r="AA705" s="22">
        <f t="shared" si="231"/>
        <v>3.25</v>
      </c>
      <c r="AB705" s="22" t="str">
        <f t="shared" si="232"/>
        <v>03:15</v>
      </c>
      <c r="AC705" s="22" t="str">
        <f t="shared" si="233"/>
        <v>NO</v>
      </c>
      <c r="AD705" s="46"/>
      <c r="AE705" s="80">
        <v>45832</v>
      </c>
      <c r="AF705" s="73" t="s">
        <v>110</v>
      </c>
      <c r="AG705" s="73"/>
      <c r="AH705" s="73">
        <v>4054</v>
      </c>
      <c r="AI705" s="73">
        <v>10</v>
      </c>
      <c r="AJ705" s="74">
        <v>7.45</v>
      </c>
      <c r="AK705" s="74">
        <v>11</v>
      </c>
      <c r="AL705" s="74">
        <v>3.25</v>
      </c>
      <c r="AM705" s="73" t="s">
        <v>116</v>
      </c>
      <c r="AN705" s="75" t="s">
        <v>49</v>
      </c>
      <c r="AO705" s="76">
        <v>404</v>
      </c>
    </row>
    <row r="706" spans="1:41" ht="14.45" customHeight="1">
      <c r="A706" s="38"/>
      <c r="B706" s="11">
        <f t="shared" si="220"/>
        <v>45832</v>
      </c>
      <c r="C706" s="39">
        <f t="shared" si="241"/>
        <v>5400255693</v>
      </c>
      <c r="D706" s="50" t="str">
        <f>IF(AF706="", "", IFERROR(TEXT(INDEX(Tabella4[N°], MATCH("*"&amp;AF706&amp;"*", Tabella4[DIPENDENTE], 0)), "0000"), "Non trovato"))</f>
        <v>0242</v>
      </c>
      <c r="E706" s="50" t="str">
        <f>IF(AG706="", "", IF(ISERROR(MATCH("*"&amp;AG706&amp;"*", Tabella4[DIPENDENTE], 0)), "Non trovato", TEXT(INDEX(Tabella4[N°], MATCH("*"&amp;AG706&amp;"*", Tabella4[DIPENDENTE], 0)), "0000")))</f>
        <v>1969</v>
      </c>
      <c r="F706" s="48" t="str">
        <f t="shared" si="221"/>
        <v>OGNISANTI A</v>
      </c>
      <c r="G706" s="48" t="str">
        <f t="shared" si="222"/>
        <v>BELLISTRI</v>
      </c>
      <c r="H706" s="57"/>
      <c r="I706" s="68" t="str">
        <f t="shared" si="223"/>
        <v>02</v>
      </c>
      <c r="J706" s="39" t="str">
        <f t="shared" si="238"/>
        <v/>
      </c>
      <c r="K706" s="40" t="str">
        <f t="shared" si="239"/>
        <v>04:15</v>
      </c>
      <c r="L706" s="48"/>
      <c r="M706" s="41" t="str">
        <f t="shared" si="240"/>
        <v/>
      </c>
      <c r="N706" s="41" t="str">
        <f t="shared" si="224"/>
        <v/>
      </c>
      <c r="O706" s="10" t="str">
        <f t="shared" si="225"/>
        <v>04:15</v>
      </c>
      <c r="P706" s="10" t="str">
        <f t="shared" si="226"/>
        <v/>
      </c>
      <c r="Q706" s="48" t="str">
        <f t="shared" si="227"/>
        <v/>
      </c>
      <c r="R706" s="48" t="str">
        <f t="shared" si="228"/>
        <v/>
      </c>
      <c r="S706" s="42" t="str">
        <f t="shared" si="229"/>
        <v>DOPPIO</v>
      </c>
      <c r="T706" s="57" t="str">
        <f>Tabella3[[#This Row],[Descrizione Attività]]</f>
        <v>6200-MP510E smontaggio motore elettrico</v>
      </c>
      <c r="U706" s="57" t="str">
        <f>IF(Tabella1[[#This Row],[DATA]]="","","02")</f>
        <v>02</v>
      </c>
      <c r="V706" s="34"/>
      <c r="W706" s="34"/>
      <c r="X706" s="33"/>
      <c r="Y706" s="23"/>
      <c r="Z706" s="21" t="str">
        <f t="shared" si="230"/>
        <v>martedì</v>
      </c>
      <c r="AA706" s="22">
        <f t="shared" si="231"/>
        <v>4.25</v>
      </c>
      <c r="AB706" s="22" t="str">
        <f t="shared" si="232"/>
        <v>04:15</v>
      </c>
      <c r="AC706" s="22" t="str">
        <f t="shared" si="233"/>
        <v>NO</v>
      </c>
      <c r="AD706" s="46"/>
      <c r="AE706" s="80">
        <v>45832</v>
      </c>
      <c r="AF706" s="73" t="s">
        <v>72</v>
      </c>
      <c r="AG706" s="73" t="s">
        <v>73</v>
      </c>
      <c r="AH706" s="73">
        <v>5400255693</v>
      </c>
      <c r="AI706" s="73">
        <v>10</v>
      </c>
      <c r="AJ706" s="74">
        <v>7.45</v>
      </c>
      <c r="AK706" s="74">
        <v>12</v>
      </c>
      <c r="AL706" s="74">
        <v>8.5</v>
      </c>
      <c r="AM706" s="73" t="s">
        <v>142</v>
      </c>
      <c r="AN706" s="75" t="s">
        <v>45</v>
      </c>
      <c r="AO706" s="76" t="s">
        <v>124</v>
      </c>
    </row>
    <row r="707" spans="1:41" ht="14.45" customHeight="1">
      <c r="A707" s="38"/>
      <c r="B707" s="11">
        <f t="shared" si="220"/>
        <v>45832</v>
      </c>
      <c r="C707" s="39">
        <f t="shared" si="241"/>
        <v>5400243313</v>
      </c>
      <c r="D707" s="50" t="str">
        <f>IF(AF707="", "", IFERROR(TEXT(INDEX(Tabella4[N°], MATCH("*"&amp;AF707&amp;"*", Tabella4[DIPENDENTE], 0)), "0000"), "Non trovato"))</f>
        <v>1833</v>
      </c>
      <c r="E707" s="50" t="str">
        <f>IF(AG707="", "", IF(ISERROR(MATCH("*"&amp;AG707&amp;"*", Tabella4[DIPENDENTE], 0)), "Non trovato", TEXT(INDEX(Tabella4[N°], MATCH("*"&amp;AG707&amp;"*", Tabella4[DIPENDENTE], 0)), "0000")))</f>
        <v>2083</v>
      </c>
      <c r="F707" s="48" t="str">
        <f t="shared" si="221"/>
        <v>MICELI</v>
      </c>
      <c r="G707" s="48" t="str">
        <f t="shared" si="222"/>
        <v>NOCERA</v>
      </c>
      <c r="H707" s="57"/>
      <c r="I707" s="68" t="str">
        <f t="shared" si="223"/>
        <v>02</v>
      </c>
      <c r="J707" s="39" t="str">
        <f t="shared" si="238"/>
        <v/>
      </c>
      <c r="K707" s="40" t="str">
        <f t="shared" si="239"/>
        <v>08:15</v>
      </c>
      <c r="L707" s="48"/>
      <c r="M707" s="41" t="str">
        <f t="shared" si="240"/>
        <v/>
      </c>
      <c r="N707" s="41" t="str">
        <f t="shared" si="224"/>
        <v/>
      </c>
      <c r="O707" s="10" t="str">
        <f t="shared" si="225"/>
        <v>08:15</v>
      </c>
      <c r="P707" s="10" t="str">
        <f t="shared" si="226"/>
        <v/>
      </c>
      <c r="Q707" s="48" t="str">
        <f t="shared" si="227"/>
        <v/>
      </c>
      <c r="R707" s="48" t="str">
        <f t="shared" si="228"/>
        <v/>
      </c>
      <c r="S707" s="42" t="str">
        <f t="shared" si="229"/>
        <v>DOPPIO</v>
      </c>
      <c r="T707" s="57" t="str">
        <f>Tabella3[[#This Row],[Descrizione Attività]]</f>
        <v>Assistenza ELE attività edili_2025</v>
      </c>
      <c r="U707" s="57" t="str">
        <f>IF(Tabella1[[#This Row],[DATA]]="","","02")</f>
        <v>02</v>
      </c>
      <c r="V707" s="34"/>
      <c r="W707" s="34"/>
      <c r="X707" s="33"/>
      <c r="Y707" s="23"/>
      <c r="Z707" s="21" t="str">
        <f t="shared" si="230"/>
        <v>martedì</v>
      </c>
      <c r="AA707" s="22">
        <f t="shared" si="231"/>
        <v>8.25</v>
      </c>
      <c r="AB707" s="22" t="str">
        <f t="shared" si="232"/>
        <v>08:15</v>
      </c>
      <c r="AC707" s="22" t="str">
        <f t="shared" si="233"/>
        <v>NO</v>
      </c>
      <c r="AD707" s="46"/>
      <c r="AE707" s="80">
        <v>45832</v>
      </c>
      <c r="AF707" s="73" t="s">
        <v>82</v>
      </c>
      <c r="AG707" s="73" t="s">
        <v>88</v>
      </c>
      <c r="AH707" s="73">
        <v>5400243313</v>
      </c>
      <c r="AI707" s="73">
        <v>10</v>
      </c>
      <c r="AJ707" s="74">
        <v>7.45</v>
      </c>
      <c r="AK707" s="74">
        <v>16.45</v>
      </c>
      <c r="AL707" s="74">
        <v>16.5</v>
      </c>
      <c r="AM707" s="73" t="s">
        <v>145</v>
      </c>
      <c r="AN707" s="75" t="s">
        <v>45</v>
      </c>
      <c r="AO707" s="76" t="s">
        <v>61</v>
      </c>
    </row>
    <row r="708" spans="1:41" ht="14.45" customHeight="1">
      <c r="A708" s="38"/>
      <c r="B708" s="11">
        <f t="shared" ref="B708:B771" si="242">IF(OR(AE708="", AE708=0), "", AE708)</f>
        <v>45832</v>
      </c>
      <c r="C708" s="39">
        <f>IF(AH708="","", IF(OR(AH708=4041, AH708=4042, AH708=4043, AH708=4044, AH708=4045, AH708=4046, AH708=4048, AH708=4049, AH708=4051, AH708=4052, AH708=4053, AH708=4054),
    404,
    IF(AH708=4047,
        "ALTRO CANTIERE",
        IF(AH708=4050,
            430,
            IF(LEN(AH708)=5,
                MID(AH708, 1, 2) &amp; "/" &amp; MID(AH708, 3, 3),
                AH708
            )
        )
    )
))</f>
        <v>5400254243</v>
      </c>
      <c r="D708" s="50" t="str">
        <f>IF(AF708="", "", IFERROR(TEXT(INDEX(Tabella4[N°], MATCH("*"&amp;AF708&amp;"*", Tabella4[DIPENDENTE], 0)), "0000"), "Non trovato"))</f>
        <v>0483</v>
      </c>
      <c r="E708" s="50" t="str">
        <f>IF(AG708="", "", IF(ISERROR(MATCH("*"&amp;AG708&amp;"*", Tabella4[DIPENDENTE], 0)), "Non trovato", TEXT(INDEX(Tabella4[N°], MATCH("*"&amp;AG708&amp;"*", Tabella4[DIPENDENTE], 0)), "0000")))</f>
        <v>0475</v>
      </c>
      <c r="F708" s="48" t="str">
        <f t="shared" ref="F708:F771" si="243">IF(AF708="","",AF708)</f>
        <v>SCARAVELLI</v>
      </c>
      <c r="G708" s="48" t="str">
        <f t="shared" ref="G708:G771" si="244">IF(AG708="","",AG708)</f>
        <v>TRINGALI</v>
      </c>
      <c r="H708" s="57"/>
      <c r="I708" s="68" t="str">
        <f t="shared" ref="I708:I771" si="245">IF(B708&lt;&gt;"", "02", "")</f>
        <v>02</v>
      </c>
      <c r="J708" s="39" t="str">
        <f>IF(OR(AH708=4041, AH708=4048, AH708=4049, AH708=4054, AH708=4050,AH708=428),
    IF(TEXT(VALUE(AB708) -
        IF(M708&lt;&gt;"", VALUE(M708), 0) -
        IF(N708&lt;&gt;"", VALUE(N708), 0),
    "[hh]:mm") = "00:00",
    "",
    TEXT(VALUE(AB708) -
        IF(M708&lt;&gt;"", VALUE(M708), 0) -
        IF(N708&lt;&gt;"", VALUE(N708), 0),
    "[hh]:mm")),
    "")</f>
        <v/>
      </c>
      <c r="K708" s="40" t="str">
        <f>IF(AND(AH708&lt;&gt;4041, AH708&lt;&gt;428, AH708&lt;&gt;4048, AH708&lt;&gt;4054, AH708&lt;&gt;4049, AH708&lt;&gt;4045, AH708&lt;&gt;4046, AH708&lt;&gt;4052, AH708&lt;&gt;4044, AH708&lt;&gt;4042, AH708&lt;&gt;4043, AH708&lt;&gt;4053, AH708&lt;&gt;4047, AH708&lt;&gt;4050),
    IF(ISERROR(TEXT(VALUE(AB708) -
        IF(M708&lt;&gt;"", VALUE(M708), 0) -
        IF(N708&lt;&gt;"", VALUE(N708), 0),
    "[hh]:mm")), "",
    IF(TEXT(VALUE(AB708) -
        IF(M708&lt;&gt;"", VALUE(M708), 0) -
        IF(N708&lt;&gt;"", VALUE(N708), 0),
    "[hh]:mm") = "00:00",
    "",
    TEXT(VALUE(AB708) -
        IF(M708&lt;&gt;"", VALUE(M708), 0) -
        IF(N708&lt;&gt;"", VALUE(N708), 0),
    "[hh]:mm"))),
    "")</f>
        <v>04:15</v>
      </c>
      <c r="L708" s="48"/>
      <c r="M708" s="41" t="str">
        <f>IF(AND(AC708="NO", OR(Z708="lunedì", Z708="martedì", Z708="mercoledì", Z708="giovedì", Z708="venerdì")),
    IF(Z708="venerdì",
        IF(VALUE(AB708)&gt;VALUE("7:00"),TEXT(VALUE(AB708)-VALUE("7:00"),"[hh]:mm"),""),
        IF(VALUE(AB708)&gt;VALUE("8:15"),TEXT(VALUE(AB708)-VALUE("8:15"),"[hh]:mm"),"")
    ),
"")</f>
        <v/>
      </c>
      <c r="N708" s="41" t="str">
        <f t="shared" ref="N708:N771" si="246">IF(AND(OR(Z708="sabato", Z708="domenica", AC708="SI"), AB708&lt;&gt;0), AB708, "")</f>
        <v/>
      </c>
      <c r="O708" s="10" t="str">
        <f t="shared" ref="O708:O771" si="247">AB708</f>
        <v>04:15</v>
      </c>
      <c r="P708" s="10" t="str">
        <f t="shared" ref="P708:P771" si="248">IF(OR(AH708=4042, AH708=4044),AB708, "")</f>
        <v/>
      </c>
      <c r="Q708" s="48" t="str">
        <f t="shared" ref="Q708:Q771" si="249">IF(OR(AH708=4043, AH708=4053),AB708, "")</f>
        <v/>
      </c>
      <c r="R708" s="48" t="str">
        <f t="shared" ref="R708:R771" si="250">IF(OR(AH708=4045, AH708=4046,AH708=4052),AB708, "")</f>
        <v/>
      </c>
      <c r="S708" s="42" t="str">
        <f t="shared" ref="S708:S771" si="251">IF(G708="",IF(F708="","","SINGOLO"),IF(F708&lt;&gt;"","DOPPIO",""))</f>
        <v>DOPPIO</v>
      </c>
      <c r="T708" s="57" t="str">
        <f>Tabella3[[#This Row],[Descrizione Attività]]</f>
        <v>200/MP102A - MP103C - attività ELE</v>
      </c>
      <c r="U708" s="57" t="str">
        <f>IF(Tabella1[[#This Row],[DATA]]="","","02")</f>
        <v>02</v>
      </c>
      <c r="V708" s="34"/>
      <c r="W708" s="34"/>
      <c r="X708" s="33"/>
      <c r="Y708" s="23"/>
      <c r="Z708" s="21" t="str">
        <f t="shared" ref="Z708:Z771" si="252">TEXT(B708, "gggg")</f>
        <v>martedì</v>
      </c>
      <c r="AA708" s="22">
        <f t="shared" ref="AA708:AA771" si="253">IF(AND(AF708="", AG708=""), "", IF(AND(AF708&lt;&gt;"", AG708&lt;&gt;""), AL708/2, AL708))</f>
        <v>4.25</v>
      </c>
      <c r="AB708" s="22" t="str">
        <f t="shared" ref="AB708:AB771" si="254">IF(AA708="", "", TEXT(AA708/24, "[hh]:mm"))</f>
        <v>04:15</v>
      </c>
      <c r="AC708" s="22" t="str">
        <f t="shared" ref="AC708:AC771" si="255">IF(COUNTIF(Y$1:Y$1976, B708) &gt; 0, "SI", "NO")</f>
        <v>NO</v>
      </c>
      <c r="AD708" s="46"/>
      <c r="AE708" s="80">
        <v>45832</v>
      </c>
      <c r="AF708" s="73" t="s">
        <v>51</v>
      </c>
      <c r="AG708" s="73" t="s">
        <v>57</v>
      </c>
      <c r="AH708" s="73">
        <v>5400254243</v>
      </c>
      <c r="AI708" s="73">
        <v>10</v>
      </c>
      <c r="AJ708" s="74">
        <v>7.45</v>
      </c>
      <c r="AK708" s="74">
        <v>12</v>
      </c>
      <c r="AL708" s="74">
        <v>8.5</v>
      </c>
      <c r="AM708" s="73" t="s">
        <v>214</v>
      </c>
      <c r="AN708" s="75" t="s">
        <v>45</v>
      </c>
      <c r="AO708" s="76" t="s">
        <v>61</v>
      </c>
    </row>
    <row r="709" spans="1:41" ht="14.45" customHeight="1">
      <c r="A709" s="38"/>
      <c r="B709" s="11">
        <f t="shared" si="242"/>
        <v>45832</v>
      </c>
      <c r="C709" s="39">
        <f>IF(AH709="","", IF(OR(AH709=4041, AH709=4042, AH709=4043, AH709=4044, AH709=4045, AH709=4046, AH709=4048, AH709=4049, AH709=4051, AH709=4052, AH709=4053, AH709=4054),
404,
IF(AH709=4047,
"ALTRO CANTIERE",
IF(AH709=4050,
430,
IF(LEN(AH709)=5,
MID(AH709, 1, 2) &amp; "/" &amp; MID(AH709, 3, 3),
AH709)
)
)
))</f>
        <v>5400255117</v>
      </c>
      <c r="D709" s="50" t="str">
        <f>IF(AF709="", "", IFERROR(TEXT(INDEX(Tabella4[N°], MATCH("*"&amp;AF709&amp;"*", Tabella4[DIPENDENTE], 0)), "0000"), "Non trovato"))</f>
        <v>2150</v>
      </c>
      <c r="E709" s="50" t="str">
        <f>IF(AG709="", "", IF(ISERROR(MATCH("*"&amp;AG709&amp;"*", Tabella4[DIPENDENTE], 0)), "Non trovato", TEXT(INDEX(Tabella4[N°], MATCH("*"&amp;AG709&amp;"*", Tabella4[DIPENDENTE], 0)), "0000")))</f>
        <v>0277</v>
      </c>
      <c r="F709" s="48" t="str">
        <f t="shared" si="243"/>
        <v>RIZZA C</v>
      </c>
      <c r="G709" s="48" t="str">
        <f t="shared" si="244"/>
        <v>BAUDO</v>
      </c>
      <c r="H709" s="57"/>
      <c r="I709" s="68" t="str">
        <f t="shared" si="245"/>
        <v>02</v>
      </c>
      <c r="J709" s="39" t="str">
        <f t="shared" ref="J709:J740" si="256">IF(OR(AH709=4041, AH709=4048, AH709=4049, AH709=4054, AH709=4050,AH709=428),
IF(TEXT(VALUE(AB709) -
IF(M709&lt;&gt;"", VALUE(M709), 0) -
IF(N709&lt;&gt;"", VALUE(N709), 0),
"[hh]:mm") = "00:00",
"",
TEXT(VALUE(AB709) -
IF(M709&lt;&gt;"", VALUE(M709), 0) -
IF(N709&lt;&gt;"", VALUE(N709), 0),
"[hh]:mm")),
"")</f>
        <v/>
      </c>
      <c r="K709" s="40" t="str">
        <f t="shared" ref="K709:K740" si="257">IF(AND(AH709&lt;&gt;4041, AH709&lt;&gt;428, AH709&lt;&gt;4048, AH709&lt;&gt;4054, AH709&lt;&gt;4049, AH709&lt;&gt;4045, AH709&lt;&gt;4046, AH709&lt;&gt;4052, AH709&lt;&gt;4044, AH709&lt;&gt;4042, AH709&lt;&gt;4043, AH709&lt;&gt;4053, AH709&lt;&gt;4047, AH709&lt;&gt;4050),
IF(ISERROR(TEXT(VALUE(AB709) -
IF(M709&lt;&gt;"", VALUE(M709), 0) -
IF(N709&lt;&gt;"", VALUE(N709), 0),
"[hh]:mm")), "",
IF(TEXT(VALUE(AB709) -
IF(M709&lt;&gt;"", VALUE(M709), 0) -
IF(N709&lt;&gt;"", VALUE(N709), 0),
"[hh]:mm") = "00:00",
"",
TEXT(VALUE(AB709) -
IF(M709&lt;&gt;"", VALUE(M709), 0) -
IF(N709&lt;&gt;"", VALUE(N709), 0),
"[hh]:mm"))),
"")</f>
        <v>04:00</v>
      </c>
      <c r="L709" s="48"/>
      <c r="M709" s="41" t="str">
        <f t="shared" ref="M709:M740" si="258">IF(AND(AC709="NO", OR(Z709="lunedì", Z709="martedì", Z709="mercoledì", Z709="giovedì", Z709="venerdì")),
IF(Z709="venerdì",
IF(VALUE(AB709)&gt;VALUE("7:00"),TEXT(VALUE(AB709)-VALUE("7:00"),"[hh]:mm"),""),
IF(VALUE(AB709)&gt;VALUE("8:15"),TEXT(VALUE(AB709)-VALUE("8:15"),"[hh]:mm"),"")
),
"")</f>
        <v/>
      </c>
      <c r="N709" s="41" t="str">
        <f t="shared" si="246"/>
        <v/>
      </c>
      <c r="O709" s="10" t="str">
        <f t="shared" si="247"/>
        <v>04:00</v>
      </c>
      <c r="P709" s="10" t="str">
        <f t="shared" si="248"/>
        <v/>
      </c>
      <c r="Q709" s="48" t="str">
        <f t="shared" si="249"/>
        <v/>
      </c>
      <c r="R709" s="48" t="str">
        <f t="shared" si="250"/>
        <v/>
      </c>
      <c r="S709" s="42" t="str">
        <f t="shared" si="251"/>
        <v>DOPPIO</v>
      </c>
      <c r="T709" s="57" t="str">
        <f>Tabella3[[#This Row],[Descrizione Attività]]</f>
        <v>ARCOM BLE PON: squ ele corrett Giugno</v>
      </c>
      <c r="U709" s="57" t="str">
        <f>IF(Tabella1[[#This Row],[DATA]]="","","02")</f>
        <v>02</v>
      </c>
      <c r="V709" s="34"/>
      <c r="W709" s="34"/>
      <c r="X709" s="33"/>
      <c r="Y709" s="23"/>
      <c r="Z709" s="21" t="str">
        <f t="shared" si="252"/>
        <v>martedì</v>
      </c>
      <c r="AA709" s="22">
        <f t="shared" si="253"/>
        <v>4</v>
      </c>
      <c r="AB709" s="22" t="str">
        <f t="shared" si="254"/>
        <v>04:00</v>
      </c>
      <c r="AC709" s="22" t="str">
        <f t="shared" si="255"/>
        <v>NO</v>
      </c>
      <c r="AD709" s="46"/>
      <c r="AE709" s="80">
        <v>45832</v>
      </c>
      <c r="AF709" s="73" t="s">
        <v>78</v>
      </c>
      <c r="AG709" s="73" t="s">
        <v>94</v>
      </c>
      <c r="AH709" s="73">
        <v>5400255117</v>
      </c>
      <c r="AI709" s="73">
        <v>10</v>
      </c>
      <c r="AJ709" s="74">
        <v>12.45</v>
      </c>
      <c r="AK709" s="74">
        <v>16.45</v>
      </c>
      <c r="AL709" s="74">
        <v>8</v>
      </c>
      <c r="AM709" s="73" t="s">
        <v>71</v>
      </c>
      <c r="AN709" s="75" t="s">
        <v>45</v>
      </c>
      <c r="AO709" s="76" t="s">
        <v>61</v>
      </c>
    </row>
    <row r="710" spans="1:41" ht="14.45" customHeight="1">
      <c r="A710" s="38"/>
      <c r="B710" s="11">
        <f t="shared" si="242"/>
        <v>45832</v>
      </c>
      <c r="C710" s="39">
        <f t="shared" ref="C710:C740" si="259">IF(AH710="","", IF(OR(AH710=4041, AH710=4042, AH710=4043, AH710=4044, AH710=4045, AH710=4046, AH710=4048, AH710=4049, AH710=4051, AH710=4052, AH710=4053, AH710=4054),
404,
IF(AH710=4047,
"ALTRO CANTIERE",
IF(AH710=4050,
430,
IF(LEN(AH710)=5,
MID(AH710, 1, 2) &amp; "/" &amp; MID(AH710, 3, 3),
AH710)
)
)
))</f>
        <v>5400254373</v>
      </c>
      <c r="D710" s="50" t="str">
        <f>IF(AF710="", "", IFERROR(TEXT(INDEX(Tabella4[N°], MATCH("*"&amp;AF710&amp;"*", Tabella4[DIPENDENTE], 0)), "0000"), "Non trovato"))</f>
        <v>2013</v>
      </c>
      <c r="E710" s="50" t="str">
        <f>IF(AG710="", "", IF(ISERROR(MATCH("*"&amp;AG710&amp;"*", Tabella4[DIPENDENTE], 0)), "Non trovato", TEXT(INDEX(Tabella4[N°], MATCH("*"&amp;AG710&amp;"*", Tabella4[DIPENDENTE], 0)), "0000")))</f>
        <v>1976</v>
      </c>
      <c r="F710" s="48" t="str">
        <f t="shared" si="243"/>
        <v>DE LUCA</v>
      </c>
      <c r="G710" s="48" t="str">
        <f t="shared" si="244"/>
        <v>RIZZA F</v>
      </c>
      <c r="H710" s="57"/>
      <c r="I710" s="68" t="str">
        <f t="shared" si="245"/>
        <v>02</v>
      </c>
      <c r="J710" s="39" t="str">
        <f t="shared" si="256"/>
        <v/>
      </c>
      <c r="K710" s="40" t="str">
        <f t="shared" si="257"/>
        <v>08:15</v>
      </c>
      <c r="L710" s="48"/>
      <c r="M710" s="41" t="str">
        <f t="shared" si="258"/>
        <v/>
      </c>
      <c r="N710" s="41" t="str">
        <f t="shared" si="246"/>
        <v/>
      </c>
      <c r="O710" s="10" t="str">
        <f t="shared" si="247"/>
        <v>08:15</v>
      </c>
      <c r="P710" s="10" t="str">
        <f t="shared" si="248"/>
        <v/>
      </c>
      <c r="Q710" s="48" t="str">
        <f t="shared" si="249"/>
        <v/>
      </c>
      <c r="R710" s="48" t="str">
        <f t="shared" si="250"/>
        <v/>
      </c>
      <c r="S710" s="42" t="str">
        <f t="shared" si="251"/>
        <v>DOPPIO</v>
      </c>
      <c r="T710" s="57" t="str">
        <f>Tabella3[[#This Row],[Descrizione Attività]]</f>
        <v>SD25_1200/3 LAVORI STRUMENT. COEMI</v>
      </c>
      <c r="U710" s="57" t="str">
        <f>IF(Tabella1[[#This Row],[DATA]]="","","02")</f>
        <v>02</v>
      </c>
      <c r="V710" s="34"/>
      <c r="W710" s="34"/>
      <c r="X710" s="33"/>
      <c r="Y710" s="23"/>
      <c r="Z710" s="21" t="str">
        <f t="shared" si="252"/>
        <v>martedì</v>
      </c>
      <c r="AA710" s="22">
        <f t="shared" si="253"/>
        <v>8.25</v>
      </c>
      <c r="AB710" s="22" t="str">
        <f t="shared" si="254"/>
        <v>08:15</v>
      </c>
      <c r="AC710" s="22" t="str">
        <f t="shared" si="255"/>
        <v>NO</v>
      </c>
      <c r="AD710" s="46"/>
      <c r="AE710" s="80">
        <v>45832</v>
      </c>
      <c r="AF710" s="73" t="s">
        <v>105</v>
      </c>
      <c r="AG710" s="73" t="s">
        <v>77</v>
      </c>
      <c r="AH710" s="73">
        <v>5400254373</v>
      </c>
      <c r="AI710" s="73">
        <v>10</v>
      </c>
      <c r="AJ710" s="74">
        <v>7.45</v>
      </c>
      <c r="AK710" s="74">
        <v>16.45</v>
      </c>
      <c r="AL710" s="74">
        <v>16.5</v>
      </c>
      <c r="AM710" s="73" t="s">
        <v>151</v>
      </c>
      <c r="AN710" s="75" t="s">
        <v>91</v>
      </c>
      <c r="AO710" s="76" t="s">
        <v>46</v>
      </c>
    </row>
    <row r="711" spans="1:41" ht="14.45" customHeight="1">
      <c r="A711" s="38"/>
      <c r="B711" s="11">
        <f t="shared" si="242"/>
        <v>45832</v>
      </c>
      <c r="C711" s="39">
        <f t="shared" si="259"/>
        <v>5400255115</v>
      </c>
      <c r="D711" s="50" t="str">
        <f>IF(AF711="", "", IFERROR(TEXT(INDEX(Tabella4[N°], MATCH("*"&amp;AF711&amp;"*", Tabella4[DIPENDENTE], 0)), "0000"), "Non trovato"))</f>
        <v>0493</v>
      </c>
      <c r="E711" s="50" t="str">
        <f>IF(AG711="", "", IF(ISERROR(MATCH("*"&amp;AG711&amp;"*", Tabella4[DIPENDENTE], 0)), "Non trovato", TEXT(INDEX(Tabella4[N°], MATCH("*"&amp;AG711&amp;"*", Tabella4[DIPENDENTE], 0)), "0000")))</f>
        <v>0304</v>
      </c>
      <c r="F711" s="48" t="str">
        <f t="shared" si="243"/>
        <v>SPINALI D</v>
      </c>
      <c r="G711" s="48" t="str">
        <f t="shared" si="244"/>
        <v>MANSERVIGI</v>
      </c>
      <c r="H711" s="57"/>
      <c r="I711" s="68" t="str">
        <f t="shared" si="245"/>
        <v>02</v>
      </c>
      <c r="J711" s="39" t="str">
        <f t="shared" si="256"/>
        <v/>
      </c>
      <c r="K711" s="40" t="str">
        <f t="shared" si="257"/>
        <v>08:15</v>
      </c>
      <c r="L711" s="48"/>
      <c r="M711" s="41" t="str">
        <f t="shared" si="258"/>
        <v/>
      </c>
      <c r="N711" s="41" t="str">
        <f t="shared" si="246"/>
        <v/>
      </c>
      <c r="O711" s="10" t="str">
        <f t="shared" si="247"/>
        <v>08:15</v>
      </c>
      <c r="P711" s="10" t="str">
        <f t="shared" si="248"/>
        <v/>
      </c>
      <c r="Q711" s="48" t="str">
        <f t="shared" si="249"/>
        <v/>
      </c>
      <c r="R711" s="48" t="str">
        <f t="shared" si="250"/>
        <v/>
      </c>
      <c r="S711" s="42" t="str">
        <f t="shared" si="251"/>
        <v>DOPPIO</v>
      </c>
      <c r="T711" s="57" t="str">
        <f>Tabella3[[#This Row],[Descrizione Attività]]</f>
        <v>PA1S: squ strum correttiva Giugno</v>
      </c>
      <c r="U711" s="57" t="str">
        <f>IF(Tabella1[[#This Row],[DATA]]="","","02")</f>
        <v>02</v>
      </c>
      <c r="V711" s="34"/>
      <c r="W711" s="34"/>
      <c r="X711" s="33"/>
      <c r="Y711" s="23"/>
      <c r="Z711" s="21" t="str">
        <f t="shared" si="252"/>
        <v>martedì</v>
      </c>
      <c r="AA711" s="22">
        <f t="shared" si="253"/>
        <v>8.25</v>
      </c>
      <c r="AB711" s="22" t="str">
        <f t="shared" si="254"/>
        <v>08:15</v>
      </c>
      <c r="AC711" s="22" t="str">
        <f t="shared" si="255"/>
        <v>NO</v>
      </c>
      <c r="AD711" s="46"/>
      <c r="AE711" s="80">
        <v>45832</v>
      </c>
      <c r="AF711" s="73" t="s">
        <v>42</v>
      </c>
      <c r="AG711" s="73" t="s">
        <v>87</v>
      </c>
      <c r="AH711" s="73">
        <v>5400255115</v>
      </c>
      <c r="AI711" s="73">
        <v>10</v>
      </c>
      <c r="AJ711" s="74">
        <v>7.45</v>
      </c>
      <c r="AK711" s="74">
        <v>16.45</v>
      </c>
      <c r="AL711" s="74">
        <v>16.5</v>
      </c>
      <c r="AM711" s="73" t="s">
        <v>95</v>
      </c>
      <c r="AN711" s="75" t="s">
        <v>45</v>
      </c>
      <c r="AO711" s="76" t="s">
        <v>46</v>
      </c>
    </row>
    <row r="712" spans="1:41" ht="14.45" customHeight="1">
      <c r="A712" s="38"/>
      <c r="B712" s="11">
        <f t="shared" si="242"/>
        <v>45832</v>
      </c>
      <c r="C712" s="39">
        <f t="shared" si="259"/>
        <v>5400255113</v>
      </c>
      <c r="D712" s="50" t="str">
        <f>IF(AF712="", "", IFERROR(TEXT(INDEX(Tabella4[N°], MATCH("*"&amp;AF712&amp;"*", Tabella4[DIPENDENTE], 0)), "0000"), "Non trovato"))</f>
        <v>1442</v>
      </c>
      <c r="E712" s="50" t="str">
        <f>IF(AG712="", "", IF(ISERROR(MATCH("*"&amp;AG712&amp;"*", Tabella4[DIPENDENTE], 0)), "Non trovato", TEXT(INDEX(Tabella4[N°], MATCH("*"&amp;AG712&amp;"*", Tabella4[DIPENDENTE], 0)), "0000")))</f>
        <v>1924</v>
      </c>
      <c r="F712" s="48" t="str">
        <f t="shared" si="243"/>
        <v>TARASCIO</v>
      </c>
      <c r="G712" s="48" t="str">
        <f t="shared" si="244"/>
        <v>PARTESANO</v>
      </c>
      <c r="H712" s="57"/>
      <c r="I712" s="68" t="str">
        <f t="shared" si="245"/>
        <v>02</v>
      </c>
      <c r="J712" s="39" t="str">
        <f t="shared" si="256"/>
        <v/>
      </c>
      <c r="K712" s="40" t="str">
        <f t="shared" si="257"/>
        <v>08:15</v>
      </c>
      <c r="L712" s="48"/>
      <c r="M712" s="41" t="str">
        <f t="shared" si="258"/>
        <v/>
      </c>
      <c r="N712" s="41" t="str">
        <f t="shared" si="246"/>
        <v/>
      </c>
      <c r="O712" s="10" t="str">
        <f t="shared" si="247"/>
        <v>08:15</v>
      </c>
      <c r="P712" s="10" t="str">
        <f t="shared" si="248"/>
        <v/>
      </c>
      <c r="Q712" s="48" t="str">
        <f t="shared" si="249"/>
        <v/>
      </c>
      <c r="R712" s="48" t="str">
        <f t="shared" si="250"/>
        <v/>
      </c>
      <c r="S712" s="42" t="str">
        <f t="shared" si="251"/>
        <v>DOPPIO</v>
      </c>
      <c r="T712" s="57" t="str">
        <f>Tabella3[[#This Row],[Descrizione Attività]]</f>
        <v>Utilities: squ strum correttiva Giugno</v>
      </c>
      <c r="U712" s="57" t="str">
        <f>IF(Tabella1[[#This Row],[DATA]]="","","02")</f>
        <v>02</v>
      </c>
      <c r="V712" s="34"/>
      <c r="W712" s="34"/>
      <c r="X712" s="33"/>
      <c r="Y712" s="23"/>
      <c r="Z712" s="21" t="str">
        <f t="shared" si="252"/>
        <v>martedì</v>
      </c>
      <c r="AA712" s="22">
        <f t="shared" si="253"/>
        <v>8.25</v>
      </c>
      <c r="AB712" s="22" t="str">
        <f t="shared" si="254"/>
        <v>08:15</v>
      </c>
      <c r="AC712" s="22" t="str">
        <f t="shared" si="255"/>
        <v>NO</v>
      </c>
      <c r="AD712" s="46"/>
      <c r="AE712" s="80">
        <v>45832</v>
      </c>
      <c r="AF712" s="73" t="s">
        <v>102</v>
      </c>
      <c r="AG712" s="73" t="s">
        <v>103</v>
      </c>
      <c r="AH712" s="73">
        <v>5400255113</v>
      </c>
      <c r="AI712" s="73">
        <v>10</v>
      </c>
      <c r="AJ712" s="74">
        <v>7.45</v>
      </c>
      <c r="AK712" s="74">
        <v>16.45</v>
      </c>
      <c r="AL712" s="74">
        <v>16.5</v>
      </c>
      <c r="AM712" s="73" t="s">
        <v>104</v>
      </c>
      <c r="AN712" s="75" t="s">
        <v>45</v>
      </c>
      <c r="AO712" s="76" t="s">
        <v>46</v>
      </c>
    </row>
    <row r="713" spans="1:41" ht="14.45" customHeight="1">
      <c r="A713" s="38"/>
      <c r="B713" s="11">
        <f t="shared" si="242"/>
        <v>45832</v>
      </c>
      <c r="C713" s="39">
        <f t="shared" si="259"/>
        <v>5400255118</v>
      </c>
      <c r="D713" s="50" t="str">
        <f>IF(AF713="", "", IFERROR(TEXT(INDEX(Tabella4[N°], MATCH("*"&amp;AF713&amp;"*", Tabella4[DIPENDENTE], 0)), "0000"), "Non trovato"))</f>
        <v>0490</v>
      </c>
      <c r="E713" s="50" t="str">
        <f>IF(AG713="", "", IF(ISERROR(MATCH("*"&amp;AG713&amp;"*", Tabella4[DIPENDENTE], 0)), "Non trovato", TEXT(INDEX(Tabella4[N°], MATCH("*"&amp;AG713&amp;"*", Tabella4[DIPENDENTE], 0)), "0000")))</f>
        <v/>
      </c>
      <c r="F713" s="48" t="str">
        <f t="shared" si="243"/>
        <v>RICIPUTO</v>
      </c>
      <c r="G713" s="48" t="str">
        <f t="shared" si="244"/>
        <v/>
      </c>
      <c r="H713" s="57"/>
      <c r="I713" s="68" t="str">
        <f t="shared" si="245"/>
        <v>02</v>
      </c>
      <c r="J713" s="39" t="str">
        <f t="shared" si="256"/>
        <v/>
      </c>
      <c r="K713" s="40" t="str">
        <f t="shared" si="257"/>
        <v>08:00</v>
      </c>
      <c r="L713" s="48"/>
      <c r="M713" s="41" t="str">
        <f t="shared" si="258"/>
        <v/>
      </c>
      <c r="N713" s="41" t="str">
        <f t="shared" si="246"/>
        <v/>
      </c>
      <c r="O713" s="10" t="str">
        <f t="shared" si="247"/>
        <v>08:00</v>
      </c>
      <c r="P713" s="10" t="str">
        <f t="shared" si="248"/>
        <v/>
      </c>
      <c r="Q713" s="48" t="str">
        <f t="shared" si="249"/>
        <v/>
      </c>
      <c r="R713" s="48" t="str">
        <f t="shared" si="250"/>
        <v/>
      </c>
      <c r="S713" s="42" t="str">
        <f t="shared" si="251"/>
        <v>SINGOLO</v>
      </c>
      <c r="T713" s="57" t="str">
        <f>Tabella3[[#This Row],[Descrizione Attività]]</f>
        <v>ARCOM BLE PON: squ stru corrett Giugno</v>
      </c>
      <c r="U713" s="57" t="str">
        <f>IF(Tabella1[[#This Row],[DATA]]="","","02")</f>
        <v>02</v>
      </c>
      <c r="V713" s="34"/>
      <c r="W713" s="34"/>
      <c r="X713" s="33"/>
      <c r="Y713" s="23"/>
      <c r="Z713" s="21" t="str">
        <f t="shared" si="252"/>
        <v>martedì</v>
      </c>
      <c r="AA713" s="22">
        <f t="shared" si="253"/>
        <v>8</v>
      </c>
      <c r="AB713" s="22" t="str">
        <f t="shared" si="254"/>
        <v>08:00</v>
      </c>
      <c r="AC713" s="22" t="str">
        <f t="shared" si="255"/>
        <v>NO</v>
      </c>
      <c r="AD713" s="46"/>
      <c r="AE713" s="80">
        <v>45832</v>
      </c>
      <c r="AF713" s="73" t="s">
        <v>96</v>
      </c>
      <c r="AG713" s="73"/>
      <c r="AH713" s="73">
        <v>5400255118</v>
      </c>
      <c r="AI713" s="73">
        <v>10</v>
      </c>
      <c r="AJ713" s="74">
        <v>8</v>
      </c>
      <c r="AK713" s="74">
        <v>16.45</v>
      </c>
      <c r="AL713" s="74">
        <v>8</v>
      </c>
      <c r="AM713" s="73" t="s">
        <v>98</v>
      </c>
      <c r="AN713" s="75" t="s">
        <v>45</v>
      </c>
      <c r="AO713" s="76" t="s">
        <v>46</v>
      </c>
    </row>
    <row r="714" spans="1:41" ht="14.45" customHeight="1">
      <c r="A714" s="38"/>
      <c r="B714" s="11">
        <f t="shared" si="242"/>
        <v>45832</v>
      </c>
      <c r="C714" s="39">
        <f t="shared" si="259"/>
        <v>5400255118</v>
      </c>
      <c r="D714" s="50" t="str">
        <f>IF(AF714="", "", IFERROR(TEXT(INDEX(Tabella4[N°], MATCH("*"&amp;AF714&amp;"*", Tabella4[DIPENDENTE], 0)), "0000"), "Non trovato"))</f>
        <v>2214</v>
      </c>
      <c r="E714" s="50" t="str">
        <f>IF(AG714="", "", IF(ISERROR(MATCH("*"&amp;AG714&amp;"*", Tabella4[DIPENDENTE], 0)), "Non trovato", TEXT(INDEX(Tabella4[N°], MATCH("*"&amp;AG714&amp;"*", Tabella4[DIPENDENTE], 0)), "0000")))</f>
        <v/>
      </c>
      <c r="F714" s="48" t="str">
        <f t="shared" si="243"/>
        <v>SERRA</v>
      </c>
      <c r="G714" s="48" t="str">
        <f t="shared" si="244"/>
        <v/>
      </c>
      <c r="H714" s="57"/>
      <c r="I714" s="68" t="str">
        <f t="shared" si="245"/>
        <v>02</v>
      </c>
      <c r="J714" s="39" t="str">
        <f t="shared" si="256"/>
        <v/>
      </c>
      <c r="K714" s="40" t="str">
        <f t="shared" si="257"/>
        <v>08:15</v>
      </c>
      <c r="L714" s="48"/>
      <c r="M714" s="41" t="str">
        <f t="shared" si="258"/>
        <v/>
      </c>
      <c r="N714" s="41" t="str">
        <f t="shared" si="246"/>
        <v/>
      </c>
      <c r="O714" s="10" t="str">
        <f t="shared" si="247"/>
        <v>08:15</v>
      </c>
      <c r="P714" s="10" t="str">
        <f t="shared" si="248"/>
        <v/>
      </c>
      <c r="Q714" s="48" t="str">
        <f t="shared" si="249"/>
        <v/>
      </c>
      <c r="R714" s="48" t="str">
        <f t="shared" si="250"/>
        <v/>
      </c>
      <c r="S714" s="42" t="str">
        <f t="shared" si="251"/>
        <v>SINGOLO</v>
      </c>
      <c r="T714" s="57" t="str">
        <f>Tabella3[[#This Row],[Descrizione Attività]]</f>
        <v>ARCOM BLE PON: squ stru corrett Giugno</v>
      </c>
      <c r="U714" s="57" t="str">
        <f>IF(Tabella1[[#This Row],[DATA]]="","","02")</f>
        <v>02</v>
      </c>
      <c r="V714" s="34"/>
      <c r="W714" s="34"/>
      <c r="X714" s="33"/>
      <c r="Y714" s="23"/>
      <c r="Z714" s="21" t="str">
        <f t="shared" si="252"/>
        <v>martedì</v>
      </c>
      <c r="AA714" s="22">
        <f t="shared" si="253"/>
        <v>8.25</v>
      </c>
      <c r="AB714" s="22" t="str">
        <f t="shared" si="254"/>
        <v>08:15</v>
      </c>
      <c r="AC714" s="22" t="str">
        <f t="shared" si="255"/>
        <v>NO</v>
      </c>
      <c r="AD714" s="46"/>
      <c r="AE714" s="80">
        <v>45832</v>
      </c>
      <c r="AF714" s="73" t="s">
        <v>52</v>
      </c>
      <c r="AG714" s="73"/>
      <c r="AH714" s="73">
        <v>5400255118</v>
      </c>
      <c r="AI714" s="73">
        <v>10</v>
      </c>
      <c r="AJ714" s="74">
        <v>7.45</v>
      </c>
      <c r="AK714" s="74">
        <v>16.45</v>
      </c>
      <c r="AL714" s="74">
        <v>8.25</v>
      </c>
      <c r="AM714" s="73" t="s">
        <v>98</v>
      </c>
      <c r="AN714" s="75" t="s">
        <v>45</v>
      </c>
      <c r="AO714" s="76" t="s">
        <v>46</v>
      </c>
    </row>
    <row r="715" spans="1:41" ht="14.45" customHeight="1">
      <c r="A715" s="38"/>
      <c r="B715" s="11">
        <f t="shared" si="242"/>
        <v>45832</v>
      </c>
      <c r="C715" s="39">
        <f t="shared" si="259"/>
        <v>5400255115</v>
      </c>
      <c r="D715" s="50" t="str">
        <f>IF(AF715="", "", IFERROR(TEXT(INDEX(Tabella4[N°], MATCH("*"&amp;AF715&amp;"*", Tabella4[DIPENDENTE], 0)), "0000"), "Non trovato"))</f>
        <v>1972</v>
      </c>
      <c r="E715" s="50" t="str">
        <f>IF(AG715="", "", IF(ISERROR(MATCH("*"&amp;AG715&amp;"*", Tabella4[DIPENDENTE], 0)), "Non trovato", TEXT(INDEX(Tabella4[N°], MATCH("*"&amp;AG715&amp;"*", Tabella4[DIPENDENTE], 0)), "0000")))</f>
        <v>2132</v>
      </c>
      <c r="F715" s="48" t="str">
        <f t="shared" si="243"/>
        <v>MILLO</v>
      </c>
      <c r="G715" s="48" t="str">
        <f t="shared" si="244"/>
        <v>ALLEGRETTI</v>
      </c>
      <c r="H715" s="57"/>
      <c r="I715" s="68" t="str">
        <f t="shared" si="245"/>
        <v>02</v>
      </c>
      <c r="J715" s="39" t="str">
        <f t="shared" si="256"/>
        <v/>
      </c>
      <c r="K715" s="40" t="str">
        <f t="shared" si="257"/>
        <v>04:00</v>
      </c>
      <c r="L715" s="48"/>
      <c r="M715" s="41" t="str">
        <f t="shared" si="258"/>
        <v/>
      </c>
      <c r="N715" s="41" t="str">
        <f t="shared" si="246"/>
        <v/>
      </c>
      <c r="O715" s="10" t="str">
        <f t="shared" si="247"/>
        <v>04:00</v>
      </c>
      <c r="P715" s="10" t="str">
        <f t="shared" si="248"/>
        <v/>
      </c>
      <c r="Q715" s="48" t="str">
        <f t="shared" si="249"/>
        <v/>
      </c>
      <c r="R715" s="48" t="str">
        <f t="shared" si="250"/>
        <v/>
      </c>
      <c r="S715" s="42" t="str">
        <f t="shared" si="251"/>
        <v>DOPPIO</v>
      </c>
      <c r="T715" s="57" t="str">
        <f>Tabella3[[#This Row],[Descrizione Attività]]</f>
        <v>PA1S: squ strum correttiva Giugno</v>
      </c>
      <c r="U715" s="57" t="str">
        <f>IF(Tabella1[[#This Row],[DATA]]="","","02")</f>
        <v>02</v>
      </c>
      <c r="V715" s="34"/>
      <c r="W715" s="34"/>
      <c r="X715" s="33"/>
      <c r="Y715" s="23"/>
      <c r="Z715" s="21" t="str">
        <f t="shared" si="252"/>
        <v>martedì</v>
      </c>
      <c r="AA715" s="22">
        <f t="shared" si="253"/>
        <v>4</v>
      </c>
      <c r="AB715" s="22" t="str">
        <f t="shared" si="254"/>
        <v>04:00</v>
      </c>
      <c r="AC715" s="22" t="str">
        <f t="shared" si="255"/>
        <v>NO</v>
      </c>
      <c r="AD715" s="46"/>
      <c r="AE715" s="80">
        <v>45832</v>
      </c>
      <c r="AF715" s="73" t="s">
        <v>100</v>
      </c>
      <c r="AG715" s="73" t="s">
        <v>107</v>
      </c>
      <c r="AH715" s="73">
        <v>5400255115</v>
      </c>
      <c r="AI715" s="73">
        <v>10</v>
      </c>
      <c r="AJ715" s="74">
        <v>12.45</v>
      </c>
      <c r="AK715" s="74">
        <v>16.45</v>
      </c>
      <c r="AL715" s="74">
        <v>8</v>
      </c>
      <c r="AM715" s="73" t="s">
        <v>95</v>
      </c>
      <c r="AN715" s="75" t="s">
        <v>45</v>
      </c>
      <c r="AO715" s="76" t="s">
        <v>46</v>
      </c>
    </row>
    <row r="716" spans="1:41" ht="14.45" customHeight="1">
      <c r="A716" s="38"/>
      <c r="B716" s="11">
        <f t="shared" si="242"/>
        <v>45832</v>
      </c>
      <c r="C716" s="39">
        <f t="shared" si="259"/>
        <v>404</v>
      </c>
      <c r="D716" s="50" t="str">
        <f>IF(AF716="", "", IFERROR(TEXT(INDEX(Tabella4[N°], MATCH("*"&amp;AF716&amp;"*", Tabella4[DIPENDENTE], 0)), "0000"), "Non trovato"))</f>
        <v>1972</v>
      </c>
      <c r="E716" s="50" t="str">
        <f>IF(AG716="", "", IF(ISERROR(MATCH("*"&amp;AG716&amp;"*", Tabella4[DIPENDENTE], 0)), "Non trovato", TEXT(INDEX(Tabella4[N°], MATCH("*"&amp;AG716&amp;"*", Tabella4[DIPENDENTE], 0)), "0000")))</f>
        <v>2132</v>
      </c>
      <c r="F716" s="48" t="str">
        <f t="shared" si="243"/>
        <v>MILLO</v>
      </c>
      <c r="G716" s="48" t="str">
        <f t="shared" si="244"/>
        <v>ALLEGRETTI</v>
      </c>
      <c r="H716" s="57"/>
      <c r="I716" s="68" t="str">
        <f t="shared" si="245"/>
        <v>02</v>
      </c>
      <c r="J716" s="39" t="str">
        <f t="shared" si="256"/>
        <v>04:15</v>
      </c>
      <c r="K716" s="40" t="str">
        <f t="shared" si="257"/>
        <v/>
      </c>
      <c r="L716" s="48"/>
      <c r="M716" s="41" t="str">
        <f t="shared" si="258"/>
        <v/>
      </c>
      <c r="N716" s="41" t="str">
        <f t="shared" si="246"/>
        <v/>
      </c>
      <c r="O716" s="10" t="str">
        <f t="shared" si="247"/>
        <v>04:15</v>
      </c>
      <c r="P716" s="10" t="str">
        <f t="shared" si="248"/>
        <v/>
      </c>
      <c r="Q716" s="48" t="str">
        <f t="shared" si="249"/>
        <v/>
      </c>
      <c r="R716" s="48" t="str">
        <f t="shared" si="250"/>
        <v/>
      </c>
      <c r="S716" s="42" t="str">
        <f t="shared" si="251"/>
        <v>DOPPIO</v>
      </c>
      <c r="T716" s="57" t="str">
        <f>Tabella3[[#This Row],[Descrizione Attività]]</f>
        <v>ORE CONTO PROPRIO</v>
      </c>
      <c r="U716" s="57" t="str">
        <f>IF(Tabella1[[#This Row],[DATA]]="","","02")</f>
        <v>02</v>
      </c>
      <c r="V716" s="34"/>
      <c r="W716" s="34"/>
      <c r="X716" s="33"/>
      <c r="Y716" s="23"/>
      <c r="Z716" s="21" t="str">
        <f t="shared" si="252"/>
        <v>martedì</v>
      </c>
      <c r="AA716" s="22">
        <f t="shared" si="253"/>
        <v>4.25</v>
      </c>
      <c r="AB716" s="22" t="str">
        <f t="shared" si="254"/>
        <v>04:15</v>
      </c>
      <c r="AC716" s="22" t="str">
        <f t="shared" si="255"/>
        <v>NO</v>
      </c>
      <c r="AD716" s="46"/>
      <c r="AE716" s="80">
        <v>45832</v>
      </c>
      <c r="AF716" s="73" t="s">
        <v>100</v>
      </c>
      <c r="AG716" s="73" t="s">
        <v>107</v>
      </c>
      <c r="AH716" s="73">
        <v>4041</v>
      </c>
      <c r="AI716" s="73">
        <v>10</v>
      </c>
      <c r="AJ716" s="74">
        <v>7.45</v>
      </c>
      <c r="AK716" s="74">
        <v>12</v>
      </c>
      <c r="AL716" s="74">
        <v>8.5</v>
      </c>
      <c r="AM716" s="73" t="s">
        <v>62</v>
      </c>
      <c r="AN716" s="75" t="s">
        <v>49</v>
      </c>
      <c r="AO716" s="76">
        <v>4041</v>
      </c>
    </row>
    <row r="717" spans="1:41" ht="14.45" customHeight="1">
      <c r="A717" s="38"/>
      <c r="B717" s="11">
        <f t="shared" si="242"/>
        <v>45832</v>
      </c>
      <c r="C717" s="39" t="str">
        <f t="shared" si="259"/>
        <v>23/134</v>
      </c>
      <c r="D717" s="50" t="str">
        <f>IF(AF717="", "", IFERROR(TEXT(INDEX(Tabella4[N°], MATCH("*"&amp;AF717&amp;"*", Tabella4[DIPENDENTE], 0)), "0000"), "Non trovato"))</f>
        <v>2132</v>
      </c>
      <c r="E717" s="50" t="str">
        <f>IF(AG717="", "", IF(ISERROR(MATCH("*"&amp;AG717&amp;"*", Tabella4[DIPENDENTE], 0)), "Non trovato", TEXT(INDEX(Tabella4[N°], MATCH("*"&amp;AG717&amp;"*", Tabella4[DIPENDENTE], 0)), "0000")))</f>
        <v/>
      </c>
      <c r="F717" s="48" t="str">
        <f t="shared" si="243"/>
        <v>ALLEGRETTI</v>
      </c>
      <c r="G717" s="48" t="str">
        <f t="shared" si="244"/>
        <v/>
      </c>
      <c r="H717" s="57"/>
      <c r="I717" s="68" t="str">
        <f t="shared" si="245"/>
        <v>02</v>
      </c>
      <c r="J717" s="39" t="str">
        <f t="shared" si="256"/>
        <v/>
      </c>
      <c r="K717" s="40" t="str">
        <f t="shared" si="257"/>
        <v>02:00</v>
      </c>
      <c r="L717" s="48"/>
      <c r="M717" s="41" t="str">
        <f t="shared" si="258"/>
        <v/>
      </c>
      <c r="N717" s="41" t="str">
        <f t="shared" si="246"/>
        <v/>
      </c>
      <c r="O717" s="10" t="str">
        <f t="shared" si="247"/>
        <v>02:00</v>
      </c>
      <c r="P717" s="10" t="str">
        <f t="shared" si="248"/>
        <v/>
      </c>
      <c r="Q717" s="48" t="str">
        <f t="shared" si="249"/>
        <v/>
      </c>
      <c r="R717" s="48" t="str">
        <f t="shared" si="250"/>
        <v/>
      </c>
      <c r="S717" s="42" t="str">
        <f t="shared" si="251"/>
        <v>SINGOLO</v>
      </c>
      <c r="T717" s="57" t="str">
        <f>Tabella3[[#This Row],[Descrizione Attività]]</f>
        <v>Manutenzione Strumentale Isab</v>
      </c>
      <c r="U717" s="57" t="str">
        <f>IF(Tabella1[[#This Row],[DATA]]="","","02")</f>
        <v>02</v>
      </c>
      <c r="V717" s="34"/>
      <c r="W717" s="34"/>
      <c r="X717" s="33"/>
      <c r="Y717" s="23"/>
      <c r="Z717" s="21" t="str">
        <f t="shared" si="252"/>
        <v>martedì</v>
      </c>
      <c r="AA717" s="22">
        <f t="shared" si="253"/>
        <v>2</v>
      </c>
      <c r="AB717" s="22" t="str">
        <f t="shared" si="254"/>
        <v>02:00</v>
      </c>
      <c r="AC717" s="22" t="str">
        <f t="shared" si="255"/>
        <v>NO</v>
      </c>
      <c r="AD717" s="46"/>
      <c r="AE717" s="80">
        <v>45832</v>
      </c>
      <c r="AF717" s="73" t="s">
        <v>107</v>
      </c>
      <c r="AG717" s="73"/>
      <c r="AH717" s="73">
        <v>23134</v>
      </c>
      <c r="AI717" s="73">
        <v>20</v>
      </c>
      <c r="AJ717" s="74">
        <v>16.45</v>
      </c>
      <c r="AK717" s="74">
        <v>18.45</v>
      </c>
      <c r="AL717" s="74">
        <v>2</v>
      </c>
      <c r="AM717" s="73" t="s">
        <v>156</v>
      </c>
      <c r="AN717" s="75" t="s">
        <v>49</v>
      </c>
      <c r="AO717" s="76" t="s">
        <v>46</v>
      </c>
    </row>
    <row r="718" spans="1:41" ht="14.45" customHeight="1">
      <c r="A718" s="38"/>
      <c r="B718" s="11">
        <f t="shared" si="242"/>
        <v>45832</v>
      </c>
      <c r="C718" s="39">
        <f t="shared" si="259"/>
        <v>404</v>
      </c>
      <c r="D718" s="50" t="str">
        <f>IF(AF718="", "", IFERROR(TEXT(INDEX(Tabella4[N°], MATCH("*"&amp;AF718&amp;"*", Tabella4[DIPENDENTE], 0)), "0000"), "Non trovato"))</f>
        <v>0476</v>
      </c>
      <c r="E718" s="50" t="str">
        <f>IF(AG718="", "", IF(ISERROR(MATCH("*"&amp;AG718&amp;"*", Tabella4[DIPENDENTE], 0)), "Non trovato", TEXT(INDEX(Tabella4[N°], MATCH("*"&amp;AG718&amp;"*", Tabella4[DIPENDENTE], 0)), "0000")))</f>
        <v>0386</v>
      </c>
      <c r="F718" s="48" t="str">
        <f t="shared" si="243"/>
        <v>ARICO'</v>
      </c>
      <c r="G718" s="48" t="str">
        <f t="shared" si="244"/>
        <v>TRICHINI</v>
      </c>
      <c r="H718" s="57"/>
      <c r="I718" s="68" t="str">
        <f t="shared" si="245"/>
        <v>02</v>
      </c>
      <c r="J718" s="39" t="str">
        <f t="shared" si="256"/>
        <v/>
      </c>
      <c r="K718" s="40" t="str">
        <f t="shared" si="257"/>
        <v/>
      </c>
      <c r="L718" s="48"/>
      <c r="M718" s="41" t="str">
        <f t="shared" si="258"/>
        <v/>
      </c>
      <c r="N718" s="41" t="str">
        <f t="shared" si="246"/>
        <v/>
      </c>
      <c r="O718" s="10" t="str">
        <f t="shared" si="247"/>
        <v>08:15</v>
      </c>
      <c r="P718" s="10" t="str">
        <f t="shared" si="248"/>
        <v/>
      </c>
      <c r="Q718" s="48" t="str">
        <f t="shared" si="249"/>
        <v>08:15</v>
      </c>
      <c r="R718" s="48" t="str">
        <f t="shared" si="250"/>
        <v/>
      </c>
      <c r="S718" s="42" t="str">
        <f t="shared" si="251"/>
        <v>DOPPIO</v>
      </c>
      <c r="T718" s="57" t="str">
        <f>Tabella3[[#This Row],[Descrizione Attività]]</f>
        <v>MALATTIA</v>
      </c>
      <c r="U718" s="57" t="str">
        <f>IF(Tabella1[[#This Row],[DATA]]="","","02")</f>
        <v>02</v>
      </c>
      <c r="V718" s="34"/>
      <c r="W718" s="34"/>
      <c r="X718" s="33"/>
      <c r="Y718" s="23"/>
      <c r="Z718" s="21" t="str">
        <f t="shared" si="252"/>
        <v>martedì</v>
      </c>
      <c r="AA718" s="22">
        <f t="shared" si="253"/>
        <v>8.25</v>
      </c>
      <c r="AB718" s="22" t="str">
        <f t="shared" si="254"/>
        <v>08:15</v>
      </c>
      <c r="AC718" s="22" t="str">
        <f t="shared" si="255"/>
        <v>NO</v>
      </c>
      <c r="AD718" s="46"/>
      <c r="AE718" s="80">
        <v>45832</v>
      </c>
      <c r="AF718" s="73" t="s">
        <v>108</v>
      </c>
      <c r="AG718" s="73" t="s">
        <v>113</v>
      </c>
      <c r="AH718" s="73">
        <v>4043</v>
      </c>
      <c r="AI718" s="73">
        <v>10</v>
      </c>
      <c r="AJ718" s="74"/>
      <c r="AK718" s="74"/>
      <c r="AL718" s="74">
        <v>16.5</v>
      </c>
      <c r="AM718" s="73" t="s">
        <v>22</v>
      </c>
      <c r="AN718" s="75" t="s">
        <v>49</v>
      </c>
      <c r="AO718" s="76">
        <v>404</v>
      </c>
    </row>
    <row r="719" spans="1:41" ht="14.45" customHeight="1">
      <c r="A719" s="38"/>
      <c r="B719" s="11">
        <f t="shared" si="242"/>
        <v>45832</v>
      </c>
      <c r="C719" s="39">
        <f t="shared" si="259"/>
        <v>404</v>
      </c>
      <c r="D719" s="50" t="str">
        <f>IF(AF719="", "", IFERROR(TEXT(INDEX(Tabella4[N°], MATCH("*"&amp;AF719&amp;"*", Tabella4[DIPENDENTE], 0)), "0000"), "Non trovato"))</f>
        <v>0431</v>
      </c>
      <c r="E719" s="50" t="str">
        <f>IF(AG719="", "", IF(ISERROR(MATCH("*"&amp;AG719&amp;"*", Tabella4[DIPENDENTE], 0)), "Non trovato", TEXT(INDEX(Tabella4[N°], MATCH("*"&amp;AG719&amp;"*", Tabella4[DIPENDENTE], 0)), "0000")))</f>
        <v>0490</v>
      </c>
      <c r="F719" s="48" t="str">
        <f t="shared" si="243"/>
        <v>DI NICOLA</v>
      </c>
      <c r="G719" s="48" t="str">
        <f t="shared" si="244"/>
        <v>RICIPUTO</v>
      </c>
      <c r="H719" s="57"/>
      <c r="I719" s="68" t="str">
        <f t="shared" si="245"/>
        <v>02</v>
      </c>
      <c r="J719" s="39" t="str">
        <f t="shared" si="256"/>
        <v/>
      </c>
      <c r="K719" s="40" t="str">
        <f t="shared" si="257"/>
        <v/>
      </c>
      <c r="L719" s="48"/>
      <c r="M719" s="41" t="str">
        <f t="shared" si="258"/>
        <v/>
      </c>
      <c r="N719" s="41" t="str">
        <f t="shared" si="246"/>
        <v/>
      </c>
      <c r="O719" s="10" t="str">
        <f t="shared" si="247"/>
        <v>00:15</v>
      </c>
      <c r="P719" s="10" t="str">
        <f t="shared" si="248"/>
        <v>00:15</v>
      </c>
      <c r="Q719" s="48" t="str">
        <f t="shared" si="249"/>
        <v/>
      </c>
      <c r="R719" s="48" t="str">
        <f t="shared" si="250"/>
        <v/>
      </c>
      <c r="S719" s="42" t="str">
        <f t="shared" si="251"/>
        <v>DOPPIO</v>
      </c>
      <c r="T719" s="57" t="str">
        <f>Tabella3[[#This Row],[Descrizione Attività]]</f>
        <v>PERMESSO RETRIBUITO</v>
      </c>
      <c r="U719" s="57" t="str">
        <f>IF(Tabella1[[#This Row],[DATA]]="","","02")</f>
        <v>02</v>
      </c>
      <c r="V719" s="34"/>
      <c r="W719" s="34"/>
      <c r="X719" s="33"/>
      <c r="Y719" s="23"/>
      <c r="Z719" s="21" t="str">
        <f t="shared" si="252"/>
        <v>martedì</v>
      </c>
      <c r="AA719" s="22">
        <f t="shared" si="253"/>
        <v>0.25</v>
      </c>
      <c r="AB719" s="22" t="str">
        <f t="shared" si="254"/>
        <v>00:15</v>
      </c>
      <c r="AC719" s="22" t="str">
        <f t="shared" si="255"/>
        <v>NO</v>
      </c>
      <c r="AD719" s="46"/>
      <c r="AE719" s="80">
        <v>45832</v>
      </c>
      <c r="AF719" s="73" t="s">
        <v>64</v>
      </c>
      <c r="AG719" s="73" t="s">
        <v>96</v>
      </c>
      <c r="AH719" s="73">
        <v>4044</v>
      </c>
      <c r="AI719" s="73">
        <v>10</v>
      </c>
      <c r="AJ719" s="74">
        <v>7.45</v>
      </c>
      <c r="AK719" s="74">
        <v>8</v>
      </c>
      <c r="AL719" s="74">
        <v>0.5</v>
      </c>
      <c r="AM719" s="73" t="s">
        <v>48</v>
      </c>
      <c r="AN719" s="75" t="s">
        <v>49</v>
      </c>
      <c r="AO719" s="76">
        <v>404</v>
      </c>
    </row>
    <row r="720" spans="1:41" ht="14.45" customHeight="1">
      <c r="A720" s="38"/>
      <c r="B720" s="11">
        <f t="shared" si="242"/>
        <v>45832</v>
      </c>
      <c r="C720" s="39">
        <f t="shared" si="259"/>
        <v>404</v>
      </c>
      <c r="D720" s="50" t="str">
        <f>IF(AF720="", "", IFERROR(TEXT(INDEX(Tabella4[N°], MATCH("*"&amp;AF720&amp;"*", Tabella4[DIPENDENTE], 0)), "0000"), "Non trovato"))</f>
        <v>0266</v>
      </c>
      <c r="E720" s="50" t="str">
        <f>IF(AG720="", "", IF(ISERROR(MATCH("*"&amp;AG720&amp;"*", Tabella4[DIPENDENTE], 0)), "Non trovato", TEXT(INDEX(Tabella4[N°], MATCH("*"&amp;AG720&amp;"*", Tabella4[DIPENDENTE], 0)), "0000")))</f>
        <v/>
      </c>
      <c r="F720" s="48" t="str">
        <f t="shared" si="243"/>
        <v>DI SALVO</v>
      </c>
      <c r="G720" s="48" t="str">
        <f t="shared" si="244"/>
        <v/>
      </c>
      <c r="H720" s="57"/>
      <c r="I720" s="68" t="str">
        <f t="shared" si="245"/>
        <v>02</v>
      </c>
      <c r="J720" s="39" t="str">
        <f t="shared" si="256"/>
        <v/>
      </c>
      <c r="K720" s="40" t="str">
        <f t="shared" si="257"/>
        <v/>
      </c>
      <c r="L720" s="48"/>
      <c r="M720" s="41" t="str">
        <f t="shared" si="258"/>
        <v/>
      </c>
      <c r="N720" s="41" t="str">
        <f t="shared" si="246"/>
        <v/>
      </c>
      <c r="O720" s="10" t="str">
        <f t="shared" si="247"/>
        <v>04:00</v>
      </c>
      <c r="P720" s="10" t="str">
        <f t="shared" si="248"/>
        <v>04:00</v>
      </c>
      <c r="Q720" s="48" t="str">
        <f t="shared" si="249"/>
        <v/>
      </c>
      <c r="R720" s="48" t="str">
        <f t="shared" si="250"/>
        <v/>
      </c>
      <c r="S720" s="42" t="str">
        <f t="shared" si="251"/>
        <v>SINGOLO</v>
      </c>
      <c r="T720" s="57" t="str">
        <f>Tabella3[[#This Row],[Descrizione Attività]]</f>
        <v>PERMESSO RETRIBUITO</v>
      </c>
      <c r="U720" s="57" t="str">
        <f>IF(Tabella1[[#This Row],[DATA]]="","","02")</f>
        <v>02</v>
      </c>
      <c r="V720" s="34"/>
      <c r="W720" s="34"/>
      <c r="X720" s="33"/>
      <c r="Y720" s="23"/>
      <c r="Z720" s="21" t="str">
        <f t="shared" si="252"/>
        <v>martedì</v>
      </c>
      <c r="AA720" s="22">
        <f t="shared" si="253"/>
        <v>4</v>
      </c>
      <c r="AB720" s="22" t="str">
        <f t="shared" si="254"/>
        <v>04:00</v>
      </c>
      <c r="AC720" s="22" t="str">
        <f t="shared" si="255"/>
        <v>NO</v>
      </c>
      <c r="AD720" s="46"/>
      <c r="AE720" s="80">
        <v>45832</v>
      </c>
      <c r="AF720" s="73" t="s">
        <v>54</v>
      </c>
      <c r="AG720" s="73"/>
      <c r="AH720" s="73">
        <v>4044</v>
      </c>
      <c r="AI720" s="73">
        <v>10</v>
      </c>
      <c r="AJ720" s="74">
        <v>12.45</v>
      </c>
      <c r="AK720" s="74">
        <v>16.45</v>
      </c>
      <c r="AL720" s="74">
        <v>4</v>
      </c>
      <c r="AM720" s="73" t="s">
        <v>48</v>
      </c>
      <c r="AN720" s="75" t="s">
        <v>49</v>
      </c>
      <c r="AO720" s="76">
        <v>404</v>
      </c>
    </row>
    <row r="721" spans="1:41" ht="14.45" customHeight="1">
      <c r="A721" s="38"/>
      <c r="B721" s="11">
        <f t="shared" si="242"/>
        <v>45832</v>
      </c>
      <c r="C721" s="39">
        <f t="shared" si="259"/>
        <v>404</v>
      </c>
      <c r="D721" s="50" t="str">
        <f>IF(AF721="", "", IFERROR(TEXT(INDEX(Tabella4[N°], MATCH("*"&amp;AF721&amp;"*", Tabella4[DIPENDENTE], 0)), "0000"), "Non trovato"))</f>
        <v>0354</v>
      </c>
      <c r="E721" s="50" t="str">
        <f>IF(AG721="", "", IF(ISERROR(MATCH("*"&amp;AG721&amp;"*", Tabella4[DIPENDENTE], 0)), "Non trovato", TEXT(INDEX(Tabella4[N°], MATCH("*"&amp;AG721&amp;"*", Tabella4[DIPENDENTE], 0)), "0000")))</f>
        <v>1996</v>
      </c>
      <c r="F721" s="48" t="str">
        <f t="shared" si="243"/>
        <v>GARRO L</v>
      </c>
      <c r="G721" s="48" t="str">
        <f t="shared" si="244"/>
        <v>GARRO S</v>
      </c>
      <c r="H721" s="57"/>
      <c r="I721" s="68" t="str">
        <f t="shared" si="245"/>
        <v>02</v>
      </c>
      <c r="J721" s="39" t="str">
        <f t="shared" si="256"/>
        <v/>
      </c>
      <c r="K721" s="40" t="str">
        <f t="shared" si="257"/>
        <v/>
      </c>
      <c r="L721" s="48"/>
      <c r="M721" s="41" t="str">
        <f t="shared" si="258"/>
        <v/>
      </c>
      <c r="N721" s="41" t="str">
        <f t="shared" si="246"/>
        <v/>
      </c>
      <c r="O721" s="10" t="str">
        <f t="shared" si="247"/>
        <v>00:15</v>
      </c>
      <c r="P721" s="10" t="str">
        <f t="shared" si="248"/>
        <v>00:15</v>
      </c>
      <c r="Q721" s="48" t="str">
        <f t="shared" si="249"/>
        <v/>
      </c>
      <c r="R721" s="48" t="str">
        <f t="shared" si="250"/>
        <v/>
      </c>
      <c r="S721" s="42" t="str">
        <f t="shared" si="251"/>
        <v>DOPPIO</v>
      </c>
      <c r="T721" s="57" t="str">
        <f>Tabella3[[#This Row],[Descrizione Attività]]</f>
        <v>PERMESSO RETRIBUITO</v>
      </c>
      <c r="U721" s="57" t="str">
        <f>IF(Tabella1[[#This Row],[DATA]]="","","02")</f>
        <v>02</v>
      </c>
      <c r="V721" s="34"/>
      <c r="W721" s="34"/>
      <c r="X721" s="33"/>
      <c r="Y721" s="23"/>
      <c r="Z721" s="21" t="str">
        <f t="shared" si="252"/>
        <v>martedì</v>
      </c>
      <c r="AA721" s="22">
        <f t="shared" si="253"/>
        <v>0.25</v>
      </c>
      <c r="AB721" s="22" t="str">
        <f t="shared" si="254"/>
        <v>00:15</v>
      </c>
      <c r="AC721" s="22" t="str">
        <f t="shared" si="255"/>
        <v>NO</v>
      </c>
      <c r="AD721" s="46"/>
      <c r="AE721" s="80">
        <v>45832</v>
      </c>
      <c r="AF721" s="73" t="s">
        <v>99</v>
      </c>
      <c r="AG721" s="73" t="s">
        <v>97</v>
      </c>
      <c r="AH721" s="73">
        <v>4044</v>
      </c>
      <c r="AI721" s="73">
        <v>10</v>
      </c>
      <c r="AJ721" s="74">
        <v>7.45</v>
      </c>
      <c r="AK721" s="74">
        <v>8</v>
      </c>
      <c r="AL721" s="74">
        <v>0.5</v>
      </c>
      <c r="AM721" s="73" t="s">
        <v>48</v>
      </c>
      <c r="AN721" s="75" t="s">
        <v>49</v>
      </c>
      <c r="AO721" s="76">
        <v>404</v>
      </c>
    </row>
    <row r="722" spans="1:41" ht="14.45" customHeight="1">
      <c r="A722" s="38"/>
      <c r="B722" s="12">
        <f t="shared" si="242"/>
        <v>45832</v>
      </c>
      <c r="C722" s="39">
        <f t="shared" si="259"/>
        <v>5400257401</v>
      </c>
      <c r="D722" s="52" t="str">
        <f>IF(AF722="", "", IFERROR(TEXT(INDEX(Tabella4[N°], MATCH("*"&amp;AF722&amp;"*", Tabella4[DIPENDENTE], 0)), "0000"), "Non trovato"))</f>
        <v>0354</v>
      </c>
      <c r="E722" s="52" t="str">
        <f>IF(AG722="", "", IF(ISERROR(MATCH("*"&amp;AG722&amp;"*", Tabella4[DIPENDENTE], 0)), "Non trovato", TEXT(INDEX(Tabella4[N°], MATCH("*"&amp;AG722&amp;"*", Tabella4[DIPENDENTE], 0)), "0000")))</f>
        <v>1996</v>
      </c>
      <c r="F722" s="48" t="str">
        <f t="shared" si="243"/>
        <v>GARRO L</v>
      </c>
      <c r="G722" s="48" t="str">
        <f t="shared" si="244"/>
        <v>GARRO S</v>
      </c>
      <c r="H722" s="57"/>
      <c r="I722" s="68" t="str">
        <f t="shared" si="245"/>
        <v>02</v>
      </c>
      <c r="J722" s="39" t="str">
        <f t="shared" si="256"/>
        <v/>
      </c>
      <c r="K722" s="40" t="str">
        <f t="shared" si="257"/>
        <v>08:00</v>
      </c>
      <c r="L722" s="48"/>
      <c r="M722" s="41" t="str">
        <f t="shared" si="258"/>
        <v/>
      </c>
      <c r="N722" s="41" t="str">
        <f t="shared" si="246"/>
        <v/>
      </c>
      <c r="O722" s="10" t="str">
        <f t="shared" si="247"/>
        <v>08:00</v>
      </c>
      <c r="P722" s="10" t="str">
        <f t="shared" si="248"/>
        <v/>
      </c>
      <c r="Q722" s="48" t="str">
        <f t="shared" si="249"/>
        <v/>
      </c>
      <c r="R722" s="48" t="str">
        <f t="shared" si="250"/>
        <v/>
      </c>
      <c r="S722" s="42" t="str">
        <f t="shared" si="251"/>
        <v>DOPPIO</v>
      </c>
      <c r="T722" s="57" t="str">
        <f>Tabella3[[#This Row],[Descrizione Attività]]</f>
        <v>Assistenza valvolisti (PREV.144/25)</v>
      </c>
      <c r="U722" s="57" t="str">
        <f>IF(Tabella1[[#This Row],[DATA]]="","","02")</f>
        <v>02</v>
      </c>
      <c r="V722" s="34"/>
      <c r="W722" s="34"/>
      <c r="X722" s="33"/>
      <c r="Y722" s="23"/>
      <c r="Z722" s="21" t="str">
        <f t="shared" si="252"/>
        <v>martedì</v>
      </c>
      <c r="AA722" s="22">
        <f t="shared" si="253"/>
        <v>8</v>
      </c>
      <c r="AB722" s="22" t="str">
        <f t="shared" si="254"/>
        <v>08:00</v>
      </c>
      <c r="AC722" s="22" t="str">
        <f t="shared" si="255"/>
        <v>NO</v>
      </c>
      <c r="AD722" s="46"/>
      <c r="AE722" s="80">
        <v>45832</v>
      </c>
      <c r="AF722" s="73" t="s">
        <v>99</v>
      </c>
      <c r="AG722" s="73" t="s">
        <v>97</v>
      </c>
      <c r="AH722" s="73">
        <v>5400257401</v>
      </c>
      <c r="AI722" s="73">
        <v>10</v>
      </c>
      <c r="AJ722" s="74">
        <v>8</v>
      </c>
      <c r="AK722" s="74">
        <v>16.45</v>
      </c>
      <c r="AL722" s="74">
        <v>16</v>
      </c>
      <c r="AM722" s="73" t="s">
        <v>231</v>
      </c>
      <c r="AN722" s="75" t="s">
        <v>45</v>
      </c>
      <c r="AO722" s="76" t="s">
        <v>46</v>
      </c>
    </row>
    <row r="723" spans="1:41" ht="14.45" customHeight="1">
      <c r="A723" s="38"/>
      <c r="B723" s="9">
        <f t="shared" si="242"/>
        <v>45832</v>
      </c>
      <c r="C723" s="39">
        <f t="shared" si="259"/>
        <v>404</v>
      </c>
      <c r="D723" s="38" t="str">
        <f>IF(AF723="", "", IFERROR(TEXT(INDEX(Tabella4[N°], MATCH("*"&amp;AF723&amp;"*", Tabella4[DIPENDENTE], 0)), "0000"), "Non trovato"))</f>
        <v>0242</v>
      </c>
      <c r="E723" s="38" t="str">
        <f>IF(AG723="", "", IF(ISERROR(MATCH("*"&amp;AG723&amp;"*", Tabella4[DIPENDENTE], 0)), "Non trovato", TEXT(INDEX(Tabella4[N°], MATCH("*"&amp;AG723&amp;"*", Tabella4[DIPENDENTE], 0)), "0000")))</f>
        <v>0552</v>
      </c>
      <c r="F723" s="48" t="str">
        <f t="shared" si="243"/>
        <v>OGNISANTI A</v>
      </c>
      <c r="G723" s="48" t="str">
        <f t="shared" si="244"/>
        <v>DI MARE</v>
      </c>
      <c r="H723" s="57"/>
      <c r="I723" s="68" t="str">
        <f t="shared" si="245"/>
        <v>02</v>
      </c>
      <c r="J723" s="39" t="str">
        <f t="shared" si="256"/>
        <v>00:30</v>
      </c>
      <c r="K723" s="40" t="str">
        <f t="shared" si="257"/>
        <v/>
      </c>
      <c r="L723" s="48"/>
      <c r="M723" s="41" t="str">
        <f t="shared" si="258"/>
        <v/>
      </c>
      <c r="N723" s="41" t="str">
        <f t="shared" si="246"/>
        <v/>
      </c>
      <c r="O723" s="10" t="str">
        <f t="shared" si="247"/>
        <v>00:30</v>
      </c>
      <c r="P723" s="10" t="str">
        <f t="shared" si="248"/>
        <v/>
      </c>
      <c r="Q723" s="48" t="str">
        <f t="shared" si="249"/>
        <v/>
      </c>
      <c r="R723" s="48" t="str">
        <f t="shared" si="250"/>
        <v/>
      </c>
      <c r="S723" s="42" t="str">
        <f t="shared" si="251"/>
        <v>DOPPIO</v>
      </c>
      <c r="T723" s="57" t="str">
        <f>Tabella3[[#This Row],[Descrizione Attività]]</f>
        <v>ORE CONTO PROPRIO</v>
      </c>
      <c r="U723" s="57" t="str">
        <f>IF(Tabella1[[#This Row],[DATA]]="","","02")</f>
        <v>02</v>
      </c>
      <c r="V723" s="34"/>
      <c r="W723" s="34"/>
      <c r="X723" s="33"/>
      <c r="Y723" s="23"/>
      <c r="Z723" s="21" t="str">
        <f t="shared" si="252"/>
        <v>martedì</v>
      </c>
      <c r="AA723" s="22">
        <f t="shared" si="253"/>
        <v>0.5</v>
      </c>
      <c r="AB723" s="22" t="str">
        <f t="shared" si="254"/>
        <v>00:30</v>
      </c>
      <c r="AC723" s="22" t="str">
        <f t="shared" si="255"/>
        <v>NO</v>
      </c>
      <c r="AD723" s="46"/>
      <c r="AE723" s="80">
        <v>45832</v>
      </c>
      <c r="AF723" s="73" t="s">
        <v>72</v>
      </c>
      <c r="AG723" s="73" t="s">
        <v>63</v>
      </c>
      <c r="AH723" s="73">
        <v>4041</v>
      </c>
      <c r="AI723" s="73">
        <v>10</v>
      </c>
      <c r="AJ723" s="74">
        <v>16.45</v>
      </c>
      <c r="AK723" s="74">
        <v>17.149999999999999</v>
      </c>
      <c r="AL723" s="74">
        <v>1</v>
      </c>
      <c r="AM723" s="73" t="s">
        <v>62</v>
      </c>
      <c r="AN723" s="75" t="s">
        <v>49</v>
      </c>
      <c r="AO723" s="76">
        <v>4041</v>
      </c>
    </row>
    <row r="724" spans="1:41" ht="14.45" customHeight="1">
      <c r="A724" s="38"/>
      <c r="B724" s="9">
        <f t="shared" si="242"/>
        <v>45832</v>
      </c>
      <c r="C724" s="39">
        <f t="shared" si="259"/>
        <v>404</v>
      </c>
      <c r="D724" s="38" t="str">
        <f>IF(AF724="", "", IFERROR(TEXT(INDEX(Tabella4[N°], MATCH("*"&amp;AF724&amp;"*", Tabella4[DIPENDENTE], 0)), "0000"), "Non trovato"))</f>
        <v>0552</v>
      </c>
      <c r="E724" s="38" t="str">
        <f>IF(AG724="", "", IF(ISERROR(MATCH("*"&amp;AG724&amp;"*", Tabella4[DIPENDENTE], 0)), "Non trovato", TEXT(INDEX(Tabella4[N°], MATCH("*"&amp;AG724&amp;"*", Tabella4[DIPENDENTE], 0)), "0000")))</f>
        <v/>
      </c>
      <c r="F724" s="48" t="str">
        <f t="shared" si="243"/>
        <v>DI MARE</v>
      </c>
      <c r="G724" s="48" t="str">
        <f t="shared" si="244"/>
        <v/>
      </c>
      <c r="H724" s="57"/>
      <c r="I724" s="68" t="str">
        <f t="shared" si="245"/>
        <v>02</v>
      </c>
      <c r="J724" s="39" t="str">
        <f t="shared" si="256"/>
        <v>01:30</v>
      </c>
      <c r="K724" s="40" t="str">
        <f t="shared" si="257"/>
        <v/>
      </c>
      <c r="L724" s="48"/>
      <c r="M724" s="41" t="str">
        <f t="shared" si="258"/>
        <v/>
      </c>
      <c r="N724" s="41" t="str">
        <f t="shared" si="246"/>
        <v/>
      </c>
      <c r="O724" s="10" t="str">
        <f t="shared" si="247"/>
        <v>01:30</v>
      </c>
      <c r="P724" s="10" t="str">
        <f t="shared" si="248"/>
        <v/>
      </c>
      <c r="Q724" s="48" t="str">
        <f t="shared" si="249"/>
        <v/>
      </c>
      <c r="R724" s="48" t="str">
        <f t="shared" si="250"/>
        <v/>
      </c>
      <c r="S724" s="42" t="str">
        <f t="shared" si="251"/>
        <v>SINGOLO</v>
      </c>
      <c r="T724" s="57" t="str">
        <f>Tabella3[[#This Row],[Descrizione Attività]]</f>
        <v>ORE CONTO PROPRIO</v>
      </c>
      <c r="U724" s="57" t="str">
        <f>IF(Tabella1[[#This Row],[DATA]]="","","02")</f>
        <v>02</v>
      </c>
      <c r="V724" s="34"/>
      <c r="W724" s="34"/>
      <c r="X724" s="33"/>
      <c r="Y724" s="23"/>
      <c r="Z724" s="21" t="str">
        <f t="shared" si="252"/>
        <v>martedì</v>
      </c>
      <c r="AA724" s="22">
        <f t="shared" si="253"/>
        <v>1.5</v>
      </c>
      <c r="AB724" s="22" t="str">
        <f t="shared" si="254"/>
        <v>01:30</v>
      </c>
      <c r="AC724" s="22" t="str">
        <f t="shared" si="255"/>
        <v>NO</v>
      </c>
      <c r="AD724" s="46"/>
      <c r="AE724" s="80">
        <v>45832</v>
      </c>
      <c r="AF724" s="73" t="s">
        <v>63</v>
      </c>
      <c r="AG724" s="73"/>
      <c r="AH724" s="73">
        <v>4041</v>
      </c>
      <c r="AI724" s="73">
        <v>10</v>
      </c>
      <c r="AJ724" s="74">
        <v>6.15</v>
      </c>
      <c r="AK724" s="74">
        <v>7.45</v>
      </c>
      <c r="AL724" s="74">
        <v>1.5</v>
      </c>
      <c r="AM724" s="73" t="s">
        <v>62</v>
      </c>
      <c r="AN724" s="75" t="s">
        <v>49</v>
      </c>
      <c r="AO724" s="76">
        <v>4041</v>
      </c>
    </row>
    <row r="725" spans="1:41" ht="14.45" customHeight="1">
      <c r="A725" s="38"/>
      <c r="B725" s="9">
        <f t="shared" si="242"/>
        <v>45832</v>
      </c>
      <c r="C725" s="39">
        <f t="shared" si="259"/>
        <v>404</v>
      </c>
      <c r="D725" s="38" t="str">
        <f>IF(AF725="", "", IFERROR(TEXT(INDEX(Tabella4[N°], MATCH("*"&amp;AF725&amp;"*", Tabella4[DIPENDENTE], 0)), "0000"), "Non trovato"))</f>
        <v>1050</v>
      </c>
      <c r="E725" s="38" t="str">
        <f>IF(AG725="", "", IF(ISERROR(MATCH("*"&amp;AG725&amp;"*", Tabella4[DIPENDENTE], 0)), "Non trovato", TEXT(INDEX(Tabella4[N°], MATCH("*"&amp;AG725&amp;"*", Tabella4[DIPENDENTE], 0)), "0000")))</f>
        <v/>
      </c>
      <c r="F725" s="48" t="str">
        <f t="shared" si="243"/>
        <v>GIGLIUTO M</v>
      </c>
      <c r="G725" s="48" t="str">
        <f t="shared" si="244"/>
        <v/>
      </c>
      <c r="H725" s="57"/>
      <c r="I725" s="68" t="str">
        <f t="shared" si="245"/>
        <v>02</v>
      </c>
      <c r="J725" s="39" t="str">
        <f t="shared" si="256"/>
        <v>08:15</v>
      </c>
      <c r="K725" s="40" t="str">
        <f t="shared" si="257"/>
        <v/>
      </c>
      <c r="L725" s="48"/>
      <c r="M725" s="41" t="str">
        <f t="shared" si="258"/>
        <v>01:00</v>
      </c>
      <c r="N725" s="41" t="str">
        <f t="shared" si="246"/>
        <v/>
      </c>
      <c r="O725" s="10" t="str">
        <f t="shared" si="247"/>
        <v>09:15</v>
      </c>
      <c r="P725" s="10" t="str">
        <f t="shared" si="248"/>
        <v/>
      </c>
      <c r="Q725" s="48" t="str">
        <f t="shared" si="249"/>
        <v/>
      </c>
      <c r="R725" s="48" t="str">
        <f t="shared" si="250"/>
        <v/>
      </c>
      <c r="S725" s="42" t="str">
        <f t="shared" si="251"/>
        <v>SINGOLO</v>
      </c>
      <c r="T725" s="57" t="str">
        <f>Tabella3[[#This Row],[Descrizione Attività]]</f>
        <v>ORE CONTO PROPRIO</v>
      </c>
      <c r="U725" s="57" t="str">
        <f>IF(Tabella1[[#This Row],[DATA]]="","","02")</f>
        <v>02</v>
      </c>
      <c r="V725" s="34"/>
      <c r="W725" s="34"/>
      <c r="X725" s="33"/>
      <c r="Y725" s="23"/>
      <c r="Z725" s="21" t="str">
        <f t="shared" si="252"/>
        <v>martedì</v>
      </c>
      <c r="AA725" s="22">
        <f t="shared" si="253"/>
        <v>9.25</v>
      </c>
      <c r="AB725" s="22" t="str">
        <f t="shared" si="254"/>
        <v>09:15</v>
      </c>
      <c r="AC725" s="22" t="str">
        <f t="shared" si="255"/>
        <v>NO</v>
      </c>
      <c r="AD725" s="46"/>
      <c r="AE725" s="80">
        <v>45832</v>
      </c>
      <c r="AF725" s="73" t="s">
        <v>109</v>
      </c>
      <c r="AG725" s="73"/>
      <c r="AH725" s="73">
        <v>4041</v>
      </c>
      <c r="AI725" s="73">
        <v>10</v>
      </c>
      <c r="AJ725" s="74">
        <v>7.15</v>
      </c>
      <c r="AK725" s="74">
        <v>17.149999999999999</v>
      </c>
      <c r="AL725" s="74">
        <v>9.25</v>
      </c>
      <c r="AM725" s="73" t="s">
        <v>62</v>
      </c>
      <c r="AN725" s="75" t="s">
        <v>49</v>
      </c>
      <c r="AO725" s="76">
        <v>4041</v>
      </c>
    </row>
    <row r="726" spans="1:41" ht="14.45" customHeight="1">
      <c r="A726" s="38"/>
      <c r="B726" s="9">
        <f t="shared" si="242"/>
        <v>45832</v>
      </c>
      <c r="C726" s="39" t="str">
        <f t="shared" si="259"/>
        <v>23/134</v>
      </c>
      <c r="D726" s="38" t="str">
        <f>IF(AF726="", "", IFERROR(TEXT(INDEX(Tabella4[N°], MATCH("*"&amp;AF726&amp;"*", Tabella4[DIPENDENTE], 0)), "0000"), "Non trovato"))</f>
        <v>0263</v>
      </c>
      <c r="E726" s="38" t="str">
        <f>IF(AG726="", "", IF(ISERROR(MATCH("*"&amp;AG726&amp;"*", Tabella4[DIPENDENTE], 0)), "Non trovato", TEXT(INDEX(Tabella4[N°], MATCH("*"&amp;AG726&amp;"*", Tabella4[DIPENDENTE], 0)), "0000")))</f>
        <v/>
      </c>
      <c r="F726" s="48" t="str">
        <f t="shared" si="243"/>
        <v>ROSSITTO G</v>
      </c>
      <c r="G726" s="48" t="str">
        <f t="shared" si="244"/>
        <v/>
      </c>
      <c r="H726" s="57"/>
      <c r="I726" s="68" t="str">
        <f t="shared" si="245"/>
        <v>02</v>
      </c>
      <c r="J726" s="39" t="str">
        <f t="shared" si="256"/>
        <v/>
      </c>
      <c r="K726" s="40" t="str">
        <f t="shared" si="257"/>
        <v>01:30</v>
      </c>
      <c r="L726" s="48"/>
      <c r="M726" s="41" t="str">
        <f t="shared" si="258"/>
        <v/>
      </c>
      <c r="N726" s="41" t="str">
        <f t="shared" si="246"/>
        <v/>
      </c>
      <c r="O726" s="10" t="str">
        <f t="shared" si="247"/>
        <v>01:30</v>
      </c>
      <c r="P726" s="10" t="str">
        <f t="shared" si="248"/>
        <v/>
      </c>
      <c r="Q726" s="48" t="str">
        <f t="shared" si="249"/>
        <v/>
      </c>
      <c r="R726" s="48" t="str">
        <f t="shared" si="250"/>
        <v/>
      </c>
      <c r="S726" s="42" t="str">
        <f t="shared" si="251"/>
        <v>SINGOLO</v>
      </c>
      <c r="T726" s="57" t="str">
        <f>Tabella3[[#This Row],[Descrizione Attività]]</f>
        <v>Manutenzione Elettrica Isab</v>
      </c>
      <c r="U726" s="57" t="str">
        <f>IF(Tabella1[[#This Row],[DATA]]="","","02")</f>
        <v>02</v>
      </c>
      <c r="V726" s="34"/>
      <c r="W726" s="34"/>
      <c r="X726" s="33"/>
      <c r="Y726" s="23"/>
      <c r="Z726" s="21" t="str">
        <f t="shared" si="252"/>
        <v>martedì</v>
      </c>
      <c r="AA726" s="22">
        <f t="shared" si="253"/>
        <v>1.5</v>
      </c>
      <c r="AB726" s="22" t="str">
        <f t="shared" si="254"/>
        <v>01:30</v>
      </c>
      <c r="AC726" s="22" t="str">
        <f t="shared" si="255"/>
        <v>NO</v>
      </c>
      <c r="AD726" s="46"/>
      <c r="AE726" s="80">
        <v>45832</v>
      </c>
      <c r="AF726" s="73" t="s">
        <v>110</v>
      </c>
      <c r="AG726" s="73"/>
      <c r="AH726" s="73">
        <v>23134</v>
      </c>
      <c r="AI726" s="73">
        <v>10</v>
      </c>
      <c r="AJ726" s="74">
        <v>6.15</v>
      </c>
      <c r="AK726" s="74">
        <v>7.45</v>
      </c>
      <c r="AL726" s="74">
        <v>1.5</v>
      </c>
      <c r="AM726" s="73" t="s">
        <v>111</v>
      </c>
      <c r="AN726" s="75" t="s">
        <v>49</v>
      </c>
      <c r="AO726" s="76" t="s">
        <v>61</v>
      </c>
    </row>
    <row r="727" spans="1:41" ht="14.45" customHeight="1">
      <c r="A727" s="38"/>
      <c r="B727" s="9">
        <f t="shared" si="242"/>
        <v>45832</v>
      </c>
      <c r="C727" s="39" t="str">
        <f t="shared" si="259"/>
        <v>23/134</v>
      </c>
      <c r="D727" s="38" t="str">
        <f>IF(AF727="", "", IFERROR(TEXT(INDEX(Tabella4[N°], MATCH("*"&amp;AF727&amp;"*", Tabella4[DIPENDENTE], 0)), "0000"), "Non trovato"))</f>
        <v>0263</v>
      </c>
      <c r="E727" s="38" t="str">
        <f>IF(AG727="", "", IF(ISERROR(MATCH("*"&amp;AG727&amp;"*", Tabella4[DIPENDENTE], 0)), "Non trovato", TEXT(INDEX(Tabella4[N°], MATCH("*"&amp;AG727&amp;"*", Tabella4[DIPENDENTE], 0)), "0000")))</f>
        <v/>
      </c>
      <c r="F727" s="48" t="str">
        <f t="shared" si="243"/>
        <v>ROSSITTO G</v>
      </c>
      <c r="G727" s="48" t="str">
        <f t="shared" si="244"/>
        <v/>
      </c>
      <c r="H727" s="57"/>
      <c r="I727" s="68" t="str">
        <f t="shared" si="245"/>
        <v>02</v>
      </c>
      <c r="J727" s="39" t="str">
        <f t="shared" si="256"/>
        <v/>
      </c>
      <c r="K727" s="40" t="str">
        <f t="shared" si="257"/>
        <v>06:00</v>
      </c>
      <c r="L727" s="48"/>
      <c r="M727" s="41" t="str">
        <f t="shared" si="258"/>
        <v/>
      </c>
      <c r="N727" s="41" t="str">
        <f t="shared" si="246"/>
        <v/>
      </c>
      <c r="O727" s="10" t="str">
        <f t="shared" si="247"/>
        <v>06:00</v>
      </c>
      <c r="P727" s="10" t="str">
        <f t="shared" si="248"/>
        <v/>
      </c>
      <c r="Q727" s="48" t="str">
        <f t="shared" si="249"/>
        <v/>
      </c>
      <c r="R727" s="48" t="str">
        <f t="shared" si="250"/>
        <v/>
      </c>
      <c r="S727" s="42" t="str">
        <f t="shared" si="251"/>
        <v>SINGOLO</v>
      </c>
      <c r="T727" s="57" t="str">
        <f>Tabella3[[#This Row],[Descrizione Attività]]</f>
        <v>Manutenzione Elettrica Isab</v>
      </c>
      <c r="U727" s="57" t="str">
        <f>IF(Tabella1[[#This Row],[DATA]]="","","02")</f>
        <v>02</v>
      </c>
      <c r="V727" s="34"/>
      <c r="W727" s="34"/>
      <c r="X727" s="33"/>
      <c r="Y727" s="23"/>
      <c r="Z727" s="21" t="str">
        <f t="shared" si="252"/>
        <v>martedì</v>
      </c>
      <c r="AA727" s="22">
        <f t="shared" si="253"/>
        <v>6</v>
      </c>
      <c r="AB727" s="22" t="str">
        <f t="shared" si="254"/>
        <v>06:00</v>
      </c>
      <c r="AC727" s="22" t="str">
        <f t="shared" si="255"/>
        <v>NO</v>
      </c>
      <c r="AD727" s="46"/>
      <c r="AE727" s="80">
        <v>45832</v>
      </c>
      <c r="AF727" s="73" t="s">
        <v>110</v>
      </c>
      <c r="AG727" s="73"/>
      <c r="AH727" s="73">
        <v>23134</v>
      </c>
      <c r="AI727" s="73">
        <v>10</v>
      </c>
      <c r="AJ727" s="74">
        <v>11</v>
      </c>
      <c r="AK727" s="74">
        <v>17.45</v>
      </c>
      <c r="AL727" s="74">
        <v>6</v>
      </c>
      <c r="AM727" s="73" t="s">
        <v>111</v>
      </c>
      <c r="AN727" s="75" t="s">
        <v>49</v>
      </c>
      <c r="AO727" s="76" t="s">
        <v>61</v>
      </c>
    </row>
    <row r="728" spans="1:41" ht="14.45" customHeight="1">
      <c r="A728" s="38"/>
      <c r="B728" s="9">
        <f t="shared" si="242"/>
        <v>45832</v>
      </c>
      <c r="C728" s="39">
        <f t="shared" si="259"/>
        <v>404</v>
      </c>
      <c r="D728" s="38" t="str">
        <f>IF(AF728="", "", IFERROR(TEXT(INDEX(Tabella4[N°], MATCH("*"&amp;AF728&amp;"*", Tabella4[DIPENDENTE], 0)), "0000"), "Non trovato"))</f>
        <v>0483</v>
      </c>
      <c r="E728" s="38" t="str">
        <f>IF(AG728="", "", IF(ISERROR(MATCH("*"&amp;AG728&amp;"*", Tabella4[DIPENDENTE], 0)), "Non trovato", TEXT(INDEX(Tabella4[N°], MATCH("*"&amp;AG728&amp;"*", Tabella4[DIPENDENTE], 0)), "0000")))</f>
        <v/>
      </c>
      <c r="F728" s="48" t="str">
        <f t="shared" si="243"/>
        <v>SCARAVELLI</v>
      </c>
      <c r="G728" s="48" t="str">
        <f t="shared" si="244"/>
        <v/>
      </c>
      <c r="H728" s="57"/>
      <c r="I728" s="68" t="str">
        <f t="shared" si="245"/>
        <v>02</v>
      </c>
      <c r="J728" s="39" t="str">
        <f t="shared" si="256"/>
        <v>04:00</v>
      </c>
      <c r="K728" s="40" t="str">
        <f t="shared" si="257"/>
        <v/>
      </c>
      <c r="L728" s="48"/>
      <c r="M728" s="41" t="str">
        <f t="shared" si="258"/>
        <v/>
      </c>
      <c r="N728" s="41" t="str">
        <f t="shared" si="246"/>
        <v/>
      </c>
      <c r="O728" s="10" t="str">
        <f t="shared" si="247"/>
        <v>04:00</v>
      </c>
      <c r="P728" s="10" t="str">
        <f t="shared" si="248"/>
        <v/>
      </c>
      <c r="Q728" s="48" t="str">
        <f t="shared" si="249"/>
        <v/>
      </c>
      <c r="R728" s="48" t="str">
        <f t="shared" si="250"/>
        <v/>
      </c>
      <c r="S728" s="42" t="str">
        <f t="shared" si="251"/>
        <v>SINGOLO</v>
      </c>
      <c r="T728" s="57" t="str">
        <f>Tabella3[[#This Row],[Descrizione Attività]]</f>
        <v>ORE CONTO PROPRIO</v>
      </c>
      <c r="U728" s="57" t="str">
        <f>IF(Tabella1[[#This Row],[DATA]]="","","02")</f>
        <v>02</v>
      </c>
      <c r="V728" s="34"/>
      <c r="W728" s="34"/>
      <c r="X728" s="33"/>
      <c r="Y728" s="23"/>
      <c r="Z728" s="21" t="str">
        <f t="shared" si="252"/>
        <v>martedì</v>
      </c>
      <c r="AA728" s="22">
        <f t="shared" si="253"/>
        <v>4</v>
      </c>
      <c r="AB728" s="22" t="str">
        <f t="shared" si="254"/>
        <v>04:00</v>
      </c>
      <c r="AC728" s="22" t="str">
        <f t="shared" si="255"/>
        <v>NO</v>
      </c>
      <c r="AD728" s="46"/>
      <c r="AE728" s="80">
        <v>45832</v>
      </c>
      <c r="AF728" s="73" t="s">
        <v>51</v>
      </c>
      <c r="AG728" s="73"/>
      <c r="AH728" s="73">
        <v>4041</v>
      </c>
      <c r="AI728" s="73">
        <v>10</v>
      </c>
      <c r="AJ728" s="74">
        <v>12.45</v>
      </c>
      <c r="AK728" s="74">
        <v>16.45</v>
      </c>
      <c r="AL728" s="74">
        <v>4</v>
      </c>
      <c r="AM728" s="73" t="s">
        <v>62</v>
      </c>
      <c r="AN728" s="75" t="s">
        <v>49</v>
      </c>
      <c r="AO728" s="76">
        <v>4041</v>
      </c>
    </row>
    <row r="729" spans="1:41" ht="14.45" customHeight="1">
      <c r="A729" s="38"/>
      <c r="B729" s="9">
        <f t="shared" si="242"/>
        <v>45832</v>
      </c>
      <c r="C729" s="39">
        <f t="shared" si="259"/>
        <v>404</v>
      </c>
      <c r="D729" s="38" t="str">
        <f>IF(AF729="", "", IFERROR(TEXT(INDEX(Tabella4[N°], MATCH("*"&amp;AF729&amp;"*", Tabella4[DIPENDENTE], 0)), "0000"), "Non trovato"))</f>
        <v>1765</v>
      </c>
      <c r="E729" s="38" t="str">
        <f>IF(AG729="", "", IF(ISERROR(MATCH("*"&amp;AG729&amp;"*", Tabella4[DIPENDENTE], 0)), "Non trovato", TEXT(INDEX(Tabella4[N°], MATCH("*"&amp;AG729&amp;"*", Tabella4[DIPENDENTE], 0)), "0000")))</f>
        <v/>
      </c>
      <c r="F729" s="48" t="str">
        <f t="shared" si="243"/>
        <v>SIRINGO</v>
      </c>
      <c r="G729" s="48" t="str">
        <f t="shared" si="244"/>
        <v/>
      </c>
      <c r="H729" s="57"/>
      <c r="I729" s="68" t="str">
        <f t="shared" si="245"/>
        <v>02</v>
      </c>
      <c r="J729" s="39" t="str">
        <f t="shared" si="256"/>
        <v>08:15</v>
      </c>
      <c r="K729" s="40" t="str">
        <f t="shared" si="257"/>
        <v/>
      </c>
      <c r="L729" s="48"/>
      <c r="M729" s="41" t="str">
        <f t="shared" si="258"/>
        <v/>
      </c>
      <c r="N729" s="41" t="str">
        <f t="shared" si="246"/>
        <v/>
      </c>
      <c r="O729" s="10" t="str">
        <f t="shared" si="247"/>
        <v>08:15</v>
      </c>
      <c r="P729" s="10" t="str">
        <f t="shared" si="248"/>
        <v/>
      </c>
      <c r="Q729" s="48" t="str">
        <f t="shared" si="249"/>
        <v/>
      </c>
      <c r="R729" s="48" t="str">
        <f t="shared" si="250"/>
        <v/>
      </c>
      <c r="S729" s="42" t="str">
        <f t="shared" si="251"/>
        <v>SINGOLO</v>
      </c>
      <c r="T729" s="57" t="str">
        <f>Tabella3[[#This Row],[Descrizione Attività]]</f>
        <v>ORE CONTO PROPRIO</v>
      </c>
      <c r="U729" s="57" t="str">
        <f>IF(Tabella1[[#This Row],[DATA]]="","","02")</f>
        <v>02</v>
      </c>
      <c r="V729" s="34"/>
      <c r="W729" s="34"/>
      <c r="X729" s="33"/>
      <c r="Y729" s="23"/>
      <c r="Z729" s="21" t="str">
        <f t="shared" si="252"/>
        <v>martedì</v>
      </c>
      <c r="AA729" s="22">
        <f t="shared" si="253"/>
        <v>8.25</v>
      </c>
      <c r="AB729" s="22" t="str">
        <f t="shared" si="254"/>
        <v>08:15</v>
      </c>
      <c r="AC729" s="22" t="str">
        <f t="shared" si="255"/>
        <v>NO</v>
      </c>
      <c r="AD729" s="46"/>
      <c r="AE729" s="80">
        <v>45832</v>
      </c>
      <c r="AF729" s="73" t="s">
        <v>112</v>
      </c>
      <c r="AG729" s="73"/>
      <c r="AH729" s="73">
        <v>4041</v>
      </c>
      <c r="AI729" s="73">
        <v>10</v>
      </c>
      <c r="AJ729" s="74">
        <v>7.45</v>
      </c>
      <c r="AK729" s="74">
        <v>16.45</v>
      </c>
      <c r="AL729" s="74">
        <v>8.25</v>
      </c>
      <c r="AM729" s="73" t="s">
        <v>62</v>
      </c>
      <c r="AN729" s="75" t="s">
        <v>49</v>
      </c>
      <c r="AO729" s="76">
        <v>4041</v>
      </c>
    </row>
    <row r="730" spans="1:41" ht="14.45" customHeight="1">
      <c r="A730" s="38"/>
      <c r="B730" s="9">
        <f t="shared" si="242"/>
        <v>45832</v>
      </c>
      <c r="C730" s="39">
        <f t="shared" si="259"/>
        <v>5400256490</v>
      </c>
      <c r="D730" s="38" t="str">
        <f>IF(AF730="", "", IFERROR(TEXT(INDEX(Tabella4[N°], MATCH("*"&amp;AF730&amp;"*", Tabella4[DIPENDENTE], 0)), "0000"), "Non trovato"))</f>
        <v>0967</v>
      </c>
      <c r="E730" s="38" t="str">
        <f>IF(AG730="", "", IF(ISERROR(MATCH("*"&amp;AG730&amp;"*", Tabella4[DIPENDENTE], 0)), "Non trovato", TEXT(INDEX(Tabella4[N°], MATCH("*"&amp;AG730&amp;"*", Tabella4[DIPENDENTE], 0)), "0000")))</f>
        <v>0803</v>
      </c>
      <c r="F730" s="48" t="str">
        <f t="shared" si="243"/>
        <v>SCALISI</v>
      </c>
      <c r="G730" s="48" t="str">
        <f t="shared" si="244"/>
        <v>SPINALI V</v>
      </c>
      <c r="H730" s="57"/>
      <c r="I730" s="68" t="str">
        <f t="shared" si="245"/>
        <v>02</v>
      </c>
      <c r="J730" s="39" t="str">
        <f t="shared" si="256"/>
        <v/>
      </c>
      <c r="K730" s="40" t="str">
        <f t="shared" si="257"/>
        <v>08:15</v>
      </c>
      <c r="L730" s="48"/>
      <c r="M730" s="41" t="str">
        <f t="shared" si="258"/>
        <v/>
      </c>
      <c r="N730" s="41" t="str">
        <f t="shared" si="246"/>
        <v/>
      </c>
      <c r="O730" s="10" t="str">
        <f t="shared" si="247"/>
        <v>08:15</v>
      </c>
      <c r="P730" s="10" t="str">
        <f t="shared" si="248"/>
        <v/>
      </c>
      <c r="Q730" s="48" t="str">
        <f t="shared" si="249"/>
        <v/>
      </c>
      <c r="R730" s="48" t="str">
        <f t="shared" si="250"/>
        <v/>
      </c>
      <c r="S730" s="42" t="str">
        <f t="shared" si="251"/>
        <v>DOPPIO</v>
      </c>
      <c r="T730" s="57" t="str">
        <f>Tabella3[[#This Row],[Descrizione Attività]]</f>
        <v>CONTROL rbv sez CARB ATTIVI</v>
      </c>
      <c r="U730" s="57" t="str">
        <f>IF(Tabella1[[#This Row],[DATA]]="","","02")</f>
        <v>02</v>
      </c>
      <c r="V730" s="34"/>
      <c r="W730" s="34"/>
      <c r="X730" s="33"/>
      <c r="Y730" s="23"/>
      <c r="Z730" s="21" t="str">
        <f t="shared" si="252"/>
        <v>martedì</v>
      </c>
      <c r="AA730" s="22">
        <f t="shared" si="253"/>
        <v>8.25</v>
      </c>
      <c r="AB730" s="22" t="str">
        <f t="shared" si="254"/>
        <v>08:15</v>
      </c>
      <c r="AC730" s="22" t="str">
        <f t="shared" si="255"/>
        <v>NO</v>
      </c>
      <c r="AD730" s="46"/>
      <c r="AE730" s="80">
        <v>45832</v>
      </c>
      <c r="AF730" s="73" t="s">
        <v>68</v>
      </c>
      <c r="AG730" s="73" t="s">
        <v>69</v>
      </c>
      <c r="AH730" s="73">
        <v>5400256490</v>
      </c>
      <c r="AI730" s="73">
        <v>10</v>
      </c>
      <c r="AJ730" s="74">
        <v>7.45</v>
      </c>
      <c r="AK730" s="74">
        <v>16.45</v>
      </c>
      <c r="AL730" s="74">
        <v>16.5</v>
      </c>
      <c r="AM730" s="73" t="s">
        <v>232</v>
      </c>
      <c r="AN730" s="75" t="s">
        <v>45</v>
      </c>
      <c r="AO730" s="76" t="s">
        <v>119</v>
      </c>
    </row>
    <row r="731" spans="1:41" ht="14.45" customHeight="1">
      <c r="A731" s="38"/>
      <c r="B731" s="9">
        <f t="shared" si="242"/>
        <v>45833</v>
      </c>
      <c r="C731" s="39">
        <f t="shared" si="259"/>
        <v>404</v>
      </c>
      <c r="D731" s="38" t="str">
        <f>IF(AF731="", "", IFERROR(TEXT(INDEX(Tabella4[N°], MATCH("*"&amp;AF731&amp;"*", Tabella4[DIPENDENTE], 0)), "0000"), "Non trovato"))</f>
        <v>0476</v>
      </c>
      <c r="E731" s="38" t="str">
        <f>IF(AG731="", "", IF(ISERROR(MATCH("*"&amp;AG731&amp;"*", Tabella4[DIPENDENTE], 0)), "Non trovato", TEXT(INDEX(Tabella4[N°], MATCH("*"&amp;AG731&amp;"*", Tabella4[DIPENDENTE], 0)), "0000")))</f>
        <v>0266</v>
      </c>
      <c r="F731" s="48" t="str">
        <f t="shared" si="243"/>
        <v>ARICO'</v>
      </c>
      <c r="G731" s="48" t="str">
        <f t="shared" si="244"/>
        <v>DI SALVO</v>
      </c>
      <c r="H731" s="57"/>
      <c r="I731" s="68" t="str">
        <f t="shared" si="245"/>
        <v>02</v>
      </c>
      <c r="J731" s="39" t="str">
        <f t="shared" si="256"/>
        <v/>
      </c>
      <c r="K731" s="40" t="str">
        <f t="shared" si="257"/>
        <v/>
      </c>
      <c r="L731" s="48"/>
      <c r="M731" s="41" t="str">
        <f t="shared" si="258"/>
        <v/>
      </c>
      <c r="N731" s="41" t="str">
        <f t="shared" si="246"/>
        <v/>
      </c>
      <c r="O731" s="10" t="str">
        <f t="shared" si="247"/>
        <v>08:15</v>
      </c>
      <c r="P731" s="10" t="str">
        <f t="shared" si="248"/>
        <v/>
      </c>
      <c r="Q731" s="48" t="str">
        <f t="shared" si="249"/>
        <v>08:15</v>
      </c>
      <c r="R731" s="48" t="str">
        <f t="shared" si="250"/>
        <v/>
      </c>
      <c r="S731" s="42" t="str">
        <f t="shared" si="251"/>
        <v>DOPPIO</v>
      </c>
      <c r="T731" s="57" t="str">
        <f>Tabella3[[#This Row],[Descrizione Attività]]</f>
        <v>MALATTIA</v>
      </c>
      <c r="U731" s="57" t="str">
        <f>IF(Tabella1[[#This Row],[DATA]]="","","02")</f>
        <v>02</v>
      </c>
      <c r="V731" s="34"/>
      <c r="W731" s="34"/>
      <c r="X731" s="33"/>
      <c r="Y731" s="23"/>
      <c r="Z731" s="21" t="str">
        <f t="shared" si="252"/>
        <v>mercoledì</v>
      </c>
      <c r="AA731" s="22">
        <f t="shared" si="253"/>
        <v>8.25</v>
      </c>
      <c r="AB731" s="22" t="str">
        <f t="shared" si="254"/>
        <v>08:15</v>
      </c>
      <c r="AC731" s="22" t="str">
        <f t="shared" si="255"/>
        <v>NO</v>
      </c>
      <c r="AD731" s="46"/>
      <c r="AE731" s="80">
        <v>45833</v>
      </c>
      <c r="AF731" s="73" t="s">
        <v>108</v>
      </c>
      <c r="AG731" s="73" t="s">
        <v>54</v>
      </c>
      <c r="AH731" s="73">
        <v>4043</v>
      </c>
      <c r="AI731" s="73">
        <v>10</v>
      </c>
      <c r="AJ731" s="74"/>
      <c r="AK731" s="74"/>
      <c r="AL731" s="74">
        <v>16.5</v>
      </c>
      <c r="AM731" s="73" t="s">
        <v>22</v>
      </c>
      <c r="AN731" s="75" t="s">
        <v>49</v>
      </c>
      <c r="AO731" s="76">
        <v>404</v>
      </c>
    </row>
    <row r="732" spans="1:41" ht="14.45" customHeight="1">
      <c r="A732" s="38"/>
      <c r="B732" s="9">
        <f t="shared" si="242"/>
        <v>45833</v>
      </c>
      <c r="C732" s="39">
        <f t="shared" si="259"/>
        <v>404</v>
      </c>
      <c r="D732" s="38" t="str">
        <f>IF(AF732="", "", IFERROR(TEXT(INDEX(Tabella4[N°], MATCH("*"&amp;AF732&amp;"*", Tabella4[DIPENDENTE], 0)), "0000"), "Non trovato"))</f>
        <v>0483</v>
      </c>
      <c r="E732" s="38" t="str">
        <f>IF(AG732="", "", IF(ISERROR(MATCH("*"&amp;AG732&amp;"*", Tabella4[DIPENDENTE], 0)), "Non trovato", TEXT(INDEX(Tabella4[N°], MATCH("*"&amp;AG732&amp;"*", Tabella4[DIPENDENTE], 0)), "0000")))</f>
        <v>0386</v>
      </c>
      <c r="F732" s="48" t="str">
        <f t="shared" si="243"/>
        <v>SCARAVELLI</v>
      </c>
      <c r="G732" s="48" t="str">
        <f t="shared" si="244"/>
        <v>TRICHINI</v>
      </c>
      <c r="H732" s="57"/>
      <c r="I732" s="68" t="str">
        <f t="shared" si="245"/>
        <v>02</v>
      </c>
      <c r="J732" s="39" t="str">
        <f t="shared" si="256"/>
        <v/>
      </c>
      <c r="K732" s="40" t="str">
        <f t="shared" si="257"/>
        <v/>
      </c>
      <c r="L732" s="48"/>
      <c r="M732" s="41" t="str">
        <f t="shared" si="258"/>
        <v/>
      </c>
      <c r="N732" s="41" t="str">
        <f t="shared" si="246"/>
        <v/>
      </c>
      <c r="O732" s="10" t="str">
        <f t="shared" si="247"/>
        <v>08:15</v>
      </c>
      <c r="P732" s="10" t="str">
        <f t="shared" si="248"/>
        <v/>
      </c>
      <c r="Q732" s="48" t="str">
        <f t="shared" si="249"/>
        <v>08:15</v>
      </c>
      <c r="R732" s="48" t="str">
        <f t="shared" si="250"/>
        <v/>
      </c>
      <c r="S732" s="42" t="str">
        <f t="shared" si="251"/>
        <v>DOPPIO</v>
      </c>
      <c r="T732" s="57" t="str">
        <f>Tabella3[[#This Row],[Descrizione Attività]]</f>
        <v>MALATTIA</v>
      </c>
      <c r="U732" s="57" t="str">
        <f>IF(Tabella1[[#This Row],[DATA]]="","","02")</f>
        <v>02</v>
      </c>
      <c r="V732" s="34"/>
      <c r="W732" s="34"/>
      <c r="X732" s="33"/>
      <c r="Y732" s="23"/>
      <c r="Z732" s="21" t="str">
        <f t="shared" si="252"/>
        <v>mercoledì</v>
      </c>
      <c r="AA732" s="22">
        <f t="shared" si="253"/>
        <v>8.25</v>
      </c>
      <c r="AB732" s="22" t="str">
        <f t="shared" si="254"/>
        <v>08:15</v>
      </c>
      <c r="AC732" s="22" t="str">
        <f t="shared" si="255"/>
        <v>NO</v>
      </c>
      <c r="AD732" s="46"/>
      <c r="AE732" s="80">
        <v>45833</v>
      </c>
      <c r="AF732" s="73" t="s">
        <v>51</v>
      </c>
      <c r="AG732" s="73" t="s">
        <v>113</v>
      </c>
      <c r="AH732" s="73">
        <v>4043</v>
      </c>
      <c r="AI732" s="73">
        <v>10</v>
      </c>
      <c r="AJ732" s="74"/>
      <c r="AK732" s="74"/>
      <c r="AL732" s="74">
        <v>16.5</v>
      </c>
      <c r="AM732" s="73" t="s">
        <v>22</v>
      </c>
      <c r="AN732" s="75" t="s">
        <v>49</v>
      </c>
      <c r="AO732" s="76">
        <v>404</v>
      </c>
    </row>
    <row r="733" spans="1:41" ht="14.45" customHeight="1">
      <c r="A733" s="38"/>
      <c r="B733" s="9">
        <f t="shared" si="242"/>
        <v>45833</v>
      </c>
      <c r="C733" s="39">
        <f t="shared" si="259"/>
        <v>404</v>
      </c>
      <c r="D733" s="38" t="str">
        <f>IF(AF733="", "", IFERROR(TEXT(INDEX(Tabella4[N°], MATCH("*"&amp;AF733&amp;"*", Tabella4[DIPENDENTE], 0)), "0000"), "Non trovato"))</f>
        <v>0475</v>
      </c>
      <c r="E733" s="38" t="str">
        <f>IF(AG733="", "", IF(ISERROR(MATCH("*"&amp;AG733&amp;"*", Tabella4[DIPENDENTE], 0)), "Non trovato", TEXT(INDEX(Tabella4[N°], MATCH("*"&amp;AG733&amp;"*", Tabella4[DIPENDENTE], 0)), "0000")))</f>
        <v/>
      </c>
      <c r="F733" s="48" t="str">
        <f t="shared" si="243"/>
        <v>TRINGALI A</v>
      </c>
      <c r="G733" s="48" t="str">
        <f t="shared" si="244"/>
        <v/>
      </c>
      <c r="H733" s="57"/>
      <c r="I733" s="68" t="str">
        <f t="shared" si="245"/>
        <v>02</v>
      </c>
      <c r="J733" s="39" t="str">
        <f t="shared" si="256"/>
        <v/>
      </c>
      <c r="K733" s="40" t="str">
        <f t="shared" si="257"/>
        <v/>
      </c>
      <c r="L733" s="48"/>
      <c r="M733" s="41" t="str">
        <f t="shared" si="258"/>
        <v/>
      </c>
      <c r="N733" s="41" t="str">
        <f t="shared" si="246"/>
        <v/>
      </c>
      <c r="O733" s="10" t="str">
        <f t="shared" si="247"/>
        <v>08:15</v>
      </c>
      <c r="P733" s="10" t="str">
        <f t="shared" si="248"/>
        <v/>
      </c>
      <c r="Q733" s="48" t="str">
        <f t="shared" si="249"/>
        <v>08:15</v>
      </c>
      <c r="R733" s="48" t="str">
        <f t="shared" si="250"/>
        <v/>
      </c>
      <c r="S733" s="42" t="str">
        <f t="shared" si="251"/>
        <v>SINGOLO</v>
      </c>
      <c r="T733" s="57" t="str">
        <f>Tabella3[[#This Row],[Descrizione Attività]]</f>
        <v>MALATTIA</v>
      </c>
      <c r="U733" s="57" t="str">
        <f>IF(Tabella1[[#This Row],[DATA]]="","","02")</f>
        <v>02</v>
      </c>
      <c r="V733" s="34"/>
      <c r="W733" s="34"/>
      <c r="X733" s="33"/>
      <c r="Y733" s="23"/>
      <c r="Z733" s="21" t="str">
        <f t="shared" si="252"/>
        <v>mercoledì</v>
      </c>
      <c r="AA733" s="22">
        <f t="shared" si="253"/>
        <v>8.25</v>
      </c>
      <c r="AB733" s="22" t="str">
        <f t="shared" si="254"/>
        <v>08:15</v>
      </c>
      <c r="AC733" s="22" t="str">
        <f t="shared" si="255"/>
        <v>NO</v>
      </c>
      <c r="AD733" s="46"/>
      <c r="AE733" s="80">
        <v>45833</v>
      </c>
      <c r="AF733" s="73" t="s">
        <v>194</v>
      </c>
      <c r="AG733" s="73"/>
      <c r="AH733" s="73">
        <v>4043</v>
      </c>
      <c r="AI733" s="73">
        <v>10</v>
      </c>
      <c r="AJ733" s="74"/>
      <c r="AK733" s="74"/>
      <c r="AL733" s="74">
        <v>8.25</v>
      </c>
      <c r="AM733" s="73" t="s">
        <v>22</v>
      </c>
      <c r="AN733" s="75" t="s">
        <v>49</v>
      </c>
      <c r="AO733" s="76">
        <v>404</v>
      </c>
    </row>
    <row r="734" spans="1:41" ht="14.45" customHeight="1">
      <c r="A734" s="38"/>
      <c r="B734" s="9">
        <f t="shared" si="242"/>
        <v>45833</v>
      </c>
      <c r="C734" s="39">
        <f t="shared" si="259"/>
        <v>404</v>
      </c>
      <c r="D734" s="38" t="str">
        <f>IF(AF734="", "", IFERROR(TEXT(INDEX(Tabella4[N°], MATCH("*"&amp;AF734&amp;"*", Tabella4[DIPENDENTE], 0)), "0000"), "Non trovato"))</f>
        <v>0354</v>
      </c>
      <c r="E734" s="38" t="str">
        <f>IF(AG734="", "", IF(ISERROR(MATCH("*"&amp;AG734&amp;"*", Tabella4[DIPENDENTE], 0)), "Non trovato", TEXT(INDEX(Tabella4[N°], MATCH("*"&amp;AG734&amp;"*", Tabella4[DIPENDENTE], 0)), "0000")))</f>
        <v/>
      </c>
      <c r="F734" s="48" t="str">
        <f t="shared" si="243"/>
        <v>GARRO L</v>
      </c>
      <c r="G734" s="48" t="str">
        <f t="shared" si="244"/>
        <v/>
      </c>
      <c r="H734" s="57"/>
      <c r="I734" s="68" t="str">
        <f t="shared" si="245"/>
        <v>02</v>
      </c>
      <c r="J734" s="39" t="str">
        <f t="shared" si="256"/>
        <v/>
      </c>
      <c r="K734" s="40" t="str">
        <f t="shared" si="257"/>
        <v/>
      </c>
      <c r="L734" s="48"/>
      <c r="M734" s="41" t="str">
        <f t="shared" si="258"/>
        <v/>
      </c>
      <c r="N734" s="41" t="str">
        <f t="shared" si="246"/>
        <v/>
      </c>
      <c r="O734" s="10" t="str">
        <f t="shared" si="247"/>
        <v>08:15</v>
      </c>
      <c r="P734" s="10" t="str">
        <f t="shared" si="248"/>
        <v>08:15</v>
      </c>
      <c r="Q734" s="48" t="str">
        <f t="shared" si="249"/>
        <v/>
      </c>
      <c r="R734" s="48" t="str">
        <f t="shared" si="250"/>
        <v/>
      </c>
      <c r="S734" s="42" t="str">
        <f t="shared" si="251"/>
        <v>SINGOLO</v>
      </c>
      <c r="T734" s="57" t="str">
        <f>Tabella3[[#This Row],[Descrizione Attività]]</f>
        <v>PERMESSO RETRIBUITO</v>
      </c>
      <c r="U734" s="57" t="str">
        <f>IF(Tabella1[[#This Row],[DATA]]="","","02")</f>
        <v>02</v>
      </c>
      <c r="V734" s="34"/>
      <c r="W734" s="34"/>
      <c r="X734" s="33"/>
      <c r="Y734" s="23"/>
      <c r="Z734" s="21" t="str">
        <f t="shared" si="252"/>
        <v>mercoledì</v>
      </c>
      <c r="AA734" s="22">
        <f t="shared" si="253"/>
        <v>8.25</v>
      </c>
      <c r="AB734" s="22" t="str">
        <f t="shared" si="254"/>
        <v>08:15</v>
      </c>
      <c r="AC734" s="22" t="str">
        <f t="shared" si="255"/>
        <v>NO</v>
      </c>
      <c r="AD734" s="46"/>
      <c r="AE734" s="80">
        <v>45833</v>
      </c>
      <c r="AF734" s="73" t="s">
        <v>99</v>
      </c>
      <c r="AG734" s="73"/>
      <c r="AH734" s="73">
        <v>4044</v>
      </c>
      <c r="AI734" s="73">
        <v>10</v>
      </c>
      <c r="AJ734" s="74"/>
      <c r="AK734" s="74"/>
      <c r="AL734" s="74">
        <v>8.25</v>
      </c>
      <c r="AM734" s="73" t="s">
        <v>48</v>
      </c>
      <c r="AN734" s="75" t="s">
        <v>49</v>
      </c>
      <c r="AO734" s="76">
        <v>404</v>
      </c>
    </row>
    <row r="735" spans="1:41" ht="14.45" customHeight="1">
      <c r="A735" s="38"/>
      <c r="B735" s="9">
        <f t="shared" si="242"/>
        <v>45833</v>
      </c>
      <c r="C735" s="39">
        <f t="shared" si="259"/>
        <v>404</v>
      </c>
      <c r="D735" s="38" t="str">
        <f>IF(AF735="", "", IFERROR(TEXT(INDEX(Tabella4[N°], MATCH("*"&amp;AF735&amp;"*", Tabella4[DIPENDENTE], 0)), "0000"), "Non trovato"))</f>
        <v>1894</v>
      </c>
      <c r="E735" s="38" t="str">
        <f>IF(AG735="", "", IF(ISERROR(MATCH("*"&amp;AG735&amp;"*", Tabella4[DIPENDENTE], 0)), "Non trovato", TEXT(INDEX(Tabella4[N°], MATCH("*"&amp;AG735&amp;"*", Tabella4[DIPENDENTE], 0)), "0000")))</f>
        <v>0559</v>
      </c>
      <c r="F735" s="48" t="str">
        <f t="shared" si="243"/>
        <v>CORTESE</v>
      </c>
      <c r="G735" s="48" t="str">
        <f t="shared" si="244"/>
        <v>MARINO A</v>
      </c>
      <c r="H735" s="57"/>
      <c r="I735" s="68" t="str">
        <f t="shared" si="245"/>
        <v>02</v>
      </c>
      <c r="J735" s="39" t="str">
        <f t="shared" si="256"/>
        <v/>
      </c>
      <c r="K735" s="40" t="str">
        <f t="shared" si="257"/>
        <v/>
      </c>
      <c r="L735" s="48"/>
      <c r="M735" s="41" t="str">
        <f t="shared" si="258"/>
        <v/>
      </c>
      <c r="N735" s="41" t="str">
        <f t="shared" si="246"/>
        <v/>
      </c>
      <c r="O735" s="10" t="str">
        <f t="shared" si="247"/>
        <v>01:00</v>
      </c>
      <c r="P735" s="10" t="str">
        <f t="shared" si="248"/>
        <v>01:00</v>
      </c>
      <c r="Q735" s="48" t="str">
        <f t="shared" si="249"/>
        <v/>
      </c>
      <c r="R735" s="48" t="str">
        <f t="shared" si="250"/>
        <v/>
      </c>
      <c r="S735" s="42" t="str">
        <f t="shared" si="251"/>
        <v>DOPPIO</v>
      </c>
      <c r="T735" s="57" t="str">
        <f>Tabella3[[#This Row],[Descrizione Attività]]</f>
        <v>PERMESSO RETRIBUITO</v>
      </c>
      <c r="U735" s="57" t="str">
        <f>IF(Tabella1[[#This Row],[DATA]]="","","02")</f>
        <v>02</v>
      </c>
      <c r="V735" s="34"/>
      <c r="W735" s="34"/>
      <c r="X735" s="33"/>
      <c r="Y735" s="23"/>
      <c r="Z735" s="21" t="str">
        <f t="shared" si="252"/>
        <v>mercoledì</v>
      </c>
      <c r="AA735" s="22">
        <f t="shared" si="253"/>
        <v>1</v>
      </c>
      <c r="AB735" s="22" t="str">
        <f t="shared" si="254"/>
        <v>01:00</v>
      </c>
      <c r="AC735" s="22" t="str">
        <f t="shared" si="255"/>
        <v>NO</v>
      </c>
      <c r="AD735" s="46"/>
      <c r="AE735" s="80">
        <v>45833</v>
      </c>
      <c r="AF735" s="73" t="s">
        <v>58</v>
      </c>
      <c r="AG735" s="73" t="s">
        <v>157</v>
      </c>
      <c r="AH735" s="73">
        <v>4044</v>
      </c>
      <c r="AI735" s="73">
        <v>10</v>
      </c>
      <c r="AJ735" s="74">
        <v>15.45</v>
      </c>
      <c r="AK735" s="74">
        <v>16.45</v>
      </c>
      <c r="AL735" s="74">
        <v>2</v>
      </c>
      <c r="AM735" s="73" t="s">
        <v>48</v>
      </c>
      <c r="AN735" s="75" t="s">
        <v>49</v>
      </c>
      <c r="AO735" s="76">
        <v>404</v>
      </c>
    </row>
    <row r="736" spans="1:41" ht="14.45" customHeight="1">
      <c r="A736" s="38"/>
      <c r="B736" s="9">
        <f t="shared" si="242"/>
        <v>45833</v>
      </c>
      <c r="C736" s="39">
        <f t="shared" si="259"/>
        <v>404</v>
      </c>
      <c r="D736" s="38" t="str">
        <f>IF(AF736="", "", IFERROR(TEXT(INDEX(Tabella4[N°], MATCH("*"&amp;AF736&amp;"*", Tabella4[DIPENDENTE], 0)), "0000"), "Non trovato"))</f>
        <v>0967</v>
      </c>
      <c r="E736" s="38" t="str">
        <f>IF(AG736="", "", IF(ISERROR(MATCH("*"&amp;AG736&amp;"*", Tabella4[DIPENDENTE], 0)), "Non trovato", TEXT(INDEX(Tabella4[N°], MATCH("*"&amp;AG736&amp;"*", Tabella4[DIPENDENTE], 0)), "0000")))</f>
        <v>0803</v>
      </c>
      <c r="F736" s="48" t="str">
        <f t="shared" si="243"/>
        <v>SCALISI</v>
      </c>
      <c r="G736" s="48" t="str">
        <f t="shared" si="244"/>
        <v>SPINALI V</v>
      </c>
      <c r="H736" s="57"/>
      <c r="I736" s="68" t="str">
        <f t="shared" si="245"/>
        <v>02</v>
      </c>
      <c r="J736" s="39" t="str">
        <f t="shared" si="256"/>
        <v/>
      </c>
      <c r="K736" s="40" t="str">
        <f t="shared" si="257"/>
        <v/>
      </c>
      <c r="L736" s="48"/>
      <c r="M736" s="41" t="str">
        <f t="shared" si="258"/>
        <v/>
      </c>
      <c r="N736" s="41" t="str">
        <f t="shared" si="246"/>
        <v/>
      </c>
      <c r="O736" s="10" t="str">
        <f t="shared" si="247"/>
        <v>00:15</v>
      </c>
      <c r="P736" s="10" t="str">
        <f t="shared" si="248"/>
        <v>00:15</v>
      </c>
      <c r="Q736" s="48" t="str">
        <f t="shared" si="249"/>
        <v/>
      </c>
      <c r="R736" s="48" t="str">
        <f t="shared" si="250"/>
        <v/>
      </c>
      <c r="S736" s="42" t="str">
        <f t="shared" si="251"/>
        <v>DOPPIO</v>
      </c>
      <c r="T736" s="57" t="str">
        <f>Tabella3[[#This Row],[Descrizione Attività]]</f>
        <v>PERMESSO RETRIBUITO</v>
      </c>
      <c r="U736" s="57" t="str">
        <f>IF(Tabella1[[#This Row],[DATA]]="","","02")</f>
        <v>02</v>
      </c>
      <c r="V736" s="34"/>
      <c r="W736" s="34"/>
      <c r="X736" s="33"/>
      <c r="Y736" s="23"/>
      <c r="Z736" s="21" t="str">
        <f t="shared" si="252"/>
        <v>mercoledì</v>
      </c>
      <c r="AA736" s="22">
        <f t="shared" si="253"/>
        <v>0.25</v>
      </c>
      <c r="AB736" s="22" t="str">
        <f t="shared" si="254"/>
        <v>00:15</v>
      </c>
      <c r="AC736" s="22" t="str">
        <f t="shared" si="255"/>
        <v>NO</v>
      </c>
      <c r="AD736" s="46"/>
      <c r="AE736" s="80">
        <v>45833</v>
      </c>
      <c r="AF736" s="73" t="s">
        <v>68</v>
      </c>
      <c r="AG736" s="73" t="s">
        <v>69</v>
      </c>
      <c r="AH736" s="73">
        <v>4044</v>
      </c>
      <c r="AI736" s="73">
        <v>10</v>
      </c>
      <c r="AJ736" s="74">
        <v>7.45</v>
      </c>
      <c r="AK736" s="74">
        <v>8</v>
      </c>
      <c r="AL736" s="74">
        <v>0.5</v>
      </c>
      <c r="AM736" s="73" t="s">
        <v>48</v>
      </c>
      <c r="AN736" s="75" t="s">
        <v>49</v>
      </c>
      <c r="AO736" s="76">
        <v>404</v>
      </c>
    </row>
    <row r="737" spans="1:41" ht="14.45" customHeight="1">
      <c r="A737" s="38"/>
      <c r="B737" s="9">
        <f t="shared" si="242"/>
        <v>45833</v>
      </c>
      <c r="C737" s="39">
        <f t="shared" si="259"/>
        <v>5400256107</v>
      </c>
      <c r="D737" s="38" t="str">
        <f>IF(AF737="", "", IFERROR(TEXT(INDEX(Tabella4[N°], MATCH("*"&amp;AF737&amp;"*", Tabella4[DIPENDENTE], 0)), "0000"), "Non trovato"))</f>
        <v>0242</v>
      </c>
      <c r="E737" s="38" t="str">
        <f>IF(AG737="", "", IF(ISERROR(MATCH("*"&amp;AG737&amp;"*", Tabella4[DIPENDENTE], 0)), "Non trovato", TEXT(INDEX(Tabella4[N°], MATCH("*"&amp;AG737&amp;"*", Tabella4[DIPENDENTE], 0)), "0000")))</f>
        <v>1969</v>
      </c>
      <c r="F737" s="48" t="str">
        <f t="shared" si="243"/>
        <v>OGNISANTI A</v>
      </c>
      <c r="G737" s="48" t="str">
        <f t="shared" si="244"/>
        <v>BELLISTRI</v>
      </c>
      <c r="H737" s="57"/>
      <c r="I737" s="68" t="str">
        <f t="shared" si="245"/>
        <v>02</v>
      </c>
      <c r="J737" s="39" t="str">
        <f t="shared" si="256"/>
        <v/>
      </c>
      <c r="K737" s="40" t="str">
        <f t="shared" si="257"/>
        <v>08:15</v>
      </c>
      <c r="L737" s="48"/>
      <c r="M737" s="41" t="str">
        <f t="shared" si="258"/>
        <v/>
      </c>
      <c r="N737" s="41" t="str">
        <f t="shared" si="246"/>
        <v/>
      </c>
      <c r="O737" s="10" t="str">
        <f t="shared" si="247"/>
        <v>08:15</v>
      </c>
      <c r="P737" s="10" t="str">
        <f t="shared" si="248"/>
        <v/>
      </c>
      <c r="Q737" s="48" t="str">
        <f t="shared" si="249"/>
        <v/>
      </c>
      <c r="R737" s="48" t="str">
        <f t="shared" si="250"/>
        <v/>
      </c>
      <c r="S737" s="42" t="str">
        <f t="shared" si="251"/>
        <v>DOPPIO</v>
      </c>
      <c r="T737" s="57" t="str">
        <f>Tabella3[[#This Row],[Descrizione Attività]]</f>
        <v>CDS 001539_Posa nuovi QMT in CAB.C305</v>
      </c>
      <c r="U737" s="57" t="str">
        <f>IF(Tabella1[[#This Row],[DATA]]="","","02")</f>
        <v>02</v>
      </c>
      <c r="V737" s="34"/>
      <c r="W737" s="34"/>
      <c r="X737" s="33"/>
      <c r="Y737" s="23"/>
      <c r="Z737" s="21" t="str">
        <f t="shared" si="252"/>
        <v>mercoledì</v>
      </c>
      <c r="AA737" s="22">
        <f t="shared" si="253"/>
        <v>8.25</v>
      </c>
      <c r="AB737" s="22" t="str">
        <f t="shared" si="254"/>
        <v>08:15</v>
      </c>
      <c r="AC737" s="22" t="str">
        <f t="shared" si="255"/>
        <v>NO</v>
      </c>
      <c r="AD737" s="46"/>
      <c r="AE737" s="80">
        <v>45833</v>
      </c>
      <c r="AF737" s="73" t="s">
        <v>72</v>
      </c>
      <c r="AG737" s="73" t="s">
        <v>73</v>
      </c>
      <c r="AH737" s="73">
        <v>5400256107</v>
      </c>
      <c r="AI737" s="73">
        <v>30</v>
      </c>
      <c r="AJ737" s="74">
        <v>7.45</v>
      </c>
      <c r="AK737" s="74">
        <v>16.45</v>
      </c>
      <c r="AL737" s="74">
        <v>16.5</v>
      </c>
      <c r="AM737" s="73" t="s">
        <v>212</v>
      </c>
      <c r="AN737" s="75" t="s">
        <v>45</v>
      </c>
      <c r="AO737" s="76" t="s">
        <v>61</v>
      </c>
    </row>
    <row r="738" spans="1:41" ht="14.45" customHeight="1">
      <c r="A738" s="38"/>
      <c r="B738" s="9">
        <f t="shared" si="242"/>
        <v>45833</v>
      </c>
      <c r="C738" s="39">
        <f t="shared" si="259"/>
        <v>5400256107</v>
      </c>
      <c r="D738" s="38" t="str">
        <f>IF(AF738="", "", IFERROR(TEXT(INDEX(Tabella4[N°], MATCH("*"&amp;AF738&amp;"*", Tabella4[DIPENDENTE], 0)), "0000"), "Non trovato"))</f>
        <v>0300</v>
      </c>
      <c r="E738" s="38" t="str">
        <f>IF(AG738="", "", IF(ISERROR(MATCH("*"&amp;AG738&amp;"*", Tabella4[DIPENDENTE], 0)), "Non trovato", TEXT(INDEX(Tabella4[N°], MATCH("*"&amp;AG738&amp;"*", Tabella4[DIPENDENTE], 0)), "0000")))</f>
        <v>1904</v>
      </c>
      <c r="F738" s="48" t="str">
        <f t="shared" si="243"/>
        <v>CAVAGNACCHI</v>
      </c>
      <c r="G738" s="48" t="str">
        <f t="shared" si="244"/>
        <v>LA ROCCA</v>
      </c>
      <c r="H738" s="57"/>
      <c r="I738" s="68" t="str">
        <f t="shared" si="245"/>
        <v>02</v>
      </c>
      <c r="J738" s="39" t="str">
        <f t="shared" si="256"/>
        <v/>
      </c>
      <c r="K738" s="40" t="str">
        <f t="shared" si="257"/>
        <v>08:15</v>
      </c>
      <c r="L738" s="48"/>
      <c r="M738" s="41" t="str">
        <f t="shared" si="258"/>
        <v/>
      </c>
      <c r="N738" s="41" t="str">
        <f t="shared" si="246"/>
        <v/>
      </c>
      <c r="O738" s="10" t="str">
        <f t="shared" si="247"/>
        <v>08:15</v>
      </c>
      <c r="P738" s="10" t="str">
        <f t="shared" si="248"/>
        <v/>
      </c>
      <c r="Q738" s="48" t="str">
        <f t="shared" si="249"/>
        <v/>
      </c>
      <c r="R738" s="48" t="str">
        <f t="shared" si="250"/>
        <v/>
      </c>
      <c r="S738" s="42" t="str">
        <f t="shared" si="251"/>
        <v>DOPPIO</v>
      </c>
      <c r="T738" s="57" t="str">
        <f>Tabella3[[#This Row],[Descrizione Attività]]</f>
        <v>CDS 001539_Posa nuovi QMT in CAB.C305</v>
      </c>
      <c r="U738" s="57" t="str">
        <f>IF(Tabella1[[#This Row],[DATA]]="","","02")</f>
        <v>02</v>
      </c>
      <c r="V738" s="34"/>
      <c r="W738" s="34"/>
      <c r="X738" s="33"/>
      <c r="Y738" s="23"/>
      <c r="Z738" s="21" t="str">
        <f t="shared" si="252"/>
        <v>mercoledì</v>
      </c>
      <c r="AA738" s="22">
        <f t="shared" si="253"/>
        <v>8.25</v>
      </c>
      <c r="AB738" s="22" t="str">
        <f t="shared" si="254"/>
        <v>08:15</v>
      </c>
      <c r="AC738" s="22" t="str">
        <f t="shared" si="255"/>
        <v>NO</v>
      </c>
      <c r="AD738" s="46"/>
      <c r="AE738" s="80">
        <v>45833</v>
      </c>
      <c r="AF738" s="73" t="s">
        <v>81</v>
      </c>
      <c r="AG738" s="73" t="s">
        <v>59</v>
      </c>
      <c r="AH738" s="73">
        <v>5400256107</v>
      </c>
      <c r="AI738" s="73">
        <v>30</v>
      </c>
      <c r="AJ738" s="74">
        <v>7.45</v>
      </c>
      <c r="AK738" s="74">
        <v>16.45</v>
      </c>
      <c r="AL738" s="74">
        <v>16.5</v>
      </c>
      <c r="AM738" s="73" t="s">
        <v>212</v>
      </c>
      <c r="AN738" s="75" t="s">
        <v>45</v>
      </c>
      <c r="AO738" s="76" t="s">
        <v>61</v>
      </c>
    </row>
    <row r="739" spans="1:41" ht="14.45" customHeight="1">
      <c r="A739" s="38"/>
      <c r="B739" s="9">
        <f t="shared" si="242"/>
        <v>45833</v>
      </c>
      <c r="C739" s="39">
        <f t="shared" si="259"/>
        <v>5400256107</v>
      </c>
      <c r="D739" s="38" t="str">
        <f>IF(AF739="", "", IFERROR(TEXT(INDEX(Tabella4[N°], MATCH("*"&amp;AF739&amp;"*", Tabella4[DIPENDENTE], 0)), "0000"), "Non trovato"))</f>
        <v>0551</v>
      </c>
      <c r="E739" s="38" t="str">
        <f>IF(AG739="", "", IF(ISERROR(MATCH("*"&amp;AG739&amp;"*", Tabella4[DIPENDENTE], 0)), "Non trovato", TEXT(INDEX(Tabella4[N°], MATCH("*"&amp;AG739&amp;"*", Tabella4[DIPENDENTE], 0)), "0000")))</f>
        <v/>
      </c>
      <c r="F739" s="48" t="str">
        <f t="shared" si="243"/>
        <v>CIANCHINO A</v>
      </c>
      <c r="G739" s="48" t="str">
        <f t="shared" si="244"/>
        <v/>
      </c>
      <c r="H739" s="57"/>
      <c r="I739" s="68" t="str">
        <f t="shared" si="245"/>
        <v>02</v>
      </c>
      <c r="J739" s="39" t="str">
        <f t="shared" si="256"/>
        <v/>
      </c>
      <c r="K739" s="40" t="str">
        <f t="shared" si="257"/>
        <v>08:15</v>
      </c>
      <c r="L739" s="48"/>
      <c r="M739" s="41" t="str">
        <f t="shared" si="258"/>
        <v/>
      </c>
      <c r="N739" s="41" t="str">
        <f t="shared" si="246"/>
        <v/>
      </c>
      <c r="O739" s="10" t="str">
        <f t="shared" si="247"/>
        <v>08:15</v>
      </c>
      <c r="P739" s="10" t="str">
        <f t="shared" si="248"/>
        <v/>
      </c>
      <c r="Q739" s="48" t="str">
        <f t="shared" si="249"/>
        <v/>
      </c>
      <c r="R739" s="48" t="str">
        <f t="shared" si="250"/>
        <v/>
      </c>
      <c r="S739" s="42" t="str">
        <f t="shared" si="251"/>
        <v>SINGOLO</v>
      </c>
      <c r="T739" s="57" t="str">
        <f>Tabella3[[#This Row],[Descrizione Attività]]</f>
        <v>CDS 001539_Posa nuovi QMT in CAB.C305</v>
      </c>
      <c r="U739" s="57" t="str">
        <f>IF(Tabella1[[#This Row],[DATA]]="","","02")</f>
        <v>02</v>
      </c>
      <c r="V739" s="34"/>
      <c r="W739" s="34"/>
      <c r="X739" s="33"/>
      <c r="Y739" s="23"/>
      <c r="Z739" s="21" t="str">
        <f t="shared" si="252"/>
        <v>mercoledì</v>
      </c>
      <c r="AA739" s="22">
        <f t="shared" si="253"/>
        <v>8.25</v>
      </c>
      <c r="AB739" s="22" t="str">
        <f t="shared" si="254"/>
        <v>08:15</v>
      </c>
      <c r="AC739" s="22" t="str">
        <f t="shared" si="255"/>
        <v>NO</v>
      </c>
      <c r="AD739" s="46"/>
      <c r="AE739" s="80">
        <v>45833</v>
      </c>
      <c r="AF739" s="73" t="s">
        <v>230</v>
      </c>
      <c r="AG739" s="73"/>
      <c r="AH739" s="73">
        <v>5400256107</v>
      </c>
      <c r="AI739" s="73">
        <v>30</v>
      </c>
      <c r="AJ739" s="74">
        <v>7.45</v>
      </c>
      <c r="AK739" s="74">
        <v>16.45</v>
      </c>
      <c r="AL739" s="74">
        <v>8.25</v>
      </c>
      <c r="AM739" s="73" t="s">
        <v>212</v>
      </c>
      <c r="AN739" s="75" t="s">
        <v>45</v>
      </c>
      <c r="AO739" s="76" t="s">
        <v>61</v>
      </c>
    </row>
    <row r="740" spans="1:41" ht="14.45" customHeight="1">
      <c r="A740" s="38"/>
      <c r="B740" s="9">
        <f t="shared" si="242"/>
        <v>45833</v>
      </c>
      <c r="C740" s="39">
        <f t="shared" si="259"/>
        <v>5400261041</v>
      </c>
      <c r="D740" s="38" t="str">
        <f>IF(AF740="", "", IFERROR(TEXT(INDEX(Tabella4[N°], MATCH("*"&amp;AF740&amp;"*", Tabella4[DIPENDENTE], 0)), "0000"), "Non trovato"))</f>
        <v>0243</v>
      </c>
      <c r="E740" s="38" t="str">
        <f>IF(AG740="", "", IF(ISERROR(MATCH("*"&amp;AG740&amp;"*", Tabella4[DIPENDENTE], 0)), "Non trovato", TEXT(INDEX(Tabella4[N°], MATCH("*"&amp;AG740&amp;"*", Tabella4[DIPENDENTE], 0)), "0000")))</f>
        <v/>
      </c>
      <c r="F740" s="48" t="str">
        <f t="shared" si="243"/>
        <v>PUGLIARES</v>
      </c>
      <c r="G740" s="48" t="str">
        <f t="shared" si="244"/>
        <v/>
      </c>
      <c r="H740" s="57"/>
      <c r="I740" s="68" t="str">
        <f t="shared" si="245"/>
        <v>02</v>
      </c>
      <c r="J740" s="39" t="str">
        <f t="shared" si="256"/>
        <v/>
      </c>
      <c r="K740" s="40" t="str">
        <f t="shared" si="257"/>
        <v>08:15</v>
      </c>
      <c r="L740" s="48"/>
      <c r="M740" s="41" t="str">
        <f t="shared" si="258"/>
        <v/>
      </c>
      <c r="N740" s="41" t="str">
        <f t="shared" si="246"/>
        <v/>
      </c>
      <c r="O740" s="10" t="str">
        <f t="shared" si="247"/>
        <v>08:15</v>
      </c>
      <c r="P740" s="10" t="str">
        <f t="shared" si="248"/>
        <v/>
      </c>
      <c r="Q740" s="48" t="str">
        <f t="shared" si="249"/>
        <v/>
      </c>
      <c r="R740" s="48" t="str">
        <f t="shared" si="250"/>
        <v/>
      </c>
      <c r="S740" s="42" t="str">
        <f t="shared" si="251"/>
        <v>SINGOLO</v>
      </c>
      <c r="T740" s="57" t="str">
        <f>Tabella3[[#This Row],[Descrizione Attività]]</f>
        <v>ASSISTENZA ELETTRICA ATTIVITA' EDILE IMP 2800 GIUGNO 2025 (PREV 4066)</v>
      </c>
      <c r="U740" s="57" t="str">
        <f>IF(Tabella1[[#This Row],[DATA]]="","","02")</f>
        <v>02</v>
      </c>
      <c r="V740" s="34"/>
      <c r="W740" s="34"/>
      <c r="X740" s="33"/>
      <c r="Y740" s="23"/>
      <c r="Z740" s="21" t="str">
        <f t="shared" si="252"/>
        <v>mercoledì</v>
      </c>
      <c r="AA740" s="22">
        <f t="shared" si="253"/>
        <v>8.25</v>
      </c>
      <c r="AB740" s="22" t="str">
        <f t="shared" si="254"/>
        <v>08:15</v>
      </c>
      <c r="AC740" s="22" t="str">
        <f t="shared" si="255"/>
        <v>NO</v>
      </c>
      <c r="AD740" s="46"/>
      <c r="AE740" s="80">
        <v>45833</v>
      </c>
      <c r="AF740" s="73" t="s">
        <v>89</v>
      </c>
      <c r="AG740" s="73"/>
      <c r="AH740" s="73">
        <v>5400261041</v>
      </c>
      <c r="AI740" s="73">
        <v>10</v>
      </c>
      <c r="AJ740" s="74">
        <v>7.45</v>
      </c>
      <c r="AK740" s="74">
        <v>16.45</v>
      </c>
      <c r="AL740" s="74">
        <v>8.25</v>
      </c>
      <c r="AM740" s="73" t="s">
        <v>90</v>
      </c>
      <c r="AN740" s="75" t="s">
        <v>91</v>
      </c>
      <c r="AO740" s="76" t="s">
        <v>61</v>
      </c>
    </row>
    <row r="741" spans="1:41" ht="14.45" customHeight="1">
      <c r="A741" s="38"/>
      <c r="B741" s="9">
        <f t="shared" si="242"/>
        <v>45833</v>
      </c>
      <c r="C741" s="39">
        <f>IF(AH741="","", IF(OR(AH741=4041, AH741=4042, AH741=4043, AH741=4044, AH741=4045, AH741=4046, AH741=4048, AH741=4049, AH741=4051, AH741=4052, AH741=4053, AH741=4054),
404,
IF(AH741=4047,
"ALTRO CANTIERE",
IF(AH741=4050,
430,
IF(LEN(AH741)=5,
MID(AH741, 1, 2) &amp; "/" &amp; MID(AH741, 3, 3),
AH741)
)
)
))</f>
        <v>5400256318</v>
      </c>
      <c r="D741" s="38" t="str">
        <f>IF(AF741="", "", IFERROR(TEXT(INDEX(Tabella4[N°], MATCH("*"&amp;AF741&amp;"*", Tabella4[DIPENDENTE], 0)), "0000"), "Non trovato"))</f>
        <v>0967</v>
      </c>
      <c r="E741" s="38" t="str">
        <f>IF(AG741="", "", IF(ISERROR(MATCH("*"&amp;AG741&amp;"*", Tabella4[DIPENDENTE], 0)), "Non trovato", TEXT(INDEX(Tabella4[N°], MATCH("*"&amp;AG741&amp;"*", Tabella4[DIPENDENTE], 0)), "0000")))</f>
        <v>0803</v>
      </c>
      <c r="F741" s="48" t="str">
        <f t="shared" si="243"/>
        <v>SCALISI A</v>
      </c>
      <c r="G741" s="48" t="str">
        <f t="shared" si="244"/>
        <v>SPINALI V</v>
      </c>
      <c r="H741" s="57"/>
      <c r="I741" s="68" t="str">
        <f t="shared" si="245"/>
        <v>02</v>
      </c>
      <c r="J741" s="39" t="str">
        <f t="shared" ref="J741:J771" si="260">IF(OR(AH741=4041, AH741=4048, AH741=4049, AH741=4054, AH741=4050,AH741=428),
IF(TEXT(VALUE(AB741) -
IF(M741&lt;&gt;"", VALUE(M741), 0) -
IF(N741&lt;&gt;"", VALUE(N741), 0),
"[hh]:mm") = "00:00",
"",
TEXT(VALUE(AB741) -
IF(M741&lt;&gt;"", VALUE(M741), 0) -
IF(N741&lt;&gt;"", VALUE(N741), 0),
"[hh]:mm")),
"")</f>
        <v/>
      </c>
      <c r="K741" s="40" t="str">
        <f t="shared" ref="K741:K771" si="261">IF(AND(AH741&lt;&gt;4041, AH741&lt;&gt;428, AH741&lt;&gt;4048, AH741&lt;&gt;4054, AH741&lt;&gt;4049, AH741&lt;&gt;4045, AH741&lt;&gt;4046, AH741&lt;&gt;4052, AH741&lt;&gt;4044, AH741&lt;&gt;4042, AH741&lt;&gt;4043, AH741&lt;&gt;4053, AH741&lt;&gt;4047, AH741&lt;&gt;4050),
IF(ISERROR(TEXT(VALUE(AB741) -
IF(M741&lt;&gt;"", VALUE(M741), 0) -
IF(N741&lt;&gt;"", VALUE(N741), 0),
"[hh]:mm")), "",
IF(TEXT(VALUE(AB741) -
IF(M741&lt;&gt;"", VALUE(M741), 0) -
IF(N741&lt;&gt;"", VALUE(N741), 0),
"[hh]:mm") = "00:00",
"",
TEXT(VALUE(AB741) -
IF(M741&lt;&gt;"", VALUE(M741), 0) -
IF(N741&lt;&gt;"", VALUE(N741), 0),
"[hh]:mm"))),
"")</f>
        <v>08:00</v>
      </c>
      <c r="L741" s="48"/>
      <c r="M741" s="41" t="str">
        <f t="shared" ref="M741:M771" si="262">IF(AND(AC741="NO", OR(Z741="lunedì", Z741="martedì", Z741="mercoledì", Z741="giovedì", Z741="venerdì")),
IF(Z741="venerdì",
IF(VALUE(AB741)&gt;VALUE("7:00"),TEXT(VALUE(AB741)-VALUE("7:00"),"[hh]:mm"),""),
IF(VALUE(AB741)&gt;VALUE("8:15"),TEXT(VALUE(AB741)-VALUE("8:15"),"[hh]:mm"),"")
),
"")</f>
        <v/>
      </c>
      <c r="N741" s="41" t="str">
        <f t="shared" si="246"/>
        <v/>
      </c>
      <c r="O741" s="10" t="str">
        <f t="shared" si="247"/>
        <v>08:00</v>
      </c>
      <c r="P741" s="10" t="str">
        <f t="shared" si="248"/>
        <v/>
      </c>
      <c r="Q741" s="48" t="str">
        <f t="shared" si="249"/>
        <v/>
      </c>
      <c r="R741" s="48" t="str">
        <f t="shared" si="250"/>
        <v/>
      </c>
      <c r="S741" s="42" t="str">
        <f t="shared" si="251"/>
        <v>DOPPIO</v>
      </c>
      <c r="T741" s="57" t="str">
        <f>Tabella3[[#This Row],[Descrizione Attività]]</f>
        <v>Ripr. funz. EIV5501 da locale ol.19</v>
      </c>
      <c r="U741" s="57" t="str">
        <f>IF(Tabella1[[#This Row],[DATA]]="","","02")</f>
        <v>02</v>
      </c>
      <c r="V741" s="34"/>
      <c r="W741" s="34"/>
      <c r="X741" s="33"/>
      <c r="Y741" s="23"/>
      <c r="Z741" s="21" t="str">
        <f t="shared" si="252"/>
        <v>mercoledì</v>
      </c>
      <c r="AA741" s="22">
        <f t="shared" si="253"/>
        <v>8</v>
      </c>
      <c r="AB741" s="22" t="str">
        <f t="shared" si="254"/>
        <v>08:00</v>
      </c>
      <c r="AC741" s="22" t="str">
        <f t="shared" si="255"/>
        <v>NO</v>
      </c>
      <c r="AD741" s="46"/>
      <c r="AE741" s="80">
        <v>45833</v>
      </c>
      <c r="AF741" s="73" t="s">
        <v>233</v>
      </c>
      <c r="AG741" s="73" t="s">
        <v>69</v>
      </c>
      <c r="AH741" s="73">
        <v>5400256318</v>
      </c>
      <c r="AI741" s="73">
        <v>10</v>
      </c>
      <c r="AJ741" s="74">
        <v>8</v>
      </c>
      <c r="AK741" s="74">
        <v>16.45</v>
      </c>
      <c r="AL741" s="74">
        <v>16</v>
      </c>
      <c r="AM741" s="73" t="s">
        <v>202</v>
      </c>
      <c r="AN741" s="75" t="s">
        <v>45</v>
      </c>
      <c r="AO741" s="76" t="s">
        <v>119</v>
      </c>
    </row>
    <row r="742" spans="1:41" ht="14.45" customHeight="1">
      <c r="A742" s="38"/>
      <c r="B742" s="9">
        <f t="shared" si="242"/>
        <v>45833</v>
      </c>
      <c r="C742" s="39">
        <f t="shared" ref="C742:C771" si="263">IF(AH742="","", IF(OR(AH742=4041, AH742=4042, AH742=4043, AH742=4044, AH742=4045, AH742=4046, AH742=4048, AH742=4049, AH742=4051, AH742=4052, AH742=4053, AH742=4054),
404,
IF(AH742=4047,
"ALTRO CANTIERE",
IF(AH742=4050,
430,
IF(LEN(AH742)=5,
MID(AH742, 1, 2) &amp; "/" &amp; MID(AH742, 3, 3),
AH742)
)
)
))</f>
        <v>5400256883</v>
      </c>
      <c r="D742" s="38" t="str">
        <f>IF(AF742="", "", IFERROR(TEXT(INDEX(Tabella4[N°], MATCH("*"&amp;AF742&amp;"*", Tabella4[DIPENDENTE], 0)), "0000"), "Non trovato"))</f>
        <v>0510</v>
      </c>
      <c r="E742" s="38" t="str">
        <f>IF(AG742="", "", IF(ISERROR(MATCH("*"&amp;AG742&amp;"*", Tabella4[DIPENDENTE], 0)), "Non trovato", TEXT(INDEX(Tabella4[N°], MATCH("*"&amp;AG742&amp;"*", Tabella4[DIPENDENTE], 0)), "0000")))</f>
        <v>1667</v>
      </c>
      <c r="F742" s="48" t="str">
        <f t="shared" si="243"/>
        <v>TORDONATO</v>
      </c>
      <c r="G742" s="48" t="str">
        <f t="shared" si="244"/>
        <v>CAVALLARO</v>
      </c>
      <c r="H742" s="57"/>
      <c r="I742" s="68" t="str">
        <f t="shared" si="245"/>
        <v>02</v>
      </c>
      <c r="J742" s="39" t="str">
        <f t="shared" si="260"/>
        <v/>
      </c>
      <c r="K742" s="40" t="str">
        <f t="shared" si="261"/>
        <v>08:15</v>
      </c>
      <c r="L742" s="48"/>
      <c r="M742" s="41" t="str">
        <f t="shared" si="262"/>
        <v/>
      </c>
      <c r="N742" s="41" t="str">
        <f t="shared" si="246"/>
        <v/>
      </c>
      <c r="O742" s="10" t="str">
        <f t="shared" si="247"/>
        <v>08:15</v>
      </c>
      <c r="P742" s="10" t="str">
        <f t="shared" si="248"/>
        <v/>
      </c>
      <c r="Q742" s="48" t="str">
        <f t="shared" si="249"/>
        <v/>
      </c>
      <c r="R742" s="48" t="str">
        <f t="shared" si="250"/>
        <v/>
      </c>
      <c r="S742" s="42" t="str">
        <f t="shared" si="251"/>
        <v>DOPPIO</v>
      </c>
      <c r="T742" s="57" t="str">
        <f>Tabella3[[#This Row],[Descrizione Attività]]</f>
        <v>Attività elettriche varie c/o sito ISAB Energy di Priolo G (GIS150KV)</v>
      </c>
      <c r="U742" s="57" t="str">
        <f>IF(Tabella1[[#This Row],[DATA]]="","","02")</f>
        <v>02</v>
      </c>
      <c r="V742" s="34"/>
      <c r="W742" s="34"/>
      <c r="X742" s="33"/>
      <c r="Y742" s="23"/>
      <c r="Z742" s="21" t="str">
        <f t="shared" si="252"/>
        <v>mercoledì</v>
      </c>
      <c r="AA742" s="22">
        <f t="shared" si="253"/>
        <v>8.25</v>
      </c>
      <c r="AB742" s="22" t="str">
        <f t="shared" si="254"/>
        <v>08:15</v>
      </c>
      <c r="AC742" s="22" t="str">
        <f t="shared" si="255"/>
        <v>NO</v>
      </c>
      <c r="AD742" s="46"/>
      <c r="AE742" s="80">
        <v>45833</v>
      </c>
      <c r="AF742" s="73" t="s">
        <v>143</v>
      </c>
      <c r="AG742" s="73" t="s">
        <v>162</v>
      </c>
      <c r="AH742" s="73">
        <v>5400256883</v>
      </c>
      <c r="AI742" s="73">
        <v>10</v>
      </c>
      <c r="AJ742" s="74">
        <v>7.45</v>
      </c>
      <c r="AK742" s="74">
        <v>16.45</v>
      </c>
      <c r="AL742" s="74">
        <v>16.5</v>
      </c>
      <c r="AM742" s="73" t="s">
        <v>234</v>
      </c>
      <c r="AN742" s="75" t="s">
        <v>45</v>
      </c>
      <c r="AO742" s="76" t="s">
        <v>61</v>
      </c>
    </row>
    <row r="743" spans="1:41" ht="14.45" customHeight="1">
      <c r="A743" s="38"/>
      <c r="B743" s="9">
        <f t="shared" si="242"/>
        <v>45833</v>
      </c>
      <c r="C743" s="39">
        <f t="shared" si="263"/>
        <v>5400256883</v>
      </c>
      <c r="D743" s="38" t="str">
        <f>IF(AF743="", "", IFERROR(TEXT(INDEX(Tabella4[N°], MATCH("*"&amp;AF743&amp;"*", Tabella4[DIPENDENTE], 0)), "0000"), "Non trovato"))</f>
        <v>0511</v>
      </c>
      <c r="E743" s="38" t="str">
        <f>IF(AG743="", "", IF(ISERROR(MATCH("*"&amp;AG743&amp;"*", Tabella4[DIPENDENTE], 0)), "Non trovato", TEXT(INDEX(Tabella4[N°], MATCH("*"&amp;AG743&amp;"*", Tabella4[DIPENDENTE], 0)), "0000")))</f>
        <v>2012</v>
      </c>
      <c r="F743" s="48" t="str">
        <f t="shared" si="243"/>
        <v>DI GRANDE D</v>
      </c>
      <c r="G743" s="48" t="str">
        <f t="shared" si="244"/>
        <v>MIGNOSA A</v>
      </c>
      <c r="H743" s="57"/>
      <c r="I743" s="68" t="str">
        <f t="shared" si="245"/>
        <v>02</v>
      </c>
      <c r="J743" s="39" t="str">
        <f t="shared" si="260"/>
        <v/>
      </c>
      <c r="K743" s="40" t="str">
        <f t="shared" si="261"/>
        <v>08:15</v>
      </c>
      <c r="L743" s="48"/>
      <c r="M743" s="41" t="str">
        <f t="shared" si="262"/>
        <v/>
      </c>
      <c r="N743" s="41" t="str">
        <f t="shared" si="246"/>
        <v/>
      </c>
      <c r="O743" s="10" t="str">
        <f t="shared" si="247"/>
        <v>08:15</v>
      </c>
      <c r="P743" s="10" t="str">
        <f t="shared" si="248"/>
        <v/>
      </c>
      <c r="Q743" s="48" t="str">
        <f t="shared" si="249"/>
        <v/>
      </c>
      <c r="R743" s="48" t="str">
        <f t="shared" si="250"/>
        <v/>
      </c>
      <c r="S743" s="42" t="str">
        <f t="shared" si="251"/>
        <v>DOPPIO</v>
      </c>
      <c r="T743" s="57" t="str">
        <f>Tabella3[[#This Row],[Descrizione Attività]]</f>
        <v>Attività elettriche varie c/o sito ISAB Energy di Priolo G (GIS150KV)</v>
      </c>
      <c r="U743" s="57" t="str">
        <f>IF(Tabella1[[#This Row],[DATA]]="","","02")</f>
        <v>02</v>
      </c>
      <c r="V743" s="34"/>
      <c r="W743" s="34"/>
      <c r="X743" s="33"/>
      <c r="Y743" s="23"/>
      <c r="Z743" s="21" t="str">
        <f t="shared" si="252"/>
        <v>mercoledì</v>
      </c>
      <c r="AA743" s="22">
        <f t="shared" si="253"/>
        <v>8.25</v>
      </c>
      <c r="AB743" s="22" t="str">
        <f t="shared" si="254"/>
        <v>08:15</v>
      </c>
      <c r="AC743" s="22" t="str">
        <f t="shared" si="255"/>
        <v>NO</v>
      </c>
      <c r="AD743" s="46"/>
      <c r="AE743" s="80">
        <v>45833</v>
      </c>
      <c r="AF743" s="73" t="s">
        <v>144</v>
      </c>
      <c r="AG743" s="73" t="s">
        <v>92</v>
      </c>
      <c r="AH743" s="73">
        <v>5400256883</v>
      </c>
      <c r="AI743" s="73">
        <v>10</v>
      </c>
      <c r="AJ743" s="74">
        <v>7.45</v>
      </c>
      <c r="AK743" s="74">
        <v>16.45</v>
      </c>
      <c r="AL743" s="74">
        <v>16.5</v>
      </c>
      <c r="AM743" s="73" t="s">
        <v>234</v>
      </c>
      <c r="AN743" s="75" t="s">
        <v>45</v>
      </c>
      <c r="AO743" s="76" t="s">
        <v>61</v>
      </c>
    </row>
    <row r="744" spans="1:41" ht="14.45" customHeight="1">
      <c r="A744" s="38"/>
      <c r="B744" s="9">
        <f t="shared" si="242"/>
        <v>45833</v>
      </c>
      <c r="C744" s="39">
        <f t="shared" si="263"/>
        <v>5400256883</v>
      </c>
      <c r="D744" s="38" t="str">
        <f>IF(AF744="", "", IFERROR(TEXT(INDEX(Tabella4[N°], MATCH("*"&amp;AF744&amp;"*", Tabella4[DIPENDENTE], 0)), "0000"), "Non trovato"))</f>
        <v>0510</v>
      </c>
      <c r="E744" s="38" t="str">
        <f>IF(AG744="", "", IF(ISERROR(MATCH("*"&amp;AG744&amp;"*", Tabella4[DIPENDENTE], 0)), "Non trovato", TEXT(INDEX(Tabella4[N°], MATCH("*"&amp;AG744&amp;"*", Tabella4[DIPENDENTE], 0)), "0000")))</f>
        <v/>
      </c>
      <c r="F744" s="48" t="str">
        <f t="shared" si="243"/>
        <v>TORDONATO</v>
      </c>
      <c r="G744" s="48" t="str">
        <f t="shared" si="244"/>
        <v/>
      </c>
      <c r="H744" s="57"/>
      <c r="I744" s="68" t="str">
        <f t="shared" si="245"/>
        <v>02</v>
      </c>
      <c r="J744" s="39" t="str">
        <f t="shared" si="260"/>
        <v/>
      </c>
      <c r="K744" s="40" t="str">
        <f t="shared" si="261"/>
        <v>01:00</v>
      </c>
      <c r="L744" s="48"/>
      <c r="M744" s="41" t="str">
        <f t="shared" si="262"/>
        <v/>
      </c>
      <c r="N744" s="41" t="str">
        <f t="shared" si="246"/>
        <v/>
      </c>
      <c r="O744" s="10" t="str">
        <f t="shared" si="247"/>
        <v>01:00</v>
      </c>
      <c r="P744" s="10" t="str">
        <f t="shared" si="248"/>
        <v/>
      </c>
      <c r="Q744" s="48" t="str">
        <f t="shared" si="249"/>
        <v/>
      </c>
      <c r="R744" s="48" t="str">
        <f t="shared" si="250"/>
        <v/>
      </c>
      <c r="S744" s="42" t="str">
        <f t="shared" si="251"/>
        <v>SINGOLO</v>
      </c>
      <c r="T744" s="57" t="str">
        <f>Tabella3[[#This Row],[Descrizione Attività]]</f>
        <v>Attività elettriche varie c/o sito ISAB Energy di Priolo G (GIS150KV)</v>
      </c>
      <c r="U744" s="57" t="str">
        <f>IF(Tabella1[[#This Row],[DATA]]="","","02")</f>
        <v>02</v>
      </c>
      <c r="V744" s="34"/>
      <c r="W744" s="34"/>
      <c r="X744" s="33"/>
      <c r="Y744" s="23"/>
      <c r="Z744" s="21" t="str">
        <f t="shared" si="252"/>
        <v>mercoledì</v>
      </c>
      <c r="AA744" s="22">
        <f t="shared" si="253"/>
        <v>1</v>
      </c>
      <c r="AB744" s="22" t="str">
        <f t="shared" si="254"/>
        <v>01:00</v>
      </c>
      <c r="AC744" s="22" t="str">
        <f t="shared" si="255"/>
        <v>NO</v>
      </c>
      <c r="AD744" s="46"/>
      <c r="AE744" s="80">
        <v>45833</v>
      </c>
      <c r="AF744" s="73" t="s">
        <v>143</v>
      </c>
      <c r="AG744" s="73"/>
      <c r="AH744" s="73">
        <v>5400256883</v>
      </c>
      <c r="AI744" s="73">
        <v>10</v>
      </c>
      <c r="AJ744" s="74">
        <v>6.45</v>
      </c>
      <c r="AK744" s="74">
        <v>7.45</v>
      </c>
      <c r="AL744" s="74">
        <v>1</v>
      </c>
      <c r="AM744" s="73" t="s">
        <v>234</v>
      </c>
      <c r="AN744" s="75" t="s">
        <v>45</v>
      </c>
      <c r="AO744" s="76" t="s">
        <v>61</v>
      </c>
    </row>
    <row r="745" spans="1:41" ht="14.45" customHeight="1">
      <c r="A745" s="38"/>
      <c r="B745" s="9">
        <f t="shared" si="242"/>
        <v>45833</v>
      </c>
      <c r="C745" s="39">
        <f t="shared" si="263"/>
        <v>5400256127</v>
      </c>
      <c r="D745" s="38" t="str">
        <f>IF(AF745="", "", IFERROR(TEXT(INDEX(Tabella4[N°], MATCH("*"&amp;AF745&amp;"*", Tabella4[DIPENDENTE], 0)), "0000"), "Non trovato"))</f>
        <v>1765</v>
      </c>
      <c r="E745" s="38" t="str">
        <f>IF(AG745="", "", IF(ISERROR(MATCH("*"&amp;AG745&amp;"*", Tabella4[DIPENDENTE], 0)), "Non trovato", TEXT(INDEX(Tabella4[N°], MATCH("*"&amp;AG745&amp;"*", Tabella4[DIPENDENTE], 0)), "0000")))</f>
        <v>2011</v>
      </c>
      <c r="F745" s="48" t="str">
        <f t="shared" si="243"/>
        <v>SIRINGO</v>
      </c>
      <c r="G745" s="48" t="str">
        <f t="shared" si="244"/>
        <v>SCAVULLO</v>
      </c>
      <c r="H745" s="57"/>
      <c r="I745" s="68" t="str">
        <f t="shared" si="245"/>
        <v>02</v>
      </c>
      <c r="J745" s="39" t="str">
        <f t="shared" si="260"/>
        <v/>
      </c>
      <c r="K745" s="40" t="str">
        <f t="shared" si="261"/>
        <v>01:00</v>
      </c>
      <c r="L745" s="48"/>
      <c r="M745" s="41" t="str">
        <f t="shared" si="262"/>
        <v/>
      </c>
      <c r="N745" s="41" t="str">
        <f t="shared" si="246"/>
        <v/>
      </c>
      <c r="O745" s="10" t="str">
        <f t="shared" si="247"/>
        <v>01:00</v>
      </c>
      <c r="P745" s="10" t="str">
        <f t="shared" si="248"/>
        <v/>
      </c>
      <c r="Q745" s="48" t="str">
        <f t="shared" si="249"/>
        <v/>
      </c>
      <c r="R745" s="48" t="str">
        <f t="shared" si="250"/>
        <v/>
      </c>
      <c r="S745" s="42" t="str">
        <f t="shared" si="251"/>
        <v>DOPPIO</v>
      </c>
      <c r="T745" s="57" t="str">
        <f>Tabella3[[#This Row],[Descrizione Attività]]</f>
        <v>700: ME112B2A riavvogimento motore</v>
      </c>
      <c r="U745" s="57" t="str">
        <f>IF(Tabella1[[#This Row],[DATA]]="","","02")</f>
        <v>02</v>
      </c>
      <c r="V745" s="34"/>
      <c r="W745" s="34"/>
      <c r="X745" s="33"/>
      <c r="Y745" s="23"/>
      <c r="Z745" s="21" t="str">
        <f t="shared" si="252"/>
        <v>mercoledì</v>
      </c>
      <c r="AA745" s="22">
        <f t="shared" si="253"/>
        <v>1</v>
      </c>
      <c r="AB745" s="22" t="str">
        <f t="shared" si="254"/>
        <v>01:00</v>
      </c>
      <c r="AC745" s="22" t="str">
        <f t="shared" si="255"/>
        <v>NO</v>
      </c>
      <c r="AD745" s="46"/>
      <c r="AE745" s="80">
        <v>45833</v>
      </c>
      <c r="AF745" s="73" t="s">
        <v>112</v>
      </c>
      <c r="AG745" s="73" t="s">
        <v>84</v>
      </c>
      <c r="AH745" s="73">
        <v>5400256127</v>
      </c>
      <c r="AI745" s="73">
        <v>10</v>
      </c>
      <c r="AJ745" s="74">
        <v>7.45</v>
      </c>
      <c r="AK745" s="74">
        <v>8.4499999999999993</v>
      </c>
      <c r="AL745" s="74">
        <v>2</v>
      </c>
      <c r="AM745" s="73" t="s">
        <v>235</v>
      </c>
      <c r="AN745" s="75" t="s">
        <v>45</v>
      </c>
      <c r="AO745" s="76" t="s">
        <v>124</v>
      </c>
    </row>
    <row r="746" spans="1:41" ht="14.45" customHeight="1">
      <c r="A746" s="38"/>
      <c r="B746" s="9">
        <f t="shared" si="242"/>
        <v>45833</v>
      </c>
      <c r="C746" s="39">
        <f t="shared" si="263"/>
        <v>5400255372</v>
      </c>
      <c r="D746" s="38" t="str">
        <f>IF(AF746="", "", IFERROR(TEXT(INDEX(Tabella4[N°], MATCH("*"&amp;AF746&amp;"*", Tabella4[DIPENDENTE], 0)), "0000"), "Non trovato"))</f>
        <v>2150</v>
      </c>
      <c r="E746" s="38" t="str">
        <f>IF(AG746="", "", IF(ISERROR(MATCH("*"&amp;AG746&amp;"*", Tabella4[DIPENDENTE], 0)), "Non trovato", TEXT(INDEX(Tabella4[N°], MATCH("*"&amp;AG746&amp;"*", Tabella4[DIPENDENTE], 0)), "0000")))</f>
        <v>0277</v>
      </c>
      <c r="F746" s="48" t="str">
        <f t="shared" si="243"/>
        <v>RIZZA C</v>
      </c>
      <c r="G746" s="48" t="str">
        <f t="shared" si="244"/>
        <v>BAUDO</v>
      </c>
      <c r="H746" s="57"/>
      <c r="I746" s="68" t="str">
        <f t="shared" si="245"/>
        <v>02</v>
      </c>
      <c r="J746" s="39" t="str">
        <f t="shared" si="260"/>
        <v/>
      </c>
      <c r="K746" s="40" t="str">
        <f t="shared" si="261"/>
        <v>08:15</v>
      </c>
      <c r="L746" s="48"/>
      <c r="M746" s="41" t="str">
        <f t="shared" si="262"/>
        <v/>
      </c>
      <c r="N746" s="41" t="str">
        <f t="shared" si="246"/>
        <v/>
      </c>
      <c r="O746" s="10" t="str">
        <f t="shared" si="247"/>
        <v>08:15</v>
      </c>
      <c r="P746" s="10" t="str">
        <f t="shared" si="248"/>
        <v/>
      </c>
      <c r="Q746" s="48" t="str">
        <f t="shared" si="249"/>
        <v/>
      </c>
      <c r="R746" s="48" t="str">
        <f t="shared" si="250"/>
        <v/>
      </c>
      <c r="S746" s="42" t="str">
        <f t="shared" si="251"/>
        <v>DOPPIO</v>
      </c>
      <c r="T746" s="57" t="str">
        <f>Tabella3[[#This Row],[Descrizione Attività]]</f>
        <v>ripristini AI  giugno 2025</v>
      </c>
      <c r="U746" s="57" t="str">
        <f>IF(Tabella1[[#This Row],[DATA]]="","","02")</f>
        <v>02</v>
      </c>
      <c r="V746" s="34"/>
      <c r="W746" s="34"/>
      <c r="X746" s="33"/>
      <c r="Y746" s="23"/>
      <c r="Z746" s="21" t="str">
        <f t="shared" si="252"/>
        <v>mercoledì</v>
      </c>
      <c r="AA746" s="22">
        <f t="shared" si="253"/>
        <v>8.25</v>
      </c>
      <c r="AB746" s="22" t="str">
        <f t="shared" si="254"/>
        <v>08:15</v>
      </c>
      <c r="AC746" s="22" t="str">
        <f t="shared" si="255"/>
        <v>NO</v>
      </c>
      <c r="AD746" s="46"/>
      <c r="AE746" s="80">
        <v>45833</v>
      </c>
      <c r="AF746" s="73" t="s">
        <v>78</v>
      </c>
      <c r="AG746" s="73" t="s">
        <v>94</v>
      </c>
      <c r="AH746" s="73">
        <v>5400255372</v>
      </c>
      <c r="AI746" s="73">
        <v>10</v>
      </c>
      <c r="AJ746" s="74">
        <v>7.45</v>
      </c>
      <c r="AK746" s="74">
        <v>16.45</v>
      </c>
      <c r="AL746" s="74">
        <v>16.5</v>
      </c>
      <c r="AM746" s="73" t="s">
        <v>79</v>
      </c>
      <c r="AN746" s="75" t="s">
        <v>45</v>
      </c>
      <c r="AO746" s="76" t="s">
        <v>80</v>
      </c>
    </row>
    <row r="747" spans="1:41" ht="14.45" customHeight="1">
      <c r="A747" s="38"/>
      <c r="B747" s="9">
        <f t="shared" si="242"/>
        <v>45833</v>
      </c>
      <c r="C747" s="39">
        <f t="shared" si="263"/>
        <v>5400255114</v>
      </c>
      <c r="D747" s="38" t="str">
        <f>IF(AF747="", "", IFERROR(TEXT(INDEX(Tabella4[N°], MATCH("*"&amp;AF747&amp;"*", Tabella4[DIPENDENTE], 0)), "0000"), "Non trovato"))</f>
        <v>2203</v>
      </c>
      <c r="E747" s="38" t="str">
        <f>IF(AG747="", "", IF(ISERROR(MATCH("*"&amp;AG747&amp;"*", Tabella4[DIPENDENTE], 0)), "Non trovato", TEXT(INDEX(Tabella4[N°], MATCH("*"&amp;AG747&amp;"*", Tabella4[DIPENDENTE], 0)), "0000")))</f>
        <v>0315</v>
      </c>
      <c r="F747" s="48" t="str">
        <f t="shared" si="243"/>
        <v>RICCIOLI</v>
      </c>
      <c r="G747" s="48" t="str">
        <f t="shared" si="244"/>
        <v>MIGNOSA F</v>
      </c>
      <c r="H747" s="57"/>
      <c r="I747" s="68" t="str">
        <f t="shared" si="245"/>
        <v>02</v>
      </c>
      <c r="J747" s="39" t="str">
        <f t="shared" si="260"/>
        <v/>
      </c>
      <c r="K747" s="40" t="str">
        <f t="shared" si="261"/>
        <v>08:15</v>
      </c>
      <c r="L747" s="48"/>
      <c r="M747" s="41" t="str">
        <f t="shared" si="262"/>
        <v/>
      </c>
      <c r="N747" s="41" t="str">
        <f t="shared" si="246"/>
        <v/>
      </c>
      <c r="O747" s="10" t="str">
        <f t="shared" si="247"/>
        <v>08:15</v>
      </c>
      <c r="P747" s="10" t="str">
        <f t="shared" si="248"/>
        <v/>
      </c>
      <c r="Q747" s="48" t="str">
        <f t="shared" si="249"/>
        <v/>
      </c>
      <c r="R747" s="48" t="str">
        <f t="shared" si="250"/>
        <v/>
      </c>
      <c r="S747" s="42" t="str">
        <f t="shared" si="251"/>
        <v>DOPPIO</v>
      </c>
      <c r="T747" s="57" t="str">
        <f>Tabella3[[#This Row],[Descrizione Attività]]</f>
        <v>PA1S: squ elettr correttiva Giugno</v>
      </c>
      <c r="U747" s="57" t="str">
        <f>IF(Tabella1[[#This Row],[DATA]]="","","02")</f>
        <v>02</v>
      </c>
      <c r="V747" s="34"/>
      <c r="W747" s="34"/>
      <c r="X747" s="33"/>
      <c r="Y747" s="23"/>
      <c r="Z747" s="21" t="str">
        <f t="shared" si="252"/>
        <v>mercoledì</v>
      </c>
      <c r="AA747" s="22">
        <f t="shared" si="253"/>
        <v>8.25</v>
      </c>
      <c r="AB747" s="22" t="str">
        <f t="shared" si="254"/>
        <v>08:15</v>
      </c>
      <c r="AC747" s="22" t="str">
        <f t="shared" si="255"/>
        <v>NO</v>
      </c>
      <c r="AD747" s="46"/>
      <c r="AE747" s="80">
        <v>45833</v>
      </c>
      <c r="AF747" s="73" t="s">
        <v>65</v>
      </c>
      <c r="AG747" s="73" t="s">
        <v>66</v>
      </c>
      <c r="AH747" s="73">
        <v>5400255114</v>
      </c>
      <c r="AI747" s="73">
        <v>10</v>
      </c>
      <c r="AJ747" s="74">
        <v>7.45</v>
      </c>
      <c r="AK747" s="74">
        <v>16.45</v>
      </c>
      <c r="AL747" s="74">
        <v>16.5</v>
      </c>
      <c r="AM747" s="73" t="s">
        <v>67</v>
      </c>
      <c r="AN747" s="75" t="s">
        <v>45</v>
      </c>
      <c r="AO747" s="76" t="s">
        <v>61</v>
      </c>
    </row>
    <row r="748" spans="1:41" ht="14.45" customHeight="1">
      <c r="A748" s="38"/>
      <c r="B748" s="9">
        <f t="shared" si="242"/>
        <v>45833</v>
      </c>
      <c r="C748" s="39">
        <f t="shared" si="263"/>
        <v>5400256301</v>
      </c>
      <c r="D748" s="38" t="str">
        <f>IF(AF748="", "", IFERROR(TEXT(INDEX(Tabella4[N°], MATCH("*"&amp;AF748&amp;"*", Tabella4[DIPENDENTE], 0)), "0000"), "Non trovato"))</f>
        <v>1894</v>
      </c>
      <c r="E748" s="38" t="str">
        <f>IF(AG748="", "", IF(ISERROR(MATCH("*"&amp;AG748&amp;"*", Tabella4[DIPENDENTE], 0)), "Non trovato", TEXT(INDEX(Tabella4[N°], MATCH("*"&amp;AG748&amp;"*", Tabella4[DIPENDENTE], 0)), "0000")))</f>
        <v>0559</v>
      </c>
      <c r="F748" s="48" t="str">
        <f t="shared" si="243"/>
        <v>CORTESE</v>
      </c>
      <c r="G748" s="48" t="str">
        <f t="shared" si="244"/>
        <v>MARINO A</v>
      </c>
      <c r="H748" s="57"/>
      <c r="I748" s="68" t="str">
        <f t="shared" si="245"/>
        <v>02</v>
      </c>
      <c r="J748" s="39" t="str">
        <f t="shared" si="260"/>
        <v/>
      </c>
      <c r="K748" s="40" t="str">
        <f t="shared" si="261"/>
        <v>04:15</v>
      </c>
      <c r="L748" s="48"/>
      <c r="M748" s="41" t="str">
        <f t="shared" si="262"/>
        <v/>
      </c>
      <c r="N748" s="41" t="str">
        <f t="shared" si="246"/>
        <v/>
      </c>
      <c r="O748" s="10" t="str">
        <f t="shared" si="247"/>
        <v>04:15</v>
      </c>
      <c r="P748" s="10" t="str">
        <f t="shared" si="248"/>
        <v/>
      </c>
      <c r="Q748" s="48" t="str">
        <f t="shared" si="249"/>
        <v/>
      </c>
      <c r="R748" s="48" t="str">
        <f t="shared" si="250"/>
        <v/>
      </c>
      <c r="S748" s="42" t="str">
        <f t="shared" si="251"/>
        <v>DOPPIO</v>
      </c>
      <c r="T748" s="57" t="str">
        <f>Tabella3[[#This Row],[Descrizione Attività]]</f>
        <v>2500 MP102B - controllo funzionale colon</v>
      </c>
      <c r="U748" s="57" t="str">
        <f>IF(Tabella1[[#This Row],[DATA]]="","","02")</f>
        <v>02</v>
      </c>
      <c r="V748" s="34"/>
      <c r="W748" s="34"/>
      <c r="X748" s="33"/>
      <c r="Y748" s="23"/>
      <c r="Z748" s="21" t="str">
        <f t="shared" si="252"/>
        <v>mercoledì</v>
      </c>
      <c r="AA748" s="22">
        <f t="shared" si="253"/>
        <v>4.25</v>
      </c>
      <c r="AB748" s="22" t="str">
        <f t="shared" si="254"/>
        <v>04:15</v>
      </c>
      <c r="AC748" s="22" t="str">
        <f t="shared" si="255"/>
        <v>NO</v>
      </c>
      <c r="AD748" s="46"/>
      <c r="AE748" s="80">
        <v>45833</v>
      </c>
      <c r="AF748" s="73" t="s">
        <v>58</v>
      </c>
      <c r="AG748" s="73" t="s">
        <v>157</v>
      </c>
      <c r="AH748" s="73">
        <v>5400256301</v>
      </c>
      <c r="AI748" s="73">
        <v>10</v>
      </c>
      <c r="AJ748" s="74">
        <v>7.45</v>
      </c>
      <c r="AK748" s="74">
        <v>12</v>
      </c>
      <c r="AL748" s="74">
        <v>8.5</v>
      </c>
      <c r="AM748" s="73" t="s">
        <v>208</v>
      </c>
      <c r="AN748" s="75" t="s">
        <v>45</v>
      </c>
      <c r="AO748" s="76" t="s">
        <v>61</v>
      </c>
    </row>
    <row r="749" spans="1:41" ht="14.45" customHeight="1">
      <c r="A749" s="38"/>
      <c r="B749" s="9">
        <f t="shared" si="242"/>
        <v>45833</v>
      </c>
      <c r="C749" s="39">
        <f t="shared" si="263"/>
        <v>5400255112</v>
      </c>
      <c r="D749" s="38" t="str">
        <f>IF(AF749="", "", IFERROR(TEXT(INDEX(Tabella4[N°], MATCH("*"&amp;AF749&amp;"*", Tabella4[DIPENDENTE], 0)), "0000"), "Non trovato"))</f>
        <v>1894</v>
      </c>
      <c r="E749" s="38" t="str">
        <f>IF(AG749="", "", IF(ISERROR(MATCH("*"&amp;AG749&amp;"*", Tabella4[DIPENDENTE], 0)), "Non trovato", TEXT(INDEX(Tabella4[N°], MATCH("*"&amp;AG749&amp;"*", Tabella4[DIPENDENTE], 0)), "0000")))</f>
        <v>0559</v>
      </c>
      <c r="F749" s="48" t="str">
        <f t="shared" si="243"/>
        <v>CORTESE</v>
      </c>
      <c r="G749" s="48" t="str">
        <f t="shared" si="244"/>
        <v>MARINO A</v>
      </c>
      <c r="H749" s="57"/>
      <c r="I749" s="68" t="str">
        <f t="shared" si="245"/>
        <v>02</v>
      </c>
      <c r="J749" s="39" t="str">
        <f t="shared" si="260"/>
        <v/>
      </c>
      <c r="K749" s="40" t="str">
        <f t="shared" si="261"/>
        <v>03:00</v>
      </c>
      <c r="L749" s="48"/>
      <c r="M749" s="41" t="str">
        <f t="shared" si="262"/>
        <v/>
      </c>
      <c r="N749" s="41" t="str">
        <f t="shared" si="246"/>
        <v/>
      </c>
      <c r="O749" s="10" t="str">
        <f t="shared" si="247"/>
        <v>03:00</v>
      </c>
      <c r="P749" s="10" t="str">
        <f t="shared" si="248"/>
        <v/>
      </c>
      <c r="Q749" s="48" t="str">
        <f t="shared" si="249"/>
        <v/>
      </c>
      <c r="R749" s="48" t="str">
        <f t="shared" si="250"/>
        <v/>
      </c>
      <c r="S749" s="42" t="str">
        <f t="shared" si="251"/>
        <v>DOPPIO</v>
      </c>
      <c r="T749" s="57" t="str">
        <f>Tabella3[[#This Row],[Descrizione Attività]]</f>
        <v>Utilities: squ elett correttiva Giugno</v>
      </c>
      <c r="U749" s="57" t="str">
        <f>IF(Tabella1[[#This Row],[DATA]]="","","02")</f>
        <v>02</v>
      </c>
      <c r="V749" s="34"/>
      <c r="W749" s="34"/>
      <c r="X749" s="33"/>
      <c r="Y749" s="23"/>
      <c r="Z749" s="21" t="str">
        <f t="shared" si="252"/>
        <v>mercoledì</v>
      </c>
      <c r="AA749" s="22">
        <f t="shared" si="253"/>
        <v>3</v>
      </c>
      <c r="AB749" s="22" t="str">
        <f t="shared" si="254"/>
        <v>03:00</v>
      </c>
      <c r="AC749" s="22" t="str">
        <f t="shared" si="255"/>
        <v>NO</v>
      </c>
      <c r="AD749" s="46"/>
      <c r="AE749" s="80">
        <v>45833</v>
      </c>
      <c r="AF749" s="73" t="s">
        <v>58</v>
      </c>
      <c r="AG749" s="73" t="s">
        <v>157</v>
      </c>
      <c r="AH749" s="73">
        <v>5400255112</v>
      </c>
      <c r="AI749" s="73">
        <v>10</v>
      </c>
      <c r="AJ749" s="74">
        <v>12.45</v>
      </c>
      <c r="AK749" s="74">
        <v>15.45</v>
      </c>
      <c r="AL749" s="74">
        <v>6</v>
      </c>
      <c r="AM749" s="73" t="s">
        <v>60</v>
      </c>
      <c r="AN749" s="75" t="s">
        <v>45</v>
      </c>
      <c r="AO749" s="76" t="s">
        <v>61</v>
      </c>
    </row>
    <row r="750" spans="1:41" ht="14.45" customHeight="1">
      <c r="A750" s="38"/>
      <c r="B750" s="9">
        <f t="shared" si="242"/>
        <v>45833</v>
      </c>
      <c r="C750" s="39">
        <f t="shared" si="263"/>
        <v>5400256061</v>
      </c>
      <c r="D750" s="38" t="str">
        <f>IF(AF750="", "", IFERROR(TEXT(INDEX(Tabella4[N°], MATCH("*"&amp;AF750&amp;"*", Tabella4[DIPENDENTE], 0)), "0000"), "Non trovato"))</f>
        <v>0427</v>
      </c>
      <c r="E750" s="38" t="str">
        <f>IF(AG750="", "", IF(ISERROR(MATCH("*"&amp;AG750&amp;"*", Tabella4[DIPENDENTE], 0)), "Non trovato", TEXT(INDEX(Tabella4[N°], MATCH("*"&amp;AG750&amp;"*", Tabella4[DIPENDENTE], 0)), "0000")))</f>
        <v/>
      </c>
      <c r="F750" s="48" t="str">
        <f t="shared" si="243"/>
        <v>CAVALIERE</v>
      </c>
      <c r="G750" s="48" t="str">
        <f t="shared" si="244"/>
        <v/>
      </c>
      <c r="H750" s="57"/>
      <c r="I750" s="68" t="str">
        <f t="shared" si="245"/>
        <v>02</v>
      </c>
      <c r="J750" s="39" t="str">
        <f t="shared" si="260"/>
        <v/>
      </c>
      <c r="K750" s="40" t="str">
        <f t="shared" si="261"/>
        <v>08:15</v>
      </c>
      <c r="L750" s="48"/>
      <c r="M750" s="41" t="str">
        <f t="shared" si="262"/>
        <v>01:30</v>
      </c>
      <c r="N750" s="41" t="str">
        <f t="shared" si="246"/>
        <v/>
      </c>
      <c r="O750" s="10" t="str">
        <f t="shared" si="247"/>
        <v>09:45</v>
      </c>
      <c r="P750" s="10" t="str">
        <f t="shared" si="248"/>
        <v/>
      </c>
      <c r="Q750" s="48" t="str">
        <f t="shared" si="249"/>
        <v/>
      </c>
      <c r="R750" s="48" t="str">
        <f t="shared" si="250"/>
        <v/>
      </c>
      <c r="S750" s="42" t="str">
        <f t="shared" si="251"/>
        <v>SINGOLO</v>
      </c>
      <c r="T750" s="57" t="str">
        <f>Tabella3[[#This Row],[Descrizione Attività]]</f>
        <v>sostituzione della protezione ELIN TG</v>
      </c>
      <c r="U750" s="57" t="str">
        <f>IF(Tabella1[[#This Row],[DATA]]="","","02")</f>
        <v>02</v>
      </c>
      <c r="V750" s="34"/>
      <c r="W750" s="34"/>
      <c r="X750" s="33"/>
      <c r="Y750" s="23"/>
      <c r="Z750" s="21" t="str">
        <f t="shared" si="252"/>
        <v>mercoledì</v>
      </c>
      <c r="AA750" s="22">
        <f t="shared" si="253"/>
        <v>9.75</v>
      </c>
      <c r="AB750" s="22" t="str">
        <f t="shared" si="254"/>
        <v>09:45</v>
      </c>
      <c r="AC750" s="22" t="str">
        <f t="shared" si="255"/>
        <v>NO</v>
      </c>
      <c r="AD750" s="46"/>
      <c r="AE750" s="80">
        <v>45833</v>
      </c>
      <c r="AF750" s="73" t="s">
        <v>75</v>
      </c>
      <c r="AG750" s="73"/>
      <c r="AH750" s="73">
        <v>5400256061</v>
      </c>
      <c r="AI750" s="73">
        <v>10</v>
      </c>
      <c r="AJ750" s="74">
        <v>7.45</v>
      </c>
      <c r="AK750" s="74">
        <v>18.149999999999999</v>
      </c>
      <c r="AL750" s="74">
        <v>9.75</v>
      </c>
      <c r="AM750" s="73" t="s">
        <v>227</v>
      </c>
      <c r="AN750" s="75" t="s">
        <v>45</v>
      </c>
      <c r="AO750" s="76" t="s">
        <v>61</v>
      </c>
    </row>
    <row r="751" spans="1:41" ht="14.45" customHeight="1">
      <c r="A751" s="38"/>
      <c r="B751" s="9">
        <f t="shared" si="242"/>
        <v>45833</v>
      </c>
      <c r="C751" s="39">
        <f t="shared" si="263"/>
        <v>5400256061</v>
      </c>
      <c r="D751" s="38" t="str">
        <f>IF(AF751="", "", IFERROR(TEXT(INDEX(Tabella4[N°], MATCH("*"&amp;AF751&amp;"*", Tabella4[DIPENDENTE], 0)), "0000"), "Non trovato"))</f>
        <v>2114</v>
      </c>
      <c r="E751" s="38" t="str">
        <f>IF(AG751="", "", IF(ISERROR(MATCH("*"&amp;AG751&amp;"*", Tabella4[DIPENDENTE], 0)), "Non trovato", TEXT(INDEX(Tabella4[N°], MATCH("*"&amp;AG751&amp;"*", Tabella4[DIPENDENTE], 0)), "0000")))</f>
        <v/>
      </c>
      <c r="F751" s="48" t="str">
        <f t="shared" si="243"/>
        <v>GUARINO</v>
      </c>
      <c r="G751" s="48" t="str">
        <f t="shared" si="244"/>
        <v/>
      </c>
      <c r="H751" s="57"/>
      <c r="I751" s="68" t="str">
        <f t="shared" si="245"/>
        <v>02</v>
      </c>
      <c r="J751" s="39" t="str">
        <f t="shared" si="260"/>
        <v/>
      </c>
      <c r="K751" s="40" t="str">
        <f t="shared" si="261"/>
        <v>08:15</v>
      </c>
      <c r="L751" s="48"/>
      <c r="M751" s="41" t="str">
        <f t="shared" si="262"/>
        <v/>
      </c>
      <c r="N751" s="41" t="str">
        <f t="shared" si="246"/>
        <v/>
      </c>
      <c r="O751" s="10" t="str">
        <f t="shared" si="247"/>
        <v>08:15</v>
      </c>
      <c r="P751" s="10" t="str">
        <f t="shared" si="248"/>
        <v/>
      </c>
      <c r="Q751" s="48" t="str">
        <f t="shared" si="249"/>
        <v/>
      </c>
      <c r="R751" s="48" t="str">
        <f t="shared" si="250"/>
        <v/>
      </c>
      <c r="S751" s="42" t="str">
        <f t="shared" si="251"/>
        <v>SINGOLO</v>
      </c>
      <c r="T751" s="57" t="str">
        <f>Tabella3[[#This Row],[Descrizione Attività]]</f>
        <v>sostituzione della protezione ELIN TG</v>
      </c>
      <c r="U751" s="57" t="str">
        <f>IF(Tabella1[[#This Row],[DATA]]="","","02")</f>
        <v>02</v>
      </c>
      <c r="V751" s="34"/>
      <c r="W751" s="34"/>
      <c r="X751" s="33"/>
      <c r="Y751" s="23"/>
      <c r="Z751" s="21" t="str">
        <f t="shared" si="252"/>
        <v>mercoledì</v>
      </c>
      <c r="AA751" s="22">
        <f t="shared" si="253"/>
        <v>8.25</v>
      </c>
      <c r="AB751" s="22" t="str">
        <f t="shared" si="254"/>
        <v>08:15</v>
      </c>
      <c r="AC751" s="22" t="str">
        <f t="shared" si="255"/>
        <v>NO</v>
      </c>
      <c r="AD751" s="46"/>
      <c r="AE751" s="80">
        <v>45833</v>
      </c>
      <c r="AF751" s="73" t="s">
        <v>43</v>
      </c>
      <c r="AG751" s="73"/>
      <c r="AH751" s="73">
        <v>5400256061</v>
      </c>
      <c r="AI751" s="73">
        <v>10</v>
      </c>
      <c r="AJ751" s="74">
        <v>7.45</v>
      </c>
      <c r="AK751" s="74">
        <v>16.45</v>
      </c>
      <c r="AL751" s="74">
        <v>8.25</v>
      </c>
      <c r="AM751" s="73" t="s">
        <v>227</v>
      </c>
      <c r="AN751" s="75" t="s">
        <v>45</v>
      </c>
      <c r="AO751" s="76" t="s">
        <v>61</v>
      </c>
    </row>
    <row r="752" spans="1:41" ht="14.45" customHeight="1">
      <c r="A752" s="38"/>
      <c r="B752" s="9">
        <f t="shared" si="242"/>
        <v>45833</v>
      </c>
      <c r="C752" s="39">
        <f t="shared" si="263"/>
        <v>5400256750</v>
      </c>
      <c r="D752" s="38" t="str">
        <f>IF(AF752="", "", IFERROR(TEXT(INDEX(Tabella4[N°], MATCH("*"&amp;AF752&amp;"*", Tabella4[DIPENDENTE], 0)), "0000"), "Non trovato"))</f>
        <v>0552</v>
      </c>
      <c r="E752" s="38" t="str">
        <f>IF(AG752="", "", IF(ISERROR(MATCH("*"&amp;AG752&amp;"*", Tabella4[DIPENDENTE], 0)), "Non trovato", TEXT(INDEX(Tabella4[N°], MATCH("*"&amp;AG752&amp;"*", Tabella4[DIPENDENTE], 0)), "0000")))</f>
        <v>0431</v>
      </c>
      <c r="F752" s="48" t="str">
        <f t="shared" si="243"/>
        <v>DI MARE</v>
      </c>
      <c r="G752" s="48" t="str">
        <f t="shared" si="244"/>
        <v>DI NICOLA</v>
      </c>
      <c r="H752" s="57"/>
      <c r="I752" s="68" t="str">
        <f t="shared" si="245"/>
        <v>02</v>
      </c>
      <c r="J752" s="39" t="str">
        <f t="shared" si="260"/>
        <v/>
      </c>
      <c r="K752" s="40" t="str">
        <f t="shared" si="261"/>
        <v>08:15</v>
      </c>
      <c r="L752" s="48"/>
      <c r="M752" s="41" t="str">
        <f t="shared" si="262"/>
        <v/>
      </c>
      <c r="N752" s="41" t="str">
        <f t="shared" si="246"/>
        <v/>
      </c>
      <c r="O752" s="10" t="str">
        <f t="shared" si="247"/>
        <v>08:15</v>
      </c>
      <c r="P752" s="10" t="str">
        <f t="shared" si="248"/>
        <v/>
      </c>
      <c r="Q752" s="48" t="str">
        <f t="shared" si="249"/>
        <v/>
      </c>
      <c r="R752" s="48" t="str">
        <f t="shared" si="250"/>
        <v/>
      </c>
      <c r="S752" s="42" t="str">
        <f t="shared" si="251"/>
        <v>DOPPIO</v>
      </c>
      <c r="T752" s="57" t="str">
        <f>Tabella3[[#This Row],[Descrizione Attività]]</f>
        <v>RICERCA GUASTO DIFFERENZIALE CAPPA 233</v>
      </c>
      <c r="U752" s="57" t="str">
        <f>IF(Tabella1[[#This Row],[DATA]]="","","02")</f>
        <v>02</v>
      </c>
      <c r="V752" s="34"/>
      <c r="W752" s="34"/>
      <c r="X752" s="33"/>
      <c r="Y752" s="23"/>
      <c r="Z752" s="21" t="str">
        <f t="shared" si="252"/>
        <v>mercoledì</v>
      </c>
      <c r="AA752" s="22">
        <f t="shared" si="253"/>
        <v>8.25</v>
      </c>
      <c r="AB752" s="22" t="str">
        <f t="shared" si="254"/>
        <v>08:15</v>
      </c>
      <c r="AC752" s="22" t="str">
        <f t="shared" si="255"/>
        <v>NO</v>
      </c>
      <c r="AD752" s="46"/>
      <c r="AE752" s="80">
        <v>45833</v>
      </c>
      <c r="AF752" s="73" t="s">
        <v>63</v>
      </c>
      <c r="AG752" s="73" t="s">
        <v>64</v>
      </c>
      <c r="AH752" s="73">
        <v>5400256750</v>
      </c>
      <c r="AI752" s="73">
        <v>10</v>
      </c>
      <c r="AJ752" s="74">
        <v>7.45</v>
      </c>
      <c r="AK752" s="74">
        <v>16.45</v>
      </c>
      <c r="AL752" s="74">
        <v>16.5</v>
      </c>
      <c r="AM752" s="73" t="s">
        <v>228</v>
      </c>
      <c r="AN752" s="75" t="s">
        <v>45</v>
      </c>
      <c r="AO752" s="76" t="s">
        <v>61</v>
      </c>
    </row>
    <row r="753" spans="1:41" ht="14.45" customHeight="1">
      <c r="A753" s="38"/>
      <c r="B753" s="9">
        <f t="shared" si="242"/>
        <v>45833</v>
      </c>
      <c r="C753" s="39">
        <f t="shared" si="263"/>
        <v>5400246769</v>
      </c>
      <c r="D753" s="38" t="str">
        <f>IF(AF753="", "", IFERROR(TEXT(INDEX(Tabella4[N°], MATCH("*"&amp;AF753&amp;"*", Tabella4[DIPENDENTE], 0)), "0000"), "Non trovato"))</f>
        <v>0263</v>
      </c>
      <c r="E753" s="38" t="str">
        <f>IF(AG753="", "", IF(ISERROR(MATCH("*"&amp;AG753&amp;"*", Tabella4[DIPENDENTE], 0)), "Non trovato", TEXT(INDEX(Tabella4[N°], MATCH("*"&amp;AG753&amp;"*", Tabella4[DIPENDENTE], 0)), "0000")))</f>
        <v>0278</v>
      </c>
      <c r="F753" s="48" t="str">
        <f t="shared" si="243"/>
        <v>ROSSITTO G</v>
      </c>
      <c r="G753" s="48" t="str">
        <f t="shared" si="244"/>
        <v>INTRESSALVI</v>
      </c>
      <c r="H753" s="57"/>
      <c r="I753" s="68" t="str">
        <f t="shared" si="245"/>
        <v>02</v>
      </c>
      <c r="J753" s="39" t="str">
        <f t="shared" si="260"/>
        <v/>
      </c>
      <c r="K753" s="40" t="str">
        <f t="shared" si="261"/>
        <v>02:30</v>
      </c>
      <c r="L753" s="48"/>
      <c r="M753" s="41" t="str">
        <f t="shared" si="262"/>
        <v/>
      </c>
      <c r="N753" s="41" t="str">
        <f t="shared" si="246"/>
        <v/>
      </c>
      <c r="O753" s="10" t="str">
        <f t="shared" si="247"/>
        <v>02:30</v>
      </c>
      <c r="P753" s="10" t="str">
        <f t="shared" si="248"/>
        <v/>
      </c>
      <c r="Q753" s="48" t="str">
        <f t="shared" si="249"/>
        <v/>
      </c>
      <c r="R753" s="48" t="str">
        <f t="shared" si="250"/>
        <v/>
      </c>
      <c r="S753" s="42" t="str">
        <f t="shared" si="251"/>
        <v>DOPPIO</v>
      </c>
      <c r="T753" s="57" t="str">
        <f>Tabella3[[#This Row],[Descrizione Attività]]</f>
        <v>S620 ILLUMINAZIONE PROVVISORIA</v>
      </c>
      <c r="U753" s="57" t="str">
        <f>IF(Tabella1[[#This Row],[DATA]]="","","02")</f>
        <v>02</v>
      </c>
      <c r="V753" s="34"/>
      <c r="W753" s="34"/>
      <c r="X753" s="33"/>
      <c r="Y753" s="23"/>
      <c r="Z753" s="21" t="str">
        <f t="shared" si="252"/>
        <v>mercoledì</v>
      </c>
      <c r="AA753" s="22">
        <f t="shared" si="253"/>
        <v>2.5</v>
      </c>
      <c r="AB753" s="22" t="str">
        <f t="shared" si="254"/>
        <v>02:30</v>
      </c>
      <c r="AC753" s="22" t="str">
        <f t="shared" si="255"/>
        <v>NO</v>
      </c>
      <c r="AD753" s="46"/>
      <c r="AE753" s="80">
        <v>45833</v>
      </c>
      <c r="AF753" s="73" t="s">
        <v>110</v>
      </c>
      <c r="AG753" s="73" t="s">
        <v>50</v>
      </c>
      <c r="AH753" s="73">
        <v>5400246769</v>
      </c>
      <c r="AI753" s="73">
        <v>10</v>
      </c>
      <c r="AJ753" s="74">
        <v>12.45</v>
      </c>
      <c r="AK753" s="74">
        <v>15.15</v>
      </c>
      <c r="AL753" s="74">
        <v>5</v>
      </c>
      <c r="AM753" s="73" t="s">
        <v>236</v>
      </c>
      <c r="AN753" s="75" t="s">
        <v>45</v>
      </c>
      <c r="AO753" s="76" t="s">
        <v>61</v>
      </c>
    </row>
    <row r="754" spans="1:41" ht="14.45" customHeight="1">
      <c r="A754" s="38"/>
      <c r="B754" s="9">
        <f t="shared" si="242"/>
        <v>45833</v>
      </c>
      <c r="C754" s="39">
        <f t="shared" si="263"/>
        <v>5400256064</v>
      </c>
      <c r="D754" s="38" t="str">
        <f>IF(AF754="", "", IFERROR(TEXT(INDEX(Tabella4[N°], MATCH("*"&amp;AF754&amp;"*", Tabella4[DIPENDENTE], 0)), "0000"), "Non trovato"))</f>
        <v>0319</v>
      </c>
      <c r="E754" s="38" t="str">
        <f>IF(AG754="", "", IF(ISERROR(MATCH("*"&amp;AG754&amp;"*", Tabella4[DIPENDENTE], 0)), "Non trovato", TEXT(INDEX(Tabella4[N°], MATCH("*"&amp;AG754&amp;"*", Tabella4[DIPENDENTE], 0)), "0000")))</f>
        <v/>
      </c>
      <c r="F754" s="48" t="str">
        <f t="shared" si="243"/>
        <v>AMARA</v>
      </c>
      <c r="G754" s="48" t="str">
        <f t="shared" si="244"/>
        <v/>
      </c>
      <c r="H754" s="57"/>
      <c r="I754" s="68" t="str">
        <f t="shared" si="245"/>
        <v>02</v>
      </c>
      <c r="J754" s="39" t="str">
        <f t="shared" si="260"/>
        <v/>
      </c>
      <c r="K754" s="40" t="str">
        <f t="shared" si="261"/>
        <v>05:45</v>
      </c>
      <c r="L754" s="48"/>
      <c r="M754" s="41" t="str">
        <f t="shared" si="262"/>
        <v/>
      </c>
      <c r="N754" s="41" t="str">
        <f t="shared" si="246"/>
        <v/>
      </c>
      <c r="O754" s="10" t="str">
        <f t="shared" si="247"/>
        <v>05:45</v>
      </c>
      <c r="P754" s="10" t="str">
        <f t="shared" si="248"/>
        <v/>
      </c>
      <c r="Q754" s="48" t="str">
        <f t="shared" si="249"/>
        <v/>
      </c>
      <c r="R754" s="48" t="str">
        <f t="shared" si="250"/>
        <v/>
      </c>
      <c r="S754" s="42" t="str">
        <f t="shared" si="251"/>
        <v>SINGOLO</v>
      </c>
      <c r="T754" s="57" t="str">
        <f>Tabella3[[#This Row],[Descrizione Attività]]</f>
        <v>Area cantieri SUD - Noleggio gruppo elet</v>
      </c>
      <c r="U754" s="57" t="str">
        <f>IF(Tabella1[[#This Row],[DATA]]="","","02")</f>
        <v>02</v>
      </c>
      <c r="V754" s="34"/>
      <c r="W754" s="34"/>
      <c r="X754" s="33"/>
      <c r="Y754" s="23"/>
      <c r="Z754" s="21" t="str">
        <f t="shared" si="252"/>
        <v>mercoledì</v>
      </c>
      <c r="AA754" s="22">
        <f t="shared" si="253"/>
        <v>5.75</v>
      </c>
      <c r="AB754" s="22" t="str">
        <f t="shared" si="254"/>
        <v>05:45</v>
      </c>
      <c r="AC754" s="22" t="str">
        <f t="shared" si="255"/>
        <v>NO</v>
      </c>
      <c r="AD754" s="46"/>
      <c r="AE754" s="80">
        <v>45833</v>
      </c>
      <c r="AF754" s="73" t="s">
        <v>155</v>
      </c>
      <c r="AG754" s="73"/>
      <c r="AH754" s="73">
        <v>5400256064</v>
      </c>
      <c r="AI754" s="73">
        <v>10</v>
      </c>
      <c r="AJ754" s="74">
        <v>6.15</v>
      </c>
      <c r="AK754" s="74">
        <v>12</v>
      </c>
      <c r="AL754" s="74">
        <v>5.75</v>
      </c>
      <c r="AM754" s="73" t="s">
        <v>183</v>
      </c>
      <c r="AN754" s="75" t="s">
        <v>45</v>
      </c>
      <c r="AO754" s="76" t="s">
        <v>61</v>
      </c>
    </row>
    <row r="755" spans="1:41" ht="14.45" customHeight="1">
      <c r="A755" s="38"/>
      <c r="B755" s="9">
        <f t="shared" si="242"/>
        <v>45833</v>
      </c>
      <c r="C755" s="39">
        <f t="shared" si="263"/>
        <v>5400255115</v>
      </c>
      <c r="D755" s="38" t="str">
        <f>IF(AF755="", "", IFERROR(TEXT(INDEX(Tabella4[N°], MATCH("*"&amp;AF755&amp;"*", Tabella4[DIPENDENTE], 0)), "0000"), "Non trovato"))</f>
        <v>0493</v>
      </c>
      <c r="E755" s="38" t="str">
        <f>IF(AG755="", "", IF(ISERROR(MATCH("*"&amp;AG755&amp;"*", Tabella4[DIPENDENTE], 0)), "Non trovato", TEXT(INDEX(Tabella4[N°], MATCH("*"&amp;AG755&amp;"*", Tabella4[DIPENDENTE], 0)), "0000")))</f>
        <v>0304</v>
      </c>
      <c r="F755" s="48" t="str">
        <f t="shared" si="243"/>
        <v>SPINALI D</v>
      </c>
      <c r="G755" s="48" t="str">
        <f t="shared" si="244"/>
        <v>MANSERVIGI</v>
      </c>
      <c r="H755" s="57"/>
      <c r="I755" s="68" t="str">
        <f t="shared" si="245"/>
        <v>02</v>
      </c>
      <c r="J755" s="39" t="str">
        <f t="shared" si="260"/>
        <v/>
      </c>
      <c r="K755" s="40" t="str">
        <f t="shared" si="261"/>
        <v>08:15</v>
      </c>
      <c r="L755" s="48"/>
      <c r="M755" s="41" t="str">
        <f t="shared" si="262"/>
        <v/>
      </c>
      <c r="N755" s="41" t="str">
        <f t="shared" si="246"/>
        <v/>
      </c>
      <c r="O755" s="10" t="str">
        <f t="shared" si="247"/>
        <v>08:15</v>
      </c>
      <c r="P755" s="10" t="str">
        <f t="shared" si="248"/>
        <v/>
      </c>
      <c r="Q755" s="48" t="str">
        <f t="shared" si="249"/>
        <v/>
      </c>
      <c r="R755" s="48" t="str">
        <f t="shared" si="250"/>
        <v/>
      </c>
      <c r="S755" s="42" t="str">
        <f t="shared" si="251"/>
        <v>DOPPIO</v>
      </c>
      <c r="T755" s="57" t="str">
        <f>Tabella3[[#This Row],[Descrizione Attività]]</f>
        <v>PA1S: squ strum correttiva Giugno</v>
      </c>
      <c r="U755" s="57" t="str">
        <f>IF(Tabella1[[#This Row],[DATA]]="","","02")</f>
        <v>02</v>
      </c>
      <c r="V755" s="34"/>
      <c r="W755" s="34"/>
      <c r="X755" s="33"/>
      <c r="Y755" s="23"/>
      <c r="Z755" s="21" t="str">
        <f t="shared" si="252"/>
        <v>mercoledì</v>
      </c>
      <c r="AA755" s="22">
        <f t="shared" si="253"/>
        <v>8.25</v>
      </c>
      <c r="AB755" s="22" t="str">
        <f t="shared" si="254"/>
        <v>08:15</v>
      </c>
      <c r="AC755" s="22" t="str">
        <f t="shared" si="255"/>
        <v>NO</v>
      </c>
      <c r="AD755" s="46"/>
      <c r="AE755" s="80">
        <v>45833</v>
      </c>
      <c r="AF755" s="73" t="s">
        <v>42</v>
      </c>
      <c r="AG755" s="73" t="s">
        <v>87</v>
      </c>
      <c r="AH755" s="73">
        <v>5400255115</v>
      </c>
      <c r="AI755" s="73">
        <v>10</v>
      </c>
      <c r="AJ755" s="74">
        <v>7.45</v>
      </c>
      <c r="AK755" s="74">
        <v>16.45</v>
      </c>
      <c r="AL755" s="74">
        <v>16.5</v>
      </c>
      <c r="AM755" s="73" t="s">
        <v>95</v>
      </c>
      <c r="AN755" s="75" t="s">
        <v>45</v>
      </c>
      <c r="AO755" s="76" t="s">
        <v>46</v>
      </c>
    </row>
    <row r="756" spans="1:41" ht="14.45" customHeight="1">
      <c r="A756" s="38"/>
      <c r="B756" s="9">
        <f t="shared" si="242"/>
        <v>45833</v>
      </c>
      <c r="C756" s="39">
        <f t="shared" si="263"/>
        <v>5400255113</v>
      </c>
      <c r="D756" s="38" t="str">
        <f>IF(AF756="", "", IFERROR(TEXT(INDEX(Tabella4[N°], MATCH("*"&amp;AF756&amp;"*", Tabella4[DIPENDENTE], 0)), "0000"), "Non trovato"))</f>
        <v>1442</v>
      </c>
      <c r="E756" s="38" t="str">
        <f>IF(AG756="", "", IF(ISERROR(MATCH("*"&amp;AG756&amp;"*", Tabella4[DIPENDENTE], 0)), "Non trovato", TEXT(INDEX(Tabella4[N°], MATCH("*"&amp;AG756&amp;"*", Tabella4[DIPENDENTE], 0)), "0000")))</f>
        <v>1924</v>
      </c>
      <c r="F756" s="48" t="str">
        <f t="shared" si="243"/>
        <v>TARASCIO</v>
      </c>
      <c r="G756" s="48" t="str">
        <f t="shared" si="244"/>
        <v>PARTESANO</v>
      </c>
      <c r="H756" s="57"/>
      <c r="I756" s="68" t="str">
        <f t="shared" si="245"/>
        <v>02</v>
      </c>
      <c r="J756" s="39" t="str">
        <f t="shared" si="260"/>
        <v/>
      </c>
      <c r="K756" s="40" t="str">
        <f t="shared" si="261"/>
        <v>08:15</v>
      </c>
      <c r="L756" s="48"/>
      <c r="M756" s="41" t="str">
        <f t="shared" si="262"/>
        <v/>
      </c>
      <c r="N756" s="41" t="str">
        <f t="shared" si="246"/>
        <v/>
      </c>
      <c r="O756" s="10" t="str">
        <f t="shared" si="247"/>
        <v>08:15</v>
      </c>
      <c r="P756" s="10" t="str">
        <f t="shared" si="248"/>
        <v/>
      </c>
      <c r="Q756" s="48" t="str">
        <f t="shared" si="249"/>
        <v/>
      </c>
      <c r="R756" s="48" t="str">
        <f t="shared" si="250"/>
        <v/>
      </c>
      <c r="S756" s="42" t="str">
        <f t="shared" si="251"/>
        <v>DOPPIO</v>
      </c>
      <c r="T756" s="57" t="str">
        <f>Tabella3[[#This Row],[Descrizione Attività]]</f>
        <v>Utilities: squ strum correttiva Giugno</v>
      </c>
      <c r="U756" s="57" t="str">
        <f>IF(Tabella1[[#This Row],[DATA]]="","","02")</f>
        <v>02</v>
      </c>
      <c r="V756" s="34"/>
      <c r="W756" s="34"/>
      <c r="X756" s="33"/>
      <c r="Y756" s="23"/>
      <c r="Z756" s="21" t="str">
        <f t="shared" si="252"/>
        <v>mercoledì</v>
      </c>
      <c r="AA756" s="22">
        <f t="shared" si="253"/>
        <v>8.25</v>
      </c>
      <c r="AB756" s="22" t="str">
        <f t="shared" si="254"/>
        <v>08:15</v>
      </c>
      <c r="AC756" s="22" t="str">
        <f t="shared" si="255"/>
        <v>NO</v>
      </c>
      <c r="AD756" s="46"/>
      <c r="AE756" s="80">
        <v>45833</v>
      </c>
      <c r="AF756" s="73" t="s">
        <v>102</v>
      </c>
      <c r="AG756" s="73" t="s">
        <v>103</v>
      </c>
      <c r="AH756" s="73">
        <v>5400255113</v>
      </c>
      <c r="AI756" s="73">
        <v>10</v>
      </c>
      <c r="AJ756" s="74">
        <v>7.45</v>
      </c>
      <c r="AK756" s="74">
        <v>16.45</v>
      </c>
      <c r="AL756" s="74">
        <v>16.5</v>
      </c>
      <c r="AM756" s="73" t="s">
        <v>104</v>
      </c>
      <c r="AN756" s="75" t="s">
        <v>45</v>
      </c>
      <c r="AO756" s="76" t="s">
        <v>46</v>
      </c>
    </row>
    <row r="757" spans="1:41" ht="14.45" customHeight="1">
      <c r="A757" s="38"/>
      <c r="B757" s="9">
        <f t="shared" si="242"/>
        <v>45833</v>
      </c>
      <c r="C757" s="39">
        <f t="shared" si="263"/>
        <v>5400255118</v>
      </c>
      <c r="D757" s="38" t="str">
        <f>IF(AF757="", "", IFERROR(TEXT(INDEX(Tabella4[N°], MATCH("*"&amp;AF757&amp;"*", Tabella4[DIPENDENTE], 0)), "0000"), "Non trovato"))</f>
        <v>0490</v>
      </c>
      <c r="E757" s="38" t="str">
        <f>IF(AG757="", "", IF(ISERROR(MATCH("*"&amp;AG757&amp;"*", Tabella4[DIPENDENTE], 0)), "Non trovato", TEXT(INDEX(Tabella4[N°], MATCH("*"&amp;AG757&amp;"*", Tabella4[DIPENDENTE], 0)), "0000")))</f>
        <v>2214</v>
      </c>
      <c r="F757" s="48" t="str">
        <f t="shared" si="243"/>
        <v>RICIPUTO</v>
      </c>
      <c r="G757" s="48" t="str">
        <f t="shared" si="244"/>
        <v>SERRA</v>
      </c>
      <c r="H757" s="57"/>
      <c r="I757" s="68" t="str">
        <f t="shared" si="245"/>
        <v>02</v>
      </c>
      <c r="J757" s="39" t="str">
        <f t="shared" si="260"/>
        <v/>
      </c>
      <c r="K757" s="40" t="str">
        <f t="shared" si="261"/>
        <v>08:15</v>
      </c>
      <c r="L757" s="48"/>
      <c r="M757" s="41" t="str">
        <f t="shared" si="262"/>
        <v/>
      </c>
      <c r="N757" s="41" t="str">
        <f t="shared" si="246"/>
        <v/>
      </c>
      <c r="O757" s="10" t="str">
        <f t="shared" si="247"/>
        <v>08:15</v>
      </c>
      <c r="P757" s="10" t="str">
        <f t="shared" si="248"/>
        <v/>
      </c>
      <c r="Q757" s="48" t="str">
        <f t="shared" si="249"/>
        <v/>
      </c>
      <c r="R757" s="48" t="str">
        <f t="shared" si="250"/>
        <v/>
      </c>
      <c r="S757" s="42" t="str">
        <f t="shared" si="251"/>
        <v>DOPPIO</v>
      </c>
      <c r="T757" s="57" t="str">
        <f>Tabella3[[#This Row],[Descrizione Attività]]</f>
        <v>ARCOM BLE PON: squ stru corrett Giugno</v>
      </c>
      <c r="U757" s="57" t="str">
        <f>IF(Tabella1[[#This Row],[DATA]]="","","02")</f>
        <v>02</v>
      </c>
      <c r="V757" s="34"/>
      <c r="W757" s="34"/>
      <c r="X757" s="33"/>
      <c r="Y757" s="23"/>
      <c r="Z757" s="21" t="str">
        <f t="shared" si="252"/>
        <v>mercoledì</v>
      </c>
      <c r="AA757" s="22">
        <f t="shared" si="253"/>
        <v>8.25</v>
      </c>
      <c r="AB757" s="22" t="str">
        <f t="shared" si="254"/>
        <v>08:15</v>
      </c>
      <c r="AC757" s="22" t="str">
        <f t="shared" si="255"/>
        <v>NO</v>
      </c>
      <c r="AD757" s="46"/>
      <c r="AE757" s="80">
        <v>45833</v>
      </c>
      <c r="AF757" s="73" t="s">
        <v>96</v>
      </c>
      <c r="AG757" s="73" t="s">
        <v>52</v>
      </c>
      <c r="AH757" s="73">
        <v>5400255118</v>
      </c>
      <c r="AI757" s="73">
        <v>10</v>
      </c>
      <c r="AJ757" s="74">
        <v>7.45</v>
      </c>
      <c r="AK757" s="74">
        <v>16.45</v>
      </c>
      <c r="AL757" s="74">
        <v>16.5</v>
      </c>
      <c r="AM757" s="73" t="s">
        <v>98</v>
      </c>
      <c r="AN757" s="75" t="s">
        <v>45</v>
      </c>
      <c r="AO757" s="76" t="s">
        <v>46</v>
      </c>
    </row>
    <row r="758" spans="1:41" ht="14.45" customHeight="1">
      <c r="A758" s="38"/>
      <c r="B758" s="9">
        <f t="shared" si="242"/>
        <v>45833</v>
      </c>
      <c r="C758" s="39">
        <f t="shared" si="263"/>
        <v>5400255118</v>
      </c>
      <c r="D758" s="38" t="str">
        <f>IF(AF758="", "", IFERROR(TEXT(INDEX(Tabella4[N°], MATCH("*"&amp;AF758&amp;"*", Tabella4[DIPENDENTE], 0)), "0000"), "Non trovato"))</f>
        <v>1972</v>
      </c>
      <c r="E758" s="38" t="str">
        <f>IF(AG758="", "", IF(ISERROR(MATCH("*"&amp;AG758&amp;"*", Tabella4[DIPENDENTE], 0)), "Non trovato", TEXT(INDEX(Tabella4[N°], MATCH("*"&amp;AG758&amp;"*", Tabella4[DIPENDENTE], 0)), "0000")))</f>
        <v>1996</v>
      </c>
      <c r="F758" s="48" t="str">
        <f t="shared" si="243"/>
        <v>MILLO</v>
      </c>
      <c r="G758" s="48" t="str">
        <f t="shared" si="244"/>
        <v>GARRO S</v>
      </c>
      <c r="H758" s="57"/>
      <c r="I758" s="68" t="str">
        <f t="shared" si="245"/>
        <v>02</v>
      </c>
      <c r="J758" s="39" t="str">
        <f t="shared" si="260"/>
        <v/>
      </c>
      <c r="K758" s="40" t="str">
        <f t="shared" si="261"/>
        <v>08:15</v>
      </c>
      <c r="L758" s="48"/>
      <c r="M758" s="41" t="str">
        <f t="shared" si="262"/>
        <v/>
      </c>
      <c r="N758" s="41" t="str">
        <f t="shared" si="246"/>
        <v/>
      </c>
      <c r="O758" s="10" t="str">
        <f t="shared" si="247"/>
        <v>08:15</v>
      </c>
      <c r="P758" s="10" t="str">
        <f t="shared" si="248"/>
        <v/>
      </c>
      <c r="Q758" s="48" t="str">
        <f t="shared" si="249"/>
        <v/>
      </c>
      <c r="R758" s="48" t="str">
        <f t="shared" si="250"/>
        <v/>
      </c>
      <c r="S758" s="42" t="str">
        <f t="shared" si="251"/>
        <v>DOPPIO</v>
      </c>
      <c r="T758" s="57" t="str">
        <f>Tabella3[[#This Row],[Descrizione Attività]]</f>
        <v>ARCOM BLE PON: squ stru corrett Giugno</v>
      </c>
      <c r="U758" s="57" t="str">
        <f>IF(Tabella1[[#This Row],[DATA]]="","","02")</f>
        <v>02</v>
      </c>
      <c r="V758" s="34"/>
      <c r="W758" s="34"/>
      <c r="X758" s="33"/>
      <c r="Y758" s="23"/>
      <c r="Z758" s="21" t="str">
        <f t="shared" si="252"/>
        <v>mercoledì</v>
      </c>
      <c r="AA758" s="22">
        <f t="shared" si="253"/>
        <v>8.25</v>
      </c>
      <c r="AB758" s="22" t="str">
        <f t="shared" si="254"/>
        <v>08:15</v>
      </c>
      <c r="AC758" s="22" t="str">
        <f t="shared" si="255"/>
        <v>NO</v>
      </c>
      <c r="AD758" s="46"/>
      <c r="AE758" s="80">
        <v>45833</v>
      </c>
      <c r="AF758" s="73" t="s">
        <v>100</v>
      </c>
      <c r="AG758" s="73" t="s">
        <v>97</v>
      </c>
      <c r="AH758" s="73">
        <v>5400255118</v>
      </c>
      <c r="AI758" s="73">
        <v>10</v>
      </c>
      <c r="AJ758" s="74">
        <v>7.45</v>
      </c>
      <c r="AK758" s="74">
        <v>16.45</v>
      </c>
      <c r="AL758" s="74">
        <v>16.5</v>
      </c>
      <c r="AM758" s="73" t="s">
        <v>98</v>
      </c>
      <c r="AN758" s="75" t="s">
        <v>45</v>
      </c>
      <c r="AO758" s="76" t="s">
        <v>46</v>
      </c>
    </row>
    <row r="759" spans="1:41" ht="14.45" customHeight="1">
      <c r="A759" s="38"/>
      <c r="B759" s="9">
        <f t="shared" si="242"/>
        <v>45833</v>
      </c>
      <c r="C759" s="39">
        <f t="shared" si="263"/>
        <v>5400254373</v>
      </c>
      <c r="D759" s="38" t="str">
        <f>IF(AF759="", "", IFERROR(TEXT(INDEX(Tabella4[N°], MATCH("*"&amp;AF759&amp;"*", Tabella4[DIPENDENTE], 0)), "0000"), "Non trovato"))</f>
        <v>2013</v>
      </c>
      <c r="E759" s="38" t="str">
        <f>IF(AG759="", "", IF(ISERROR(MATCH("*"&amp;AG759&amp;"*", Tabella4[DIPENDENTE], 0)), "Non trovato", TEXT(INDEX(Tabella4[N°], MATCH("*"&amp;AG759&amp;"*", Tabella4[DIPENDENTE], 0)), "0000")))</f>
        <v>1976</v>
      </c>
      <c r="F759" s="48" t="str">
        <f t="shared" si="243"/>
        <v>DE LUCA</v>
      </c>
      <c r="G759" s="48" t="str">
        <f t="shared" si="244"/>
        <v>RIZZA F</v>
      </c>
      <c r="H759" s="57"/>
      <c r="I759" s="68" t="str">
        <f t="shared" si="245"/>
        <v>02</v>
      </c>
      <c r="J759" s="39" t="str">
        <f t="shared" si="260"/>
        <v/>
      </c>
      <c r="K759" s="40" t="str">
        <f t="shared" si="261"/>
        <v>08:15</v>
      </c>
      <c r="L759" s="48"/>
      <c r="M759" s="41" t="str">
        <f t="shared" si="262"/>
        <v/>
      </c>
      <c r="N759" s="41" t="str">
        <f t="shared" si="246"/>
        <v/>
      </c>
      <c r="O759" s="10" t="str">
        <f t="shared" si="247"/>
        <v>08:15</v>
      </c>
      <c r="P759" s="10" t="str">
        <f t="shared" si="248"/>
        <v/>
      </c>
      <c r="Q759" s="48" t="str">
        <f t="shared" si="249"/>
        <v/>
      </c>
      <c r="R759" s="48" t="str">
        <f t="shared" si="250"/>
        <v/>
      </c>
      <c r="S759" s="42" t="str">
        <f t="shared" si="251"/>
        <v>DOPPIO</v>
      </c>
      <c r="T759" s="57" t="str">
        <f>Tabella3[[#This Row],[Descrizione Attività]]</f>
        <v>SD25_1200/3 LAVORI STRUMENT. COEMI</v>
      </c>
      <c r="U759" s="57" t="str">
        <f>IF(Tabella1[[#This Row],[DATA]]="","","02")</f>
        <v>02</v>
      </c>
      <c r="V759" s="34"/>
      <c r="W759" s="34"/>
      <c r="X759" s="33"/>
      <c r="Y759" s="23"/>
      <c r="Z759" s="21" t="str">
        <f t="shared" si="252"/>
        <v>mercoledì</v>
      </c>
      <c r="AA759" s="22">
        <f t="shared" si="253"/>
        <v>8.25</v>
      </c>
      <c r="AB759" s="22" t="str">
        <f t="shared" si="254"/>
        <v>08:15</v>
      </c>
      <c r="AC759" s="22" t="str">
        <f t="shared" si="255"/>
        <v>NO</v>
      </c>
      <c r="AD759" s="46"/>
      <c r="AE759" s="80">
        <v>45833</v>
      </c>
      <c r="AF759" s="73" t="s">
        <v>105</v>
      </c>
      <c r="AG759" s="73" t="s">
        <v>77</v>
      </c>
      <c r="AH759" s="73">
        <v>5400254373</v>
      </c>
      <c r="AI759" s="73">
        <v>10</v>
      </c>
      <c r="AJ759" s="74">
        <v>7.45</v>
      </c>
      <c r="AK759" s="74">
        <v>16.45</v>
      </c>
      <c r="AL759" s="74">
        <v>16.5</v>
      </c>
      <c r="AM759" s="73" t="s">
        <v>151</v>
      </c>
      <c r="AN759" s="75" t="s">
        <v>91</v>
      </c>
      <c r="AO759" s="76" t="s">
        <v>46</v>
      </c>
    </row>
    <row r="760" spans="1:41" ht="14.45" customHeight="1">
      <c r="A760" s="38"/>
      <c r="B760" s="9">
        <f t="shared" si="242"/>
        <v>45833</v>
      </c>
      <c r="C760" s="39">
        <f t="shared" si="263"/>
        <v>404</v>
      </c>
      <c r="D760" s="38" t="str">
        <f>IF(AF760="", "", IFERROR(TEXT(INDEX(Tabella4[N°], MATCH("*"&amp;AF760&amp;"*", Tabella4[DIPENDENTE], 0)), "0000"), "Non trovato"))</f>
        <v>1972</v>
      </c>
      <c r="E760" s="38" t="str">
        <f>IF(AG760="", "", IF(ISERROR(MATCH("*"&amp;AG760&amp;"*", Tabella4[DIPENDENTE], 0)), "Non trovato", TEXT(INDEX(Tabella4[N°], MATCH("*"&amp;AG760&amp;"*", Tabella4[DIPENDENTE], 0)), "0000")))</f>
        <v/>
      </c>
      <c r="F760" s="48" t="str">
        <f t="shared" si="243"/>
        <v>MILLO</v>
      </c>
      <c r="G760" s="48" t="str">
        <f t="shared" si="244"/>
        <v/>
      </c>
      <c r="H760" s="57"/>
      <c r="I760" s="68" t="str">
        <f t="shared" si="245"/>
        <v>02</v>
      </c>
      <c r="J760" s="39" t="str">
        <f t="shared" si="260"/>
        <v>00:30</v>
      </c>
      <c r="K760" s="40" t="str">
        <f t="shared" si="261"/>
        <v/>
      </c>
      <c r="L760" s="48"/>
      <c r="M760" s="41" t="str">
        <f t="shared" si="262"/>
        <v/>
      </c>
      <c r="N760" s="41" t="str">
        <f t="shared" si="246"/>
        <v/>
      </c>
      <c r="O760" s="10" t="str">
        <f t="shared" si="247"/>
        <v>00:30</v>
      </c>
      <c r="P760" s="10" t="str">
        <f t="shared" si="248"/>
        <v/>
      </c>
      <c r="Q760" s="48" t="str">
        <f t="shared" si="249"/>
        <v/>
      </c>
      <c r="R760" s="48" t="str">
        <f t="shared" si="250"/>
        <v/>
      </c>
      <c r="S760" s="42" t="str">
        <f t="shared" si="251"/>
        <v>SINGOLO</v>
      </c>
      <c r="T760" s="57" t="str">
        <f>Tabella3[[#This Row],[Descrizione Attività]]</f>
        <v>ORE CONTO PROPRIO</v>
      </c>
      <c r="U760" s="57" t="str">
        <f>IF(Tabella1[[#This Row],[DATA]]="","","02")</f>
        <v>02</v>
      </c>
      <c r="V760" s="34"/>
      <c r="W760" s="34"/>
      <c r="X760" s="33"/>
      <c r="Y760" s="23"/>
      <c r="Z760" s="21" t="str">
        <f t="shared" si="252"/>
        <v>mercoledì</v>
      </c>
      <c r="AA760" s="22">
        <f t="shared" si="253"/>
        <v>0.5</v>
      </c>
      <c r="AB760" s="22" t="str">
        <f t="shared" si="254"/>
        <v>00:30</v>
      </c>
      <c r="AC760" s="22" t="str">
        <f t="shared" si="255"/>
        <v>NO</v>
      </c>
      <c r="AD760" s="46"/>
      <c r="AE760" s="80">
        <v>45833</v>
      </c>
      <c r="AF760" s="73" t="s">
        <v>100</v>
      </c>
      <c r="AG760" s="73"/>
      <c r="AH760" s="73">
        <v>4041</v>
      </c>
      <c r="AI760" s="73">
        <v>10</v>
      </c>
      <c r="AJ760" s="74">
        <v>16.45</v>
      </c>
      <c r="AK760" s="74">
        <v>17.149999999999999</v>
      </c>
      <c r="AL760" s="74">
        <v>0.5</v>
      </c>
      <c r="AM760" s="73" t="s">
        <v>62</v>
      </c>
      <c r="AN760" s="75" t="s">
        <v>49</v>
      </c>
      <c r="AO760" s="76">
        <v>4041</v>
      </c>
    </row>
    <row r="761" spans="1:41" ht="14.45" customHeight="1">
      <c r="A761" s="38"/>
      <c r="B761" s="9">
        <f t="shared" si="242"/>
        <v>45833</v>
      </c>
      <c r="C761" s="39" t="str">
        <f t="shared" si="263"/>
        <v>23/134</v>
      </c>
      <c r="D761" s="38" t="str">
        <f>IF(AF761="", "", IFERROR(TEXT(INDEX(Tabella4[N°], MATCH("*"&amp;AF761&amp;"*", Tabella4[DIPENDENTE], 0)), "0000"), "Non trovato"))</f>
        <v>2132</v>
      </c>
      <c r="E761" s="38" t="str">
        <f>IF(AG761="", "", IF(ISERROR(MATCH("*"&amp;AG761&amp;"*", Tabella4[DIPENDENTE], 0)), "Non trovato", TEXT(INDEX(Tabella4[N°], MATCH("*"&amp;AG761&amp;"*", Tabella4[DIPENDENTE], 0)), "0000")))</f>
        <v/>
      </c>
      <c r="F761" s="48" t="str">
        <f t="shared" si="243"/>
        <v>ALLEGRETTI</v>
      </c>
      <c r="G761" s="48" t="str">
        <f t="shared" si="244"/>
        <v/>
      </c>
      <c r="H761" s="57"/>
      <c r="I761" s="68" t="str">
        <f t="shared" si="245"/>
        <v>02</v>
      </c>
      <c r="J761" s="39" t="str">
        <f t="shared" si="260"/>
        <v/>
      </c>
      <c r="K761" s="40" t="str">
        <f t="shared" si="261"/>
        <v>08:15</v>
      </c>
      <c r="L761" s="48"/>
      <c r="M761" s="41" t="str">
        <f t="shared" si="262"/>
        <v>03:00</v>
      </c>
      <c r="N761" s="41" t="str">
        <f t="shared" si="246"/>
        <v/>
      </c>
      <c r="O761" s="10" t="str">
        <f t="shared" si="247"/>
        <v>11:15</v>
      </c>
      <c r="P761" s="10" t="str">
        <f t="shared" si="248"/>
        <v/>
      </c>
      <c r="Q761" s="48" t="str">
        <f t="shared" si="249"/>
        <v/>
      </c>
      <c r="R761" s="48" t="str">
        <f t="shared" si="250"/>
        <v/>
      </c>
      <c r="S761" s="42" t="str">
        <f t="shared" si="251"/>
        <v>SINGOLO</v>
      </c>
      <c r="T761" s="57" t="str">
        <f>Tabella3[[#This Row],[Descrizione Attività]]</f>
        <v>Manutenzione Strumentale Isab</v>
      </c>
      <c r="U761" s="57" t="str">
        <f>IF(Tabella1[[#This Row],[DATA]]="","","02")</f>
        <v>02</v>
      </c>
      <c r="V761" s="34"/>
      <c r="W761" s="34"/>
      <c r="X761" s="33"/>
      <c r="Y761" s="23"/>
      <c r="Z761" s="21" t="str">
        <f t="shared" si="252"/>
        <v>mercoledì</v>
      </c>
      <c r="AA761" s="22">
        <f t="shared" si="253"/>
        <v>11.25</v>
      </c>
      <c r="AB761" s="22" t="str">
        <f t="shared" si="254"/>
        <v>11:15</v>
      </c>
      <c r="AC761" s="22" t="str">
        <f t="shared" si="255"/>
        <v>NO</v>
      </c>
      <c r="AD761" s="46"/>
      <c r="AE761" s="80">
        <v>45833</v>
      </c>
      <c r="AF761" s="73" t="s">
        <v>107</v>
      </c>
      <c r="AG761" s="73"/>
      <c r="AH761" s="73">
        <v>23134</v>
      </c>
      <c r="AI761" s="73">
        <v>20</v>
      </c>
      <c r="AJ761" s="74">
        <v>6.45</v>
      </c>
      <c r="AK761" s="74">
        <v>18.45</v>
      </c>
      <c r="AL761" s="74">
        <v>11.25</v>
      </c>
      <c r="AM761" s="73" t="s">
        <v>156</v>
      </c>
      <c r="AN761" s="75" t="s">
        <v>49</v>
      </c>
      <c r="AO761" s="76" t="s">
        <v>46</v>
      </c>
    </row>
    <row r="762" spans="1:41" ht="14.45" customHeight="1">
      <c r="A762" s="38"/>
      <c r="B762" s="9">
        <f t="shared" si="242"/>
        <v>45833</v>
      </c>
      <c r="C762" s="39">
        <f t="shared" si="263"/>
        <v>5400243313</v>
      </c>
      <c r="D762" s="38" t="str">
        <f>IF(AF762="", "", IFERROR(TEXT(INDEX(Tabella4[N°], MATCH("*"&amp;AF762&amp;"*", Tabella4[DIPENDENTE], 0)), "0000"), "Non trovato"))</f>
        <v>1833</v>
      </c>
      <c r="E762" s="38" t="str">
        <f>IF(AG762="", "", IF(ISERROR(MATCH("*"&amp;AG762&amp;"*", Tabella4[DIPENDENTE], 0)), "Non trovato", TEXT(INDEX(Tabella4[N°], MATCH("*"&amp;AG762&amp;"*", Tabella4[DIPENDENTE], 0)), "0000")))</f>
        <v>2083</v>
      </c>
      <c r="F762" s="48" t="str">
        <f t="shared" si="243"/>
        <v>MICELI</v>
      </c>
      <c r="G762" s="48" t="str">
        <f t="shared" si="244"/>
        <v>NOCERA</v>
      </c>
      <c r="H762" s="57"/>
      <c r="I762" s="68" t="str">
        <f t="shared" si="245"/>
        <v>02</v>
      </c>
      <c r="J762" s="39" t="str">
        <f t="shared" si="260"/>
        <v/>
      </c>
      <c r="K762" s="40" t="str">
        <f t="shared" si="261"/>
        <v>08:15</v>
      </c>
      <c r="L762" s="48"/>
      <c r="M762" s="41" t="str">
        <f t="shared" si="262"/>
        <v/>
      </c>
      <c r="N762" s="41" t="str">
        <f t="shared" si="246"/>
        <v/>
      </c>
      <c r="O762" s="10" t="str">
        <f t="shared" si="247"/>
        <v>08:15</v>
      </c>
      <c r="P762" s="10" t="str">
        <f t="shared" si="248"/>
        <v/>
      </c>
      <c r="Q762" s="48" t="str">
        <f t="shared" si="249"/>
        <v/>
      </c>
      <c r="R762" s="48" t="str">
        <f t="shared" si="250"/>
        <v/>
      </c>
      <c r="S762" s="42" t="str">
        <f t="shared" si="251"/>
        <v>DOPPIO</v>
      </c>
      <c r="T762" s="57" t="str">
        <f>Tabella3[[#This Row],[Descrizione Attività]]</f>
        <v>Assistenza ELE attività edili_2025</v>
      </c>
      <c r="U762" s="57" t="str">
        <f>IF(Tabella1[[#This Row],[DATA]]="","","02")</f>
        <v>02</v>
      </c>
      <c r="V762" s="34"/>
      <c r="W762" s="34"/>
      <c r="X762" s="33"/>
      <c r="Y762" s="23"/>
      <c r="Z762" s="21" t="str">
        <f t="shared" si="252"/>
        <v>mercoledì</v>
      </c>
      <c r="AA762" s="22">
        <f t="shared" si="253"/>
        <v>8.25</v>
      </c>
      <c r="AB762" s="22" t="str">
        <f t="shared" si="254"/>
        <v>08:15</v>
      </c>
      <c r="AC762" s="22" t="str">
        <f t="shared" si="255"/>
        <v>NO</v>
      </c>
      <c r="AD762" s="46"/>
      <c r="AE762" s="80">
        <v>45833</v>
      </c>
      <c r="AF762" s="73" t="s">
        <v>82</v>
      </c>
      <c r="AG762" s="73" t="s">
        <v>88</v>
      </c>
      <c r="AH762" s="73">
        <v>5400243313</v>
      </c>
      <c r="AI762" s="73">
        <v>10</v>
      </c>
      <c r="AJ762" s="74">
        <v>7.45</v>
      </c>
      <c r="AK762" s="74">
        <v>16.45</v>
      </c>
      <c r="AL762" s="74">
        <v>16.5</v>
      </c>
      <c r="AM762" s="73" t="s">
        <v>145</v>
      </c>
      <c r="AN762" s="75" t="s">
        <v>45</v>
      </c>
      <c r="AO762" s="76" t="s">
        <v>61</v>
      </c>
    </row>
    <row r="763" spans="1:41" ht="14.45" customHeight="1">
      <c r="A763" s="38"/>
      <c r="B763" s="9">
        <f t="shared" si="242"/>
        <v>45833</v>
      </c>
      <c r="C763" s="39">
        <f t="shared" si="263"/>
        <v>5400255117</v>
      </c>
      <c r="D763" s="38" t="str">
        <f>IF(AF763="", "", IFERROR(TEXT(INDEX(Tabella4[N°], MATCH("*"&amp;AF763&amp;"*", Tabella4[DIPENDENTE], 0)), "0000"), "Non trovato"))</f>
        <v>0263</v>
      </c>
      <c r="E763" s="38" t="str">
        <f>IF(AG763="", "", IF(ISERROR(MATCH("*"&amp;AG763&amp;"*", Tabella4[DIPENDENTE], 0)), "Non trovato", TEXT(INDEX(Tabella4[N°], MATCH("*"&amp;AG763&amp;"*", Tabella4[DIPENDENTE], 0)), "0000")))</f>
        <v>0278</v>
      </c>
      <c r="F763" s="48" t="str">
        <f t="shared" si="243"/>
        <v>ROSSITTO G</v>
      </c>
      <c r="G763" s="48" t="str">
        <f t="shared" si="244"/>
        <v>INTRESSALVI</v>
      </c>
      <c r="H763" s="57"/>
      <c r="I763" s="68" t="str">
        <f t="shared" si="245"/>
        <v>02</v>
      </c>
      <c r="J763" s="39" t="str">
        <f t="shared" si="260"/>
        <v/>
      </c>
      <c r="K763" s="40" t="str">
        <f t="shared" si="261"/>
        <v>04:15</v>
      </c>
      <c r="L763" s="48"/>
      <c r="M763" s="41" t="str">
        <f t="shared" si="262"/>
        <v/>
      </c>
      <c r="N763" s="41" t="str">
        <f t="shared" si="246"/>
        <v/>
      </c>
      <c r="O763" s="10" t="str">
        <f t="shared" si="247"/>
        <v>04:15</v>
      </c>
      <c r="P763" s="10" t="str">
        <f t="shared" si="248"/>
        <v/>
      </c>
      <c r="Q763" s="48" t="str">
        <f t="shared" si="249"/>
        <v/>
      </c>
      <c r="R763" s="48" t="str">
        <f t="shared" si="250"/>
        <v/>
      </c>
      <c r="S763" s="42" t="str">
        <f t="shared" si="251"/>
        <v>DOPPIO</v>
      </c>
      <c r="T763" s="57" t="str">
        <f>Tabella3[[#This Row],[Descrizione Attività]]</f>
        <v>ARCOM BLE PON: squ ele corrett Giugno</v>
      </c>
      <c r="U763" s="57" t="str">
        <f>IF(Tabella1[[#This Row],[DATA]]="","","02")</f>
        <v>02</v>
      </c>
      <c r="V763" s="34"/>
      <c r="W763" s="34"/>
      <c r="X763" s="33"/>
      <c r="Y763" s="23"/>
      <c r="Z763" s="21" t="str">
        <f t="shared" si="252"/>
        <v>mercoledì</v>
      </c>
      <c r="AA763" s="22">
        <f t="shared" si="253"/>
        <v>4.25</v>
      </c>
      <c r="AB763" s="22" t="str">
        <f t="shared" si="254"/>
        <v>04:15</v>
      </c>
      <c r="AC763" s="22" t="str">
        <f t="shared" si="255"/>
        <v>NO</v>
      </c>
      <c r="AD763" s="46"/>
      <c r="AE763" s="80">
        <v>45833</v>
      </c>
      <c r="AF763" s="73" t="s">
        <v>110</v>
      </c>
      <c r="AG763" s="73" t="s">
        <v>50</v>
      </c>
      <c r="AH763" s="73">
        <v>5400255117</v>
      </c>
      <c r="AI763" s="73">
        <v>10</v>
      </c>
      <c r="AJ763" s="74">
        <v>7.45</v>
      </c>
      <c r="AK763" s="74">
        <v>12</v>
      </c>
      <c r="AL763" s="74">
        <v>8.5</v>
      </c>
      <c r="AM763" s="73" t="s">
        <v>71</v>
      </c>
      <c r="AN763" s="75" t="s">
        <v>45</v>
      </c>
      <c r="AO763" s="76" t="s">
        <v>61</v>
      </c>
    </row>
    <row r="764" spans="1:41" ht="14.45" customHeight="1">
      <c r="A764" s="38"/>
      <c r="B764" s="9">
        <f t="shared" si="242"/>
        <v>45833</v>
      </c>
      <c r="C764" s="39">
        <f t="shared" si="263"/>
        <v>5400250282</v>
      </c>
      <c r="D764" s="38" t="str">
        <f>IF(AF764="", "", IFERROR(TEXT(INDEX(Tabella4[N°], MATCH("*"&amp;AF764&amp;"*", Tabella4[DIPENDENTE], 0)), "0000"), "Non trovato"))</f>
        <v>0319</v>
      </c>
      <c r="E764" s="38" t="str">
        <f>IF(AG764="", "", IF(ISERROR(MATCH("*"&amp;AG764&amp;"*", Tabella4[DIPENDENTE], 0)), "Non trovato", TEXT(INDEX(Tabella4[N°], MATCH("*"&amp;AG764&amp;"*", Tabella4[DIPENDENTE], 0)), "0000")))</f>
        <v>2011</v>
      </c>
      <c r="F764" s="48" t="str">
        <f t="shared" si="243"/>
        <v>AMARA</v>
      </c>
      <c r="G764" s="48" t="str">
        <f t="shared" si="244"/>
        <v>SCAVULLO</v>
      </c>
      <c r="H764" s="57"/>
      <c r="I764" s="68" t="str">
        <f t="shared" si="245"/>
        <v>02</v>
      </c>
      <c r="J764" s="39" t="str">
        <f t="shared" si="260"/>
        <v/>
      </c>
      <c r="K764" s="40" t="str">
        <f t="shared" si="261"/>
        <v>04:00</v>
      </c>
      <c r="L764" s="48"/>
      <c r="M764" s="41" t="str">
        <f t="shared" si="262"/>
        <v/>
      </c>
      <c r="N764" s="41" t="str">
        <f t="shared" si="246"/>
        <v/>
      </c>
      <c r="O764" s="10" t="str">
        <f t="shared" si="247"/>
        <v>04:00</v>
      </c>
      <c r="P764" s="10" t="str">
        <f t="shared" si="248"/>
        <v/>
      </c>
      <c r="Q764" s="48" t="str">
        <f t="shared" si="249"/>
        <v/>
      </c>
      <c r="R764" s="48" t="str">
        <f t="shared" si="250"/>
        <v/>
      </c>
      <c r="S764" s="42" t="str">
        <f t="shared" si="251"/>
        <v>DOPPIO</v>
      </c>
      <c r="T764" s="57" t="str">
        <f>Tabella3[[#This Row],[Descrizione Attività]]</f>
        <v>200/MP102A-MP103C-scavo e ric guasto</v>
      </c>
      <c r="U764" s="57" t="str">
        <f>IF(Tabella1[[#This Row],[DATA]]="","","02")</f>
        <v>02</v>
      </c>
      <c r="V764" s="34"/>
      <c r="W764" s="34"/>
      <c r="X764" s="33"/>
      <c r="Y764" s="23"/>
      <c r="Z764" s="21" t="str">
        <f t="shared" si="252"/>
        <v>mercoledì</v>
      </c>
      <c r="AA764" s="22">
        <f t="shared" si="253"/>
        <v>4</v>
      </c>
      <c r="AB764" s="22" t="str">
        <f t="shared" si="254"/>
        <v>04:00</v>
      </c>
      <c r="AC764" s="22" t="str">
        <f t="shared" si="255"/>
        <v>NO</v>
      </c>
      <c r="AD764" s="46"/>
      <c r="AE764" s="80">
        <v>45833</v>
      </c>
      <c r="AF764" s="73" t="s">
        <v>155</v>
      </c>
      <c r="AG764" s="73" t="s">
        <v>84</v>
      </c>
      <c r="AH764" s="73">
        <v>5400250282</v>
      </c>
      <c r="AI764" s="73">
        <v>10</v>
      </c>
      <c r="AJ764" s="74">
        <v>12.45</v>
      </c>
      <c r="AK764" s="74">
        <v>16.45</v>
      </c>
      <c r="AL764" s="74">
        <v>8</v>
      </c>
      <c r="AM764" s="73" t="s">
        <v>237</v>
      </c>
      <c r="AN764" s="75" t="s">
        <v>45</v>
      </c>
      <c r="AO764" s="76" t="s">
        <v>61</v>
      </c>
    </row>
    <row r="765" spans="1:41" ht="14.45" customHeight="1">
      <c r="A765" s="38"/>
      <c r="B765" s="9">
        <f t="shared" si="242"/>
        <v>45833</v>
      </c>
      <c r="C765" s="39">
        <f t="shared" si="263"/>
        <v>404</v>
      </c>
      <c r="D765" s="38" t="str">
        <f>IF(AF765="", "", IFERROR(TEXT(INDEX(Tabella4[N°], MATCH("*"&amp;AF765&amp;"*", Tabella4[DIPENDENTE], 0)), "0000"), "Non trovato"))</f>
        <v>0242</v>
      </c>
      <c r="E765" s="38" t="str">
        <f>IF(AG765="", "", IF(ISERROR(MATCH("*"&amp;AG765&amp;"*", Tabella4[DIPENDENTE], 0)), "Non trovato", TEXT(INDEX(Tabella4[N°], MATCH("*"&amp;AG765&amp;"*", Tabella4[DIPENDENTE], 0)), "0000")))</f>
        <v/>
      </c>
      <c r="F765" s="48" t="str">
        <f t="shared" si="243"/>
        <v>OGNISANTI A</v>
      </c>
      <c r="G765" s="48" t="str">
        <f t="shared" si="244"/>
        <v/>
      </c>
      <c r="H765" s="57"/>
      <c r="I765" s="68" t="str">
        <f t="shared" si="245"/>
        <v>02</v>
      </c>
      <c r="J765" s="39" t="str">
        <f t="shared" si="260"/>
        <v>00:30</v>
      </c>
      <c r="K765" s="40" t="str">
        <f t="shared" si="261"/>
        <v/>
      </c>
      <c r="L765" s="48"/>
      <c r="M765" s="41" t="str">
        <f t="shared" si="262"/>
        <v/>
      </c>
      <c r="N765" s="41" t="str">
        <f t="shared" si="246"/>
        <v/>
      </c>
      <c r="O765" s="10" t="str">
        <f t="shared" si="247"/>
        <v>00:30</v>
      </c>
      <c r="P765" s="10" t="str">
        <f t="shared" si="248"/>
        <v/>
      </c>
      <c r="Q765" s="48" t="str">
        <f t="shared" si="249"/>
        <v/>
      </c>
      <c r="R765" s="48" t="str">
        <f t="shared" si="250"/>
        <v/>
      </c>
      <c r="S765" s="42" t="str">
        <f t="shared" si="251"/>
        <v>SINGOLO</v>
      </c>
      <c r="T765" s="57" t="str">
        <f>Tabella3[[#This Row],[Descrizione Attività]]</f>
        <v>ORE CONTO PROPRIO</v>
      </c>
      <c r="U765" s="57" t="str">
        <f>IF(Tabella1[[#This Row],[DATA]]="","","02")</f>
        <v>02</v>
      </c>
      <c r="V765" s="34"/>
      <c r="W765" s="34"/>
      <c r="X765" s="33"/>
      <c r="Y765" s="23"/>
      <c r="Z765" s="21" t="str">
        <f t="shared" si="252"/>
        <v>mercoledì</v>
      </c>
      <c r="AA765" s="22">
        <f t="shared" si="253"/>
        <v>0.5</v>
      </c>
      <c r="AB765" s="22" t="str">
        <f t="shared" si="254"/>
        <v>00:30</v>
      </c>
      <c r="AC765" s="22" t="str">
        <f t="shared" si="255"/>
        <v>NO</v>
      </c>
      <c r="AD765" s="46"/>
      <c r="AE765" s="80">
        <v>45833</v>
      </c>
      <c r="AF765" s="73" t="s">
        <v>72</v>
      </c>
      <c r="AG765" s="73"/>
      <c r="AH765" s="73">
        <v>4041</v>
      </c>
      <c r="AI765" s="73">
        <v>10</v>
      </c>
      <c r="AJ765" s="74">
        <v>16.45</v>
      </c>
      <c r="AK765" s="74">
        <v>17.149999999999999</v>
      </c>
      <c r="AL765" s="74">
        <v>0.5</v>
      </c>
      <c r="AM765" s="73" t="s">
        <v>62</v>
      </c>
      <c r="AN765" s="75" t="s">
        <v>49</v>
      </c>
      <c r="AO765" s="76">
        <v>4041</v>
      </c>
    </row>
    <row r="766" spans="1:41" ht="14.45" customHeight="1">
      <c r="A766" s="38"/>
      <c r="B766" s="9">
        <f t="shared" si="242"/>
        <v>45833</v>
      </c>
      <c r="C766" s="51" t="str">
        <f t="shared" si="263"/>
        <v>23/134</v>
      </c>
      <c r="D766" s="38" t="str">
        <f>IF(AF766="", "", IFERROR(TEXT(INDEX(Tabella4[N°], MATCH("*"&amp;AF766&amp;"*", Tabella4[DIPENDENTE], 0)), "0000"), "Non trovato"))</f>
        <v>2109</v>
      </c>
      <c r="E766" s="38" t="str">
        <f>IF(AG766="", "", IF(ISERROR(MATCH("*"&amp;AG766&amp;"*", Tabella4[DIPENDENTE], 0)), "Non trovato", TEXT(INDEX(Tabella4[N°], MATCH("*"&amp;AG766&amp;"*", Tabella4[DIPENDENTE], 0)), "0000")))</f>
        <v/>
      </c>
      <c r="F766" s="48" t="str">
        <f t="shared" si="243"/>
        <v>CAVALLI</v>
      </c>
      <c r="G766" s="48" t="str">
        <f t="shared" si="244"/>
        <v/>
      </c>
      <c r="H766" s="57"/>
      <c r="I766" s="68" t="str">
        <f t="shared" si="245"/>
        <v>02</v>
      </c>
      <c r="J766" s="39" t="str">
        <f t="shared" si="260"/>
        <v/>
      </c>
      <c r="K766" s="40" t="str">
        <f t="shared" si="261"/>
        <v>08:15</v>
      </c>
      <c r="L766" s="48"/>
      <c r="M766" s="41" t="str">
        <f t="shared" si="262"/>
        <v/>
      </c>
      <c r="N766" s="41" t="str">
        <f t="shared" si="246"/>
        <v/>
      </c>
      <c r="O766" s="10" t="str">
        <f t="shared" si="247"/>
        <v>08:15</v>
      </c>
      <c r="P766" s="10" t="str">
        <f t="shared" si="248"/>
        <v/>
      </c>
      <c r="Q766" s="48" t="str">
        <f t="shared" si="249"/>
        <v/>
      </c>
      <c r="R766" s="48" t="str">
        <f t="shared" si="250"/>
        <v/>
      </c>
      <c r="S766" s="42" t="str">
        <f t="shared" si="251"/>
        <v>SINGOLO</v>
      </c>
      <c r="T766" s="58" t="str">
        <f>Tabella3[[#This Row],[Descrizione Attività]]</f>
        <v>Manutenzione Strumentale Isab</v>
      </c>
      <c r="U766" s="58" t="str">
        <f>IF(Tabella1[[#This Row],[DATA]]="","","02")</f>
        <v>02</v>
      </c>
      <c r="V766" s="34"/>
      <c r="W766" s="34"/>
      <c r="X766" s="33"/>
      <c r="Y766" s="23"/>
      <c r="Z766" s="21" t="str">
        <f t="shared" si="252"/>
        <v>mercoledì</v>
      </c>
      <c r="AA766" s="22">
        <f t="shared" si="253"/>
        <v>8.25</v>
      </c>
      <c r="AB766" s="22" t="str">
        <f t="shared" si="254"/>
        <v>08:15</v>
      </c>
      <c r="AC766" s="22" t="str">
        <f t="shared" si="255"/>
        <v>NO</v>
      </c>
      <c r="AD766" s="46"/>
      <c r="AE766" s="80">
        <v>45833</v>
      </c>
      <c r="AF766" s="73" t="s">
        <v>114</v>
      </c>
      <c r="AG766" s="73"/>
      <c r="AH766" s="73">
        <v>23134</v>
      </c>
      <c r="AI766" s="73">
        <v>20</v>
      </c>
      <c r="AJ766" s="74">
        <v>7.45</v>
      </c>
      <c r="AK766" s="74">
        <v>16.45</v>
      </c>
      <c r="AL766" s="74">
        <v>8.25</v>
      </c>
      <c r="AM766" s="73" t="s">
        <v>156</v>
      </c>
      <c r="AN766" s="75" t="s">
        <v>49</v>
      </c>
      <c r="AO766" s="76" t="s">
        <v>46</v>
      </c>
    </row>
    <row r="767" spans="1:41" ht="14.45" customHeight="1">
      <c r="A767" s="38"/>
      <c r="B767" s="9">
        <f t="shared" si="242"/>
        <v>45833</v>
      </c>
      <c r="C767" s="39">
        <f t="shared" si="263"/>
        <v>404</v>
      </c>
      <c r="D767" s="38" t="str">
        <f>IF(AF767="", "", IFERROR(TEXT(INDEX(Tabella4[N°], MATCH("*"&amp;AF767&amp;"*", Tabella4[DIPENDENTE], 0)), "0000"), "Non trovato"))</f>
        <v>0552</v>
      </c>
      <c r="E767" s="38" t="str">
        <f>IF(AG767="", "", IF(ISERROR(MATCH("*"&amp;AG767&amp;"*", Tabella4[DIPENDENTE], 0)), "Non trovato", TEXT(INDEX(Tabella4[N°], MATCH("*"&amp;AG767&amp;"*", Tabella4[DIPENDENTE], 0)), "0000")))</f>
        <v/>
      </c>
      <c r="F767" s="48" t="str">
        <f t="shared" si="243"/>
        <v>DI MARE</v>
      </c>
      <c r="G767" s="48" t="str">
        <f t="shared" si="244"/>
        <v/>
      </c>
      <c r="H767" s="57"/>
      <c r="I767" s="68" t="str">
        <f t="shared" si="245"/>
        <v>02</v>
      </c>
      <c r="J767" s="39" t="str">
        <f t="shared" si="260"/>
        <v>01:30</v>
      </c>
      <c r="K767" s="40" t="str">
        <f t="shared" si="261"/>
        <v/>
      </c>
      <c r="L767" s="48"/>
      <c r="M767" s="41" t="str">
        <f t="shared" si="262"/>
        <v/>
      </c>
      <c r="N767" s="41" t="str">
        <f t="shared" si="246"/>
        <v/>
      </c>
      <c r="O767" s="10" t="str">
        <f t="shared" si="247"/>
        <v>01:30</v>
      </c>
      <c r="P767" s="10" t="str">
        <f t="shared" si="248"/>
        <v/>
      </c>
      <c r="Q767" s="48" t="str">
        <f t="shared" si="249"/>
        <v/>
      </c>
      <c r="R767" s="48" t="str">
        <f t="shared" si="250"/>
        <v/>
      </c>
      <c r="S767" s="42" t="str">
        <f t="shared" si="251"/>
        <v>SINGOLO</v>
      </c>
      <c r="T767" s="57" t="str">
        <f>Tabella3[[#This Row],[Descrizione Attività]]</f>
        <v>ORE CONTO PROPRIO</v>
      </c>
      <c r="U767" s="57" t="str">
        <f>IF(Tabella1[[#This Row],[DATA]]="","","02")</f>
        <v>02</v>
      </c>
      <c r="V767" s="34"/>
      <c r="W767" s="34"/>
      <c r="X767" s="33"/>
      <c r="Y767" s="23"/>
      <c r="Z767" s="21" t="str">
        <f t="shared" si="252"/>
        <v>mercoledì</v>
      </c>
      <c r="AA767" s="22">
        <f t="shared" si="253"/>
        <v>1.5</v>
      </c>
      <c r="AB767" s="22" t="str">
        <f t="shared" si="254"/>
        <v>01:30</v>
      </c>
      <c r="AC767" s="22" t="str">
        <f t="shared" si="255"/>
        <v>NO</v>
      </c>
      <c r="AD767" s="46"/>
      <c r="AE767" s="80">
        <v>45833</v>
      </c>
      <c r="AF767" s="73" t="s">
        <v>63</v>
      </c>
      <c r="AG767" s="73"/>
      <c r="AH767" s="73">
        <v>4041</v>
      </c>
      <c r="AI767" s="73">
        <v>10</v>
      </c>
      <c r="AJ767" s="74">
        <v>6.15</v>
      </c>
      <c r="AK767" s="74">
        <v>7.45</v>
      </c>
      <c r="AL767" s="74">
        <v>1.5</v>
      </c>
      <c r="AM767" s="73" t="s">
        <v>62</v>
      </c>
      <c r="AN767" s="75" t="s">
        <v>49</v>
      </c>
      <c r="AO767" s="76">
        <v>4041</v>
      </c>
    </row>
    <row r="768" spans="1:41" ht="14.45" customHeight="1">
      <c r="A768" s="38"/>
      <c r="B768" s="9">
        <f t="shared" si="242"/>
        <v>45833</v>
      </c>
      <c r="C768" s="39">
        <f t="shared" si="263"/>
        <v>404</v>
      </c>
      <c r="D768" s="38" t="str">
        <f>IF(AF768="", "", IFERROR(TEXT(INDEX(Tabella4[N°], MATCH("*"&amp;AF768&amp;"*", Tabella4[DIPENDENTE], 0)), "0000"), "Non trovato"))</f>
        <v>0370</v>
      </c>
      <c r="E768" s="38" t="str">
        <f>IF(AG768="", "", IF(ISERROR(MATCH("*"&amp;AG768&amp;"*", Tabella4[DIPENDENTE], 0)), "Non trovato", TEXT(INDEX(Tabella4[N°], MATCH("*"&amp;AG768&amp;"*", Tabella4[DIPENDENTE], 0)), "0000")))</f>
        <v/>
      </c>
      <c r="F768" s="48" t="str">
        <f t="shared" si="243"/>
        <v>GARBINI</v>
      </c>
      <c r="G768" s="48" t="str">
        <f t="shared" si="244"/>
        <v/>
      </c>
      <c r="H768" s="57"/>
      <c r="I768" s="68" t="str">
        <f t="shared" si="245"/>
        <v>02</v>
      </c>
      <c r="J768" s="39" t="str">
        <f t="shared" si="260"/>
        <v/>
      </c>
      <c r="K768" s="40" t="str">
        <f t="shared" si="261"/>
        <v/>
      </c>
      <c r="L768" s="48"/>
      <c r="M768" s="41" t="str">
        <f t="shared" si="262"/>
        <v/>
      </c>
      <c r="N768" s="41" t="str">
        <f t="shared" si="246"/>
        <v/>
      </c>
      <c r="O768" s="10" t="str">
        <f t="shared" si="247"/>
        <v>08:15</v>
      </c>
      <c r="P768" s="10" t="str">
        <f t="shared" si="248"/>
        <v>08:15</v>
      </c>
      <c r="Q768" s="48" t="str">
        <f t="shared" si="249"/>
        <v/>
      </c>
      <c r="R768" s="48" t="str">
        <f t="shared" si="250"/>
        <v/>
      </c>
      <c r="S768" s="42" t="str">
        <f t="shared" si="251"/>
        <v>SINGOLO</v>
      </c>
      <c r="T768" s="57" t="str">
        <f>Tabella3[[#This Row],[Descrizione Attività]]</f>
        <v>FERIE</v>
      </c>
      <c r="U768" s="57" t="str">
        <f>IF(Tabella1[[#This Row],[DATA]]="","","02")</f>
        <v>02</v>
      </c>
      <c r="V768" s="34"/>
      <c r="W768" s="34"/>
      <c r="X768" s="33"/>
      <c r="Y768" s="23"/>
      <c r="Z768" s="21" t="str">
        <f t="shared" si="252"/>
        <v>mercoledì</v>
      </c>
      <c r="AA768" s="22">
        <f t="shared" si="253"/>
        <v>8.25</v>
      </c>
      <c r="AB768" s="22" t="str">
        <f t="shared" si="254"/>
        <v>08:15</v>
      </c>
      <c r="AC768" s="22" t="str">
        <f t="shared" si="255"/>
        <v>NO</v>
      </c>
      <c r="AD768" s="46"/>
      <c r="AE768" s="80">
        <v>45833</v>
      </c>
      <c r="AF768" s="73" t="s">
        <v>115</v>
      </c>
      <c r="AG768" s="73"/>
      <c r="AH768" s="73">
        <v>4042</v>
      </c>
      <c r="AI768" s="73">
        <v>10</v>
      </c>
      <c r="AJ768" s="74"/>
      <c r="AK768" s="74"/>
      <c r="AL768" s="74">
        <v>8.25</v>
      </c>
      <c r="AM768" s="73" t="s">
        <v>53</v>
      </c>
      <c r="AN768" s="75" t="s">
        <v>49</v>
      </c>
      <c r="AO768" s="76">
        <v>404</v>
      </c>
    </row>
    <row r="769" spans="1:41" ht="14.45" customHeight="1">
      <c r="A769" s="38"/>
      <c r="B769" s="9">
        <f t="shared" si="242"/>
        <v>45833</v>
      </c>
      <c r="C769" s="39">
        <f t="shared" si="263"/>
        <v>404</v>
      </c>
      <c r="D769" s="38" t="str">
        <f>IF(AF769="", "", IFERROR(TEXT(INDEX(Tabella4[N°], MATCH("*"&amp;AF769&amp;"*", Tabella4[DIPENDENTE], 0)), "0000"), "Non trovato"))</f>
        <v>1050</v>
      </c>
      <c r="E769" s="38" t="str">
        <f>IF(AG769="", "", IF(ISERROR(MATCH("*"&amp;AG769&amp;"*", Tabella4[DIPENDENTE], 0)), "Non trovato", TEXT(INDEX(Tabella4[N°], MATCH("*"&amp;AG769&amp;"*", Tabella4[DIPENDENTE], 0)), "0000")))</f>
        <v/>
      </c>
      <c r="F769" s="48" t="str">
        <f t="shared" si="243"/>
        <v>GIGLIUTO M</v>
      </c>
      <c r="G769" s="48" t="str">
        <f t="shared" si="244"/>
        <v/>
      </c>
      <c r="H769" s="57"/>
      <c r="I769" s="68" t="str">
        <f t="shared" si="245"/>
        <v>02</v>
      </c>
      <c r="J769" s="39" t="str">
        <f t="shared" si="260"/>
        <v>08:15</v>
      </c>
      <c r="K769" s="40" t="str">
        <f t="shared" si="261"/>
        <v/>
      </c>
      <c r="L769" s="48"/>
      <c r="M769" s="41" t="str">
        <f t="shared" si="262"/>
        <v>00:30</v>
      </c>
      <c r="N769" s="41" t="str">
        <f t="shared" si="246"/>
        <v/>
      </c>
      <c r="O769" s="10" t="str">
        <f t="shared" si="247"/>
        <v>08:45</v>
      </c>
      <c r="P769" s="10" t="str">
        <f t="shared" si="248"/>
        <v/>
      </c>
      <c r="Q769" s="48" t="str">
        <f t="shared" si="249"/>
        <v/>
      </c>
      <c r="R769" s="48" t="str">
        <f t="shared" si="250"/>
        <v/>
      </c>
      <c r="S769" s="42" t="str">
        <f t="shared" si="251"/>
        <v>SINGOLO</v>
      </c>
      <c r="T769" s="57" t="str">
        <f>Tabella3[[#This Row],[Descrizione Attività]]</f>
        <v>ORE CONTO PROPRIO</v>
      </c>
      <c r="U769" s="57" t="str">
        <f>IF(Tabella1[[#This Row],[DATA]]="","","02")</f>
        <v>02</v>
      </c>
      <c r="V769" s="34"/>
      <c r="W769" s="34"/>
      <c r="X769" s="33"/>
      <c r="Y769" s="23"/>
      <c r="Z769" s="21" t="str">
        <f t="shared" si="252"/>
        <v>mercoledì</v>
      </c>
      <c r="AA769" s="22">
        <f t="shared" si="253"/>
        <v>8.75</v>
      </c>
      <c r="AB769" s="22" t="str">
        <f t="shared" si="254"/>
        <v>08:45</v>
      </c>
      <c r="AC769" s="22" t="str">
        <f t="shared" si="255"/>
        <v>NO</v>
      </c>
      <c r="AD769" s="46"/>
      <c r="AE769" s="80">
        <v>45833</v>
      </c>
      <c r="AF769" s="73" t="s">
        <v>109</v>
      </c>
      <c r="AG769" s="73"/>
      <c r="AH769" s="73">
        <v>4041</v>
      </c>
      <c r="AI769" s="73">
        <v>10</v>
      </c>
      <c r="AJ769" s="74">
        <v>7.45</v>
      </c>
      <c r="AK769" s="74">
        <v>17.149999999999999</v>
      </c>
      <c r="AL769" s="74">
        <v>8.75</v>
      </c>
      <c r="AM769" s="73" t="s">
        <v>62</v>
      </c>
      <c r="AN769" s="75" t="s">
        <v>49</v>
      </c>
      <c r="AO769" s="76">
        <v>4041</v>
      </c>
    </row>
    <row r="770" spans="1:41" ht="14.45" customHeight="1">
      <c r="A770" s="38"/>
      <c r="B770" s="9">
        <f t="shared" si="242"/>
        <v>45833</v>
      </c>
      <c r="C770" s="39">
        <f t="shared" si="263"/>
        <v>404</v>
      </c>
      <c r="D770" s="38" t="str">
        <f>IF(AF770="", "", IFERROR(TEXT(INDEX(Tabella4[N°], MATCH("*"&amp;AF770&amp;"*", Tabella4[DIPENDENTE], 0)), "0000"), "Non trovato"))</f>
        <v>0278</v>
      </c>
      <c r="E770" s="38" t="str">
        <f>IF(AG770="", "", IF(ISERROR(MATCH("*"&amp;AG770&amp;"*", Tabella4[DIPENDENTE], 0)), "Non trovato", TEXT(INDEX(Tabella4[N°], MATCH("*"&amp;AG770&amp;"*", Tabella4[DIPENDENTE], 0)), "0000")))</f>
        <v/>
      </c>
      <c r="F770" s="48" t="str">
        <f t="shared" si="243"/>
        <v>INTRESSALVI</v>
      </c>
      <c r="G770" s="48" t="str">
        <f t="shared" si="244"/>
        <v/>
      </c>
      <c r="H770" s="57"/>
      <c r="I770" s="68" t="str">
        <f t="shared" si="245"/>
        <v>02</v>
      </c>
      <c r="J770" s="39" t="str">
        <f t="shared" si="260"/>
        <v>01:30</v>
      </c>
      <c r="K770" s="40" t="str">
        <f t="shared" si="261"/>
        <v/>
      </c>
      <c r="L770" s="48"/>
      <c r="M770" s="41" t="str">
        <f t="shared" si="262"/>
        <v/>
      </c>
      <c r="N770" s="41" t="str">
        <f t="shared" si="246"/>
        <v/>
      </c>
      <c r="O770" s="10" t="str">
        <f t="shared" si="247"/>
        <v>01:30</v>
      </c>
      <c r="P770" s="10" t="str">
        <f t="shared" si="248"/>
        <v/>
      </c>
      <c r="Q770" s="48" t="str">
        <f t="shared" si="249"/>
        <v/>
      </c>
      <c r="R770" s="48" t="str">
        <f t="shared" si="250"/>
        <v/>
      </c>
      <c r="S770" s="42" t="str">
        <f t="shared" si="251"/>
        <v>SINGOLO</v>
      </c>
      <c r="T770" s="57" t="str">
        <f>Tabella3[[#This Row],[Descrizione Attività]]</f>
        <v>ORE CONTO PROPRIO</v>
      </c>
      <c r="U770" s="57" t="str">
        <f>IF(Tabella1[[#This Row],[DATA]]="","","02")</f>
        <v>02</v>
      </c>
      <c r="V770" s="34"/>
      <c r="W770" s="34"/>
      <c r="X770" s="33"/>
      <c r="Y770" s="23"/>
      <c r="Z770" s="21" t="str">
        <f t="shared" si="252"/>
        <v>mercoledì</v>
      </c>
      <c r="AA770" s="22">
        <f t="shared" si="253"/>
        <v>1.5</v>
      </c>
      <c r="AB770" s="22" t="str">
        <f t="shared" si="254"/>
        <v>01:30</v>
      </c>
      <c r="AC770" s="22" t="str">
        <f t="shared" si="255"/>
        <v>NO</v>
      </c>
      <c r="AD770" s="46"/>
      <c r="AE770" s="80">
        <v>45833</v>
      </c>
      <c r="AF770" s="73" t="s">
        <v>50</v>
      </c>
      <c r="AG770" s="73"/>
      <c r="AH770" s="73">
        <v>4041</v>
      </c>
      <c r="AI770" s="73">
        <v>10</v>
      </c>
      <c r="AJ770" s="74">
        <v>15.15</v>
      </c>
      <c r="AK770" s="74">
        <v>16.45</v>
      </c>
      <c r="AL770" s="74">
        <v>1.5</v>
      </c>
      <c r="AM770" s="73" t="s">
        <v>62</v>
      </c>
      <c r="AN770" s="75" t="s">
        <v>49</v>
      </c>
      <c r="AO770" s="76">
        <v>4041</v>
      </c>
    </row>
    <row r="771" spans="1:41" ht="14.45" customHeight="1">
      <c r="A771" s="38"/>
      <c r="B771" s="9">
        <f t="shared" si="242"/>
        <v>45833</v>
      </c>
      <c r="C771" s="39">
        <f t="shared" si="263"/>
        <v>404</v>
      </c>
      <c r="D771" s="38" t="str">
        <f>IF(AF771="", "", IFERROR(TEXT(INDEX(Tabella4[N°], MATCH("*"&amp;AF771&amp;"*", Tabella4[DIPENDENTE], 0)), "0000"), "Non trovato"))</f>
        <v>1876</v>
      </c>
      <c r="E771" s="38" t="str">
        <f>IF(AG771="", "", IF(ISERROR(MATCH("*"&amp;AG771&amp;"*", Tabella4[DIPENDENTE], 0)), "Non trovato", TEXT(INDEX(Tabella4[N°], MATCH("*"&amp;AG771&amp;"*", Tabella4[DIPENDENTE], 0)), "0000")))</f>
        <v/>
      </c>
      <c r="F771" s="48" t="str">
        <f t="shared" si="243"/>
        <v>RICCIO</v>
      </c>
      <c r="G771" s="48" t="str">
        <f t="shared" si="244"/>
        <v/>
      </c>
      <c r="H771" s="57"/>
      <c r="I771" s="68" t="str">
        <f t="shared" si="245"/>
        <v>02</v>
      </c>
      <c r="J771" s="39" t="str">
        <f t="shared" si="260"/>
        <v>08:15</v>
      </c>
      <c r="K771" s="40" t="str">
        <f t="shared" si="261"/>
        <v/>
      </c>
      <c r="L771" s="48"/>
      <c r="M771" s="41" t="str">
        <f t="shared" si="262"/>
        <v/>
      </c>
      <c r="N771" s="41" t="str">
        <f t="shared" si="246"/>
        <v/>
      </c>
      <c r="O771" s="10" t="str">
        <f t="shared" si="247"/>
        <v>08:15</v>
      </c>
      <c r="P771" s="10" t="str">
        <f t="shared" si="248"/>
        <v/>
      </c>
      <c r="Q771" s="48" t="str">
        <f t="shared" si="249"/>
        <v/>
      </c>
      <c r="R771" s="48" t="str">
        <f t="shared" si="250"/>
        <v/>
      </c>
      <c r="S771" s="42" t="str">
        <f t="shared" si="251"/>
        <v>SINGOLO</v>
      </c>
      <c r="T771" s="57" t="str">
        <f>Tabella3[[#This Row],[Descrizione Attività]]</f>
        <v>ORE CONTO PROPRIO</v>
      </c>
      <c r="U771" s="57" t="str">
        <f>IF(Tabella1[[#This Row],[DATA]]="","","02")</f>
        <v>02</v>
      </c>
      <c r="V771" s="34"/>
      <c r="W771" s="34"/>
      <c r="X771" s="33"/>
      <c r="Y771" s="23"/>
      <c r="Z771" s="21" t="str">
        <f t="shared" si="252"/>
        <v>mercoledì</v>
      </c>
      <c r="AA771" s="22">
        <f t="shared" si="253"/>
        <v>8.25</v>
      </c>
      <c r="AB771" s="22" t="str">
        <f t="shared" si="254"/>
        <v>08:15</v>
      </c>
      <c r="AC771" s="22" t="str">
        <f t="shared" si="255"/>
        <v>NO</v>
      </c>
      <c r="AD771" s="46"/>
      <c r="AE771" s="80">
        <v>45833</v>
      </c>
      <c r="AF771" s="73" t="s">
        <v>56</v>
      </c>
      <c r="AG771" s="73"/>
      <c r="AH771" s="73">
        <v>4041</v>
      </c>
      <c r="AI771" s="73">
        <v>10</v>
      </c>
      <c r="AJ771" s="74">
        <v>7.45</v>
      </c>
      <c r="AK771" s="74">
        <v>16.45</v>
      </c>
      <c r="AL771" s="74">
        <v>8.25</v>
      </c>
      <c r="AM771" s="73" t="s">
        <v>62</v>
      </c>
      <c r="AN771" s="75" t="s">
        <v>49</v>
      </c>
      <c r="AO771" s="76">
        <v>4041</v>
      </c>
    </row>
    <row r="772" spans="1:41" ht="14.45" customHeight="1">
      <c r="A772" s="38"/>
      <c r="B772" s="9">
        <f t="shared" ref="B772:B835" si="264">IF(OR(AE772="", AE772=0), "", AE772)</f>
        <v>45833</v>
      </c>
      <c r="C772" s="39" t="str">
        <f>IF(AH772="","", IF(OR(AH772=4041, AH772=4042, AH772=4043, AH772=4044, AH772=4045, AH772=4046, AH772=4048, AH772=4049, AH772=4051, AH772=4052, AH772=4053, AH772=4054),
    404,
    IF(AH772=4047,
        "ALTRO CANTIERE",
        IF(AH772=4050,
            430,
            IF(LEN(AH772)=5,
                MID(AH772, 1, 2) &amp; "/" &amp; MID(AH772, 3, 3),
                AH772
            )
        )
    )
))</f>
        <v>23/134</v>
      </c>
      <c r="D772" s="38" t="str">
        <f>IF(AF772="", "", IFERROR(TEXT(INDEX(Tabella4[N°], MATCH("*"&amp;AF772&amp;"*", Tabella4[DIPENDENTE], 0)), "0000"), "Non trovato"))</f>
        <v>0263</v>
      </c>
      <c r="E772" s="38" t="str">
        <f>IF(AG772="", "", IF(ISERROR(MATCH("*"&amp;AG772&amp;"*", Tabella4[DIPENDENTE], 0)), "Non trovato", TEXT(INDEX(Tabella4[N°], MATCH("*"&amp;AG772&amp;"*", Tabella4[DIPENDENTE], 0)), "0000")))</f>
        <v/>
      </c>
      <c r="F772" s="48" t="str">
        <f t="shared" ref="F772:F835" si="265">IF(AF772="","",AF772)</f>
        <v>ROSSITTO G</v>
      </c>
      <c r="G772" s="48" t="str">
        <f t="shared" ref="G772:G835" si="266">IF(AG772="","",AG772)</f>
        <v/>
      </c>
      <c r="H772" s="57"/>
      <c r="I772" s="68" t="str">
        <f t="shared" ref="I772:I835" si="267">IF(B772&lt;&gt;"", "02", "")</f>
        <v>02</v>
      </c>
      <c r="J772" s="39" t="str">
        <f>IF(OR(AH772=4041, AH772=4048, AH772=4049, AH772=4054, AH772=4050,AH772=428),
    IF(TEXT(VALUE(AB772) -
        IF(M772&lt;&gt;"", VALUE(M772), 0) -
        IF(N772&lt;&gt;"", VALUE(N772), 0),
    "[hh]:mm") = "00:00",
    "",
    TEXT(VALUE(AB772) -
        IF(M772&lt;&gt;"", VALUE(M772), 0) -
        IF(N772&lt;&gt;"", VALUE(N772), 0),
    "[hh]:mm")),
    "")</f>
        <v/>
      </c>
      <c r="K772" s="40" t="str">
        <f>IF(AND(AH772&lt;&gt;4041, AH772&lt;&gt;428, AH772&lt;&gt;4048, AH772&lt;&gt;4054, AH772&lt;&gt;4049, AH772&lt;&gt;4045, AH772&lt;&gt;4046, AH772&lt;&gt;4052, AH772&lt;&gt;4044, AH772&lt;&gt;4042, AH772&lt;&gt;4043, AH772&lt;&gt;4053, AH772&lt;&gt;4047, AH772&lt;&gt;4050),
    IF(ISERROR(TEXT(VALUE(AB772) -
        IF(M772&lt;&gt;"", VALUE(M772), 0) -
        IF(N772&lt;&gt;"", VALUE(N772), 0),
    "[hh]:mm")), "",
    IF(TEXT(VALUE(AB772) -
        IF(M772&lt;&gt;"", VALUE(M772), 0) -
        IF(N772&lt;&gt;"", VALUE(N772), 0),
    "[hh]:mm") = "00:00",
    "",
    TEXT(VALUE(AB772) -
        IF(M772&lt;&gt;"", VALUE(M772), 0) -
        IF(N772&lt;&gt;"", VALUE(N772), 0),
    "[hh]:mm"))),
    "")</f>
        <v>01:30</v>
      </c>
      <c r="L772" s="48"/>
      <c r="M772" s="41" t="str">
        <f>IF(AND(AC772="NO", OR(Z772="lunedì", Z772="martedì", Z772="mercoledì", Z772="giovedì", Z772="venerdì")),
    IF(Z772="venerdì",
        IF(VALUE(AB772)&gt;VALUE("7:00"),TEXT(VALUE(AB772)-VALUE("7:00"),"[hh]:mm"),""),
        IF(VALUE(AB772)&gt;VALUE("8:15"),TEXT(VALUE(AB772)-VALUE("8:15"),"[hh]:mm"),"")
    ),
"")</f>
        <v/>
      </c>
      <c r="N772" s="41" t="str">
        <f t="shared" ref="N772:N835" si="268">IF(AND(OR(Z772="sabato", Z772="domenica", AC772="SI"), AB772&lt;&gt;0), AB772, "")</f>
        <v/>
      </c>
      <c r="O772" s="10" t="str">
        <f t="shared" ref="O772:O835" si="269">AB772</f>
        <v>01:30</v>
      </c>
      <c r="P772" s="10" t="str">
        <f t="shared" ref="P772:P835" si="270">IF(OR(AH772=4042, AH772=4044),AB772, "")</f>
        <v/>
      </c>
      <c r="Q772" s="48" t="str">
        <f t="shared" ref="Q772:Q835" si="271">IF(OR(AH772=4043, AH772=4053),AB772, "")</f>
        <v/>
      </c>
      <c r="R772" s="48" t="str">
        <f t="shared" ref="R772:R835" si="272">IF(OR(AH772=4045, AH772=4046,AH772=4052),AB772, "")</f>
        <v/>
      </c>
      <c r="S772" s="42" t="str">
        <f t="shared" ref="S772:S835" si="273">IF(G772="",IF(F772="","","SINGOLO"),IF(F772&lt;&gt;"","DOPPIO",""))</f>
        <v>SINGOLO</v>
      </c>
      <c r="T772" s="57" t="str">
        <f>Tabella3[[#This Row],[Descrizione Attività]]</f>
        <v>Manutenzione Elettrica Isab</v>
      </c>
      <c r="U772" s="57" t="str">
        <f>IF(Tabella1[[#This Row],[DATA]]="","","02")</f>
        <v>02</v>
      </c>
      <c r="V772" s="34"/>
      <c r="W772" s="34"/>
      <c r="X772" s="33"/>
      <c r="Y772" s="23"/>
      <c r="Z772" s="21" t="str">
        <f t="shared" ref="Z772:Z835" si="274">TEXT(B772, "gggg")</f>
        <v>mercoledì</v>
      </c>
      <c r="AA772" s="22">
        <f t="shared" ref="AA772:AA835" si="275">IF(AND(AF772="", AG772=""), "", IF(AND(AF772&lt;&gt;"", AG772&lt;&gt;""), AL772/2, AL772))</f>
        <v>1.5</v>
      </c>
      <c r="AB772" s="22" t="str">
        <f t="shared" ref="AB772:AB835" si="276">IF(AA772="", "", TEXT(AA772/24, "[hh]:mm"))</f>
        <v>01:30</v>
      </c>
      <c r="AC772" s="22" t="str">
        <f t="shared" ref="AC772:AC835" si="277">IF(COUNTIF(Y$1:Y$1976, B772) &gt; 0, "SI", "NO")</f>
        <v>NO</v>
      </c>
      <c r="AD772" s="46"/>
      <c r="AE772" s="80">
        <v>45833</v>
      </c>
      <c r="AF772" s="73" t="s">
        <v>110</v>
      </c>
      <c r="AG772" s="73"/>
      <c r="AH772" s="73">
        <v>23134</v>
      </c>
      <c r="AI772" s="73">
        <v>10</v>
      </c>
      <c r="AJ772" s="74">
        <v>6.15</v>
      </c>
      <c r="AK772" s="74">
        <v>7.45</v>
      </c>
      <c r="AL772" s="74">
        <v>1.5</v>
      </c>
      <c r="AM772" s="73" t="s">
        <v>111</v>
      </c>
      <c r="AN772" s="75" t="s">
        <v>49</v>
      </c>
      <c r="AO772" s="76" t="s">
        <v>61</v>
      </c>
    </row>
    <row r="773" spans="1:41" ht="14.45" customHeight="1">
      <c r="A773" s="38"/>
      <c r="B773" s="9">
        <f t="shared" si="264"/>
        <v>45833</v>
      </c>
      <c r="C773" s="39" t="str">
        <f>IF(AH773="","", IF(OR(AH773=4041, AH773=4042, AH773=4043, AH773=4044, AH773=4045, AH773=4046, AH773=4048, AH773=4049, AH773=4051, AH773=4052, AH773=4053, AH773=4054),
404,
IF(AH773=4047,
"ALTRO CANTIERE",
IF(AH773=4050,
430,
IF(LEN(AH773)=5,
MID(AH773, 1, 2) &amp; "/" &amp; MID(AH773, 3, 3),
AH773)
)
)
))</f>
        <v>23/134</v>
      </c>
      <c r="D773" s="38" t="str">
        <f>IF(AF773="", "", IFERROR(TEXT(INDEX(Tabella4[N°], MATCH("*"&amp;AF773&amp;"*", Tabella4[DIPENDENTE], 0)), "0000"), "Non trovato"))</f>
        <v>0263</v>
      </c>
      <c r="E773" s="38" t="str">
        <f>IF(AG773="", "", IF(ISERROR(MATCH("*"&amp;AG773&amp;"*", Tabella4[DIPENDENTE], 0)), "Non trovato", TEXT(INDEX(Tabella4[N°], MATCH("*"&amp;AG773&amp;"*", Tabella4[DIPENDENTE], 0)), "0000")))</f>
        <v/>
      </c>
      <c r="F773" s="48" t="str">
        <f t="shared" si="265"/>
        <v>ROSSITTO G</v>
      </c>
      <c r="G773" s="48" t="str">
        <f t="shared" si="266"/>
        <v/>
      </c>
      <c r="H773" s="57"/>
      <c r="I773" s="68" t="str">
        <f t="shared" si="267"/>
        <v>02</v>
      </c>
      <c r="J773" s="39" t="str">
        <f t="shared" ref="J773:J804" si="278">IF(OR(AH773=4041, AH773=4048, AH773=4049, AH773=4054, AH773=4050,AH773=428),
IF(TEXT(VALUE(AB773) -
IF(M773&lt;&gt;"", VALUE(M773), 0) -
IF(N773&lt;&gt;"", VALUE(N773), 0),
"[hh]:mm") = "00:00",
"",
TEXT(VALUE(AB773) -
IF(M773&lt;&gt;"", VALUE(M773), 0) -
IF(N773&lt;&gt;"", VALUE(N773), 0),
"[hh]:mm")),
"")</f>
        <v/>
      </c>
      <c r="K773" s="40" t="str">
        <f t="shared" ref="K773:K804" si="279">IF(AND(AH773&lt;&gt;4041, AH773&lt;&gt;428, AH773&lt;&gt;4048, AH773&lt;&gt;4054, AH773&lt;&gt;4049, AH773&lt;&gt;4045, AH773&lt;&gt;4046, AH773&lt;&gt;4052, AH773&lt;&gt;4044, AH773&lt;&gt;4042, AH773&lt;&gt;4043, AH773&lt;&gt;4053, AH773&lt;&gt;4047, AH773&lt;&gt;4050),
IF(ISERROR(TEXT(VALUE(AB773) -
IF(M773&lt;&gt;"", VALUE(M773), 0) -
IF(N773&lt;&gt;"", VALUE(N773), 0),
"[hh]:mm")), "",
IF(TEXT(VALUE(AB773) -
IF(M773&lt;&gt;"", VALUE(M773), 0) -
IF(N773&lt;&gt;"", VALUE(N773), 0),
"[hh]:mm") = "00:00",
"",
TEXT(VALUE(AB773) -
IF(M773&lt;&gt;"", VALUE(M773), 0) -
IF(N773&lt;&gt;"", VALUE(N773), 0),
"[hh]:mm"))),
"")</f>
        <v>03:00</v>
      </c>
      <c r="L773" s="48"/>
      <c r="M773" s="41" t="str">
        <f t="shared" ref="M773:M804" si="280">IF(AND(AC773="NO", OR(Z773="lunedì", Z773="martedì", Z773="mercoledì", Z773="giovedì", Z773="venerdì")),
IF(Z773="venerdì",
IF(VALUE(AB773)&gt;VALUE("7:00"),TEXT(VALUE(AB773)-VALUE("7:00"),"[hh]:mm"),""),
IF(VALUE(AB773)&gt;VALUE("8:15"),TEXT(VALUE(AB773)-VALUE("8:15"),"[hh]:mm"),"")
),
"")</f>
        <v/>
      </c>
      <c r="N773" s="41" t="str">
        <f t="shared" si="268"/>
        <v/>
      </c>
      <c r="O773" s="10" t="str">
        <f t="shared" si="269"/>
        <v>03:00</v>
      </c>
      <c r="P773" s="10" t="str">
        <f t="shared" si="270"/>
        <v/>
      </c>
      <c r="Q773" s="48" t="str">
        <f t="shared" si="271"/>
        <v/>
      </c>
      <c r="R773" s="48" t="str">
        <f t="shared" si="272"/>
        <v/>
      </c>
      <c r="S773" s="42" t="str">
        <f t="shared" si="273"/>
        <v>SINGOLO</v>
      </c>
      <c r="T773" s="57" t="str">
        <f>Tabella3[[#This Row],[Descrizione Attività]]</f>
        <v>Manutenzione Elettrica Isab</v>
      </c>
      <c r="U773" s="57" t="str">
        <f>IF(Tabella1[[#This Row],[DATA]]="","","02")</f>
        <v>02</v>
      </c>
      <c r="V773" s="34"/>
      <c r="W773" s="34"/>
      <c r="X773" s="33"/>
      <c r="Y773" s="23"/>
      <c r="Z773" s="21" t="str">
        <f t="shared" si="274"/>
        <v>mercoledì</v>
      </c>
      <c r="AA773" s="22">
        <f t="shared" si="275"/>
        <v>3</v>
      </c>
      <c r="AB773" s="22" t="str">
        <f t="shared" si="276"/>
        <v>03:00</v>
      </c>
      <c r="AC773" s="22" t="str">
        <f t="shared" si="277"/>
        <v>NO</v>
      </c>
      <c r="AD773" s="46"/>
      <c r="AE773" s="80">
        <v>45833</v>
      </c>
      <c r="AF773" s="73" t="s">
        <v>110</v>
      </c>
      <c r="AG773" s="73"/>
      <c r="AH773" s="73">
        <v>23134</v>
      </c>
      <c r="AI773" s="73">
        <v>10</v>
      </c>
      <c r="AJ773" s="74">
        <v>15.15</v>
      </c>
      <c r="AK773" s="74">
        <v>18.149999999999999</v>
      </c>
      <c r="AL773" s="74">
        <v>3</v>
      </c>
      <c r="AM773" s="73" t="s">
        <v>111</v>
      </c>
      <c r="AN773" s="75" t="s">
        <v>49</v>
      </c>
      <c r="AO773" s="76" t="s">
        <v>61</v>
      </c>
    </row>
    <row r="774" spans="1:41" ht="14.45" customHeight="1">
      <c r="A774" s="38"/>
      <c r="B774" s="9">
        <f t="shared" si="264"/>
        <v>45833</v>
      </c>
      <c r="C774" s="39">
        <f t="shared" ref="C774:C804" si="281">IF(AH774="","", IF(OR(AH774=4041, AH774=4042, AH774=4043, AH774=4044, AH774=4045, AH774=4046, AH774=4048, AH774=4049, AH774=4051, AH774=4052, AH774=4053, AH774=4054),
404,
IF(AH774=4047,
"ALTRO CANTIERE",
IF(AH774=4050,
430,
IF(LEN(AH774)=5,
MID(AH774, 1, 2) &amp; "/" &amp; MID(AH774, 3, 3),
AH774)
)
)
))</f>
        <v>404</v>
      </c>
      <c r="D774" s="38" t="str">
        <f>IF(AF774="", "", IFERROR(TEXT(INDEX(Tabella4[N°], MATCH("*"&amp;AF774&amp;"*", Tabella4[DIPENDENTE], 0)), "0000"), "Non trovato"))</f>
        <v>1765</v>
      </c>
      <c r="E774" s="38" t="str">
        <f>IF(AG774="", "", IF(ISERROR(MATCH("*"&amp;AG774&amp;"*", Tabella4[DIPENDENTE], 0)), "Non trovato", TEXT(INDEX(Tabella4[N°], MATCH("*"&amp;AG774&amp;"*", Tabella4[DIPENDENTE], 0)), "0000")))</f>
        <v/>
      </c>
      <c r="F774" s="48" t="str">
        <f t="shared" si="265"/>
        <v>SIRINGO</v>
      </c>
      <c r="G774" s="48" t="str">
        <f t="shared" si="266"/>
        <v/>
      </c>
      <c r="H774" s="57"/>
      <c r="I774" s="68" t="str">
        <f t="shared" si="267"/>
        <v>02</v>
      </c>
      <c r="J774" s="39" t="str">
        <f t="shared" si="278"/>
        <v>07:15</v>
      </c>
      <c r="K774" s="40" t="str">
        <f t="shared" si="279"/>
        <v/>
      </c>
      <c r="L774" s="48"/>
      <c r="M774" s="41" t="str">
        <f t="shared" si="280"/>
        <v/>
      </c>
      <c r="N774" s="41" t="str">
        <f t="shared" si="268"/>
        <v/>
      </c>
      <c r="O774" s="10" t="str">
        <f t="shared" si="269"/>
        <v>07:15</v>
      </c>
      <c r="P774" s="10" t="str">
        <f t="shared" si="270"/>
        <v/>
      </c>
      <c r="Q774" s="48" t="str">
        <f t="shared" si="271"/>
        <v/>
      </c>
      <c r="R774" s="48" t="str">
        <f t="shared" si="272"/>
        <v/>
      </c>
      <c r="S774" s="42" t="str">
        <f t="shared" si="273"/>
        <v>SINGOLO</v>
      </c>
      <c r="T774" s="57" t="str">
        <f>Tabella3[[#This Row],[Descrizione Attività]]</f>
        <v>ORE CONTO PROPRIO</v>
      </c>
      <c r="U774" s="57" t="str">
        <f>IF(Tabella1[[#This Row],[DATA]]="","","02")</f>
        <v>02</v>
      </c>
      <c r="V774" s="34"/>
      <c r="W774" s="34"/>
      <c r="X774" s="33"/>
      <c r="Y774" s="23"/>
      <c r="Z774" s="21" t="str">
        <f t="shared" si="274"/>
        <v>mercoledì</v>
      </c>
      <c r="AA774" s="22">
        <f t="shared" si="275"/>
        <v>7.25</v>
      </c>
      <c r="AB774" s="22" t="str">
        <f t="shared" si="276"/>
        <v>07:15</v>
      </c>
      <c r="AC774" s="22" t="str">
        <f t="shared" si="277"/>
        <v>NO</v>
      </c>
      <c r="AD774" s="46"/>
      <c r="AE774" s="80">
        <v>45833</v>
      </c>
      <c r="AF774" s="73" t="s">
        <v>112</v>
      </c>
      <c r="AG774" s="73"/>
      <c r="AH774" s="73">
        <v>4041</v>
      </c>
      <c r="AI774" s="73">
        <v>10</v>
      </c>
      <c r="AJ774" s="74">
        <v>8.4499999999999993</v>
      </c>
      <c r="AK774" s="74">
        <v>16.45</v>
      </c>
      <c r="AL774" s="74">
        <v>7.25</v>
      </c>
      <c r="AM774" s="73" t="s">
        <v>62</v>
      </c>
      <c r="AN774" s="75" t="s">
        <v>49</v>
      </c>
      <c r="AO774" s="76">
        <v>4041</v>
      </c>
    </row>
    <row r="775" spans="1:41" ht="14.45" customHeight="1">
      <c r="A775" s="38"/>
      <c r="B775" s="9">
        <f t="shared" si="264"/>
        <v>45833</v>
      </c>
      <c r="C775" s="39" t="str">
        <f t="shared" si="281"/>
        <v>23/134</v>
      </c>
      <c r="D775" s="38" t="str">
        <f>IF(AF775="", "", IFERROR(TEXT(INDEX(Tabella4[N°], MATCH("*"&amp;AF775&amp;"*", Tabella4[DIPENDENTE], 0)), "0000"), "Non trovato"))</f>
        <v>0552</v>
      </c>
      <c r="E775" s="38" t="str">
        <f>IF(AG775="", "", IF(ISERROR(MATCH("*"&amp;AG775&amp;"*", Tabella4[DIPENDENTE], 0)), "Non trovato", TEXT(INDEX(Tabella4[N°], MATCH("*"&amp;AG775&amp;"*", Tabella4[DIPENDENTE], 0)), "0000")))</f>
        <v/>
      </c>
      <c r="F775" s="48" t="str">
        <f t="shared" si="265"/>
        <v>DI MARE</v>
      </c>
      <c r="G775" s="48" t="str">
        <f t="shared" si="266"/>
        <v/>
      </c>
      <c r="H775" s="57"/>
      <c r="I775" s="68" t="str">
        <f t="shared" si="267"/>
        <v>02</v>
      </c>
      <c r="J775" s="39" t="str">
        <f t="shared" si="278"/>
        <v/>
      </c>
      <c r="K775" s="40" t="str">
        <f t="shared" si="279"/>
        <v>01:00</v>
      </c>
      <c r="L775" s="48"/>
      <c r="M775" s="41" t="str">
        <f t="shared" si="280"/>
        <v/>
      </c>
      <c r="N775" s="41" t="str">
        <f t="shared" si="268"/>
        <v/>
      </c>
      <c r="O775" s="10" t="str">
        <f t="shared" si="269"/>
        <v>01:00</v>
      </c>
      <c r="P775" s="10" t="str">
        <f t="shared" si="270"/>
        <v/>
      </c>
      <c r="Q775" s="48" t="str">
        <f t="shared" si="271"/>
        <v/>
      </c>
      <c r="R775" s="48" t="str">
        <f t="shared" si="272"/>
        <v/>
      </c>
      <c r="S775" s="42" t="str">
        <f t="shared" si="273"/>
        <v>SINGOLO</v>
      </c>
      <c r="T775" s="57" t="str">
        <f>Tabella3[[#This Row],[Descrizione Attività]]</f>
        <v>Manutenzione Elettrica Isab</v>
      </c>
      <c r="U775" s="57" t="str">
        <f>IF(Tabella1[[#This Row],[DATA]]="","","02")</f>
        <v>02</v>
      </c>
      <c r="V775" s="34"/>
      <c r="W775" s="34"/>
      <c r="X775" s="33"/>
      <c r="Y775" s="23"/>
      <c r="Z775" s="21" t="str">
        <f t="shared" si="274"/>
        <v>mercoledì</v>
      </c>
      <c r="AA775" s="22">
        <f t="shared" si="275"/>
        <v>1</v>
      </c>
      <c r="AB775" s="22" t="str">
        <f t="shared" si="276"/>
        <v>01:00</v>
      </c>
      <c r="AC775" s="22" t="str">
        <f t="shared" si="277"/>
        <v>NO</v>
      </c>
      <c r="AD775" s="46"/>
      <c r="AE775" s="80">
        <v>45833</v>
      </c>
      <c r="AF775" s="73" t="s">
        <v>63</v>
      </c>
      <c r="AG775" s="73"/>
      <c r="AH775" s="73">
        <v>23134</v>
      </c>
      <c r="AI775" s="73">
        <v>10</v>
      </c>
      <c r="AJ775" s="74">
        <v>16.45</v>
      </c>
      <c r="AK775" s="74">
        <v>17.45</v>
      </c>
      <c r="AL775" s="74">
        <v>1</v>
      </c>
      <c r="AM775" s="73" t="s">
        <v>111</v>
      </c>
      <c r="AN775" s="75" t="s">
        <v>49</v>
      </c>
      <c r="AO775" s="76" t="s">
        <v>61</v>
      </c>
    </row>
    <row r="776" spans="1:41" ht="14.45" customHeight="1">
      <c r="A776" s="38"/>
      <c r="B776" s="9">
        <f t="shared" si="264"/>
        <v>45833</v>
      </c>
      <c r="C776" s="39">
        <f t="shared" si="281"/>
        <v>404</v>
      </c>
      <c r="D776" s="38" t="str">
        <f>IF(AF776="", "", IFERROR(TEXT(INDEX(Tabella4[N°], MATCH("*"&amp;AF776&amp;"*", Tabella4[DIPENDENTE], 0)), "0000"), "Non trovato"))</f>
        <v>2011</v>
      </c>
      <c r="E776" s="38" t="str">
        <f>IF(AG776="", "", IF(ISERROR(MATCH("*"&amp;AG776&amp;"*", Tabella4[DIPENDENTE], 0)), "Non trovato", TEXT(INDEX(Tabella4[N°], MATCH("*"&amp;AG776&amp;"*", Tabella4[DIPENDENTE], 0)), "0000")))</f>
        <v/>
      </c>
      <c r="F776" s="48" t="str">
        <f t="shared" si="265"/>
        <v>SCAVULLO</v>
      </c>
      <c r="G776" s="48" t="str">
        <f t="shared" si="266"/>
        <v/>
      </c>
      <c r="H776" s="57"/>
      <c r="I776" s="68" t="str">
        <f t="shared" si="267"/>
        <v>02</v>
      </c>
      <c r="J776" s="39" t="str">
        <f t="shared" si="278"/>
        <v>03:15</v>
      </c>
      <c r="K776" s="40" t="str">
        <f t="shared" si="279"/>
        <v/>
      </c>
      <c r="L776" s="48"/>
      <c r="M776" s="41" t="str">
        <f t="shared" si="280"/>
        <v/>
      </c>
      <c r="N776" s="41" t="str">
        <f t="shared" si="268"/>
        <v/>
      </c>
      <c r="O776" s="10" t="str">
        <f t="shared" si="269"/>
        <v>03:15</v>
      </c>
      <c r="P776" s="10" t="str">
        <f t="shared" si="270"/>
        <v/>
      </c>
      <c r="Q776" s="48" t="str">
        <f t="shared" si="271"/>
        <v/>
      </c>
      <c r="R776" s="48" t="str">
        <f t="shared" si="272"/>
        <v/>
      </c>
      <c r="S776" s="42" t="str">
        <f t="shared" si="273"/>
        <v>SINGOLO</v>
      </c>
      <c r="T776" s="57" t="str">
        <f>Tabella3[[#This Row],[Descrizione Attività]]</f>
        <v>ORE CONTO PROPRIO</v>
      </c>
      <c r="U776" s="57" t="str">
        <f>IF(Tabella1[[#This Row],[DATA]]="","","02")</f>
        <v>02</v>
      </c>
      <c r="V776" s="34"/>
      <c r="W776" s="34"/>
      <c r="X776" s="33"/>
      <c r="Y776" s="23"/>
      <c r="Z776" s="21" t="str">
        <f t="shared" si="274"/>
        <v>mercoledì</v>
      </c>
      <c r="AA776" s="22">
        <f t="shared" si="275"/>
        <v>3.25</v>
      </c>
      <c r="AB776" s="22" t="str">
        <f t="shared" si="276"/>
        <v>03:15</v>
      </c>
      <c r="AC776" s="22" t="str">
        <f t="shared" si="277"/>
        <v>NO</v>
      </c>
      <c r="AD776" s="46"/>
      <c r="AE776" s="80">
        <v>45833</v>
      </c>
      <c r="AF776" s="73" t="s">
        <v>84</v>
      </c>
      <c r="AG776" s="73"/>
      <c r="AH776" s="73">
        <v>4041</v>
      </c>
      <c r="AI776" s="73">
        <v>10</v>
      </c>
      <c r="AJ776" s="74">
        <v>8.4499999999999993</v>
      </c>
      <c r="AK776" s="74">
        <v>12</v>
      </c>
      <c r="AL776" s="74">
        <v>3.25</v>
      </c>
      <c r="AM776" s="73" t="s">
        <v>62</v>
      </c>
      <c r="AN776" s="75" t="s">
        <v>49</v>
      </c>
      <c r="AO776" s="76">
        <v>4041</v>
      </c>
    </row>
    <row r="777" spans="1:41" ht="14.45" customHeight="1">
      <c r="A777" s="38"/>
      <c r="B777" s="9">
        <f t="shared" si="264"/>
        <v>45834</v>
      </c>
      <c r="C777" s="39">
        <f t="shared" si="281"/>
        <v>5400256591</v>
      </c>
      <c r="D777" s="38" t="str">
        <f>IF(AF777="", "", IFERROR(TEXT(INDEX(Tabella4[N°], MATCH("*"&amp;AF777&amp;"*", Tabella4[DIPENDENTE], 0)), "0000"), "Non trovato"))</f>
        <v>0319</v>
      </c>
      <c r="E777" s="38" t="str">
        <f>IF(AG777="", "", IF(ISERROR(MATCH("*"&amp;AG777&amp;"*", Tabella4[DIPENDENTE], 0)), "Non trovato", TEXT(INDEX(Tabella4[N°], MATCH("*"&amp;AG777&amp;"*", Tabella4[DIPENDENTE], 0)), "0000")))</f>
        <v>2011</v>
      </c>
      <c r="F777" s="48" t="str">
        <f t="shared" si="265"/>
        <v>AMARA</v>
      </c>
      <c r="G777" s="48" t="str">
        <f t="shared" si="266"/>
        <v>SCAVULLO</v>
      </c>
      <c r="H777" s="57"/>
      <c r="I777" s="68" t="str">
        <f t="shared" si="267"/>
        <v>02</v>
      </c>
      <c r="J777" s="39" t="str">
        <f t="shared" si="278"/>
        <v/>
      </c>
      <c r="K777" s="40" t="str">
        <f t="shared" si="279"/>
        <v>08:15</v>
      </c>
      <c r="L777" s="48"/>
      <c r="M777" s="41" t="str">
        <f t="shared" si="280"/>
        <v/>
      </c>
      <c r="N777" s="41" t="str">
        <f t="shared" si="268"/>
        <v/>
      </c>
      <c r="O777" s="10" t="str">
        <f t="shared" si="269"/>
        <v>08:15</v>
      </c>
      <c r="P777" s="10" t="str">
        <f t="shared" si="270"/>
        <v/>
      </c>
      <c r="Q777" s="48" t="str">
        <f t="shared" si="271"/>
        <v/>
      </c>
      <c r="R777" s="48" t="str">
        <f t="shared" si="272"/>
        <v/>
      </c>
      <c r="S777" s="42" t="str">
        <f t="shared" si="273"/>
        <v>DOPPIO</v>
      </c>
      <c r="T777" s="57" t="str">
        <f>Tabella3[[#This Row],[Descrizione Attività]]</f>
        <v>200/MP104A-MP105B - ripr guasto cavi</v>
      </c>
      <c r="U777" s="57" t="str">
        <f>IF(Tabella1[[#This Row],[DATA]]="","","02")</f>
        <v>02</v>
      </c>
      <c r="V777" s="34"/>
      <c r="W777" s="34"/>
      <c r="X777" s="33"/>
      <c r="Y777" s="23"/>
      <c r="Z777" s="21" t="str">
        <f t="shared" si="274"/>
        <v>giovedì</v>
      </c>
      <c r="AA777" s="22">
        <f t="shared" si="275"/>
        <v>8.25</v>
      </c>
      <c r="AB777" s="22" t="str">
        <f t="shared" si="276"/>
        <v>08:15</v>
      </c>
      <c r="AC777" s="22" t="str">
        <f t="shared" si="277"/>
        <v>NO</v>
      </c>
      <c r="AD777" s="46"/>
      <c r="AE777" s="80">
        <v>45834</v>
      </c>
      <c r="AF777" s="73" t="s">
        <v>155</v>
      </c>
      <c r="AG777" s="73" t="s">
        <v>84</v>
      </c>
      <c r="AH777" s="73">
        <v>5400256591</v>
      </c>
      <c r="AI777" s="73">
        <v>10</v>
      </c>
      <c r="AJ777" s="74">
        <v>7.45</v>
      </c>
      <c r="AK777" s="74">
        <v>16.45</v>
      </c>
      <c r="AL777" s="74">
        <v>16.5</v>
      </c>
      <c r="AM777" s="73" t="s">
        <v>238</v>
      </c>
      <c r="AN777" s="75" t="s">
        <v>45</v>
      </c>
      <c r="AO777" s="76" t="s">
        <v>61</v>
      </c>
    </row>
    <row r="778" spans="1:41" ht="14.45" customHeight="1">
      <c r="A778" s="38"/>
      <c r="B778" s="9">
        <f t="shared" si="264"/>
        <v>45834</v>
      </c>
      <c r="C778" s="39">
        <f t="shared" si="281"/>
        <v>5400256883</v>
      </c>
      <c r="D778" s="38" t="str">
        <f>IF(AF778="", "", IFERROR(TEXT(INDEX(Tabella4[N°], MATCH("*"&amp;AF778&amp;"*", Tabella4[DIPENDENTE], 0)), "0000"), "Non trovato"))</f>
        <v>0510</v>
      </c>
      <c r="E778" s="38" t="str">
        <f>IF(AG778="", "", IF(ISERROR(MATCH("*"&amp;AG778&amp;"*", Tabella4[DIPENDENTE], 0)), "Non trovato", TEXT(INDEX(Tabella4[N°], MATCH("*"&amp;AG778&amp;"*", Tabella4[DIPENDENTE], 0)), "0000")))</f>
        <v>1667</v>
      </c>
      <c r="F778" s="48" t="str">
        <f t="shared" si="265"/>
        <v>TORDONATO</v>
      </c>
      <c r="G778" s="48" t="str">
        <f t="shared" si="266"/>
        <v>CAVALLARO</v>
      </c>
      <c r="H778" s="57"/>
      <c r="I778" s="68" t="str">
        <f t="shared" si="267"/>
        <v>02</v>
      </c>
      <c r="J778" s="39" t="str">
        <f t="shared" si="278"/>
        <v/>
      </c>
      <c r="K778" s="40" t="str">
        <f t="shared" si="279"/>
        <v>07:15</v>
      </c>
      <c r="L778" s="48"/>
      <c r="M778" s="41" t="str">
        <f t="shared" si="280"/>
        <v/>
      </c>
      <c r="N778" s="41" t="str">
        <f t="shared" si="268"/>
        <v/>
      </c>
      <c r="O778" s="10" t="str">
        <f t="shared" si="269"/>
        <v>07:15</v>
      </c>
      <c r="P778" s="10" t="str">
        <f t="shared" si="270"/>
        <v/>
      </c>
      <c r="Q778" s="48" t="str">
        <f t="shared" si="271"/>
        <v/>
      </c>
      <c r="R778" s="48" t="str">
        <f t="shared" si="272"/>
        <v/>
      </c>
      <c r="S778" s="42" t="str">
        <f t="shared" si="273"/>
        <v>DOPPIO</v>
      </c>
      <c r="T778" s="57" t="str">
        <f>Tabella3[[#This Row],[Descrizione Attività]]</f>
        <v>389E-A1.1:ripr.funzionalità parti intern</v>
      </c>
      <c r="U778" s="57" t="str">
        <f>IF(Tabella1[[#This Row],[DATA]]="","","02")</f>
        <v>02</v>
      </c>
      <c r="V778" s="34"/>
      <c r="W778" s="34"/>
      <c r="X778" s="33"/>
      <c r="Y778" s="23"/>
      <c r="Z778" s="21" t="str">
        <f t="shared" si="274"/>
        <v>giovedì</v>
      </c>
      <c r="AA778" s="22">
        <f t="shared" si="275"/>
        <v>7.25</v>
      </c>
      <c r="AB778" s="22" t="str">
        <f t="shared" si="276"/>
        <v>07:15</v>
      </c>
      <c r="AC778" s="22" t="str">
        <f t="shared" si="277"/>
        <v>NO</v>
      </c>
      <c r="AD778" s="46"/>
      <c r="AE778" s="80">
        <v>45834</v>
      </c>
      <c r="AF778" s="73" t="s">
        <v>143</v>
      </c>
      <c r="AG778" s="73" t="s">
        <v>162</v>
      </c>
      <c r="AH778" s="73">
        <v>5400256883</v>
      </c>
      <c r="AI778" s="73">
        <v>10</v>
      </c>
      <c r="AJ778" s="74">
        <v>7.45</v>
      </c>
      <c r="AK778" s="74">
        <v>15.45</v>
      </c>
      <c r="AL778" s="74">
        <v>14.5</v>
      </c>
      <c r="AM778" s="73" t="s">
        <v>219</v>
      </c>
      <c r="AN778" s="75" t="s">
        <v>45</v>
      </c>
      <c r="AO778" s="76" t="s">
        <v>61</v>
      </c>
    </row>
    <row r="779" spans="1:41" ht="14.45" customHeight="1">
      <c r="A779" s="38"/>
      <c r="B779" s="9">
        <f t="shared" si="264"/>
        <v>45834</v>
      </c>
      <c r="C779" s="39">
        <f t="shared" si="281"/>
        <v>5400256883</v>
      </c>
      <c r="D779" s="38" t="str">
        <f>IF(AF779="", "", IFERROR(TEXT(INDEX(Tabella4[N°], MATCH("*"&amp;AF779&amp;"*", Tabella4[DIPENDENTE], 0)), "0000"), "Non trovato"))</f>
        <v>0511</v>
      </c>
      <c r="E779" s="38" t="str">
        <f>IF(AG779="", "", IF(ISERROR(MATCH("*"&amp;AG779&amp;"*", Tabella4[DIPENDENTE], 0)), "Non trovato", TEXT(INDEX(Tabella4[N°], MATCH("*"&amp;AG779&amp;"*", Tabella4[DIPENDENTE], 0)), "0000")))</f>
        <v/>
      </c>
      <c r="F779" s="48" t="str">
        <f t="shared" si="265"/>
        <v>DI GRANDE D</v>
      </c>
      <c r="G779" s="48" t="str">
        <f t="shared" si="266"/>
        <v/>
      </c>
      <c r="H779" s="57"/>
      <c r="I779" s="68" t="str">
        <f t="shared" si="267"/>
        <v>02</v>
      </c>
      <c r="J779" s="39" t="str">
        <f t="shared" si="278"/>
        <v/>
      </c>
      <c r="K779" s="40" t="str">
        <f t="shared" si="279"/>
        <v>08:15</v>
      </c>
      <c r="L779" s="48"/>
      <c r="M779" s="41" t="str">
        <f t="shared" si="280"/>
        <v/>
      </c>
      <c r="N779" s="41" t="str">
        <f t="shared" si="268"/>
        <v/>
      </c>
      <c r="O779" s="10" t="str">
        <f t="shared" si="269"/>
        <v>08:15</v>
      </c>
      <c r="P779" s="10" t="str">
        <f t="shared" si="270"/>
        <v/>
      </c>
      <c r="Q779" s="48" t="str">
        <f t="shared" si="271"/>
        <v/>
      </c>
      <c r="R779" s="48" t="str">
        <f t="shared" si="272"/>
        <v/>
      </c>
      <c r="S779" s="42" t="str">
        <f t="shared" si="273"/>
        <v>SINGOLO</v>
      </c>
      <c r="T779" s="57" t="str">
        <f>Tabella3[[#This Row],[Descrizione Attività]]</f>
        <v>389E-A1.1:ripr.funzionalità parti intern</v>
      </c>
      <c r="U779" s="57" t="str">
        <f>IF(Tabella1[[#This Row],[DATA]]="","","02")</f>
        <v>02</v>
      </c>
      <c r="V779" s="34"/>
      <c r="W779" s="34"/>
      <c r="X779" s="33"/>
      <c r="Y779" s="23"/>
      <c r="Z779" s="21" t="str">
        <f t="shared" si="274"/>
        <v>giovedì</v>
      </c>
      <c r="AA779" s="22">
        <f t="shared" si="275"/>
        <v>8.25</v>
      </c>
      <c r="AB779" s="22" t="str">
        <f t="shared" si="276"/>
        <v>08:15</v>
      </c>
      <c r="AC779" s="22" t="str">
        <f t="shared" si="277"/>
        <v>NO</v>
      </c>
      <c r="AD779" s="46"/>
      <c r="AE779" s="80">
        <v>45834</v>
      </c>
      <c r="AF779" s="73" t="s">
        <v>144</v>
      </c>
      <c r="AG779" s="73"/>
      <c r="AH779" s="73">
        <v>5400256883</v>
      </c>
      <c r="AI779" s="73">
        <v>10</v>
      </c>
      <c r="AJ779" s="74">
        <v>7.45</v>
      </c>
      <c r="AK779" s="74">
        <v>16.45</v>
      </c>
      <c r="AL779" s="74">
        <v>8.25</v>
      </c>
      <c r="AM779" s="73" t="s">
        <v>219</v>
      </c>
      <c r="AN779" s="75" t="s">
        <v>45</v>
      </c>
      <c r="AO779" s="76" t="s">
        <v>61</v>
      </c>
    </row>
    <row r="780" spans="1:41" ht="14.45" customHeight="1">
      <c r="A780" s="38"/>
      <c r="B780" s="9">
        <f t="shared" si="264"/>
        <v>45834</v>
      </c>
      <c r="C780" s="39">
        <f t="shared" si="281"/>
        <v>5400255117</v>
      </c>
      <c r="D780" s="38" t="str">
        <f>IF(AF780="", "", IFERROR(TEXT(INDEX(Tabella4[N°], MATCH("*"&amp;AF780&amp;"*", Tabella4[DIPENDENTE], 0)), "0000"), "Non trovato"))</f>
        <v>0552</v>
      </c>
      <c r="E780" s="38" t="str">
        <f>IF(AG780="", "", IF(ISERROR(MATCH("*"&amp;AG780&amp;"*", Tabella4[DIPENDENTE], 0)), "Non trovato", TEXT(INDEX(Tabella4[N°], MATCH("*"&amp;AG780&amp;"*", Tabella4[DIPENDENTE], 0)), "0000")))</f>
        <v>0431</v>
      </c>
      <c r="F780" s="48" t="str">
        <f t="shared" si="265"/>
        <v>DI MARE</v>
      </c>
      <c r="G780" s="48" t="str">
        <f t="shared" si="266"/>
        <v>DI NICOLA</v>
      </c>
      <c r="H780" s="57"/>
      <c r="I780" s="68" t="str">
        <f t="shared" si="267"/>
        <v>02</v>
      </c>
      <c r="J780" s="39" t="str">
        <f t="shared" si="278"/>
        <v/>
      </c>
      <c r="K780" s="40" t="str">
        <f t="shared" si="279"/>
        <v>08:15</v>
      </c>
      <c r="L780" s="48"/>
      <c r="M780" s="41" t="str">
        <f t="shared" si="280"/>
        <v/>
      </c>
      <c r="N780" s="41" t="str">
        <f t="shared" si="268"/>
        <v/>
      </c>
      <c r="O780" s="10" t="str">
        <f t="shared" si="269"/>
        <v>08:15</v>
      </c>
      <c r="P780" s="10" t="str">
        <f t="shared" si="270"/>
        <v/>
      </c>
      <c r="Q780" s="48" t="str">
        <f t="shared" si="271"/>
        <v/>
      </c>
      <c r="R780" s="48" t="str">
        <f t="shared" si="272"/>
        <v/>
      </c>
      <c r="S780" s="42" t="str">
        <f t="shared" si="273"/>
        <v>DOPPIO</v>
      </c>
      <c r="T780" s="57" t="str">
        <f>Tabella3[[#This Row],[Descrizione Attività]]</f>
        <v>ARCOM BLE PON: squ ele corrett Giugno</v>
      </c>
      <c r="U780" s="57" t="str">
        <f>IF(Tabella1[[#This Row],[DATA]]="","","02")</f>
        <v>02</v>
      </c>
      <c r="V780" s="34"/>
      <c r="W780" s="34"/>
      <c r="X780" s="33"/>
      <c r="Y780" s="23"/>
      <c r="Z780" s="21" t="str">
        <f t="shared" si="274"/>
        <v>giovedì</v>
      </c>
      <c r="AA780" s="22">
        <f t="shared" si="275"/>
        <v>8.25</v>
      </c>
      <c r="AB780" s="22" t="str">
        <f t="shared" si="276"/>
        <v>08:15</v>
      </c>
      <c r="AC780" s="22" t="str">
        <f t="shared" si="277"/>
        <v>NO</v>
      </c>
      <c r="AD780" s="46"/>
      <c r="AE780" s="80">
        <v>45834</v>
      </c>
      <c r="AF780" s="73" t="s">
        <v>63</v>
      </c>
      <c r="AG780" s="73" t="s">
        <v>64</v>
      </c>
      <c r="AH780" s="73">
        <v>5400255117</v>
      </c>
      <c r="AI780" s="73">
        <v>10</v>
      </c>
      <c r="AJ780" s="74">
        <v>7.45</v>
      </c>
      <c r="AK780" s="74">
        <v>16.45</v>
      </c>
      <c r="AL780" s="74">
        <v>16.5</v>
      </c>
      <c r="AM780" s="73" t="s">
        <v>71</v>
      </c>
      <c r="AN780" s="75" t="s">
        <v>45</v>
      </c>
      <c r="AO780" s="76" t="s">
        <v>61</v>
      </c>
    </row>
    <row r="781" spans="1:41" ht="14.45" customHeight="1">
      <c r="A781" s="38"/>
      <c r="B781" s="9">
        <f t="shared" si="264"/>
        <v>45834</v>
      </c>
      <c r="C781" s="39">
        <f t="shared" si="281"/>
        <v>5400256074</v>
      </c>
      <c r="D781" s="38" t="str">
        <f>IF(AF781="", "", IFERROR(TEXT(INDEX(Tabella4[N°], MATCH("*"&amp;AF781&amp;"*", Tabella4[DIPENDENTE], 0)), "0000"), "Non trovato"))</f>
        <v>0427</v>
      </c>
      <c r="E781" s="38" t="str">
        <f>IF(AG781="", "", IF(ISERROR(MATCH("*"&amp;AG781&amp;"*", Tabella4[DIPENDENTE], 0)), "Non trovato", TEXT(INDEX(Tabella4[N°], MATCH("*"&amp;AG781&amp;"*", Tabella4[DIPENDENTE], 0)), "0000")))</f>
        <v>2114</v>
      </c>
      <c r="F781" s="48" t="str">
        <f t="shared" si="265"/>
        <v>CAVALIERE</v>
      </c>
      <c r="G781" s="48" t="str">
        <f t="shared" si="266"/>
        <v>GUARINO</v>
      </c>
      <c r="H781" s="57"/>
      <c r="I781" s="68" t="str">
        <f t="shared" si="267"/>
        <v>02</v>
      </c>
      <c r="J781" s="39" t="str">
        <f t="shared" si="278"/>
        <v/>
      </c>
      <c r="K781" s="40" t="str">
        <f t="shared" si="279"/>
        <v>04:15</v>
      </c>
      <c r="L781" s="48"/>
      <c r="M781" s="41" t="str">
        <f t="shared" si="280"/>
        <v/>
      </c>
      <c r="N781" s="41" t="str">
        <f t="shared" si="268"/>
        <v/>
      </c>
      <c r="O781" s="10" t="str">
        <f t="shared" si="269"/>
        <v>04:15</v>
      </c>
      <c r="P781" s="10" t="str">
        <f t="shared" si="270"/>
        <v/>
      </c>
      <c r="Q781" s="48" t="str">
        <f t="shared" si="271"/>
        <v/>
      </c>
      <c r="R781" s="48" t="str">
        <f t="shared" si="272"/>
        <v/>
      </c>
      <c r="S781" s="42" t="str">
        <f t="shared" si="273"/>
        <v>DOPPIO</v>
      </c>
      <c r="T781" s="57" t="str">
        <f>Tabella3[[#This Row],[Descrizione Attività]]</f>
        <v>Assistenza strum. revamping Ramp1-GPL</v>
      </c>
      <c r="U781" s="57" t="str">
        <f>IF(Tabella1[[#This Row],[DATA]]="","","02")</f>
        <v>02</v>
      </c>
      <c r="V781" s="34"/>
      <c r="W781" s="34"/>
      <c r="X781" s="33"/>
      <c r="Y781" s="23"/>
      <c r="Z781" s="21" t="str">
        <f t="shared" si="274"/>
        <v>giovedì</v>
      </c>
      <c r="AA781" s="22">
        <f t="shared" si="275"/>
        <v>4.25</v>
      </c>
      <c r="AB781" s="22" t="str">
        <f t="shared" si="276"/>
        <v>04:15</v>
      </c>
      <c r="AC781" s="22" t="str">
        <f t="shared" si="277"/>
        <v>NO</v>
      </c>
      <c r="AD781" s="46"/>
      <c r="AE781" s="80">
        <v>45834</v>
      </c>
      <c r="AF781" s="73" t="s">
        <v>75</v>
      </c>
      <c r="AG781" s="73" t="s">
        <v>43</v>
      </c>
      <c r="AH781" s="73">
        <v>5400256074</v>
      </c>
      <c r="AI781" s="73">
        <v>20</v>
      </c>
      <c r="AJ781" s="74">
        <v>7.45</v>
      </c>
      <c r="AK781" s="74">
        <v>12</v>
      </c>
      <c r="AL781" s="74">
        <v>8.5</v>
      </c>
      <c r="AM781" s="73" t="s">
        <v>239</v>
      </c>
      <c r="AN781" s="75" t="s">
        <v>45</v>
      </c>
      <c r="AO781" s="76" t="s">
        <v>46</v>
      </c>
    </row>
    <row r="782" spans="1:41" ht="14.45" customHeight="1">
      <c r="A782" s="38"/>
      <c r="B782" s="9">
        <f t="shared" si="264"/>
        <v>45834</v>
      </c>
      <c r="C782" s="39">
        <f t="shared" si="281"/>
        <v>5400257004</v>
      </c>
      <c r="D782" s="38" t="str">
        <f>IF(AF782="", "", IFERROR(TEXT(INDEX(Tabella4[N°], MATCH("*"&amp;AF782&amp;"*", Tabella4[DIPENDENTE], 0)), "0000"), "Non trovato"))</f>
        <v>0427</v>
      </c>
      <c r="E782" s="38" t="str">
        <f>IF(AG782="", "", IF(ISERROR(MATCH("*"&amp;AG782&amp;"*", Tabella4[DIPENDENTE], 0)), "Non trovato", TEXT(INDEX(Tabella4[N°], MATCH("*"&amp;AG782&amp;"*", Tabella4[DIPENDENTE], 0)), "0000")))</f>
        <v>2114</v>
      </c>
      <c r="F782" s="48" t="str">
        <f t="shared" si="265"/>
        <v>CAVALIERE</v>
      </c>
      <c r="G782" s="48" t="str">
        <f t="shared" si="266"/>
        <v>GUARINO</v>
      </c>
      <c r="H782" s="57"/>
      <c r="I782" s="68" t="str">
        <f t="shared" si="267"/>
        <v>02</v>
      </c>
      <c r="J782" s="39" t="str">
        <f t="shared" si="278"/>
        <v/>
      </c>
      <c r="K782" s="40" t="str">
        <f t="shared" si="279"/>
        <v>03:00</v>
      </c>
      <c r="L782" s="48"/>
      <c r="M782" s="41" t="str">
        <f t="shared" si="280"/>
        <v/>
      </c>
      <c r="N782" s="41" t="str">
        <f t="shared" si="268"/>
        <v/>
      </c>
      <c r="O782" s="10" t="str">
        <f t="shared" si="269"/>
        <v>03:00</v>
      </c>
      <c r="P782" s="10" t="str">
        <f t="shared" si="270"/>
        <v/>
      </c>
      <c r="Q782" s="48" t="str">
        <f t="shared" si="271"/>
        <v/>
      </c>
      <c r="R782" s="48" t="str">
        <f t="shared" si="272"/>
        <v/>
      </c>
      <c r="S782" s="42" t="str">
        <f t="shared" si="273"/>
        <v>DOPPIO</v>
      </c>
      <c r="T782" s="57" t="str">
        <f>Tabella3[[#This Row],[Descrizione Attività]]</f>
        <v>01F101soffiatura assistenza strumentale</v>
      </c>
      <c r="U782" s="57" t="str">
        <f>IF(Tabella1[[#This Row],[DATA]]="","","02")</f>
        <v>02</v>
      </c>
      <c r="V782" s="34"/>
      <c r="W782" s="34"/>
      <c r="X782" s="33"/>
      <c r="Y782" s="23"/>
      <c r="Z782" s="21" t="str">
        <f t="shared" si="274"/>
        <v>giovedì</v>
      </c>
      <c r="AA782" s="22">
        <f t="shared" si="275"/>
        <v>3</v>
      </c>
      <c r="AB782" s="22" t="str">
        <f t="shared" si="276"/>
        <v>03:00</v>
      </c>
      <c r="AC782" s="22" t="str">
        <f t="shared" si="277"/>
        <v>NO</v>
      </c>
      <c r="AD782" s="46"/>
      <c r="AE782" s="80">
        <v>45834</v>
      </c>
      <c r="AF782" s="73" t="s">
        <v>75</v>
      </c>
      <c r="AG782" s="73" t="s">
        <v>43</v>
      </c>
      <c r="AH782" s="73">
        <v>5400257004</v>
      </c>
      <c r="AI782" s="73">
        <v>10</v>
      </c>
      <c r="AJ782" s="74">
        <v>12.45</v>
      </c>
      <c r="AK782" s="74">
        <v>15.45</v>
      </c>
      <c r="AL782" s="74">
        <v>6</v>
      </c>
      <c r="AM782" s="73" t="s">
        <v>240</v>
      </c>
      <c r="AN782" s="75" t="s">
        <v>45</v>
      </c>
      <c r="AO782" s="76" t="s">
        <v>46</v>
      </c>
    </row>
    <row r="783" spans="1:41" ht="14.45" customHeight="1">
      <c r="A783" s="38"/>
      <c r="B783" s="9">
        <f t="shared" si="264"/>
        <v>45834</v>
      </c>
      <c r="C783" s="39">
        <f t="shared" si="281"/>
        <v>5400261041</v>
      </c>
      <c r="D783" s="38" t="str">
        <f>IF(AF783="", "", IFERROR(TEXT(INDEX(Tabella4[N°], MATCH("*"&amp;AF783&amp;"*", Tabella4[DIPENDENTE], 0)), "0000"), "Non trovato"))</f>
        <v>0243</v>
      </c>
      <c r="E783" s="38" t="str">
        <f>IF(AG783="", "", IF(ISERROR(MATCH("*"&amp;AG783&amp;"*", Tabella4[DIPENDENTE], 0)), "Non trovato", TEXT(INDEX(Tabella4[N°], MATCH("*"&amp;AG783&amp;"*", Tabella4[DIPENDENTE], 0)), "0000")))</f>
        <v/>
      </c>
      <c r="F783" s="48" t="str">
        <f t="shared" si="265"/>
        <v>PUGLIARES</v>
      </c>
      <c r="G783" s="48" t="str">
        <f t="shared" si="266"/>
        <v/>
      </c>
      <c r="H783" s="57"/>
      <c r="I783" s="68" t="str">
        <f t="shared" si="267"/>
        <v>02</v>
      </c>
      <c r="J783" s="39" t="str">
        <f t="shared" si="278"/>
        <v/>
      </c>
      <c r="K783" s="40" t="str">
        <f t="shared" si="279"/>
        <v>08:15</v>
      </c>
      <c r="L783" s="48"/>
      <c r="M783" s="41" t="str">
        <f t="shared" si="280"/>
        <v/>
      </c>
      <c r="N783" s="41" t="str">
        <f t="shared" si="268"/>
        <v/>
      </c>
      <c r="O783" s="10" t="str">
        <f t="shared" si="269"/>
        <v>08:15</v>
      </c>
      <c r="P783" s="10" t="str">
        <f t="shared" si="270"/>
        <v/>
      </c>
      <c r="Q783" s="48" t="str">
        <f t="shared" si="271"/>
        <v/>
      </c>
      <c r="R783" s="48" t="str">
        <f t="shared" si="272"/>
        <v/>
      </c>
      <c r="S783" s="42" t="str">
        <f t="shared" si="273"/>
        <v>SINGOLO</v>
      </c>
      <c r="T783" s="57" t="str">
        <f>Tabella3[[#This Row],[Descrizione Attività]]</f>
        <v>ASSISTENZA ELETTRICA ATTIVITA' EDILE IMP 2800 GIUGNO 2025 (PREV 4066)</v>
      </c>
      <c r="U783" s="57" t="str">
        <f>IF(Tabella1[[#This Row],[DATA]]="","","02")</f>
        <v>02</v>
      </c>
      <c r="V783" s="34"/>
      <c r="W783" s="34"/>
      <c r="X783" s="33"/>
      <c r="Y783" s="23"/>
      <c r="Z783" s="21" t="str">
        <f t="shared" si="274"/>
        <v>giovedì</v>
      </c>
      <c r="AA783" s="22">
        <f t="shared" si="275"/>
        <v>8.25</v>
      </c>
      <c r="AB783" s="22" t="str">
        <f t="shared" si="276"/>
        <v>08:15</v>
      </c>
      <c r="AC783" s="22" t="str">
        <f t="shared" si="277"/>
        <v>NO</v>
      </c>
      <c r="AD783" s="46"/>
      <c r="AE783" s="80">
        <v>45834</v>
      </c>
      <c r="AF783" s="73" t="s">
        <v>89</v>
      </c>
      <c r="AG783" s="73"/>
      <c r="AH783" s="73">
        <v>5400261041</v>
      </c>
      <c r="AI783" s="73">
        <v>10</v>
      </c>
      <c r="AJ783" s="74">
        <v>7.45</v>
      </c>
      <c r="AK783" s="74">
        <v>16.45</v>
      </c>
      <c r="AL783" s="74">
        <v>8.25</v>
      </c>
      <c r="AM783" s="73" t="s">
        <v>90</v>
      </c>
      <c r="AN783" s="75" t="s">
        <v>91</v>
      </c>
      <c r="AO783" s="76" t="s">
        <v>61</v>
      </c>
    </row>
    <row r="784" spans="1:41" ht="14.45" customHeight="1">
      <c r="A784" s="38"/>
      <c r="B784" s="9">
        <f t="shared" si="264"/>
        <v>45834</v>
      </c>
      <c r="C784" s="39">
        <f t="shared" si="281"/>
        <v>404</v>
      </c>
      <c r="D784" s="38" t="str">
        <f>IF(AF784="", "", IFERROR(TEXT(INDEX(Tabella4[N°], MATCH("*"&amp;AF784&amp;"*", Tabella4[DIPENDENTE], 0)), "0000"), "Non trovato"))</f>
        <v>1876</v>
      </c>
      <c r="E784" s="38" t="str">
        <f>IF(AG784="", "", IF(ISERROR(MATCH("*"&amp;AG784&amp;"*", Tabella4[DIPENDENTE], 0)), "Non trovato", TEXT(INDEX(Tabella4[N°], MATCH("*"&amp;AG784&amp;"*", Tabella4[DIPENDENTE], 0)), "0000")))</f>
        <v/>
      </c>
      <c r="F784" s="48" t="str">
        <f t="shared" si="265"/>
        <v>RICCIO</v>
      </c>
      <c r="G784" s="48" t="str">
        <f t="shared" si="266"/>
        <v/>
      </c>
      <c r="H784" s="57"/>
      <c r="I784" s="68" t="str">
        <f t="shared" si="267"/>
        <v>02</v>
      </c>
      <c r="J784" s="39" t="str">
        <f t="shared" si="278"/>
        <v>08:15</v>
      </c>
      <c r="K784" s="40" t="str">
        <f t="shared" si="279"/>
        <v/>
      </c>
      <c r="L784" s="48"/>
      <c r="M784" s="41" t="str">
        <f t="shared" si="280"/>
        <v>00:30</v>
      </c>
      <c r="N784" s="41" t="str">
        <f t="shared" si="268"/>
        <v/>
      </c>
      <c r="O784" s="10" t="str">
        <f t="shared" si="269"/>
        <v>08:45</v>
      </c>
      <c r="P784" s="10" t="str">
        <f t="shared" si="270"/>
        <v/>
      </c>
      <c r="Q784" s="48" t="str">
        <f t="shared" si="271"/>
        <v/>
      </c>
      <c r="R784" s="48" t="str">
        <f t="shared" si="272"/>
        <v/>
      </c>
      <c r="S784" s="42" t="str">
        <f t="shared" si="273"/>
        <v>SINGOLO</v>
      </c>
      <c r="T784" s="57" t="str">
        <f>Tabella3[[#This Row],[Descrizione Attività]]</f>
        <v>ORE CONTO PROPRIO</v>
      </c>
      <c r="U784" s="57" t="str">
        <f>IF(Tabella1[[#This Row],[DATA]]="","","02")</f>
        <v>02</v>
      </c>
      <c r="V784" s="34"/>
      <c r="W784" s="34"/>
      <c r="X784" s="33"/>
      <c r="Y784" s="23"/>
      <c r="Z784" s="21" t="str">
        <f t="shared" si="274"/>
        <v>giovedì</v>
      </c>
      <c r="AA784" s="22">
        <f t="shared" si="275"/>
        <v>8.75</v>
      </c>
      <c r="AB784" s="22" t="str">
        <f t="shared" si="276"/>
        <v>08:45</v>
      </c>
      <c r="AC784" s="22" t="str">
        <f t="shared" si="277"/>
        <v>NO</v>
      </c>
      <c r="AD784" s="46"/>
      <c r="AE784" s="80">
        <v>45834</v>
      </c>
      <c r="AF784" s="73" t="s">
        <v>56</v>
      </c>
      <c r="AG784" s="73"/>
      <c r="AH784" s="73">
        <v>4041</v>
      </c>
      <c r="AI784" s="73">
        <v>10</v>
      </c>
      <c r="AJ784" s="74">
        <v>7.45</v>
      </c>
      <c r="AK784" s="74">
        <v>17.149999999999999</v>
      </c>
      <c r="AL784" s="74">
        <v>8.75</v>
      </c>
      <c r="AM784" s="73" t="s">
        <v>62</v>
      </c>
      <c r="AN784" s="75" t="s">
        <v>49</v>
      </c>
      <c r="AO784" s="76">
        <v>4041</v>
      </c>
    </row>
    <row r="785" spans="1:41" ht="14.45" customHeight="1">
      <c r="A785" s="38"/>
      <c r="B785" s="9">
        <f t="shared" si="264"/>
        <v>45834</v>
      </c>
      <c r="C785" s="39">
        <f t="shared" si="281"/>
        <v>404</v>
      </c>
      <c r="D785" s="38" t="str">
        <f>IF(AF785="", "", IFERROR(TEXT(INDEX(Tabella4[N°], MATCH("*"&amp;AF785&amp;"*", Tabella4[DIPENDENTE], 0)), "0000"), "Non trovato"))</f>
        <v>0490</v>
      </c>
      <c r="E785" s="38" t="str">
        <f>IF(AG785="", "", IF(ISERROR(MATCH("*"&amp;AG785&amp;"*", Tabella4[DIPENDENTE], 0)), "Non trovato", TEXT(INDEX(Tabella4[N°], MATCH("*"&amp;AG785&amp;"*", Tabella4[DIPENDENTE], 0)), "0000")))</f>
        <v>0483</v>
      </c>
      <c r="F785" s="48" t="str">
        <f t="shared" si="265"/>
        <v>RICIPUTO</v>
      </c>
      <c r="G785" s="48" t="str">
        <f t="shared" si="266"/>
        <v>SCARAVELLI</v>
      </c>
      <c r="H785" s="57"/>
      <c r="I785" s="68" t="str">
        <f t="shared" si="267"/>
        <v>02</v>
      </c>
      <c r="J785" s="39" t="str">
        <f t="shared" si="278"/>
        <v>02:00</v>
      </c>
      <c r="K785" s="40" t="str">
        <f t="shared" si="279"/>
        <v/>
      </c>
      <c r="L785" s="48"/>
      <c r="M785" s="41" t="str">
        <f t="shared" si="280"/>
        <v/>
      </c>
      <c r="N785" s="41" t="str">
        <f t="shared" si="268"/>
        <v/>
      </c>
      <c r="O785" s="10" t="str">
        <f t="shared" si="269"/>
        <v>02:00</v>
      </c>
      <c r="P785" s="10" t="str">
        <f t="shared" si="270"/>
        <v/>
      </c>
      <c r="Q785" s="48" t="str">
        <f t="shared" si="271"/>
        <v/>
      </c>
      <c r="R785" s="48" t="str">
        <f t="shared" si="272"/>
        <v/>
      </c>
      <c r="S785" s="42" t="str">
        <f t="shared" si="273"/>
        <v>DOPPIO</v>
      </c>
      <c r="T785" s="57" t="str">
        <f>Tabella3[[#This Row],[Descrizione Attività]]</f>
        <v>VISITA MEDICA</v>
      </c>
      <c r="U785" s="57" t="str">
        <f>IF(Tabella1[[#This Row],[DATA]]="","","02")</f>
        <v>02</v>
      </c>
      <c r="V785" s="34"/>
      <c r="W785" s="34"/>
      <c r="X785" s="33"/>
      <c r="Y785" s="23"/>
      <c r="Z785" s="21" t="str">
        <f t="shared" si="274"/>
        <v>giovedì</v>
      </c>
      <c r="AA785" s="22">
        <f t="shared" si="275"/>
        <v>2</v>
      </c>
      <c r="AB785" s="22" t="str">
        <f t="shared" si="276"/>
        <v>02:00</v>
      </c>
      <c r="AC785" s="22" t="str">
        <f t="shared" si="277"/>
        <v>NO</v>
      </c>
      <c r="AD785" s="46"/>
      <c r="AE785" s="80">
        <v>45834</v>
      </c>
      <c r="AF785" s="73" t="s">
        <v>96</v>
      </c>
      <c r="AG785" s="73" t="s">
        <v>51</v>
      </c>
      <c r="AH785" s="73">
        <v>4054</v>
      </c>
      <c r="AI785" s="73">
        <v>10</v>
      </c>
      <c r="AJ785" s="74">
        <v>7.45</v>
      </c>
      <c r="AK785" s="74">
        <v>9.4499999999999993</v>
      </c>
      <c r="AL785" s="74">
        <v>4</v>
      </c>
      <c r="AM785" s="73" t="s">
        <v>116</v>
      </c>
      <c r="AN785" s="75" t="s">
        <v>49</v>
      </c>
      <c r="AO785" s="76">
        <v>404</v>
      </c>
    </row>
    <row r="786" spans="1:41" ht="14.45" customHeight="1">
      <c r="A786" s="38"/>
      <c r="B786" s="9">
        <f t="shared" si="264"/>
        <v>45834</v>
      </c>
      <c r="C786" s="39">
        <f t="shared" si="281"/>
        <v>404</v>
      </c>
      <c r="D786" s="38" t="str">
        <f>IF(AF786="", "", IFERROR(TEXT(INDEX(Tabella4[N°], MATCH("*"&amp;AF786&amp;"*", Tabella4[DIPENDENTE], 0)), "0000"), "Non trovato"))</f>
        <v>0493</v>
      </c>
      <c r="E786" s="38" t="str">
        <f>IF(AG786="", "", IF(ISERROR(MATCH("*"&amp;AG786&amp;"*", Tabella4[DIPENDENTE], 0)), "Non trovato", TEXT(INDEX(Tabella4[N°], MATCH("*"&amp;AG786&amp;"*", Tabella4[DIPENDENTE], 0)), "0000")))</f>
        <v/>
      </c>
      <c r="F786" s="48" t="str">
        <f t="shared" si="265"/>
        <v>SPINALI D</v>
      </c>
      <c r="G786" s="48" t="str">
        <f t="shared" si="266"/>
        <v/>
      </c>
      <c r="H786" s="57"/>
      <c r="I786" s="68" t="str">
        <f t="shared" si="267"/>
        <v>02</v>
      </c>
      <c r="J786" s="39" t="str">
        <f t="shared" si="278"/>
        <v>02:00</v>
      </c>
      <c r="K786" s="40" t="str">
        <f t="shared" si="279"/>
        <v/>
      </c>
      <c r="L786" s="48"/>
      <c r="M786" s="41" t="str">
        <f t="shared" si="280"/>
        <v/>
      </c>
      <c r="N786" s="41" t="str">
        <f t="shared" si="268"/>
        <v/>
      </c>
      <c r="O786" s="10" t="str">
        <f t="shared" si="269"/>
        <v>02:00</v>
      </c>
      <c r="P786" s="10" t="str">
        <f t="shared" si="270"/>
        <v/>
      </c>
      <c r="Q786" s="48" t="str">
        <f t="shared" si="271"/>
        <v/>
      </c>
      <c r="R786" s="48" t="str">
        <f t="shared" si="272"/>
        <v/>
      </c>
      <c r="S786" s="42" t="str">
        <f t="shared" si="273"/>
        <v>SINGOLO</v>
      </c>
      <c r="T786" s="57" t="str">
        <f>Tabella3[[#This Row],[Descrizione Attività]]</f>
        <v>VISITA MEDICA</v>
      </c>
      <c r="U786" s="57" t="str">
        <f>IF(Tabella1[[#This Row],[DATA]]="","","02")</f>
        <v>02</v>
      </c>
      <c r="V786" s="34"/>
      <c r="W786" s="34"/>
      <c r="X786" s="33"/>
      <c r="Y786" s="23"/>
      <c r="Z786" s="21" t="str">
        <f t="shared" si="274"/>
        <v>giovedì</v>
      </c>
      <c r="AA786" s="22">
        <f t="shared" si="275"/>
        <v>2</v>
      </c>
      <c r="AB786" s="22" t="str">
        <f t="shared" si="276"/>
        <v>02:00</v>
      </c>
      <c r="AC786" s="22" t="str">
        <f t="shared" si="277"/>
        <v>NO</v>
      </c>
      <c r="AD786" s="46"/>
      <c r="AE786" s="80">
        <v>45834</v>
      </c>
      <c r="AF786" s="73" t="s">
        <v>42</v>
      </c>
      <c r="AG786" s="73"/>
      <c r="AH786" s="73">
        <v>4054</v>
      </c>
      <c r="AI786" s="73">
        <v>10</v>
      </c>
      <c r="AJ786" s="74">
        <v>7.45</v>
      </c>
      <c r="AK786" s="74">
        <v>9.4499999999999993</v>
      </c>
      <c r="AL786" s="74">
        <v>2</v>
      </c>
      <c r="AM786" s="73" t="s">
        <v>116</v>
      </c>
      <c r="AN786" s="75" t="s">
        <v>49</v>
      </c>
      <c r="AO786" s="76">
        <v>404</v>
      </c>
    </row>
    <row r="787" spans="1:41" ht="14.45" customHeight="1">
      <c r="A787" s="38"/>
      <c r="B787" s="9">
        <f t="shared" si="264"/>
        <v>45834</v>
      </c>
      <c r="C787" s="39">
        <f t="shared" si="281"/>
        <v>5400255114</v>
      </c>
      <c r="D787" s="38" t="str">
        <f>IF(AF787="", "", IFERROR(TEXT(INDEX(Tabella4[N°], MATCH("*"&amp;AF787&amp;"*", Tabella4[DIPENDENTE], 0)), "0000"), "Non trovato"))</f>
        <v>2203</v>
      </c>
      <c r="E787" s="38" t="str">
        <f>IF(AG787="", "", IF(ISERROR(MATCH("*"&amp;AG787&amp;"*", Tabella4[DIPENDENTE], 0)), "Non trovato", TEXT(INDEX(Tabella4[N°], MATCH("*"&amp;AG787&amp;"*", Tabella4[DIPENDENTE], 0)), "0000")))</f>
        <v/>
      </c>
      <c r="F787" s="48" t="str">
        <f t="shared" si="265"/>
        <v>RICCIOLI</v>
      </c>
      <c r="G787" s="48" t="str">
        <f t="shared" si="266"/>
        <v/>
      </c>
      <c r="H787" s="57"/>
      <c r="I787" s="68" t="str">
        <f t="shared" si="267"/>
        <v>02</v>
      </c>
      <c r="J787" s="39" t="str">
        <f t="shared" si="278"/>
        <v/>
      </c>
      <c r="K787" s="40" t="str">
        <f t="shared" si="279"/>
        <v>08:15</v>
      </c>
      <c r="L787" s="48"/>
      <c r="M787" s="41" t="str">
        <f t="shared" si="280"/>
        <v/>
      </c>
      <c r="N787" s="41" t="str">
        <f t="shared" si="268"/>
        <v/>
      </c>
      <c r="O787" s="10" t="str">
        <f t="shared" si="269"/>
        <v>08:15</v>
      </c>
      <c r="P787" s="10" t="str">
        <f t="shared" si="270"/>
        <v/>
      </c>
      <c r="Q787" s="48" t="str">
        <f t="shared" si="271"/>
        <v/>
      </c>
      <c r="R787" s="48" t="str">
        <f t="shared" si="272"/>
        <v/>
      </c>
      <c r="S787" s="42" t="str">
        <f t="shared" si="273"/>
        <v>SINGOLO</v>
      </c>
      <c r="T787" s="57" t="str">
        <f>Tabella3[[#This Row],[Descrizione Attività]]</f>
        <v>PA1S: squ elettr correttiva Giugno</v>
      </c>
      <c r="U787" s="57" t="str">
        <f>IF(Tabella1[[#This Row],[DATA]]="","","02")</f>
        <v>02</v>
      </c>
      <c r="V787" s="34"/>
      <c r="W787" s="34"/>
      <c r="X787" s="33"/>
      <c r="Y787" s="23"/>
      <c r="Z787" s="21" t="str">
        <f t="shared" si="274"/>
        <v>giovedì</v>
      </c>
      <c r="AA787" s="22">
        <f t="shared" si="275"/>
        <v>8.25</v>
      </c>
      <c r="AB787" s="22" t="str">
        <f t="shared" si="276"/>
        <v>08:15</v>
      </c>
      <c r="AC787" s="22" t="str">
        <f t="shared" si="277"/>
        <v>NO</v>
      </c>
      <c r="AD787" s="46"/>
      <c r="AE787" s="80">
        <v>45834</v>
      </c>
      <c r="AF787" s="73" t="s">
        <v>65</v>
      </c>
      <c r="AG787" s="73"/>
      <c r="AH787" s="73">
        <v>5400255114</v>
      </c>
      <c r="AI787" s="73">
        <v>10</v>
      </c>
      <c r="AJ787" s="74">
        <v>7.45</v>
      </c>
      <c r="AK787" s="74">
        <v>16.45</v>
      </c>
      <c r="AL787" s="74">
        <v>8.25</v>
      </c>
      <c r="AM787" s="73" t="s">
        <v>67</v>
      </c>
      <c r="AN787" s="75" t="s">
        <v>45</v>
      </c>
      <c r="AO787" s="76" t="s">
        <v>61</v>
      </c>
    </row>
    <row r="788" spans="1:41" ht="14.45" customHeight="1">
      <c r="A788" s="38"/>
      <c r="B788" s="9">
        <f t="shared" si="264"/>
        <v>45834</v>
      </c>
      <c r="C788" s="39">
        <f t="shared" si="281"/>
        <v>5400255114</v>
      </c>
      <c r="D788" s="38" t="str">
        <f>IF(AF788="", "", IFERROR(TEXT(INDEX(Tabella4[N°], MATCH("*"&amp;AF788&amp;"*", Tabella4[DIPENDENTE], 0)), "0000"), "Non trovato"))</f>
        <v>0315</v>
      </c>
      <c r="E788" s="38" t="str">
        <f>IF(AG788="", "", IF(ISERROR(MATCH("*"&amp;AG788&amp;"*", Tabella4[DIPENDENTE], 0)), "Non trovato", TEXT(INDEX(Tabella4[N°], MATCH("*"&amp;AG788&amp;"*", Tabella4[DIPENDENTE], 0)), "0000")))</f>
        <v/>
      </c>
      <c r="F788" s="48" t="str">
        <f t="shared" si="265"/>
        <v>MIGNOSA F</v>
      </c>
      <c r="G788" s="48" t="str">
        <f t="shared" si="266"/>
        <v/>
      </c>
      <c r="H788" s="57"/>
      <c r="I788" s="68" t="str">
        <f t="shared" si="267"/>
        <v>02</v>
      </c>
      <c r="J788" s="39" t="str">
        <f t="shared" si="278"/>
        <v/>
      </c>
      <c r="K788" s="40" t="str">
        <f t="shared" si="279"/>
        <v>07:15</v>
      </c>
      <c r="L788" s="48"/>
      <c r="M788" s="41" t="str">
        <f t="shared" si="280"/>
        <v/>
      </c>
      <c r="N788" s="41" t="str">
        <f t="shared" si="268"/>
        <v/>
      </c>
      <c r="O788" s="10" t="str">
        <f t="shared" si="269"/>
        <v>07:15</v>
      </c>
      <c r="P788" s="10" t="str">
        <f t="shared" si="270"/>
        <v/>
      </c>
      <c r="Q788" s="48" t="str">
        <f t="shared" si="271"/>
        <v/>
      </c>
      <c r="R788" s="48" t="str">
        <f t="shared" si="272"/>
        <v/>
      </c>
      <c r="S788" s="42" t="str">
        <f t="shared" si="273"/>
        <v>SINGOLO</v>
      </c>
      <c r="T788" s="57" t="str">
        <f>Tabella3[[#This Row],[Descrizione Attività]]</f>
        <v>PA1S: squ elettr correttiva Giugno</v>
      </c>
      <c r="U788" s="57" t="str">
        <f>IF(Tabella1[[#This Row],[DATA]]="","","02")</f>
        <v>02</v>
      </c>
      <c r="V788" s="34"/>
      <c r="W788" s="34"/>
      <c r="X788" s="33"/>
      <c r="Y788" s="23"/>
      <c r="Z788" s="21" t="str">
        <f t="shared" si="274"/>
        <v>giovedì</v>
      </c>
      <c r="AA788" s="22">
        <f t="shared" si="275"/>
        <v>7.25</v>
      </c>
      <c r="AB788" s="22" t="str">
        <f t="shared" si="276"/>
        <v>07:15</v>
      </c>
      <c r="AC788" s="22" t="str">
        <f t="shared" si="277"/>
        <v>NO</v>
      </c>
      <c r="AD788" s="46"/>
      <c r="AE788" s="80">
        <v>45834</v>
      </c>
      <c r="AF788" s="73" t="s">
        <v>66</v>
      </c>
      <c r="AG788" s="73"/>
      <c r="AH788" s="73">
        <v>5400255114</v>
      </c>
      <c r="AI788" s="73">
        <v>10</v>
      </c>
      <c r="AJ788" s="74">
        <v>7.45</v>
      </c>
      <c r="AK788" s="74">
        <v>15.45</v>
      </c>
      <c r="AL788" s="74">
        <v>7.25</v>
      </c>
      <c r="AM788" s="73" t="s">
        <v>67</v>
      </c>
      <c r="AN788" s="75" t="s">
        <v>45</v>
      </c>
      <c r="AO788" s="76" t="s">
        <v>61</v>
      </c>
    </row>
    <row r="789" spans="1:41" ht="14.45" customHeight="1">
      <c r="A789" s="38"/>
      <c r="B789" s="9">
        <f t="shared" si="264"/>
        <v>45834</v>
      </c>
      <c r="C789" s="39">
        <f t="shared" si="281"/>
        <v>5400255112</v>
      </c>
      <c r="D789" s="38" t="str">
        <f>IF(AF789="", "", IFERROR(TEXT(INDEX(Tabella4[N°], MATCH("*"&amp;AF789&amp;"*", Tabella4[DIPENDENTE], 0)), "0000"), "Non trovato"))</f>
        <v>0242</v>
      </c>
      <c r="E789" s="38" t="str">
        <f>IF(AG789="", "", IF(ISERROR(MATCH("*"&amp;AG789&amp;"*", Tabella4[DIPENDENTE], 0)), "Non trovato", TEXT(INDEX(Tabella4[N°], MATCH("*"&amp;AG789&amp;"*", Tabella4[DIPENDENTE], 0)), "0000")))</f>
        <v>1969</v>
      </c>
      <c r="F789" s="48" t="str">
        <f t="shared" si="265"/>
        <v>OGNISANTI A</v>
      </c>
      <c r="G789" s="48" t="str">
        <f t="shared" si="266"/>
        <v>BELLISTRI</v>
      </c>
      <c r="H789" s="57"/>
      <c r="I789" s="68" t="str">
        <f t="shared" si="267"/>
        <v>02</v>
      </c>
      <c r="J789" s="39" t="str">
        <f t="shared" si="278"/>
        <v/>
      </c>
      <c r="K789" s="40" t="str">
        <f t="shared" si="279"/>
        <v>03:00</v>
      </c>
      <c r="L789" s="48"/>
      <c r="M789" s="41" t="str">
        <f t="shared" si="280"/>
        <v/>
      </c>
      <c r="N789" s="41" t="str">
        <f t="shared" si="268"/>
        <v/>
      </c>
      <c r="O789" s="10" t="str">
        <f t="shared" si="269"/>
        <v>03:00</v>
      </c>
      <c r="P789" s="10" t="str">
        <f t="shared" si="270"/>
        <v/>
      </c>
      <c r="Q789" s="48" t="str">
        <f t="shared" si="271"/>
        <v/>
      </c>
      <c r="R789" s="48" t="str">
        <f t="shared" si="272"/>
        <v/>
      </c>
      <c r="S789" s="42" t="str">
        <f t="shared" si="273"/>
        <v>DOPPIO</v>
      </c>
      <c r="T789" s="57" t="str">
        <f>Tabella3[[#This Row],[Descrizione Attività]]</f>
        <v>Utilities: squ elett correttiva Giugno</v>
      </c>
      <c r="U789" s="57" t="str">
        <f>IF(Tabella1[[#This Row],[DATA]]="","","02")</f>
        <v>02</v>
      </c>
      <c r="V789" s="34"/>
      <c r="W789" s="34"/>
      <c r="X789" s="33"/>
      <c r="Y789" s="23"/>
      <c r="Z789" s="21" t="str">
        <f t="shared" si="274"/>
        <v>giovedì</v>
      </c>
      <c r="AA789" s="22">
        <f t="shared" si="275"/>
        <v>3</v>
      </c>
      <c r="AB789" s="22" t="str">
        <f t="shared" si="276"/>
        <v>03:00</v>
      </c>
      <c r="AC789" s="22" t="str">
        <f t="shared" si="277"/>
        <v>NO</v>
      </c>
      <c r="AD789" s="46"/>
      <c r="AE789" s="80">
        <v>45834</v>
      </c>
      <c r="AF789" s="73" t="s">
        <v>72</v>
      </c>
      <c r="AG789" s="73" t="s">
        <v>73</v>
      </c>
      <c r="AH789" s="73">
        <v>5400255112</v>
      </c>
      <c r="AI789" s="73">
        <v>10</v>
      </c>
      <c r="AJ789" s="74">
        <v>7.45</v>
      </c>
      <c r="AK789" s="74">
        <v>10.45</v>
      </c>
      <c r="AL789" s="74">
        <v>6</v>
      </c>
      <c r="AM789" s="73" t="s">
        <v>60</v>
      </c>
      <c r="AN789" s="75" t="s">
        <v>45</v>
      </c>
      <c r="AO789" s="76" t="s">
        <v>61</v>
      </c>
    </row>
    <row r="790" spans="1:41" ht="14.45" customHeight="1">
      <c r="A790" s="38"/>
      <c r="B790" s="9">
        <f t="shared" si="264"/>
        <v>45834</v>
      </c>
      <c r="C790" s="39">
        <f t="shared" si="281"/>
        <v>5400255112</v>
      </c>
      <c r="D790" s="38" t="str">
        <f>IF(AF790="", "", IFERROR(TEXT(INDEX(Tabella4[N°], MATCH("*"&amp;AF790&amp;"*", Tabella4[DIPENDENTE], 0)), "0000"), "Non trovato"))</f>
        <v>1969</v>
      </c>
      <c r="E790" s="38" t="str">
        <f>IF(AG790="", "", IF(ISERROR(MATCH("*"&amp;AG790&amp;"*", Tabella4[DIPENDENTE], 0)), "Non trovato", TEXT(INDEX(Tabella4[N°], MATCH("*"&amp;AG790&amp;"*", Tabella4[DIPENDENTE], 0)), "0000")))</f>
        <v/>
      </c>
      <c r="F790" s="48" t="str">
        <f t="shared" si="265"/>
        <v>BELLISTRI</v>
      </c>
      <c r="G790" s="48" t="str">
        <f t="shared" si="266"/>
        <v/>
      </c>
      <c r="H790" s="57"/>
      <c r="I790" s="68" t="str">
        <f t="shared" si="267"/>
        <v>02</v>
      </c>
      <c r="J790" s="39" t="str">
        <f t="shared" si="278"/>
        <v/>
      </c>
      <c r="K790" s="40" t="str">
        <f t="shared" si="279"/>
        <v>01:15</v>
      </c>
      <c r="L790" s="48"/>
      <c r="M790" s="41" t="str">
        <f t="shared" si="280"/>
        <v/>
      </c>
      <c r="N790" s="41" t="str">
        <f t="shared" si="268"/>
        <v/>
      </c>
      <c r="O790" s="10" t="str">
        <f t="shared" si="269"/>
        <v>01:15</v>
      </c>
      <c r="P790" s="10" t="str">
        <f t="shared" si="270"/>
        <v/>
      </c>
      <c r="Q790" s="48" t="str">
        <f t="shared" si="271"/>
        <v/>
      </c>
      <c r="R790" s="48" t="str">
        <f t="shared" si="272"/>
        <v/>
      </c>
      <c r="S790" s="42" t="str">
        <f t="shared" si="273"/>
        <v>SINGOLO</v>
      </c>
      <c r="T790" s="57" t="str">
        <f>Tabella3[[#This Row],[Descrizione Attività]]</f>
        <v>Utilities: squ elett correttiva Giugno</v>
      </c>
      <c r="U790" s="57" t="str">
        <f>IF(Tabella1[[#This Row],[DATA]]="","","02")</f>
        <v>02</v>
      </c>
      <c r="V790" s="34"/>
      <c r="W790" s="34"/>
      <c r="X790" s="33"/>
      <c r="Y790" s="23"/>
      <c r="Z790" s="21" t="str">
        <f t="shared" si="274"/>
        <v>giovedì</v>
      </c>
      <c r="AA790" s="22">
        <f t="shared" si="275"/>
        <v>1.25</v>
      </c>
      <c r="AB790" s="22" t="str">
        <f t="shared" si="276"/>
        <v>01:15</v>
      </c>
      <c r="AC790" s="22" t="str">
        <f t="shared" si="277"/>
        <v>NO</v>
      </c>
      <c r="AD790" s="46"/>
      <c r="AE790" s="80">
        <v>45834</v>
      </c>
      <c r="AF790" s="73" t="s">
        <v>73</v>
      </c>
      <c r="AG790" s="73"/>
      <c r="AH790" s="73">
        <v>5400255112</v>
      </c>
      <c r="AI790" s="73">
        <v>10</v>
      </c>
      <c r="AJ790" s="74">
        <v>10.45</v>
      </c>
      <c r="AK790" s="74">
        <v>12</v>
      </c>
      <c r="AL790" s="74">
        <v>1.25</v>
      </c>
      <c r="AM790" s="73" t="s">
        <v>60</v>
      </c>
      <c r="AN790" s="75" t="s">
        <v>45</v>
      </c>
      <c r="AO790" s="76" t="s">
        <v>61</v>
      </c>
    </row>
    <row r="791" spans="1:41" ht="14.45" customHeight="1">
      <c r="A791" s="38"/>
      <c r="B791" s="9">
        <f t="shared" si="264"/>
        <v>45834</v>
      </c>
      <c r="C791" s="39">
        <f t="shared" si="281"/>
        <v>5400257025</v>
      </c>
      <c r="D791" s="38" t="str">
        <f>IF(AF791="", "", IFERROR(TEXT(INDEX(Tabella4[N°], MATCH("*"&amp;AF791&amp;"*", Tabella4[DIPENDENTE], 0)), "0000"), "Non trovato"))</f>
        <v>1969</v>
      </c>
      <c r="E791" s="38" t="str">
        <f>IF(AG791="", "", IF(ISERROR(MATCH("*"&amp;AG791&amp;"*", Tabella4[DIPENDENTE], 0)), "Non trovato", TEXT(INDEX(Tabella4[N°], MATCH("*"&amp;AG791&amp;"*", Tabella4[DIPENDENTE], 0)), "0000")))</f>
        <v/>
      </c>
      <c r="F791" s="48" t="str">
        <f t="shared" si="265"/>
        <v>BELLISTRI</v>
      </c>
      <c r="G791" s="48" t="str">
        <f t="shared" si="266"/>
        <v/>
      </c>
      <c r="H791" s="57"/>
      <c r="I791" s="68" t="str">
        <f t="shared" si="267"/>
        <v>02</v>
      </c>
      <c r="J791" s="39" t="str">
        <f t="shared" si="278"/>
        <v/>
      </c>
      <c r="K791" s="40" t="str">
        <f t="shared" si="279"/>
        <v>04:00</v>
      </c>
      <c r="L791" s="48"/>
      <c r="M791" s="41" t="str">
        <f t="shared" si="280"/>
        <v/>
      </c>
      <c r="N791" s="41" t="str">
        <f t="shared" si="268"/>
        <v/>
      </c>
      <c r="O791" s="10" t="str">
        <f t="shared" si="269"/>
        <v>04:00</v>
      </c>
      <c r="P791" s="10" t="str">
        <f t="shared" si="270"/>
        <v/>
      </c>
      <c r="Q791" s="48" t="str">
        <f t="shared" si="271"/>
        <v/>
      </c>
      <c r="R791" s="48" t="str">
        <f t="shared" si="272"/>
        <v/>
      </c>
      <c r="S791" s="42" t="str">
        <f t="shared" si="273"/>
        <v>SINGOLO</v>
      </c>
      <c r="T791" s="57" t="str">
        <f>Tabella3[[#This Row],[Descrizione Attività]]</f>
        <v>700: ME112/A-1B riavvolgimento motore</v>
      </c>
      <c r="U791" s="57" t="str">
        <f>IF(Tabella1[[#This Row],[DATA]]="","","02")</f>
        <v>02</v>
      </c>
      <c r="V791" s="34"/>
      <c r="W791" s="34"/>
      <c r="X791" s="33"/>
      <c r="Y791" s="23"/>
      <c r="Z791" s="21" t="str">
        <f t="shared" si="274"/>
        <v>giovedì</v>
      </c>
      <c r="AA791" s="22">
        <f t="shared" si="275"/>
        <v>4</v>
      </c>
      <c r="AB791" s="22" t="str">
        <f t="shared" si="276"/>
        <v>04:00</v>
      </c>
      <c r="AC791" s="22" t="str">
        <f t="shared" si="277"/>
        <v>NO</v>
      </c>
      <c r="AD791" s="46"/>
      <c r="AE791" s="80">
        <v>45834</v>
      </c>
      <c r="AF791" s="73" t="s">
        <v>73</v>
      </c>
      <c r="AG791" s="73"/>
      <c r="AH791" s="73">
        <v>5400257025</v>
      </c>
      <c r="AI791" s="73">
        <v>10</v>
      </c>
      <c r="AJ791" s="74">
        <v>12.45</v>
      </c>
      <c r="AK791" s="74">
        <v>16.45</v>
      </c>
      <c r="AL791" s="74">
        <v>4</v>
      </c>
      <c r="AM791" s="73" t="s">
        <v>241</v>
      </c>
      <c r="AN791" s="75" t="s">
        <v>45</v>
      </c>
      <c r="AO791" s="76" t="s">
        <v>124</v>
      </c>
    </row>
    <row r="792" spans="1:41" ht="14.45" customHeight="1">
      <c r="A792" s="38"/>
      <c r="B792" s="9">
        <f t="shared" si="264"/>
        <v>45834</v>
      </c>
      <c r="C792" s="39">
        <f t="shared" si="281"/>
        <v>5400257025</v>
      </c>
      <c r="D792" s="38" t="str">
        <f>IF(AF792="", "", IFERROR(TEXT(INDEX(Tabella4[N°], MATCH("*"&amp;AF792&amp;"*", Tabella4[DIPENDENTE], 0)), "0000"), "Non trovato"))</f>
        <v>0475</v>
      </c>
      <c r="E792" s="38" t="str">
        <f>IF(AG792="", "", IF(ISERROR(MATCH("*"&amp;AG792&amp;"*", Tabella4[DIPENDENTE], 0)), "Non trovato", TEXT(INDEX(Tabella4[N°], MATCH("*"&amp;AG792&amp;"*", Tabella4[DIPENDENTE], 0)), "0000")))</f>
        <v/>
      </c>
      <c r="F792" s="48" t="str">
        <f t="shared" si="265"/>
        <v>TRINGALI</v>
      </c>
      <c r="G792" s="48" t="str">
        <f t="shared" si="266"/>
        <v/>
      </c>
      <c r="H792" s="57"/>
      <c r="I792" s="68" t="str">
        <f t="shared" si="267"/>
        <v>02</v>
      </c>
      <c r="J792" s="39" t="str">
        <f t="shared" si="278"/>
        <v/>
      </c>
      <c r="K792" s="40" t="str">
        <f t="shared" si="279"/>
        <v>03:00</v>
      </c>
      <c r="L792" s="48"/>
      <c r="M792" s="41" t="str">
        <f t="shared" si="280"/>
        <v/>
      </c>
      <c r="N792" s="41" t="str">
        <f t="shared" si="268"/>
        <v/>
      </c>
      <c r="O792" s="10" t="str">
        <f t="shared" si="269"/>
        <v>03:00</v>
      </c>
      <c r="P792" s="10" t="str">
        <f t="shared" si="270"/>
        <v/>
      </c>
      <c r="Q792" s="48" t="str">
        <f t="shared" si="271"/>
        <v/>
      </c>
      <c r="R792" s="48" t="str">
        <f t="shared" si="272"/>
        <v/>
      </c>
      <c r="S792" s="42" t="str">
        <f t="shared" si="273"/>
        <v>SINGOLO</v>
      </c>
      <c r="T792" s="57" t="str">
        <f>Tabella3[[#This Row],[Descrizione Attività]]</f>
        <v>700: ME112/A-1B riavvolgimento motore</v>
      </c>
      <c r="U792" s="57" t="str">
        <f>IF(Tabella1[[#This Row],[DATA]]="","","02")</f>
        <v>02</v>
      </c>
      <c r="V792" s="34"/>
      <c r="W792" s="34"/>
      <c r="X792" s="33"/>
      <c r="Y792" s="23"/>
      <c r="Z792" s="21" t="str">
        <f t="shared" si="274"/>
        <v>giovedì</v>
      </c>
      <c r="AA792" s="22">
        <f t="shared" si="275"/>
        <v>3</v>
      </c>
      <c r="AB792" s="22" t="str">
        <f t="shared" si="276"/>
        <v>03:00</v>
      </c>
      <c r="AC792" s="22" t="str">
        <f t="shared" si="277"/>
        <v>NO</v>
      </c>
      <c r="AD792" s="46"/>
      <c r="AE792" s="80">
        <v>45834</v>
      </c>
      <c r="AF792" s="73" t="s">
        <v>57</v>
      </c>
      <c r="AG792" s="73"/>
      <c r="AH792" s="73">
        <v>5400257025</v>
      </c>
      <c r="AI792" s="73">
        <v>10</v>
      </c>
      <c r="AJ792" s="74">
        <v>12.45</v>
      </c>
      <c r="AK792" s="74">
        <v>15.45</v>
      </c>
      <c r="AL792" s="74">
        <v>3</v>
      </c>
      <c r="AM792" s="73" t="s">
        <v>241</v>
      </c>
      <c r="AN792" s="75" t="s">
        <v>45</v>
      </c>
      <c r="AO792" s="76" t="s">
        <v>124</v>
      </c>
    </row>
    <row r="793" spans="1:41" ht="14.45" customHeight="1">
      <c r="A793" s="38"/>
      <c r="B793" s="9">
        <f t="shared" si="264"/>
        <v>45834</v>
      </c>
      <c r="C793" s="39">
        <f t="shared" si="281"/>
        <v>5400256318</v>
      </c>
      <c r="D793" s="38" t="str">
        <f>IF(AF793="", "", IFERROR(TEXT(INDEX(Tabella4[N°], MATCH("*"&amp;AF793&amp;"*", Tabella4[DIPENDENTE], 0)), "0000"), "Non trovato"))</f>
        <v>0967</v>
      </c>
      <c r="E793" s="38" t="str">
        <f>IF(AG793="", "", IF(ISERROR(MATCH("*"&amp;AG793&amp;"*", Tabella4[DIPENDENTE], 0)), "Non trovato", TEXT(INDEX(Tabella4[N°], MATCH("*"&amp;AG793&amp;"*", Tabella4[DIPENDENTE], 0)), "0000")))</f>
        <v>0803</v>
      </c>
      <c r="F793" s="48" t="str">
        <f t="shared" si="265"/>
        <v>SCALISI</v>
      </c>
      <c r="G793" s="48" t="str">
        <f t="shared" si="266"/>
        <v>SPINALI V</v>
      </c>
      <c r="H793" s="57"/>
      <c r="I793" s="68" t="str">
        <f t="shared" si="267"/>
        <v>02</v>
      </c>
      <c r="J793" s="39" t="str">
        <f t="shared" si="278"/>
        <v/>
      </c>
      <c r="K793" s="40" t="str">
        <f t="shared" si="279"/>
        <v>07:15</v>
      </c>
      <c r="L793" s="48"/>
      <c r="M793" s="41" t="str">
        <f t="shared" si="280"/>
        <v/>
      </c>
      <c r="N793" s="41" t="str">
        <f t="shared" si="268"/>
        <v/>
      </c>
      <c r="O793" s="10" t="str">
        <f t="shared" si="269"/>
        <v>07:15</v>
      </c>
      <c r="P793" s="10" t="str">
        <f t="shared" si="270"/>
        <v/>
      </c>
      <c r="Q793" s="48" t="str">
        <f t="shared" si="271"/>
        <v/>
      </c>
      <c r="R793" s="48" t="str">
        <f t="shared" si="272"/>
        <v/>
      </c>
      <c r="S793" s="42" t="str">
        <f t="shared" si="273"/>
        <v>DOPPIO</v>
      </c>
      <c r="T793" s="57" t="str">
        <f>Tabella3[[#This Row],[Descrizione Attività]]</f>
        <v>Ripr. funz. EIV5501 da locale ol.19</v>
      </c>
      <c r="U793" s="57" t="str">
        <f>IF(Tabella1[[#This Row],[DATA]]="","","02")</f>
        <v>02</v>
      </c>
      <c r="V793" s="34"/>
      <c r="W793" s="34"/>
      <c r="X793" s="33"/>
      <c r="Y793" s="23"/>
      <c r="Z793" s="21" t="str">
        <f t="shared" si="274"/>
        <v>giovedì</v>
      </c>
      <c r="AA793" s="22">
        <f t="shared" si="275"/>
        <v>7.25</v>
      </c>
      <c r="AB793" s="22" t="str">
        <f t="shared" si="276"/>
        <v>07:15</v>
      </c>
      <c r="AC793" s="22" t="str">
        <f t="shared" si="277"/>
        <v>NO</v>
      </c>
      <c r="AD793" s="46"/>
      <c r="AE793" s="80">
        <v>45834</v>
      </c>
      <c r="AF793" s="73" t="s">
        <v>68</v>
      </c>
      <c r="AG793" s="73" t="s">
        <v>69</v>
      </c>
      <c r="AH793" s="73">
        <v>5400256318</v>
      </c>
      <c r="AI793" s="73">
        <v>10</v>
      </c>
      <c r="AJ793" s="74">
        <v>7.45</v>
      </c>
      <c r="AK793" s="74">
        <v>15.45</v>
      </c>
      <c r="AL793" s="74">
        <v>14.5</v>
      </c>
      <c r="AM793" s="73" t="s">
        <v>202</v>
      </c>
      <c r="AN793" s="75" t="s">
        <v>45</v>
      </c>
      <c r="AO793" s="76" t="s">
        <v>119</v>
      </c>
    </row>
    <row r="794" spans="1:41" ht="14.45" customHeight="1">
      <c r="A794" s="38"/>
      <c r="B794" s="9">
        <f t="shared" si="264"/>
        <v>45834</v>
      </c>
      <c r="C794" s="39">
        <f t="shared" si="281"/>
        <v>5400243313</v>
      </c>
      <c r="D794" s="38" t="str">
        <f>IF(AF794="", "", IFERROR(TEXT(INDEX(Tabella4[N°], MATCH("*"&amp;AF794&amp;"*", Tabella4[DIPENDENTE], 0)), "0000"), "Non trovato"))</f>
        <v>1833</v>
      </c>
      <c r="E794" s="38" t="str">
        <f>IF(AG794="", "", IF(ISERROR(MATCH("*"&amp;AG794&amp;"*", Tabella4[DIPENDENTE], 0)), "Non trovato", TEXT(INDEX(Tabella4[N°], MATCH("*"&amp;AG794&amp;"*", Tabella4[DIPENDENTE], 0)), "0000")))</f>
        <v>2083</v>
      </c>
      <c r="F794" s="48" t="str">
        <f t="shared" si="265"/>
        <v>MICELI</v>
      </c>
      <c r="G794" s="48" t="str">
        <f t="shared" si="266"/>
        <v>NOCERA</v>
      </c>
      <c r="H794" s="57"/>
      <c r="I794" s="68" t="str">
        <f t="shared" si="267"/>
        <v>02</v>
      </c>
      <c r="J794" s="39" t="str">
        <f t="shared" si="278"/>
        <v/>
      </c>
      <c r="K794" s="40" t="str">
        <f t="shared" si="279"/>
        <v>08:15</v>
      </c>
      <c r="L794" s="48"/>
      <c r="M794" s="41" t="str">
        <f t="shared" si="280"/>
        <v/>
      </c>
      <c r="N794" s="41" t="str">
        <f t="shared" si="268"/>
        <v/>
      </c>
      <c r="O794" s="10" t="str">
        <f t="shared" si="269"/>
        <v>08:15</v>
      </c>
      <c r="P794" s="10" t="str">
        <f t="shared" si="270"/>
        <v/>
      </c>
      <c r="Q794" s="48" t="str">
        <f t="shared" si="271"/>
        <v/>
      </c>
      <c r="R794" s="48" t="str">
        <f t="shared" si="272"/>
        <v/>
      </c>
      <c r="S794" s="42" t="str">
        <f t="shared" si="273"/>
        <v>DOPPIO</v>
      </c>
      <c r="T794" s="57" t="str">
        <f>Tabella3[[#This Row],[Descrizione Attività]]</f>
        <v>Assistenza ELE attività edili_2025</v>
      </c>
      <c r="U794" s="57" t="str">
        <f>IF(Tabella1[[#This Row],[DATA]]="","","02")</f>
        <v>02</v>
      </c>
      <c r="V794" s="34"/>
      <c r="W794" s="34"/>
      <c r="X794" s="33"/>
      <c r="Y794" s="23"/>
      <c r="Z794" s="21" t="str">
        <f t="shared" si="274"/>
        <v>giovedì</v>
      </c>
      <c r="AA794" s="22">
        <f t="shared" si="275"/>
        <v>8.25</v>
      </c>
      <c r="AB794" s="22" t="str">
        <f t="shared" si="276"/>
        <v>08:15</v>
      </c>
      <c r="AC794" s="22" t="str">
        <f t="shared" si="277"/>
        <v>NO</v>
      </c>
      <c r="AD794" s="46"/>
      <c r="AE794" s="80">
        <v>45834</v>
      </c>
      <c r="AF794" s="73" t="s">
        <v>82</v>
      </c>
      <c r="AG794" s="73" t="s">
        <v>88</v>
      </c>
      <c r="AH794" s="73">
        <v>5400243313</v>
      </c>
      <c r="AI794" s="73">
        <v>10</v>
      </c>
      <c r="AJ794" s="74">
        <v>7.45</v>
      </c>
      <c r="AK794" s="74">
        <v>16.45</v>
      </c>
      <c r="AL794" s="74">
        <v>16.5</v>
      </c>
      <c r="AM794" s="73" t="s">
        <v>145</v>
      </c>
      <c r="AN794" s="75" t="s">
        <v>45</v>
      </c>
      <c r="AO794" s="76" t="s">
        <v>61</v>
      </c>
    </row>
    <row r="795" spans="1:41" ht="14.45" customHeight="1">
      <c r="A795" s="38"/>
      <c r="B795" s="9">
        <f t="shared" si="264"/>
        <v>45834</v>
      </c>
      <c r="C795" s="39">
        <f t="shared" si="281"/>
        <v>5400255117</v>
      </c>
      <c r="D795" s="38" t="str">
        <f>IF(AF795="", "", IFERROR(TEXT(INDEX(Tabella4[N°], MATCH("*"&amp;AF795&amp;"*", Tabella4[DIPENDENTE], 0)), "0000"), "Non trovato"))</f>
        <v>1904</v>
      </c>
      <c r="E795" s="38" t="str">
        <f>IF(AG795="", "", IF(ISERROR(MATCH("*"&amp;AG795&amp;"*", Tabella4[DIPENDENTE], 0)), "Non trovato", TEXT(INDEX(Tabella4[N°], MATCH("*"&amp;AG795&amp;"*", Tabella4[DIPENDENTE], 0)), "0000")))</f>
        <v>0300</v>
      </c>
      <c r="F795" s="48" t="str">
        <f t="shared" si="265"/>
        <v>LA ROCCA</v>
      </c>
      <c r="G795" s="48" t="str">
        <f t="shared" si="266"/>
        <v>CAVAGNACCHI</v>
      </c>
      <c r="H795" s="57"/>
      <c r="I795" s="68" t="str">
        <f t="shared" si="267"/>
        <v>02</v>
      </c>
      <c r="J795" s="39" t="str">
        <f t="shared" si="278"/>
        <v/>
      </c>
      <c r="K795" s="40" t="str">
        <f t="shared" si="279"/>
        <v>07:15</v>
      </c>
      <c r="L795" s="48"/>
      <c r="M795" s="41" t="str">
        <f t="shared" si="280"/>
        <v/>
      </c>
      <c r="N795" s="41" t="str">
        <f t="shared" si="268"/>
        <v/>
      </c>
      <c r="O795" s="10" t="str">
        <f t="shared" si="269"/>
        <v>07:15</v>
      </c>
      <c r="P795" s="10" t="str">
        <f t="shared" si="270"/>
        <v/>
      </c>
      <c r="Q795" s="48" t="str">
        <f t="shared" si="271"/>
        <v/>
      </c>
      <c r="R795" s="48" t="str">
        <f t="shared" si="272"/>
        <v/>
      </c>
      <c r="S795" s="42" t="str">
        <f t="shared" si="273"/>
        <v>DOPPIO</v>
      </c>
      <c r="T795" s="57" t="str">
        <f>Tabella3[[#This Row],[Descrizione Attività]]</f>
        <v>ARCOM BLE PON: squ ele corrett Giugno</v>
      </c>
      <c r="U795" s="57" t="str">
        <f>IF(Tabella1[[#This Row],[DATA]]="","","02")</f>
        <v>02</v>
      </c>
      <c r="V795" s="34"/>
      <c r="W795" s="34"/>
      <c r="X795" s="33"/>
      <c r="Y795" s="23"/>
      <c r="Z795" s="21" t="str">
        <f t="shared" si="274"/>
        <v>giovedì</v>
      </c>
      <c r="AA795" s="22">
        <f t="shared" si="275"/>
        <v>7.25</v>
      </c>
      <c r="AB795" s="22" t="str">
        <f t="shared" si="276"/>
        <v>07:15</v>
      </c>
      <c r="AC795" s="22" t="str">
        <f t="shared" si="277"/>
        <v>NO</v>
      </c>
      <c r="AD795" s="46"/>
      <c r="AE795" s="80">
        <v>45834</v>
      </c>
      <c r="AF795" s="73" t="s">
        <v>59</v>
      </c>
      <c r="AG795" s="73" t="s">
        <v>81</v>
      </c>
      <c r="AH795" s="73">
        <v>5400255117</v>
      </c>
      <c r="AI795" s="73">
        <v>10</v>
      </c>
      <c r="AJ795" s="74">
        <v>7.45</v>
      </c>
      <c r="AK795" s="74">
        <v>15.45</v>
      </c>
      <c r="AL795" s="74">
        <v>14.5</v>
      </c>
      <c r="AM795" s="73" t="s">
        <v>71</v>
      </c>
      <c r="AN795" s="75" t="s">
        <v>45</v>
      </c>
      <c r="AO795" s="76" t="s">
        <v>61</v>
      </c>
    </row>
    <row r="796" spans="1:41" ht="14.45" customHeight="1">
      <c r="A796" s="38"/>
      <c r="B796" s="9">
        <f t="shared" si="264"/>
        <v>45834</v>
      </c>
      <c r="C796" s="39">
        <f t="shared" si="281"/>
        <v>5400252220</v>
      </c>
      <c r="D796" s="38" t="str">
        <f>IF(AF796="", "", IFERROR(TEXT(INDEX(Tabella4[N°], MATCH("*"&amp;AF796&amp;"*", Tabella4[DIPENDENTE], 0)), "0000"), "Non trovato"))</f>
        <v>0475</v>
      </c>
      <c r="E796" s="38" t="str">
        <f>IF(AG796="", "", IF(ISERROR(MATCH("*"&amp;AG796&amp;"*", Tabella4[DIPENDENTE], 0)), "Non trovato", TEXT(INDEX(Tabella4[N°], MATCH("*"&amp;AG796&amp;"*", Tabella4[DIPENDENTE], 0)), "0000")))</f>
        <v/>
      </c>
      <c r="F796" s="48" t="str">
        <f t="shared" si="265"/>
        <v>TRINGALI</v>
      </c>
      <c r="G796" s="48" t="str">
        <f t="shared" si="266"/>
        <v/>
      </c>
      <c r="H796" s="57"/>
      <c r="I796" s="68" t="str">
        <f t="shared" si="267"/>
        <v>02</v>
      </c>
      <c r="J796" s="39" t="str">
        <f t="shared" si="278"/>
        <v/>
      </c>
      <c r="K796" s="40" t="str">
        <f t="shared" si="279"/>
        <v>02:00</v>
      </c>
      <c r="L796" s="48"/>
      <c r="M796" s="41" t="str">
        <f t="shared" si="280"/>
        <v/>
      </c>
      <c r="N796" s="41" t="str">
        <f t="shared" si="268"/>
        <v/>
      </c>
      <c r="O796" s="10" t="str">
        <f t="shared" si="269"/>
        <v>02:00</v>
      </c>
      <c r="P796" s="10" t="str">
        <f t="shared" si="270"/>
        <v/>
      </c>
      <c r="Q796" s="48" t="str">
        <f t="shared" si="271"/>
        <v/>
      </c>
      <c r="R796" s="48" t="str">
        <f t="shared" si="272"/>
        <v/>
      </c>
      <c r="S796" s="42" t="str">
        <f t="shared" si="273"/>
        <v>SINGOLO</v>
      </c>
      <c r="T796" s="57" t="str">
        <f>Tabella3[[#This Row],[Descrizione Attività]]</f>
        <v>600 E110/D posizionamento faretti</v>
      </c>
      <c r="U796" s="57" t="str">
        <f>IF(Tabella1[[#This Row],[DATA]]="","","02")</f>
        <v>02</v>
      </c>
      <c r="V796" s="34"/>
      <c r="W796" s="34"/>
      <c r="X796" s="33"/>
      <c r="Y796" s="23"/>
      <c r="Z796" s="21" t="str">
        <f t="shared" si="274"/>
        <v>giovedì</v>
      </c>
      <c r="AA796" s="22">
        <f t="shared" si="275"/>
        <v>2</v>
      </c>
      <c r="AB796" s="22" t="str">
        <f t="shared" si="276"/>
        <v>02:00</v>
      </c>
      <c r="AC796" s="22" t="str">
        <f t="shared" si="277"/>
        <v>NO</v>
      </c>
      <c r="AD796" s="46"/>
      <c r="AE796" s="80">
        <v>45834</v>
      </c>
      <c r="AF796" s="73" t="s">
        <v>57</v>
      </c>
      <c r="AG796" s="73"/>
      <c r="AH796" s="73">
        <v>5400252220</v>
      </c>
      <c r="AI796" s="73">
        <v>10</v>
      </c>
      <c r="AJ796" s="74">
        <v>7.45</v>
      </c>
      <c r="AK796" s="74">
        <v>9.4499999999999993</v>
      </c>
      <c r="AL796" s="74">
        <v>2</v>
      </c>
      <c r="AM796" s="73" t="s">
        <v>242</v>
      </c>
      <c r="AN796" s="75" t="s">
        <v>45</v>
      </c>
      <c r="AO796" s="76" t="s">
        <v>61</v>
      </c>
    </row>
    <row r="797" spans="1:41" ht="14.45" customHeight="1">
      <c r="A797" s="38"/>
      <c r="B797" s="9">
        <f t="shared" si="264"/>
        <v>45834</v>
      </c>
      <c r="C797" s="39">
        <f t="shared" si="281"/>
        <v>5400253508</v>
      </c>
      <c r="D797" s="38" t="str">
        <f>IF(AF797="", "", IFERROR(TEXT(INDEX(Tabella4[N°], MATCH("*"&amp;AF797&amp;"*", Tabella4[DIPENDENTE], 0)), "0000"), "Non trovato"))</f>
        <v>0475</v>
      </c>
      <c r="E797" s="38" t="str">
        <f>IF(AG797="", "", IF(ISERROR(MATCH("*"&amp;AG797&amp;"*", Tabella4[DIPENDENTE], 0)), "Non trovato", TEXT(INDEX(Tabella4[N°], MATCH("*"&amp;AG797&amp;"*", Tabella4[DIPENDENTE], 0)), "0000")))</f>
        <v>0483</v>
      </c>
      <c r="F797" s="48" t="str">
        <f t="shared" si="265"/>
        <v>TRINGALI</v>
      </c>
      <c r="G797" s="48" t="str">
        <f t="shared" si="266"/>
        <v>SCARAVELLI</v>
      </c>
      <c r="H797" s="57"/>
      <c r="I797" s="68" t="str">
        <f t="shared" si="267"/>
        <v>02</v>
      </c>
      <c r="J797" s="39" t="str">
        <f t="shared" si="278"/>
        <v/>
      </c>
      <c r="K797" s="40" t="str">
        <f t="shared" si="279"/>
        <v>02:15</v>
      </c>
      <c r="L797" s="48"/>
      <c r="M797" s="41" t="str">
        <f t="shared" si="280"/>
        <v/>
      </c>
      <c r="N797" s="41" t="str">
        <f t="shared" si="268"/>
        <v/>
      </c>
      <c r="O797" s="10" t="str">
        <f t="shared" si="269"/>
        <v>02:15</v>
      </c>
      <c r="P797" s="10" t="str">
        <f t="shared" si="270"/>
        <v/>
      </c>
      <c r="Q797" s="48" t="str">
        <f t="shared" si="271"/>
        <v/>
      </c>
      <c r="R797" s="48" t="str">
        <f t="shared" si="272"/>
        <v/>
      </c>
      <c r="S797" s="42" t="str">
        <f t="shared" si="273"/>
        <v>DOPPIO</v>
      </c>
      <c r="T797" s="57" t="str">
        <f>Tabella3[[#This Row],[Descrizione Attività]]</f>
        <v>coemi illuminaz. 200 E107B</v>
      </c>
      <c r="U797" s="57" t="str">
        <f>IF(Tabella1[[#This Row],[DATA]]="","","02")</f>
        <v>02</v>
      </c>
      <c r="V797" s="34"/>
      <c r="W797" s="34"/>
      <c r="X797" s="33"/>
      <c r="Y797" s="23"/>
      <c r="Z797" s="21" t="str">
        <f t="shared" si="274"/>
        <v>giovedì</v>
      </c>
      <c r="AA797" s="22">
        <f t="shared" si="275"/>
        <v>2.25</v>
      </c>
      <c r="AB797" s="22" t="str">
        <f t="shared" si="276"/>
        <v>02:15</v>
      </c>
      <c r="AC797" s="22" t="str">
        <f t="shared" si="277"/>
        <v>NO</v>
      </c>
      <c r="AD797" s="46"/>
      <c r="AE797" s="80">
        <v>45834</v>
      </c>
      <c r="AF797" s="73" t="s">
        <v>57</v>
      </c>
      <c r="AG797" s="73" t="s">
        <v>51</v>
      </c>
      <c r="AH797" s="73">
        <v>5400253508</v>
      </c>
      <c r="AI797" s="73">
        <v>10</v>
      </c>
      <c r="AJ797" s="74">
        <v>9.4499999999999993</v>
      </c>
      <c r="AK797" s="74">
        <v>12</v>
      </c>
      <c r="AL797" s="74">
        <v>4.5</v>
      </c>
      <c r="AM797" s="73" t="s">
        <v>166</v>
      </c>
      <c r="AN797" s="75" t="s">
        <v>45</v>
      </c>
      <c r="AO797" s="76" t="s">
        <v>61</v>
      </c>
    </row>
    <row r="798" spans="1:41" ht="14.45" customHeight="1">
      <c r="A798" s="38"/>
      <c r="B798" s="9">
        <f t="shared" si="264"/>
        <v>45834</v>
      </c>
      <c r="C798" s="39">
        <f t="shared" si="281"/>
        <v>5400255112</v>
      </c>
      <c r="D798" s="38" t="str">
        <f>IF(AF798="", "", IFERROR(TEXT(INDEX(Tabella4[N°], MATCH("*"&amp;AF798&amp;"*", Tabella4[DIPENDENTE], 0)), "0000"), "Non trovato"))</f>
        <v>0263</v>
      </c>
      <c r="E798" s="38" t="str">
        <f>IF(AG798="", "", IF(ISERROR(MATCH("*"&amp;AG798&amp;"*", Tabella4[DIPENDENTE], 0)), "Non trovato", TEXT(INDEX(Tabella4[N°], MATCH("*"&amp;AG798&amp;"*", Tabella4[DIPENDENTE], 0)), "0000")))</f>
        <v/>
      </c>
      <c r="F798" s="48" t="str">
        <f t="shared" si="265"/>
        <v>ROSSITTO G</v>
      </c>
      <c r="G798" s="48" t="str">
        <f t="shared" si="266"/>
        <v/>
      </c>
      <c r="H798" s="57"/>
      <c r="I798" s="68" t="str">
        <f t="shared" si="267"/>
        <v>02</v>
      </c>
      <c r="J798" s="39" t="str">
        <f t="shared" si="278"/>
        <v/>
      </c>
      <c r="K798" s="40" t="str">
        <f t="shared" si="279"/>
        <v>08:15</v>
      </c>
      <c r="L798" s="48"/>
      <c r="M798" s="41" t="str">
        <f t="shared" si="280"/>
        <v/>
      </c>
      <c r="N798" s="41" t="str">
        <f t="shared" si="268"/>
        <v/>
      </c>
      <c r="O798" s="10" t="str">
        <f t="shared" si="269"/>
        <v>08:15</v>
      </c>
      <c r="P798" s="10" t="str">
        <f t="shared" si="270"/>
        <v/>
      </c>
      <c r="Q798" s="48" t="str">
        <f t="shared" si="271"/>
        <v/>
      </c>
      <c r="R798" s="48" t="str">
        <f t="shared" si="272"/>
        <v/>
      </c>
      <c r="S798" s="42" t="str">
        <f t="shared" si="273"/>
        <v>SINGOLO</v>
      </c>
      <c r="T798" s="57" t="str">
        <f>Tabella3[[#This Row],[Descrizione Attività]]</f>
        <v>Utilities: squ elett correttiva Giugno</v>
      </c>
      <c r="U798" s="57" t="str">
        <f>IF(Tabella1[[#This Row],[DATA]]="","","02")</f>
        <v>02</v>
      </c>
      <c r="V798" s="34"/>
      <c r="W798" s="34"/>
      <c r="X798" s="33"/>
      <c r="Y798" s="23"/>
      <c r="Z798" s="21" t="str">
        <f t="shared" si="274"/>
        <v>giovedì</v>
      </c>
      <c r="AA798" s="22">
        <f t="shared" si="275"/>
        <v>8.25</v>
      </c>
      <c r="AB798" s="22" t="str">
        <f t="shared" si="276"/>
        <v>08:15</v>
      </c>
      <c r="AC798" s="22" t="str">
        <f t="shared" si="277"/>
        <v>NO</v>
      </c>
      <c r="AD798" s="46"/>
      <c r="AE798" s="80">
        <v>45834</v>
      </c>
      <c r="AF798" s="73" t="s">
        <v>110</v>
      </c>
      <c r="AG798" s="73"/>
      <c r="AH798" s="73">
        <v>5400255112</v>
      </c>
      <c r="AI798" s="73">
        <v>10</v>
      </c>
      <c r="AJ798" s="74">
        <v>7.45</v>
      </c>
      <c r="AK798" s="74">
        <v>16.45</v>
      </c>
      <c r="AL798" s="74">
        <v>8.25</v>
      </c>
      <c r="AM798" s="73" t="s">
        <v>60</v>
      </c>
      <c r="AN798" s="75" t="s">
        <v>45</v>
      </c>
      <c r="AO798" s="76" t="s">
        <v>61</v>
      </c>
    </row>
    <row r="799" spans="1:41" ht="14.45" customHeight="1">
      <c r="A799" s="38"/>
      <c r="B799" s="9">
        <f t="shared" si="264"/>
        <v>45834</v>
      </c>
      <c r="C799" s="39">
        <f t="shared" si="281"/>
        <v>5400255112</v>
      </c>
      <c r="D799" s="38" t="str">
        <f>IF(AF799="", "", IFERROR(TEXT(INDEX(Tabella4[N°], MATCH("*"&amp;AF799&amp;"*", Tabella4[DIPENDENTE], 0)), "0000"), "Non trovato"))</f>
        <v>0559</v>
      </c>
      <c r="E799" s="38" t="str">
        <f>IF(AG799="", "", IF(ISERROR(MATCH("*"&amp;AG799&amp;"*", Tabella4[DIPENDENTE], 0)), "Non trovato", TEXT(INDEX(Tabella4[N°], MATCH("*"&amp;AG799&amp;"*", Tabella4[DIPENDENTE], 0)), "0000")))</f>
        <v/>
      </c>
      <c r="F799" s="48" t="str">
        <f t="shared" si="265"/>
        <v>MARINO A</v>
      </c>
      <c r="G799" s="48" t="str">
        <f t="shared" si="266"/>
        <v/>
      </c>
      <c r="H799" s="57"/>
      <c r="I799" s="68" t="str">
        <f t="shared" si="267"/>
        <v>02</v>
      </c>
      <c r="J799" s="39" t="str">
        <f t="shared" si="278"/>
        <v/>
      </c>
      <c r="K799" s="40" t="str">
        <f t="shared" si="279"/>
        <v>07:15</v>
      </c>
      <c r="L799" s="48"/>
      <c r="M799" s="41" t="str">
        <f t="shared" si="280"/>
        <v/>
      </c>
      <c r="N799" s="41" t="str">
        <f t="shared" si="268"/>
        <v/>
      </c>
      <c r="O799" s="10" t="str">
        <f t="shared" si="269"/>
        <v>07:15</v>
      </c>
      <c r="P799" s="10" t="str">
        <f t="shared" si="270"/>
        <v/>
      </c>
      <c r="Q799" s="48" t="str">
        <f t="shared" si="271"/>
        <v/>
      </c>
      <c r="R799" s="48" t="str">
        <f t="shared" si="272"/>
        <v/>
      </c>
      <c r="S799" s="42" t="str">
        <f t="shared" si="273"/>
        <v>SINGOLO</v>
      </c>
      <c r="T799" s="57" t="str">
        <f>Tabella3[[#This Row],[Descrizione Attività]]</f>
        <v>Utilities: squ elett correttiva Giugno</v>
      </c>
      <c r="U799" s="57" t="str">
        <f>IF(Tabella1[[#This Row],[DATA]]="","","02")</f>
        <v>02</v>
      </c>
      <c r="V799" s="34"/>
      <c r="W799" s="34"/>
      <c r="X799" s="33"/>
      <c r="Y799" s="23"/>
      <c r="Z799" s="21" t="str">
        <f t="shared" si="274"/>
        <v>giovedì</v>
      </c>
      <c r="AA799" s="22">
        <f t="shared" si="275"/>
        <v>7.25</v>
      </c>
      <c r="AB799" s="22" t="str">
        <f t="shared" si="276"/>
        <v>07:15</v>
      </c>
      <c r="AC799" s="22" t="str">
        <f t="shared" si="277"/>
        <v>NO</v>
      </c>
      <c r="AD799" s="46"/>
      <c r="AE799" s="80">
        <v>45834</v>
      </c>
      <c r="AF799" s="73" t="s">
        <v>157</v>
      </c>
      <c r="AG799" s="73"/>
      <c r="AH799" s="73">
        <v>5400255112</v>
      </c>
      <c r="AI799" s="73">
        <v>10</v>
      </c>
      <c r="AJ799" s="74">
        <v>7.45</v>
      </c>
      <c r="AK799" s="74">
        <v>15.45</v>
      </c>
      <c r="AL799" s="74">
        <v>7.25</v>
      </c>
      <c r="AM799" s="73" t="s">
        <v>60</v>
      </c>
      <c r="AN799" s="75" t="s">
        <v>45</v>
      </c>
      <c r="AO799" s="76" t="s">
        <v>61</v>
      </c>
    </row>
    <row r="800" spans="1:41" ht="14.45" customHeight="1">
      <c r="A800" s="38"/>
      <c r="B800" s="9">
        <f t="shared" si="264"/>
        <v>45834</v>
      </c>
      <c r="C800" s="39">
        <f t="shared" si="281"/>
        <v>5400256149</v>
      </c>
      <c r="D800" s="38" t="str">
        <f>IF(AF800="", "", IFERROR(TEXT(INDEX(Tabella4[N°], MATCH("*"&amp;AF800&amp;"*", Tabella4[DIPENDENTE], 0)), "0000"), "Non trovato"))</f>
        <v>0304</v>
      </c>
      <c r="E800" s="38" t="str">
        <f>IF(AG800="", "", IF(ISERROR(MATCH("*"&amp;AG800&amp;"*", Tabella4[DIPENDENTE], 0)), "Non trovato", TEXT(INDEX(Tabella4[N°], MATCH("*"&amp;AG800&amp;"*", Tabella4[DIPENDENTE], 0)), "0000")))</f>
        <v>0277</v>
      </c>
      <c r="F800" s="48" t="str">
        <f t="shared" si="265"/>
        <v>MANSERVIGI</v>
      </c>
      <c r="G800" s="48" t="str">
        <f t="shared" si="266"/>
        <v>BAUDO</v>
      </c>
      <c r="H800" s="57"/>
      <c r="I800" s="68" t="str">
        <f t="shared" si="267"/>
        <v>02</v>
      </c>
      <c r="J800" s="39" t="str">
        <f t="shared" si="278"/>
        <v/>
      </c>
      <c r="K800" s="40" t="str">
        <f t="shared" si="279"/>
        <v>02:00</v>
      </c>
      <c r="L800" s="48"/>
      <c r="M800" s="41" t="str">
        <f t="shared" si="280"/>
        <v/>
      </c>
      <c r="N800" s="41" t="str">
        <f t="shared" si="268"/>
        <v/>
      </c>
      <c r="O800" s="10" t="str">
        <f t="shared" si="269"/>
        <v>02:00</v>
      </c>
      <c r="P800" s="10" t="str">
        <f t="shared" si="270"/>
        <v/>
      </c>
      <c r="Q800" s="48" t="str">
        <f t="shared" si="271"/>
        <v/>
      </c>
      <c r="R800" s="48" t="str">
        <f t="shared" si="272"/>
        <v/>
      </c>
      <c r="S800" s="42" t="str">
        <f t="shared" si="273"/>
        <v>DOPPIO</v>
      </c>
      <c r="T800" s="57" t="str">
        <f>Tabella3[[#This Row],[Descrizione Attività]]</f>
        <v>PULIZIA FILTRO VALVOLA FILTRO POST COMB</v>
      </c>
      <c r="U800" s="57" t="str">
        <f>IF(Tabella1[[#This Row],[DATA]]="","","02")</f>
        <v>02</v>
      </c>
      <c r="V800" s="34"/>
      <c r="W800" s="34"/>
      <c r="X800" s="33"/>
      <c r="Y800" s="23"/>
      <c r="Z800" s="21" t="str">
        <f t="shared" si="274"/>
        <v>giovedì</v>
      </c>
      <c r="AA800" s="22">
        <f t="shared" si="275"/>
        <v>2</v>
      </c>
      <c r="AB800" s="22" t="str">
        <f t="shared" si="276"/>
        <v>02:00</v>
      </c>
      <c r="AC800" s="22" t="str">
        <f t="shared" si="277"/>
        <v>NO</v>
      </c>
      <c r="AD800" s="46"/>
      <c r="AE800" s="80">
        <v>45834</v>
      </c>
      <c r="AF800" s="73" t="s">
        <v>87</v>
      </c>
      <c r="AG800" s="73" t="s">
        <v>94</v>
      </c>
      <c r="AH800" s="73">
        <v>5400256149</v>
      </c>
      <c r="AI800" s="73">
        <v>10</v>
      </c>
      <c r="AJ800" s="74">
        <v>7.45</v>
      </c>
      <c r="AK800" s="74">
        <v>9.4499999999999993</v>
      </c>
      <c r="AL800" s="74">
        <v>4</v>
      </c>
      <c r="AM800" s="73" t="s">
        <v>229</v>
      </c>
      <c r="AN800" s="75" t="s">
        <v>45</v>
      </c>
      <c r="AO800" s="76" t="s">
        <v>46</v>
      </c>
    </row>
    <row r="801" spans="1:41" ht="14.45" customHeight="1">
      <c r="A801" s="38"/>
      <c r="B801" s="9">
        <f t="shared" si="264"/>
        <v>45834</v>
      </c>
      <c r="C801" s="39">
        <f t="shared" si="281"/>
        <v>5400256149</v>
      </c>
      <c r="D801" s="38" t="str">
        <f>IF(AF801="", "", IFERROR(TEXT(INDEX(Tabella4[N°], MATCH("*"&amp;AF801&amp;"*", Tabella4[DIPENDENTE], 0)), "0000"), "Non trovato"))</f>
        <v>1442</v>
      </c>
      <c r="E801" s="38" t="str">
        <f>IF(AG801="", "", IF(ISERROR(MATCH("*"&amp;AG801&amp;"*", Tabella4[DIPENDENTE], 0)), "Non trovato", TEXT(INDEX(Tabella4[N°], MATCH("*"&amp;AG801&amp;"*", Tabella4[DIPENDENTE], 0)), "0000")))</f>
        <v>2214</v>
      </c>
      <c r="F801" s="48" t="str">
        <f t="shared" si="265"/>
        <v>TARASCIO</v>
      </c>
      <c r="G801" s="48" t="str">
        <f t="shared" si="266"/>
        <v>SERRA</v>
      </c>
      <c r="H801" s="57"/>
      <c r="I801" s="68" t="str">
        <f t="shared" si="267"/>
        <v>02</v>
      </c>
      <c r="J801" s="39" t="str">
        <f t="shared" si="278"/>
        <v/>
      </c>
      <c r="K801" s="40" t="str">
        <f t="shared" si="279"/>
        <v>02:00</v>
      </c>
      <c r="L801" s="48"/>
      <c r="M801" s="41" t="str">
        <f t="shared" si="280"/>
        <v/>
      </c>
      <c r="N801" s="41" t="str">
        <f t="shared" si="268"/>
        <v/>
      </c>
      <c r="O801" s="10" t="str">
        <f t="shared" si="269"/>
        <v>02:00</v>
      </c>
      <c r="P801" s="10" t="str">
        <f t="shared" si="270"/>
        <v/>
      </c>
      <c r="Q801" s="48" t="str">
        <f t="shared" si="271"/>
        <v/>
      </c>
      <c r="R801" s="48" t="str">
        <f t="shared" si="272"/>
        <v/>
      </c>
      <c r="S801" s="42" t="str">
        <f t="shared" si="273"/>
        <v>DOPPIO</v>
      </c>
      <c r="T801" s="57" t="str">
        <f>Tabella3[[#This Row],[Descrizione Attività]]</f>
        <v>PULIZIA FILTRO VALVOLA FILTRO POST COMB</v>
      </c>
      <c r="U801" s="57" t="str">
        <f>IF(Tabella1[[#This Row],[DATA]]="","","02")</f>
        <v>02</v>
      </c>
      <c r="V801" s="34"/>
      <c r="W801" s="34"/>
      <c r="X801" s="33"/>
      <c r="Y801" s="23"/>
      <c r="Z801" s="21" t="str">
        <f t="shared" si="274"/>
        <v>giovedì</v>
      </c>
      <c r="AA801" s="22">
        <f t="shared" si="275"/>
        <v>2</v>
      </c>
      <c r="AB801" s="22" t="str">
        <f t="shared" si="276"/>
        <v>02:00</v>
      </c>
      <c r="AC801" s="22" t="str">
        <f t="shared" si="277"/>
        <v>NO</v>
      </c>
      <c r="AD801" s="46"/>
      <c r="AE801" s="80">
        <v>45834</v>
      </c>
      <c r="AF801" s="73" t="s">
        <v>102</v>
      </c>
      <c r="AG801" s="73" t="s">
        <v>52</v>
      </c>
      <c r="AH801" s="73">
        <v>5400256149</v>
      </c>
      <c r="AI801" s="73">
        <v>10</v>
      </c>
      <c r="AJ801" s="74">
        <v>7.45</v>
      </c>
      <c r="AK801" s="74">
        <v>9.4499999999999993</v>
      </c>
      <c r="AL801" s="74">
        <v>4</v>
      </c>
      <c r="AM801" s="73" t="s">
        <v>229</v>
      </c>
      <c r="AN801" s="75" t="s">
        <v>45</v>
      </c>
      <c r="AO801" s="76" t="s">
        <v>46</v>
      </c>
    </row>
    <row r="802" spans="1:41" ht="14.45" customHeight="1">
      <c r="A802" s="38"/>
      <c r="B802" s="9">
        <f t="shared" si="264"/>
        <v>45834</v>
      </c>
      <c r="C802" s="39">
        <f t="shared" si="281"/>
        <v>5400256149</v>
      </c>
      <c r="D802" s="38" t="str">
        <f>IF(AF802="", "", IFERROR(TEXT(INDEX(Tabella4[N°], MATCH("*"&amp;AF802&amp;"*", Tabella4[DIPENDENTE], 0)), "0000"), "Non trovato"))</f>
        <v>1972</v>
      </c>
      <c r="E802" s="38" t="str">
        <f>IF(AG802="", "", IF(ISERROR(MATCH("*"&amp;AG802&amp;"*", Tabella4[DIPENDENTE], 0)), "Non trovato", TEXT(INDEX(Tabella4[N°], MATCH("*"&amp;AG802&amp;"*", Tabella4[DIPENDENTE], 0)), "0000")))</f>
        <v>1924</v>
      </c>
      <c r="F802" s="48" t="str">
        <f t="shared" si="265"/>
        <v>MILLO</v>
      </c>
      <c r="G802" s="48" t="str">
        <f t="shared" si="266"/>
        <v>PARTESANO</v>
      </c>
      <c r="H802" s="57"/>
      <c r="I802" s="68" t="str">
        <f t="shared" si="267"/>
        <v>02</v>
      </c>
      <c r="J802" s="39" t="str">
        <f t="shared" si="278"/>
        <v/>
      </c>
      <c r="K802" s="40" t="str">
        <f t="shared" si="279"/>
        <v>02:00</v>
      </c>
      <c r="L802" s="48"/>
      <c r="M802" s="41" t="str">
        <f t="shared" si="280"/>
        <v/>
      </c>
      <c r="N802" s="41" t="str">
        <f t="shared" si="268"/>
        <v/>
      </c>
      <c r="O802" s="10" t="str">
        <f t="shared" si="269"/>
        <v>02:00</v>
      </c>
      <c r="P802" s="10" t="str">
        <f t="shared" si="270"/>
        <v/>
      </c>
      <c r="Q802" s="48" t="str">
        <f t="shared" si="271"/>
        <v/>
      </c>
      <c r="R802" s="48" t="str">
        <f t="shared" si="272"/>
        <v/>
      </c>
      <c r="S802" s="42" t="str">
        <f t="shared" si="273"/>
        <v>DOPPIO</v>
      </c>
      <c r="T802" s="57" t="str">
        <f>Tabella3[[#This Row],[Descrizione Attività]]</f>
        <v>PULIZIA FILTRO VALVOLA FILTRO POST COMB</v>
      </c>
      <c r="U802" s="57" t="str">
        <f>IF(Tabella1[[#This Row],[DATA]]="","","02")</f>
        <v>02</v>
      </c>
      <c r="V802" s="34"/>
      <c r="W802" s="34"/>
      <c r="X802" s="33"/>
      <c r="Y802" s="23"/>
      <c r="Z802" s="21" t="str">
        <f t="shared" si="274"/>
        <v>giovedì</v>
      </c>
      <c r="AA802" s="22">
        <f t="shared" si="275"/>
        <v>2</v>
      </c>
      <c r="AB802" s="22" t="str">
        <f t="shared" si="276"/>
        <v>02:00</v>
      </c>
      <c r="AC802" s="22" t="str">
        <f t="shared" si="277"/>
        <v>NO</v>
      </c>
      <c r="AD802" s="46"/>
      <c r="AE802" s="80">
        <v>45834</v>
      </c>
      <c r="AF802" s="73" t="s">
        <v>100</v>
      </c>
      <c r="AG802" s="73" t="s">
        <v>103</v>
      </c>
      <c r="AH802" s="73">
        <v>5400256149</v>
      </c>
      <c r="AI802" s="73">
        <v>10</v>
      </c>
      <c r="AJ802" s="74">
        <v>7.45</v>
      </c>
      <c r="AK802" s="74">
        <v>9.4499999999999993</v>
      </c>
      <c r="AL802" s="74">
        <v>4</v>
      </c>
      <c r="AM802" s="73" t="s">
        <v>229</v>
      </c>
      <c r="AN802" s="75" t="s">
        <v>45</v>
      </c>
      <c r="AO802" s="76" t="s">
        <v>46</v>
      </c>
    </row>
    <row r="803" spans="1:41" ht="14.45" customHeight="1">
      <c r="A803" s="38"/>
      <c r="B803" s="9">
        <f t="shared" si="264"/>
        <v>45834</v>
      </c>
      <c r="C803" s="39">
        <f t="shared" si="281"/>
        <v>5400256149</v>
      </c>
      <c r="D803" s="38" t="str">
        <f>IF(AF803="", "", IFERROR(TEXT(INDEX(Tabella4[N°], MATCH("*"&amp;AF803&amp;"*", Tabella4[DIPENDENTE], 0)), "0000"), "Non trovato"))</f>
        <v>2132</v>
      </c>
      <c r="E803" s="38" t="str">
        <f>IF(AG803="", "", IF(ISERROR(MATCH("*"&amp;AG803&amp;"*", Tabella4[DIPENDENTE], 0)), "Non trovato", TEXT(INDEX(Tabella4[N°], MATCH("*"&amp;AG803&amp;"*", Tabella4[DIPENDENTE], 0)), "0000")))</f>
        <v/>
      </c>
      <c r="F803" s="48" t="str">
        <f t="shared" si="265"/>
        <v>ALLEGRETTI</v>
      </c>
      <c r="G803" s="48" t="str">
        <f t="shared" si="266"/>
        <v/>
      </c>
      <c r="H803" s="57"/>
      <c r="I803" s="68" t="str">
        <f t="shared" si="267"/>
        <v>02</v>
      </c>
      <c r="J803" s="39" t="str">
        <f t="shared" si="278"/>
        <v/>
      </c>
      <c r="K803" s="40" t="str">
        <f t="shared" si="279"/>
        <v>02:00</v>
      </c>
      <c r="L803" s="48"/>
      <c r="M803" s="41" t="str">
        <f t="shared" si="280"/>
        <v/>
      </c>
      <c r="N803" s="41" t="str">
        <f t="shared" si="268"/>
        <v/>
      </c>
      <c r="O803" s="10" t="str">
        <f t="shared" si="269"/>
        <v>02:00</v>
      </c>
      <c r="P803" s="10" t="str">
        <f t="shared" si="270"/>
        <v/>
      </c>
      <c r="Q803" s="48" t="str">
        <f t="shared" si="271"/>
        <v/>
      </c>
      <c r="R803" s="48" t="str">
        <f t="shared" si="272"/>
        <v/>
      </c>
      <c r="S803" s="42" t="str">
        <f t="shared" si="273"/>
        <v>SINGOLO</v>
      </c>
      <c r="T803" s="57" t="str">
        <f>Tabella3[[#This Row],[Descrizione Attività]]</f>
        <v>PULIZIA FILTRO VALVOLA FILTRO POST COMB</v>
      </c>
      <c r="U803" s="57" t="str">
        <f>IF(Tabella1[[#This Row],[DATA]]="","","02")</f>
        <v>02</v>
      </c>
      <c r="V803" s="34"/>
      <c r="W803" s="34"/>
      <c r="X803" s="33"/>
      <c r="Y803" s="23"/>
      <c r="Z803" s="21" t="str">
        <f t="shared" si="274"/>
        <v>giovedì</v>
      </c>
      <c r="AA803" s="22">
        <f t="shared" si="275"/>
        <v>2</v>
      </c>
      <c r="AB803" s="22" t="str">
        <f t="shared" si="276"/>
        <v>02:00</v>
      </c>
      <c r="AC803" s="22" t="str">
        <f t="shared" si="277"/>
        <v>NO</v>
      </c>
      <c r="AD803" s="46"/>
      <c r="AE803" s="80">
        <v>45834</v>
      </c>
      <c r="AF803" s="73" t="s">
        <v>107</v>
      </c>
      <c r="AG803" s="73"/>
      <c r="AH803" s="73">
        <v>5400256149</v>
      </c>
      <c r="AI803" s="73">
        <v>10</v>
      </c>
      <c r="AJ803" s="74">
        <v>7.45</v>
      </c>
      <c r="AK803" s="74">
        <v>9.4499999999999993</v>
      </c>
      <c r="AL803" s="74">
        <v>2</v>
      </c>
      <c r="AM803" s="73" t="s">
        <v>229</v>
      </c>
      <c r="AN803" s="75" t="s">
        <v>45</v>
      </c>
      <c r="AO803" s="76" t="s">
        <v>46</v>
      </c>
    </row>
    <row r="804" spans="1:41" ht="14.45" customHeight="1">
      <c r="A804" s="38"/>
      <c r="B804" s="9">
        <f t="shared" si="264"/>
        <v>45834</v>
      </c>
      <c r="C804" s="39">
        <f t="shared" si="281"/>
        <v>5400255115</v>
      </c>
      <c r="D804" s="38" t="str">
        <f>IF(AF804="", "", IFERROR(TEXT(INDEX(Tabella4[N°], MATCH("*"&amp;AF804&amp;"*", Tabella4[DIPENDENTE], 0)), "0000"), "Non trovato"))</f>
        <v>0493</v>
      </c>
      <c r="E804" s="38" t="str">
        <f>IF(AG804="", "", IF(ISERROR(MATCH("*"&amp;AG804&amp;"*", Tabella4[DIPENDENTE], 0)), "Non trovato", TEXT(INDEX(Tabella4[N°], MATCH("*"&amp;AG804&amp;"*", Tabella4[DIPENDENTE], 0)), "0000")))</f>
        <v>0304</v>
      </c>
      <c r="F804" s="48" t="str">
        <f t="shared" si="265"/>
        <v>SPINALI D</v>
      </c>
      <c r="G804" s="48" t="str">
        <f t="shared" si="266"/>
        <v>MANSERVIGI</v>
      </c>
      <c r="H804" s="57"/>
      <c r="I804" s="68" t="str">
        <f t="shared" si="267"/>
        <v>02</v>
      </c>
      <c r="J804" s="39" t="str">
        <f t="shared" si="278"/>
        <v/>
      </c>
      <c r="K804" s="40" t="str">
        <f t="shared" si="279"/>
        <v>04:00</v>
      </c>
      <c r="L804" s="48"/>
      <c r="M804" s="41" t="str">
        <f t="shared" si="280"/>
        <v/>
      </c>
      <c r="N804" s="41" t="str">
        <f t="shared" si="268"/>
        <v/>
      </c>
      <c r="O804" s="10" t="str">
        <f t="shared" si="269"/>
        <v>04:00</v>
      </c>
      <c r="P804" s="10" t="str">
        <f t="shared" si="270"/>
        <v/>
      </c>
      <c r="Q804" s="48" t="str">
        <f t="shared" si="271"/>
        <v/>
      </c>
      <c r="R804" s="48" t="str">
        <f t="shared" si="272"/>
        <v/>
      </c>
      <c r="S804" s="42" t="str">
        <f t="shared" si="273"/>
        <v>DOPPIO</v>
      </c>
      <c r="T804" s="57" t="str">
        <f>Tabella3[[#This Row],[Descrizione Attività]]</f>
        <v>PA1S: squ strum correttiva Giugno</v>
      </c>
      <c r="U804" s="57" t="str">
        <f>IF(Tabella1[[#This Row],[DATA]]="","","02")</f>
        <v>02</v>
      </c>
      <c r="V804" s="34"/>
      <c r="W804" s="34"/>
      <c r="X804" s="33"/>
      <c r="Y804" s="23"/>
      <c r="Z804" s="21" t="str">
        <f t="shared" si="274"/>
        <v>giovedì</v>
      </c>
      <c r="AA804" s="22">
        <f t="shared" si="275"/>
        <v>4</v>
      </c>
      <c r="AB804" s="22" t="str">
        <f t="shared" si="276"/>
        <v>04:00</v>
      </c>
      <c r="AC804" s="22" t="str">
        <f t="shared" si="277"/>
        <v>NO</v>
      </c>
      <c r="AD804" s="46"/>
      <c r="AE804" s="80">
        <v>45834</v>
      </c>
      <c r="AF804" s="73" t="s">
        <v>42</v>
      </c>
      <c r="AG804" s="73" t="s">
        <v>87</v>
      </c>
      <c r="AH804" s="73">
        <v>5400255115</v>
      </c>
      <c r="AI804" s="73">
        <v>10</v>
      </c>
      <c r="AJ804" s="74">
        <v>12.45</v>
      </c>
      <c r="AK804" s="74">
        <v>16.45</v>
      </c>
      <c r="AL804" s="74">
        <v>8</v>
      </c>
      <c r="AM804" s="73" t="s">
        <v>95</v>
      </c>
      <c r="AN804" s="75" t="s">
        <v>45</v>
      </c>
      <c r="AO804" s="76" t="s">
        <v>46</v>
      </c>
    </row>
    <row r="805" spans="1:41" ht="14.45" customHeight="1">
      <c r="A805" s="38"/>
      <c r="B805" s="9">
        <f t="shared" si="264"/>
        <v>45834</v>
      </c>
      <c r="C805" s="39">
        <f>IF(AH805="","", IF(OR(AH805=4041, AH805=4042, AH805=4043, AH805=4044, AH805=4045, AH805=4046, AH805=4048, AH805=4049, AH805=4051, AH805=4052, AH805=4053, AH805=4054),
404,
IF(AH805=4047,
"ALTRO CANTIERE",
IF(AH805=4050,
430,
IF(LEN(AH805)=5,
MID(AH805, 1, 2) &amp; "/" &amp; MID(AH805, 3, 3),
AH805)
)
)
))</f>
        <v>5400257994</v>
      </c>
      <c r="D805" s="38" t="str">
        <f>IF(AF805="", "", IFERROR(TEXT(INDEX(Tabella4[N°], MATCH("*"&amp;AF805&amp;"*", Tabella4[DIPENDENTE], 0)), "0000"), "Non trovato"))</f>
        <v>0493</v>
      </c>
      <c r="E805" s="38" t="str">
        <f>IF(AG805="", "", IF(ISERROR(MATCH("*"&amp;AG805&amp;"*", Tabella4[DIPENDENTE], 0)), "Non trovato", TEXT(INDEX(Tabella4[N°], MATCH("*"&amp;AG805&amp;"*", Tabella4[DIPENDENTE], 0)), "0000")))</f>
        <v>0304</v>
      </c>
      <c r="F805" s="48" t="str">
        <f t="shared" si="265"/>
        <v>SPINALI D</v>
      </c>
      <c r="G805" s="48" t="str">
        <f t="shared" si="266"/>
        <v>MANSERVIGI</v>
      </c>
      <c r="H805" s="57"/>
      <c r="I805" s="68" t="str">
        <f t="shared" si="267"/>
        <v>02</v>
      </c>
      <c r="J805" s="39" t="str">
        <f t="shared" ref="J805:J835" si="282">IF(OR(AH805=4041, AH805=4048, AH805=4049, AH805=4054, AH805=4050,AH805=428),
IF(TEXT(VALUE(AB805) -
IF(M805&lt;&gt;"", VALUE(M805), 0) -
IF(N805&lt;&gt;"", VALUE(N805), 0),
"[hh]:mm") = "00:00",
"",
TEXT(VALUE(AB805) -
IF(M805&lt;&gt;"", VALUE(M805), 0) -
IF(N805&lt;&gt;"", VALUE(N805), 0),
"[hh]:mm")),
"")</f>
        <v/>
      </c>
      <c r="K805" s="40" t="str">
        <f t="shared" ref="K805:K835" si="283">IF(AND(AH805&lt;&gt;4041, AH805&lt;&gt;428, AH805&lt;&gt;4048, AH805&lt;&gt;4054, AH805&lt;&gt;4049, AH805&lt;&gt;4045, AH805&lt;&gt;4046, AH805&lt;&gt;4052, AH805&lt;&gt;4044, AH805&lt;&gt;4042, AH805&lt;&gt;4043, AH805&lt;&gt;4053, AH805&lt;&gt;4047, AH805&lt;&gt;4050),
IF(ISERROR(TEXT(VALUE(AB805) -
IF(M805&lt;&gt;"", VALUE(M805), 0) -
IF(N805&lt;&gt;"", VALUE(N805), 0),
"[hh]:mm")), "",
IF(TEXT(VALUE(AB805) -
IF(M805&lt;&gt;"", VALUE(M805), 0) -
IF(N805&lt;&gt;"", VALUE(N805), 0),
"[hh]:mm") = "00:00",
"",
TEXT(VALUE(AB805) -
IF(M805&lt;&gt;"", VALUE(M805), 0) -
IF(N805&lt;&gt;"", VALUE(N805), 0),
"[hh]:mm"))),
"")</f>
        <v>02:15</v>
      </c>
      <c r="L805" s="48"/>
      <c r="M805" s="41" t="str">
        <f t="shared" ref="M805:M835" si="284">IF(AND(AC805="NO", OR(Z805="lunedì", Z805="martedì", Z805="mercoledì", Z805="giovedì", Z805="venerdì")),
IF(Z805="venerdì",
IF(VALUE(AB805)&gt;VALUE("7:00"),TEXT(VALUE(AB805)-VALUE("7:00"),"[hh]:mm"),""),
IF(VALUE(AB805)&gt;VALUE("8:15"),TEXT(VALUE(AB805)-VALUE("8:15"),"[hh]:mm"),"")
),
"")</f>
        <v/>
      </c>
      <c r="N805" s="41" t="str">
        <f t="shared" si="268"/>
        <v/>
      </c>
      <c r="O805" s="10" t="str">
        <f t="shared" si="269"/>
        <v>02:15</v>
      </c>
      <c r="P805" s="10" t="str">
        <f t="shared" si="270"/>
        <v/>
      </c>
      <c r="Q805" s="48" t="str">
        <f t="shared" si="271"/>
        <v/>
      </c>
      <c r="R805" s="48" t="str">
        <f t="shared" si="272"/>
        <v/>
      </c>
      <c r="S805" s="42" t="str">
        <f t="shared" si="273"/>
        <v>DOPPIO</v>
      </c>
      <c r="T805" s="57" t="str">
        <f>Tabella3[[#This Row],[Descrizione Attività]]</f>
        <v>Ripr. Strumentazione IMP 500 (PREV.136/25)</v>
      </c>
      <c r="U805" s="57" t="str">
        <f>IF(Tabella1[[#This Row],[DATA]]="","","02")</f>
        <v>02</v>
      </c>
      <c r="V805" s="34"/>
      <c r="W805" s="34"/>
      <c r="X805" s="33"/>
      <c r="Y805" s="23"/>
      <c r="Z805" s="21" t="str">
        <f t="shared" si="274"/>
        <v>giovedì</v>
      </c>
      <c r="AA805" s="22">
        <f t="shared" si="275"/>
        <v>2.25</v>
      </c>
      <c r="AB805" s="22" t="str">
        <f t="shared" si="276"/>
        <v>02:15</v>
      </c>
      <c r="AC805" s="22" t="str">
        <f t="shared" si="277"/>
        <v>NO</v>
      </c>
      <c r="AD805" s="46"/>
      <c r="AE805" s="80">
        <v>45834</v>
      </c>
      <c r="AF805" s="73" t="s">
        <v>42</v>
      </c>
      <c r="AG805" s="73" t="s">
        <v>87</v>
      </c>
      <c r="AH805" s="73">
        <v>5400257994</v>
      </c>
      <c r="AI805" s="73">
        <v>10</v>
      </c>
      <c r="AJ805" s="74">
        <v>9.4499999999999993</v>
      </c>
      <c r="AK805" s="74">
        <v>12</v>
      </c>
      <c r="AL805" s="74">
        <v>4.5</v>
      </c>
      <c r="AM805" s="73" t="s">
        <v>243</v>
      </c>
      <c r="AN805" s="75" t="s">
        <v>45</v>
      </c>
      <c r="AO805" s="76" t="s">
        <v>46</v>
      </c>
    </row>
    <row r="806" spans="1:41" ht="14.45" customHeight="1">
      <c r="A806" s="38"/>
      <c r="B806" s="9">
        <f t="shared" si="264"/>
        <v>45834</v>
      </c>
      <c r="C806" s="39">
        <f t="shared" ref="C806:C835" si="285">IF(AH806="","", IF(OR(AH806=4041, AH806=4042, AH806=4043, AH806=4044, AH806=4045, AH806=4046, AH806=4048, AH806=4049, AH806=4051, AH806=4052, AH806=4053, AH806=4054),
404,
IF(AH806=4047,
"ALTRO CANTIERE",
IF(AH806=4050,
430,
IF(LEN(AH806)=5,
MID(AH806, 1, 2) &amp; "/" &amp; MID(AH806, 3, 3),
AH806)
)
)
))</f>
        <v>5400255118</v>
      </c>
      <c r="D806" s="38" t="str">
        <f>IF(AF806="", "", IFERROR(TEXT(INDEX(Tabella4[N°], MATCH("*"&amp;AF806&amp;"*", Tabella4[DIPENDENTE], 0)), "0000"), "Non trovato"))</f>
        <v>0490</v>
      </c>
      <c r="E806" s="38" t="str">
        <f>IF(AG806="", "", IF(ISERROR(MATCH("*"&amp;AG806&amp;"*", Tabella4[DIPENDENTE], 0)), "Non trovato", TEXT(INDEX(Tabella4[N°], MATCH("*"&amp;AG806&amp;"*", Tabella4[DIPENDENTE], 0)), "0000")))</f>
        <v/>
      </c>
      <c r="F806" s="48" t="str">
        <f t="shared" si="265"/>
        <v>RICIPUTO</v>
      </c>
      <c r="G806" s="48" t="str">
        <f t="shared" si="266"/>
        <v/>
      </c>
      <c r="H806" s="57"/>
      <c r="I806" s="68" t="str">
        <f t="shared" si="267"/>
        <v>02</v>
      </c>
      <c r="J806" s="39" t="str">
        <f t="shared" si="282"/>
        <v/>
      </c>
      <c r="K806" s="40" t="str">
        <f t="shared" si="283"/>
        <v>05:15</v>
      </c>
      <c r="L806" s="48"/>
      <c r="M806" s="41" t="str">
        <f t="shared" si="284"/>
        <v/>
      </c>
      <c r="N806" s="41" t="str">
        <f t="shared" si="268"/>
        <v/>
      </c>
      <c r="O806" s="10" t="str">
        <f t="shared" si="269"/>
        <v>05:15</v>
      </c>
      <c r="P806" s="10" t="str">
        <f t="shared" si="270"/>
        <v/>
      </c>
      <c r="Q806" s="48" t="str">
        <f t="shared" si="271"/>
        <v/>
      </c>
      <c r="R806" s="48" t="str">
        <f t="shared" si="272"/>
        <v/>
      </c>
      <c r="S806" s="42" t="str">
        <f t="shared" si="273"/>
        <v>SINGOLO</v>
      </c>
      <c r="T806" s="57" t="str">
        <f>Tabella3[[#This Row],[Descrizione Attività]]</f>
        <v>ARCOM BLE PON: squ stru corrett Giugno</v>
      </c>
      <c r="U806" s="57" t="str">
        <f>IF(Tabella1[[#This Row],[DATA]]="","","02")</f>
        <v>02</v>
      </c>
      <c r="V806" s="34"/>
      <c r="W806" s="34"/>
      <c r="X806" s="33"/>
      <c r="Y806" s="23"/>
      <c r="Z806" s="21" t="str">
        <f t="shared" si="274"/>
        <v>giovedì</v>
      </c>
      <c r="AA806" s="22">
        <f t="shared" si="275"/>
        <v>5.25</v>
      </c>
      <c r="AB806" s="22" t="str">
        <f t="shared" si="276"/>
        <v>05:15</v>
      </c>
      <c r="AC806" s="22" t="str">
        <f t="shared" si="277"/>
        <v>NO</v>
      </c>
      <c r="AD806" s="46"/>
      <c r="AE806" s="80">
        <v>45834</v>
      </c>
      <c r="AF806" s="73" t="s">
        <v>96</v>
      </c>
      <c r="AG806" s="73"/>
      <c r="AH806" s="73">
        <v>5400255118</v>
      </c>
      <c r="AI806" s="73">
        <v>10</v>
      </c>
      <c r="AJ806" s="74">
        <v>9.4499999999999993</v>
      </c>
      <c r="AK806" s="74">
        <v>15.45</v>
      </c>
      <c r="AL806" s="74">
        <v>5.25</v>
      </c>
      <c r="AM806" s="73" t="s">
        <v>98</v>
      </c>
      <c r="AN806" s="75" t="s">
        <v>45</v>
      </c>
      <c r="AO806" s="76" t="s">
        <v>46</v>
      </c>
    </row>
    <row r="807" spans="1:41" ht="14.45" customHeight="1">
      <c r="A807" s="38"/>
      <c r="B807" s="9">
        <f t="shared" si="264"/>
        <v>45834</v>
      </c>
      <c r="C807" s="39">
        <f t="shared" si="285"/>
        <v>5400255118</v>
      </c>
      <c r="D807" s="38" t="str">
        <f>IF(AF807="", "", IFERROR(TEXT(INDEX(Tabella4[N°], MATCH("*"&amp;AF807&amp;"*", Tabella4[DIPENDENTE], 0)), "0000"), "Non trovato"))</f>
        <v>2214</v>
      </c>
      <c r="E807" s="38" t="str">
        <f>IF(AG807="", "", IF(ISERROR(MATCH("*"&amp;AG807&amp;"*", Tabella4[DIPENDENTE], 0)), "Non trovato", TEXT(INDEX(Tabella4[N°], MATCH("*"&amp;AG807&amp;"*", Tabella4[DIPENDENTE], 0)), "0000")))</f>
        <v/>
      </c>
      <c r="F807" s="48" t="str">
        <f t="shared" si="265"/>
        <v>SERRA</v>
      </c>
      <c r="G807" s="48" t="str">
        <f t="shared" si="266"/>
        <v/>
      </c>
      <c r="H807" s="57"/>
      <c r="I807" s="68" t="str">
        <f t="shared" si="267"/>
        <v>02</v>
      </c>
      <c r="J807" s="39" t="str">
        <f t="shared" si="282"/>
        <v/>
      </c>
      <c r="K807" s="40" t="str">
        <f t="shared" si="283"/>
        <v>06:15</v>
      </c>
      <c r="L807" s="48"/>
      <c r="M807" s="41" t="str">
        <f t="shared" si="284"/>
        <v/>
      </c>
      <c r="N807" s="41" t="str">
        <f t="shared" si="268"/>
        <v/>
      </c>
      <c r="O807" s="10" t="str">
        <f t="shared" si="269"/>
        <v>06:15</v>
      </c>
      <c r="P807" s="10" t="str">
        <f t="shared" si="270"/>
        <v/>
      </c>
      <c r="Q807" s="48" t="str">
        <f t="shared" si="271"/>
        <v/>
      </c>
      <c r="R807" s="48" t="str">
        <f t="shared" si="272"/>
        <v/>
      </c>
      <c r="S807" s="42" t="str">
        <f t="shared" si="273"/>
        <v>SINGOLO</v>
      </c>
      <c r="T807" s="57" t="str">
        <f>Tabella3[[#This Row],[Descrizione Attività]]</f>
        <v>ARCOM BLE PON: squ stru corrett Giugno</v>
      </c>
      <c r="U807" s="57" t="str">
        <f>IF(Tabella1[[#This Row],[DATA]]="","","02")</f>
        <v>02</v>
      </c>
      <c r="V807" s="34"/>
      <c r="W807" s="34"/>
      <c r="X807" s="33"/>
      <c r="Y807" s="23"/>
      <c r="Z807" s="21" t="str">
        <f t="shared" si="274"/>
        <v>giovedì</v>
      </c>
      <c r="AA807" s="22">
        <f t="shared" si="275"/>
        <v>6.25</v>
      </c>
      <c r="AB807" s="22" t="str">
        <f t="shared" si="276"/>
        <v>06:15</v>
      </c>
      <c r="AC807" s="22" t="str">
        <f t="shared" si="277"/>
        <v>NO</v>
      </c>
      <c r="AD807" s="46"/>
      <c r="AE807" s="80">
        <v>45834</v>
      </c>
      <c r="AF807" s="73" t="s">
        <v>52</v>
      </c>
      <c r="AG807" s="73"/>
      <c r="AH807" s="73">
        <v>5400255118</v>
      </c>
      <c r="AI807" s="73">
        <v>10</v>
      </c>
      <c r="AJ807" s="74">
        <v>9.4499999999999993</v>
      </c>
      <c r="AK807" s="74">
        <v>16.45</v>
      </c>
      <c r="AL807" s="74">
        <v>6.25</v>
      </c>
      <c r="AM807" s="73" t="s">
        <v>98</v>
      </c>
      <c r="AN807" s="75" t="s">
        <v>45</v>
      </c>
      <c r="AO807" s="76" t="s">
        <v>46</v>
      </c>
    </row>
    <row r="808" spans="1:41" ht="14.45" customHeight="1">
      <c r="A808" s="38"/>
      <c r="B808" s="9">
        <f t="shared" si="264"/>
        <v>45834</v>
      </c>
      <c r="C808" s="39">
        <f t="shared" si="285"/>
        <v>5400255113</v>
      </c>
      <c r="D808" s="38" t="str">
        <f>IF(AF808="", "", IFERROR(TEXT(INDEX(Tabella4[N°], MATCH("*"&amp;AF808&amp;"*", Tabella4[DIPENDENTE], 0)), "0000"), "Non trovato"))</f>
        <v>1442</v>
      </c>
      <c r="E808" s="38" t="str">
        <f>IF(AG808="", "", IF(ISERROR(MATCH("*"&amp;AG808&amp;"*", Tabella4[DIPENDENTE], 0)), "Non trovato", TEXT(INDEX(Tabella4[N°], MATCH("*"&amp;AG808&amp;"*", Tabella4[DIPENDENTE], 0)), "0000")))</f>
        <v>1924</v>
      </c>
      <c r="F808" s="48" t="str">
        <f t="shared" si="265"/>
        <v>TARASCIO</v>
      </c>
      <c r="G808" s="48" t="str">
        <f t="shared" si="266"/>
        <v>PARTESANO</v>
      </c>
      <c r="H808" s="57"/>
      <c r="I808" s="68" t="str">
        <f t="shared" si="267"/>
        <v>02</v>
      </c>
      <c r="J808" s="39" t="str">
        <f t="shared" si="282"/>
        <v/>
      </c>
      <c r="K808" s="40" t="str">
        <f t="shared" si="283"/>
        <v>05:15</v>
      </c>
      <c r="L808" s="48"/>
      <c r="M808" s="41" t="str">
        <f t="shared" si="284"/>
        <v/>
      </c>
      <c r="N808" s="41" t="str">
        <f t="shared" si="268"/>
        <v/>
      </c>
      <c r="O808" s="10" t="str">
        <f t="shared" si="269"/>
        <v>05:15</v>
      </c>
      <c r="P808" s="10" t="str">
        <f t="shared" si="270"/>
        <v/>
      </c>
      <c r="Q808" s="48" t="str">
        <f t="shared" si="271"/>
        <v/>
      </c>
      <c r="R808" s="48" t="str">
        <f t="shared" si="272"/>
        <v/>
      </c>
      <c r="S808" s="42" t="str">
        <f t="shared" si="273"/>
        <v>DOPPIO</v>
      </c>
      <c r="T808" s="57" t="str">
        <f>Tabella3[[#This Row],[Descrizione Attività]]</f>
        <v>Utilities: squ strum correttiva Giugno</v>
      </c>
      <c r="U808" s="57" t="str">
        <f>IF(Tabella1[[#This Row],[DATA]]="","","02")</f>
        <v>02</v>
      </c>
      <c r="V808" s="34"/>
      <c r="W808" s="34"/>
      <c r="X808" s="33"/>
      <c r="Y808" s="23"/>
      <c r="Z808" s="21" t="str">
        <f t="shared" si="274"/>
        <v>giovedì</v>
      </c>
      <c r="AA808" s="22">
        <f t="shared" si="275"/>
        <v>5.25</v>
      </c>
      <c r="AB808" s="22" t="str">
        <f t="shared" si="276"/>
        <v>05:15</v>
      </c>
      <c r="AC808" s="22" t="str">
        <f t="shared" si="277"/>
        <v>NO</v>
      </c>
      <c r="AD808" s="46"/>
      <c r="AE808" s="80">
        <v>45834</v>
      </c>
      <c r="AF808" s="73" t="s">
        <v>102</v>
      </c>
      <c r="AG808" s="73" t="s">
        <v>103</v>
      </c>
      <c r="AH808" s="73">
        <v>5400255113</v>
      </c>
      <c r="AI808" s="73">
        <v>10</v>
      </c>
      <c r="AJ808" s="74">
        <v>9.4499999999999993</v>
      </c>
      <c r="AK808" s="74">
        <v>15.45</v>
      </c>
      <c r="AL808" s="74">
        <v>10.5</v>
      </c>
      <c r="AM808" s="73" t="s">
        <v>104</v>
      </c>
      <c r="AN808" s="75" t="s">
        <v>45</v>
      </c>
      <c r="AO808" s="76" t="s">
        <v>46</v>
      </c>
    </row>
    <row r="809" spans="1:41" ht="14.45" customHeight="1">
      <c r="A809" s="38"/>
      <c r="B809" s="9">
        <f t="shared" si="264"/>
        <v>45834</v>
      </c>
      <c r="C809" s="39">
        <f t="shared" si="285"/>
        <v>5400257401</v>
      </c>
      <c r="D809" s="38" t="str">
        <f>IF(AF809="", "", IFERROR(TEXT(INDEX(Tabella4[N°], MATCH("*"&amp;AF809&amp;"*", Tabella4[DIPENDENTE], 0)), "0000"), "Non trovato"))</f>
        <v>0354</v>
      </c>
      <c r="E809" s="38" t="str">
        <f>IF(AG809="", "", IF(ISERROR(MATCH("*"&amp;AG809&amp;"*", Tabella4[DIPENDENTE], 0)), "Non trovato", TEXT(INDEX(Tabella4[N°], MATCH("*"&amp;AG809&amp;"*", Tabella4[DIPENDENTE], 0)), "0000")))</f>
        <v>1996</v>
      </c>
      <c r="F809" s="48" t="str">
        <f t="shared" si="265"/>
        <v>GARRO L</v>
      </c>
      <c r="G809" s="48" t="str">
        <f t="shared" si="266"/>
        <v>GARRO S</v>
      </c>
      <c r="H809" s="57"/>
      <c r="I809" s="68" t="str">
        <f t="shared" si="267"/>
        <v>02</v>
      </c>
      <c r="J809" s="39" t="str">
        <f t="shared" si="282"/>
        <v/>
      </c>
      <c r="K809" s="40" t="str">
        <f t="shared" si="283"/>
        <v>07:15</v>
      </c>
      <c r="L809" s="48"/>
      <c r="M809" s="41" t="str">
        <f t="shared" si="284"/>
        <v/>
      </c>
      <c r="N809" s="41" t="str">
        <f t="shared" si="268"/>
        <v/>
      </c>
      <c r="O809" s="10" t="str">
        <f t="shared" si="269"/>
        <v>07:15</v>
      </c>
      <c r="P809" s="10" t="str">
        <f t="shared" si="270"/>
        <v/>
      </c>
      <c r="Q809" s="48" t="str">
        <f t="shared" si="271"/>
        <v/>
      </c>
      <c r="R809" s="48" t="str">
        <f t="shared" si="272"/>
        <v/>
      </c>
      <c r="S809" s="42" t="str">
        <f t="shared" si="273"/>
        <v>DOPPIO</v>
      </c>
      <c r="T809" s="57" t="str">
        <f>Tabella3[[#This Row],[Descrizione Attività]]</f>
        <v>Ripr. Funz. Loop di reg. FRC035 IMP 100 (PREV.144/25)</v>
      </c>
      <c r="U809" s="57" t="str">
        <f>IF(Tabella1[[#This Row],[DATA]]="","","02")</f>
        <v>02</v>
      </c>
      <c r="V809" s="34"/>
      <c r="W809" s="34"/>
      <c r="X809" s="33"/>
      <c r="Y809" s="23"/>
      <c r="Z809" s="21" t="str">
        <f t="shared" si="274"/>
        <v>giovedì</v>
      </c>
      <c r="AA809" s="22">
        <f t="shared" si="275"/>
        <v>7.25</v>
      </c>
      <c r="AB809" s="22" t="str">
        <f t="shared" si="276"/>
        <v>07:15</v>
      </c>
      <c r="AC809" s="22" t="str">
        <f t="shared" si="277"/>
        <v>NO</v>
      </c>
      <c r="AD809" s="46"/>
      <c r="AE809" s="80">
        <v>45834</v>
      </c>
      <c r="AF809" s="73" t="s">
        <v>99</v>
      </c>
      <c r="AG809" s="73" t="s">
        <v>97</v>
      </c>
      <c r="AH809" s="73">
        <v>5400257401</v>
      </c>
      <c r="AI809" s="73">
        <v>10</v>
      </c>
      <c r="AJ809" s="74">
        <v>7.45</v>
      </c>
      <c r="AK809" s="74">
        <v>15.45</v>
      </c>
      <c r="AL809" s="74">
        <v>14.5</v>
      </c>
      <c r="AM809" s="73" t="s">
        <v>244</v>
      </c>
      <c r="AN809" s="75" t="s">
        <v>45</v>
      </c>
      <c r="AO809" s="76" t="s">
        <v>46</v>
      </c>
    </row>
    <row r="810" spans="1:41" ht="14.45" customHeight="1">
      <c r="A810" s="38"/>
      <c r="B810" s="9">
        <f t="shared" si="264"/>
        <v>45834</v>
      </c>
      <c r="C810" s="39">
        <f t="shared" si="285"/>
        <v>5400255115</v>
      </c>
      <c r="D810" s="38" t="str">
        <f>IF(AF810="", "", IFERROR(TEXT(INDEX(Tabella4[N°], MATCH("*"&amp;AF810&amp;"*", Tabella4[DIPENDENTE], 0)), "0000"), "Non trovato"))</f>
        <v>0277</v>
      </c>
      <c r="E810" s="38" t="str">
        <f>IF(AG810="", "", IF(ISERROR(MATCH("*"&amp;AG810&amp;"*", Tabella4[DIPENDENTE], 0)), "Non trovato", TEXT(INDEX(Tabella4[N°], MATCH("*"&amp;AG810&amp;"*", Tabella4[DIPENDENTE], 0)), "0000")))</f>
        <v/>
      </c>
      <c r="F810" s="48" t="str">
        <f t="shared" si="265"/>
        <v>BAUDO</v>
      </c>
      <c r="G810" s="48" t="str">
        <f t="shared" si="266"/>
        <v/>
      </c>
      <c r="H810" s="57"/>
      <c r="I810" s="68" t="str">
        <f t="shared" si="267"/>
        <v>02</v>
      </c>
      <c r="J810" s="39" t="str">
        <f t="shared" si="282"/>
        <v/>
      </c>
      <c r="K810" s="40" t="str">
        <f t="shared" si="283"/>
        <v>06:15</v>
      </c>
      <c r="L810" s="48"/>
      <c r="M810" s="41" t="str">
        <f t="shared" si="284"/>
        <v/>
      </c>
      <c r="N810" s="41" t="str">
        <f t="shared" si="268"/>
        <v/>
      </c>
      <c r="O810" s="10" t="str">
        <f t="shared" si="269"/>
        <v>06:15</v>
      </c>
      <c r="P810" s="10" t="str">
        <f t="shared" si="270"/>
        <v/>
      </c>
      <c r="Q810" s="48" t="str">
        <f t="shared" si="271"/>
        <v/>
      </c>
      <c r="R810" s="48" t="str">
        <f t="shared" si="272"/>
        <v/>
      </c>
      <c r="S810" s="42" t="str">
        <f t="shared" si="273"/>
        <v>SINGOLO</v>
      </c>
      <c r="T810" s="57" t="str">
        <f>Tabella3[[#This Row],[Descrizione Attività]]</f>
        <v>PA1S: squ strum correttiva Giugno</v>
      </c>
      <c r="U810" s="57" t="str">
        <f>IF(Tabella1[[#This Row],[DATA]]="","","02")</f>
        <v>02</v>
      </c>
      <c r="V810" s="34"/>
      <c r="W810" s="34"/>
      <c r="X810" s="33"/>
      <c r="Y810" s="23"/>
      <c r="Z810" s="21" t="str">
        <f t="shared" si="274"/>
        <v>giovedì</v>
      </c>
      <c r="AA810" s="22">
        <f t="shared" si="275"/>
        <v>6.25</v>
      </c>
      <c r="AB810" s="22" t="str">
        <f t="shared" si="276"/>
        <v>06:15</v>
      </c>
      <c r="AC810" s="22" t="str">
        <f t="shared" si="277"/>
        <v>NO</v>
      </c>
      <c r="AD810" s="46"/>
      <c r="AE810" s="80">
        <v>45834</v>
      </c>
      <c r="AF810" s="73" t="s">
        <v>94</v>
      </c>
      <c r="AG810" s="73"/>
      <c r="AH810" s="73">
        <v>5400255115</v>
      </c>
      <c r="AI810" s="73">
        <v>10</v>
      </c>
      <c r="AJ810" s="74">
        <v>9.4499999999999993</v>
      </c>
      <c r="AK810" s="74">
        <v>16.45</v>
      </c>
      <c r="AL810" s="74">
        <v>6.25</v>
      </c>
      <c r="AM810" s="73" t="s">
        <v>95</v>
      </c>
      <c r="AN810" s="75" t="s">
        <v>45</v>
      </c>
      <c r="AO810" s="76" t="s">
        <v>46</v>
      </c>
    </row>
    <row r="811" spans="1:41" ht="14.45" customHeight="1">
      <c r="A811" s="38"/>
      <c r="B811" s="9">
        <f t="shared" si="264"/>
        <v>45834</v>
      </c>
      <c r="C811" s="39">
        <f t="shared" si="285"/>
        <v>5400255115</v>
      </c>
      <c r="D811" s="38" t="str">
        <f>IF(AF811="", "", IFERROR(TEXT(INDEX(Tabella4[N°], MATCH("*"&amp;AF811&amp;"*", Tabella4[DIPENDENTE], 0)), "0000"), "Non trovato"))</f>
        <v>1972</v>
      </c>
      <c r="E811" s="38" t="str">
        <f>IF(AG811="", "", IF(ISERROR(MATCH("*"&amp;AG811&amp;"*", Tabella4[DIPENDENTE], 0)), "Non trovato", TEXT(INDEX(Tabella4[N°], MATCH("*"&amp;AG811&amp;"*", Tabella4[DIPENDENTE], 0)), "0000")))</f>
        <v/>
      </c>
      <c r="F811" s="48" t="str">
        <f t="shared" si="265"/>
        <v>MILLO</v>
      </c>
      <c r="G811" s="48" t="str">
        <f t="shared" si="266"/>
        <v/>
      </c>
      <c r="H811" s="57"/>
      <c r="I811" s="68" t="str">
        <f t="shared" si="267"/>
        <v>02</v>
      </c>
      <c r="J811" s="39" t="str">
        <f t="shared" si="282"/>
        <v/>
      </c>
      <c r="K811" s="40" t="str">
        <f t="shared" si="283"/>
        <v>05:15</v>
      </c>
      <c r="L811" s="48"/>
      <c r="M811" s="41" t="str">
        <f t="shared" si="284"/>
        <v/>
      </c>
      <c r="N811" s="41" t="str">
        <f t="shared" si="268"/>
        <v/>
      </c>
      <c r="O811" s="10" t="str">
        <f t="shared" si="269"/>
        <v>05:15</v>
      </c>
      <c r="P811" s="10" t="str">
        <f t="shared" si="270"/>
        <v/>
      </c>
      <c r="Q811" s="48" t="str">
        <f t="shared" si="271"/>
        <v/>
      </c>
      <c r="R811" s="48" t="str">
        <f t="shared" si="272"/>
        <v/>
      </c>
      <c r="S811" s="42" t="str">
        <f t="shared" si="273"/>
        <v>SINGOLO</v>
      </c>
      <c r="T811" s="57" t="str">
        <f>Tabella3[[#This Row],[Descrizione Attività]]</f>
        <v>PA1S: squ strum correttiva Giugno</v>
      </c>
      <c r="U811" s="57" t="str">
        <f>IF(Tabella1[[#This Row],[DATA]]="","","02")</f>
        <v>02</v>
      </c>
      <c r="V811" s="34"/>
      <c r="W811" s="34"/>
      <c r="X811" s="33"/>
      <c r="Y811" s="23"/>
      <c r="Z811" s="21" t="str">
        <f t="shared" si="274"/>
        <v>giovedì</v>
      </c>
      <c r="AA811" s="22">
        <f t="shared" si="275"/>
        <v>5.25</v>
      </c>
      <c r="AB811" s="22" t="str">
        <f t="shared" si="276"/>
        <v>05:15</v>
      </c>
      <c r="AC811" s="22" t="str">
        <f t="shared" si="277"/>
        <v>NO</v>
      </c>
      <c r="AD811" s="46"/>
      <c r="AE811" s="80">
        <v>45834</v>
      </c>
      <c r="AF811" s="73" t="s">
        <v>100</v>
      </c>
      <c r="AG811" s="73"/>
      <c r="AH811" s="73">
        <v>5400255115</v>
      </c>
      <c r="AI811" s="73">
        <v>10</v>
      </c>
      <c r="AJ811" s="74">
        <v>9.4499999999999993</v>
      </c>
      <c r="AK811" s="74">
        <v>15.45</v>
      </c>
      <c r="AL811" s="74">
        <v>5.25</v>
      </c>
      <c r="AM811" s="73" t="s">
        <v>95</v>
      </c>
      <c r="AN811" s="75" t="s">
        <v>45</v>
      </c>
      <c r="AO811" s="76" t="s">
        <v>46</v>
      </c>
    </row>
    <row r="812" spans="1:41" ht="14.45" customHeight="1">
      <c r="A812" s="38"/>
      <c r="B812" s="9">
        <f t="shared" si="264"/>
        <v>45834</v>
      </c>
      <c r="C812" s="39">
        <f t="shared" si="285"/>
        <v>404</v>
      </c>
      <c r="D812" s="38" t="str">
        <f>IF(AF812="", "", IFERROR(TEXT(INDEX(Tabella4[N°], MATCH("*"&amp;AF812&amp;"*", Tabella4[DIPENDENTE], 0)), "0000"), "Non trovato"))</f>
        <v>2132</v>
      </c>
      <c r="E812" s="38" t="str">
        <f>IF(AG812="", "", IF(ISERROR(MATCH("*"&amp;AG812&amp;"*", Tabella4[DIPENDENTE], 0)), "Non trovato", TEXT(INDEX(Tabella4[N°], MATCH("*"&amp;AG812&amp;"*", Tabella4[DIPENDENTE], 0)), "0000")))</f>
        <v/>
      </c>
      <c r="F812" s="48" t="str">
        <f t="shared" si="265"/>
        <v>ALLEGRETTI</v>
      </c>
      <c r="G812" s="48" t="str">
        <f t="shared" si="266"/>
        <v/>
      </c>
      <c r="H812" s="57"/>
      <c r="I812" s="68" t="str">
        <f t="shared" si="267"/>
        <v>02</v>
      </c>
      <c r="J812" s="39" t="str">
        <f t="shared" si="282"/>
        <v>01:00</v>
      </c>
      <c r="K812" s="40" t="str">
        <f t="shared" si="283"/>
        <v/>
      </c>
      <c r="L812" s="48"/>
      <c r="M812" s="41" t="str">
        <f t="shared" si="284"/>
        <v/>
      </c>
      <c r="N812" s="41" t="str">
        <f t="shared" si="268"/>
        <v/>
      </c>
      <c r="O812" s="10" t="str">
        <f t="shared" si="269"/>
        <v>01:00</v>
      </c>
      <c r="P812" s="10" t="str">
        <f t="shared" si="270"/>
        <v/>
      </c>
      <c r="Q812" s="48" t="str">
        <f t="shared" si="271"/>
        <v/>
      </c>
      <c r="R812" s="48" t="str">
        <f t="shared" si="272"/>
        <v/>
      </c>
      <c r="S812" s="42" t="str">
        <f t="shared" si="273"/>
        <v>SINGOLO</v>
      </c>
      <c r="T812" s="57" t="str">
        <f>Tabella3[[#This Row],[Descrizione Attività]]</f>
        <v>ORE CONTO PROPRIO</v>
      </c>
      <c r="U812" s="57" t="str">
        <f>IF(Tabella1[[#This Row],[DATA]]="","","02")</f>
        <v>02</v>
      </c>
      <c r="V812" s="34"/>
      <c r="W812" s="34"/>
      <c r="X812" s="33"/>
      <c r="Y812" s="23"/>
      <c r="Z812" s="21" t="str">
        <f t="shared" si="274"/>
        <v>giovedì</v>
      </c>
      <c r="AA812" s="22">
        <f t="shared" si="275"/>
        <v>1</v>
      </c>
      <c r="AB812" s="22" t="str">
        <f t="shared" si="276"/>
        <v>01:00</v>
      </c>
      <c r="AC812" s="22" t="str">
        <f t="shared" si="277"/>
        <v>NO</v>
      </c>
      <c r="AD812" s="46"/>
      <c r="AE812" s="80">
        <v>45834</v>
      </c>
      <c r="AF812" s="73" t="s">
        <v>107</v>
      </c>
      <c r="AG812" s="73"/>
      <c r="AH812" s="73">
        <v>4041</v>
      </c>
      <c r="AI812" s="73">
        <v>10</v>
      </c>
      <c r="AJ812" s="74">
        <v>6.45</v>
      </c>
      <c r="AK812" s="74">
        <v>7.45</v>
      </c>
      <c r="AL812" s="74">
        <v>1</v>
      </c>
      <c r="AM812" s="73" t="s">
        <v>62</v>
      </c>
      <c r="AN812" s="75" t="s">
        <v>49</v>
      </c>
      <c r="AO812" s="76">
        <v>4041</v>
      </c>
    </row>
    <row r="813" spans="1:41" ht="14.45" customHeight="1">
      <c r="A813" s="38"/>
      <c r="B813" s="9">
        <f t="shared" si="264"/>
        <v>45834</v>
      </c>
      <c r="C813" s="39" t="str">
        <f t="shared" si="285"/>
        <v>23/134</v>
      </c>
      <c r="D813" s="38" t="str">
        <f>IF(AF813="", "", IFERROR(TEXT(INDEX(Tabella4[N°], MATCH("*"&amp;AF813&amp;"*", Tabella4[DIPENDENTE], 0)), "0000"), "Non trovato"))</f>
        <v>2132</v>
      </c>
      <c r="E813" s="38" t="str">
        <f>IF(AG813="", "", IF(ISERROR(MATCH("*"&amp;AG813&amp;"*", Tabella4[DIPENDENTE], 0)), "Non trovato", TEXT(INDEX(Tabella4[N°], MATCH("*"&amp;AG813&amp;"*", Tabella4[DIPENDENTE], 0)), "0000")))</f>
        <v/>
      </c>
      <c r="F813" s="48" t="str">
        <f t="shared" si="265"/>
        <v>ALLEGRETTI</v>
      </c>
      <c r="G813" s="48" t="str">
        <f t="shared" si="266"/>
        <v/>
      </c>
      <c r="H813" s="57"/>
      <c r="I813" s="68" t="str">
        <f t="shared" si="267"/>
        <v>02</v>
      </c>
      <c r="J813" s="39" t="str">
        <f t="shared" si="282"/>
        <v/>
      </c>
      <c r="K813" s="40" t="str">
        <f t="shared" si="283"/>
        <v>08:15</v>
      </c>
      <c r="L813" s="48"/>
      <c r="M813" s="41" t="str">
        <f t="shared" si="284"/>
        <v>00:30</v>
      </c>
      <c r="N813" s="41" t="str">
        <f t="shared" si="268"/>
        <v/>
      </c>
      <c r="O813" s="10" t="str">
        <f t="shared" si="269"/>
        <v>08:45</v>
      </c>
      <c r="P813" s="10" t="str">
        <f t="shared" si="270"/>
        <v/>
      </c>
      <c r="Q813" s="48" t="str">
        <f t="shared" si="271"/>
        <v/>
      </c>
      <c r="R813" s="48" t="str">
        <f t="shared" si="272"/>
        <v/>
      </c>
      <c r="S813" s="42" t="str">
        <f t="shared" si="273"/>
        <v>SINGOLO</v>
      </c>
      <c r="T813" s="57" t="str">
        <f>Tabella3[[#This Row],[Descrizione Attività]]</f>
        <v>Manutenzione Strumentale Isab</v>
      </c>
      <c r="U813" s="57" t="str">
        <f>IF(Tabella1[[#This Row],[DATA]]="","","02")</f>
        <v>02</v>
      </c>
      <c r="V813" s="34"/>
      <c r="W813" s="34"/>
      <c r="X813" s="33"/>
      <c r="Y813" s="23"/>
      <c r="Z813" s="21" t="str">
        <f t="shared" si="274"/>
        <v>giovedì</v>
      </c>
      <c r="AA813" s="22">
        <f t="shared" si="275"/>
        <v>8.75</v>
      </c>
      <c r="AB813" s="22" t="str">
        <f t="shared" si="276"/>
        <v>08:45</v>
      </c>
      <c r="AC813" s="22" t="str">
        <f t="shared" si="277"/>
        <v>NO</v>
      </c>
      <c r="AD813" s="46"/>
      <c r="AE813" s="80">
        <v>45834</v>
      </c>
      <c r="AF813" s="73" t="s">
        <v>107</v>
      </c>
      <c r="AG813" s="73"/>
      <c r="AH813" s="73">
        <v>23134</v>
      </c>
      <c r="AI813" s="73">
        <v>20</v>
      </c>
      <c r="AJ813" s="74">
        <v>9.4499999999999993</v>
      </c>
      <c r="AK813" s="74">
        <v>19.149999999999999</v>
      </c>
      <c r="AL813" s="74">
        <v>8.75</v>
      </c>
      <c r="AM813" s="73" t="s">
        <v>156</v>
      </c>
      <c r="AN813" s="75" t="s">
        <v>49</v>
      </c>
      <c r="AO813" s="76" t="s">
        <v>46</v>
      </c>
    </row>
    <row r="814" spans="1:41" ht="14.45" customHeight="1">
      <c r="A814" s="38"/>
      <c r="B814" s="9">
        <f t="shared" si="264"/>
        <v>45834</v>
      </c>
      <c r="C814" s="39">
        <f t="shared" si="285"/>
        <v>5400254373</v>
      </c>
      <c r="D814" s="38" t="str">
        <f>IF(AF814="", "", IFERROR(TEXT(INDEX(Tabella4[N°], MATCH("*"&amp;AF814&amp;"*", Tabella4[DIPENDENTE], 0)), "0000"), "Non trovato"))</f>
        <v>2013</v>
      </c>
      <c r="E814" s="38" t="str">
        <f>IF(AG814="", "", IF(ISERROR(MATCH("*"&amp;AG814&amp;"*", Tabella4[DIPENDENTE], 0)), "Non trovato", TEXT(INDEX(Tabella4[N°], MATCH("*"&amp;AG814&amp;"*", Tabella4[DIPENDENTE], 0)), "0000")))</f>
        <v>1976</v>
      </c>
      <c r="F814" s="48" t="str">
        <f t="shared" si="265"/>
        <v>DE LUCA</v>
      </c>
      <c r="G814" s="48" t="str">
        <f t="shared" si="266"/>
        <v>RIZZA F</v>
      </c>
      <c r="H814" s="57"/>
      <c r="I814" s="68" t="str">
        <f t="shared" si="267"/>
        <v>02</v>
      </c>
      <c r="J814" s="39" t="str">
        <f t="shared" si="282"/>
        <v/>
      </c>
      <c r="K814" s="40" t="str">
        <f t="shared" si="283"/>
        <v>08:15</v>
      </c>
      <c r="L814" s="48"/>
      <c r="M814" s="41" t="str">
        <f t="shared" si="284"/>
        <v/>
      </c>
      <c r="N814" s="41" t="str">
        <f t="shared" si="268"/>
        <v/>
      </c>
      <c r="O814" s="10" t="str">
        <f t="shared" si="269"/>
        <v>08:15</v>
      </c>
      <c r="P814" s="10" t="str">
        <f t="shared" si="270"/>
        <v/>
      </c>
      <c r="Q814" s="48" t="str">
        <f t="shared" si="271"/>
        <v/>
      </c>
      <c r="R814" s="48" t="str">
        <f t="shared" si="272"/>
        <v/>
      </c>
      <c r="S814" s="42" t="str">
        <f t="shared" si="273"/>
        <v>DOPPIO</v>
      </c>
      <c r="T814" s="57" t="str">
        <f>Tabella3[[#This Row],[Descrizione Attività]]</f>
        <v>SD25_1200/3 LAVORI STRUMENT. COEMI</v>
      </c>
      <c r="U814" s="57" t="str">
        <f>IF(Tabella1[[#This Row],[DATA]]="","","02")</f>
        <v>02</v>
      </c>
      <c r="V814" s="34"/>
      <c r="W814" s="34"/>
      <c r="X814" s="33"/>
      <c r="Y814" s="23"/>
      <c r="Z814" s="21" t="str">
        <f t="shared" si="274"/>
        <v>giovedì</v>
      </c>
      <c r="AA814" s="22">
        <f t="shared" si="275"/>
        <v>8.25</v>
      </c>
      <c r="AB814" s="22" t="str">
        <f t="shared" si="276"/>
        <v>08:15</v>
      </c>
      <c r="AC814" s="22" t="str">
        <f t="shared" si="277"/>
        <v>NO</v>
      </c>
      <c r="AD814" s="46"/>
      <c r="AE814" s="80">
        <v>45834</v>
      </c>
      <c r="AF814" s="73" t="s">
        <v>105</v>
      </c>
      <c r="AG814" s="73" t="s">
        <v>77</v>
      </c>
      <c r="AH814" s="73">
        <v>5400254373</v>
      </c>
      <c r="AI814" s="73">
        <v>10</v>
      </c>
      <c r="AJ814" s="74">
        <v>7.45</v>
      </c>
      <c r="AK814" s="74">
        <v>16.45</v>
      </c>
      <c r="AL814" s="74">
        <v>16.5</v>
      </c>
      <c r="AM814" s="73" t="s">
        <v>151</v>
      </c>
      <c r="AN814" s="75" t="s">
        <v>91</v>
      </c>
      <c r="AO814" s="76" t="s">
        <v>46</v>
      </c>
    </row>
    <row r="815" spans="1:41" ht="14.45" customHeight="1">
      <c r="A815" s="38"/>
      <c r="B815" s="9">
        <f t="shared" si="264"/>
        <v>45834</v>
      </c>
      <c r="C815" s="39">
        <f t="shared" si="285"/>
        <v>404</v>
      </c>
      <c r="D815" s="38" t="str">
        <f>IF(AF815="", "", IFERROR(TEXT(INDEX(Tabella4[N°], MATCH("*"&amp;AF815&amp;"*", Tabella4[DIPENDENTE], 0)), "0000"), "Non trovato"))</f>
        <v>0476</v>
      </c>
      <c r="E815" s="38" t="str">
        <f>IF(AG815="", "", IF(ISERROR(MATCH("*"&amp;AG815&amp;"*", Tabella4[DIPENDENTE], 0)), "Non trovato", TEXT(INDEX(Tabella4[N°], MATCH("*"&amp;AG815&amp;"*", Tabella4[DIPENDENTE], 0)), "0000")))</f>
        <v>1894</v>
      </c>
      <c r="F815" s="48" t="str">
        <f t="shared" si="265"/>
        <v>ARICO'</v>
      </c>
      <c r="G815" s="48" t="str">
        <f t="shared" si="266"/>
        <v>CORTESE</v>
      </c>
      <c r="H815" s="57"/>
      <c r="I815" s="68" t="str">
        <f t="shared" si="267"/>
        <v>02</v>
      </c>
      <c r="J815" s="39" t="str">
        <f t="shared" si="282"/>
        <v/>
      </c>
      <c r="K815" s="40" t="str">
        <f t="shared" si="283"/>
        <v/>
      </c>
      <c r="L815" s="48"/>
      <c r="M815" s="41" t="str">
        <f t="shared" si="284"/>
        <v/>
      </c>
      <c r="N815" s="41" t="str">
        <f t="shared" si="268"/>
        <v/>
      </c>
      <c r="O815" s="10" t="str">
        <f t="shared" si="269"/>
        <v>08:15</v>
      </c>
      <c r="P815" s="10" t="str">
        <f t="shared" si="270"/>
        <v/>
      </c>
      <c r="Q815" s="48" t="str">
        <f t="shared" si="271"/>
        <v>08:15</v>
      </c>
      <c r="R815" s="48" t="str">
        <f t="shared" si="272"/>
        <v/>
      </c>
      <c r="S815" s="42" t="str">
        <f t="shared" si="273"/>
        <v>DOPPIO</v>
      </c>
      <c r="T815" s="57" t="str">
        <f>Tabella3[[#This Row],[Descrizione Attività]]</f>
        <v>MALATTIA</v>
      </c>
      <c r="U815" s="57" t="str">
        <f>IF(Tabella1[[#This Row],[DATA]]="","","02")</f>
        <v>02</v>
      </c>
      <c r="V815" s="34"/>
      <c r="W815" s="34"/>
      <c r="X815" s="33"/>
      <c r="Y815" s="23"/>
      <c r="Z815" s="21" t="str">
        <f t="shared" si="274"/>
        <v>giovedì</v>
      </c>
      <c r="AA815" s="22">
        <f t="shared" si="275"/>
        <v>8.25</v>
      </c>
      <c r="AB815" s="22" t="str">
        <f t="shared" si="276"/>
        <v>08:15</v>
      </c>
      <c r="AC815" s="22" t="str">
        <f t="shared" si="277"/>
        <v>NO</v>
      </c>
      <c r="AD815" s="46"/>
      <c r="AE815" s="80">
        <v>45834</v>
      </c>
      <c r="AF815" s="73" t="s">
        <v>108</v>
      </c>
      <c r="AG815" s="73" t="s">
        <v>58</v>
      </c>
      <c r="AH815" s="73">
        <v>4043</v>
      </c>
      <c r="AI815" s="73">
        <v>10</v>
      </c>
      <c r="AJ815" s="74"/>
      <c r="AK815" s="74"/>
      <c r="AL815" s="74">
        <v>16.5</v>
      </c>
      <c r="AM815" s="73" t="s">
        <v>22</v>
      </c>
      <c r="AN815" s="75" t="s">
        <v>49</v>
      </c>
      <c r="AO815" s="76">
        <v>404</v>
      </c>
    </row>
    <row r="816" spans="1:41" ht="14.45" customHeight="1">
      <c r="A816" s="38"/>
      <c r="B816" s="9">
        <f t="shared" si="264"/>
        <v>45834</v>
      </c>
      <c r="C816" s="39">
        <f t="shared" si="285"/>
        <v>404</v>
      </c>
      <c r="D816" s="38" t="str">
        <f>IF(AF816="", "", IFERROR(TEXT(INDEX(Tabella4[N°], MATCH("*"&amp;AF816&amp;"*", Tabella4[DIPENDENTE], 0)), "0000"), "Non trovato"))</f>
        <v>0266</v>
      </c>
      <c r="E816" s="38" t="str">
        <f>IF(AG816="", "", IF(ISERROR(MATCH("*"&amp;AG816&amp;"*", Tabella4[DIPENDENTE], 0)), "Non trovato", TEXT(INDEX(Tabella4[N°], MATCH("*"&amp;AG816&amp;"*", Tabella4[DIPENDENTE], 0)), "0000")))</f>
        <v>2150</v>
      </c>
      <c r="F816" s="48" t="str">
        <f t="shared" si="265"/>
        <v>DI SALVO</v>
      </c>
      <c r="G816" s="48" t="str">
        <f t="shared" si="266"/>
        <v>RIZZA C</v>
      </c>
      <c r="H816" s="57"/>
      <c r="I816" s="68" t="str">
        <f t="shared" si="267"/>
        <v>02</v>
      </c>
      <c r="J816" s="39" t="str">
        <f t="shared" si="282"/>
        <v/>
      </c>
      <c r="K816" s="40" t="str">
        <f t="shared" si="283"/>
        <v/>
      </c>
      <c r="L816" s="48"/>
      <c r="M816" s="41" t="str">
        <f t="shared" si="284"/>
        <v/>
      </c>
      <c r="N816" s="41" t="str">
        <f t="shared" si="268"/>
        <v/>
      </c>
      <c r="O816" s="10" t="str">
        <f t="shared" si="269"/>
        <v>08:15</v>
      </c>
      <c r="P816" s="10" t="str">
        <f t="shared" si="270"/>
        <v/>
      </c>
      <c r="Q816" s="48" t="str">
        <f t="shared" si="271"/>
        <v>08:15</v>
      </c>
      <c r="R816" s="48" t="str">
        <f t="shared" si="272"/>
        <v/>
      </c>
      <c r="S816" s="42" t="str">
        <f t="shared" si="273"/>
        <v>DOPPIO</v>
      </c>
      <c r="T816" s="57" t="str">
        <f>Tabella3[[#This Row],[Descrizione Attività]]</f>
        <v>MALATTIA</v>
      </c>
      <c r="U816" s="57" t="str">
        <f>IF(Tabella1[[#This Row],[DATA]]="","","02")</f>
        <v>02</v>
      </c>
      <c r="V816" s="34"/>
      <c r="W816" s="34"/>
      <c r="X816" s="33"/>
      <c r="Y816" s="23"/>
      <c r="Z816" s="21" t="str">
        <f t="shared" si="274"/>
        <v>giovedì</v>
      </c>
      <c r="AA816" s="22">
        <f t="shared" si="275"/>
        <v>8.25</v>
      </c>
      <c r="AB816" s="22" t="str">
        <f t="shared" si="276"/>
        <v>08:15</v>
      </c>
      <c r="AC816" s="22" t="str">
        <f t="shared" si="277"/>
        <v>NO</v>
      </c>
      <c r="AD816" s="46"/>
      <c r="AE816" s="80">
        <v>45834</v>
      </c>
      <c r="AF816" s="73" t="s">
        <v>54</v>
      </c>
      <c r="AG816" s="73" t="s">
        <v>78</v>
      </c>
      <c r="AH816" s="73">
        <v>4043</v>
      </c>
      <c r="AI816" s="73">
        <v>10</v>
      </c>
      <c r="AJ816" s="74"/>
      <c r="AK816" s="74"/>
      <c r="AL816" s="74">
        <v>16.5</v>
      </c>
      <c r="AM816" s="73" t="s">
        <v>22</v>
      </c>
      <c r="AN816" s="75" t="s">
        <v>49</v>
      </c>
      <c r="AO816" s="76">
        <v>404</v>
      </c>
    </row>
    <row r="817" spans="1:41" ht="14.45" customHeight="1">
      <c r="A817" s="38"/>
      <c r="B817" s="9">
        <f t="shared" si="264"/>
        <v>45834</v>
      </c>
      <c r="C817" s="39">
        <f t="shared" si="285"/>
        <v>404</v>
      </c>
      <c r="D817" s="38" t="str">
        <f>IF(AF817="", "", IFERROR(TEXT(INDEX(Tabella4[N°], MATCH("*"&amp;AF817&amp;"*", Tabella4[DIPENDENTE], 0)), "0000"), "Non trovato"))</f>
        <v>0386</v>
      </c>
      <c r="E817" s="38" t="str">
        <f>IF(AG817="", "", IF(ISERROR(MATCH("*"&amp;AG817&amp;"*", Tabella4[DIPENDENTE], 0)), "Non trovato", TEXT(INDEX(Tabella4[N°], MATCH("*"&amp;AG817&amp;"*", Tabella4[DIPENDENTE], 0)), "0000")))</f>
        <v/>
      </c>
      <c r="F817" s="48" t="str">
        <f t="shared" si="265"/>
        <v>TRICHINI</v>
      </c>
      <c r="G817" s="48" t="str">
        <f t="shared" si="266"/>
        <v/>
      </c>
      <c r="H817" s="57"/>
      <c r="I817" s="68" t="str">
        <f t="shared" si="267"/>
        <v>02</v>
      </c>
      <c r="J817" s="39" t="str">
        <f t="shared" si="282"/>
        <v/>
      </c>
      <c r="K817" s="40" t="str">
        <f t="shared" si="283"/>
        <v/>
      </c>
      <c r="L817" s="48"/>
      <c r="M817" s="41" t="str">
        <f t="shared" si="284"/>
        <v/>
      </c>
      <c r="N817" s="41" t="str">
        <f t="shared" si="268"/>
        <v/>
      </c>
      <c r="O817" s="10" t="str">
        <f t="shared" si="269"/>
        <v>08:15</v>
      </c>
      <c r="P817" s="10" t="str">
        <f t="shared" si="270"/>
        <v/>
      </c>
      <c r="Q817" s="48" t="str">
        <f t="shared" si="271"/>
        <v>08:15</v>
      </c>
      <c r="R817" s="48" t="str">
        <f t="shared" si="272"/>
        <v/>
      </c>
      <c r="S817" s="42" t="str">
        <f t="shared" si="273"/>
        <v>SINGOLO</v>
      </c>
      <c r="T817" s="57" t="str">
        <f>Tabella3[[#This Row],[Descrizione Attività]]</f>
        <v>MALATTIA</v>
      </c>
      <c r="U817" s="57" t="str">
        <f>IF(Tabella1[[#This Row],[DATA]]="","","02")</f>
        <v>02</v>
      </c>
      <c r="V817" s="34"/>
      <c r="W817" s="34"/>
      <c r="X817" s="33"/>
      <c r="Y817" s="23"/>
      <c r="Z817" s="21" t="str">
        <f t="shared" si="274"/>
        <v>giovedì</v>
      </c>
      <c r="AA817" s="22">
        <f t="shared" si="275"/>
        <v>8.25</v>
      </c>
      <c r="AB817" s="22" t="str">
        <f t="shared" si="276"/>
        <v>08:15</v>
      </c>
      <c r="AC817" s="22" t="str">
        <f t="shared" si="277"/>
        <v>NO</v>
      </c>
      <c r="AD817" s="46"/>
      <c r="AE817" s="80">
        <v>45834</v>
      </c>
      <c r="AF817" s="73" t="s">
        <v>113</v>
      </c>
      <c r="AG817" s="73"/>
      <c r="AH817" s="73">
        <v>4043</v>
      </c>
      <c r="AI817" s="73">
        <v>10</v>
      </c>
      <c r="AJ817" s="74"/>
      <c r="AK817" s="74"/>
      <c r="AL817" s="74">
        <v>8.25</v>
      </c>
      <c r="AM817" s="73" t="s">
        <v>22</v>
      </c>
      <c r="AN817" s="75" t="s">
        <v>49</v>
      </c>
      <c r="AO817" s="76">
        <v>404</v>
      </c>
    </row>
    <row r="818" spans="1:41" ht="14.45" customHeight="1">
      <c r="A818" s="38"/>
      <c r="B818" s="9">
        <f t="shared" si="264"/>
        <v>45834</v>
      </c>
      <c r="C818" s="39">
        <f t="shared" si="285"/>
        <v>404</v>
      </c>
      <c r="D818" s="38" t="str">
        <f>IF(AF818="", "", IFERROR(TEXT(INDEX(Tabella4[N°], MATCH("*"&amp;AF818&amp;"*", Tabella4[DIPENDENTE], 0)), "0000"), "Non trovato"))</f>
        <v>0300</v>
      </c>
      <c r="E818" s="38" t="str">
        <f>IF(AG818="", "", IF(ISERROR(MATCH("*"&amp;AG818&amp;"*", Tabella4[DIPENDENTE], 0)), "Non trovato", TEXT(INDEX(Tabella4[N°], MATCH("*"&amp;AG818&amp;"*", Tabella4[DIPENDENTE], 0)), "0000")))</f>
        <v>0427</v>
      </c>
      <c r="F818" s="48" t="str">
        <f t="shared" si="265"/>
        <v>CAVAGNACCHI</v>
      </c>
      <c r="G818" s="48" t="str">
        <f t="shared" si="266"/>
        <v>CAVALIERE</v>
      </c>
      <c r="H818" s="57"/>
      <c r="I818" s="68" t="str">
        <f t="shared" si="267"/>
        <v>02</v>
      </c>
      <c r="J818" s="39" t="str">
        <f t="shared" si="282"/>
        <v/>
      </c>
      <c r="K818" s="40" t="str">
        <f t="shared" si="283"/>
        <v/>
      </c>
      <c r="L818" s="48"/>
      <c r="M818" s="41" t="str">
        <f t="shared" si="284"/>
        <v/>
      </c>
      <c r="N818" s="41" t="str">
        <f t="shared" si="268"/>
        <v/>
      </c>
      <c r="O818" s="10" t="str">
        <f t="shared" si="269"/>
        <v>01:00</v>
      </c>
      <c r="P818" s="10" t="str">
        <f t="shared" si="270"/>
        <v>01:00</v>
      </c>
      <c r="Q818" s="48" t="str">
        <f t="shared" si="271"/>
        <v/>
      </c>
      <c r="R818" s="48" t="str">
        <f t="shared" si="272"/>
        <v/>
      </c>
      <c r="S818" s="42" t="str">
        <f t="shared" si="273"/>
        <v>DOPPIO</v>
      </c>
      <c r="T818" s="57" t="str">
        <f>Tabella3[[#This Row],[Descrizione Attività]]</f>
        <v>PERMESSO RETRIBUITO</v>
      </c>
      <c r="U818" s="57" t="str">
        <f>IF(Tabella1[[#This Row],[DATA]]="","","02")</f>
        <v>02</v>
      </c>
      <c r="V818" s="34"/>
      <c r="W818" s="34"/>
      <c r="X818" s="33"/>
      <c r="Y818" s="23"/>
      <c r="Z818" s="21" t="str">
        <f t="shared" si="274"/>
        <v>giovedì</v>
      </c>
      <c r="AA818" s="22">
        <f t="shared" si="275"/>
        <v>1</v>
      </c>
      <c r="AB818" s="22" t="str">
        <f t="shared" si="276"/>
        <v>01:00</v>
      </c>
      <c r="AC818" s="22" t="str">
        <f t="shared" si="277"/>
        <v>NO</v>
      </c>
      <c r="AD818" s="46"/>
      <c r="AE818" s="80">
        <v>45834</v>
      </c>
      <c r="AF818" s="73" t="s">
        <v>81</v>
      </c>
      <c r="AG818" s="73" t="s">
        <v>75</v>
      </c>
      <c r="AH818" s="73">
        <v>4044</v>
      </c>
      <c r="AI818" s="73">
        <v>10</v>
      </c>
      <c r="AJ818" s="74">
        <v>15.45</v>
      </c>
      <c r="AK818" s="74">
        <v>16.45</v>
      </c>
      <c r="AL818" s="74">
        <v>2</v>
      </c>
      <c r="AM818" s="73" t="s">
        <v>48</v>
      </c>
      <c r="AN818" s="75" t="s">
        <v>49</v>
      </c>
      <c r="AO818" s="76">
        <v>404</v>
      </c>
    </row>
    <row r="819" spans="1:41" ht="14.45" customHeight="1">
      <c r="A819" s="38"/>
      <c r="B819" s="9">
        <f t="shared" si="264"/>
        <v>45834</v>
      </c>
      <c r="C819" s="51">
        <f t="shared" si="285"/>
        <v>404</v>
      </c>
      <c r="D819" s="38" t="str">
        <f>IF(AF819="", "", IFERROR(TEXT(INDEX(Tabella4[N°], MATCH("*"&amp;AF819&amp;"*", Tabella4[DIPENDENTE], 0)), "0000"), "Non trovato"))</f>
        <v>0354</v>
      </c>
      <c r="E819" s="38" t="str">
        <f>IF(AG819="", "", IF(ISERROR(MATCH("*"&amp;AG819&amp;"*", Tabella4[DIPENDENTE], 0)), "Non trovato", TEXT(INDEX(Tabella4[N°], MATCH("*"&amp;AG819&amp;"*", Tabella4[DIPENDENTE], 0)), "0000")))</f>
        <v>1996</v>
      </c>
      <c r="F819" s="48" t="str">
        <f t="shared" si="265"/>
        <v>GARRO L</v>
      </c>
      <c r="G819" s="48" t="str">
        <f t="shared" si="266"/>
        <v>GARRO S</v>
      </c>
      <c r="H819" s="57"/>
      <c r="I819" s="68" t="str">
        <f t="shared" si="267"/>
        <v>02</v>
      </c>
      <c r="J819" s="39" t="str">
        <f t="shared" si="282"/>
        <v/>
      </c>
      <c r="K819" s="40" t="str">
        <f t="shared" si="283"/>
        <v/>
      </c>
      <c r="L819" s="48"/>
      <c r="M819" s="41" t="str">
        <f t="shared" si="284"/>
        <v/>
      </c>
      <c r="N819" s="41" t="str">
        <f t="shared" si="268"/>
        <v/>
      </c>
      <c r="O819" s="10" t="str">
        <f t="shared" si="269"/>
        <v>01:00</v>
      </c>
      <c r="P819" s="10" t="str">
        <f t="shared" si="270"/>
        <v>01:00</v>
      </c>
      <c r="Q819" s="48" t="str">
        <f t="shared" si="271"/>
        <v/>
      </c>
      <c r="R819" s="48" t="str">
        <f t="shared" si="272"/>
        <v/>
      </c>
      <c r="S819" s="42" t="str">
        <f t="shared" si="273"/>
        <v>DOPPIO</v>
      </c>
      <c r="T819" s="58" t="str">
        <f>Tabella3[[#This Row],[Descrizione Attività]]</f>
        <v>PERMESSO RETRIBUITO</v>
      </c>
      <c r="U819" s="58" t="str">
        <f>IF(Tabella1[[#This Row],[DATA]]="","","02")</f>
        <v>02</v>
      </c>
      <c r="V819" s="34"/>
      <c r="W819" s="34"/>
      <c r="X819" s="33"/>
      <c r="Y819" s="23"/>
      <c r="Z819" s="21" t="str">
        <f t="shared" si="274"/>
        <v>giovedì</v>
      </c>
      <c r="AA819" s="22">
        <f t="shared" si="275"/>
        <v>1</v>
      </c>
      <c r="AB819" s="22" t="str">
        <f t="shared" si="276"/>
        <v>01:00</v>
      </c>
      <c r="AC819" s="22" t="str">
        <f t="shared" si="277"/>
        <v>NO</v>
      </c>
      <c r="AD819" s="46"/>
      <c r="AE819" s="80">
        <v>45834</v>
      </c>
      <c r="AF819" s="73" t="s">
        <v>99</v>
      </c>
      <c r="AG819" s="73" t="s">
        <v>97</v>
      </c>
      <c r="AH819" s="73">
        <v>4044</v>
      </c>
      <c r="AI819" s="73">
        <v>10</v>
      </c>
      <c r="AJ819" s="74">
        <v>15.45</v>
      </c>
      <c r="AK819" s="74">
        <v>16.45</v>
      </c>
      <c r="AL819" s="74">
        <v>2</v>
      </c>
      <c r="AM819" s="73" t="s">
        <v>48</v>
      </c>
      <c r="AN819" s="75" t="s">
        <v>49</v>
      </c>
      <c r="AO819" s="76">
        <v>404</v>
      </c>
    </row>
    <row r="820" spans="1:41" ht="14.45" customHeight="1">
      <c r="A820" s="38"/>
      <c r="B820" s="9">
        <f t="shared" si="264"/>
        <v>45834</v>
      </c>
      <c r="C820" s="51">
        <f t="shared" si="285"/>
        <v>404</v>
      </c>
      <c r="D820" s="38" t="str">
        <f>IF(AF820="", "", IFERROR(TEXT(INDEX(Tabella4[N°], MATCH("*"&amp;AF820&amp;"*", Tabella4[DIPENDENTE], 0)), "0000"), "Non trovato"))</f>
        <v>2114</v>
      </c>
      <c r="E820" s="38" t="str">
        <f>IF(AG820="", "", IF(ISERROR(MATCH("*"&amp;AG820&amp;"*", Tabella4[DIPENDENTE], 0)), "Non trovato", TEXT(INDEX(Tabella4[N°], MATCH("*"&amp;AG820&amp;"*", Tabella4[DIPENDENTE], 0)), "0000")))</f>
        <v>1904</v>
      </c>
      <c r="F820" s="48" t="str">
        <f t="shared" si="265"/>
        <v>GUARINO</v>
      </c>
      <c r="G820" s="48" t="str">
        <f t="shared" si="266"/>
        <v>LA ROCCA</v>
      </c>
      <c r="H820" s="57"/>
      <c r="I820" s="68" t="str">
        <f t="shared" si="267"/>
        <v>02</v>
      </c>
      <c r="J820" s="39" t="str">
        <f t="shared" si="282"/>
        <v/>
      </c>
      <c r="K820" s="40" t="str">
        <f t="shared" si="283"/>
        <v/>
      </c>
      <c r="L820" s="48"/>
      <c r="M820" s="41" t="str">
        <f t="shared" si="284"/>
        <v/>
      </c>
      <c r="N820" s="41" t="str">
        <f t="shared" si="268"/>
        <v/>
      </c>
      <c r="O820" s="10" t="str">
        <f t="shared" si="269"/>
        <v>01:00</v>
      </c>
      <c r="P820" s="10" t="str">
        <f t="shared" si="270"/>
        <v>01:00</v>
      </c>
      <c r="Q820" s="48" t="str">
        <f t="shared" si="271"/>
        <v/>
      </c>
      <c r="R820" s="48" t="str">
        <f t="shared" si="272"/>
        <v/>
      </c>
      <c r="S820" s="42" t="str">
        <f t="shared" si="273"/>
        <v>DOPPIO</v>
      </c>
      <c r="T820" s="58" t="str">
        <f>Tabella3[[#This Row],[Descrizione Attività]]</f>
        <v>PERMESSO RETRIBUITO</v>
      </c>
      <c r="U820" s="58" t="str">
        <f>IF(Tabella1[[#This Row],[DATA]]="","","02")</f>
        <v>02</v>
      </c>
      <c r="V820" s="34"/>
      <c r="W820" s="34"/>
      <c r="X820" s="33"/>
      <c r="Y820" s="23"/>
      <c r="Z820" s="21" t="str">
        <f t="shared" si="274"/>
        <v>giovedì</v>
      </c>
      <c r="AA820" s="22">
        <f t="shared" si="275"/>
        <v>1</v>
      </c>
      <c r="AB820" s="22" t="str">
        <f t="shared" si="276"/>
        <v>01:00</v>
      </c>
      <c r="AC820" s="22" t="str">
        <f t="shared" si="277"/>
        <v>NO</v>
      </c>
      <c r="AD820" s="46"/>
      <c r="AE820" s="80">
        <v>45834</v>
      </c>
      <c r="AF820" s="73" t="s">
        <v>43</v>
      </c>
      <c r="AG820" s="73" t="s">
        <v>59</v>
      </c>
      <c r="AH820" s="73">
        <v>4044</v>
      </c>
      <c r="AI820" s="73">
        <v>10</v>
      </c>
      <c r="AJ820" s="74">
        <v>15.45</v>
      </c>
      <c r="AK820" s="74">
        <v>16.45</v>
      </c>
      <c r="AL820" s="74">
        <v>2</v>
      </c>
      <c r="AM820" s="73" t="s">
        <v>48</v>
      </c>
      <c r="AN820" s="75" t="s">
        <v>49</v>
      </c>
      <c r="AO820" s="76">
        <v>404</v>
      </c>
    </row>
    <row r="821" spans="1:41" ht="14.45" customHeight="1">
      <c r="A821" s="38"/>
      <c r="B821" s="9">
        <f t="shared" si="264"/>
        <v>45834</v>
      </c>
      <c r="C821" s="39">
        <f t="shared" si="285"/>
        <v>404</v>
      </c>
      <c r="D821" s="38" t="str">
        <f>IF(AF821="", "", IFERROR(TEXT(INDEX(Tabella4[N°], MATCH("*"&amp;AF821&amp;"*", Tabella4[DIPENDENTE], 0)), "0000"), "Non trovato"))</f>
        <v>0315</v>
      </c>
      <c r="E821" s="38" t="str">
        <f>IF(AG821="", "", IF(ISERROR(MATCH("*"&amp;AG821&amp;"*", Tabella4[DIPENDENTE], 0)), "Non trovato", TEXT(INDEX(Tabella4[N°], MATCH("*"&amp;AG821&amp;"*", Tabella4[DIPENDENTE], 0)), "0000")))</f>
        <v>1972</v>
      </c>
      <c r="F821" s="48" t="str">
        <f t="shared" si="265"/>
        <v>MIGNOSA F</v>
      </c>
      <c r="G821" s="48" t="str">
        <f t="shared" si="266"/>
        <v>MILLO</v>
      </c>
      <c r="H821" s="57"/>
      <c r="I821" s="68" t="str">
        <f t="shared" si="267"/>
        <v>02</v>
      </c>
      <c r="J821" s="39" t="str">
        <f t="shared" si="282"/>
        <v/>
      </c>
      <c r="K821" s="40" t="str">
        <f t="shared" si="283"/>
        <v/>
      </c>
      <c r="L821" s="48"/>
      <c r="M821" s="41" t="str">
        <f t="shared" si="284"/>
        <v/>
      </c>
      <c r="N821" s="41" t="str">
        <f t="shared" si="268"/>
        <v/>
      </c>
      <c r="O821" s="10" t="str">
        <f t="shared" si="269"/>
        <v>01:00</v>
      </c>
      <c r="P821" s="10" t="str">
        <f t="shared" si="270"/>
        <v>01:00</v>
      </c>
      <c r="Q821" s="48" t="str">
        <f t="shared" si="271"/>
        <v/>
      </c>
      <c r="R821" s="48" t="str">
        <f t="shared" si="272"/>
        <v/>
      </c>
      <c r="S821" s="42" t="str">
        <f t="shared" si="273"/>
        <v>DOPPIO</v>
      </c>
      <c r="T821" s="57" t="str">
        <f>Tabella3[[#This Row],[Descrizione Attività]]</f>
        <v>PERMESSO RETRIBUITO</v>
      </c>
      <c r="U821" s="57" t="str">
        <f>IF(Tabella1[[#This Row],[DATA]]="","","02")</f>
        <v>02</v>
      </c>
      <c r="V821" s="34"/>
      <c r="W821" s="34"/>
      <c r="X821" s="33"/>
      <c r="Y821" s="23"/>
      <c r="Z821" s="21" t="str">
        <f t="shared" si="274"/>
        <v>giovedì</v>
      </c>
      <c r="AA821" s="22">
        <f t="shared" si="275"/>
        <v>1</v>
      </c>
      <c r="AB821" s="22" t="str">
        <f t="shared" si="276"/>
        <v>01:00</v>
      </c>
      <c r="AC821" s="22" t="str">
        <f t="shared" si="277"/>
        <v>NO</v>
      </c>
      <c r="AD821" s="46"/>
      <c r="AE821" s="80">
        <v>45834</v>
      </c>
      <c r="AF821" s="73" t="s">
        <v>66</v>
      </c>
      <c r="AG821" s="73" t="s">
        <v>100</v>
      </c>
      <c r="AH821" s="73">
        <v>4044</v>
      </c>
      <c r="AI821" s="73">
        <v>10</v>
      </c>
      <c r="AJ821" s="74">
        <v>15.45</v>
      </c>
      <c r="AK821" s="74">
        <v>16.45</v>
      </c>
      <c r="AL821" s="74">
        <v>2</v>
      </c>
      <c r="AM821" s="73" t="s">
        <v>48</v>
      </c>
      <c r="AN821" s="75" t="s">
        <v>49</v>
      </c>
      <c r="AO821" s="76">
        <v>404</v>
      </c>
    </row>
    <row r="822" spans="1:41" ht="14.45" customHeight="1">
      <c r="A822" s="38"/>
      <c r="B822" s="9">
        <f t="shared" si="264"/>
        <v>45834</v>
      </c>
      <c r="C822" s="39">
        <f t="shared" si="285"/>
        <v>404</v>
      </c>
      <c r="D822" s="38" t="str">
        <f>IF(AF822="", "", IFERROR(TEXT(INDEX(Tabella4[N°], MATCH("*"&amp;AF822&amp;"*", Tabella4[DIPENDENTE], 0)), "0000"), "Non trovato"))</f>
        <v>0559</v>
      </c>
      <c r="E822" s="38" t="str">
        <f>IF(AG822="", "", IF(ISERROR(MATCH("*"&amp;AG822&amp;"*", Tabella4[DIPENDENTE], 0)), "Non trovato", TEXT(INDEX(Tabella4[N°], MATCH("*"&amp;AG822&amp;"*", Tabella4[DIPENDENTE], 0)), "0000")))</f>
        <v>1924</v>
      </c>
      <c r="F822" s="48" t="str">
        <f t="shared" si="265"/>
        <v>MARINO A</v>
      </c>
      <c r="G822" s="48" t="str">
        <f t="shared" si="266"/>
        <v>PARTESANO</v>
      </c>
      <c r="H822" s="57"/>
      <c r="I822" s="68" t="str">
        <f t="shared" si="267"/>
        <v>02</v>
      </c>
      <c r="J822" s="39" t="str">
        <f t="shared" si="282"/>
        <v/>
      </c>
      <c r="K822" s="40" t="str">
        <f t="shared" si="283"/>
        <v/>
      </c>
      <c r="L822" s="48"/>
      <c r="M822" s="41" t="str">
        <f t="shared" si="284"/>
        <v/>
      </c>
      <c r="N822" s="41" t="str">
        <f t="shared" si="268"/>
        <v/>
      </c>
      <c r="O822" s="10" t="str">
        <f t="shared" si="269"/>
        <v>01:00</v>
      </c>
      <c r="P822" s="10" t="str">
        <f t="shared" si="270"/>
        <v>01:00</v>
      </c>
      <c r="Q822" s="48" t="str">
        <f t="shared" si="271"/>
        <v/>
      </c>
      <c r="R822" s="48" t="str">
        <f t="shared" si="272"/>
        <v/>
      </c>
      <c r="S822" s="42" t="str">
        <f t="shared" si="273"/>
        <v>DOPPIO</v>
      </c>
      <c r="T822" s="57" t="str">
        <f>Tabella3[[#This Row],[Descrizione Attività]]</f>
        <v>PERMESSO RETRIBUITO</v>
      </c>
      <c r="U822" s="57" t="str">
        <f>IF(Tabella1[[#This Row],[DATA]]="","","02")</f>
        <v>02</v>
      </c>
      <c r="V822" s="34"/>
      <c r="W822" s="34"/>
      <c r="X822" s="33"/>
      <c r="Y822" s="23"/>
      <c r="Z822" s="21" t="str">
        <f t="shared" si="274"/>
        <v>giovedì</v>
      </c>
      <c r="AA822" s="22">
        <f t="shared" si="275"/>
        <v>1</v>
      </c>
      <c r="AB822" s="22" t="str">
        <f t="shared" si="276"/>
        <v>01:00</v>
      </c>
      <c r="AC822" s="22" t="str">
        <f t="shared" si="277"/>
        <v>NO</v>
      </c>
      <c r="AD822" s="46"/>
      <c r="AE822" s="80">
        <v>45834</v>
      </c>
      <c r="AF822" s="73" t="s">
        <v>157</v>
      </c>
      <c r="AG822" s="73" t="s">
        <v>103</v>
      </c>
      <c r="AH822" s="73">
        <v>4044</v>
      </c>
      <c r="AI822" s="73">
        <v>10</v>
      </c>
      <c r="AJ822" s="74">
        <v>15.45</v>
      </c>
      <c r="AK822" s="74">
        <v>16.45</v>
      </c>
      <c r="AL822" s="74">
        <v>2</v>
      </c>
      <c r="AM822" s="73" t="s">
        <v>48</v>
      </c>
      <c r="AN822" s="75" t="s">
        <v>49</v>
      </c>
      <c r="AO822" s="76">
        <v>404</v>
      </c>
    </row>
    <row r="823" spans="1:41" ht="14.45" customHeight="1">
      <c r="A823" s="38"/>
      <c r="B823" s="9">
        <f t="shared" si="264"/>
        <v>45834</v>
      </c>
      <c r="C823" s="39">
        <f t="shared" si="285"/>
        <v>404</v>
      </c>
      <c r="D823" s="38" t="str">
        <f>IF(AF823="", "", IFERROR(TEXT(INDEX(Tabella4[N°], MATCH("*"&amp;AF823&amp;"*", Tabella4[DIPENDENTE], 0)), "0000"), "Non trovato"))</f>
        <v>0490</v>
      </c>
      <c r="E823" s="38" t="str">
        <f>IF(AG823="", "", IF(ISERROR(MATCH("*"&amp;AG823&amp;"*", Tabella4[DIPENDENTE], 0)), "Non trovato", TEXT(INDEX(Tabella4[N°], MATCH("*"&amp;AG823&amp;"*", Tabella4[DIPENDENTE], 0)), "0000")))</f>
        <v>0967</v>
      </c>
      <c r="F823" s="48" t="str">
        <f t="shared" si="265"/>
        <v>RICIPUTO</v>
      </c>
      <c r="G823" s="48" t="str">
        <f t="shared" si="266"/>
        <v>SCALISI</v>
      </c>
      <c r="H823" s="57"/>
      <c r="I823" s="68" t="str">
        <f t="shared" si="267"/>
        <v>02</v>
      </c>
      <c r="J823" s="39" t="str">
        <f t="shared" si="282"/>
        <v/>
      </c>
      <c r="K823" s="40" t="str">
        <f t="shared" si="283"/>
        <v/>
      </c>
      <c r="L823" s="48"/>
      <c r="M823" s="41" t="str">
        <f t="shared" si="284"/>
        <v/>
      </c>
      <c r="N823" s="41" t="str">
        <f t="shared" si="268"/>
        <v/>
      </c>
      <c r="O823" s="10" t="str">
        <f t="shared" si="269"/>
        <v>01:00</v>
      </c>
      <c r="P823" s="10" t="str">
        <f t="shared" si="270"/>
        <v>01:00</v>
      </c>
      <c r="Q823" s="48" t="str">
        <f t="shared" si="271"/>
        <v/>
      </c>
      <c r="R823" s="48" t="str">
        <f t="shared" si="272"/>
        <v/>
      </c>
      <c r="S823" s="42" t="str">
        <f t="shared" si="273"/>
        <v>DOPPIO</v>
      </c>
      <c r="T823" s="57" t="str">
        <f>Tabella3[[#This Row],[Descrizione Attività]]</f>
        <v>PERMESSO RETRIBUITO</v>
      </c>
      <c r="U823" s="57" t="str">
        <f>IF(Tabella1[[#This Row],[DATA]]="","","02")</f>
        <v>02</v>
      </c>
      <c r="V823" s="34"/>
      <c r="W823" s="34"/>
      <c r="X823" s="33"/>
      <c r="Y823" s="23"/>
      <c r="Z823" s="21" t="str">
        <f t="shared" si="274"/>
        <v>giovedì</v>
      </c>
      <c r="AA823" s="22">
        <f t="shared" si="275"/>
        <v>1</v>
      </c>
      <c r="AB823" s="22" t="str">
        <f t="shared" si="276"/>
        <v>01:00</v>
      </c>
      <c r="AC823" s="22" t="str">
        <f t="shared" si="277"/>
        <v>NO</v>
      </c>
      <c r="AD823" s="46"/>
      <c r="AE823" s="80">
        <v>45834</v>
      </c>
      <c r="AF823" s="73" t="s">
        <v>96</v>
      </c>
      <c r="AG823" s="73" t="s">
        <v>68</v>
      </c>
      <c r="AH823" s="73">
        <v>4044</v>
      </c>
      <c r="AI823" s="73">
        <v>10</v>
      </c>
      <c r="AJ823" s="74">
        <v>15.45</v>
      </c>
      <c r="AK823" s="74">
        <v>16.45</v>
      </c>
      <c r="AL823" s="74">
        <v>2</v>
      </c>
      <c r="AM823" s="73" t="s">
        <v>48</v>
      </c>
      <c r="AN823" s="75" t="s">
        <v>49</v>
      </c>
      <c r="AO823" s="76">
        <v>404</v>
      </c>
    </row>
    <row r="824" spans="1:41" ht="14.45" customHeight="1">
      <c r="A824" s="38"/>
      <c r="B824" s="9">
        <f t="shared" si="264"/>
        <v>45834</v>
      </c>
      <c r="C824" s="39">
        <f t="shared" si="285"/>
        <v>404</v>
      </c>
      <c r="D824" s="38" t="str">
        <f>IF(AF824="", "", IFERROR(TEXT(INDEX(Tabella4[N°], MATCH("*"&amp;AF824&amp;"*", Tabella4[DIPENDENTE], 0)), "0000"), "Non trovato"))</f>
        <v>0803</v>
      </c>
      <c r="E824" s="38" t="str">
        <f>IF(AG824="", "", IF(ISERROR(MATCH("*"&amp;AG824&amp;"*", Tabella4[DIPENDENTE], 0)), "Non trovato", TEXT(INDEX(Tabella4[N°], MATCH("*"&amp;AG824&amp;"*", Tabella4[DIPENDENTE], 0)), "0000")))</f>
        <v>1442</v>
      </c>
      <c r="F824" s="48" t="str">
        <f t="shared" si="265"/>
        <v>SPINALI V</v>
      </c>
      <c r="G824" s="48" t="str">
        <f t="shared" si="266"/>
        <v>TARASCIO</v>
      </c>
      <c r="H824" s="57"/>
      <c r="I824" s="68" t="str">
        <f t="shared" si="267"/>
        <v>02</v>
      </c>
      <c r="J824" s="39" t="str">
        <f t="shared" si="282"/>
        <v/>
      </c>
      <c r="K824" s="40" t="str">
        <f t="shared" si="283"/>
        <v/>
      </c>
      <c r="L824" s="48"/>
      <c r="M824" s="41" t="str">
        <f t="shared" si="284"/>
        <v/>
      </c>
      <c r="N824" s="41" t="str">
        <f t="shared" si="268"/>
        <v/>
      </c>
      <c r="O824" s="10" t="str">
        <f t="shared" si="269"/>
        <v>01:00</v>
      </c>
      <c r="P824" s="10" t="str">
        <f t="shared" si="270"/>
        <v>01:00</v>
      </c>
      <c r="Q824" s="48" t="str">
        <f t="shared" si="271"/>
        <v/>
      </c>
      <c r="R824" s="48" t="str">
        <f t="shared" si="272"/>
        <v/>
      </c>
      <c r="S824" s="42" t="str">
        <f t="shared" si="273"/>
        <v>DOPPIO</v>
      </c>
      <c r="T824" s="57" t="str">
        <f>Tabella3[[#This Row],[Descrizione Attività]]</f>
        <v>PERMESSO RETRIBUITO</v>
      </c>
      <c r="U824" s="57" t="str">
        <f>IF(Tabella1[[#This Row],[DATA]]="","","02")</f>
        <v>02</v>
      </c>
      <c r="V824" s="34"/>
      <c r="W824" s="34"/>
      <c r="X824" s="33"/>
      <c r="Y824" s="23"/>
      <c r="Z824" s="21" t="str">
        <f t="shared" si="274"/>
        <v>giovedì</v>
      </c>
      <c r="AA824" s="22">
        <f t="shared" si="275"/>
        <v>1</v>
      </c>
      <c r="AB824" s="22" t="str">
        <f t="shared" si="276"/>
        <v>01:00</v>
      </c>
      <c r="AC824" s="22" t="str">
        <f t="shared" si="277"/>
        <v>NO</v>
      </c>
      <c r="AD824" s="46"/>
      <c r="AE824" s="80">
        <v>45834</v>
      </c>
      <c r="AF824" s="73" t="s">
        <v>69</v>
      </c>
      <c r="AG824" s="73" t="s">
        <v>102</v>
      </c>
      <c r="AH824" s="73">
        <v>4044</v>
      </c>
      <c r="AI824" s="73">
        <v>10</v>
      </c>
      <c r="AJ824" s="74">
        <v>15.45</v>
      </c>
      <c r="AK824" s="74">
        <v>16.45</v>
      </c>
      <c r="AL824" s="74">
        <v>2</v>
      </c>
      <c r="AM824" s="73" t="s">
        <v>48</v>
      </c>
      <c r="AN824" s="75" t="s">
        <v>49</v>
      </c>
      <c r="AO824" s="76">
        <v>404</v>
      </c>
    </row>
    <row r="825" spans="1:41" ht="14.45" customHeight="1">
      <c r="A825" s="38"/>
      <c r="B825" s="9">
        <f t="shared" si="264"/>
        <v>45834</v>
      </c>
      <c r="C825" s="39">
        <f t="shared" si="285"/>
        <v>404</v>
      </c>
      <c r="D825" s="38" t="str">
        <f>IF(AF825="", "", IFERROR(TEXT(INDEX(Tabella4[N°], MATCH("*"&amp;AF825&amp;"*", Tabella4[DIPENDENTE], 0)), "0000"), "Non trovato"))</f>
        <v>0475</v>
      </c>
      <c r="E825" s="38" t="str">
        <f>IF(AG825="", "", IF(ISERROR(MATCH("*"&amp;AG825&amp;"*", Tabella4[DIPENDENTE], 0)), "Non trovato", TEXT(INDEX(Tabella4[N°], MATCH("*"&amp;AG825&amp;"*", Tabella4[DIPENDENTE], 0)), "0000")))</f>
        <v>0510</v>
      </c>
      <c r="F825" s="48" t="str">
        <f t="shared" si="265"/>
        <v>TRINGALI</v>
      </c>
      <c r="G825" s="48" t="str">
        <f t="shared" si="266"/>
        <v>TORDONATO</v>
      </c>
      <c r="H825" s="57"/>
      <c r="I825" s="68" t="str">
        <f t="shared" si="267"/>
        <v>02</v>
      </c>
      <c r="J825" s="39" t="str">
        <f t="shared" si="282"/>
        <v/>
      </c>
      <c r="K825" s="40" t="str">
        <f t="shared" si="283"/>
        <v/>
      </c>
      <c r="L825" s="48"/>
      <c r="M825" s="41" t="str">
        <f t="shared" si="284"/>
        <v/>
      </c>
      <c r="N825" s="41" t="str">
        <f t="shared" si="268"/>
        <v/>
      </c>
      <c r="O825" s="10" t="str">
        <f t="shared" si="269"/>
        <v>01:00</v>
      </c>
      <c r="P825" s="10" t="str">
        <f t="shared" si="270"/>
        <v>01:00</v>
      </c>
      <c r="Q825" s="48" t="str">
        <f t="shared" si="271"/>
        <v/>
      </c>
      <c r="R825" s="48" t="str">
        <f t="shared" si="272"/>
        <v/>
      </c>
      <c r="S825" s="42" t="str">
        <f t="shared" si="273"/>
        <v>DOPPIO</v>
      </c>
      <c r="T825" s="57" t="str">
        <f>Tabella3[[#This Row],[Descrizione Attività]]</f>
        <v>PERMESSO RETRIBUITO</v>
      </c>
      <c r="U825" s="57" t="str">
        <f>IF(Tabella1[[#This Row],[DATA]]="","","02")</f>
        <v>02</v>
      </c>
      <c r="V825" s="34"/>
      <c r="W825" s="34"/>
      <c r="X825" s="33"/>
      <c r="Y825" s="23"/>
      <c r="Z825" s="21" t="str">
        <f t="shared" si="274"/>
        <v>giovedì</v>
      </c>
      <c r="AA825" s="22">
        <f t="shared" si="275"/>
        <v>1</v>
      </c>
      <c r="AB825" s="22" t="str">
        <f t="shared" si="276"/>
        <v>01:00</v>
      </c>
      <c r="AC825" s="22" t="str">
        <f t="shared" si="277"/>
        <v>NO</v>
      </c>
      <c r="AD825" s="46"/>
      <c r="AE825" s="80">
        <v>45834</v>
      </c>
      <c r="AF825" s="73" t="s">
        <v>57</v>
      </c>
      <c r="AG825" s="73" t="s">
        <v>143</v>
      </c>
      <c r="AH825" s="73">
        <v>4044</v>
      </c>
      <c r="AI825" s="73">
        <v>10</v>
      </c>
      <c r="AJ825" s="74">
        <v>15.45</v>
      </c>
      <c r="AK825" s="74">
        <v>16.45</v>
      </c>
      <c r="AL825" s="74">
        <v>2</v>
      </c>
      <c r="AM825" s="73" t="s">
        <v>48</v>
      </c>
      <c r="AN825" s="75" t="s">
        <v>49</v>
      </c>
      <c r="AO825" s="76">
        <v>404</v>
      </c>
    </row>
    <row r="826" spans="1:41" ht="14.45" customHeight="1">
      <c r="A826" s="38"/>
      <c r="B826" s="9">
        <f t="shared" si="264"/>
        <v>45834</v>
      </c>
      <c r="C826" s="39">
        <f t="shared" si="285"/>
        <v>404</v>
      </c>
      <c r="D826" s="38" t="str">
        <f>IF(AF826="", "", IFERROR(TEXT(INDEX(Tabella4[N°], MATCH("*"&amp;AF826&amp;"*", Tabella4[DIPENDENTE], 0)), "0000"), "Non trovato"))</f>
        <v>1667</v>
      </c>
      <c r="E826" s="38" t="str">
        <f>IF(AG826="", "", IF(ISERROR(MATCH("*"&amp;AG826&amp;"*", Tabella4[DIPENDENTE], 0)), "Non trovato", TEXT(INDEX(Tabella4[N°], MATCH("*"&amp;AG826&amp;"*", Tabella4[DIPENDENTE], 0)), "0000")))</f>
        <v/>
      </c>
      <c r="F826" s="48" t="str">
        <f t="shared" si="265"/>
        <v>CAVALLARO</v>
      </c>
      <c r="G826" s="48" t="str">
        <f t="shared" si="266"/>
        <v/>
      </c>
      <c r="H826" s="57"/>
      <c r="I826" s="68" t="str">
        <f t="shared" si="267"/>
        <v>02</v>
      </c>
      <c r="J826" s="39" t="str">
        <f t="shared" si="282"/>
        <v/>
      </c>
      <c r="K826" s="40" t="str">
        <f t="shared" si="283"/>
        <v/>
      </c>
      <c r="L826" s="48"/>
      <c r="M826" s="41" t="str">
        <f t="shared" si="284"/>
        <v/>
      </c>
      <c r="N826" s="41" t="str">
        <f t="shared" si="268"/>
        <v/>
      </c>
      <c r="O826" s="10" t="str">
        <f t="shared" si="269"/>
        <v>01:00</v>
      </c>
      <c r="P826" s="10" t="str">
        <f t="shared" si="270"/>
        <v>01:00</v>
      </c>
      <c r="Q826" s="48" t="str">
        <f t="shared" si="271"/>
        <v/>
      </c>
      <c r="R826" s="48" t="str">
        <f t="shared" si="272"/>
        <v/>
      </c>
      <c r="S826" s="42" t="str">
        <f t="shared" si="273"/>
        <v>SINGOLO</v>
      </c>
      <c r="T826" s="57" t="str">
        <f>Tabella3[[#This Row],[Descrizione Attività]]</f>
        <v>PERMESSO RETRIBUITO</v>
      </c>
      <c r="U826" s="57" t="str">
        <f>IF(Tabella1[[#This Row],[DATA]]="","","02")</f>
        <v>02</v>
      </c>
      <c r="V826" s="34"/>
      <c r="W826" s="34"/>
      <c r="X826" s="33"/>
      <c r="Y826" s="23"/>
      <c r="Z826" s="21" t="str">
        <f t="shared" si="274"/>
        <v>giovedì</v>
      </c>
      <c r="AA826" s="22">
        <f t="shared" si="275"/>
        <v>1</v>
      </c>
      <c r="AB826" s="22" t="str">
        <f t="shared" si="276"/>
        <v>01:00</v>
      </c>
      <c r="AC826" s="22" t="str">
        <f t="shared" si="277"/>
        <v>NO</v>
      </c>
      <c r="AD826" s="46"/>
      <c r="AE826" s="80">
        <v>45834</v>
      </c>
      <c r="AF826" s="73" t="s">
        <v>162</v>
      </c>
      <c r="AG826" s="73"/>
      <c r="AH826" s="73">
        <v>4044</v>
      </c>
      <c r="AI826" s="73">
        <v>10</v>
      </c>
      <c r="AJ826" s="74">
        <v>15.45</v>
      </c>
      <c r="AK826" s="74">
        <v>16.45</v>
      </c>
      <c r="AL826" s="74">
        <v>1</v>
      </c>
      <c r="AM826" s="73" t="s">
        <v>48</v>
      </c>
      <c r="AN826" s="75" t="s">
        <v>49</v>
      </c>
      <c r="AO826" s="76">
        <v>404</v>
      </c>
    </row>
    <row r="827" spans="1:41" ht="14.45" customHeight="1">
      <c r="A827" s="38"/>
      <c r="B827" s="9">
        <f t="shared" si="264"/>
        <v>45834</v>
      </c>
      <c r="C827" s="39">
        <f t="shared" si="285"/>
        <v>404</v>
      </c>
      <c r="D827" s="38" t="str">
        <f>IF(AF827="", "", IFERROR(TEXT(INDEX(Tabella4[N°], MATCH("*"&amp;AF827&amp;"*", Tabella4[DIPENDENTE], 0)), "0000"), "Non trovato"))</f>
        <v>2012</v>
      </c>
      <c r="E827" s="38" t="str">
        <f>IF(AG827="", "", IF(ISERROR(MATCH("*"&amp;AG827&amp;"*", Tabella4[DIPENDENTE], 0)), "Non trovato", TEXT(INDEX(Tabella4[N°], MATCH("*"&amp;AG827&amp;"*", Tabella4[DIPENDENTE], 0)), "0000")))</f>
        <v>0370</v>
      </c>
      <c r="F827" s="48" t="str">
        <f t="shared" si="265"/>
        <v>MIGNOSA A</v>
      </c>
      <c r="G827" s="48" t="str">
        <f t="shared" si="266"/>
        <v>GARBINI</v>
      </c>
      <c r="H827" s="57"/>
      <c r="I827" s="68" t="str">
        <f t="shared" si="267"/>
        <v>02</v>
      </c>
      <c r="J827" s="39" t="str">
        <f t="shared" si="282"/>
        <v/>
      </c>
      <c r="K827" s="40" t="str">
        <f t="shared" si="283"/>
        <v/>
      </c>
      <c r="L827" s="48"/>
      <c r="M827" s="41" t="str">
        <f t="shared" si="284"/>
        <v/>
      </c>
      <c r="N827" s="41" t="str">
        <f t="shared" si="268"/>
        <v/>
      </c>
      <c r="O827" s="10" t="str">
        <f t="shared" si="269"/>
        <v>08:15</v>
      </c>
      <c r="P827" s="10" t="str">
        <f t="shared" si="270"/>
        <v>08:15</v>
      </c>
      <c r="Q827" s="48" t="str">
        <f t="shared" si="271"/>
        <v/>
      </c>
      <c r="R827" s="48" t="str">
        <f t="shared" si="272"/>
        <v/>
      </c>
      <c r="S827" s="42" t="str">
        <f t="shared" si="273"/>
        <v>DOPPIO</v>
      </c>
      <c r="T827" s="57" t="str">
        <f>Tabella3[[#This Row],[Descrizione Attività]]</f>
        <v>FERIE</v>
      </c>
      <c r="U827" s="57" t="str">
        <f>IF(Tabella1[[#This Row],[DATA]]="","","02")</f>
        <v>02</v>
      </c>
      <c r="V827" s="34"/>
      <c r="W827" s="34"/>
      <c r="X827" s="33"/>
      <c r="Y827" s="23"/>
      <c r="Z827" s="21" t="str">
        <f t="shared" si="274"/>
        <v>giovedì</v>
      </c>
      <c r="AA827" s="22">
        <f t="shared" si="275"/>
        <v>8.25</v>
      </c>
      <c r="AB827" s="22" t="str">
        <f t="shared" si="276"/>
        <v>08:15</v>
      </c>
      <c r="AC827" s="22" t="str">
        <f t="shared" si="277"/>
        <v>NO</v>
      </c>
      <c r="AD827" s="46"/>
      <c r="AE827" s="80">
        <v>45834</v>
      </c>
      <c r="AF827" s="73" t="s">
        <v>92</v>
      </c>
      <c r="AG827" s="73" t="s">
        <v>115</v>
      </c>
      <c r="AH827" s="73">
        <v>4042</v>
      </c>
      <c r="AI827" s="73">
        <v>10</v>
      </c>
      <c r="AJ827" s="74"/>
      <c r="AK827" s="74"/>
      <c r="AL827" s="74">
        <v>16.5</v>
      </c>
      <c r="AM827" s="73" t="s">
        <v>53</v>
      </c>
      <c r="AN827" s="75" t="s">
        <v>49</v>
      </c>
      <c r="AO827" s="76">
        <v>404</v>
      </c>
    </row>
    <row r="828" spans="1:41" ht="14.45" customHeight="1">
      <c r="A828" s="38"/>
      <c r="B828" s="9">
        <f t="shared" si="264"/>
        <v>45834</v>
      </c>
      <c r="C828" s="39">
        <f t="shared" si="285"/>
        <v>404</v>
      </c>
      <c r="D828" s="38" t="str">
        <f>IF(AF828="", "", IFERROR(TEXT(INDEX(Tabella4[N°], MATCH("*"&amp;AF828&amp;"*", Tabella4[DIPENDENTE], 0)), "0000"), "Non trovato"))</f>
        <v>0242</v>
      </c>
      <c r="E828" s="38" t="str">
        <f>IF(AG828="", "", IF(ISERROR(MATCH("*"&amp;AG828&amp;"*", Tabella4[DIPENDENTE], 0)), "Non trovato", TEXT(INDEX(Tabella4[N°], MATCH("*"&amp;AG828&amp;"*", Tabella4[DIPENDENTE], 0)), "0000")))</f>
        <v/>
      </c>
      <c r="F828" s="48" t="str">
        <f t="shared" si="265"/>
        <v>OGNISANTI A</v>
      </c>
      <c r="G828" s="48" t="str">
        <f t="shared" si="266"/>
        <v/>
      </c>
      <c r="H828" s="57"/>
      <c r="I828" s="68" t="str">
        <f t="shared" si="267"/>
        <v>02</v>
      </c>
      <c r="J828" s="39" t="str">
        <f t="shared" si="282"/>
        <v/>
      </c>
      <c r="K828" s="40" t="str">
        <f t="shared" si="283"/>
        <v/>
      </c>
      <c r="L828" s="48"/>
      <c r="M828" s="41" t="str">
        <f t="shared" si="284"/>
        <v/>
      </c>
      <c r="N828" s="41" t="str">
        <f t="shared" si="268"/>
        <v/>
      </c>
      <c r="O828" s="10" t="str">
        <f t="shared" si="269"/>
        <v>05:15</v>
      </c>
      <c r="P828" s="10" t="str">
        <f t="shared" si="270"/>
        <v>05:15</v>
      </c>
      <c r="Q828" s="48" t="str">
        <f t="shared" si="271"/>
        <v/>
      </c>
      <c r="R828" s="48" t="str">
        <f t="shared" si="272"/>
        <v/>
      </c>
      <c r="S828" s="42" t="str">
        <f t="shared" si="273"/>
        <v>SINGOLO</v>
      </c>
      <c r="T828" s="57" t="str">
        <f>Tabella3[[#This Row],[Descrizione Attività]]</f>
        <v>PERMESSO RETRIBUITO</v>
      </c>
      <c r="U828" s="57" t="str">
        <f>IF(Tabella1[[#This Row],[DATA]]="","","02")</f>
        <v>02</v>
      </c>
      <c r="V828" s="34"/>
      <c r="W828" s="34"/>
      <c r="X828" s="33"/>
      <c r="Y828" s="23"/>
      <c r="Z828" s="21" t="str">
        <f t="shared" si="274"/>
        <v>giovedì</v>
      </c>
      <c r="AA828" s="22">
        <f t="shared" si="275"/>
        <v>5.25</v>
      </c>
      <c r="AB828" s="22" t="str">
        <f t="shared" si="276"/>
        <v>05:15</v>
      </c>
      <c r="AC828" s="22" t="str">
        <f t="shared" si="277"/>
        <v>NO</v>
      </c>
      <c r="AD828" s="46"/>
      <c r="AE828" s="80">
        <v>45834</v>
      </c>
      <c r="AF828" s="73" t="s">
        <v>72</v>
      </c>
      <c r="AG828" s="73"/>
      <c r="AH828" s="73">
        <v>4044</v>
      </c>
      <c r="AI828" s="73">
        <v>10</v>
      </c>
      <c r="AJ828" s="74">
        <v>10.45</v>
      </c>
      <c r="AK828" s="74">
        <v>16.45</v>
      </c>
      <c r="AL828" s="74">
        <v>5.25</v>
      </c>
      <c r="AM828" s="73" t="s">
        <v>48</v>
      </c>
      <c r="AN828" s="75" t="s">
        <v>49</v>
      </c>
      <c r="AO828" s="76">
        <v>404</v>
      </c>
    </row>
    <row r="829" spans="1:41" ht="14.45" customHeight="1">
      <c r="A829" s="38"/>
      <c r="B829" s="9">
        <f t="shared" si="264"/>
        <v>45834</v>
      </c>
      <c r="C829" s="39">
        <f t="shared" si="285"/>
        <v>404</v>
      </c>
      <c r="D829" s="38" t="str">
        <f>IF(AF829="", "", IFERROR(TEXT(INDEX(Tabella4[N°], MATCH("*"&amp;AF829&amp;"*", Tabella4[DIPENDENTE], 0)), "0000"), "Non trovato"))</f>
        <v>1050</v>
      </c>
      <c r="E829" s="38" t="str">
        <f>IF(AG829="", "", IF(ISERROR(MATCH("*"&amp;AG829&amp;"*", Tabella4[DIPENDENTE], 0)), "Non trovato", TEXT(INDEX(Tabella4[N°], MATCH("*"&amp;AG829&amp;"*", Tabella4[DIPENDENTE], 0)), "0000")))</f>
        <v/>
      </c>
      <c r="F829" s="48" t="str">
        <f t="shared" si="265"/>
        <v>GIGLIUTO M</v>
      </c>
      <c r="G829" s="48" t="str">
        <f t="shared" si="266"/>
        <v/>
      </c>
      <c r="H829" s="57"/>
      <c r="I829" s="68" t="str">
        <f t="shared" si="267"/>
        <v>02</v>
      </c>
      <c r="J829" s="39" t="str">
        <f t="shared" si="282"/>
        <v>08:15</v>
      </c>
      <c r="K829" s="40" t="str">
        <f t="shared" si="283"/>
        <v/>
      </c>
      <c r="L829" s="48"/>
      <c r="M829" s="41" t="str">
        <f t="shared" si="284"/>
        <v>01:00</v>
      </c>
      <c r="N829" s="41" t="str">
        <f t="shared" si="268"/>
        <v/>
      </c>
      <c r="O829" s="10" t="str">
        <f t="shared" si="269"/>
        <v>09:15</v>
      </c>
      <c r="P829" s="10" t="str">
        <f t="shared" si="270"/>
        <v/>
      </c>
      <c r="Q829" s="48" t="str">
        <f t="shared" si="271"/>
        <v/>
      </c>
      <c r="R829" s="48" t="str">
        <f t="shared" si="272"/>
        <v/>
      </c>
      <c r="S829" s="42" t="str">
        <f t="shared" si="273"/>
        <v>SINGOLO</v>
      </c>
      <c r="T829" s="57" t="str">
        <f>Tabella3[[#This Row],[Descrizione Attività]]</f>
        <v>ORE CONTO PROPRIO</v>
      </c>
      <c r="U829" s="57" t="str">
        <f>IF(Tabella1[[#This Row],[DATA]]="","","02")</f>
        <v>02</v>
      </c>
      <c r="V829" s="34"/>
      <c r="W829" s="34"/>
      <c r="X829" s="33"/>
      <c r="Y829" s="23"/>
      <c r="Z829" s="21" t="str">
        <f t="shared" si="274"/>
        <v>giovedì</v>
      </c>
      <c r="AA829" s="22">
        <f t="shared" si="275"/>
        <v>9.25</v>
      </c>
      <c r="AB829" s="22" t="str">
        <f t="shared" si="276"/>
        <v>09:15</v>
      </c>
      <c r="AC829" s="22" t="str">
        <f t="shared" si="277"/>
        <v>NO</v>
      </c>
      <c r="AD829" s="46"/>
      <c r="AE829" s="80">
        <v>45834</v>
      </c>
      <c r="AF829" s="73" t="s">
        <v>109</v>
      </c>
      <c r="AG829" s="73"/>
      <c r="AH829" s="73">
        <v>4041</v>
      </c>
      <c r="AI829" s="73">
        <v>10</v>
      </c>
      <c r="AJ829" s="74">
        <v>7.15</v>
      </c>
      <c r="AK829" s="74">
        <v>17.149999999999999</v>
      </c>
      <c r="AL829" s="74">
        <v>9.25</v>
      </c>
      <c r="AM829" s="73" t="s">
        <v>62</v>
      </c>
      <c r="AN829" s="75" t="s">
        <v>49</v>
      </c>
      <c r="AO829" s="76">
        <v>4041</v>
      </c>
    </row>
    <row r="830" spans="1:41" ht="14.45" customHeight="1">
      <c r="A830" s="38"/>
      <c r="B830" s="9">
        <f t="shared" si="264"/>
        <v>45834</v>
      </c>
      <c r="C830" s="39">
        <f t="shared" si="285"/>
        <v>5400256064</v>
      </c>
      <c r="D830" s="38" t="str">
        <f>IF(AF830="", "", IFERROR(TEXT(INDEX(Tabella4[N°], MATCH("*"&amp;AF830&amp;"*", Tabella4[DIPENDENTE], 0)), "0000"), "Non trovato"))</f>
        <v>0319</v>
      </c>
      <c r="E830" s="38" t="str">
        <f>IF(AG830="", "", IF(ISERROR(MATCH("*"&amp;AG830&amp;"*", Tabella4[DIPENDENTE], 0)), "Non trovato", TEXT(INDEX(Tabella4[N°], MATCH("*"&amp;AG830&amp;"*", Tabella4[DIPENDENTE], 0)), "0000")))</f>
        <v/>
      </c>
      <c r="F830" s="48" t="str">
        <f t="shared" si="265"/>
        <v>AMARA</v>
      </c>
      <c r="G830" s="48" t="str">
        <f t="shared" si="266"/>
        <v/>
      </c>
      <c r="H830" s="57"/>
      <c r="I830" s="68" t="str">
        <f t="shared" si="267"/>
        <v>02</v>
      </c>
      <c r="J830" s="39" t="str">
        <f t="shared" si="282"/>
        <v/>
      </c>
      <c r="K830" s="40" t="str">
        <f t="shared" si="283"/>
        <v>01:30</v>
      </c>
      <c r="L830" s="48"/>
      <c r="M830" s="41" t="str">
        <f t="shared" si="284"/>
        <v/>
      </c>
      <c r="N830" s="41" t="str">
        <f t="shared" si="268"/>
        <v/>
      </c>
      <c r="O830" s="10" t="str">
        <f t="shared" si="269"/>
        <v>01:30</v>
      </c>
      <c r="P830" s="10" t="str">
        <f t="shared" si="270"/>
        <v/>
      </c>
      <c r="Q830" s="48" t="str">
        <f t="shared" si="271"/>
        <v/>
      </c>
      <c r="R830" s="48" t="str">
        <f t="shared" si="272"/>
        <v/>
      </c>
      <c r="S830" s="42" t="str">
        <f t="shared" si="273"/>
        <v>SINGOLO</v>
      </c>
      <c r="T830" s="57" t="str">
        <f>Tabella3[[#This Row],[Descrizione Attività]]</f>
        <v>Area cantieri SUD - Noleggio gruppo elet</v>
      </c>
      <c r="U830" s="57" t="str">
        <f>IF(Tabella1[[#This Row],[DATA]]="","","02")</f>
        <v>02</v>
      </c>
      <c r="V830" s="34"/>
      <c r="W830" s="34"/>
      <c r="X830" s="33"/>
      <c r="Y830" s="23"/>
      <c r="Z830" s="21" t="str">
        <f t="shared" si="274"/>
        <v>giovedì</v>
      </c>
      <c r="AA830" s="22">
        <f t="shared" si="275"/>
        <v>1.5</v>
      </c>
      <c r="AB830" s="22" t="str">
        <f t="shared" si="276"/>
        <v>01:30</v>
      </c>
      <c r="AC830" s="22" t="str">
        <f t="shared" si="277"/>
        <v>NO</v>
      </c>
      <c r="AD830" s="46"/>
      <c r="AE830" s="80">
        <v>45834</v>
      </c>
      <c r="AF830" s="73" t="s">
        <v>155</v>
      </c>
      <c r="AG830" s="73"/>
      <c r="AH830" s="73">
        <v>5400256064</v>
      </c>
      <c r="AI830" s="73">
        <v>10</v>
      </c>
      <c r="AJ830" s="74">
        <v>6.15</v>
      </c>
      <c r="AK830" s="74">
        <v>7.45</v>
      </c>
      <c r="AL830" s="74">
        <v>1.5</v>
      </c>
      <c r="AM830" s="73" t="s">
        <v>183</v>
      </c>
      <c r="AN830" s="75" t="s">
        <v>45</v>
      </c>
      <c r="AO830" s="76" t="s">
        <v>61</v>
      </c>
    </row>
    <row r="831" spans="1:41" ht="14.45" customHeight="1">
      <c r="A831" s="38"/>
      <c r="B831" s="9">
        <f t="shared" si="264"/>
        <v>45834</v>
      </c>
      <c r="C831" s="39">
        <f t="shared" si="285"/>
        <v>5400256064</v>
      </c>
      <c r="D831" s="38" t="str">
        <f>IF(AF831="", "", IFERROR(TEXT(INDEX(Tabella4[N°], MATCH("*"&amp;AF831&amp;"*", Tabella4[DIPENDENTE], 0)), "0000"), "Non trovato"))</f>
        <v>0319</v>
      </c>
      <c r="E831" s="38" t="str">
        <f>IF(AG831="", "", IF(ISERROR(MATCH("*"&amp;AG831&amp;"*", Tabella4[DIPENDENTE], 0)), "Non trovato", TEXT(INDEX(Tabella4[N°], MATCH("*"&amp;AG831&amp;"*", Tabella4[DIPENDENTE], 0)), "0000")))</f>
        <v/>
      </c>
      <c r="F831" s="48" t="str">
        <f t="shared" si="265"/>
        <v>AMARA</v>
      </c>
      <c r="G831" s="48" t="str">
        <f t="shared" si="266"/>
        <v/>
      </c>
      <c r="H831" s="57"/>
      <c r="I831" s="68" t="str">
        <f t="shared" si="267"/>
        <v>02</v>
      </c>
      <c r="J831" s="39" t="str">
        <f t="shared" si="282"/>
        <v/>
      </c>
      <c r="K831" s="40" t="str">
        <f t="shared" si="283"/>
        <v>01:30</v>
      </c>
      <c r="L831" s="48"/>
      <c r="M831" s="41" t="str">
        <f t="shared" si="284"/>
        <v/>
      </c>
      <c r="N831" s="41" t="str">
        <f t="shared" si="268"/>
        <v/>
      </c>
      <c r="O831" s="10" t="str">
        <f t="shared" si="269"/>
        <v>01:30</v>
      </c>
      <c r="P831" s="10" t="str">
        <f t="shared" si="270"/>
        <v/>
      </c>
      <c r="Q831" s="48" t="str">
        <f t="shared" si="271"/>
        <v/>
      </c>
      <c r="R831" s="48" t="str">
        <f t="shared" si="272"/>
        <v/>
      </c>
      <c r="S831" s="42" t="str">
        <f t="shared" si="273"/>
        <v>SINGOLO</v>
      </c>
      <c r="T831" s="57" t="str">
        <f>Tabella3[[#This Row],[Descrizione Attività]]</f>
        <v>Area cantieri SUD - Noleggio gruppo elet</v>
      </c>
      <c r="U831" s="57" t="str">
        <f>IF(Tabella1[[#This Row],[DATA]]="","","02")</f>
        <v>02</v>
      </c>
      <c r="V831" s="34"/>
      <c r="W831" s="34"/>
      <c r="X831" s="33"/>
      <c r="Y831" s="23"/>
      <c r="Z831" s="21" t="str">
        <f t="shared" si="274"/>
        <v>giovedì</v>
      </c>
      <c r="AA831" s="22">
        <f t="shared" si="275"/>
        <v>1.5</v>
      </c>
      <c r="AB831" s="22" t="str">
        <f t="shared" si="276"/>
        <v>01:30</v>
      </c>
      <c r="AC831" s="22" t="str">
        <f t="shared" si="277"/>
        <v>NO</v>
      </c>
      <c r="AD831" s="46"/>
      <c r="AE831" s="80">
        <v>45834</v>
      </c>
      <c r="AF831" s="73" t="s">
        <v>155</v>
      </c>
      <c r="AG831" s="73"/>
      <c r="AH831" s="73">
        <v>5400256064</v>
      </c>
      <c r="AI831" s="73">
        <v>10</v>
      </c>
      <c r="AJ831" s="74">
        <v>16.45</v>
      </c>
      <c r="AK831" s="74">
        <v>18.149999999999999</v>
      </c>
      <c r="AL831" s="74">
        <v>1.5</v>
      </c>
      <c r="AM831" s="73" t="s">
        <v>183</v>
      </c>
      <c r="AN831" s="75" t="s">
        <v>45</v>
      </c>
      <c r="AO831" s="76" t="s">
        <v>61</v>
      </c>
    </row>
    <row r="832" spans="1:41" ht="14.45" customHeight="1">
      <c r="A832" s="38"/>
      <c r="B832" s="9">
        <f t="shared" si="264"/>
        <v>45834</v>
      </c>
      <c r="C832" s="39" t="str">
        <f t="shared" si="285"/>
        <v>23/134</v>
      </c>
      <c r="D832" s="38" t="str">
        <f>IF(AF832="", "", IFERROR(TEXT(INDEX(Tabella4[N°], MATCH("*"&amp;AF832&amp;"*", Tabella4[DIPENDENTE], 0)), "0000"), "Non trovato"))</f>
        <v>2109</v>
      </c>
      <c r="E832" s="38" t="str">
        <f>IF(AG832="", "", IF(ISERROR(MATCH("*"&amp;AG832&amp;"*", Tabella4[DIPENDENTE], 0)), "Non trovato", TEXT(INDEX(Tabella4[N°], MATCH("*"&amp;AG832&amp;"*", Tabella4[DIPENDENTE], 0)), "0000")))</f>
        <v/>
      </c>
      <c r="F832" s="48" t="str">
        <f t="shared" si="265"/>
        <v>CAVALLI</v>
      </c>
      <c r="G832" s="48" t="str">
        <f t="shared" si="266"/>
        <v/>
      </c>
      <c r="H832" s="57"/>
      <c r="I832" s="68" t="str">
        <f t="shared" si="267"/>
        <v>02</v>
      </c>
      <c r="J832" s="39" t="str">
        <f t="shared" si="282"/>
        <v/>
      </c>
      <c r="K832" s="40" t="str">
        <f t="shared" si="283"/>
        <v>08:15</v>
      </c>
      <c r="L832" s="48"/>
      <c r="M832" s="41" t="str">
        <f t="shared" si="284"/>
        <v/>
      </c>
      <c r="N832" s="41" t="str">
        <f t="shared" si="268"/>
        <v/>
      </c>
      <c r="O832" s="10" t="str">
        <f t="shared" si="269"/>
        <v>08:15</v>
      </c>
      <c r="P832" s="10" t="str">
        <f t="shared" si="270"/>
        <v/>
      </c>
      <c r="Q832" s="48" t="str">
        <f t="shared" si="271"/>
        <v/>
      </c>
      <c r="R832" s="48" t="str">
        <f t="shared" si="272"/>
        <v/>
      </c>
      <c r="S832" s="42" t="str">
        <f t="shared" si="273"/>
        <v>SINGOLO</v>
      </c>
      <c r="T832" s="57" t="str">
        <f>Tabella3[[#This Row],[Descrizione Attività]]</f>
        <v>Manutenzione Strumentale Isab</v>
      </c>
      <c r="U832" s="57" t="str">
        <f>IF(Tabella1[[#This Row],[DATA]]="","","02")</f>
        <v>02</v>
      </c>
      <c r="V832" s="34"/>
      <c r="W832" s="34"/>
      <c r="X832" s="33"/>
      <c r="Y832" s="23"/>
      <c r="Z832" s="21" t="str">
        <f t="shared" si="274"/>
        <v>giovedì</v>
      </c>
      <c r="AA832" s="22">
        <f t="shared" si="275"/>
        <v>8.25</v>
      </c>
      <c r="AB832" s="22" t="str">
        <f t="shared" si="276"/>
        <v>08:15</v>
      </c>
      <c r="AC832" s="22" t="str">
        <f t="shared" si="277"/>
        <v>NO</v>
      </c>
      <c r="AD832" s="46"/>
      <c r="AE832" s="80">
        <v>45834</v>
      </c>
      <c r="AF832" s="73" t="s">
        <v>114</v>
      </c>
      <c r="AG832" s="73"/>
      <c r="AH832" s="73">
        <v>23134</v>
      </c>
      <c r="AI832" s="73">
        <v>20</v>
      </c>
      <c r="AJ832" s="74">
        <v>7.45</v>
      </c>
      <c r="AK832" s="74">
        <v>16.45</v>
      </c>
      <c r="AL832" s="74">
        <v>8.25</v>
      </c>
      <c r="AM832" s="73" t="s">
        <v>156</v>
      </c>
      <c r="AN832" s="75" t="s">
        <v>49</v>
      </c>
      <c r="AO832" s="76" t="s">
        <v>46</v>
      </c>
    </row>
    <row r="833" spans="1:41" ht="14.45" customHeight="1">
      <c r="A833" s="38"/>
      <c r="B833" s="9">
        <f t="shared" si="264"/>
        <v>45834</v>
      </c>
      <c r="C833" s="39" t="str">
        <f t="shared" si="285"/>
        <v>23/134</v>
      </c>
      <c r="D833" s="38" t="str">
        <f>IF(AF833="", "", IFERROR(TEXT(INDEX(Tabella4[N°], MATCH("*"&amp;AF833&amp;"*", Tabella4[DIPENDENTE], 0)), "0000"), "Non trovato"))</f>
        <v>0552</v>
      </c>
      <c r="E833" s="38" t="str">
        <f>IF(AG833="", "", IF(ISERROR(MATCH("*"&amp;AG833&amp;"*", Tabella4[DIPENDENTE], 0)), "Non trovato", TEXT(INDEX(Tabella4[N°], MATCH("*"&amp;AG833&amp;"*", Tabella4[DIPENDENTE], 0)), "0000")))</f>
        <v>0263</v>
      </c>
      <c r="F833" s="48" t="str">
        <f t="shared" si="265"/>
        <v>DI MARE</v>
      </c>
      <c r="G833" s="48" t="str">
        <f t="shared" si="266"/>
        <v>ROSSITTO G</v>
      </c>
      <c r="H833" s="57"/>
      <c r="I833" s="68" t="str">
        <f t="shared" si="267"/>
        <v>02</v>
      </c>
      <c r="J833" s="39" t="str">
        <f t="shared" si="282"/>
        <v/>
      </c>
      <c r="K833" s="40" t="str">
        <f t="shared" si="283"/>
        <v>01:30</v>
      </c>
      <c r="L833" s="48"/>
      <c r="M833" s="41" t="str">
        <f t="shared" si="284"/>
        <v/>
      </c>
      <c r="N833" s="41" t="str">
        <f t="shared" si="268"/>
        <v/>
      </c>
      <c r="O833" s="10" t="str">
        <f t="shared" si="269"/>
        <v>01:30</v>
      </c>
      <c r="P833" s="10" t="str">
        <f t="shared" si="270"/>
        <v/>
      </c>
      <c r="Q833" s="48" t="str">
        <f t="shared" si="271"/>
        <v/>
      </c>
      <c r="R833" s="48" t="str">
        <f t="shared" si="272"/>
        <v/>
      </c>
      <c r="S833" s="42" t="str">
        <f t="shared" si="273"/>
        <v>DOPPIO</v>
      </c>
      <c r="T833" s="57" t="str">
        <f>Tabella3[[#This Row],[Descrizione Attività]]</f>
        <v>Manutenzione Elettrica Isab</v>
      </c>
      <c r="U833" s="57" t="str">
        <f>IF(Tabella1[[#This Row],[DATA]]="","","02")</f>
        <v>02</v>
      </c>
      <c r="V833" s="34"/>
      <c r="W833" s="34"/>
      <c r="X833" s="33"/>
      <c r="Y833" s="23"/>
      <c r="Z833" s="21" t="str">
        <f t="shared" si="274"/>
        <v>giovedì</v>
      </c>
      <c r="AA833" s="22">
        <f t="shared" si="275"/>
        <v>1.5</v>
      </c>
      <c r="AB833" s="22" t="str">
        <f t="shared" si="276"/>
        <v>01:30</v>
      </c>
      <c r="AC833" s="22" t="str">
        <f t="shared" si="277"/>
        <v>NO</v>
      </c>
      <c r="AD833" s="46"/>
      <c r="AE833" s="80">
        <v>45834</v>
      </c>
      <c r="AF833" s="73" t="s">
        <v>63</v>
      </c>
      <c r="AG833" s="73" t="s">
        <v>110</v>
      </c>
      <c r="AH833" s="73">
        <v>23134</v>
      </c>
      <c r="AI833" s="73">
        <v>10</v>
      </c>
      <c r="AJ833" s="74">
        <v>6.15</v>
      </c>
      <c r="AK833" s="74">
        <v>7.45</v>
      </c>
      <c r="AL833" s="74">
        <v>3</v>
      </c>
      <c r="AM833" s="73" t="s">
        <v>111</v>
      </c>
      <c r="AN833" s="75" t="s">
        <v>49</v>
      </c>
      <c r="AO833" s="76" t="s">
        <v>61</v>
      </c>
    </row>
    <row r="834" spans="1:41" ht="14.45" customHeight="1">
      <c r="A834" s="38"/>
      <c r="B834" s="9">
        <f t="shared" si="264"/>
        <v>45834</v>
      </c>
      <c r="C834" s="39">
        <f t="shared" si="285"/>
        <v>404</v>
      </c>
      <c r="D834" s="38" t="str">
        <f>IF(AF834="", "", IFERROR(TEXT(INDEX(Tabella4[N°], MATCH("*"&amp;AF834&amp;"*", Tabella4[DIPENDENTE], 0)), "0000"), "Non trovato"))</f>
        <v>0552</v>
      </c>
      <c r="E834" s="38" t="str">
        <f>IF(AG834="", "", IF(ISERROR(MATCH("*"&amp;AG834&amp;"*", Tabella4[DIPENDENTE], 0)), "Non trovato", TEXT(INDEX(Tabella4[N°], MATCH("*"&amp;AG834&amp;"*", Tabella4[DIPENDENTE], 0)), "0000")))</f>
        <v/>
      </c>
      <c r="F834" s="48" t="str">
        <f t="shared" si="265"/>
        <v>DI MARE</v>
      </c>
      <c r="G834" s="48" t="str">
        <f t="shared" si="266"/>
        <v/>
      </c>
      <c r="H834" s="57"/>
      <c r="I834" s="68" t="str">
        <f t="shared" si="267"/>
        <v>02</v>
      </c>
      <c r="J834" s="39" t="str">
        <f t="shared" si="282"/>
        <v>00:30</v>
      </c>
      <c r="K834" s="40" t="str">
        <f t="shared" si="283"/>
        <v/>
      </c>
      <c r="L834" s="48"/>
      <c r="M834" s="41" t="str">
        <f t="shared" si="284"/>
        <v/>
      </c>
      <c r="N834" s="41" t="str">
        <f t="shared" si="268"/>
        <v/>
      </c>
      <c r="O834" s="10" t="str">
        <f t="shared" si="269"/>
        <v>00:30</v>
      </c>
      <c r="P834" s="10" t="str">
        <f t="shared" si="270"/>
        <v/>
      </c>
      <c r="Q834" s="48" t="str">
        <f t="shared" si="271"/>
        <v/>
      </c>
      <c r="R834" s="48" t="str">
        <f t="shared" si="272"/>
        <v/>
      </c>
      <c r="S834" s="42" t="str">
        <f t="shared" si="273"/>
        <v>SINGOLO</v>
      </c>
      <c r="T834" s="57" t="str">
        <f>Tabella3[[#This Row],[Descrizione Attività]]</f>
        <v>ORE CONTO PROPRIO</v>
      </c>
      <c r="U834" s="57" t="str">
        <f>IF(Tabella1[[#This Row],[DATA]]="","","02")</f>
        <v>02</v>
      </c>
      <c r="V834" s="34"/>
      <c r="W834" s="34"/>
      <c r="X834" s="33"/>
      <c r="Y834" s="23"/>
      <c r="Z834" s="21" t="str">
        <f t="shared" si="274"/>
        <v>giovedì</v>
      </c>
      <c r="AA834" s="22">
        <f t="shared" si="275"/>
        <v>0.5</v>
      </c>
      <c r="AB834" s="22" t="str">
        <f t="shared" si="276"/>
        <v>00:30</v>
      </c>
      <c r="AC834" s="22" t="str">
        <f t="shared" si="277"/>
        <v>NO</v>
      </c>
      <c r="AD834" s="46"/>
      <c r="AE834" s="80">
        <v>45834</v>
      </c>
      <c r="AF834" s="73" t="s">
        <v>63</v>
      </c>
      <c r="AG834" s="73"/>
      <c r="AH834" s="73">
        <v>4041</v>
      </c>
      <c r="AI834" s="73">
        <v>10</v>
      </c>
      <c r="AJ834" s="74">
        <v>16.45</v>
      </c>
      <c r="AK834" s="74">
        <v>17.149999999999999</v>
      </c>
      <c r="AL834" s="74">
        <v>0.5</v>
      </c>
      <c r="AM834" s="73" t="s">
        <v>62</v>
      </c>
      <c r="AN834" s="75" t="s">
        <v>49</v>
      </c>
      <c r="AO834" s="76">
        <v>4041</v>
      </c>
    </row>
    <row r="835" spans="1:41" ht="14.45" customHeight="1">
      <c r="A835" s="38"/>
      <c r="B835" s="9">
        <f t="shared" si="264"/>
        <v>45834</v>
      </c>
      <c r="C835" s="39">
        <f t="shared" si="285"/>
        <v>404</v>
      </c>
      <c r="D835" s="38" t="str">
        <f>IF(AF835="", "", IFERROR(TEXT(INDEX(Tabella4[N°], MATCH("*"&amp;AF835&amp;"*", Tabella4[DIPENDENTE], 0)), "0000"), "Non trovato"))</f>
        <v>0278</v>
      </c>
      <c r="E835" s="38" t="str">
        <f>IF(AG835="", "", IF(ISERROR(MATCH("*"&amp;AG835&amp;"*", Tabella4[DIPENDENTE], 0)), "Non trovato", TEXT(INDEX(Tabella4[N°], MATCH("*"&amp;AG835&amp;"*", Tabella4[DIPENDENTE], 0)), "0000")))</f>
        <v/>
      </c>
      <c r="F835" s="48" t="str">
        <f t="shared" si="265"/>
        <v>INTRESSALVI</v>
      </c>
      <c r="G835" s="48" t="str">
        <f t="shared" si="266"/>
        <v/>
      </c>
      <c r="H835" s="57"/>
      <c r="I835" s="68" t="str">
        <f t="shared" si="267"/>
        <v>02</v>
      </c>
      <c r="J835" s="39" t="str">
        <f t="shared" si="282"/>
        <v>08:15</v>
      </c>
      <c r="K835" s="40" t="str">
        <f t="shared" si="283"/>
        <v/>
      </c>
      <c r="L835" s="48"/>
      <c r="M835" s="41" t="str">
        <f t="shared" si="284"/>
        <v/>
      </c>
      <c r="N835" s="41" t="str">
        <f t="shared" si="268"/>
        <v/>
      </c>
      <c r="O835" s="10" t="str">
        <f t="shared" si="269"/>
        <v>08:15</v>
      </c>
      <c r="P835" s="10" t="str">
        <f t="shared" si="270"/>
        <v/>
      </c>
      <c r="Q835" s="48" t="str">
        <f t="shared" si="271"/>
        <v/>
      </c>
      <c r="R835" s="48" t="str">
        <f t="shared" si="272"/>
        <v/>
      </c>
      <c r="S835" s="42" t="str">
        <f t="shared" si="273"/>
        <v>SINGOLO</v>
      </c>
      <c r="T835" s="57" t="str">
        <f>Tabella3[[#This Row],[Descrizione Attività]]</f>
        <v>ORE CONTO PROPRIO</v>
      </c>
      <c r="U835" s="57" t="str">
        <f>IF(Tabella1[[#This Row],[DATA]]="","","02")</f>
        <v>02</v>
      </c>
      <c r="V835" s="34"/>
      <c r="W835" s="34"/>
      <c r="X835" s="33"/>
      <c r="Y835" s="23"/>
      <c r="Z835" s="21" t="str">
        <f t="shared" si="274"/>
        <v>giovedì</v>
      </c>
      <c r="AA835" s="22">
        <f t="shared" si="275"/>
        <v>8.25</v>
      </c>
      <c r="AB835" s="22" t="str">
        <f t="shared" si="276"/>
        <v>08:15</v>
      </c>
      <c r="AC835" s="22" t="str">
        <f t="shared" si="277"/>
        <v>NO</v>
      </c>
      <c r="AD835" s="46"/>
      <c r="AE835" s="80">
        <v>45834</v>
      </c>
      <c r="AF835" s="73" t="s">
        <v>50</v>
      </c>
      <c r="AG835" s="73"/>
      <c r="AH835" s="73">
        <v>4041</v>
      </c>
      <c r="AI835" s="73">
        <v>10</v>
      </c>
      <c r="AJ835" s="74">
        <v>7.45</v>
      </c>
      <c r="AK835" s="74">
        <v>16.45</v>
      </c>
      <c r="AL835" s="74">
        <v>8.25</v>
      </c>
      <c r="AM835" s="73" t="s">
        <v>62</v>
      </c>
      <c r="AN835" s="75" t="s">
        <v>49</v>
      </c>
      <c r="AO835" s="76">
        <v>4041</v>
      </c>
    </row>
    <row r="836" spans="1:41" ht="14.45" customHeight="1">
      <c r="A836" s="38"/>
      <c r="B836" s="9">
        <f t="shared" ref="B836:B899" si="286">IF(OR(AE836="", AE836=0), "", AE836)</f>
        <v>45834</v>
      </c>
      <c r="C836" s="39">
        <f>IF(AH836="","", IF(OR(AH836=4041, AH836=4042, AH836=4043, AH836=4044, AH836=4045, AH836=4046, AH836=4048, AH836=4049, AH836=4051, AH836=4052, AH836=4053, AH836=4054),
    404,
    IF(AH836=4047,
        "ALTRO CANTIERE",
        IF(AH836=4050,
            430,
            IF(LEN(AH836)=5,
                MID(AH836, 1, 2) &amp; "/" &amp; MID(AH836, 3, 3),
                AH836
            )
        )
    )
))</f>
        <v>404</v>
      </c>
      <c r="D836" s="38" t="str">
        <f>IF(AF836="", "", IFERROR(TEXT(INDEX(Tabella4[N°], MATCH("*"&amp;AF836&amp;"*", Tabella4[DIPENDENTE], 0)), "0000"), "Non trovato"))</f>
        <v>0483</v>
      </c>
      <c r="E836" s="38" t="str">
        <f>IF(AG836="", "", IF(ISERROR(MATCH("*"&amp;AG836&amp;"*", Tabella4[DIPENDENTE], 0)), "Non trovato", TEXT(INDEX(Tabella4[N°], MATCH("*"&amp;AG836&amp;"*", Tabella4[DIPENDENTE], 0)), "0000")))</f>
        <v/>
      </c>
      <c r="F836" s="48" t="str">
        <f t="shared" ref="F836:F899" si="287">IF(AF836="","",AF836)</f>
        <v>SCARAVELLI</v>
      </c>
      <c r="G836" s="48" t="str">
        <f t="shared" ref="G836:G899" si="288">IF(AG836="","",AG836)</f>
        <v/>
      </c>
      <c r="H836" s="57"/>
      <c r="I836" s="68" t="str">
        <f t="shared" ref="I836:I899" si="289">IF(B836&lt;&gt;"", "02", "")</f>
        <v>02</v>
      </c>
      <c r="J836" s="39" t="str">
        <f>IF(OR(AH836=4041, AH836=4048, AH836=4049, AH836=4054, AH836=4050,AH836=428),
    IF(TEXT(VALUE(AB836) -
        IF(M836&lt;&gt;"", VALUE(M836), 0) -
        IF(N836&lt;&gt;"", VALUE(N836), 0),
    "[hh]:mm") = "00:00",
    "",
    TEXT(VALUE(AB836) -
        IF(M836&lt;&gt;"", VALUE(M836), 0) -
        IF(N836&lt;&gt;"", VALUE(N836), 0),
    "[hh]:mm")),
    "")</f>
        <v>04:00</v>
      </c>
      <c r="K836" s="40" t="str">
        <f>IF(AND(AH836&lt;&gt;4041, AH836&lt;&gt;428, AH836&lt;&gt;4048, AH836&lt;&gt;4054, AH836&lt;&gt;4049, AH836&lt;&gt;4045, AH836&lt;&gt;4046, AH836&lt;&gt;4052, AH836&lt;&gt;4044, AH836&lt;&gt;4042, AH836&lt;&gt;4043, AH836&lt;&gt;4053, AH836&lt;&gt;4047, AH836&lt;&gt;4050),
    IF(ISERROR(TEXT(VALUE(AB836) -
        IF(M836&lt;&gt;"", VALUE(M836), 0) -
        IF(N836&lt;&gt;"", VALUE(N836), 0),
    "[hh]:mm")), "",
    IF(TEXT(VALUE(AB836) -
        IF(M836&lt;&gt;"", VALUE(M836), 0) -
        IF(N836&lt;&gt;"", VALUE(N836), 0),
    "[hh]:mm") = "00:00",
    "",
    TEXT(VALUE(AB836) -
        IF(M836&lt;&gt;"", VALUE(M836), 0) -
        IF(N836&lt;&gt;"", VALUE(N836), 0),
    "[hh]:mm"))),
    "")</f>
        <v/>
      </c>
      <c r="L836" s="48"/>
      <c r="M836" s="41" t="str">
        <f>IF(AND(AC836="NO", OR(Z836="lunedì", Z836="martedì", Z836="mercoledì", Z836="giovedì", Z836="venerdì")),
    IF(Z836="venerdì",
        IF(VALUE(AB836)&gt;VALUE("7:00"),TEXT(VALUE(AB836)-VALUE("7:00"),"[hh]:mm"),""),
        IF(VALUE(AB836)&gt;VALUE("8:15"),TEXT(VALUE(AB836)-VALUE("8:15"),"[hh]:mm"),"")
    ),
"")</f>
        <v/>
      </c>
      <c r="N836" s="41" t="str">
        <f t="shared" ref="N836:N899" si="290">IF(AND(OR(Z836="sabato", Z836="domenica", AC836="SI"), AB836&lt;&gt;0), AB836, "")</f>
        <v/>
      </c>
      <c r="O836" s="10" t="str">
        <f t="shared" ref="O836:O899" si="291">AB836</f>
        <v>04:00</v>
      </c>
      <c r="P836" s="10" t="str">
        <f t="shared" ref="P836:P899" si="292">IF(OR(AH836=4042, AH836=4044),AB836, "")</f>
        <v/>
      </c>
      <c r="Q836" s="48" t="str">
        <f t="shared" ref="Q836:Q899" si="293">IF(OR(AH836=4043, AH836=4053),AB836, "")</f>
        <v/>
      </c>
      <c r="R836" s="48" t="str">
        <f t="shared" ref="R836:R899" si="294">IF(OR(AH836=4045, AH836=4046,AH836=4052),AB836, "")</f>
        <v/>
      </c>
      <c r="S836" s="42" t="str">
        <f t="shared" ref="S836:S899" si="295">IF(G836="",IF(F836="","","SINGOLO"),IF(F836&lt;&gt;"","DOPPIO",""))</f>
        <v>SINGOLO</v>
      </c>
      <c r="T836" s="57" t="str">
        <f>Tabella3[[#This Row],[Descrizione Attività]]</f>
        <v>ORE CONTO PROPRIO</v>
      </c>
      <c r="U836" s="57" t="str">
        <f>IF(Tabella1[[#This Row],[DATA]]="","","02")</f>
        <v>02</v>
      </c>
      <c r="V836" s="34"/>
      <c r="W836" s="34"/>
      <c r="X836" s="33"/>
      <c r="Y836" s="23"/>
      <c r="Z836" s="21" t="str">
        <f t="shared" ref="Z836:Z899" si="296">TEXT(B836, "gggg")</f>
        <v>giovedì</v>
      </c>
      <c r="AA836" s="22">
        <f t="shared" ref="AA836:AA899" si="297">IF(AND(AF836="", AG836=""), "", IF(AND(AF836&lt;&gt;"", AG836&lt;&gt;""), AL836/2, AL836))</f>
        <v>4</v>
      </c>
      <c r="AB836" s="22" t="str">
        <f t="shared" ref="AB836:AB899" si="298">IF(AA836="", "", TEXT(AA836/24, "[hh]:mm"))</f>
        <v>04:00</v>
      </c>
      <c r="AC836" s="22" t="str">
        <f t="shared" ref="AC836:AC899" si="299">IF(COUNTIF(Y$1:Y$1976, B836) &gt; 0, "SI", "NO")</f>
        <v>NO</v>
      </c>
      <c r="AD836" s="46"/>
      <c r="AE836" s="80">
        <v>45834</v>
      </c>
      <c r="AF836" s="73" t="s">
        <v>51</v>
      </c>
      <c r="AG836" s="73"/>
      <c r="AH836" s="73">
        <v>4041</v>
      </c>
      <c r="AI836" s="73">
        <v>10</v>
      </c>
      <c r="AJ836" s="74">
        <v>12.45</v>
      </c>
      <c r="AK836" s="74">
        <v>16.45</v>
      </c>
      <c r="AL836" s="74">
        <v>4</v>
      </c>
      <c r="AM836" s="73" t="s">
        <v>62</v>
      </c>
      <c r="AN836" s="75" t="s">
        <v>49</v>
      </c>
      <c r="AO836" s="76">
        <v>4041</v>
      </c>
    </row>
    <row r="837" spans="1:41" ht="14.45" customHeight="1">
      <c r="A837" s="38"/>
      <c r="B837" s="9">
        <f t="shared" si="286"/>
        <v>45834</v>
      </c>
      <c r="C837" s="39">
        <f>IF(AH837="","", IF(OR(AH837=4041, AH837=4042, AH837=4043, AH837=4044, AH837=4045, AH837=4046, AH837=4048, AH837=4049, AH837=4051, AH837=4052, AH837=4053, AH837=4054),
404,
IF(AH837=4047,
"ALTRO CANTIERE",
IF(AH837=4050,
430,
IF(LEN(AH837)=5,
MID(AH837, 1, 2) &amp; "/" &amp; MID(AH837, 3, 3),
AH837)
)
)
))</f>
        <v>404</v>
      </c>
      <c r="D837" s="38" t="str">
        <f>IF(AF837="", "", IFERROR(TEXT(INDEX(Tabella4[N°], MATCH("*"&amp;AF837&amp;"*", Tabella4[DIPENDENTE], 0)), "0000"), "Non trovato"))</f>
        <v>1765</v>
      </c>
      <c r="E837" s="38" t="str">
        <f>IF(AG837="", "", IF(ISERROR(MATCH("*"&amp;AG837&amp;"*", Tabella4[DIPENDENTE], 0)), "Non trovato", TEXT(INDEX(Tabella4[N°], MATCH("*"&amp;AG837&amp;"*", Tabella4[DIPENDENTE], 0)), "0000")))</f>
        <v/>
      </c>
      <c r="F837" s="48" t="str">
        <f t="shared" si="287"/>
        <v>SIRINGO</v>
      </c>
      <c r="G837" s="48" t="str">
        <f t="shared" si="288"/>
        <v/>
      </c>
      <c r="H837" s="57"/>
      <c r="I837" s="68" t="str">
        <f t="shared" si="289"/>
        <v>02</v>
      </c>
      <c r="J837" s="39" t="str">
        <f t="shared" ref="J837:J868" si="300">IF(OR(AH837=4041, AH837=4048, AH837=4049, AH837=4054, AH837=4050,AH837=428),
IF(TEXT(VALUE(AB837) -
IF(M837&lt;&gt;"", VALUE(M837), 0) -
IF(N837&lt;&gt;"", VALUE(N837), 0),
"[hh]:mm") = "00:00",
"",
TEXT(VALUE(AB837) -
IF(M837&lt;&gt;"", VALUE(M837), 0) -
IF(N837&lt;&gt;"", VALUE(N837), 0),
"[hh]:mm")),
"")</f>
        <v>08:15</v>
      </c>
      <c r="K837" s="40" t="str">
        <f t="shared" ref="K837:K868" si="301">IF(AND(AH837&lt;&gt;4041, AH837&lt;&gt;428, AH837&lt;&gt;4048, AH837&lt;&gt;4054, AH837&lt;&gt;4049, AH837&lt;&gt;4045, AH837&lt;&gt;4046, AH837&lt;&gt;4052, AH837&lt;&gt;4044, AH837&lt;&gt;4042, AH837&lt;&gt;4043, AH837&lt;&gt;4053, AH837&lt;&gt;4047, AH837&lt;&gt;4050),
IF(ISERROR(TEXT(VALUE(AB837) -
IF(M837&lt;&gt;"", VALUE(M837), 0) -
IF(N837&lt;&gt;"", VALUE(N837), 0),
"[hh]:mm")), "",
IF(TEXT(VALUE(AB837) -
IF(M837&lt;&gt;"", VALUE(M837), 0) -
IF(N837&lt;&gt;"", VALUE(N837), 0),
"[hh]:mm") = "00:00",
"",
TEXT(VALUE(AB837) -
IF(M837&lt;&gt;"", VALUE(M837), 0) -
IF(N837&lt;&gt;"", VALUE(N837), 0),
"[hh]:mm"))),
"")</f>
        <v/>
      </c>
      <c r="L837" s="48"/>
      <c r="M837" s="41" t="str">
        <f t="shared" ref="M837:M868" si="302">IF(AND(AC837="NO", OR(Z837="lunedì", Z837="martedì", Z837="mercoledì", Z837="giovedì", Z837="venerdì")),
IF(Z837="venerdì",
IF(VALUE(AB837)&gt;VALUE("7:00"),TEXT(VALUE(AB837)-VALUE("7:00"),"[hh]:mm"),""),
IF(VALUE(AB837)&gt;VALUE("8:15"),TEXT(VALUE(AB837)-VALUE("8:15"),"[hh]:mm"),"")
),
"")</f>
        <v/>
      </c>
      <c r="N837" s="41" t="str">
        <f t="shared" si="290"/>
        <v/>
      </c>
      <c r="O837" s="10" t="str">
        <f t="shared" si="291"/>
        <v>08:15</v>
      </c>
      <c r="P837" s="10" t="str">
        <f t="shared" si="292"/>
        <v/>
      </c>
      <c r="Q837" s="48" t="str">
        <f t="shared" si="293"/>
        <v/>
      </c>
      <c r="R837" s="48" t="str">
        <f t="shared" si="294"/>
        <v/>
      </c>
      <c r="S837" s="42" t="str">
        <f t="shared" si="295"/>
        <v>SINGOLO</v>
      </c>
      <c r="T837" s="57" t="str">
        <f>Tabella3[[#This Row],[Descrizione Attività]]</f>
        <v>ORE CONTO PROPRIO</v>
      </c>
      <c r="U837" s="57" t="str">
        <f>IF(Tabella1[[#This Row],[DATA]]="","","02")</f>
        <v>02</v>
      </c>
      <c r="V837" s="34"/>
      <c r="W837" s="34"/>
      <c r="X837" s="33"/>
      <c r="Y837" s="23"/>
      <c r="Z837" s="21" t="str">
        <f t="shared" si="296"/>
        <v>giovedì</v>
      </c>
      <c r="AA837" s="22">
        <f t="shared" si="297"/>
        <v>8.25</v>
      </c>
      <c r="AB837" s="22" t="str">
        <f t="shared" si="298"/>
        <v>08:15</v>
      </c>
      <c r="AC837" s="22" t="str">
        <f t="shared" si="299"/>
        <v>NO</v>
      </c>
      <c r="AD837" s="46"/>
      <c r="AE837" s="80">
        <v>45834</v>
      </c>
      <c r="AF837" s="73" t="s">
        <v>112</v>
      </c>
      <c r="AG837" s="73"/>
      <c r="AH837" s="73">
        <v>4041</v>
      </c>
      <c r="AI837" s="73">
        <v>10</v>
      </c>
      <c r="AJ837" s="74">
        <v>7.45</v>
      </c>
      <c r="AK837" s="74">
        <v>16.45</v>
      </c>
      <c r="AL837" s="74">
        <v>8.25</v>
      </c>
      <c r="AM837" s="73" t="s">
        <v>62</v>
      </c>
      <c r="AN837" s="75" t="s">
        <v>49</v>
      </c>
      <c r="AO837" s="76">
        <v>4041</v>
      </c>
    </row>
    <row r="838" spans="1:41" ht="14.45" customHeight="1">
      <c r="A838" s="38"/>
      <c r="B838" s="9">
        <f t="shared" si="286"/>
        <v>45834</v>
      </c>
      <c r="C838" s="39" t="str">
        <f t="shared" ref="C838:C868" si="303">IF(AH838="","", IF(OR(AH838=4041, AH838=4042, AH838=4043, AH838=4044, AH838=4045, AH838=4046, AH838=4048, AH838=4049, AH838=4051, AH838=4052, AH838=4053, AH838=4054),
404,
IF(AH838=4047,
"ALTRO CANTIERE",
IF(AH838=4050,
430,
IF(LEN(AH838)=5,
MID(AH838, 1, 2) &amp; "/" &amp; MID(AH838, 3, 3),
AH838)
)
)
))</f>
        <v>23/134</v>
      </c>
      <c r="D838" s="38" t="str">
        <f>IF(AF838="", "", IFERROR(TEXT(INDEX(Tabella4[N°], MATCH("*"&amp;AF838&amp;"*", Tabella4[DIPENDENTE], 0)), "0000"), "Non trovato"))</f>
        <v>0263</v>
      </c>
      <c r="E838" s="38" t="str">
        <f>IF(AG838="", "", IF(ISERROR(MATCH("*"&amp;AG838&amp;"*", Tabella4[DIPENDENTE], 0)), "Non trovato", TEXT(INDEX(Tabella4[N°], MATCH("*"&amp;AG838&amp;"*", Tabella4[DIPENDENTE], 0)), "0000")))</f>
        <v/>
      </c>
      <c r="F838" s="48" t="str">
        <f t="shared" si="287"/>
        <v>ROSSITTO G</v>
      </c>
      <c r="G838" s="48" t="str">
        <f t="shared" si="288"/>
        <v/>
      </c>
      <c r="H838" s="57"/>
      <c r="I838" s="68" t="str">
        <f t="shared" si="289"/>
        <v>02</v>
      </c>
      <c r="J838" s="39" t="str">
        <f t="shared" si="300"/>
        <v/>
      </c>
      <c r="K838" s="40" t="str">
        <f t="shared" si="301"/>
        <v>00:30</v>
      </c>
      <c r="L838" s="48"/>
      <c r="M838" s="41" t="str">
        <f t="shared" si="302"/>
        <v/>
      </c>
      <c r="N838" s="41" t="str">
        <f t="shared" si="290"/>
        <v/>
      </c>
      <c r="O838" s="10" t="str">
        <f t="shared" si="291"/>
        <v>00:30</v>
      </c>
      <c r="P838" s="10" t="str">
        <f t="shared" si="292"/>
        <v/>
      </c>
      <c r="Q838" s="48" t="str">
        <f t="shared" si="293"/>
        <v/>
      </c>
      <c r="R838" s="48" t="str">
        <f t="shared" si="294"/>
        <v/>
      </c>
      <c r="S838" s="42" t="str">
        <f t="shared" si="295"/>
        <v>SINGOLO</v>
      </c>
      <c r="T838" s="57" t="str">
        <f>Tabella3[[#This Row],[Descrizione Attività]]</f>
        <v>Manutenzione Elettrica Isab</v>
      </c>
      <c r="U838" s="57" t="str">
        <f>IF(Tabella1[[#This Row],[DATA]]="","","02")</f>
        <v>02</v>
      </c>
      <c r="V838" s="34"/>
      <c r="W838" s="34"/>
      <c r="X838" s="33"/>
      <c r="Y838" s="23"/>
      <c r="Z838" s="21" t="str">
        <f t="shared" si="296"/>
        <v>giovedì</v>
      </c>
      <c r="AA838" s="22">
        <f t="shared" si="297"/>
        <v>0.5</v>
      </c>
      <c r="AB838" s="22" t="str">
        <f t="shared" si="298"/>
        <v>00:30</v>
      </c>
      <c r="AC838" s="22" t="str">
        <f t="shared" si="299"/>
        <v>NO</v>
      </c>
      <c r="AD838" s="46"/>
      <c r="AE838" s="80">
        <v>45834</v>
      </c>
      <c r="AF838" s="73" t="s">
        <v>110</v>
      </c>
      <c r="AG838" s="73"/>
      <c r="AH838" s="73">
        <v>23134</v>
      </c>
      <c r="AI838" s="73">
        <v>10</v>
      </c>
      <c r="AJ838" s="74">
        <v>16.45</v>
      </c>
      <c r="AK838" s="74">
        <v>17.149999999999999</v>
      </c>
      <c r="AL838" s="74">
        <v>0.5</v>
      </c>
      <c r="AM838" s="73" t="s">
        <v>111</v>
      </c>
      <c r="AN838" s="75" t="s">
        <v>49</v>
      </c>
      <c r="AO838" s="76" t="s">
        <v>61</v>
      </c>
    </row>
    <row r="839" spans="1:41" ht="14.45" customHeight="1">
      <c r="A839" s="38"/>
      <c r="B839" s="9">
        <f t="shared" si="286"/>
        <v>45835</v>
      </c>
      <c r="C839" s="39">
        <f t="shared" si="303"/>
        <v>5400257904</v>
      </c>
      <c r="D839" s="38" t="str">
        <f>IF(AF839="", "", IFERROR(TEXT(INDEX(Tabella4[N°], MATCH("*"&amp;AF839&amp;"*", Tabella4[DIPENDENTE], 0)), "0000"), "Non trovato"))</f>
        <v>0493</v>
      </c>
      <c r="E839" s="38" t="str">
        <f>IF(AG839="", "", IF(ISERROR(MATCH("*"&amp;AG839&amp;"*", Tabella4[DIPENDENTE], 0)), "Non trovato", TEXT(INDEX(Tabella4[N°], MATCH("*"&amp;AG839&amp;"*", Tabella4[DIPENDENTE], 0)), "0000")))</f>
        <v>2132</v>
      </c>
      <c r="F839" s="48" t="str">
        <f t="shared" si="287"/>
        <v>SPINALI D</v>
      </c>
      <c r="G839" s="48" t="str">
        <f t="shared" si="288"/>
        <v>ALLEGRETTI</v>
      </c>
      <c r="H839" s="57"/>
      <c r="I839" s="68" t="str">
        <f t="shared" si="289"/>
        <v>02</v>
      </c>
      <c r="J839" s="39" t="str">
        <f t="shared" si="300"/>
        <v/>
      </c>
      <c r="K839" s="40" t="str">
        <f t="shared" si="301"/>
        <v>02:00</v>
      </c>
      <c r="L839" s="48"/>
      <c r="M839" s="41" t="str">
        <f t="shared" si="302"/>
        <v/>
      </c>
      <c r="N839" s="41" t="str">
        <f t="shared" si="290"/>
        <v/>
      </c>
      <c r="O839" s="10" t="str">
        <f t="shared" si="291"/>
        <v>02:00</v>
      </c>
      <c r="P839" s="10" t="str">
        <f t="shared" si="292"/>
        <v/>
      </c>
      <c r="Q839" s="48" t="str">
        <f t="shared" si="293"/>
        <v/>
      </c>
      <c r="R839" s="48" t="str">
        <f t="shared" si="294"/>
        <v/>
      </c>
      <c r="S839" s="42" t="str">
        <f t="shared" si="295"/>
        <v>DOPPIO</v>
      </c>
      <c r="T839" s="57" t="str">
        <f>Tabella3[[#This Row],[Descrizione Attività]]</f>
        <v>Chiam CTG per Ripr. Funz. Acc.Pilota F901B IMP 1200L0 (PREV:145/25)</v>
      </c>
      <c r="U839" s="57" t="str">
        <f>IF(Tabella1[[#This Row],[DATA]]="","","02")</f>
        <v>02</v>
      </c>
      <c r="V839" s="34"/>
      <c r="W839" s="34"/>
      <c r="X839" s="33"/>
      <c r="Y839" s="23"/>
      <c r="Z839" s="21" t="str">
        <f t="shared" si="296"/>
        <v>venerdì</v>
      </c>
      <c r="AA839" s="22">
        <f t="shared" si="297"/>
        <v>2</v>
      </c>
      <c r="AB839" s="22" t="str">
        <f t="shared" si="298"/>
        <v>02:00</v>
      </c>
      <c r="AC839" s="22" t="str">
        <f t="shared" si="299"/>
        <v>NO</v>
      </c>
      <c r="AD839" s="46"/>
      <c r="AE839" s="80">
        <v>45835</v>
      </c>
      <c r="AF839" s="73" t="s">
        <v>42</v>
      </c>
      <c r="AG839" s="73" t="s">
        <v>107</v>
      </c>
      <c r="AH839" s="73">
        <v>5400257904</v>
      </c>
      <c r="AI839" s="73">
        <v>10</v>
      </c>
      <c r="AJ839" s="74">
        <v>0</v>
      </c>
      <c r="AK839" s="74">
        <v>2</v>
      </c>
      <c r="AL839" s="74">
        <v>4</v>
      </c>
      <c r="AM839" s="73" t="s">
        <v>245</v>
      </c>
      <c r="AN839" s="75" t="s">
        <v>45</v>
      </c>
      <c r="AO839" s="76" t="s">
        <v>46</v>
      </c>
    </row>
    <row r="840" spans="1:41" ht="14.45" customHeight="1">
      <c r="A840" s="38"/>
      <c r="B840" s="11">
        <f t="shared" si="286"/>
        <v>45835</v>
      </c>
      <c r="C840" s="39">
        <f t="shared" si="303"/>
        <v>5400255115</v>
      </c>
      <c r="D840" s="50" t="str">
        <f>IF(AF840="", "", IFERROR(TEXT(INDEX(Tabella4[N°], MATCH("*"&amp;AF840&amp;"*", Tabella4[DIPENDENTE], 0)), "0000"), "Non trovato"))</f>
        <v>0493</v>
      </c>
      <c r="E840" s="50" t="str">
        <f>IF(AG840="", "", IF(ISERROR(MATCH("*"&amp;AG840&amp;"*", Tabella4[DIPENDENTE], 0)), "Non trovato", TEXT(INDEX(Tabella4[N°], MATCH("*"&amp;AG840&amp;"*", Tabella4[DIPENDENTE], 0)), "0000")))</f>
        <v>1996</v>
      </c>
      <c r="F840" s="48" t="str">
        <f t="shared" si="287"/>
        <v>SPINALI D</v>
      </c>
      <c r="G840" s="48" t="str">
        <f t="shared" si="288"/>
        <v>GARRO S</v>
      </c>
      <c r="H840" s="57"/>
      <c r="I840" s="68" t="str">
        <f t="shared" si="289"/>
        <v>02</v>
      </c>
      <c r="J840" s="39" t="str">
        <f t="shared" si="300"/>
        <v/>
      </c>
      <c r="K840" s="40" t="str">
        <f t="shared" si="301"/>
        <v>05:00</v>
      </c>
      <c r="L840" s="48"/>
      <c r="M840" s="41" t="str">
        <f t="shared" si="302"/>
        <v/>
      </c>
      <c r="N840" s="41" t="str">
        <f t="shared" si="290"/>
        <v/>
      </c>
      <c r="O840" s="10" t="str">
        <f t="shared" si="291"/>
        <v>05:00</v>
      </c>
      <c r="P840" s="10" t="str">
        <f t="shared" si="292"/>
        <v/>
      </c>
      <c r="Q840" s="48" t="str">
        <f t="shared" si="293"/>
        <v/>
      </c>
      <c r="R840" s="48" t="str">
        <f t="shared" si="294"/>
        <v/>
      </c>
      <c r="S840" s="42" t="str">
        <f t="shared" si="295"/>
        <v>DOPPIO</v>
      </c>
      <c r="T840" s="57" t="str">
        <f>Tabella3[[#This Row],[Descrizione Attività]]</f>
        <v>PA1S: squ strum correttiva Giugno</v>
      </c>
      <c r="U840" s="57" t="str">
        <f>IF(Tabella1[[#This Row],[DATA]]="","","02")</f>
        <v>02</v>
      </c>
      <c r="V840" s="34"/>
      <c r="W840" s="34"/>
      <c r="X840" s="33"/>
      <c r="Y840" s="23"/>
      <c r="Z840" s="21" t="str">
        <f t="shared" si="296"/>
        <v>venerdì</v>
      </c>
      <c r="AA840" s="22">
        <f t="shared" si="297"/>
        <v>5</v>
      </c>
      <c r="AB840" s="22" t="str">
        <f t="shared" si="298"/>
        <v>05:00</v>
      </c>
      <c r="AC840" s="22" t="str">
        <f t="shared" si="299"/>
        <v>NO</v>
      </c>
      <c r="AD840" s="46"/>
      <c r="AE840" s="80">
        <v>45835</v>
      </c>
      <c r="AF840" s="73" t="s">
        <v>42</v>
      </c>
      <c r="AG840" s="73" t="s">
        <v>97</v>
      </c>
      <c r="AH840" s="73">
        <v>5400255115</v>
      </c>
      <c r="AI840" s="73">
        <v>10</v>
      </c>
      <c r="AJ840" s="74">
        <v>7.45</v>
      </c>
      <c r="AK840" s="74">
        <v>12.45</v>
      </c>
      <c r="AL840" s="74">
        <v>10</v>
      </c>
      <c r="AM840" s="73" t="s">
        <v>95</v>
      </c>
      <c r="AN840" s="75" t="s">
        <v>45</v>
      </c>
      <c r="AO840" s="76" t="s">
        <v>46</v>
      </c>
    </row>
    <row r="841" spans="1:41" ht="14.45" customHeight="1">
      <c r="A841" s="38"/>
      <c r="B841" s="11">
        <f t="shared" si="286"/>
        <v>45835</v>
      </c>
      <c r="C841" s="39">
        <f t="shared" si="303"/>
        <v>5400255118</v>
      </c>
      <c r="D841" s="50" t="str">
        <f>IF(AF841="", "", IFERROR(TEXT(INDEX(Tabella4[N°], MATCH("*"&amp;AF841&amp;"*", Tabella4[DIPENDENTE], 0)), "0000"), "Non trovato"))</f>
        <v>0490</v>
      </c>
      <c r="E841" s="50" t="str">
        <f>IF(AG841="", "", IF(ISERROR(MATCH("*"&amp;AG841&amp;"*", Tabella4[DIPENDENTE], 0)), "Non trovato", TEXT(INDEX(Tabella4[N°], MATCH("*"&amp;AG841&amp;"*", Tabella4[DIPENDENTE], 0)), "0000")))</f>
        <v>2214</v>
      </c>
      <c r="F841" s="48" t="str">
        <f t="shared" si="287"/>
        <v>RICIPUTO</v>
      </c>
      <c r="G841" s="48" t="str">
        <f t="shared" si="288"/>
        <v>SERRA</v>
      </c>
      <c r="H841" s="57"/>
      <c r="I841" s="68" t="str">
        <f t="shared" si="289"/>
        <v>02</v>
      </c>
      <c r="J841" s="39" t="str">
        <f t="shared" si="300"/>
        <v/>
      </c>
      <c r="K841" s="40" t="str">
        <f t="shared" si="301"/>
        <v>05:00</v>
      </c>
      <c r="L841" s="48"/>
      <c r="M841" s="41" t="str">
        <f t="shared" si="302"/>
        <v/>
      </c>
      <c r="N841" s="41" t="str">
        <f t="shared" si="290"/>
        <v/>
      </c>
      <c r="O841" s="10" t="str">
        <f t="shared" si="291"/>
        <v>05:00</v>
      </c>
      <c r="P841" s="10" t="str">
        <f t="shared" si="292"/>
        <v/>
      </c>
      <c r="Q841" s="48" t="str">
        <f t="shared" si="293"/>
        <v/>
      </c>
      <c r="R841" s="48" t="str">
        <f t="shared" si="294"/>
        <v/>
      </c>
      <c r="S841" s="42" t="str">
        <f t="shared" si="295"/>
        <v>DOPPIO</v>
      </c>
      <c r="T841" s="57" t="str">
        <f>Tabella3[[#This Row],[Descrizione Attività]]</f>
        <v>ARCOM BLE PON: squ stru corrett Giugno</v>
      </c>
      <c r="U841" s="57" t="str">
        <f>IF(Tabella1[[#This Row],[DATA]]="","","02")</f>
        <v>02</v>
      </c>
      <c r="V841" s="34"/>
      <c r="W841" s="34"/>
      <c r="X841" s="33"/>
      <c r="Y841" s="23"/>
      <c r="Z841" s="21" t="str">
        <f t="shared" si="296"/>
        <v>venerdì</v>
      </c>
      <c r="AA841" s="22">
        <f t="shared" si="297"/>
        <v>5</v>
      </c>
      <c r="AB841" s="22" t="str">
        <f t="shared" si="298"/>
        <v>05:00</v>
      </c>
      <c r="AC841" s="22" t="str">
        <f t="shared" si="299"/>
        <v>NO</v>
      </c>
      <c r="AD841" s="46"/>
      <c r="AE841" s="80">
        <v>45835</v>
      </c>
      <c r="AF841" s="73" t="s">
        <v>96</v>
      </c>
      <c r="AG841" s="73" t="s">
        <v>52</v>
      </c>
      <c r="AH841" s="73">
        <v>5400255118</v>
      </c>
      <c r="AI841" s="73">
        <v>10</v>
      </c>
      <c r="AJ841" s="74">
        <v>7.45</v>
      </c>
      <c r="AK841" s="74">
        <v>12.45</v>
      </c>
      <c r="AL841" s="74">
        <v>10</v>
      </c>
      <c r="AM841" s="73" t="s">
        <v>98</v>
      </c>
      <c r="AN841" s="75" t="s">
        <v>45</v>
      </c>
      <c r="AO841" s="76" t="s">
        <v>46</v>
      </c>
    </row>
    <row r="842" spans="1:41" ht="14.45" customHeight="1">
      <c r="A842" s="38"/>
      <c r="B842" s="11">
        <f t="shared" si="286"/>
        <v>45835</v>
      </c>
      <c r="C842" s="39">
        <f t="shared" si="303"/>
        <v>5400255113</v>
      </c>
      <c r="D842" s="50" t="str">
        <f>IF(AF842="", "", IFERROR(TEXT(INDEX(Tabella4[N°], MATCH("*"&amp;AF842&amp;"*", Tabella4[DIPENDENTE], 0)), "0000"), "Non trovato"))</f>
        <v>1442</v>
      </c>
      <c r="E842" s="50" t="str">
        <f>IF(AG842="", "", IF(ISERROR(MATCH("*"&amp;AG842&amp;"*", Tabella4[DIPENDENTE], 0)), "Non trovato", TEXT(INDEX(Tabella4[N°], MATCH("*"&amp;AG842&amp;"*", Tabella4[DIPENDENTE], 0)), "0000")))</f>
        <v>1924</v>
      </c>
      <c r="F842" s="48" t="str">
        <f t="shared" si="287"/>
        <v>TARASCIO</v>
      </c>
      <c r="G842" s="48" t="str">
        <f t="shared" si="288"/>
        <v>PARTESANO</v>
      </c>
      <c r="H842" s="57"/>
      <c r="I842" s="68" t="str">
        <f t="shared" si="289"/>
        <v>02</v>
      </c>
      <c r="J842" s="39" t="str">
        <f t="shared" si="300"/>
        <v/>
      </c>
      <c r="K842" s="40" t="str">
        <f t="shared" si="301"/>
        <v>05:00</v>
      </c>
      <c r="L842" s="48"/>
      <c r="M842" s="41" t="str">
        <f t="shared" si="302"/>
        <v/>
      </c>
      <c r="N842" s="41" t="str">
        <f t="shared" si="290"/>
        <v/>
      </c>
      <c r="O842" s="10" t="str">
        <f t="shared" si="291"/>
        <v>05:00</v>
      </c>
      <c r="P842" s="10" t="str">
        <f t="shared" si="292"/>
        <v/>
      </c>
      <c r="Q842" s="48" t="str">
        <f t="shared" si="293"/>
        <v/>
      </c>
      <c r="R842" s="48" t="str">
        <f t="shared" si="294"/>
        <v/>
      </c>
      <c r="S842" s="42" t="str">
        <f t="shared" si="295"/>
        <v>DOPPIO</v>
      </c>
      <c r="T842" s="57" t="str">
        <f>Tabella3[[#This Row],[Descrizione Attività]]</f>
        <v>Utilities: squ strum correttiva Giugno</v>
      </c>
      <c r="U842" s="57" t="str">
        <f>IF(Tabella1[[#This Row],[DATA]]="","","02")</f>
        <v>02</v>
      </c>
      <c r="V842" s="34"/>
      <c r="W842" s="34"/>
      <c r="X842" s="33"/>
      <c r="Y842" s="23"/>
      <c r="Z842" s="21" t="str">
        <f t="shared" si="296"/>
        <v>venerdì</v>
      </c>
      <c r="AA842" s="22">
        <f t="shared" si="297"/>
        <v>5</v>
      </c>
      <c r="AB842" s="22" t="str">
        <f t="shared" si="298"/>
        <v>05:00</v>
      </c>
      <c r="AC842" s="22" t="str">
        <f t="shared" si="299"/>
        <v>NO</v>
      </c>
      <c r="AD842" s="46"/>
      <c r="AE842" s="80">
        <v>45835</v>
      </c>
      <c r="AF842" s="73" t="s">
        <v>102</v>
      </c>
      <c r="AG842" s="73" t="s">
        <v>103</v>
      </c>
      <c r="AH842" s="73">
        <v>5400255113</v>
      </c>
      <c r="AI842" s="73">
        <v>10</v>
      </c>
      <c r="AJ842" s="74">
        <v>7.45</v>
      </c>
      <c r="AK842" s="74">
        <v>12.45</v>
      </c>
      <c r="AL842" s="74">
        <v>10</v>
      </c>
      <c r="AM842" s="73" t="s">
        <v>104</v>
      </c>
      <c r="AN842" s="75" t="s">
        <v>45</v>
      </c>
      <c r="AO842" s="76" t="s">
        <v>46</v>
      </c>
    </row>
    <row r="843" spans="1:41" ht="14.45" customHeight="1">
      <c r="A843" s="38"/>
      <c r="B843" s="11">
        <f t="shared" si="286"/>
        <v>45835</v>
      </c>
      <c r="C843" s="39">
        <f t="shared" si="303"/>
        <v>404</v>
      </c>
      <c r="D843" s="50" t="str">
        <f>IF(AF843="", "", IFERROR(TEXT(INDEX(Tabella4[N°], MATCH("*"&amp;AF843&amp;"*", Tabella4[DIPENDENTE], 0)), "0000"), "Non trovato"))</f>
        <v>1972</v>
      </c>
      <c r="E843" s="50" t="str">
        <f>IF(AG843="", "", IF(ISERROR(MATCH("*"&amp;AG843&amp;"*", Tabella4[DIPENDENTE], 0)), "Non trovato", TEXT(INDEX(Tabella4[N°], MATCH("*"&amp;AG843&amp;"*", Tabella4[DIPENDENTE], 0)), "0000")))</f>
        <v/>
      </c>
      <c r="F843" s="48" t="str">
        <f t="shared" si="287"/>
        <v>MILLO</v>
      </c>
      <c r="G843" s="48" t="str">
        <f t="shared" si="288"/>
        <v/>
      </c>
      <c r="H843" s="57"/>
      <c r="I843" s="68" t="str">
        <f t="shared" si="289"/>
        <v>02</v>
      </c>
      <c r="J843" s="39" t="str">
        <f t="shared" si="300"/>
        <v>05:00</v>
      </c>
      <c r="K843" s="40" t="str">
        <f t="shared" si="301"/>
        <v/>
      </c>
      <c r="L843" s="48"/>
      <c r="M843" s="41" t="str">
        <f t="shared" si="302"/>
        <v/>
      </c>
      <c r="N843" s="41" t="str">
        <f t="shared" si="290"/>
        <v/>
      </c>
      <c r="O843" s="10" t="str">
        <f t="shared" si="291"/>
        <v>05:00</v>
      </c>
      <c r="P843" s="10" t="str">
        <f t="shared" si="292"/>
        <v/>
      </c>
      <c r="Q843" s="48" t="str">
        <f t="shared" si="293"/>
        <v/>
      </c>
      <c r="R843" s="48" t="str">
        <f t="shared" si="294"/>
        <v/>
      </c>
      <c r="S843" s="42" t="str">
        <f t="shared" si="295"/>
        <v>SINGOLO</v>
      </c>
      <c r="T843" s="57" t="str">
        <f>Tabella3[[#This Row],[Descrizione Attività]]</f>
        <v>ORE CONTO PROPRIO</v>
      </c>
      <c r="U843" s="57" t="str">
        <f>IF(Tabella1[[#This Row],[DATA]]="","","02")</f>
        <v>02</v>
      </c>
      <c r="V843" s="34"/>
      <c r="W843" s="34"/>
      <c r="X843" s="33"/>
      <c r="Y843" s="23"/>
      <c r="Z843" s="21" t="str">
        <f t="shared" si="296"/>
        <v>venerdì</v>
      </c>
      <c r="AA843" s="22">
        <f t="shared" si="297"/>
        <v>5</v>
      </c>
      <c r="AB843" s="22" t="str">
        <f t="shared" si="298"/>
        <v>05:00</v>
      </c>
      <c r="AC843" s="22" t="str">
        <f t="shared" si="299"/>
        <v>NO</v>
      </c>
      <c r="AD843" s="46"/>
      <c r="AE843" s="80">
        <v>45835</v>
      </c>
      <c r="AF843" s="73" t="s">
        <v>100</v>
      </c>
      <c r="AG843" s="73"/>
      <c r="AH843" s="73">
        <v>4041</v>
      </c>
      <c r="AI843" s="73">
        <v>10</v>
      </c>
      <c r="AJ843" s="74">
        <v>7.45</v>
      </c>
      <c r="AK843" s="74">
        <v>12.45</v>
      </c>
      <c r="AL843" s="74">
        <v>5</v>
      </c>
      <c r="AM843" s="73" t="s">
        <v>62</v>
      </c>
      <c r="AN843" s="75" t="s">
        <v>49</v>
      </c>
      <c r="AO843" s="76">
        <v>4041</v>
      </c>
    </row>
    <row r="844" spans="1:41" ht="14.45" customHeight="1">
      <c r="A844" s="38"/>
      <c r="B844" s="11">
        <f t="shared" si="286"/>
        <v>45835</v>
      </c>
      <c r="C844" s="39" t="str">
        <f t="shared" si="303"/>
        <v>23/134</v>
      </c>
      <c r="D844" s="50" t="str">
        <f>IF(AF844="", "", IFERROR(TEXT(INDEX(Tabella4[N°], MATCH("*"&amp;AF844&amp;"*", Tabella4[DIPENDENTE], 0)), "0000"), "Non trovato"))</f>
        <v>2132</v>
      </c>
      <c r="E844" s="50" t="str">
        <f>IF(AG844="", "", IF(ISERROR(MATCH("*"&amp;AG844&amp;"*", Tabella4[DIPENDENTE], 0)), "Non trovato", TEXT(INDEX(Tabella4[N°], MATCH("*"&amp;AG844&amp;"*", Tabella4[DIPENDENTE], 0)), "0000")))</f>
        <v/>
      </c>
      <c r="F844" s="48" t="str">
        <f t="shared" si="287"/>
        <v>ALLEGRETTI</v>
      </c>
      <c r="G844" s="48" t="str">
        <f t="shared" si="288"/>
        <v/>
      </c>
      <c r="H844" s="57"/>
      <c r="I844" s="68" t="str">
        <f t="shared" si="289"/>
        <v>02</v>
      </c>
      <c r="J844" s="39" t="str">
        <f t="shared" si="300"/>
        <v/>
      </c>
      <c r="K844" s="40" t="str">
        <f t="shared" si="301"/>
        <v>07:00</v>
      </c>
      <c r="L844" s="48"/>
      <c r="M844" s="41" t="str">
        <f t="shared" si="302"/>
        <v>05:30</v>
      </c>
      <c r="N844" s="41" t="str">
        <f t="shared" si="290"/>
        <v/>
      </c>
      <c r="O844" s="10" t="str">
        <f t="shared" si="291"/>
        <v>12:30</v>
      </c>
      <c r="P844" s="10" t="str">
        <f t="shared" si="292"/>
        <v/>
      </c>
      <c r="Q844" s="48" t="str">
        <f t="shared" si="293"/>
        <v/>
      </c>
      <c r="R844" s="48" t="str">
        <f t="shared" si="294"/>
        <v/>
      </c>
      <c r="S844" s="42" t="str">
        <f t="shared" si="295"/>
        <v>SINGOLO</v>
      </c>
      <c r="T844" s="57" t="str">
        <f>Tabella3[[#This Row],[Descrizione Attività]]</f>
        <v>Manutenzione Strumentale Isab</v>
      </c>
      <c r="U844" s="57" t="str">
        <f>IF(Tabella1[[#This Row],[DATA]]="","","02")</f>
        <v>02</v>
      </c>
      <c r="V844" s="34"/>
      <c r="W844" s="34"/>
      <c r="X844" s="33"/>
      <c r="Y844" s="23"/>
      <c r="Z844" s="21" t="str">
        <f t="shared" si="296"/>
        <v>venerdì</v>
      </c>
      <c r="AA844" s="22">
        <f t="shared" si="297"/>
        <v>12.5</v>
      </c>
      <c r="AB844" s="22" t="str">
        <f t="shared" si="298"/>
        <v>12:30</v>
      </c>
      <c r="AC844" s="22" t="str">
        <f t="shared" si="299"/>
        <v>NO</v>
      </c>
      <c r="AD844" s="46"/>
      <c r="AE844" s="80">
        <v>45835</v>
      </c>
      <c r="AF844" s="73" t="s">
        <v>107</v>
      </c>
      <c r="AG844" s="73"/>
      <c r="AH844" s="73">
        <v>23134</v>
      </c>
      <c r="AI844" s="73">
        <v>20</v>
      </c>
      <c r="AJ844" s="74">
        <v>6.45</v>
      </c>
      <c r="AK844" s="74">
        <v>19.149999999999999</v>
      </c>
      <c r="AL844" s="74">
        <v>12.5</v>
      </c>
      <c r="AM844" s="73" t="s">
        <v>156</v>
      </c>
      <c r="AN844" s="75" t="s">
        <v>49</v>
      </c>
      <c r="AO844" s="76" t="s">
        <v>46</v>
      </c>
    </row>
    <row r="845" spans="1:41" ht="14.45" customHeight="1">
      <c r="A845" s="38"/>
      <c r="B845" s="11">
        <f t="shared" si="286"/>
        <v>45835</v>
      </c>
      <c r="C845" s="39">
        <f t="shared" si="303"/>
        <v>404</v>
      </c>
      <c r="D845" s="50" t="str">
        <f>IF(AF845="", "", IFERROR(TEXT(INDEX(Tabella4[N°], MATCH("*"&amp;AF845&amp;"*", Tabella4[DIPENDENTE], 0)), "0000"), "Non trovato"))</f>
        <v>0490</v>
      </c>
      <c r="E845" s="50" t="str">
        <f>IF(AG845="", "", IF(ISERROR(MATCH("*"&amp;AG845&amp;"*", Tabella4[DIPENDENTE], 0)), "Non trovato", TEXT(INDEX(Tabella4[N°], MATCH("*"&amp;AG845&amp;"*", Tabella4[DIPENDENTE], 0)), "0000")))</f>
        <v>0493</v>
      </c>
      <c r="F845" s="48" t="str">
        <f t="shared" si="287"/>
        <v>RICIPUTO</v>
      </c>
      <c r="G845" s="48" t="str">
        <f t="shared" si="288"/>
        <v>SPINALI D</v>
      </c>
      <c r="H845" s="57"/>
      <c r="I845" s="68" t="str">
        <f t="shared" si="289"/>
        <v>02</v>
      </c>
      <c r="J845" s="39" t="str">
        <f t="shared" si="300"/>
        <v>06:00</v>
      </c>
      <c r="K845" s="40" t="str">
        <f t="shared" si="301"/>
        <v/>
      </c>
      <c r="L845" s="48"/>
      <c r="M845" s="41" t="str">
        <f t="shared" si="302"/>
        <v/>
      </c>
      <c r="N845" s="41" t="str">
        <f t="shared" si="290"/>
        <v/>
      </c>
      <c r="O845" s="10" t="str">
        <f t="shared" si="291"/>
        <v>06:00</v>
      </c>
      <c r="P845" s="10" t="str">
        <f t="shared" si="292"/>
        <v/>
      </c>
      <c r="Q845" s="48" t="str">
        <f t="shared" si="293"/>
        <v/>
      </c>
      <c r="R845" s="48" t="str">
        <f t="shared" si="294"/>
        <v/>
      </c>
      <c r="S845" s="42" t="str">
        <f t="shared" si="295"/>
        <v>DOPPIO</v>
      </c>
      <c r="T845" s="57" t="str">
        <f>Tabella3[[#This Row],[Descrizione Attività]]</f>
        <v>ORE CONTO PROPRIO</v>
      </c>
      <c r="U845" s="57" t="str">
        <f>IF(Tabella1[[#This Row],[DATA]]="","","02")</f>
        <v>02</v>
      </c>
      <c r="V845" s="34"/>
      <c r="W845" s="34"/>
      <c r="X845" s="33"/>
      <c r="Y845" s="23"/>
      <c r="Z845" s="21" t="str">
        <f t="shared" si="296"/>
        <v>venerdì</v>
      </c>
      <c r="AA845" s="22">
        <f t="shared" si="297"/>
        <v>6</v>
      </c>
      <c r="AB845" s="22" t="str">
        <f t="shared" si="298"/>
        <v>06:00</v>
      </c>
      <c r="AC845" s="22" t="str">
        <f t="shared" si="299"/>
        <v>NO</v>
      </c>
      <c r="AD845" s="46"/>
      <c r="AE845" s="80">
        <v>45835</v>
      </c>
      <c r="AF845" s="73" t="s">
        <v>96</v>
      </c>
      <c r="AG845" s="73" t="s">
        <v>42</v>
      </c>
      <c r="AH845" s="73">
        <v>4041</v>
      </c>
      <c r="AI845" s="73">
        <v>10</v>
      </c>
      <c r="AJ845" s="74">
        <v>12.45</v>
      </c>
      <c r="AK845" s="74">
        <v>18.45</v>
      </c>
      <c r="AL845" s="74">
        <v>12</v>
      </c>
      <c r="AM845" s="73" t="s">
        <v>62</v>
      </c>
      <c r="AN845" s="75" t="s">
        <v>49</v>
      </c>
      <c r="AO845" s="76">
        <v>4041</v>
      </c>
    </row>
    <row r="846" spans="1:41" ht="14.45" customHeight="1">
      <c r="A846" s="38"/>
      <c r="B846" s="11">
        <f t="shared" si="286"/>
        <v>45835</v>
      </c>
      <c r="C846" s="39">
        <f t="shared" si="303"/>
        <v>5400257343</v>
      </c>
      <c r="D846" s="50" t="str">
        <f>IF(AF846="", "", IFERROR(TEXT(INDEX(Tabella4[N°], MATCH("*"&amp;AF846&amp;"*", Tabella4[DIPENDENTE], 0)), "0000"), "Non trovato"))</f>
        <v>1972</v>
      </c>
      <c r="E846" s="50" t="str">
        <f>IF(AG846="", "", IF(ISERROR(MATCH("*"&amp;AG846&amp;"*", Tabella4[DIPENDENTE], 0)), "Non trovato", TEXT(INDEX(Tabella4[N°], MATCH("*"&amp;AG846&amp;"*", Tabella4[DIPENDENTE], 0)), "0000")))</f>
        <v>2114</v>
      </c>
      <c r="F846" s="48" t="str">
        <f t="shared" si="287"/>
        <v>MILLO</v>
      </c>
      <c r="G846" s="48" t="str">
        <f t="shared" si="288"/>
        <v>GUARINO</v>
      </c>
      <c r="H846" s="57"/>
      <c r="I846" s="68" t="str">
        <f t="shared" si="289"/>
        <v>02</v>
      </c>
      <c r="J846" s="39" t="str">
        <f t="shared" si="300"/>
        <v/>
      </c>
      <c r="K846" s="40" t="str">
        <f t="shared" si="301"/>
        <v>02:00</v>
      </c>
      <c r="L846" s="48"/>
      <c r="M846" s="41" t="str">
        <f t="shared" si="302"/>
        <v/>
      </c>
      <c r="N846" s="41" t="str">
        <f t="shared" si="290"/>
        <v/>
      </c>
      <c r="O846" s="10" t="str">
        <f t="shared" si="291"/>
        <v>02:00</v>
      </c>
      <c r="P846" s="10" t="str">
        <f t="shared" si="292"/>
        <v/>
      </c>
      <c r="Q846" s="48" t="str">
        <f t="shared" si="293"/>
        <v/>
      </c>
      <c r="R846" s="48" t="str">
        <f t="shared" si="294"/>
        <v/>
      </c>
      <c r="S846" s="42" t="str">
        <f t="shared" si="295"/>
        <v>DOPPIO</v>
      </c>
      <c r="T846" s="57" t="str">
        <f>Tabella3[[#This Row],[Descrizione Attività]]</f>
        <v>Chiam CTG per Ripr. Funz. BR51 CVT (PREV146/25)</v>
      </c>
      <c r="U846" s="57" t="str">
        <f>IF(Tabella1[[#This Row],[DATA]]="","","02")</f>
        <v>02</v>
      </c>
      <c r="V846" s="34"/>
      <c r="W846" s="34"/>
      <c r="X846" s="33"/>
      <c r="Y846" s="23"/>
      <c r="Z846" s="21" t="str">
        <f t="shared" si="296"/>
        <v>venerdì</v>
      </c>
      <c r="AA846" s="22">
        <f t="shared" si="297"/>
        <v>2</v>
      </c>
      <c r="AB846" s="22" t="str">
        <f t="shared" si="298"/>
        <v>02:00</v>
      </c>
      <c r="AC846" s="22" t="str">
        <f t="shared" si="299"/>
        <v>NO</v>
      </c>
      <c r="AD846" s="46"/>
      <c r="AE846" s="80">
        <v>45835</v>
      </c>
      <c r="AF846" s="73" t="s">
        <v>100</v>
      </c>
      <c r="AG846" s="73" t="s">
        <v>43</v>
      </c>
      <c r="AH846" s="73">
        <v>5400257343</v>
      </c>
      <c r="AI846" s="73">
        <v>10</v>
      </c>
      <c r="AJ846" s="74">
        <v>15.2</v>
      </c>
      <c r="AK846" s="74">
        <v>17.2</v>
      </c>
      <c r="AL846" s="74">
        <v>4</v>
      </c>
      <c r="AM846" s="73" t="s">
        <v>246</v>
      </c>
      <c r="AN846" s="75" t="s">
        <v>45</v>
      </c>
      <c r="AO846" s="76" t="s">
        <v>46</v>
      </c>
    </row>
    <row r="847" spans="1:41" ht="14.45" customHeight="1">
      <c r="A847" s="38"/>
      <c r="B847" s="11">
        <f t="shared" si="286"/>
        <v>45835</v>
      </c>
      <c r="C847" s="39">
        <f t="shared" si="303"/>
        <v>5400257905</v>
      </c>
      <c r="D847" s="50" t="str">
        <f>IF(AF847="", "", IFERROR(TEXT(INDEX(Tabella4[N°], MATCH("*"&amp;AF847&amp;"*", Tabella4[DIPENDENTE], 0)), "0000"), "Non trovato"))</f>
        <v>1972</v>
      </c>
      <c r="E847" s="50" t="str">
        <f>IF(AG847="", "", IF(ISERROR(MATCH("*"&amp;AG847&amp;"*", Tabella4[DIPENDENTE], 0)), "Non trovato", TEXT(INDEX(Tabella4[N°], MATCH("*"&amp;AG847&amp;"*", Tabella4[DIPENDENTE], 0)), "0000")))</f>
        <v>2114</v>
      </c>
      <c r="F847" s="48" t="str">
        <f t="shared" si="287"/>
        <v>MILLO</v>
      </c>
      <c r="G847" s="48" t="str">
        <f t="shared" si="288"/>
        <v>GUARINO</v>
      </c>
      <c r="H847" s="57"/>
      <c r="I847" s="68" t="str">
        <f t="shared" si="289"/>
        <v>02</v>
      </c>
      <c r="J847" s="39" t="str">
        <f t="shared" si="300"/>
        <v/>
      </c>
      <c r="K847" s="40" t="str">
        <f t="shared" si="301"/>
        <v>02:00</v>
      </c>
      <c r="L847" s="48"/>
      <c r="M847" s="41" t="str">
        <f t="shared" si="302"/>
        <v/>
      </c>
      <c r="N847" s="41" t="str">
        <f t="shared" si="290"/>
        <v/>
      </c>
      <c r="O847" s="10" t="str">
        <f t="shared" si="291"/>
        <v>02:00</v>
      </c>
      <c r="P847" s="10" t="str">
        <f t="shared" si="292"/>
        <v/>
      </c>
      <c r="Q847" s="48" t="str">
        <f t="shared" si="293"/>
        <v/>
      </c>
      <c r="R847" s="48" t="str">
        <f t="shared" si="294"/>
        <v/>
      </c>
      <c r="S847" s="42" t="str">
        <f t="shared" si="295"/>
        <v>DOPPIO</v>
      </c>
      <c r="T847" s="57" t="str">
        <f>Tabella3[[#This Row],[Descrizione Attività]]</f>
        <v>Chiam CTG per Ripr. Funz. B713SV IMP 1200MS (PREV.147/25)</v>
      </c>
      <c r="U847" s="57" t="str">
        <f>IF(Tabella1[[#This Row],[DATA]]="","","02")</f>
        <v>02</v>
      </c>
      <c r="V847" s="34"/>
      <c r="W847" s="34"/>
      <c r="X847" s="33"/>
      <c r="Y847" s="23"/>
      <c r="Z847" s="21" t="str">
        <f t="shared" si="296"/>
        <v>venerdì</v>
      </c>
      <c r="AA847" s="22">
        <f t="shared" si="297"/>
        <v>2</v>
      </c>
      <c r="AB847" s="22" t="str">
        <f t="shared" si="298"/>
        <v>02:00</v>
      </c>
      <c r="AC847" s="22" t="str">
        <f t="shared" si="299"/>
        <v>NO</v>
      </c>
      <c r="AD847" s="46"/>
      <c r="AE847" s="80">
        <v>45835</v>
      </c>
      <c r="AF847" s="73" t="s">
        <v>100</v>
      </c>
      <c r="AG847" s="73" t="s">
        <v>43</v>
      </c>
      <c r="AH847" s="73">
        <v>5400257905</v>
      </c>
      <c r="AI847" s="73">
        <v>10</v>
      </c>
      <c r="AJ847" s="74">
        <v>17.2</v>
      </c>
      <c r="AK847" s="74">
        <v>19.2</v>
      </c>
      <c r="AL847" s="74">
        <v>4</v>
      </c>
      <c r="AM847" s="73" t="s">
        <v>247</v>
      </c>
      <c r="AN847" s="75" t="s">
        <v>45</v>
      </c>
      <c r="AO847" s="76" t="s">
        <v>46</v>
      </c>
    </row>
    <row r="848" spans="1:41" ht="14.45" customHeight="1">
      <c r="A848" s="38"/>
      <c r="B848" s="11">
        <f t="shared" si="286"/>
        <v>45835</v>
      </c>
      <c r="C848" s="39">
        <f t="shared" si="303"/>
        <v>404</v>
      </c>
      <c r="D848" s="50" t="str">
        <f>IF(AF848="", "", IFERROR(TEXT(INDEX(Tabella4[N°], MATCH("*"&amp;AF848&amp;"*", Tabella4[DIPENDENTE], 0)), "0000"), "Non trovato"))</f>
        <v>0278</v>
      </c>
      <c r="E848" s="50" t="str">
        <f>IF(AG848="", "", IF(ISERROR(MATCH("*"&amp;AG848&amp;"*", Tabella4[DIPENDENTE], 0)), "Non trovato", TEXT(INDEX(Tabella4[N°], MATCH("*"&amp;AG848&amp;"*", Tabella4[DIPENDENTE], 0)), "0000")))</f>
        <v/>
      </c>
      <c r="F848" s="48" t="str">
        <f t="shared" si="287"/>
        <v>INTRESSALVI</v>
      </c>
      <c r="G848" s="48" t="str">
        <f t="shared" si="288"/>
        <v/>
      </c>
      <c r="H848" s="57"/>
      <c r="I848" s="68" t="str">
        <f t="shared" si="289"/>
        <v>02</v>
      </c>
      <c r="J848" s="39" t="str">
        <f t="shared" si="300"/>
        <v>07:00</v>
      </c>
      <c r="K848" s="40" t="str">
        <f t="shared" si="301"/>
        <v/>
      </c>
      <c r="L848" s="48"/>
      <c r="M848" s="41" t="str">
        <f t="shared" si="302"/>
        <v/>
      </c>
      <c r="N848" s="41" t="str">
        <f t="shared" si="290"/>
        <v/>
      </c>
      <c r="O848" s="10" t="str">
        <f t="shared" si="291"/>
        <v>07:00</v>
      </c>
      <c r="P848" s="10" t="str">
        <f t="shared" si="292"/>
        <v/>
      </c>
      <c r="Q848" s="48" t="str">
        <f t="shared" si="293"/>
        <v/>
      </c>
      <c r="R848" s="48" t="str">
        <f t="shared" si="294"/>
        <v/>
      </c>
      <c r="S848" s="42" t="str">
        <f t="shared" si="295"/>
        <v>SINGOLO</v>
      </c>
      <c r="T848" s="57" t="str">
        <f>Tabella3[[#This Row],[Descrizione Attività]]</f>
        <v>ORE CONTO PROPRIO</v>
      </c>
      <c r="U848" s="57" t="str">
        <f>IF(Tabella1[[#This Row],[DATA]]="","","02")</f>
        <v>02</v>
      </c>
      <c r="V848" s="34"/>
      <c r="W848" s="34"/>
      <c r="X848" s="33"/>
      <c r="Y848" s="23"/>
      <c r="Z848" s="21" t="str">
        <f t="shared" si="296"/>
        <v>venerdì</v>
      </c>
      <c r="AA848" s="22">
        <f t="shared" si="297"/>
        <v>7</v>
      </c>
      <c r="AB848" s="22" t="str">
        <f t="shared" si="298"/>
        <v>07:00</v>
      </c>
      <c r="AC848" s="22" t="str">
        <f t="shared" si="299"/>
        <v>NO</v>
      </c>
      <c r="AD848" s="46"/>
      <c r="AE848" s="80">
        <v>45835</v>
      </c>
      <c r="AF848" s="73" t="s">
        <v>50</v>
      </c>
      <c r="AG848" s="73"/>
      <c r="AH848" s="73">
        <v>4041</v>
      </c>
      <c r="AI848" s="73">
        <v>10</v>
      </c>
      <c r="AJ848" s="74">
        <v>7.45</v>
      </c>
      <c r="AK848" s="74">
        <v>14.45</v>
      </c>
      <c r="AL848" s="74">
        <v>7</v>
      </c>
      <c r="AM848" s="73" t="s">
        <v>62</v>
      </c>
      <c r="AN848" s="75" t="s">
        <v>49</v>
      </c>
      <c r="AO848" s="76">
        <v>4041</v>
      </c>
    </row>
    <row r="849" spans="1:41" ht="14.45" customHeight="1">
      <c r="A849" s="38"/>
      <c r="B849" s="11">
        <f t="shared" si="286"/>
        <v>45835</v>
      </c>
      <c r="C849" s="39">
        <f t="shared" si="303"/>
        <v>430</v>
      </c>
      <c r="D849" s="50" t="str">
        <f>IF(AF849="", "", IFERROR(TEXT(INDEX(Tabella4[N°], MATCH("*"&amp;AF849&amp;"*", Tabella4[DIPENDENTE], 0)), "0000"), "Non trovato"))</f>
        <v>0354</v>
      </c>
      <c r="E849" s="50" t="str">
        <f>IF(AG849="", "", IF(ISERROR(MATCH("*"&amp;AG849&amp;"*", Tabella4[DIPENDENTE], 0)), "Non trovato", TEXT(INDEX(Tabella4[N°], MATCH("*"&amp;AG849&amp;"*", Tabella4[DIPENDENTE], 0)), "0000")))</f>
        <v/>
      </c>
      <c r="F849" s="48" t="str">
        <f t="shared" si="287"/>
        <v>GARRO L</v>
      </c>
      <c r="G849" s="48" t="str">
        <f t="shared" si="288"/>
        <v/>
      </c>
      <c r="H849" s="57"/>
      <c r="I849" s="68" t="str">
        <f t="shared" si="289"/>
        <v>02</v>
      </c>
      <c r="J849" s="39" t="str">
        <f t="shared" si="300"/>
        <v>07:00</v>
      </c>
      <c r="K849" s="40" t="str">
        <f t="shared" si="301"/>
        <v/>
      </c>
      <c r="L849" s="48"/>
      <c r="M849" s="41" t="str">
        <f t="shared" si="302"/>
        <v/>
      </c>
      <c r="N849" s="41" t="str">
        <f t="shared" si="290"/>
        <v/>
      </c>
      <c r="O849" s="10" t="str">
        <f t="shared" si="291"/>
        <v>07:00</v>
      </c>
      <c r="P849" s="10" t="str">
        <f t="shared" si="292"/>
        <v/>
      </c>
      <c r="Q849" s="48" t="str">
        <f t="shared" si="293"/>
        <v/>
      </c>
      <c r="R849" s="48" t="str">
        <f t="shared" si="294"/>
        <v/>
      </c>
      <c r="S849" s="42" t="str">
        <f t="shared" si="295"/>
        <v>SINGOLO</v>
      </c>
      <c r="T849" s="57" t="str">
        <f>Tabella3[[#This Row],[Descrizione Attività]]</f>
        <v>CORSO DI FORMAZIONE</v>
      </c>
      <c r="U849" s="57" t="str">
        <f>IF(Tabella1[[#This Row],[DATA]]="","","02")</f>
        <v>02</v>
      </c>
      <c r="V849" s="34"/>
      <c r="W849" s="34"/>
      <c r="X849" s="33"/>
      <c r="Y849" s="23"/>
      <c r="Z849" s="21" t="str">
        <f t="shared" si="296"/>
        <v>venerdì</v>
      </c>
      <c r="AA849" s="22">
        <f t="shared" si="297"/>
        <v>7</v>
      </c>
      <c r="AB849" s="22" t="str">
        <f t="shared" si="298"/>
        <v>07:00</v>
      </c>
      <c r="AC849" s="22" t="str">
        <f t="shared" si="299"/>
        <v>NO</v>
      </c>
      <c r="AD849" s="46"/>
      <c r="AE849" s="80">
        <v>45835</v>
      </c>
      <c r="AF849" s="73" t="s">
        <v>99</v>
      </c>
      <c r="AG849" s="73"/>
      <c r="AH849" s="73">
        <v>4050</v>
      </c>
      <c r="AI849" s="73">
        <v>10</v>
      </c>
      <c r="AJ849" s="74">
        <v>7.45</v>
      </c>
      <c r="AK849" s="74">
        <v>14.45</v>
      </c>
      <c r="AL849" s="74">
        <v>7</v>
      </c>
      <c r="AM849" s="73" t="s">
        <v>169</v>
      </c>
      <c r="AN849" s="75" t="s">
        <v>49</v>
      </c>
      <c r="AO849" s="76">
        <v>404</v>
      </c>
    </row>
    <row r="850" spans="1:41" ht="14.45" customHeight="1">
      <c r="A850" s="38"/>
      <c r="B850" s="11">
        <f t="shared" si="286"/>
        <v>45835</v>
      </c>
      <c r="C850" s="39">
        <f t="shared" si="303"/>
        <v>5400257575</v>
      </c>
      <c r="D850" s="50" t="str">
        <f>IF(AF850="", "", IFERROR(TEXT(INDEX(Tabella4[N°], MATCH("*"&amp;AF850&amp;"*", Tabella4[DIPENDENTE], 0)), "0000"), "Non trovato"))</f>
        <v>0552</v>
      </c>
      <c r="E850" s="50" t="str">
        <f>IF(AG850="", "", IF(ISERROR(MATCH("*"&amp;AG850&amp;"*", Tabella4[DIPENDENTE], 0)), "Non trovato", TEXT(INDEX(Tabella4[N°], MATCH("*"&amp;AG850&amp;"*", Tabella4[DIPENDENTE], 0)), "0000")))</f>
        <v>1976</v>
      </c>
      <c r="F850" s="48" t="str">
        <f t="shared" si="287"/>
        <v>DI MARE</v>
      </c>
      <c r="G850" s="48" t="str">
        <f t="shared" si="288"/>
        <v>RIZZA F</v>
      </c>
      <c r="H850" s="57"/>
      <c r="I850" s="68" t="str">
        <f t="shared" si="289"/>
        <v>02</v>
      </c>
      <c r="J850" s="39" t="str">
        <f t="shared" si="300"/>
        <v/>
      </c>
      <c r="K850" s="40" t="str">
        <f t="shared" si="301"/>
        <v>02:00</v>
      </c>
      <c r="L850" s="48"/>
      <c r="M850" s="41" t="str">
        <f t="shared" si="302"/>
        <v/>
      </c>
      <c r="N850" s="41" t="str">
        <f t="shared" si="290"/>
        <v/>
      </c>
      <c r="O850" s="10" t="str">
        <f t="shared" si="291"/>
        <v>02:00</v>
      </c>
      <c r="P850" s="10" t="str">
        <f t="shared" si="292"/>
        <v/>
      </c>
      <c r="Q850" s="48" t="str">
        <f t="shared" si="293"/>
        <v/>
      </c>
      <c r="R850" s="48" t="str">
        <f t="shared" si="294"/>
        <v/>
      </c>
      <c r="S850" s="42" t="str">
        <f t="shared" si="295"/>
        <v>DOPPIO</v>
      </c>
      <c r="T850" s="57" t="str">
        <f>Tabella3[[#This Row],[Descrizione Attività]]</f>
        <v>Chiam CTG per Ripr. Funz. Messa a terra Rampa 2 CVT (PREV.4028)</v>
      </c>
      <c r="U850" s="57" t="str">
        <f>IF(Tabella1[[#This Row],[DATA]]="","","02")</f>
        <v>02</v>
      </c>
      <c r="V850" s="34"/>
      <c r="W850" s="34"/>
      <c r="X850" s="33"/>
      <c r="Y850" s="23"/>
      <c r="Z850" s="21" t="str">
        <f t="shared" si="296"/>
        <v>venerdì</v>
      </c>
      <c r="AA850" s="22">
        <f t="shared" si="297"/>
        <v>2</v>
      </c>
      <c r="AB850" s="22" t="str">
        <f t="shared" si="298"/>
        <v>02:00</v>
      </c>
      <c r="AC850" s="22" t="str">
        <f t="shared" si="299"/>
        <v>NO</v>
      </c>
      <c r="AD850" s="46"/>
      <c r="AE850" s="80">
        <v>45835</v>
      </c>
      <c r="AF850" s="73" t="s">
        <v>63</v>
      </c>
      <c r="AG850" s="73" t="s">
        <v>77</v>
      </c>
      <c r="AH850" s="73">
        <v>5400257575</v>
      </c>
      <c r="AI850" s="73">
        <v>10</v>
      </c>
      <c r="AJ850" s="74">
        <v>14</v>
      </c>
      <c r="AK850" s="74">
        <v>16</v>
      </c>
      <c r="AL850" s="74">
        <v>4</v>
      </c>
      <c r="AM850" s="73" t="s">
        <v>248</v>
      </c>
      <c r="AN850" s="75" t="s">
        <v>45</v>
      </c>
      <c r="AO850" s="76" t="s">
        <v>61</v>
      </c>
    </row>
    <row r="851" spans="1:41" ht="14.45" customHeight="1">
      <c r="A851" s="38"/>
      <c r="B851" s="11">
        <f t="shared" si="286"/>
        <v>45835</v>
      </c>
      <c r="C851" s="39">
        <f t="shared" si="303"/>
        <v>5400256064</v>
      </c>
      <c r="D851" s="50" t="str">
        <f>IF(AF851="", "", IFERROR(TEXT(INDEX(Tabella4[N°], MATCH("*"&amp;AF851&amp;"*", Tabella4[DIPENDENTE], 0)), "0000"), "Non trovato"))</f>
        <v>0552</v>
      </c>
      <c r="E851" s="50" t="str">
        <f>IF(AG851="", "", IF(ISERROR(MATCH("*"&amp;AG851&amp;"*", Tabella4[DIPENDENTE], 0)), "Non trovato", TEXT(INDEX(Tabella4[N°], MATCH("*"&amp;AG851&amp;"*", Tabella4[DIPENDENTE], 0)), "0000")))</f>
        <v>1976</v>
      </c>
      <c r="F851" s="48" t="str">
        <f t="shared" si="287"/>
        <v>DI MARE</v>
      </c>
      <c r="G851" s="48" t="str">
        <f t="shared" si="288"/>
        <v>RIZZA F</v>
      </c>
      <c r="H851" s="57"/>
      <c r="I851" s="68" t="str">
        <f t="shared" si="289"/>
        <v>02</v>
      </c>
      <c r="J851" s="39" t="str">
        <f t="shared" si="300"/>
        <v/>
      </c>
      <c r="K851" s="40" t="str">
        <f t="shared" si="301"/>
        <v>03:15</v>
      </c>
      <c r="L851" s="48"/>
      <c r="M851" s="41" t="str">
        <f t="shared" si="302"/>
        <v/>
      </c>
      <c r="N851" s="41" t="str">
        <f t="shared" si="290"/>
        <v/>
      </c>
      <c r="O851" s="10" t="str">
        <f t="shared" si="291"/>
        <v>03:15</v>
      </c>
      <c r="P851" s="10" t="str">
        <f t="shared" si="292"/>
        <v/>
      </c>
      <c r="Q851" s="48" t="str">
        <f t="shared" si="293"/>
        <v/>
      </c>
      <c r="R851" s="48" t="str">
        <f t="shared" si="294"/>
        <v/>
      </c>
      <c r="S851" s="42" t="str">
        <f t="shared" si="295"/>
        <v>DOPPIO</v>
      </c>
      <c r="T851" s="57" t="str">
        <f>Tabella3[[#This Row],[Descrizione Attività]]</f>
        <v>Area cantieri SUD - Approntamento alimen</v>
      </c>
      <c r="U851" s="57" t="str">
        <f>IF(Tabella1[[#This Row],[DATA]]="","","02")</f>
        <v>02</v>
      </c>
      <c r="V851" s="34"/>
      <c r="W851" s="34"/>
      <c r="X851" s="33"/>
      <c r="Y851" s="23"/>
      <c r="Z851" s="21" t="str">
        <f t="shared" si="296"/>
        <v>venerdì</v>
      </c>
      <c r="AA851" s="22">
        <f t="shared" si="297"/>
        <v>3.25</v>
      </c>
      <c r="AB851" s="22" t="str">
        <f t="shared" si="298"/>
        <v>03:15</v>
      </c>
      <c r="AC851" s="22" t="str">
        <f t="shared" si="299"/>
        <v>NO</v>
      </c>
      <c r="AD851" s="46"/>
      <c r="AE851" s="80">
        <v>45835</v>
      </c>
      <c r="AF851" s="73" t="s">
        <v>63</v>
      </c>
      <c r="AG851" s="73" t="s">
        <v>77</v>
      </c>
      <c r="AH851" s="73">
        <v>5400256064</v>
      </c>
      <c r="AI851" s="73">
        <v>20</v>
      </c>
      <c r="AJ851" s="74">
        <v>16</v>
      </c>
      <c r="AK851" s="74">
        <v>19.149999999999999</v>
      </c>
      <c r="AL851" s="74">
        <v>6.5</v>
      </c>
      <c r="AM851" s="73" t="s">
        <v>180</v>
      </c>
      <c r="AN851" s="75" t="s">
        <v>45</v>
      </c>
      <c r="AO851" s="76" t="s">
        <v>61</v>
      </c>
    </row>
    <row r="852" spans="1:41" ht="14.45" customHeight="1">
      <c r="A852" s="38"/>
      <c r="B852" s="11">
        <f t="shared" si="286"/>
        <v>45835</v>
      </c>
      <c r="C852" s="39">
        <f t="shared" si="303"/>
        <v>5400256064</v>
      </c>
      <c r="D852" s="50" t="str">
        <f>IF(AF852="", "", IFERROR(TEXT(INDEX(Tabella4[N°], MATCH("*"&amp;AF852&amp;"*", Tabella4[DIPENDENTE], 0)), "0000"), "Non trovato"))</f>
        <v>0319</v>
      </c>
      <c r="E852" s="50" t="str">
        <f>IF(AG852="", "", IF(ISERROR(MATCH("*"&amp;AG852&amp;"*", Tabella4[DIPENDENTE], 0)), "Non trovato", TEXT(INDEX(Tabella4[N°], MATCH("*"&amp;AG852&amp;"*", Tabella4[DIPENDENTE], 0)), "0000")))</f>
        <v>2011</v>
      </c>
      <c r="F852" s="48" t="str">
        <f t="shared" si="287"/>
        <v>AMARA</v>
      </c>
      <c r="G852" s="48" t="str">
        <f t="shared" si="288"/>
        <v>SCAVULLO</v>
      </c>
      <c r="H852" s="57"/>
      <c r="I852" s="68" t="str">
        <f t="shared" si="289"/>
        <v>02</v>
      </c>
      <c r="J852" s="39" t="str">
        <f t="shared" si="300"/>
        <v/>
      </c>
      <c r="K852" s="40" t="str">
        <f t="shared" si="301"/>
        <v>02:45</v>
      </c>
      <c r="L852" s="48"/>
      <c r="M852" s="41" t="str">
        <f t="shared" si="302"/>
        <v/>
      </c>
      <c r="N852" s="41" t="str">
        <f t="shared" si="290"/>
        <v/>
      </c>
      <c r="O852" s="10" t="str">
        <f t="shared" si="291"/>
        <v>02:45</v>
      </c>
      <c r="P852" s="10" t="str">
        <f t="shared" si="292"/>
        <v/>
      </c>
      <c r="Q852" s="48" t="str">
        <f t="shared" si="293"/>
        <v/>
      </c>
      <c r="R852" s="48" t="str">
        <f t="shared" si="294"/>
        <v/>
      </c>
      <c r="S852" s="42" t="str">
        <f t="shared" si="295"/>
        <v>DOPPIO</v>
      </c>
      <c r="T852" s="57" t="str">
        <f>Tabella3[[#This Row],[Descrizione Attività]]</f>
        <v>Area cantieri SUD - Approntamento alimen</v>
      </c>
      <c r="U852" s="57" t="str">
        <f>IF(Tabella1[[#This Row],[DATA]]="","","02")</f>
        <v>02</v>
      </c>
      <c r="V852" s="34"/>
      <c r="W852" s="34"/>
      <c r="X852" s="33"/>
      <c r="Y852" s="23"/>
      <c r="Z852" s="21" t="str">
        <f t="shared" si="296"/>
        <v>venerdì</v>
      </c>
      <c r="AA852" s="22">
        <f t="shared" si="297"/>
        <v>2.75</v>
      </c>
      <c r="AB852" s="22" t="str">
        <f t="shared" si="298"/>
        <v>02:45</v>
      </c>
      <c r="AC852" s="22" t="str">
        <f t="shared" si="299"/>
        <v>NO</v>
      </c>
      <c r="AD852" s="46"/>
      <c r="AE852" s="80">
        <v>45835</v>
      </c>
      <c r="AF852" s="73" t="s">
        <v>155</v>
      </c>
      <c r="AG852" s="73" t="s">
        <v>84</v>
      </c>
      <c r="AH852" s="73">
        <v>5400256064</v>
      </c>
      <c r="AI852" s="73">
        <v>20</v>
      </c>
      <c r="AJ852" s="74">
        <v>16</v>
      </c>
      <c r="AK852" s="74">
        <v>18.45</v>
      </c>
      <c r="AL852" s="74">
        <v>5.5</v>
      </c>
      <c r="AM852" s="73" t="s">
        <v>180</v>
      </c>
      <c r="AN852" s="75" t="s">
        <v>45</v>
      </c>
      <c r="AO852" s="76" t="s">
        <v>61</v>
      </c>
    </row>
    <row r="853" spans="1:41" ht="14.45" customHeight="1">
      <c r="A853" s="38"/>
      <c r="B853" s="11">
        <f t="shared" si="286"/>
        <v>45835</v>
      </c>
      <c r="C853" s="39">
        <f t="shared" si="303"/>
        <v>5400256883</v>
      </c>
      <c r="D853" s="50" t="str">
        <f>IF(AF853="", "", IFERROR(TEXT(INDEX(Tabella4[N°], MATCH("*"&amp;AF853&amp;"*", Tabella4[DIPENDENTE], 0)), "0000"), "Non trovato"))</f>
        <v>0510</v>
      </c>
      <c r="E853" s="50" t="str">
        <f>IF(AG853="", "", IF(ISERROR(MATCH("*"&amp;AG853&amp;"*", Tabella4[DIPENDENTE], 0)), "Non trovato", TEXT(INDEX(Tabella4[N°], MATCH("*"&amp;AG853&amp;"*", Tabella4[DIPENDENTE], 0)), "0000")))</f>
        <v>1667</v>
      </c>
      <c r="F853" s="48" t="str">
        <f t="shared" si="287"/>
        <v>TORDONATO</v>
      </c>
      <c r="G853" s="48" t="str">
        <f t="shared" si="288"/>
        <v>CAVALLARO</v>
      </c>
      <c r="H853" s="57"/>
      <c r="I853" s="68" t="str">
        <f t="shared" si="289"/>
        <v>02</v>
      </c>
      <c r="J853" s="39" t="str">
        <f t="shared" si="300"/>
        <v/>
      </c>
      <c r="K853" s="40" t="str">
        <f t="shared" si="301"/>
        <v>07:00</v>
      </c>
      <c r="L853" s="48"/>
      <c r="M853" s="41" t="str">
        <f t="shared" si="302"/>
        <v>04:00</v>
      </c>
      <c r="N853" s="41" t="str">
        <f t="shared" si="290"/>
        <v/>
      </c>
      <c r="O853" s="10" t="str">
        <f t="shared" si="291"/>
        <v>11:00</v>
      </c>
      <c r="P853" s="10" t="str">
        <f t="shared" si="292"/>
        <v/>
      </c>
      <c r="Q853" s="48" t="str">
        <f t="shared" si="293"/>
        <v/>
      </c>
      <c r="R853" s="48" t="str">
        <f t="shared" si="294"/>
        <v/>
      </c>
      <c r="S853" s="42" t="str">
        <f t="shared" si="295"/>
        <v>DOPPIO</v>
      </c>
      <c r="T853" s="57" t="str">
        <f>Tabella3[[#This Row],[Descrizione Attività]]</f>
        <v>389E-A1.1:ripr.funzionalità parti intern</v>
      </c>
      <c r="U853" s="57" t="str">
        <f>IF(Tabella1[[#This Row],[DATA]]="","","02")</f>
        <v>02</v>
      </c>
      <c r="V853" s="34"/>
      <c r="W853" s="34"/>
      <c r="X853" s="33"/>
      <c r="Y853" s="23"/>
      <c r="Z853" s="21" t="str">
        <f t="shared" si="296"/>
        <v>venerdì</v>
      </c>
      <c r="AA853" s="22">
        <f t="shared" si="297"/>
        <v>11</v>
      </c>
      <c r="AB853" s="22" t="str">
        <f t="shared" si="298"/>
        <v>11:00</v>
      </c>
      <c r="AC853" s="22" t="str">
        <f t="shared" si="299"/>
        <v>NO</v>
      </c>
      <c r="AD853" s="46"/>
      <c r="AE853" s="80">
        <v>45835</v>
      </c>
      <c r="AF853" s="73" t="s">
        <v>143</v>
      </c>
      <c r="AG853" s="73" t="s">
        <v>162</v>
      </c>
      <c r="AH853" s="73">
        <v>5400256883</v>
      </c>
      <c r="AI853" s="73">
        <v>10</v>
      </c>
      <c r="AJ853" s="74">
        <v>7.45</v>
      </c>
      <c r="AK853" s="74">
        <v>18.45</v>
      </c>
      <c r="AL853" s="74">
        <v>22</v>
      </c>
      <c r="AM853" s="73" t="s">
        <v>219</v>
      </c>
      <c r="AN853" s="75" t="s">
        <v>45</v>
      </c>
      <c r="AO853" s="76" t="s">
        <v>61</v>
      </c>
    </row>
    <row r="854" spans="1:41" ht="14.45" customHeight="1">
      <c r="A854" s="38"/>
      <c r="B854" s="11">
        <f t="shared" si="286"/>
        <v>45835</v>
      </c>
      <c r="C854" s="39">
        <f t="shared" si="303"/>
        <v>5400256883</v>
      </c>
      <c r="D854" s="50" t="str">
        <f>IF(AF854="", "", IFERROR(TEXT(INDEX(Tabella4[N°], MATCH("*"&amp;AF854&amp;"*", Tabella4[DIPENDENTE], 0)), "0000"), "Non trovato"))</f>
        <v>0511</v>
      </c>
      <c r="E854" s="50" t="str">
        <f>IF(AG854="", "", IF(ISERROR(MATCH("*"&amp;AG854&amp;"*", Tabella4[DIPENDENTE], 0)), "Non trovato", TEXT(INDEX(Tabella4[N°], MATCH("*"&amp;AG854&amp;"*", Tabella4[DIPENDENTE], 0)), "0000")))</f>
        <v/>
      </c>
      <c r="F854" s="48" t="str">
        <f t="shared" si="287"/>
        <v>DI GRANDE D</v>
      </c>
      <c r="G854" s="48" t="str">
        <f t="shared" si="288"/>
        <v/>
      </c>
      <c r="H854" s="57"/>
      <c r="I854" s="68" t="str">
        <f t="shared" si="289"/>
        <v>02</v>
      </c>
      <c r="J854" s="39" t="str">
        <f t="shared" si="300"/>
        <v/>
      </c>
      <c r="K854" s="40" t="str">
        <f t="shared" si="301"/>
        <v>07:00</v>
      </c>
      <c r="L854" s="48"/>
      <c r="M854" s="41" t="str">
        <f t="shared" si="302"/>
        <v/>
      </c>
      <c r="N854" s="41" t="str">
        <f t="shared" si="290"/>
        <v/>
      </c>
      <c r="O854" s="10" t="str">
        <f t="shared" si="291"/>
        <v>07:00</v>
      </c>
      <c r="P854" s="10" t="str">
        <f t="shared" si="292"/>
        <v/>
      </c>
      <c r="Q854" s="48" t="str">
        <f t="shared" si="293"/>
        <v/>
      </c>
      <c r="R854" s="48" t="str">
        <f t="shared" si="294"/>
        <v/>
      </c>
      <c r="S854" s="42" t="str">
        <f t="shared" si="295"/>
        <v>SINGOLO</v>
      </c>
      <c r="T854" s="57" t="str">
        <f>Tabella3[[#This Row],[Descrizione Attività]]</f>
        <v>389E-A1.1:ripr.funzionalità parti intern</v>
      </c>
      <c r="U854" s="57" t="str">
        <f>IF(Tabella1[[#This Row],[DATA]]="","","02")</f>
        <v>02</v>
      </c>
      <c r="V854" s="34"/>
      <c r="W854" s="34"/>
      <c r="X854" s="33"/>
      <c r="Y854" s="23"/>
      <c r="Z854" s="21" t="str">
        <f t="shared" si="296"/>
        <v>venerdì</v>
      </c>
      <c r="AA854" s="22">
        <f t="shared" si="297"/>
        <v>7</v>
      </c>
      <c r="AB854" s="22" t="str">
        <f t="shared" si="298"/>
        <v>07:00</v>
      </c>
      <c r="AC854" s="22" t="str">
        <f t="shared" si="299"/>
        <v>NO</v>
      </c>
      <c r="AD854" s="46"/>
      <c r="AE854" s="80">
        <v>45835</v>
      </c>
      <c r="AF854" s="73" t="s">
        <v>144</v>
      </c>
      <c r="AG854" s="73"/>
      <c r="AH854" s="73">
        <v>5400256883</v>
      </c>
      <c r="AI854" s="73">
        <v>10</v>
      </c>
      <c r="AJ854" s="74">
        <v>7.45</v>
      </c>
      <c r="AK854" s="74">
        <v>14.45</v>
      </c>
      <c r="AL854" s="74">
        <v>7</v>
      </c>
      <c r="AM854" s="73" t="s">
        <v>219</v>
      </c>
      <c r="AN854" s="75" t="s">
        <v>45</v>
      </c>
      <c r="AO854" s="76" t="s">
        <v>61</v>
      </c>
    </row>
    <row r="855" spans="1:41" ht="14.45" customHeight="1">
      <c r="A855" s="38"/>
      <c r="B855" s="11">
        <f t="shared" si="286"/>
        <v>45835</v>
      </c>
      <c r="C855" s="39" t="str">
        <f t="shared" si="303"/>
        <v>23/134</v>
      </c>
      <c r="D855" s="50" t="str">
        <f>IF(AF855="", "", IFERROR(TEXT(INDEX(Tabella4[N°], MATCH("*"&amp;AF855&amp;"*", Tabella4[DIPENDENTE], 0)), "0000"), "Non trovato"))</f>
        <v>0510</v>
      </c>
      <c r="E855" s="50" t="str">
        <f>IF(AG855="", "", IF(ISERROR(MATCH("*"&amp;AG855&amp;"*", Tabella4[DIPENDENTE], 0)), "Non trovato", TEXT(INDEX(Tabella4[N°], MATCH("*"&amp;AG855&amp;"*", Tabella4[DIPENDENTE], 0)), "0000")))</f>
        <v/>
      </c>
      <c r="F855" s="48" t="str">
        <f t="shared" si="287"/>
        <v>TORDONATO</v>
      </c>
      <c r="G855" s="48" t="str">
        <f t="shared" si="288"/>
        <v/>
      </c>
      <c r="H855" s="57"/>
      <c r="I855" s="68" t="str">
        <f t="shared" si="289"/>
        <v>02</v>
      </c>
      <c r="J855" s="39" t="str">
        <f t="shared" si="300"/>
        <v/>
      </c>
      <c r="K855" s="40" t="str">
        <f t="shared" si="301"/>
        <v>01:00</v>
      </c>
      <c r="L855" s="48"/>
      <c r="M855" s="41" t="str">
        <f t="shared" si="302"/>
        <v/>
      </c>
      <c r="N855" s="41" t="str">
        <f t="shared" si="290"/>
        <v/>
      </c>
      <c r="O855" s="10" t="str">
        <f t="shared" si="291"/>
        <v>01:00</v>
      </c>
      <c r="P855" s="10" t="str">
        <f t="shared" si="292"/>
        <v/>
      </c>
      <c r="Q855" s="48" t="str">
        <f t="shared" si="293"/>
        <v/>
      </c>
      <c r="R855" s="48" t="str">
        <f t="shared" si="294"/>
        <v/>
      </c>
      <c r="S855" s="42" t="str">
        <f t="shared" si="295"/>
        <v>SINGOLO</v>
      </c>
      <c r="T855" s="57" t="str">
        <f>Tabella3[[#This Row],[Descrizione Attività]]</f>
        <v>Manutenzione Elettrica Isab</v>
      </c>
      <c r="U855" s="57" t="str">
        <f>IF(Tabella1[[#This Row],[DATA]]="","","02")</f>
        <v>02</v>
      </c>
      <c r="V855" s="34"/>
      <c r="W855" s="34"/>
      <c r="X855" s="33"/>
      <c r="Y855" s="23"/>
      <c r="Z855" s="21" t="str">
        <f t="shared" si="296"/>
        <v>venerdì</v>
      </c>
      <c r="AA855" s="22">
        <f t="shared" si="297"/>
        <v>1</v>
      </c>
      <c r="AB855" s="22" t="str">
        <f t="shared" si="298"/>
        <v>01:00</v>
      </c>
      <c r="AC855" s="22" t="str">
        <f t="shared" si="299"/>
        <v>NO</v>
      </c>
      <c r="AD855" s="46"/>
      <c r="AE855" s="80">
        <v>45835</v>
      </c>
      <c r="AF855" s="73" t="s">
        <v>143</v>
      </c>
      <c r="AG855" s="73"/>
      <c r="AH855" s="73">
        <v>23134</v>
      </c>
      <c r="AI855" s="73">
        <v>10</v>
      </c>
      <c r="AJ855" s="74">
        <v>6.45</v>
      </c>
      <c r="AK855" s="74">
        <v>7.45</v>
      </c>
      <c r="AL855" s="74">
        <v>1</v>
      </c>
      <c r="AM855" s="73" t="s">
        <v>111</v>
      </c>
      <c r="AN855" s="75" t="s">
        <v>49</v>
      </c>
      <c r="AO855" s="76" t="s">
        <v>61</v>
      </c>
    </row>
    <row r="856" spans="1:41" ht="14.45" customHeight="1">
      <c r="A856" s="38"/>
      <c r="B856" s="11">
        <f t="shared" si="286"/>
        <v>45835</v>
      </c>
      <c r="C856" s="39">
        <f t="shared" si="303"/>
        <v>5400256883</v>
      </c>
      <c r="D856" s="50" t="str">
        <f>IF(AF856="", "", IFERROR(TEXT(INDEX(Tabella4[N°], MATCH("*"&amp;AF856&amp;"*", Tabella4[DIPENDENTE], 0)), "0000"), "Non trovato"))</f>
        <v>2012</v>
      </c>
      <c r="E856" s="50" t="str">
        <f>IF(AG856="", "", IF(ISERROR(MATCH("*"&amp;AG856&amp;"*", Tabella4[DIPENDENTE], 0)), "Non trovato", TEXT(INDEX(Tabella4[N°], MATCH("*"&amp;AG856&amp;"*", Tabella4[DIPENDENTE], 0)), "0000")))</f>
        <v/>
      </c>
      <c r="F856" s="48" t="str">
        <f t="shared" si="287"/>
        <v>MIGNOSA A</v>
      </c>
      <c r="G856" s="48" t="str">
        <f t="shared" si="288"/>
        <v/>
      </c>
      <c r="H856" s="57"/>
      <c r="I856" s="68" t="str">
        <f t="shared" si="289"/>
        <v>02</v>
      </c>
      <c r="J856" s="39" t="str">
        <f t="shared" si="300"/>
        <v/>
      </c>
      <c r="K856" s="40" t="str">
        <f t="shared" si="301"/>
        <v>05:00</v>
      </c>
      <c r="L856" s="48"/>
      <c r="M856" s="41" t="str">
        <f t="shared" si="302"/>
        <v/>
      </c>
      <c r="N856" s="41" t="str">
        <f t="shared" si="290"/>
        <v/>
      </c>
      <c r="O856" s="10" t="str">
        <f t="shared" si="291"/>
        <v>05:00</v>
      </c>
      <c r="P856" s="10" t="str">
        <f t="shared" si="292"/>
        <v/>
      </c>
      <c r="Q856" s="48" t="str">
        <f t="shared" si="293"/>
        <v/>
      </c>
      <c r="R856" s="48" t="str">
        <f t="shared" si="294"/>
        <v/>
      </c>
      <c r="S856" s="42" t="str">
        <f t="shared" si="295"/>
        <v>SINGOLO</v>
      </c>
      <c r="T856" s="57" t="str">
        <f>Tabella3[[#This Row],[Descrizione Attività]]</f>
        <v>389E-A1.1:ripr.funzionalità parti intern</v>
      </c>
      <c r="U856" s="57" t="str">
        <f>IF(Tabella1[[#This Row],[DATA]]="","","02")</f>
        <v>02</v>
      </c>
      <c r="V856" s="34"/>
      <c r="W856" s="34"/>
      <c r="X856" s="33"/>
      <c r="Y856" s="23"/>
      <c r="Z856" s="21" t="str">
        <f t="shared" si="296"/>
        <v>venerdì</v>
      </c>
      <c r="AA856" s="22">
        <f t="shared" si="297"/>
        <v>5</v>
      </c>
      <c r="AB856" s="22" t="str">
        <f t="shared" si="298"/>
        <v>05:00</v>
      </c>
      <c r="AC856" s="22" t="str">
        <f t="shared" si="299"/>
        <v>NO</v>
      </c>
      <c r="AD856" s="46"/>
      <c r="AE856" s="80">
        <v>45835</v>
      </c>
      <c r="AF856" s="73" t="s">
        <v>92</v>
      </c>
      <c r="AG856" s="73"/>
      <c r="AH856" s="73">
        <v>5400256883</v>
      </c>
      <c r="AI856" s="73">
        <v>10</v>
      </c>
      <c r="AJ856" s="74">
        <v>7.45</v>
      </c>
      <c r="AK856" s="74">
        <v>12.45</v>
      </c>
      <c r="AL856" s="74">
        <v>5</v>
      </c>
      <c r="AM856" s="73" t="s">
        <v>219</v>
      </c>
      <c r="AN856" s="75" t="s">
        <v>45</v>
      </c>
      <c r="AO856" s="76" t="s">
        <v>61</v>
      </c>
    </row>
    <row r="857" spans="1:41" ht="14.45" customHeight="1">
      <c r="A857" s="38"/>
      <c r="B857" s="11">
        <f t="shared" si="286"/>
        <v>45835</v>
      </c>
      <c r="C857" s="39">
        <f t="shared" si="303"/>
        <v>5400256107</v>
      </c>
      <c r="D857" s="50" t="str">
        <f>IF(AF857="", "", IFERROR(TEXT(INDEX(Tabella4[N°], MATCH("*"&amp;AF857&amp;"*", Tabella4[DIPENDENTE], 0)), "0000"), "Non trovato"))</f>
        <v>0242</v>
      </c>
      <c r="E857" s="50" t="str">
        <f>IF(AG857="", "", IF(ISERROR(MATCH("*"&amp;AG857&amp;"*", Tabella4[DIPENDENTE], 0)), "Non trovato", TEXT(INDEX(Tabella4[N°], MATCH("*"&amp;AG857&amp;"*", Tabella4[DIPENDENTE], 0)), "0000")))</f>
        <v>1969</v>
      </c>
      <c r="F857" s="48" t="str">
        <f t="shared" si="287"/>
        <v>OGNISANTI A</v>
      </c>
      <c r="G857" s="48" t="str">
        <f t="shared" si="288"/>
        <v>BELLISTRI</v>
      </c>
      <c r="H857" s="57"/>
      <c r="I857" s="68" t="str">
        <f t="shared" si="289"/>
        <v>02</v>
      </c>
      <c r="J857" s="39" t="str">
        <f t="shared" si="300"/>
        <v/>
      </c>
      <c r="K857" s="40" t="str">
        <f t="shared" si="301"/>
        <v>05:00</v>
      </c>
      <c r="L857" s="48"/>
      <c r="M857" s="41" t="str">
        <f t="shared" si="302"/>
        <v/>
      </c>
      <c r="N857" s="41" t="str">
        <f t="shared" si="290"/>
        <v/>
      </c>
      <c r="O857" s="10" t="str">
        <f t="shared" si="291"/>
        <v>05:00</v>
      </c>
      <c r="P857" s="10" t="str">
        <f t="shared" si="292"/>
        <v/>
      </c>
      <c r="Q857" s="48" t="str">
        <f t="shared" si="293"/>
        <v/>
      </c>
      <c r="R857" s="48" t="str">
        <f t="shared" si="294"/>
        <v/>
      </c>
      <c r="S857" s="42" t="str">
        <f t="shared" si="295"/>
        <v>DOPPIO</v>
      </c>
      <c r="T857" s="57" t="str">
        <f>Tabella3[[#This Row],[Descrizione Attività]]</f>
        <v>CDS 001539_Posa nuovi QMT in CAB.C305</v>
      </c>
      <c r="U857" s="57" t="str">
        <f>IF(Tabella1[[#This Row],[DATA]]="","","02")</f>
        <v>02</v>
      </c>
      <c r="V857" s="34"/>
      <c r="W857" s="34"/>
      <c r="X857" s="33"/>
      <c r="Y857" s="23"/>
      <c r="Z857" s="21" t="str">
        <f t="shared" si="296"/>
        <v>venerdì</v>
      </c>
      <c r="AA857" s="22">
        <f t="shared" si="297"/>
        <v>5</v>
      </c>
      <c r="AB857" s="22" t="str">
        <f t="shared" si="298"/>
        <v>05:00</v>
      </c>
      <c r="AC857" s="22" t="str">
        <f t="shared" si="299"/>
        <v>NO</v>
      </c>
      <c r="AD857" s="46"/>
      <c r="AE857" s="80">
        <v>45835</v>
      </c>
      <c r="AF857" s="73" t="s">
        <v>72</v>
      </c>
      <c r="AG857" s="73" t="s">
        <v>73</v>
      </c>
      <c r="AH857" s="73">
        <v>5400256107</v>
      </c>
      <c r="AI857" s="73">
        <v>30</v>
      </c>
      <c r="AJ857" s="74">
        <v>7.45</v>
      </c>
      <c r="AK857" s="74">
        <v>12.45</v>
      </c>
      <c r="AL857" s="74">
        <v>10</v>
      </c>
      <c r="AM857" s="73" t="s">
        <v>212</v>
      </c>
      <c r="AN857" s="75" t="s">
        <v>45</v>
      </c>
      <c r="AO857" s="76" t="s">
        <v>61</v>
      </c>
    </row>
    <row r="858" spans="1:41" ht="14.45" customHeight="1">
      <c r="A858" s="38"/>
      <c r="B858" s="11">
        <f t="shared" si="286"/>
        <v>45835</v>
      </c>
      <c r="C858" s="39">
        <f t="shared" si="303"/>
        <v>5400256107</v>
      </c>
      <c r="D858" s="50" t="str">
        <f>IF(AF858="", "", IFERROR(TEXT(INDEX(Tabella4[N°], MATCH("*"&amp;AF858&amp;"*", Tabella4[DIPENDENTE], 0)), "0000"), "Non trovato"))</f>
        <v>0300</v>
      </c>
      <c r="E858" s="50" t="str">
        <f>IF(AG858="", "", IF(ISERROR(MATCH("*"&amp;AG858&amp;"*", Tabella4[DIPENDENTE], 0)), "Non trovato", TEXT(INDEX(Tabella4[N°], MATCH("*"&amp;AG858&amp;"*", Tabella4[DIPENDENTE], 0)), "0000")))</f>
        <v>1904</v>
      </c>
      <c r="F858" s="48" t="str">
        <f t="shared" si="287"/>
        <v>CAVAGNACCHI</v>
      </c>
      <c r="G858" s="48" t="str">
        <f t="shared" si="288"/>
        <v>LA ROCCA</v>
      </c>
      <c r="H858" s="57"/>
      <c r="I858" s="68" t="str">
        <f t="shared" si="289"/>
        <v>02</v>
      </c>
      <c r="J858" s="39" t="str">
        <f t="shared" si="300"/>
        <v/>
      </c>
      <c r="K858" s="40" t="str">
        <f t="shared" si="301"/>
        <v>05:00</v>
      </c>
      <c r="L858" s="48"/>
      <c r="M858" s="41" t="str">
        <f t="shared" si="302"/>
        <v/>
      </c>
      <c r="N858" s="41" t="str">
        <f t="shared" si="290"/>
        <v/>
      </c>
      <c r="O858" s="10" t="str">
        <f t="shared" si="291"/>
        <v>05:00</v>
      </c>
      <c r="P858" s="10" t="str">
        <f t="shared" si="292"/>
        <v/>
      </c>
      <c r="Q858" s="48" t="str">
        <f t="shared" si="293"/>
        <v/>
      </c>
      <c r="R858" s="48" t="str">
        <f t="shared" si="294"/>
        <v/>
      </c>
      <c r="S858" s="42" t="str">
        <f t="shared" si="295"/>
        <v>DOPPIO</v>
      </c>
      <c r="T858" s="57" t="str">
        <f>Tabella3[[#This Row],[Descrizione Attività]]</f>
        <v>CDS 001539_Posa nuovi QMT in CAB.C305</v>
      </c>
      <c r="U858" s="57" t="str">
        <f>IF(Tabella1[[#This Row],[DATA]]="","","02")</f>
        <v>02</v>
      </c>
      <c r="V858" s="34"/>
      <c r="W858" s="34"/>
      <c r="X858" s="33"/>
      <c r="Y858" s="23"/>
      <c r="Z858" s="21" t="str">
        <f t="shared" si="296"/>
        <v>venerdì</v>
      </c>
      <c r="AA858" s="22">
        <f t="shared" si="297"/>
        <v>5</v>
      </c>
      <c r="AB858" s="22" t="str">
        <f t="shared" si="298"/>
        <v>05:00</v>
      </c>
      <c r="AC858" s="22" t="str">
        <f t="shared" si="299"/>
        <v>NO</v>
      </c>
      <c r="AD858" s="46"/>
      <c r="AE858" s="80">
        <v>45835</v>
      </c>
      <c r="AF858" s="73" t="s">
        <v>81</v>
      </c>
      <c r="AG858" s="73" t="s">
        <v>59</v>
      </c>
      <c r="AH858" s="73">
        <v>5400256107</v>
      </c>
      <c r="AI858" s="73">
        <v>30</v>
      </c>
      <c r="AJ858" s="74">
        <v>7.45</v>
      </c>
      <c r="AK858" s="74">
        <v>12.45</v>
      </c>
      <c r="AL858" s="74">
        <v>10</v>
      </c>
      <c r="AM858" s="73" t="s">
        <v>212</v>
      </c>
      <c r="AN858" s="75" t="s">
        <v>45</v>
      </c>
      <c r="AO858" s="76" t="s">
        <v>61</v>
      </c>
    </row>
    <row r="859" spans="1:41" ht="14.45" customHeight="1">
      <c r="A859" s="38"/>
      <c r="B859" s="11">
        <f t="shared" si="286"/>
        <v>45835</v>
      </c>
      <c r="C859" s="51">
        <f t="shared" si="303"/>
        <v>5400256107</v>
      </c>
      <c r="D859" s="50" t="str">
        <f>IF(AF859="", "", IFERROR(TEXT(INDEX(Tabella4[N°], MATCH("*"&amp;AF859&amp;"*", Tabella4[DIPENDENTE], 0)), "0000"), "Non trovato"))</f>
        <v>0475</v>
      </c>
      <c r="E859" s="50" t="str">
        <f>IF(AG859="", "", IF(ISERROR(MATCH("*"&amp;AG859&amp;"*", Tabella4[DIPENDENTE], 0)), "Non trovato", TEXT(INDEX(Tabella4[N°], MATCH("*"&amp;AG859&amp;"*", Tabella4[DIPENDENTE], 0)), "0000")))</f>
        <v/>
      </c>
      <c r="F859" s="48" t="str">
        <f t="shared" si="287"/>
        <v>TRINGALI</v>
      </c>
      <c r="G859" s="48" t="str">
        <f t="shared" si="288"/>
        <v/>
      </c>
      <c r="H859" s="57"/>
      <c r="I859" s="68" t="str">
        <f t="shared" si="289"/>
        <v>02</v>
      </c>
      <c r="J859" s="39" t="str">
        <f t="shared" si="300"/>
        <v/>
      </c>
      <c r="K859" s="40" t="str">
        <f t="shared" si="301"/>
        <v>05:00</v>
      </c>
      <c r="L859" s="48"/>
      <c r="M859" s="41" t="str">
        <f t="shared" si="302"/>
        <v/>
      </c>
      <c r="N859" s="41" t="str">
        <f t="shared" si="290"/>
        <v/>
      </c>
      <c r="O859" s="10" t="str">
        <f t="shared" si="291"/>
        <v>05:00</v>
      </c>
      <c r="P859" s="10" t="str">
        <f t="shared" si="292"/>
        <v/>
      </c>
      <c r="Q859" s="48" t="str">
        <f t="shared" si="293"/>
        <v/>
      </c>
      <c r="R859" s="48" t="str">
        <f t="shared" si="294"/>
        <v/>
      </c>
      <c r="S859" s="42" t="str">
        <f t="shared" si="295"/>
        <v>SINGOLO</v>
      </c>
      <c r="T859" s="58" t="str">
        <f>Tabella3[[#This Row],[Descrizione Attività]]</f>
        <v>CDS 001539_Posa nuovi QMT in CAB.C305</v>
      </c>
      <c r="U859" s="58" t="str">
        <f>IF(Tabella1[[#This Row],[DATA]]="","","02")</f>
        <v>02</v>
      </c>
      <c r="V859" s="34"/>
      <c r="W859" s="34"/>
      <c r="X859" s="33"/>
      <c r="Y859" s="23"/>
      <c r="Z859" s="21" t="str">
        <f t="shared" si="296"/>
        <v>venerdì</v>
      </c>
      <c r="AA859" s="22">
        <f t="shared" si="297"/>
        <v>5</v>
      </c>
      <c r="AB859" s="22" t="str">
        <f t="shared" si="298"/>
        <v>05:00</v>
      </c>
      <c r="AC859" s="22" t="str">
        <f t="shared" si="299"/>
        <v>NO</v>
      </c>
      <c r="AD859" s="46"/>
      <c r="AE859" s="80">
        <v>45835</v>
      </c>
      <c r="AF859" s="73" t="s">
        <v>57</v>
      </c>
      <c r="AG859" s="73"/>
      <c r="AH859" s="73">
        <v>5400256107</v>
      </c>
      <c r="AI859" s="73">
        <v>30</v>
      </c>
      <c r="AJ859" s="74">
        <v>7.45</v>
      </c>
      <c r="AK859" s="74">
        <v>12.45</v>
      </c>
      <c r="AL859" s="74">
        <v>5</v>
      </c>
      <c r="AM859" s="73" t="s">
        <v>212</v>
      </c>
      <c r="AN859" s="75" t="s">
        <v>45</v>
      </c>
      <c r="AO859" s="76" t="s">
        <v>61</v>
      </c>
    </row>
    <row r="860" spans="1:41" ht="14.45" customHeight="1">
      <c r="A860" s="38"/>
      <c r="B860" s="11">
        <f t="shared" si="286"/>
        <v>45835</v>
      </c>
      <c r="C860" s="51">
        <f t="shared" si="303"/>
        <v>5400256074</v>
      </c>
      <c r="D860" s="50" t="str">
        <f>IF(AF860="", "", IFERROR(TEXT(INDEX(Tabella4[N°], MATCH("*"&amp;AF860&amp;"*", Tabella4[DIPENDENTE], 0)), "0000"), "Non trovato"))</f>
        <v>0427</v>
      </c>
      <c r="E860" s="50" t="str">
        <f>IF(AG860="", "", IF(ISERROR(MATCH("*"&amp;AG860&amp;"*", Tabella4[DIPENDENTE], 0)), "Non trovato", TEXT(INDEX(Tabella4[N°], MATCH("*"&amp;AG860&amp;"*", Tabella4[DIPENDENTE], 0)), "0000")))</f>
        <v>2114</v>
      </c>
      <c r="F860" s="48" t="str">
        <f t="shared" si="287"/>
        <v>CAVALIERE</v>
      </c>
      <c r="G860" s="48" t="str">
        <f t="shared" si="288"/>
        <v>GUARINO</v>
      </c>
      <c r="H860" s="57"/>
      <c r="I860" s="68" t="str">
        <f t="shared" si="289"/>
        <v>02</v>
      </c>
      <c r="J860" s="39" t="str">
        <f t="shared" si="300"/>
        <v/>
      </c>
      <c r="K860" s="40" t="str">
        <f t="shared" si="301"/>
        <v>05:00</v>
      </c>
      <c r="L860" s="48"/>
      <c r="M860" s="41" t="str">
        <f t="shared" si="302"/>
        <v/>
      </c>
      <c r="N860" s="41" t="str">
        <f t="shared" si="290"/>
        <v/>
      </c>
      <c r="O860" s="10" t="str">
        <f t="shared" si="291"/>
        <v>05:00</v>
      </c>
      <c r="P860" s="10" t="str">
        <f t="shared" si="292"/>
        <v/>
      </c>
      <c r="Q860" s="48" t="str">
        <f t="shared" si="293"/>
        <v/>
      </c>
      <c r="R860" s="48" t="str">
        <f t="shared" si="294"/>
        <v/>
      </c>
      <c r="S860" s="42" t="str">
        <f t="shared" si="295"/>
        <v>DOPPIO</v>
      </c>
      <c r="T860" s="58" t="str">
        <f>Tabella3[[#This Row],[Descrizione Attività]]</f>
        <v>Assistenza strum. revamping Ramp1-GPL</v>
      </c>
      <c r="U860" s="58" t="str">
        <f>IF(Tabella1[[#This Row],[DATA]]="","","02")</f>
        <v>02</v>
      </c>
      <c r="V860" s="34"/>
      <c r="W860" s="34"/>
      <c r="X860" s="33"/>
      <c r="Y860" s="23"/>
      <c r="Z860" s="21" t="str">
        <f t="shared" si="296"/>
        <v>venerdì</v>
      </c>
      <c r="AA860" s="22">
        <f t="shared" si="297"/>
        <v>5</v>
      </c>
      <c r="AB860" s="22" t="str">
        <f t="shared" si="298"/>
        <v>05:00</v>
      </c>
      <c r="AC860" s="22" t="str">
        <f t="shared" si="299"/>
        <v>NO</v>
      </c>
      <c r="AD860" s="46"/>
      <c r="AE860" s="80">
        <v>45835</v>
      </c>
      <c r="AF860" s="73" t="s">
        <v>75</v>
      </c>
      <c r="AG860" s="73" t="s">
        <v>43</v>
      </c>
      <c r="AH860" s="73">
        <v>5400256074</v>
      </c>
      <c r="AI860" s="73">
        <v>20</v>
      </c>
      <c r="AJ860" s="74">
        <v>7.45</v>
      </c>
      <c r="AK860" s="74">
        <v>12.45</v>
      </c>
      <c r="AL860" s="74">
        <v>10</v>
      </c>
      <c r="AM860" s="73" t="s">
        <v>239</v>
      </c>
      <c r="AN860" s="75" t="s">
        <v>45</v>
      </c>
      <c r="AO860" s="76" t="s">
        <v>46</v>
      </c>
    </row>
    <row r="861" spans="1:41" ht="14.45" customHeight="1">
      <c r="A861" s="38"/>
      <c r="B861" s="11">
        <f t="shared" si="286"/>
        <v>45835</v>
      </c>
      <c r="C861" s="39">
        <f t="shared" si="303"/>
        <v>5400261041</v>
      </c>
      <c r="D861" s="50" t="str">
        <f>IF(AF861="", "", IFERROR(TEXT(INDEX(Tabella4[N°], MATCH("*"&amp;AF861&amp;"*", Tabella4[DIPENDENTE], 0)), "0000"), "Non trovato"))</f>
        <v>0243</v>
      </c>
      <c r="E861" s="50" t="str">
        <f>IF(AG861="", "", IF(ISERROR(MATCH("*"&amp;AG861&amp;"*", Tabella4[DIPENDENTE], 0)), "Non trovato", TEXT(INDEX(Tabella4[N°], MATCH("*"&amp;AG861&amp;"*", Tabella4[DIPENDENTE], 0)), "0000")))</f>
        <v/>
      </c>
      <c r="F861" s="48" t="str">
        <f t="shared" si="287"/>
        <v>PUGLIARES</v>
      </c>
      <c r="G861" s="48" t="str">
        <f t="shared" si="288"/>
        <v/>
      </c>
      <c r="H861" s="57"/>
      <c r="I861" s="68" t="str">
        <f t="shared" si="289"/>
        <v>02</v>
      </c>
      <c r="J861" s="39" t="str">
        <f t="shared" si="300"/>
        <v/>
      </c>
      <c r="K861" s="40" t="str">
        <f t="shared" si="301"/>
        <v>05:00</v>
      </c>
      <c r="L861" s="48"/>
      <c r="M861" s="41" t="str">
        <f t="shared" si="302"/>
        <v/>
      </c>
      <c r="N861" s="41" t="str">
        <f t="shared" si="290"/>
        <v/>
      </c>
      <c r="O861" s="10" t="str">
        <f t="shared" si="291"/>
        <v>05:00</v>
      </c>
      <c r="P861" s="10" t="str">
        <f t="shared" si="292"/>
        <v/>
      </c>
      <c r="Q861" s="48" t="str">
        <f t="shared" si="293"/>
        <v/>
      </c>
      <c r="R861" s="48" t="str">
        <f t="shared" si="294"/>
        <v/>
      </c>
      <c r="S861" s="42" t="str">
        <f t="shared" si="295"/>
        <v>SINGOLO</v>
      </c>
      <c r="T861" s="57" t="str">
        <f>Tabella3[[#This Row],[Descrizione Attività]]</f>
        <v>ASSISTENZA ELETTRICA ATTIVITA' EDILE IMP 2800 GIUGNO 2025 (PREV 4066)</v>
      </c>
      <c r="U861" s="57" t="str">
        <f>IF(Tabella1[[#This Row],[DATA]]="","","02")</f>
        <v>02</v>
      </c>
      <c r="V861" s="34"/>
      <c r="W861" s="34"/>
      <c r="X861" s="33"/>
      <c r="Y861" s="23"/>
      <c r="Z861" s="21" t="str">
        <f t="shared" si="296"/>
        <v>venerdì</v>
      </c>
      <c r="AA861" s="22">
        <f t="shared" si="297"/>
        <v>5</v>
      </c>
      <c r="AB861" s="22" t="str">
        <f t="shared" si="298"/>
        <v>05:00</v>
      </c>
      <c r="AC861" s="22" t="str">
        <f t="shared" si="299"/>
        <v>NO</v>
      </c>
      <c r="AD861" s="46"/>
      <c r="AE861" s="80">
        <v>45835</v>
      </c>
      <c r="AF861" s="73" t="s">
        <v>89</v>
      </c>
      <c r="AG861" s="73"/>
      <c r="AH861" s="73">
        <v>5400261041</v>
      </c>
      <c r="AI861" s="73">
        <v>10</v>
      </c>
      <c r="AJ861" s="74">
        <v>7.45</v>
      </c>
      <c r="AK861" s="74">
        <v>12.45</v>
      </c>
      <c r="AL861" s="74">
        <v>5</v>
      </c>
      <c r="AM861" s="73" t="s">
        <v>90</v>
      </c>
      <c r="AN861" s="75" t="s">
        <v>91</v>
      </c>
      <c r="AO861" s="76" t="s">
        <v>61</v>
      </c>
    </row>
    <row r="862" spans="1:41" ht="14.45" customHeight="1">
      <c r="A862" s="38"/>
      <c r="B862" s="11">
        <f t="shared" si="286"/>
        <v>45835</v>
      </c>
      <c r="C862" s="39">
        <f t="shared" si="303"/>
        <v>5400256301</v>
      </c>
      <c r="D862" s="50" t="str">
        <f>IF(AF862="", "", IFERROR(TEXT(INDEX(Tabella4[N°], MATCH("*"&amp;AF862&amp;"*", Tabella4[DIPENDENTE], 0)), "0000"), "Non trovato"))</f>
        <v>0559</v>
      </c>
      <c r="E862" s="50" t="str">
        <f>IF(AG862="", "", IF(ISERROR(MATCH("*"&amp;AG862&amp;"*", Tabella4[DIPENDENTE], 0)), "Non trovato", TEXT(INDEX(Tabella4[N°], MATCH("*"&amp;AG862&amp;"*", Tabella4[DIPENDENTE], 0)), "0000")))</f>
        <v>0370</v>
      </c>
      <c r="F862" s="48" t="str">
        <f t="shared" si="287"/>
        <v>MARINO A</v>
      </c>
      <c r="G862" s="48" t="str">
        <f t="shared" si="288"/>
        <v>GARBINI</v>
      </c>
      <c r="H862" s="57"/>
      <c r="I862" s="68" t="str">
        <f t="shared" si="289"/>
        <v>02</v>
      </c>
      <c r="J862" s="39" t="str">
        <f t="shared" si="300"/>
        <v/>
      </c>
      <c r="K862" s="40" t="str">
        <f t="shared" si="301"/>
        <v>05:00</v>
      </c>
      <c r="L862" s="48"/>
      <c r="M862" s="41" t="str">
        <f t="shared" si="302"/>
        <v/>
      </c>
      <c r="N862" s="41" t="str">
        <f t="shared" si="290"/>
        <v/>
      </c>
      <c r="O862" s="10" t="str">
        <f t="shared" si="291"/>
        <v>05:00</v>
      </c>
      <c r="P862" s="10" t="str">
        <f t="shared" si="292"/>
        <v/>
      </c>
      <c r="Q862" s="48" t="str">
        <f t="shared" si="293"/>
        <v/>
      </c>
      <c r="R862" s="48" t="str">
        <f t="shared" si="294"/>
        <v/>
      </c>
      <c r="S862" s="42" t="str">
        <f t="shared" si="295"/>
        <v>DOPPIO</v>
      </c>
      <c r="T862" s="57" t="str">
        <f>Tabella3[[#This Row],[Descrizione Attività]]</f>
        <v>2500 MP102B - controllo funzionale colon</v>
      </c>
      <c r="U862" s="57" t="str">
        <f>IF(Tabella1[[#This Row],[DATA]]="","","02")</f>
        <v>02</v>
      </c>
      <c r="V862" s="34"/>
      <c r="W862" s="34"/>
      <c r="X862" s="33"/>
      <c r="Y862" s="23"/>
      <c r="Z862" s="21" t="str">
        <f t="shared" si="296"/>
        <v>venerdì</v>
      </c>
      <c r="AA862" s="22">
        <f t="shared" si="297"/>
        <v>5</v>
      </c>
      <c r="AB862" s="22" t="str">
        <f t="shared" si="298"/>
        <v>05:00</v>
      </c>
      <c r="AC862" s="22" t="str">
        <f t="shared" si="299"/>
        <v>NO</v>
      </c>
      <c r="AD862" s="46"/>
      <c r="AE862" s="80">
        <v>45835</v>
      </c>
      <c r="AF862" s="73" t="s">
        <v>157</v>
      </c>
      <c r="AG862" s="73" t="s">
        <v>115</v>
      </c>
      <c r="AH862" s="73">
        <v>5400256301</v>
      </c>
      <c r="AI862" s="73">
        <v>10</v>
      </c>
      <c r="AJ862" s="74">
        <v>7.45</v>
      </c>
      <c r="AK862" s="74">
        <v>12.45</v>
      </c>
      <c r="AL862" s="74">
        <v>10</v>
      </c>
      <c r="AM862" s="73" t="s">
        <v>208</v>
      </c>
      <c r="AN862" s="75" t="s">
        <v>45</v>
      </c>
      <c r="AO862" s="76" t="s">
        <v>61</v>
      </c>
    </row>
    <row r="863" spans="1:41" ht="14.45" customHeight="1">
      <c r="A863" s="38"/>
      <c r="B863" s="11">
        <f t="shared" si="286"/>
        <v>45835</v>
      </c>
      <c r="C863" s="39">
        <f t="shared" si="303"/>
        <v>5400255372</v>
      </c>
      <c r="D863" s="50" t="str">
        <f>IF(AF863="", "", IFERROR(TEXT(INDEX(Tabella4[N°], MATCH("*"&amp;AF863&amp;"*", Tabella4[DIPENDENTE], 0)), "0000"), "Non trovato"))</f>
        <v>1976</v>
      </c>
      <c r="E863" s="50" t="str">
        <f>IF(AG863="", "", IF(ISERROR(MATCH("*"&amp;AG863&amp;"*", Tabella4[DIPENDENTE], 0)), "Non trovato", TEXT(INDEX(Tabella4[N°], MATCH("*"&amp;AG863&amp;"*", Tabella4[DIPENDENTE], 0)), "0000")))</f>
        <v>2013</v>
      </c>
      <c r="F863" s="48" t="str">
        <f t="shared" si="287"/>
        <v>RIZZA F</v>
      </c>
      <c r="G863" s="48" t="str">
        <f t="shared" si="288"/>
        <v>DE LUCA</v>
      </c>
      <c r="H863" s="57"/>
      <c r="I863" s="68" t="str">
        <f t="shared" si="289"/>
        <v>02</v>
      </c>
      <c r="J863" s="39" t="str">
        <f t="shared" si="300"/>
        <v/>
      </c>
      <c r="K863" s="40" t="str">
        <f t="shared" si="301"/>
        <v>05:00</v>
      </c>
      <c r="L863" s="48"/>
      <c r="M863" s="41" t="str">
        <f t="shared" si="302"/>
        <v/>
      </c>
      <c r="N863" s="41" t="str">
        <f t="shared" si="290"/>
        <v/>
      </c>
      <c r="O863" s="10" t="str">
        <f t="shared" si="291"/>
        <v>05:00</v>
      </c>
      <c r="P863" s="10" t="str">
        <f t="shared" si="292"/>
        <v/>
      </c>
      <c r="Q863" s="48" t="str">
        <f t="shared" si="293"/>
        <v/>
      </c>
      <c r="R863" s="48" t="str">
        <f t="shared" si="294"/>
        <v/>
      </c>
      <c r="S863" s="42" t="str">
        <f t="shared" si="295"/>
        <v>DOPPIO</v>
      </c>
      <c r="T863" s="57" t="str">
        <f>Tabella3[[#This Row],[Descrizione Attività]]</f>
        <v>ripristini AI  giugno 2025</v>
      </c>
      <c r="U863" s="57" t="str">
        <f>IF(Tabella1[[#This Row],[DATA]]="","","02")</f>
        <v>02</v>
      </c>
      <c r="V863" s="34"/>
      <c r="W863" s="34"/>
      <c r="X863" s="33"/>
      <c r="Y863" s="23"/>
      <c r="Z863" s="21" t="str">
        <f t="shared" si="296"/>
        <v>venerdì</v>
      </c>
      <c r="AA863" s="22">
        <f t="shared" si="297"/>
        <v>5</v>
      </c>
      <c r="AB863" s="22" t="str">
        <f t="shared" si="298"/>
        <v>05:00</v>
      </c>
      <c r="AC863" s="22" t="str">
        <f t="shared" si="299"/>
        <v>NO</v>
      </c>
      <c r="AD863" s="46"/>
      <c r="AE863" s="80">
        <v>45835</v>
      </c>
      <c r="AF863" s="73" t="s">
        <v>77</v>
      </c>
      <c r="AG863" s="73" t="s">
        <v>105</v>
      </c>
      <c r="AH863" s="73">
        <v>5400255372</v>
      </c>
      <c r="AI863" s="73">
        <v>10</v>
      </c>
      <c r="AJ863" s="74">
        <v>7.45</v>
      </c>
      <c r="AK863" s="74">
        <v>12.45</v>
      </c>
      <c r="AL863" s="74">
        <v>10</v>
      </c>
      <c r="AM863" s="73" t="s">
        <v>79</v>
      </c>
      <c r="AN863" s="75" t="s">
        <v>45</v>
      </c>
      <c r="AO863" s="76" t="s">
        <v>80</v>
      </c>
    </row>
    <row r="864" spans="1:41" ht="14.45" customHeight="1">
      <c r="A864" s="38"/>
      <c r="B864" s="11">
        <f t="shared" si="286"/>
        <v>45835</v>
      </c>
      <c r="C864" s="39">
        <f t="shared" si="303"/>
        <v>5400255114</v>
      </c>
      <c r="D864" s="50" t="str">
        <f>IF(AF864="", "", IFERROR(TEXT(INDEX(Tabella4[N°], MATCH("*"&amp;AF864&amp;"*", Tabella4[DIPENDENTE], 0)), "0000"), "Non trovato"))</f>
        <v>2203</v>
      </c>
      <c r="E864" s="50" t="str">
        <f>IF(AG864="", "", IF(ISERROR(MATCH("*"&amp;AG864&amp;"*", Tabella4[DIPENDENTE], 0)), "Non trovato", TEXT(INDEX(Tabella4[N°], MATCH("*"&amp;AG864&amp;"*", Tabella4[DIPENDENTE], 0)), "0000")))</f>
        <v>0315</v>
      </c>
      <c r="F864" s="48" t="str">
        <f t="shared" si="287"/>
        <v>RICCIOLI</v>
      </c>
      <c r="G864" s="48" t="str">
        <f t="shared" si="288"/>
        <v>MIGNOSA F</v>
      </c>
      <c r="H864" s="57"/>
      <c r="I864" s="68" t="str">
        <f t="shared" si="289"/>
        <v>02</v>
      </c>
      <c r="J864" s="39" t="str">
        <f t="shared" si="300"/>
        <v/>
      </c>
      <c r="K864" s="40" t="str">
        <f t="shared" si="301"/>
        <v>05:00</v>
      </c>
      <c r="L864" s="48"/>
      <c r="M864" s="41" t="str">
        <f t="shared" si="302"/>
        <v/>
      </c>
      <c r="N864" s="41" t="str">
        <f t="shared" si="290"/>
        <v/>
      </c>
      <c r="O864" s="10" t="str">
        <f t="shared" si="291"/>
        <v>05:00</v>
      </c>
      <c r="P864" s="10" t="str">
        <f t="shared" si="292"/>
        <v/>
      </c>
      <c r="Q864" s="48" t="str">
        <f t="shared" si="293"/>
        <v/>
      </c>
      <c r="R864" s="48" t="str">
        <f t="shared" si="294"/>
        <v/>
      </c>
      <c r="S864" s="42" t="str">
        <f t="shared" si="295"/>
        <v>DOPPIO</v>
      </c>
      <c r="T864" s="57" t="str">
        <f>Tabella3[[#This Row],[Descrizione Attività]]</f>
        <v>PA1S: squ elettr correttiva Giugno</v>
      </c>
      <c r="U864" s="57" t="str">
        <f>IF(Tabella1[[#This Row],[DATA]]="","","02")</f>
        <v>02</v>
      </c>
      <c r="V864" s="34"/>
      <c r="W864" s="34"/>
      <c r="X864" s="33"/>
      <c r="Y864" s="23"/>
      <c r="Z864" s="21" t="str">
        <f t="shared" si="296"/>
        <v>venerdì</v>
      </c>
      <c r="AA864" s="22">
        <f t="shared" si="297"/>
        <v>5</v>
      </c>
      <c r="AB864" s="22" t="str">
        <f t="shared" si="298"/>
        <v>05:00</v>
      </c>
      <c r="AC864" s="22" t="str">
        <f t="shared" si="299"/>
        <v>NO</v>
      </c>
      <c r="AD864" s="46"/>
      <c r="AE864" s="80">
        <v>45835</v>
      </c>
      <c r="AF864" s="73" t="s">
        <v>65</v>
      </c>
      <c r="AG864" s="73" t="s">
        <v>66</v>
      </c>
      <c r="AH864" s="73">
        <v>5400255114</v>
      </c>
      <c r="AI864" s="73">
        <v>10</v>
      </c>
      <c r="AJ864" s="74">
        <v>7.45</v>
      </c>
      <c r="AK864" s="74">
        <v>12.45</v>
      </c>
      <c r="AL864" s="74">
        <v>10</v>
      </c>
      <c r="AM864" s="73" t="s">
        <v>67</v>
      </c>
      <c r="AN864" s="75" t="s">
        <v>45</v>
      </c>
      <c r="AO864" s="76" t="s">
        <v>61</v>
      </c>
    </row>
    <row r="865" spans="1:41" ht="14.45" customHeight="1">
      <c r="A865" s="38"/>
      <c r="B865" s="11">
        <f t="shared" si="286"/>
        <v>45835</v>
      </c>
      <c r="C865" s="39">
        <f t="shared" si="303"/>
        <v>5400243313</v>
      </c>
      <c r="D865" s="50" t="str">
        <f>IF(AF865="", "", IFERROR(TEXT(INDEX(Tabella4[N°], MATCH("*"&amp;AF865&amp;"*", Tabella4[DIPENDENTE], 0)), "0000"), "Non trovato"))</f>
        <v>1833</v>
      </c>
      <c r="E865" s="50" t="str">
        <f>IF(AG865="", "", IF(ISERROR(MATCH("*"&amp;AG865&amp;"*", Tabella4[DIPENDENTE], 0)), "Non trovato", TEXT(INDEX(Tabella4[N°], MATCH("*"&amp;AG865&amp;"*", Tabella4[DIPENDENTE], 0)), "0000")))</f>
        <v>2083</v>
      </c>
      <c r="F865" s="48" t="str">
        <f t="shared" si="287"/>
        <v>MICELI</v>
      </c>
      <c r="G865" s="48" t="str">
        <f t="shared" si="288"/>
        <v>NOCERA</v>
      </c>
      <c r="H865" s="57"/>
      <c r="I865" s="68" t="str">
        <f t="shared" si="289"/>
        <v>02</v>
      </c>
      <c r="J865" s="39" t="str">
        <f t="shared" si="300"/>
        <v/>
      </c>
      <c r="K865" s="40" t="str">
        <f t="shared" si="301"/>
        <v>05:00</v>
      </c>
      <c r="L865" s="48"/>
      <c r="M865" s="41" t="str">
        <f t="shared" si="302"/>
        <v/>
      </c>
      <c r="N865" s="41" t="str">
        <f t="shared" si="290"/>
        <v/>
      </c>
      <c r="O865" s="10" t="str">
        <f t="shared" si="291"/>
        <v>05:00</v>
      </c>
      <c r="P865" s="10" t="str">
        <f t="shared" si="292"/>
        <v/>
      </c>
      <c r="Q865" s="48" t="str">
        <f t="shared" si="293"/>
        <v/>
      </c>
      <c r="R865" s="48" t="str">
        <f t="shared" si="294"/>
        <v/>
      </c>
      <c r="S865" s="42" t="str">
        <f t="shared" si="295"/>
        <v>DOPPIO</v>
      </c>
      <c r="T865" s="57" t="str">
        <f>Tabella3[[#This Row],[Descrizione Attività]]</f>
        <v>Assistenza ELE attività edili_2025</v>
      </c>
      <c r="U865" s="57" t="str">
        <f>IF(Tabella1[[#This Row],[DATA]]="","","02")</f>
        <v>02</v>
      </c>
      <c r="V865" s="34"/>
      <c r="W865" s="34"/>
      <c r="X865" s="33"/>
      <c r="Y865" s="23"/>
      <c r="Z865" s="21" t="str">
        <f t="shared" si="296"/>
        <v>venerdì</v>
      </c>
      <c r="AA865" s="22">
        <f t="shared" si="297"/>
        <v>5</v>
      </c>
      <c r="AB865" s="22" t="str">
        <f t="shared" si="298"/>
        <v>05:00</v>
      </c>
      <c r="AC865" s="22" t="str">
        <f t="shared" si="299"/>
        <v>NO</v>
      </c>
      <c r="AD865" s="46"/>
      <c r="AE865" s="80">
        <v>45835</v>
      </c>
      <c r="AF865" s="73" t="s">
        <v>82</v>
      </c>
      <c r="AG865" s="73" t="s">
        <v>88</v>
      </c>
      <c r="AH865" s="73">
        <v>5400243313</v>
      </c>
      <c r="AI865" s="73">
        <v>10</v>
      </c>
      <c r="AJ865" s="74">
        <v>7.45</v>
      </c>
      <c r="AK865" s="74">
        <v>12.45</v>
      </c>
      <c r="AL865" s="74">
        <v>10</v>
      </c>
      <c r="AM865" s="73" t="s">
        <v>145</v>
      </c>
      <c r="AN865" s="75" t="s">
        <v>45</v>
      </c>
      <c r="AO865" s="76" t="s">
        <v>61</v>
      </c>
    </row>
    <row r="866" spans="1:41" ht="14.45" customHeight="1">
      <c r="A866" s="38"/>
      <c r="B866" s="11">
        <f t="shared" si="286"/>
        <v>45835</v>
      </c>
      <c r="C866" s="39">
        <f t="shared" si="303"/>
        <v>5400256591</v>
      </c>
      <c r="D866" s="50" t="str">
        <f>IF(AF866="", "", IFERROR(TEXT(INDEX(Tabella4[N°], MATCH("*"&amp;AF866&amp;"*", Tabella4[DIPENDENTE], 0)), "0000"), "Non trovato"))</f>
        <v>0319</v>
      </c>
      <c r="E866" s="50" t="str">
        <f>IF(AG866="", "", IF(ISERROR(MATCH("*"&amp;AG866&amp;"*", Tabella4[DIPENDENTE], 0)), "Non trovato", TEXT(INDEX(Tabella4[N°], MATCH("*"&amp;AG866&amp;"*", Tabella4[DIPENDENTE], 0)), "0000")))</f>
        <v>2011</v>
      </c>
      <c r="F866" s="48" t="str">
        <f t="shared" si="287"/>
        <v>AMARA</v>
      </c>
      <c r="G866" s="48" t="str">
        <f t="shared" si="288"/>
        <v>SCAVULLO</v>
      </c>
      <c r="H866" s="57"/>
      <c r="I866" s="68" t="str">
        <f t="shared" si="289"/>
        <v>02</v>
      </c>
      <c r="J866" s="39" t="str">
        <f t="shared" si="300"/>
        <v/>
      </c>
      <c r="K866" s="40" t="str">
        <f t="shared" si="301"/>
        <v>05:00</v>
      </c>
      <c r="L866" s="48"/>
      <c r="M866" s="41" t="str">
        <f t="shared" si="302"/>
        <v/>
      </c>
      <c r="N866" s="41" t="str">
        <f t="shared" si="290"/>
        <v/>
      </c>
      <c r="O866" s="10" t="str">
        <f t="shared" si="291"/>
        <v>05:00</v>
      </c>
      <c r="P866" s="10" t="str">
        <f t="shared" si="292"/>
        <v/>
      </c>
      <c r="Q866" s="48" t="str">
        <f t="shared" si="293"/>
        <v/>
      </c>
      <c r="R866" s="48" t="str">
        <f t="shared" si="294"/>
        <v/>
      </c>
      <c r="S866" s="42" t="str">
        <f t="shared" si="295"/>
        <v>DOPPIO</v>
      </c>
      <c r="T866" s="57" t="str">
        <f>Tabella3[[#This Row],[Descrizione Attività]]</f>
        <v>200/MP104A-MP105B - ripr guasto cavi</v>
      </c>
      <c r="U866" s="57" t="str">
        <f>IF(Tabella1[[#This Row],[DATA]]="","","02")</f>
        <v>02</v>
      </c>
      <c r="V866" s="34"/>
      <c r="W866" s="34"/>
      <c r="X866" s="33"/>
      <c r="Y866" s="23"/>
      <c r="Z866" s="21" t="str">
        <f t="shared" si="296"/>
        <v>venerdì</v>
      </c>
      <c r="AA866" s="22">
        <f t="shared" si="297"/>
        <v>5</v>
      </c>
      <c r="AB866" s="22" t="str">
        <f t="shared" si="298"/>
        <v>05:00</v>
      </c>
      <c r="AC866" s="22" t="str">
        <f t="shared" si="299"/>
        <v>NO</v>
      </c>
      <c r="AD866" s="46"/>
      <c r="AE866" s="80">
        <v>45835</v>
      </c>
      <c r="AF866" s="73" t="s">
        <v>155</v>
      </c>
      <c r="AG866" s="73" t="s">
        <v>84</v>
      </c>
      <c r="AH866" s="73">
        <v>5400256591</v>
      </c>
      <c r="AI866" s="73">
        <v>10</v>
      </c>
      <c r="AJ866" s="74">
        <v>7.45</v>
      </c>
      <c r="AK866" s="74">
        <v>12.45</v>
      </c>
      <c r="AL866" s="74">
        <v>10</v>
      </c>
      <c r="AM866" s="73" t="s">
        <v>238</v>
      </c>
      <c r="AN866" s="75" t="s">
        <v>45</v>
      </c>
      <c r="AO866" s="76" t="s">
        <v>61</v>
      </c>
    </row>
    <row r="867" spans="1:41" ht="14.45" customHeight="1">
      <c r="A867" s="38"/>
      <c r="B867" s="11">
        <f t="shared" si="286"/>
        <v>45835</v>
      </c>
      <c r="C867" s="39">
        <f t="shared" si="303"/>
        <v>5400256252</v>
      </c>
      <c r="D867" s="50" t="str">
        <f>IF(AF867="", "", IFERROR(TEXT(INDEX(Tabella4[N°], MATCH("*"&amp;AF867&amp;"*", Tabella4[DIPENDENTE], 0)), "0000"), "Non trovato"))</f>
        <v>0483</v>
      </c>
      <c r="E867" s="50" t="str">
        <f>IF(AG867="", "", IF(ISERROR(MATCH("*"&amp;AG867&amp;"*", Tabella4[DIPENDENTE], 0)), "Non trovato", TEXT(INDEX(Tabella4[N°], MATCH("*"&amp;AG867&amp;"*", Tabella4[DIPENDENTE], 0)), "0000")))</f>
        <v>0263</v>
      </c>
      <c r="F867" s="48" t="str">
        <f t="shared" si="287"/>
        <v>SCARAVELLI</v>
      </c>
      <c r="G867" s="48" t="str">
        <f t="shared" si="288"/>
        <v>ROSSITTO G</v>
      </c>
      <c r="H867" s="57"/>
      <c r="I867" s="68" t="str">
        <f t="shared" si="289"/>
        <v>02</v>
      </c>
      <c r="J867" s="39" t="str">
        <f t="shared" si="300"/>
        <v/>
      </c>
      <c r="K867" s="40" t="str">
        <f t="shared" si="301"/>
        <v>02:00</v>
      </c>
      <c r="L867" s="48"/>
      <c r="M867" s="41" t="str">
        <f t="shared" si="302"/>
        <v/>
      </c>
      <c r="N867" s="41" t="str">
        <f t="shared" si="290"/>
        <v/>
      </c>
      <c r="O867" s="10" t="str">
        <f t="shared" si="291"/>
        <v>02:00</v>
      </c>
      <c r="P867" s="10" t="str">
        <f t="shared" si="292"/>
        <v/>
      </c>
      <c r="Q867" s="48" t="str">
        <f t="shared" si="293"/>
        <v/>
      </c>
      <c r="R867" s="48" t="str">
        <f t="shared" si="294"/>
        <v/>
      </c>
      <c r="S867" s="42" t="str">
        <f t="shared" si="295"/>
        <v>DOPPIO</v>
      </c>
      <c r="T867" s="57" t="str">
        <f>Tabella3[[#This Row],[Descrizione Attività]]</f>
        <v>2000A-GTG-201 Illuminazione temporanea</v>
      </c>
      <c r="U867" s="57" t="str">
        <f>IF(Tabella1[[#This Row],[DATA]]="","","02")</f>
        <v>02</v>
      </c>
      <c r="V867" s="34"/>
      <c r="W867" s="34"/>
      <c r="X867" s="33"/>
      <c r="Y867" s="23"/>
      <c r="Z867" s="21" t="str">
        <f t="shared" si="296"/>
        <v>venerdì</v>
      </c>
      <c r="AA867" s="22">
        <f t="shared" si="297"/>
        <v>2</v>
      </c>
      <c r="AB867" s="22" t="str">
        <f t="shared" si="298"/>
        <v>02:00</v>
      </c>
      <c r="AC867" s="22" t="str">
        <f t="shared" si="299"/>
        <v>NO</v>
      </c>
      <c r="AD867" s="46"/>
      <c r="AE867" s="80">
        <v>45835</v>
      </c>
      <c r="AF867" s="73" t="s">
        <v>51</v>
      </c>
      <c r="AG867" s="73" t="s">
        <v>110</v>
      </c>
      <c r="AH867" s="73">
        <v>5400256252</v>
      </c>
      <c r="AI867" s="73">
        <v>10</v>
      </c>
      <c r="AJ867" s="74">
        <v>7.45</v>
      </c>
      <c r="AK867" s="74">
        <v>9.4499999999999993</v>
      </c>
      <c r="AL867" s="74">
        <v>4</v>
      </c>
      <c r="AM867" s="73" t="s">
        <v>215</v>
      </c>
      <c r="AN867" s="75" t="s">
        <v>45</v>
      </c>
      <c r="AO867" s="76" t="s">
        <v>61</v>
      </c>
    </row>
    <row r="868" spans="1:41" ht="14.45" customHeight="1">
      <c r="A868" s="38"/>
      <c r="B868" s="11">
        <f t="shared" si="286"/>
        <v>45835</v>
      </c>
      <c r="C868" s="39">
        <f t="shared" si="303"/>
        <v>5400254243</v>
      </c>
      <c r="D868" s="50" t="str">
        <f>IF(AF868="", "", IFERROR(TEXT(INDEX(Tabella4[N°], MATCH("*"&amp;AF868&amp;"*", Tabella4[DIPENDENTE], 0)), "0000"), "Non trovato"))</f>
        <v>0483</v>
      </c>
      <c r="E868" s="50" t="str">
        <f>IF(AG868="", "", IF(ISERROR(MATCH("*"&amp;AG868&amp;"*", Tabella4[DIPENDENTE], 0)), "Non trovato", TEXT(INDEX(Tabella4[N°], MATCH("*"&amp;AG868&amp;"*", Tabella4[DIPENDENTE], 0)), "0000")))</f>
        <v>0263</v>
      </c>
      <c r="F868" s="48" t="str">
        <f t="shared" si="287"/>
        <v>SCARAVELLI</v>
      </c>
      <c r="G868" s="48" t="str">
        <f t="shared" si="288"/>
        <v>ROSSITTO G</v>
      </c>
      <c r="H868" s="57"/>
      <c r="I868" s="68" t="str">
        <f t="shared" si="289"/>
        <v>02</v>
      </c>
      <c r="J868" s="39" t="str">
        <f t="shared" si="300"/>
        <v/>
      </c>
      <c r="K868" s="40" t="str">
        <f t="shared" si="301"/>
        <v>03:00</v>
      </c>
      <c r="L868" s="48"/>
      <c r="M868" s="41" t="str">
        <f t="shared" si="302"/>
        <v/>
      </c>
      <c r="N868" s="41" t="str">
        <f t="shared" si="290"/>
        <v/>
      </c>
      <c r="O868" s="10" t="str">
        <f t="shared" si="291"/>
        <v>03:00</v>
      </c>
      <c r="P868" s="10" t="str">
        <f t="shared" si="292"/>
        <v/>
      </c>
      <c r="Q868" s="48" t="str">
        <f t="shared" si="293"/>
        <v/>
      </c>
      <c r="R868" s="48" t="str">
        <f t="shared" si="294"/>
        <v/>
      </c>
      <c r="S868" s="42" t="str">
        <f t="shared" si="295"/>
        <v>DOPPIO</v>
      </c>
      <c r="T868" s="57" t="str">
        <f>Tabella3[[#This Row],[Descrizione Attività]]</f>
        <v>200/MP102A - MP103C - attività ELE</v>
      </c>
      <c r="U868" s="57" t="str">
        <f>IF(Tabella1[[#This Row],[DATA]]="","","02")</f>
        <v>02</v>
      </c>
      <c r="V868" s="34"/>
      <c r="W868" s="34"/>
      <c r="X868" s="33"/>
      <c r="Y868" s="23"/>
      <c r="Z868" s="21" t="str">
        <f t="shared" si="296"/>
        <v>venerdì</v>
      </c>
      <c r="AA868" s="22">
        <f t="shared" si="297"/>
        <v>3</v>
      </c>
      <c r="AB868" s="22" t="str">
        <f t="shared" si="298"/>
        <v>03:00</v>
      </c>
      <c r="AC868" s="22" t="str">
        <f t="shared" si="299"/>
        <v>NO</v>
      </c>
      <c r="AD868" s="46"/>
      <c r="AE868" s="81">
        <v>45835</v>
      </c>
      <c r="AF868" s="73" t="s">
        <v>51</v>
      </c>
      <c r="AG868" s="73" t="s">
        <v>110</v>
      </c>
      <c r="AH868" s="82">
        <v>5400254243</v>
      </c>
      <c r="AI868" s="82">
        <v>10</v>
      </c>
      <c r="AJ868" s="83">
        <v>9.4499999999999993</v>
      </c>
      <c r="AK868" s="83">
        <v>12.45</v>
      </c>
      <c r="AL868" s="83">
        <v>6</v>
      </c>
      <c r="AM868" s="82" t="s">
        <v>214</v>
      </c>
      <c r="AN868" s="84" t="s">
        <v>45</v>
      </c>
      <c r="AO868" s="71" t="s">
        <v>61</v>
      </c>
    </row>
    <row r="869" spans="1:41" ht="14.45" customHeight="1">
      <c r="A869" s="38"/>
      <c r="B869" s="11">
        <f t="shared" si="286"/>
        <v>45835</v>
      </c>
      <c r="C869" s="39">
        <f>IF(AH869="","", IF(OR(AH869=4041, AH869=4042, AH869=4043, AH869=4044, AH869=4045, AH869=4046, AH869=4048, AH869=4049, AH869=4051, AH869=4052, AH869=4053, AH869=4054),
404,
IF(AH869=4047,
"ALTRO CANTIERE",
IF(AH869=4050,
430,
IF(LEN(AH869)=5,
MID(AH869, 1, 2) &amp; "/" &amp; MID(AH869, 3, 3),
AH869)
)
)
))</f>
        <v>404</v>
      </c>
      <c r="D869" s="50" t="str">
        <f>IF(AF869="", "", IFERROR(TEXT(INDEX(Tabella4[N°], MATCH("*"&amp;AF869&amp;"*", Tabella4[DIPENDENTE], 0)), "0000"), "Non trovato"))</f>
        <v>0476</v>
      </c>
      <c r="E869" s="50" t="str">
        <f>IF(AG869="", "", IF(ISERROR(MATCH("*"&amp;AG869&amp;"*", Tabella4[DIPENDENTE], 0)), "Non trovato", TEXT(INDEX(Tabella4[N°], MATCH("*"&amp;AG869&amp;"*", Tabella4[DIPENDENTE], 0)), "0000")))</f>
        <v>1894</v>
      </c>
      <c r="F869" s="48" t="str">
        <f t="shared" si="287"/>
        <v>ARICO'</v>
      </c>
      <c r="G869" s="48" t="str">
        <f t="shared" si="288"/>
        <v>CORTESE</v>
      </c>
      <c r="H869" s="57"/>
      <c r="I869" s="68" t="str">
        <f t="shared" si="289"/>
        <v>02</v>
      </c>
      <c r="J869" s="39" t="str">
        <f t="shared" ref="J869:J899" si="304">IF(OR(AH869=4041, AH869=4048, AH869=4049, AH869=4054, AH869=4050,AH869=428),
IF(TEXT(VALUE(AB869) -
IF(M869&lt;&gt;"", VALUE(M869), 0) -
IF(N869&lt;&gt;"", VALUE(N869), 0),
"[hh]:mm") = "00:00",
"",
TEXT(VALUE(AB869) -
IF(M869&lt;&gt;"", VALUE(M869), 0) -
IF(N869&lt;&gt;"", VALUE(N869), 0),
"[hh]:mm")),
"")</f>
        <v/>
      </c>
      <c r="K869" s="40" t="str">
        <f t="shared" ref="K869:K899" si="305">IF(AND(AH869&lt;&gt;4041, AH869&lt;&gt;428, AH869&lt;&gt;4048, AH869&lt;&gt;4054, AH869&lt;&gt;4049, AH869&lt;&gt;4045, AH869&lt;&gt;4046, AH869&lt;&gt;4052, AH869&lt;&gt;4044, AH869&lt;&gt;4042, AH869&lt;&gt;4043, AH869&lt;&gt;4053, AH869&lt;&gt;4047, AH869&lt;&gt;4050),
IF(ISERROR(TEXT(VALUE(AB869) -
IF(M869&lt;&gt;"", VALUE(M869), 0) -
IF(N869&lt;&gt;"", VALUE(N869), 0),
"[hh]:mm")), "",
IF(TEXT(VALUE(AB869) -
IF(M869&lt;&gt;"", VALUE(M869), 0) -
IF(N869&lt;&gt;"", VALUE(N869), 0),
"[hh]:mm") = "00:00",
"",
TEXT(VALUE(AB869) -
IF(M869&lt;&gt;"", VALUE(M869), 0) -
IF(N869&lt;&gt;"", VALUE(N869), 0),
"[hh]:mm"))),
"")</f>
        <v/>
      </c>
      <c r="L869" s="48"/>
      <c r="M869" s="41" t="str">
        <f t="shared" ref="M869:M899" si="306">IF(AND(AC869="NO", OR(Z869="lunedì", Z869="martedì", Z869="mercoledì", Z869="giovedì", Z869="venerdì")),
IF(Z869="venerdì",
IF(VALUE(AB869)&gt;VALUE("7:00"),TEXT(VALUE(AB869)-VALUE("7:00"),"[hh]:mm"),""),
IF(VALUE(AB869)&gt;VALUE("8:15"),TEXT(VALUE(AB869)-VALUE("8:15"),"[hh]:mm"),"")
),
"")</f>
        <v/>
      </c>
      <c r="N869" s="41" t="str">
        <f t="shared" si="290"/>
        <v/>
      </c>
      <c r="O869" s="10" t="str">
        <f t="shared" si="291"/>
        <v>05:00</v>
      </c>
      <c r="P869" s="10" t="str">
        <f t="shared" si="292"/>
        <v/>
      </c>
      <c r="Q869" s="48" t="str">
        <f t="shared" si="293"/>
        <v>05:00</v>
      </c>
      <c r="R869" s="48" t="str">
        <f t="shared" si="294"/>
        <v/>
      </c>
      <c r="S869" s="42" t="str">
        <f t="shared" si="295"/>
        <v>DOPPIO</v>
      </c>
      <c r="T869" s="57" t="str">
        <f>Tabella3[[#This Row],[Descrizione Attività]]</f>
        <v>MALATTIA</v>
      </c>
      <c r="U869" s="57" t="str">
        <f>IF(Tabella1[[#This Row],[DATA]]="","","02")</f>
        <v>02</v>
      </c>
      <c r="V869" s="34"/>
      <c r="W869" s="34"/>
      <c r="X869" s="33"/>
      <c r="Y869" s="23"/>
      <c r="Z869" s="21" t="str">
        <f t="shared" si="296"/>
        <v>venerdì</v>
      </c>
      <c r="AA869" s="22">
        <f t="shared" si="297"/>
        <v>5</v>
      </c>
      <c r="AB869" s="22" t="str">
        <f t="shared" si="298"/>
        <v>05:00</v>
      </c>
      <c r="AC869" s="22" t="str">
        <f t="shared" si="299"/>
        <v>NO</v>
      </c>
      <c r="AD869" s="46"/>
      <c r="AE869" s="85">
        <v>45835</v>
      </c>
      <c r="AF869" s="73" t="s">
        <v>108</v>
      </c>
      <c r="AG869" s="73" t="s">
        <v>58</v>
      </c>
      <c r="AH869" s="86">
        <v>4043</v>
      </c>
      <c r="AI869" s="86">
        <v>10</v>
      </c>
      <c r="AJ869" s="87"/>
      <c r="AK869" s="87"/>
      <c r="AL869" s="87">
        <v>10</v>
      </c>
      <c r="AM869" s="86" t="s">
        <v>22</v>
      </c>
      <c r="AN869" s="86" t="s">
        <v>49</v>
      </c>
      <c r="AO869" s="75">
        <v>404</v>
      </c>
    </row>
    <row r="870" spans="1:41" ht="14.45" customHeight="1">
      <c r="A870" s="38"/>
      <c r="B870" s="11">
        <f t="shared" si="286"/>
        <v>45835</v>
      </c>
      <c r="C870" s="39">
        <f t="shared" ref="C870:C899" si="307">IF(AH870="","", IF(OR(AH870=4041, AH870=4042, AH870=4043, AH870=4044, AH870=4045, AH870=4046, AH870=4048, AH870=4049, AH870=4051, AH870=4052, AH870=4053, AH870=4054),
404,
IF(AH870=4047,
"ALTRO CANTIERE",
IF(AH870=4050,
430,
IF(LEN(AH870)=5,
MID(AH870, 1, 2) &amp; "/" &amp; MID(AH870, 3, 3),
AH870)
)
)
))</f>
        <v>404</v>
      </c>
      <c r="D870" s="50" t="str">
        <f>IF(AF870="", "", IFERROR(TEXT(INDEX(Tabella4[N°], MATCH("*"&amp;AF870&amp;"*", Tabella4[DIPENDENTE], 0)), "0000"), "Non trovato"))</f>
        <v>0266</v>
      </c>
      <c r="E870" s="50" t="str">
        <f>IF(AG870="", "", IF(ISERROR(MATCH("*"&amp;AG870&amp;"*", Tabella4[DIPENDENTE], 0)), "Non trovato", TEXT(INDEX(Tabella4[N°], MATCH("*"&amp;AG870&amp;"*", Tabella4[DIPENDENTE], 0)), "0000")))</f>
        <v>2150</v>
      </c>
      <c r="F870" s="48" t="str">
        <f t="shared" si="287"/>
        <v>DI SALVO</v>
      </c>
      <c r="G870" s="48" t="str">
        <f t="shared" si="288"/>
        <v>RIZZA C</v>
      </c>
      <c r="H870" s="57"/>
      <c r="I870" s="68" t="str">
        <f t="shared" si="289"/>
        <v>02</v>
      </c>
      <c r="J870" s="39" t="str">
        <f t="shared" si="304"/>
        <v/>
      </c>
      <c r="K870" s="40" t="str">
        <f t="shared" si="305"/>
        <v/>
      </c>
      <c r="L870" s="48"/>
      <c r="M870" s="41" t="str">
        <f t="shared" si="306"/>
        <v/>
      </c>
      <c r="N870" s="41" t="str">
        <f t="shared" si="290"/>
        <v/>
      </c>
      <c r="O870" s="10" t="str">
        <f t="shared" si="291"/>
        <v>05:00</v>
      </c>
      <c r="P870" s="10" t="str">
        <f t="shared" si="292"/>
        <v/>
      </c>
      <c r="Q870" s="48" t="str">
        <f t="shared" si="293"/>
        <v>05:00</v>
      </c>
      <c r="R870" s="48" t="str">
        <f t="shared" si="294"/>
        <v/>
      </c>
      <c r="S870" s="42" t="str">
        <f t="shared" si="295"/>
        <v>DOPPIO</v>
      </c>
      <c r="T870" s="57" t="str">
        <f>Tabella3[[#This Row],[Descrizione Attività]]</f>
        <v>MALATTIA</v>
      </c>
      <c r="U870" s="57" t="str">
        <f>IF(Tabella1[[#This Row],[DATA]]="","","02")</f>
        <v>02</v>
      </c>
      <c r="V870" s="34"/>
      <c r="W870" s="34"/>
      <c r="X870" s="33"/>
      <c r="Y870" s="23"/>
      <c r="Z870" s="21" t="str">
        <f t="shared" si="296"/>
        <v>venerdì</v>
      </c>
      <c r="AA870" s="22">
        <f t="shared" si="297"/>
        <v>5</v>
      </c>
      <c r="AB870" s="22" t="str">
        <f t="shared" si="298"/>
        <v>05:00</v>
      </c>
      <c r="AC870" s="22" t="str">
        <f t="shared" si="299"/>
        <v>NO</v>
      </c>
      <c r="AD870" s="46"/>
      <c r="AE870" s="85">
        <v>45835</v>
      </c>
      <c r="AF870" s="73" t="s">
        <v>54</v>
      </c>
      <c r="AG870" s="73" t="s">
        <v>78</v>
      </c>
      <c r="AH870" s="86">
        <v>4043</v>
      </c>
      <c r="AI870" s="86">
        <v>10</v>
      </c>
      <c r="AJ870" s="87"/>
      <c r="AK870" s="87"/>
      <c r="AL870" s="87">
        <v>10</v>
      </c>
      <c r="AM870" s="86" t="s">
        <v>22</v>
      </c>
      <c r="AN870" s="86" t="s">
        <v>49</v>
      </c>
      <c r="AO870" s="75">
        <v>404</v>
      </c>
    </row>
    <row r="871" spans="1:41" ht="14.45" customHeight="1">
      <c r="A871" s="38"/>
      <c r="B871" s="11">
        <f t="shared" si="286"/>
        <v>45835</v>
      </c>
      <c r="C871" s="39">
        <f t="shared" si="307"/>
        <v>404</v>
      </c>
      <c r="D871" s="50" t="str">
        <f>IF(AF871="", "", IFERROR(TEXT(INDEX(Tabella4[N°], MATCH("*"&amp;AF871&amp;"*", Tabella4[DIPENDENTE], 0)), "0000"), "Non trovato"))</f>
        <v>1876</v>
      </c>
      <c r="E871" s="50" t="str">
        <f>IF(AG871="", "", IF(ISERROR(MATCH("*"&amp;AG871&amp;"*", Tabella4[DIPENDENTE], 0)), "Non trovato", TEXT(INDEX(Tabella4[N°], MATCH("*"&amp;AG871&amp;"*", Tabella4[DIPENDENTE], 0)), "0000")))</f>
        <v>0386</v>
      </c>
      <c r="F871" s="48" t="str">
        <f t="shared" si="287"/>
        <v>RICCIO</v>
      </c>
      <c r="G871" s="48" t="str">
        <f t="shared" si="288"/>
        <v>TRICHINI</v>
      </c>
      <c r="H871" s="57"/>
      <c r="I871" s="68" t="str">
        <f t="shared" si="289"/>
        <v>02</v>
      </c>
      <c r="J871" s="39" t="str">
        <f t="shared" si="304"/>
        <v/>
      </c>
      <c r="K871" s="40" t="str">
        <f t="shared" si="305"/>
        <v/>
      </c>
      <c r="L871" s="48"/>
      <c r="M871" s="41" t="str">
        <f t="shared" si="306"/>
        <v/>
      </c>
      <c r="N871" s="41" t="str">
        <f t="shared" si="290"/>
        <v/>
      </c>
      <c r="O871" s="10" t="str">
        <f t="shared" si="291"/>
        <v>05:00</v>
      </c>
      <c r="P871" s="10" t="str">
        <f t="shared" si="292"/>
        <v>05:00</v>
      </c>
      <c r="Q871" s="48" t="str">
        <f t="shared" si="293"/>
        <v/>
      </c>
      <c r="R871" s="48" t="str">
        <f t="shared" si="294"/>
        <v/>
      </c>
      <c r="S871" s="42" t="str">
        <f t="shared" si="295"/>
        <v>DOPPIO</v>
      </c>
      <c r="T871" s="57" t="str">
        <f>Tabella3[[#This Row],[Descrizione Attività]]</f>
        <v>FERIE</v>
      </c>
      <c r="U871" s="57" t="str">
        <f>IF(Tabella1[[#This Row],[DATA]]="","","02")</f>
        <v>02</v>
      </c>
      <c r="V871" s="34"/>
      <c r="W871" s="34"/>
      <c r="X871" s="33"/>
      <c r="Y871" s="23"/>
      <c r="Z871" s="21" t="str">
        <f t="shared" si="296"/>
        <v>venerdì</v>
      </c>
      <c r="AA871" s="22">
        <f t="shared" si="297"/>
        <v>5</v>
      </c>
      <c r="AB871" s="22" t="str">
        <f t="shared" si="298"/>
        <v>05:00</v>
      </c>
      <c r="AC871" s="22" t="str">
        <f t="shared" si="299"/>
        <v>NO</v>
      </c>
      <c r="AD871" s="46"/>
      <c r="AE871" s="85">
        <v>45835</v>
      </c>
      <c r="AF871" s="73" t="s">
        <v>56</v>
      </c>
      <c r="AG871" s="73" t="s">
        <v>113</v>
      </c>
      <c r="AH871" s="86">
        <v>4042</v>
      </c>
      <c r="AI871" s="86">
        <v>10</v>
      </c>
      <c r="AJ871" s="87"/>
      <c r="AK871" s="87"/>
      <c r="AL871" s="87">
        <v>10</v>
      </c>
      <c r="AM871" s="86" t="s">
        <v>53</v>
      </c>
      <c r="AN871" s="86" t="s">
        <v>49</v>
      </c>
      <c r="AO871" s="75">
        <v>404</v>
      </c>
    </row>
    <row r="872" spans="1:41" ht="14.45" customHeight="1">
      <c r="A872" s="38"/>
      <c r="B872" s="11">
        <f t="shared" si="286"/>
        <v>45835</v>
      </c>
      <c r="C872" s="39">
        <f t="shared" si="307"/>
        <v>404</v>
      </c>
      <c r="D872" s="50" t="str">
        <f>IF(AF872="", "", IFERROR(TEXT(INDEX(Tabella4[N°], MATCH("*"&amp;AF872&amp;"*", Tabella4[DIPENDENTE], 0)), "0000"), "Non trovato"))</f>
        <v>0277</v>
      </c>
      <c r="E872" s="50" t="str">
        <f>IF(AG872="", "", IF(ISERROR(MATCH("*"&amp;AG872&amp;"*", Tabella4[DIPENDENTE], 0)), "Non trovato", TEXT(INDEX(Tabella4[N°], MATCH("*"&amp;AG872&amp;"*", Tabella4[DIPENDENTE], 0)), "0000")))</f>
        <v>0304</v>
      </c>
      <c r="F872" s="48" t="str">
        <f t="shared" si="287"/>
        <v>BAUDO</v>
      </c>
      <c r="G872" s="48" t="str">
        <f t="shared" si="288"/>
        <v>MANSERVIGI</v>
      </c>
      <c r="H872" s="57"/>
      <c r="I872" s="68" t="str">
        <f t="shared" si="289"/>
        <v>02</v>
      </c>
      <c r="J872" s="39" t="str">
        <f t="shared" si="304"/>
        <v/>
      </c>
      <c r="K872" s="40" t="str">
        <f t="shared" si="305"/>
        <v/>
      </c>
      <c r="L872" s="48"/>
      <c r="M872" s="41" t="str">
        <f t="shared" si="306"/>
        <v/>
      </c>
      <c r="N872" s="41" t="str">
        <f t="shared" si="290"/>
        <v/>
      </c>
      <c r="O872" s="10" t="str">
        <f t="shared" si="291"/>
        <v>05:00</v>
      </c>
      <c r="P872" s="10" t="str">
        <f t="shared" si="292"/>
        <v>05:00</v>
      </c>
      <c r="Q872" s="48" t="str">
        <f t="shared" si="293"/>
        <v/>
      </c>
      <c r="R872" s="48" t="str">
        <f t="shared" si="294"/>
        <v/>
      </c>
      <c r="S872" s="42" t="str">
        <f t="shared" si="295"/>
        <v>DOPPIO</v>
      </c>
      <c r="T872" s="57" t="str">
        <f>Tabella3[[#This Row],[Descrizione Attività]]</f>
        <v>PERMESSO RETRIBUITO</v>
      </c>
      <c r="U872" s="57" t="str">
        <f>IF(Tabella1[[#This Row],[DATA]]="","","02")</f>
        <v>02</v>
      </c>
      <c r="V872" s="34"/>
      <c r="W872" s="34"/>
      <c r="X872" s="33"/>
      <c r="Y872" s="23"/>
      <c r="Z872" s="21" t="str">
        <f t="shared" si="296"/>
        <v>venerdì</v>
      </c>
      <c r="AA872" s="22">
        <f t="shared" si="297"/>
        <v>5</v>
      </c>
      <c r="AB872" s="22" t="str">
        <f t="shared" si="298"/>
        <v>05:00</v>
      </c>
      <c r="AC872" s="22" t="str">
        <f t="shared" si="299"/>
        <v>NO</v>
      </c>
      <c r="AD872" s="46"/>
      <c r="AE872" s="85">
        <v>45835</v>
      </c>
      <c r="AF872" s="73" t="s">
        <v>94</v>
      </c>
      <c r="AG872" s="73" t="s">
        <v>87</v>
      </c>
      <c r="AH872" s="86">
        <v>4044</v>
      </c>
      <c r="AI872" s="86">
        <v>10</v>
      </c>
      <c r="AJ872" s="87"/>
      <c r="AK872" s="87"/>
      <c r="AL872" s="87">
        <v>10</v>
      </c>
      <c r="AM872" s="86" t="s">
        <v>48</v>
      </c>
      <c r="AN872" s="86" t="s">
        <v>49</v>
      </c>
      <c r="AO872" s="75">
        <v>404</v>
      </c>
    </row>
    <row r="873" spans="1:41" ht="14.45" customHeight="1">
      <c r="A873" s="38"/>
      <c r="B873" s="11">
        <f t="shared" si="286"/>
        <v>45835</v>
      </c>
      <c r="C873" s="39">
        <f t="shared" si="307"/>
        <v>5400256064</v>
      </c>
      <c r="D873" s="50" t="str">
        <f>IF(AF873="", "", IFERROR(TEXT(INDEX(Tabella4[N°], MATCH("*"&amp;AF873&amp;"*", Tabella4[DIPENDENTE], 0)), "0000"), "Non trovato"))</f>
        <v>0319</v>
      </c>
      <c r="E873" s="50" t="str">
        <f>IF(AG873="", "", IF(ISERROR(MATCH("*"&amp;AG873&amp;"*", Tabella4[DIPENDENTE], 0)), "Non trovato", TEXT(INDEX(Tabella4[N°], MATCH("*"&amp;AG873&amp;"*", Tabella4[DIPENDENTE], 0)), "0000")))</f>
        <v/>
      </c>
      <c r="F873" s="48" t="str">
        <f t="shared" si="287"/>
        <v>AMARA</v>
      </c>
      <c r="G873" s="48" t="str">
        <f t="shared" si="288"/>
        <v/>
      </c>
      <c r="H873" s="57"/>
      <c r="I873" s="68" t="str">
        <f t="shared" si="289"/>
        <v>02</v>
      </c>
      <c r="J873" s="39" t="str">
        <f t="shared" si="304"/>
        <v/>
      </c>
      <c r="K873" s="40" t="str">
        <f t="shared" si="305"/>
        <v>01:30</v>
      </c>
      <c r="L873" s="48"/>
      <c r="M873" s="41" t="str">
        <f t="shared" si="306"/>
        <v/>
      </c>
      <c r="N873" s="41" t="str">
        <f t="shared" si="290"/>
        <v/>
      </c>
      <c r="O873" s="10" t="str">
        <f t="shared" si="291"/>
        <v>01:30</v>
      </c>
      <c r="P873" s="10" t="str">
        <f t="shared" si="292"/>
        <v/>
      </c>
      <c r="Q873" s="48" t="str">
        <f t="shared" si="293"/>
        <v/>
      </c>
      <c r="R873" s="48" t="str">
        <f t="shared" si="294"/>
        <v/>
      </c>
      <c r="S873" s="42" t="str">
        <f t="shared" si="295"/>
        <v>SINGOLO</v>
      </c>
      <c r="T873" s="57" t="str">
        <f>Tabella3[[#This Row],[Descrizione Attività]]</f>
        <v>Area cantieri SUD - Noleggio gruppo elet</v>
      </c>
      <c r="U873" s="57" t="str">
        <f>IF(Tabella1[[#This Row],[DATA]]="","","02")</f>
        <v>02</v>
      </c>
      <c r="V873" s="34"/>
      <c r="W873" s="34"/>
      <c r="X873" s="33"/>
      <c r="Y873" s="23"/>
      <c r="Z873" s="21" t="str">
        <f t="shared" si="296"/>
        <v>venerdì</v>
      </c>
      <c r="AA873" s="22">
        <f t="shared" si="297"/>
        <v>1.5</v>
      </c>
      <c r="AB873" s="22" t="str">
        <f t="shared" si="298"/>
        <v>01:30</v>
      </c>
      <c r="AC873" s="22" t="str">
        <f t="shared" si="299"/>
        <v>NO</v>
      </c>
      <c r="AD873" s="46"/>
      <c r="AE873" s="85">
        <v>45835</v>
      </c>
      <c r="AF873" s="73" t="s">
        <v>155</v>
      </c>
      <c r="AG873" s="73"/>
      <c r="AH873" s="86">
        <v>5400256064</v>
      </c>
      <c r="AI873" s="86">
        <v>10</v>
      </c>
      <c r="AJ873" s="87">
        <v>6.15</v>
      </c>
      <c r="AK873" s="87">
        <v>7.45</v>
      </c>
      <c r="AL873" s="87">
        <v>1.5</v>
      </c>
      <c r="AM873" s="86" t="s">
        <v>183</v>
      </c>
      <c r="AN873" s="86" t="s">
        <v>45</v>
      </c>
      <c r="AO873" s="75" t="s">
        <v>61</v>
      </c>
    </row>
    <row r="874" spans="1:41" ht="14.45" customHeight="1">
      <c r="A874" s="38"/>
      <c r="B874" s="11">
        <f t="shared" si="286"/>
        <v>45835</v>
      </c>
      <c r="C874" s="39">
        <f t="shared" si="307"/>
        <v>5400256064</v>
      </c>
      <c r="D874" s="50" t="str">
        <f>IF(AF874="", "", IFERROR(TEXT(INDEX(Tabella4[N°], MATCH("*"&amp;AF874&amp;"*", Tabella4[DIPENDENTE], 0)), "0000"), "Non trovato"))</f>
        <v>0319</v>
      </c>
      <c r="E874" s="50" t="str">
        <f>IF(AG874="", "", IF(ISERROR(MATCH("*"&amp;AG874&amp;"*", Tabella4[DIPENDENTE], 0)), "Non trovato", TEXT(INDEX(Tabella4[N°], MATCH("*"&amp;AG874&amp;"*", Tabella4[DIPENDENTE], 0)), "0000")))</f>
        <v>2011</v>
      </c>
      <c r="F874" s="48" t="str">
        <f t="shared" si="287"/>
        <v>AMARA</v>
      </c>
      <c r="G874" s="48" t="str">
        <f t="shared" si="288"/>
        <v>SCAVULLO</v>
      </c>
      <c r="H874" s="57"/>
      <c r="I874" s="68" t="str">
        <f t="shared" si="289"/>
        <v>02</v>
      </c>
      <c r="J874" s="39" t="str">
        <f t="shared" si="304"/>
        <v/>
      </c>
      <c r="K874" s="40" t="str">
        <f t="shared" si="305"/>
        <v>03:15</v>
      </c>
      <c r="L874" s="48"/>
      <c r="M874" s="41" t="str">
        <f t="shared" si="306"/>
        <v/>
      </c>
      <c r="N874" s="41" t="str">
        <f t="shared" si="290"/>
        <v/>
      </c>
      <c r="O874" s="10" t="str">
        <f t="shared" si="291"/>
        <v>03:15</v>
      </c>
      <c r="P874" s="10" t="str">
        <f t="shared" si="292"/>
        <v/>
      </c>
      <c r="Q874" s="48" t="str">
        <f t="shared" si="293"/>
        <v/>
      </c>
      <c r="R874" s="48" t="str">
        <f t="shared" si="294"/>
        <v/>
      </c>
      <c r="S874" s="42" t="str">
        <f t="shared" si="295"/>
        <v>DOPPIO</v>
      </c>
      <c r="T874" s="57" t="str">
        <f>Tabella3[[#This Row],[Descrizione Attività]]</f>
        <v>Area cantieri SUD - Noleggio gruppo elet</v>
      </c>
      <c r="U874" s="57" t="str">
        <f>IF(Tabella1[[#This Row],[DATA]]="","","02")</f>
        <v>02</v>
      </c>
      <c r="V874" s="34"/>
      <c r="W874" s="34"/>
      <c r="X874" s="33"/>
      <c r="Y874" s="23"/>
      <c r="Z874" s="21" t="str">
        <f t="shared" si="296"/>
        <v>venerdì</v>
      </c>
      <c r="AA874" s="22">
        <f t="shared" si="297"/>
        <v>3.25</v>
      </c>
      <c r="AB874" s="22" t="str">
        <f t="shared" si="298"/>
        <v>03:15</v>
      </c>
      <c r="AC874" s="22" t="str">
        <f t="shared" si="299"/>
        <v>NO</v>
      </c>
      <c r="AD874" s="46"/>
      <c r="AE874" s="85">
        <v>45835</v>
      </c>
      <c r="AF874" s="86" t="s">
        <v>155</v>
      </c>
      <c r="AG874" s="73" t="s">
        <v>84</v>
      </c>
      <c r="AH874" s="86">
        <v>5400256064</v>
      </c>
      <c r="AI874" s="86">
        <v>10</v>
      </c>
      <c r="AJ874" s="87">
        <v>12.45</v>
      </c>
      <c r="AK874" s="87">
        <v>16</v>
      </c>
      <c r="AL874" s="87">
        <v>6.5</v>
      </c>
      <c r="AM874" s="86" t="s">
        <v>183</v>
      </c>
      <c r="AN874" s="86" t="s">
        <v>45</v>
      </c>
      <c r="AO874" s="75" t="s">
        <v>61</v>
      </c>
    </row>
    <row r="875" spans="1:41" ht="14.45" customHeight="1">
      <c r="A875" s="38"/>
      <c r="B875" s="11">
        <f t="shared" si="286"/>
        <v>45835</v>
      </c>
      <c r="C875" s="39">
        <f t="shared" si="307"/>
        <v>404</v>
      </c>
      <c r="D875" s="50" t="str">
        <f>IF(AF875="", "", IFERROR(TEXT(INDEX(Tabella4[N°], MATCH("*"&amp;AF875&amp;"*", Tabella4[DIPENDENTE], 0)), "0000"), "Non trovato"))</f>
        <v>2109</v>
      </c>
      <c r="E875" s="50" t="str">
        <f>IF(AG875="", "", IF(ISERROR(MATCH("*"&amp;AG875&amp;"*", Tabella4[DIPENDENTE], 0)), "Non trovato", TEXT(INDEX(Tabella4[N°], MATCH("*"&amp;AG875&amp;"*", Tabella4[DIPENDENTE], 0)), "0000")))</f>
        <v>1765</v>
      </c>
      <c r="F875" s="48" t="str">
        <f t="shared" si="287"/>
        <v>CAVALLI</v>
      </c>
      <c r="G875" s="48" t="str">
        <f t="shared" si="288"/>
        <v>SIRINGO</v>
      </c>
      <c r="H875" s="57"/>
      <c r="I875" s="68" t="str">
        <f t="shared" si="289"/>
        <v>02</v>
      </c>
      <c r="J875" s="39" t="str">
        <f t="shared" si="304"/>
        <v>05:00</v>
      </c>
      <c r="K875" s="40" t="str">
        <f t="shared" si="305"/>
        <v/>
      </c>
      <c r="L875" s="48"/>
      <c r="M875" s="41" t="str">
        <f t="shared" si="306"/>
        <v/>
      </c>
      <c r="N875" s="41" t="str">
        <f t="shared" si="290"/>
        <v/>
      </c>
      <c r="O875" s="10" t="str">
        <f t="shared" si="291"/>
        <v>05:00</v>
      </c>
      <c r="P875" s="10" t="str">
        <f t="shared" si="292"/>
        <v/>
      </c>
      <c r="Q875" s="48" t="str">
        <f t="shared" si="293"/>
        <v/>
      </c>
      <c r="R875" s="48" t="str">
        <f t="shared" si="294"/>
        <v/>
      </c>
      <c r="S875" s="42" t="str">
        <f t="shared" si="295"/>
        <v>DOPPIO</v>
      </c>
      <c r="T875" s="57" t="str">
        <f>Tabella3[[#This Row],[Descrizione Attività]]</f>
        <v>ORE CONTO PROPRIO</v>
      </c>
      <c r="U875" s="57" t="str">
        <f>IF(Tabella1[[#This Row],[DATA]]="","","02")</f>
        <v>02</v>
      </c>
      <c r="V875" s="34"/>
      <c r="W875" s="34"/>
      <c r="X875" s="33"/>
      <c r="Y875" s="23"/>
      <c r="Z875" s="21" t="str">
        <f t="shared" si="296"/>
        <v>venerdì</v>
      </c>
      <c r="AA875" s="22">
        <f t="shared" si="297"/>
        <v>5</v>
      </c>
      <c r="AB875" s="22" t="str">
        <f t="shared" si="298"/>
        <v>05:00</v>
      </c>
      <c r="AC875" s="22" t="str">
        <f t="shared" si="299"/>
        <v>NO</v>
      </c>
      <c r="AD875" s="46"/>
      <c r="AE875" s="85">
        <v>45835</v>
      </c>
      <c r="AF875" s="86" t="s">
        <v>114</v>
      </c>
      <c r="AG875" s="73" t="s">
        <v>112</v>
      </c>
      <c r="AH875" s="86">
        <v>4041</v>
      </c>
      <c r="AI875" s="86">
        <v>10</v>
      </c>
      <c r="AJ875" s="87">
        <v>7.45</v>
      </c>
      <c r="AK875" s="87">
        <v>12.45</v>
      </c>
      <c r="AL875" s="87">
        <v>10</v>
      </c>
      <c r="AM875" s="86" t="s">
        <v>62</v>
      </c>
      <c r="AN875" s="86" t="s">
        <v>49</v>
      </c>
      <c r="AO875" s="75">
        <v>4041</v>
      </c>
    </row>
    <row r="876" spans="1:41" ht="14.45" customHeight="1">
      <c r="A876" s="38"/>
      <c r="B876" s="11">
        <f t="shared" si="286"/>
        <v>45835</v>
      </c>
      <c r="C876" s="39">
        <f t="shared" si="307"/>
        <v>404</v>
      </c>
      <c r="D876" s="50" t="str">
        <f>IF(AF876="", "", IFERROR(TEXT(INDEX(Tabella4[N°], MATCH("*"&amp;AF876&amp;"*", Tabella4[DIPENDENTE], 0)), "0000"), "Non trovato"))</f>
        <v>1976</v>
      </c>
      <c r="E876" s="50" t="str">
        <f>IF(AG876="", "", IF(ISERROR(MATCH("*"&amp;AG876&amp;"*", Tabella4[DIPENDENTE], 0)), "Non trovato", TEXT(INDEX(Tabella4[N°], MATCH("*"&amp;AG876&amp;"*", Tabella4[DIPENDENTE], 0)), "0000")))</f>
        <v>0552</v>
      </c>
      <c r="F876" s="48" t="str">
        <f t="shared" si="287"/>
        <v>RIZZA F</v>
      </c>
      <c r="G876" s="48" t="str">
        <f t="shared" si="288"/>
        <v>DI MARE</v>
      </c>
      <c r="H876" s="57"/>
      <c r="I876" s="68" t="str">
        <f t="shared" si="289"/>
        <v>02</v>
      </c>
      <c r="J876" s="39" t="str">
        <f t="shared" si="304"/>
        <v>01:15</v>
      </c>
      <c r="K876" s="40" t="str">
        <f t="shared" si="305"/>
        <v/>
      </c>
      <c r="L876" s="48"/>
      <c r="M876" s="41" t="str">
        <f t="shared" si="306"/>
        <v/>
      </c>
      <c r="N876" s="41" t="str">
        <f t="shared" si="290"/>
        <v/>
      </c>
      <c r="O876" s="10" t="str">
        <f t="shared" si="291"/>
        <v>01:15</v>
      </c>
      <c r="P876" s="10" t="str">
        <f t="shared" si="292"/>
        <v/>
      </c>
      <c r="Q876" s="48" t="str">
        <f t="shared" si="293"/>
        <v/>
      </c>
      <c r="R876" s="48" t="str">
        <f t="shared" si="294"/>
        <v/>
      </c>
      <c r="S876" s="42" t="str">
        <f t="shared" si="295"/>
        <v>DOPPIO</v>
      </c>
      <c r="T876" s="57" t="str">
        <f>Tabella3[[#This Row],[Descrizione Attività]]</f>
        <v>ORE CONTO PROPRIO</v>
      </c>
      <c r="U876" s="57" t="str">
        <f>IF(Tabella1[[#This Row],[DATA]]="","","02")</f>
        <v>02</v>
      </c>
      <c r="V876" s="34"/>
      <c r="W876" s="34"/>
      <c r="X876" s="33"/>
      <c r="Y876" s="23"/>
      <c r="Z876" s="21" t="str">
        <f t="shared" si="296"/>
        <v>venerdì</v>
      </c>
      <c r="AA876" s="22">
        <f t="shared" si="297"/>
        <v>1.25</v>
      </c>
      <c r="AB876" s="22" t="str">
        <f t="shared" si="298"/>
        <v>01:15</v>
      </c>
      <c r="AC876" s="22" t="str">
        <f t="shared" si="299"/>
        <v>NO</v>
      </c>
      <c r="AD876" s="46"/>
      <c r="AE876" s="85">
        <v>45835</v>
      </c>
      <c r="AF876" s="86" t="s">
        <v>77</v>
      </c>
      <c r="AG876" s="73" t="s">
        <v>63</v>
      </c>
      <c r="AH876" s="86">
        <v>4041</v>
      </c>
      <c r="AI876" s="86">
        <v>10</v>
      </c>
      <c r="AJ876" s="87">
        <v>12.45</v>
      </c>
      <c r="AK876" s="87">
        <v>14</v>
      </c>
      <c r="AL876" s="87">
        <v>2.5</v>
      </c>
      <c r="AM876" s="86" t="s">
        <v>62</v>
      </c>
      <c r="AN876" s="86" t="s">
        <v>49</v>
      </c>
      <c r="AO876" s="75">
        <v>4041</v>
      </c>
    </row>
    <row r="877" spans="1:41" ht="14.45" customHeight="1">
      <c r="A877" s="38"/>
      <c r="B877" s="11">
        <f t="shared" si="286"/>
        <v>45835</v>
      </c>
      <c r="C877" s="39" t="str">
        <f t="shared" si="307"/>
        <v>23/134</v>
      </c>
      <c r="D877" s="50" t="str">
        <f>IF(AF877="", "", IFERROR(TEXT(INDEX(Tabella4[N°], MATCH("*"&amp;AF877&amp;"*", Tabella4[DIPENDENTE], 0)), "0000"), "Non trovato"))</f>
        <v>0552</v>
      </c>
      <c r="E877" s="50" t="str">
        <f>IF(AG877="", "", IF(ISERROR(MATCH("*"&amp;AG877&amp;"*", Tabella4[DIPENDENTE], 0)), "Non trovato", TEXT(INDEX(Tabella4[N°], MATCH("*"&amp;AG877&amp;"*", Tabella4[DIPENDENTE], 0)), "0000")))</f>
        <v>0263</v>
      </c>
      <c r="F877" s="48" t="str">
        <f t="shared" si="287"/>
        <v>DI MARE</v>
      </c>
      <c r="G877" s="48" t="str">
        <f t="shared" si="288"/>
        <v>ROSSITTO G</v>
      </c>
      <c r="H877" s="57"/>
      <c r="I877" s="68" t="str">
        <f t="shared" si="289"/>
        <v>02</v>
      </c>
      <c r="J877" s="39" t="str">
        <f t="shared" si="304"/>
        <v/>
      </c>
      <c r="K877" s="40" t="str">
        <f t="shared" si="305"/>
        <v>01:30</v>
      </c>
      <c r="L877" s="48"/>
      <c r="M877" s="41" t="str">
        <f t="shared" si="306"/>
        <v/>
      </c>
      <c r="N877" s="41" t="str">
        <f t="shared" si="290"/>
        <v/>
      </c>
      <c r="O877" s="10" t="str">
        <f t="shared" si="291"/>
        <v>01:30</v>
      </c>
      <c r="P877" s="10" t="str">
        <f t="shared" si="292"/>
        <v/>
      </c>
      <c r="Q877" s="48" t="str">
        <f t="shared" si="293"/>
        <v/>
      </c>
      <c r="R877" s="48" t="str">
        <f t="shared" si="294"/>
        <v/>
      </c>
      <c r="S877" s="42" t="str">
        <f t="shared" si="295"/>
        <v>DOPPIO</v>
      </c>
      <c r="T877" s="57" t="str">
        <f>Tabella3[[#This Row],[Descrizione Attività]]</f>
        <v>Manutenzione Elettrica Isab</v>
      </c>
      <c r="U877" s="57" t="str">
        <f>IF(Tabella1[[#This Row],[DATA]]="","","02")</f>
        <v>02</v>
      </c>
      <c r="V877" s="34"/>
      <c r="W877" s="34"/>
      <c r="X877" s="33"/>
      <c r="Y877" s="23"/>
      <c r="Z877" s="21" t="str">
        <f t="shared" si="296"/>
        <v>venerdì</v>
      </c>
      <c r="AA877" s="22">
        <f t="shared" si="297"/>
        <v>1.5</v>
      </c>
      <c r="AB877" s="22" t="str">
        <f t="shared" si="298"/>
        <v>01:30</v>
      </c>
      <c r="AC877" s="22" t="str">
        <f t="shared" si="299"/>
        <v>NO</v>
      </c>
      <c r="AD877" s="46"/>
      <c r="AE877" s="85">
        <v>45835</v>
      </c>
      <c r="AF877" s="86" t="s">
        <v>63</v>
      </c>
      <c r="AG877" s="73" t="s">
        <v>110</v>
      </c>
      <c r="AH877" s="86">
        <v>23134</v>
      </c>
      <c r="AI877" s="86">
        <v>10</v>
      </c>
      <c r="AJ877" s="87">
        <v>6.15</v>
      </c>
      <c r="AK877" s="87">
        <v>7.45</v>
      </c>
      <c r="AL877" s="87">
        <v>3</v>
      </c>
      <c r="AM877" s="86" t="s">
        <v>111</v>
      </c>
      <c r="AN877" s="86" t="s">
        <v>49</v>
      </c>
      <c r="AO877" s="75" t="s">
        <v>61</v>
      </c>
    </row>
    <row r="878" spans="1:41" ht="14.45" customHeight="1">
      <c r="A878" s="38"/>
      <c r="B878" s="11">
        <f t="shared" si="286"/>
        <v>45835</v>
      </c>
      <c r="C878" s="39">
        <f t="shared" si="307"/>
        <v>5400255112</v>
      </c>
      <c r="D878" s="50" t="str">
        <f>IF(AF878="", "", IFERROR(TEXT(INDEX(Tabella4[N°], MATCH("*"&amp;AF878&amp;"*", Tabella4[DIPENDENTE], 0)), "0000"), "Non trovato"))</f>
        <v>0552</v>
      </c>
      <c r="E878" s="50" t="str">
        <f>IF(AG878="", "", IF(ISERROR(MATCH("*"&amp;AG878&amp;"*", Tabella4[DIPENDENTE], 0)), "Non trovato", TEXT(INDEX(Tabella4[N°], MATCH("*"&amp;AG878&amp;"*", Tabella4[DIPENDENTE], 0)), "0000")))</f>
        <v>0431</v>
      </c>
      <c r="F878" s="48" t="str">
        <f t="shared" si="287"/>
        <v>DI MARE</v>
      </c>
      <c r="G878" s="48" t="str">
        <f t="shared" si="288"/>
        <v>DI NICOLA</v>
      </c>
      <c r="H878" s="57"/>
      <c r="I878" s="68" t="str">
        <f t="shared" si="289"/>
        <v>02</v>
      </c>
      <c r="J878" s="39" t="str">
        <f t="shared" si="304"/>
        <v/>
      </c>
      <c r="K878" s="40" t="str">
        <f t="shared" si="305"/>
        <v>05:00</v>
      </c>
      <c r="L878" s="48"/>
      <c r="M878" s="41" t="str">
        <f t="shared" si="306"/>
        <v/>
      </c>
      <c r="N878" s="41" t="str">
        <f t="shared" si="290"/>
        <v/>
      </c>
      <c r="O878" s="10" t="str">
        <f t="shared" si="291"/>
        <v>05:00</v>
      </c>
      <c r="P878" s="10" t="str">
        <f t="shared" si="292"/>
        <v/>
      </c>
      <c r="Q878" s="48" t="str">
        <f t="shared" si="293"/>
        <v/>
      </c>
      <c r="R878" s="48" t="str">
        <f t="shared" si="294"/>
        <v/>
      </c>
      <c r="S878" s="42" t="str">
        <f t="shared" si="295"/>
        <v>DOPPIO</v>
      </c>
      <c r="T878" s="57" t="str">
        <f>Tabella3[[#This Row],[Descrizione Attività]]</f>
        <v>Utilities: squ elett correttiva Giugno</v>
      </c>
      <c r="U878" s="57" t="str">
        <f>IF(Tabella1[[#This Row],[DATA]]="","","02")</f>
        <v>02</v>
      </c>
      <c r="V878" s="34"/>
      <c r="W878" s="34"/>
      <c r="X878" s="33"/>
      <c r="Y878" s="23"/>
      <c r="Z878" s="21" t="str">
        <f t="shared" si="296"/>
        <v>venerdì</v>
      </c>
      <c r="AA878" s="22">
        <f t="shared" si="297"/>
        <v>5</v>
      </c>
      <c r="AB878" s="22" t="str">
        <f t="shared" si="298"/>
        <v>05:00</v>
      </c>
      <c r="AC878" s="22" t="str">
        <f t="shared" si="299"/>
        <v>NO</v>
      </c>
      <c r="AD878" s="46"/>
      <c r="AE878" s="85">
        <v>45835</v>
      </c>
      <c r="AF878" s="86" t="s">
        <v>63</v>
      </c>
      <c r="AG878" s="73" t="s">
        <v>64</v>
      </c>
      <c r="AH878" s="86">
        <v>5400255112</v>
      </c>
      <c r="AI878" s="86">
        <v>10</v>
      </c>
      <c r="AJ878" s="87">
        <v>7.45</v>
      </c>
      <c r="AK878" s="87">
        <v>12.45</v>
      </c>
      <c r="AL878" s="87">
        <v>10</v>
      </c>
      <c r="AM878" s="86" t="s">
        <v>60</v>
      </c>
      <c r="AN878" s="86" t="s">
        <v>45</v>
      </c>
      <c r="AO878" s="75" t="s">
        <v>61</v>
      </c>
    </row>
    <row r="879" spans="1:41" ht="14.45" customHeight="1">
      <c r="A879" s="38"/>
      <c r="B879" s="12">
        <f t="shared" si="286"/>
        <v>45835</v>
      </c>
      <c r="C879" s="39">
        <f t="shared" si="307"/>
        <v>404</v>
      </c>
      <c r="D879" s="52" t="str">
        <f>IF(AF879="", "", IFERROR(TEXT(INDEX(Tabella4[N°], MATCH("*"&amp;AF879&amp;"*", Tabella4[DIPENDENTE], 0)), "0000"), "Non trovato"))</f>
        <v>1050</v>
      </c>
      <c r="E879" s="52" t="str">
        <f>IF(AG879="", "", IF(ISERROR(MATCH("*"&amp;AG879&amp;"*", Tabella4[DIPENDENTE], 0)), "Non trovato", TEXT(INDEX(Tabella4[N°], MATCH("*"&amp;AG879&amp;"*", Tabella4[DIPENDENTE], 0)), "0000")))</f>
        <v/>
      </c>
      <c r="F879" s="48" t="str">
        <f t="shared" si="287"/>
        <v>GIGLIUTO M</v>
      </c>
      <c r="G879" s="48" t="str">
        <f t="shared" si="288"/>
        <v/>
      </c>
      <c r="H879" s="57"/>
      <c r="I879" s="68" t="str">
        <f t="shared" si="289"/>
        <v>02</v>
      </c>
      <c r="J879" s="39" t="str">
        <f t="shared" si="304"/>
        <v>07:00</v>
      </c>
      <c r="K879" s="40" t="str">
        <f t="shared" si="305"/>
        <v/>
      </c>
      <c r="L879" s="48"/>
      <c r="M879" s="41" t="str">
        <f t="shared" si="306"/>
        <v>00:30</v>
      </c>
      <c r="N879" s="41" t="str">
        <f t="shared" si="290"/>
        <v/>
      </c>
      <c r="O879" s="10" t="str">
        <f t="shared" si="291"/>
        <v>07:30</v>
      </c>
      <c r="P879" s="10" t="str">
        <f t="shared" si="292"/>
        <v/>
      </c>
      <c r="Q879" s="48" t="str">
        <f t="shared" si="293"/>
        <v/>
      </c>
      <c r="R879" s="48" t="str">
        <f t="shared" si="294"/>
        <v/>
      </c>
      <c r="S879" s="42" t="str">
        <f t="shared" si="295"/>
        <v>SINGOLO</v>
      </c>
      <c r="T879" s="57" t="str">
        <f>Tabella3[[#This Row],[Descrizione Attività]]</f>
        <v>ORE CONTO PROPRIO</v>
      </c>
      <c r="U879" s="57" t="str">
        <f>IF(Tabella1[[#This Row],[DATA]]="","","02")</f>
        <v>02</v>
      </c>
      <c r="V879" s="34"/>
      <c r="W879" s="34"/>
      <c r="X879" s="33"/>
      <c r="Y879" s="23"/>
      <c r="Z879" s="21" t="str">
        <f t="shared" si="296"/>
        <v>venerdì</v>
      </c>
      <c r="AA879" s="22">
        <f t="shared" si="297"/>
        <v>7.5</v>
      </c>
      <c r="AB879" s="22" t="str">
        <f t="shared" si="298"/>
        <v>07:30</v>
      </c>
      <c r="AC879" s="22" t="str">
        <f t="shared" si="299"/>
        <v>NO</v>
      </c>
      <c r="AD879" s="46"/>
      <c r="AE879" s="85">
        <v>45835</v>
      </c>
      <c r="AF879" s="86" t="s">
        <v>109</v>
      </c>
      <c r="AG879" s="73"/>
      <c r="AH879" s="86">
        <v>4041</v>
      </c>
      <c r="AI879" s="86">
        <v>10</v>
      </c>
      <c r="AJ879" s="87">
        <v>7.15</v>
      </c>
      <c r="AK879" s="87">
        <v>14.45</v>
      </c>
      <c r="AL879" s="87">
        <v>7.5</v>
      </c>
      <c r="AM879" s="86" t="s">
        <v>62</v>
      </c>
      <c r="AN879" s="86" t="s">
        <v>49</v>
      </c>
      <c r="AO879" s="75">
        <v>4041</v>
      </c>
    </row>
    <row r="880" spans="1:41" ht="14.45" customHeight="1">
      <c r="A880" s="38"/>
      <c r="B880" s="9">
        <f t="shared" si="286"/>
        <v>45835</v>
      </c>
      <c r="C880" s="39">
        <f t="shared" si="307"/>
        <v>5400256318</v>
      </c>
      <c r="D880" s="38" t="str">
        <f>IF(AF880="", "", IFERROR(TEXT(INDEX(Tabella4[N°], MATCH("*"&amp;AF880&amp;"*", Tabella4[DIPENDENTE], 0)), "0000"), "Non trovato"))</f>
        <v>0967</v>
      </c>
      <c r="E880" s="38" t="str">
        <f>IF(AG880="", "", IF(ISERROR(MATCH("*"&amp;AG880&amp;"*", Tabella4[DIPENDENTE], 0)), "Non trovato", TEXT(INDEX(Tabella4[N°], MATCH("*"&amp;AG880&amp;"*", Tabella4[DIPENDENTE], 0)), "0000")))</f>
        <v>0803</v>
      </c>
      <c r="F880" s="48" t="str">
        <f t="shared" si="287"/>
        <v>SCALISI</v>
      </c>
      <c r="G880" s="48" t="str">
        <f t="shared" si="288"/>
        <v>SPINALI V</v>
      </c>
      <c r="H880" s="57"/>
      <c r="I880" s="68" t="str">
        <f t="shared" si="289"/>
        <v>02</v>
      </c>
      <c r="J880" s="39" t="str">
        <f t="shared" si="304"/>
        <v/>
      </c>
      <c r="K880" s="40" t="str">
        <f t="shared" si="305"/>
        <v>05:00</v>
      </c>
      <c r="L880" s="48"/>
      <c r="M880" s="41" t="str">
        <f t="shared" si="306"/>
        <v/>
      </c>
      <c r="N880" s="41" t="str">
        <f t="shared" si="290"/>
        <v/>
      </c>
      <c r="O880" s="10" t="str">
        <f t="shared" si="291"/>
        <v>05:00</v>
      </c>
      <c r="P880" s="10" t="str">
        <f t="shared" si="292"/>
        <v/>
      </c>
      <c r="Q880" s="48" t="str">
        <f t="shared" si="293"/>
        <v/>
      </c>
      <c r="R880" s="48" t="str">
        <f t="shared" si="294"/>
        <v/>
      </c>
      <c r="S880" s="42" t="str">
        <f t="shared" si="295"/>
        <v>DOPPIO</v>
      </c>
      <c r="T880" s="57" t="str">
        <f>Tabella3[[#This Row],[Descrizione Attività]]</f>
        <v>Ripr. funz. EIV5501 da locale ol.19</v>
      </c>
      <c r="U880" s="57" t="str">
        <f>IF(Tabella1[[#This Row],[DATA]]="","","02")</f>
        <v>02</v>
      </c>
      <c r="V880" s="34"/>
      <c r="W880" s="34"/>
      <c r="X880" s="33"/>
      <c r="Y880" s="23"/>
      <c r="Z880" s="21" t="str">
        <f t="shared" si="296"/>
        <v>venerdì</v>
      </c>
      <c r="AA880" s="22">
        <f t="shared" si="297"/>
        <v>5</v>
      </c>
      <c r="AB880" s="22" t="str">
        <f t="shared" si="298"/>
        <v>05:00</v>
      </c>
      <c r="AC880" s="22" t="str">
        <f t="shared" si="299"/>
        <v>NO</v>
      </c>
      <c r="AD880" s="46"/>
      <c r="AE880" s="85">
        <v>45835</v>
      </c>
      <c r="AF880" s="86" t="s">
        <v>68</v>
      </c>
      <c r="AG880" s="73" t="s">
        <v>69</v>
      </c>
      <c r="AH880" s="86">
        <v>5400256318</v>
      </c>
      <c r="AI880" s="86">
        <v>10</v>
      </c>
      <c r="AJ880" s="87">
        <v>7.45</v>
      </c>
      <c r="AK880" s="87">
        <v>12.45</v>
      </c>
      <c r="AL880" s="87">
        <v>10</v>
      </c>
      <c r="AM880" s="86" t="s">
        <v>202</v>
      </c>
      <c r="AN880" s="86" t="s">
        <v>45</v>
      </c>
      <c r="AO880" s="75" t="s">
        <v>119</v>
      </c>
    </row>
    <row r="881" spans="1:41" ht="14.45" customHeight="1">
      <c r="A881" s="38"/>
      <c r="B881" s="9">
        <f t="shared" si="286"/>
        <v>45835</v>
      </c>
      <c r="C881" s="39">
        <f t="shared" si="307"/>
        <v>404</v>
      </c>
      <c r="D881" s="38" t="str">
        <f>IF(AF881="", "", IFERROR(TEXT(INDEX(Tabella4[N°], MATCH("*"&amp;AF881&amp;"*", Tabella4[DIPENDENTE], 0)), "0000"), "Non trovato"))</f>
        <v>0483</v>
      </c>
      <c r="E881" s="38" t="str">
        <f>IF(AG881="", "", IF(ISERROR(MATCH("*"&amp;AG881&amp;"*", Tabella4[DIPENDENTE], 0)), "Non trovato", TEXT(INDEX(Tabella4[N°], MATCH("*"&amp;AG881&amp;"*", Tabella4[DIPENDENTE], 0)), "0000")))</f>
        <v>1765</v>
      </c>
      <c r="F881" s="48" t="str">
        <f t="shared" si="287"/>
        <v>SCARAVELLI</v>
      </c>
      <c r="G881" s="48" t="str">
        <f t="shared" si="288"/>
        <v>SIRINGO</v>
      </c>
      <c r="H881" s="57"/>
      <c r="I881" s="68" t="str">
        <f t="shared" si="289"/>
        <v>02</v>
      </c>
      <c r="J881" s="39" t="str">
        <f t="shared" si="304"/>
        <v>02:00</v>
      </c>
      <c r="K881" s="40" t="str">
        <f t="shared" si="305"/>
        <v/>
      </c>
      <c r="L881" s="48"/>
      <c r="M881" s="41" t="str">
        <f t="shared" si="306"/>
        <v/>
      </c>
      <c r="N881" s="41" t="str">
        <f t="shared" si="290"/>
        <v/>
      </c>
      <c r="O881" s="10" t="str">
        <f t="shared" si="291"/>
        <v>02:00</v>
      </c>
      <c r="P881" s="10" t="str">
        <f t="shared" si="292"/>
        <v/>
      </c>
      <c r="Q881" s="48" t="str">
        <f t="shared" si="293"/>
        <v/>
      </c>
      <c r="R881" s="48" t="str">
        <f t="shared" si="294"/>
        <v/>
      </c>
      <c r="S881" s="42" t="str">
        <f t="shared" si="295"/>
        <v>DOPPIO</v>
      </c>
      <c r="T881" s="57" t="str">
        <f>Tabella3[[#This Row],[Descrizione Attività]]</f>
        <v>ORE CONTO PROPRIO</v>
      </c>
      <c r="U881" s="57" t="str">
        <f>IF(Tabella1[[#This Row],[DATA]]="","","02")</f>
        <v>02</v>
      </c>
      <c r="V881" s="34"/>
      <c r="W881" s="34"/>
      <c r="X881" s="33"/>
      <c r="Y881" s="23"/>
      <c r="Z881" s="21" t="str">
        <f t="shared" si="296"/>
        <v>venerdì</v>
      </c>
      <c r="AA881" s="22">
        <f t="shared" si="297"/>
        <v>2</v>
      </c>
      <c r="AB881" s="22" t="str">
        <f t="shared" si="298"/>
        <v>02:00</v>
      </c>
      <c r="AC881" s="22" t="str">
        <f t="shared" si="299"/>
        <v>NO</v>
      </c>
      <c r="AD881" s="46"/>
      <c r="AE881" s="85">
        <v>45835</v>
      </c>
      <c r="AF881" s="86" t="s">
        <v>51</v>
      </c>
      <c r="AG881" s="73" t="s">
        <v>112</v>
      </c>
      <c r="AH881" s="86">
        <v>4041</v>
      </c>
      <c r="AI881" s="86">
        <v>10</v>
      </c>
      <c r="AJ881" s="87">
        <v>12.45</v>
      </c>
      <c r="AK881" s="87">
        <v>14.45</v>
      </c>
      <c r="AL881" s="87">
        <v>4</v>
      </c>
      <c r="AM881" s="86" t="s">
        <v>62</v>
      </c>
      <c r="AN881" s="86" t="s">
        <v>49</v>
      </c>
      <c r="AO881" s="75">
        <v>4041</v>
      </c>
    </row>
    <row r="882" spans="1:41" ht="14.45" customHeight="1">
      <c r="A882" s="38"/>
      <c r="B882" s="9">
        <f t="shared" si="286"/>
        <v>45835</v>
      </c>
      <c r="C882" s="39" t="str">
        <f t="shared" si="307"/>
        <v>23/134</v>
      </c>
      <c r="D882" s="38" t="str">
        <f>IF(AF882="", "", IFERROR(TEXT(INDEX(Tabella4[N°], MATCH("*"&amp;AF882&amp;"*", Tabella4[DIPENDENTE], 0)), "0000"), "Non trovato"))</f>
        <v>0263</v>
      </c>
      <c r="E882" s="38" t="str">
        <f>IF(AG882="", "", IF(ISERROR(MATCH("*"&amp;AG882&amp;"*", Tabella4[DIPENDENTE], 0)), "Non trovato", TEXT(INDEX(Tabella4[N°], MATCH("*"&amp;AG882&amp;"*", Tabella4[DIPENDENTE], 0)), "0000")))</f>
        <v/>
      </c>
      <c r="F882" s="48" t="str">
        <f t="shared" si="287"/>
        <v>ROSSITTO G</v>
      </c>
      <c r="G882" s="48" t="str">
        <f t="shared" si="288"/>
        <v/>
      </c>
      <c r="H882" s="57"/>
      <c r="I882" s="68" t="str">
        <f t="shared" si="289"/>
        <v>02</v>
      </c>
      <c r="J882" s="39" t="str">
        <f t="shared" si="304"/>
        <v/>
      </c>
      <c r="K882" s="40" t="str">
        <f t="shared" si="305"/>
        <v>02:00</v>
      </c>
      <c r="L882" s="48"/>
      <c r="M882" s="41" t="str">
        <f t="shared" si="306"/>
        <v/>
      </c>
      <c r="N882" s="41" t="str">
        <f t="shared" si="290"/>
        <v/>
      </c>
      <c r="O882" s="10" t="str">
        <f t="shared" si="291"/>
        <v>02:00</v>
      </c>
      <c r="P882" s="10" t="str">
        <f t="shared" si="292"/>
        <v/>
      </c>
      <c r="Q882" s="48" t="str">
        <f t="shared" si="293"/>
        <v/>
      </c>
      <c r="R882" s="48" t="str">
        <f t="shared" si="294"/>
        <v/>
      </c>
      <c r="S882" s="42" t="str">
        <f t="shared" si="295"/>
        <v>SINGOLO</v>
      </c>
      <c r="T882" s="57" t="str">
        <f>Tabella3[[#This Row],[Descrizione Attività]]</f>
        <v>Manutenzione Elettrica Isab</v>
      </c>
      <c r="U882" s="57" t="str">
        <f>IF(Tabella1[[#This Row],[DATA]]="","","02")</f>
        <v>02</v>
      </c>
      <c r="V882" s="34"/>
      <c r="W882" s="34"/>
      <c r="X882" s="33"/>
      <c r="Y882" s="23"/>
      <c r="Z882" s="21" t="str">
        <f t="shared" si="296"/>
        <v>venerdì</v>
      </c>
      <c r="AA882" s="22">
        <f t="shared" si="297"/>
        <v>2</v>
      </c>
      <c r="AB882" s="22" t="str">
        <f t="shared" si="298"/>
        <v>02:00</v>
      </c>
      <c r="AC882" s="22" t="str">
        <f t="shared" si="299"/>
        <v>NO</v>
      </c>
      <c r="AD882" s="46"/>
      <c r="AE882" s="85">
        <v>45835</v>
      </c>
      <c r="AF882" s="86" t="s">
        <v>110</v>
      </c>
      <c r="AG882" s="73"/>
      <c r="AH882" s="86">
        <v>23134</v>
      </c>
      <c r="AI882" s="86">
        <v>10</v>
      </c>
      <c r="AJ882" s="87">
        <v>12.45</v>
      </c>
      <c r="AK882" s="87">
        <v>14.45</v>
      </c>
      <c r="AL882" s="87">
        <v>2</v>
      </c>
      <c r="AM882" s="86" t="s">
        <v>111</v>
      </c>
      <c r="AN882" s="86" t="s">
        <v>49</v>
      </c>
      <c r="AO882" s="75" t="s">
        <v>61</v>
      </c>
    </row>
    <row r="883" spans="1:41" ht="14.45" customHeight="1">
      <c r="A883" s="38"/>
      <c r="B883" s="9">
        <f t="shared" si="286"/>
        <v>45836</v>
      </c>
      <c r="C883" s="39">
        <f t="shared" si="307"/>
        <v>5400257835</v>
      </c>
      <c r="D883" s="38" t="str">
        <f>IF(AF883="", "", IFERROR(TEXT(INDEX(Tabella4[N°], MATCH("*"&amp;AF883&amp;"*", Tabella4[DIPENDENTE], 0)), "0000"), "Non trovato"))</f>
        <v>0493</v>
      </c>
      <c r="E883" s="38" t="str">
        <f>IF(AG883="", "", IF(ISERROR(MATCH("*"&amp;AG883&amp;"*", Tabella4[DIPENDENTE], 0)), "Non trovato", TEXT(INDEX(Tabella4[N°], MATCH("*"&amp;AG883&amp;"*", Tabella4[DIPENDENTE], 0)), "0000")))</f>
        <v>1442</v>
      </c>
      <c r="F883" s="48" t="str">
        <f t="shared" si="287"/>
        <v>SPINALI D</v>
      </c>
      <c r="G883" s="48" t="str">
        <f t="shared" si="288"/>
        <v>TARASCIO</v>
      </c>
      <c r="H883" s="57"/>
      <c r="I883" s="68" t="str">
        <f t="shared" si="289"/>
        <v>02</v>
      </c>
      <c r="J883" s="39" t="str">
        <f t="shared" si="304"/>
        <v/>
      </c>
      <c r="K883" s="40" t="str">
        <f t="shared" si="305"/>
        <v/>
      </c>
      <c r="L883" s="48"/>
      <c r="M883" s="41" t="str">
        <f t="shared" si="306"/>
        <v/>
      </c>
      <c r="N883" s="41" t="str">
        <f t="shared" si="290"/>
        <v>06:00</v>
      </c>
      <c r="O883" s="10" t="str">
        <f t="shared" si="291"/>
        <v>06:00</v>
      </c>
      <c r="P883" s="10" t="str">
        <f t="shared" si="292"/>
        <v/>
      </c>
      <c r="Q883" s="48" t="str">
        <f t="shared" si="293"/>
        <v/>
      </c>
      <c r="R883" s="48" t="str">
        <f t="shared" si="294"/>
        <v/>
      </c>
      <c r="S883" s="42" t="str">
        <f t="shared" si="295"/>
        <v>DOPPIO</v>
      </c>
      <c r="T883" s="57" t="str">
        <f>Tabella3[[#This Row],[Descrizione Attività]]</f>
        <v>Ripr. Funz. Strum su MC102B IMP 1800 (PREV.148/25)</v>
      </c>
      <c r="U883" s="57" t="str">
        <f>IF(Tabella1[[#This Row],[DATA]]="","","02")</f>
        <v>02</v>
      </c>
      <c r="V883" s="34"/>
      <c r="W883" s="34"/>
      <c r="X883" s="33"/>
      <c r="Y883" s="23"/>
      <c r="Z883" s="21" t="str">
        <f t="shared" si="296"/>
        <v>sabato</v>
      </c>
      <c r="AA883" s="22">
        <f t="shared" si="297"/>
        <v>6</v>
      </c>
      <c r="AB883" s="22" t="str">
        <f t="shared" si="298"/>
        <v>06:00</v>
      </c>
      <c r="AC883" s="22" t="str">
        <f t="shared" si="299"/>
        <v>NO</v>
      </c>
      <c r="AD883" s="46"/>
      <c r="AE883" s="85">
        <v>45836</v>
      </c>
      <c r="AF883" s="86" t="s">
        <v>42</v>
      </c>
      <c r="AG883" s="73" t="s">
        <v>102</v>
      </c>
      <c r="AH883" s="86">
        <v>5400257835</v>
      </c>
      <c r="AI883" s="86">
        <v>10</v>
      </c>
      <c r="AJ883" s="87">
        <v>7</v>
      </c>
      <c r="AK883" s="87">
        <v>13</v>
      </c>
      <c r="AL883" s="87">
        <v>12</v>
      </c>
      <c r="AM883" s="86" t="s">
        <v>249</v>
      </c>
      <c r="AN883" s="86" t="s">
        <v>45</v>
      </c>
      <c r="AO883" s="75" t="s">
        <v>46</v>
      </c>
    </row>
    <row r="884" spans="1:41" ht="14.45" customHeight="1">
      <c r="A884" s="38"/>
      <c r="B884" s="9">
        <f t="shared" si="286"/>
        <v>45838</v>
      </c>
      <c r="C884" s="39">
        <f t="shared" si="307"/>
        <v>404</v>
      </c>
      <c r="D884" s="38" t="str">
        <f>IF(AF884="", "", IFERROR(TEXT(INDEX(Tabella4[N°], MATCH("*"&amp;AF884&amp;"*", Tabella4[DIPENDENTE], 0)), "0000"), "Non trovato"))</f>
        <v>0559</v>
      </c>
      <c r="E884" s="38" t="str">
        <f>IF(AG884="", "", IF(ISERROR(MATCH("*"&amp;AG884&amp;"*", Tabella4[DIPENDENTE], 0)), "Non trovato", TEXT(INDEX(Tabella4[N°], MATCH("*"&amp;AG884&amp;"*", Tabella4[DIPENDENTE], 0)), "0000")))</f>
        <v/>
      </c>
      <c r="F884" s="48" t="str">
        <f t="shared" si="287"/>
        <v>MARINO A</v>
      </c>
      <c r="G884" s="48" t="str">
        <f t="shared" si="288"/>
        <v/>
      </c>
      <c r="H884" s="57"/>
      <c r="I884" s="68" t="str">
        <f t="shared" si="289"/>
        <v>02</v>
      </c>
      <c r="J884" s="39" t="str">
        <f t="shared" si="304"/>
        <v/>
      </c>
      <c r="K884" s="40" t="str">
        <f t="shared" si="305"/>
        <v/>
      </c>
      <c r="L884" s="48"/>
      <c r="M884" s="41" t="str">
        <f t="shared" si="306"/>
        <v/>
      </c>
      <c r="N884" s="41" t="str">
        <f t="shared" si="290"/>
        <v/>
      </c>
      <c r="O884" s="10" t="str">
        <f t="shared" si="291"/>
        <v>02:00</v>
      </c>
      <c r="P884" s="10" t="str">
        <f t="shared" si="292"/>
        <v>02:00</v>
      </c>
      <c r="Q884" s="48" t="str">
        <f t="shared" si="293"/>
        <v/>
      </c>
      <c r="R884" s="48" t="str">
        <f t="shared" si="294"/>
        <v/>
      </c>
      <c r="S884" s="42" t="str">
        <f t="shared" si="295"/>
        <v>SINGOLO</v>
      </c>
      <c r="T884" s="57" t="str">
        <f>Tabella3[[#This Row],[Descrizione Attività]]</f>
        <v>PERMESSO RETRIBUITO</v>
      </c>
      <c r="U884" s="57" t="str">
        <f>IF(Tabella1[[#This Row],[DATA]]="","","02")</f>
        <v>02</v>
      </c>
      <c r="V884" s="34"/>
      <c r="W884" s="34"/>
      <c r="X884" s="33"/>
      <c r="Y884" s="23"/>
      <c r="Z884" s="21" t="str">
        <f t="shared" si="296"/>
        <v>lunedì</v>
      </c>
      <c r="AA884" s="22">
        <f t="shared" si="297"/>
        <v>2</v>
      </c>
      <c r="AB884" s="22" t="str">
        <f t="shared" si="298"/>
        <v>02:00</v>
      </c>
      <c r="AC884" s="22" t="str">
        <f t="shared" si="299"/>
        <v>NO</v>
      </c>
      <c r="AD884" s="46"/>
      <c r="AE884" s="85">
        <v>45838</v>
      </c>
      <c r="AF884" s="86" t="s">
        <v>157</v>
      </c>
      <c r="AG884" s="73"/>
      <c r="AH884" s="86">
        <v>4044</v>
      </c>
      <c r="AI884" s="86">
        <v>10</v>
      </c>
      <c r="AJ884" s="87">
        <v>14.45</v>
      </c>
      <c r="AK884" s="87">
        <v>16.45</v>
      </c>
      <c r="AL884" s="87">
        <v>2</v>
      </c>
      <c r="AM884" s="86" t="s">
        <v>48</v>
      </c>
      <c r="AN884" s="86" t="s">
        <v>49</v>
      </c>
      <c r="AO884" s="75">
        <v>404</v>
      </c>
    </row>
    <row r="885" spans="1:41" ht="14.45" customHeight="1">
      <c r="A885" s="38"/>
      <c r="B885" s="9">
        <f t="shared" si="286"/>
        <v>45838</v>
      </c>
      <c r="C885" s="39">
        <f t="shared" si="307"/>
        <v>404</v>
      </c>
      <c r="D885" s="38" t="str">
        <f>IF(AF885="", "", IFERROR(TEXT(INDEX(Tabella4[N°], MATCH("*"&amp;AF885&amp;"*", Tabella4[DIPENDENTE], 0)), "0000"), "Non trovato"))</f>
        <v>0242</v>
      </c>
      <c r="E885" s="38" t="str">
        <f>IF(AG885="", "", IF(ISERROR(MATCH("*"&amp;AG885&amp;"*", Tabella4[DIPENDENTE], 0)), "Non trovato", TEXT(INDEX(Tabella4[N°], MATCH("*"&amp;AG885&amp;"*", Tabella4[DIPENDENTE], 0)), "0000")))</f>
        <v/>
      </c>
      <c r="F885" s="48" t="str">
        <f t="shared" si="287"/>
        <v>OGNISANTI A</v>
      </c>
      <c r="G885" s="48" t="str">
        <f t="shared" si="288"/>
        <v/>
      </c>
      <c r="H885" s="57"/>
      <c r="I885" s="68" t="str">
        <f t="shared" si="289"/>
        <v>02</v>
      </c>
      <c r="J885" s="39" t="str">
        <f t="shared" si="304"/>
        <v/>
      </c>
      <c r="K885" s="40" t="str">
        <f t="shared" si="305"/>
        <v/>
      </c>
      <c r="L885" s="48"/>
      <c r="M885" s="41" t="str">
        <f t="shared" si="306"/>
        <v/>
      </c>
      <c r="N885" s="41" t="str">
        <f t="shared" si="290"/>
        <v/>
      </c>
      <c r="O885" s="10" t="str">
        <f t="shared" si="291"/>
        <v>01:00</v>
      </c>
      <c r="P885" s="10" t="str">
        <f t="shared" si="292"/>
        <v>01:00</v>
      </c>
      <c r="Q885" s="48" t="str">
        <f t="shared" si="293"/>
        <v/>
      </c>
      <c r="R885" s="48" t="str">
        <f t="shared" si="294"/>
        <v/>
      </c>
      <c r="S885" s="42" t="str">
        <f t="shared" si="295"/>
        <v>SINGOLO</v>
      </c>
      <c r="T885" s="57" t="str">
        <f>Tabella3[[#This Row],[Descrizione Attività]]</f>
        <v>PERMESSO RETRIBUITO</v>
      </c>
      <c r="U885" s="57" t="str">
        <f>IF(Tabella1[[#This Row],[DATA]]="","","02")</f>
        <v>02</v>
      </c>
      <c r="V885" s="34"/>
      <c r="W885" s="34"/>
      <c r="X885" s="33"/>
      <c r="Y885" s="23"/>
      <c r="Z885" s="21" t="str">
        <f t="shared" si="296"/>
        <v>lunedì</v>
      </c>
      <c r="AA885" s="22">
        <f t="shared" si="297"/>
        <v>1</v>
      </c>
      <c r="AB885" s="22" t="str">
        <f t="shared" si="298"/>
        <v>01:00</v>
      </c>
      <c r="AC885" s="22" t="str">
        <f t="shared" si="299"/>
        <v>NO</v>
      </c>
      <c r="AD885" s="46"/>
      <c r="AE885" s="85">
        <v>45838</v>
      </c>
      <c r="AF885" s="86" t="s">
        <v>72</v>
      </c>
      <c r="AG885" s="73"/>
      <c r="AH885" s="86">
        <v>4044</v>
      </c>
      <c r="AI885" s="86">
        <v>10</v>
      </c>
      <c r="AJ885" s="87">
        <v>15.45</v>
      </c>
      <c r="AK885" s="87">
        <v>16.45</v>
      </c>
      <c r="AL885" s="87">
        <v>1</v>
      </c>
      <c r="AM885" s="86" t="s">
        <v>48</v>
      </c>
      <c r="AN885" s="86" t="s">
        <v>49</v>
      </c>
      <c r="AO885" s="75">
        <v>404</v>
      </c>
    </row>
    <row r="886" spans="1:41" ht="14.45" customHeight="1">
      <c r="A886" s="38"/>
      <c r="B886" s="9">
        <f t="shared" si="286"/>
        <v>45838</v>
      </c>
      <c r="C886" s="39">
        <f t="shared" si="307"/>
        <v>404</v>
      </c>
      <c r="D886" s="38" t="str">
        <f>IF(AF886="", "", IFERROR(TEXT(INDEX(Tabella4[N°], MATCH("*"&amp;AF886&amp;"*", Tabella4[DIPENDENTE], 0)), "0000"), "Non trovato"))</f>
        <v>0300</v>
      </c>
      <c r="E886" s="38" t="str">
        <f>IF(AG886="", "", IF(ISERROR(MATCH("*"&amp;AG886&amp;"*", Tabella4[DIPENDENTE], 0)), "Non trovato", TEXT(INDEX(Tabella4[N°], MATCH("*"&amp;AG886&amp;"*", Tabella4[DIPENDENTE], 0)), "0000")))</f>
        <v/>
      </c>
      <c r="F886" s="48" t="str">
        <f t="shared" si="287"/>
        <v>CAVAGNACCHI</v>
      </c>
      <c r="G886" s="48" t="str">
        <f t="shared" si="288"/>
        <v/>
      </c>
      <c r="H886" s="57"/>
      <c r="I886" s="68" t="str">
        <f t="shared" si="289"/>
        <v>02</v>
      </c>
      <c r="J886" s="39" t="str">
        <f t="shared" si="304"/>
        <v/>
      </c>
      <c r="K886" s="40" t="str">
        <f t="shared" si="305"/>
        <v/>
      </c>
      <c r="L886" s="48"/>
      <c r="M886" s="41" t="str">
        <f t="shared" si="306"/>
        <v/>
      </c>
      <c r="N886" s="41" t="str">
        <f t="shared" si="290"/>
        <v/>
      </c>
      <c r="O886" s="10" t="str">
        <f t="shared" si="291"/>
        <v>08:15</v>
      </c>
      <c r="P886" s="10" t="str">
        <f t="shared" si="292"/>
        <v>08:15</v>
      </c>
      <c r="Q886" s="48" t="str">
        <f t="shared" si="293"/>
        <v/>
      </c>
      <c r="R886" s="48" t="str">
        <f t="shared" si="294"/>
        <v/>
      </c>
      <c r="S886" s="42" t="str">
        <f t="shared" si="295"/>
        <v>SINGOLO</v>
      </c>
      <c r="T886" s="57" t="str">
        <f>Tabella3[[#This Row],[Descrizione Attività]]</f>
        <v>FERIE</v>
      </c>
      <c r="U886" s="57" t="str">
        <f>IF(Tabella1[[#This Row],[DATA]]="","","02")</f>
        <v>02</v>
      </c>
      <c r="V886" s="34"/>
      <c r="W886" s="34"/>
      <c r="X886" s="33"/>
      <c r="Y886" s="23"/>
      <c r="Z886" s="21" t="str">
        <f t="shared" si="296"/>
        <v>lunedì</v>
      </c>
      <c r="AA886" s="22">
        <f t="shared" si="297"/>
        <v>8.25</v>
      </c>
      <c r="AB886" s="22" t="str">
        <f t="shared" si="298"/>
        <v>08:15</v>
      </c>
      <c r="AC886" s="22" t="str">
        <f t="shared" si="299"/>
        <v>NO</v>
      </c>
      <c r="AD886" s="46"/>
      <c r="AE886" s="85">
        <v>45838</v>
      </c>
      <c r="AF886" s="86" t="s">
        <v>81</v>
      </c>
      <c r="AG886" s="73"/>
      <c r="AH886" s="86">
        <v>4042</v>
      </c>
      <c r="AI886" s="86">
        <v>10</v>
      </c>
      <c r="AJ886" s="87"/>
      <c r="AK886" s="87"/>
      <c r="AL886" s="87">
        <v>8.25</v>
      </c>
      <c r="AM886" s="86" t="s">
        <v>53</v>
      </c>
      <c r="AN886" s="86" t="s">
        <v>49</v>
      </c>
      <c r="AO886" s="75">
        <v>404</v>
      </c>
    </row>
    <row r="887" spans="1:41" ht="15" customHeight="1">
      <c r="A887" s="38"/>
      <c r="B887" s="9">
        <f t="shared" si="286"/>
        <v>45838</v>
      </c>
      <c r="C887" s="39">
        <f t="shared" si="307"/>
        <v>404</v>
      </c>
      <c r="D887" s="38" t="str">
        <f>IF(AF887="", "", IFERROR(TEXT(INDEX(Tabella4[N°], MATCH("*"&amp;AF887&amp;"*", Tabella4[DIPENDENTE], 0)), "0000"), "Non trovato"))</f>
        <v>0476</v>
      </c>
      <c r="E887" s="38" t="str">
        <f>IF(AG887="", "", IF(ISERROR(MATCH("*"&amp;AG887&amp;"*", Tabella4[DIPENDENTE], 0)), "Non trovato", TEXT(INDEX(Tabella4[N°], MATCH("*"&amp;AG887&amp;"*", Tabella4[DIPENDENTE], 0)), "0000")))</f>
        <v>0266</v>
      </c>
      <c r="F887" s="48" t="str">
        <f t="shared" si="287"/>
        <v>ARICO'</v>
      </c>
      <c r="G887" s="48" t="str">
        <f t="shared" si="288"/>
        <v>DI SALVO</v>
      </c>
      <c r="H887" s="57"/>
      <c r="I887" s="68" t="str">
        <f t="shared" si="289"/>
        <v>02</v>
      </c>
      <c r="J887" s="39" t="str">
        <f t="shared" si="304"/>
        <v/>
      </c>
      <c r="K887" s="40" t="str">
        <f t="shared" si="305"/>
        <v/>
      </c>
      <c r="L887" s="48"/>
      <c r="M887" s="41" t="str">
        <f t="shared" si="306"/>
        <v/>
      </c>
      <c r="N887" s="41" t="str">
        <f t="shared" si="290"/>
        <v/>
      </c>
      <c r="O887" s="10" t="str">
        <f t="shared" si="291"/>
        <v>08:15</v>
      </c>
      <c r="P887" s="10" t="str">
        <f t="shared" si="292"/>
        <v/>
      </c>
      <c r="Q887" s="48" t="str">
        <f t="shared" si="293"/>
        <v>08:15</v>
      </c>
      <c r="R887" s="48" t="str">
        <f t="shared" si="294"/>
        <v/>
      </c>
      <c r="S887" s="42" t="str">
        <f t="shared" si="295"/>
        <v>DOPPIO</v>
      </c>
      <c r="T887" s="57" t="str">
        <f>Tabella3[[#This Row],[Descrizione Attività]]</f>
        <v>MALATTIA</v>
      </c>
      <c r="U887" s="57" t="str">
        <f>IF(Tabella1[[#This Row],[DATA]]="","","02")</f>
        <v>02</v>
      </c>
      <c r="V887" s="34"/>
      <c r="W887" s="34"/>
      <c r="X887" s="33"/>
      <c r="Y887" s="23"/>
      <c r="Z887" s="21" t="str">
        <f t="shared" si="296"/>
        <v>lunedì</v>
      </c>
      <c r="AA887" s="22">
        <f t="shared" si="297"/>
        <v>8.25</v>
      </c>
      <c r="AB887" s="22" t="str">
        <f t="shared" si="298"/>
        <v>08:15</v>
      </c>
      <c r="AC887" s="22" t="str">
        <f t="shared" si="299"/>
        <v>NO</v>
      </c>
      <c r="AD887" s="46"/>
      <c r="AE887" s="85">
        <v>45838</v>
      </c>
      <c r="AF887" s="86" t="s">
        <v>108</v>
      </c>
      <c r="AG887" s="73" t="s">
        <v>54</v>
      </c>
      <c r="AH887" s="86">
        <v>4043</v>
      </c>
      <c r="AI887" s="86">
        <v>10</v>
      </c>
      <c r="AJ887" s="87"/>
      <c r="AK887" s="87"/>
      <c r="AL887" s="87">
        <v>16.5</v>
      </c>
      <c r="AM887" s="86" t="s">
        <v>22</v>
      </c>
      <c r="AN887" s="86" t="s">
        <v>49</v>
      </c>
      <c r="AO887" s="75">
        <v>404</v>
      </c>
    </row>
    <row r="888" spans="1:41" ht="14.45" customHeight="1">
      <c r="A888" s="38"/>
      <c r="B888" s="9">
        <f t="shared" si="286"/>
        <v>45838</v>
      </c>
      <c r="C888" s="39">
        <f t="shared" si="307"/>
        <v>404</v>
      </c>
      <c r="D888" s="38" t="str">
        <f>IF(AF888="", "", IFERROR(TEXT(INDEX(Tabella4[N°], MATCH("*"&amp;AF888&amp;"*", Tabella4[DIPENDENTE], 0)), "0000"), "Non trovato"))</f>
        <v>0277</v>
      </c>
      <c r="E888" s="38" t="str">
        <f>IF(AG888="", "", IF(ISERROR(MATCH("*"&amp;AG888&amp;"*", Tabella4[DIPENDENTE], 0)), "Non trovato", TEXT(INDEX(Tabella4[N°], MATCH("*"&amp;AG888&amp;"*", Tabella4[DIPENDENTE], 0)), "0000")))</f>
        <v/>
      </c>
      <c r="F888" s="48" t="str">
        <f t="shared" si="287"/>
        <v>BAUDO</v>
      </c>
      <c r="G888" s="48" t="str">
        <f t="shared" si="288"/>
        <v/>
      </c>
      <c r="H888" s="57"/>
      <c r="I888" s="68" t="str">
        <f t="shared" si="289"/>
        <v>02</v>
      </c>
      <c r="J888" s="39" t="str">
        <f t="shared" si="304"/>
        <v/>
      </c>
      <c r="K888" s="40" t="str">
        <f t="shared" si="305"/>
        <v/>
      </c>
      <c r="L888" s="48"/>
      <c r="M888" s="41" t="str">
        <f t="shared" si="306"/>
        <v/>
      </c>
      <c r="N888" s="41" t="str">
        <f t="shared" si="290"/>
        <v/>
      </c>
      <c r="O888" s="10" t="str">
        <f t="shared" si="291"/>
        <v>08:15</v>
      </c>
      <c r="P888" s="10" t="str">
        <f t="shared" si="292"/>
        <v>08:15</v>
      </c>
      <c r="Q888" s="48" t="str">
        <f t="shared" si="293"/>
        <v/>
      </c>
      <c r="R888" s="48" t="str">
        <f t="shared" si="294"/>
        <v/>
      </c>
      <c r="S888" s="42" t="str">
        <f t="shared" si="295"/>
        <v>SINGOLO</v>
      </c>
      <c r="T888" s="57" t="str">
        <f>Tabella3[[#This Row],[Descrizione Attività]]</f>
        <v>PERMESSO RETRIBUITO</v>
      </c>
      <c r="U888" s="57" t="str">
        <f>IF(Tabella1[[#This Row],[DATA]]="","","02")</f>
        <v>02</v>
      </c>
      <c r="V888" s="34"/>
      <c r="W888" s="34"/>
      <c r="X888" s="33"/>
      <c r="Y888" s="23"/>
      <c r="Z888" s="21" t="str">
        <f t="shared" si="296"/>
        <v>lunedì</v>
      </c>
      <c r="AA888" s="22">
        <f t="shared" si="297"/>
        <v>8.25</v>
      </c>
      <c r="AB888" s="22" t="str">
        <f t="shared" si="298"/>
        <v>08:15</v>
      </c>
      <c r="AC888" s="22" t="str">
        <f t="shared" si="299"/>
        <v>NO</v>
      </c>
      <c r="AD888" s="46"/>
      <c r="AE888" s="85">
        <v>45838</v>
      </c>
      <c r="AF888" s="86" t="s">
        <v>94</v>
      </c>
      <c r="AG888" s="73"/>
      <c r="AH888" s="86">
        <v>4044</v>
      </c>
      <c r="AI888" s="86">
        <v>10</v>
      </c>
      <c r="AJ888" s="87"/>
      <c r="AK888" s="87"/>
      <c r="AL888" s="87">
        <v>8.25</v>
      </c>
      <c r="AM888" s="86" t="s">
        <v>48</v>
      </c>
      <c r="AN888" s="86" t="s">
        <v>49</v>
      </c>
      <c r="AO888" s="75">
        <v>404</v>
      </c>
    </row>
    <row r="889" spans="1:41" ht="14.45" customHeight="1">
      <c r="A889" s="38"/>
      <c r="B889" s="9">
        <f t="shared" si="286"/>
        <v>45838</v>
      </c>
      <c r="C889" s="39">
        <f t="shared" si="307"/>
        <v>5400255114</v>
      </c>
      <c r="D889" s="38" t="str">
        <f>IF(AF889="", "", IFERROR(TEXT(INDEX(Tabella4[N°], MATCH("*"&amp;AF889&amp;"*", Tabella4[DIPENDENTE], 0)), "0000"), "Non trovato"))</f>
        <v>2203</v>
      </c>
      <c r="E889" s="38" t="str">
        <f>IF(AG889="", "", IF(ISERROR(MATCH("*"&amp;AG889&amp;"*", Tabella4[DIPENDENTE], 0)), "Non trovato", TEXT(INDEX(Tabella4[N°], MATCH("*"&amp;AG889&amp;"*", Tabella4[DIPENDENTE], 0)), "0000")))</f>
        <v>0315</v>
      </c>
      <c r="F889" s="48" t="str">
        <f t="shared" si="287"/>
        <v>RICCIOLI</v>
      </c>
      <c r="G889" s="48" t="str">
        <f t="shared" si="288"/>
        <v>MIGNOSA F</v>
      </c>
      <c r="H889" s="57"/>
      <c r="I889" s="68" t="str">
        <f t="shared" si="289"/>
        <v>02</v>
      </c>
      <c r="J889" s="39" t="str">
        <f t="shared" si="304"/>
        <v/>
      </c>
      <c r="K889" s="40" t="str">
        <f t="shared" si="305"/>
        <v>08:15</v>
      </c>
      <c r="L889" s="48"/>
      <c r="M889" s="41" t="str">
        <f t="shared" si="306"/>
        <v/>
      </c>
      <c r="N889" s="41" t="str">
        <f t="shared" si="290"/>
        <v/>
      </c>
      <c r="O889" s="10" t="str">
        <f t="shared" si="291"/>
        <v>08:15</v>
      </c>
      <c r="P889" s="10" t="str">
        <f t="shared" si="292"/>
        <v/>
      </c>
      <c r="Q889" s="48" t="str">
        <f t="shared" si="293"/>
        <v/>
      </c>
      <c r="R889" s="48" t="str">
        <f t="shared" si="294"/>
        <v/>
      </c>
      <c r="S889" s="42" t="str">
        <f t="shared" si="295"/>
        <v>DOPPIO</v>
      </c>
      <c r="T889" s="57" t="str">
        <f>Tabella3[[#This Row],[Descrizione Attività]]</f>
        <v>PA1S: squ elettr correttiva Giugno</v>
      </c>
      <c r="U889" s="57" t="str">
        <f>IF(Tabella1[[#This Row],[DATA]]="","","02")</f>
        <v>02</v>
      </c>
      <c r="V889" s="34"/>
      <c r="W889" s="34"/>
      <c r="X889" s="33"/>
      <c r="Y889" s="23"/>
      <c r="Z889" s="21" t="str">
        <f t="shared" si="296"/>
        <v>lunedì</v>
      </c>
      <c r="AA889" s="22">
        <f t="shared" si="297"/>
        <v>8.25</v>
      </c>
      <c r="AB889" s="22" t="str">
        <f t="shared" si="298"/>
        <v>08:15</v>
      </c>
      <c r="AC889" s="22" t="str">
        <f t="shared" si="299"/>
        <v>NO</v>
      </c>
      <c r="AD889" s="46"/>
      <c r="AE889" s="85">
        <v>45838</v>
      </c>
      <c r="AF889" s="86" t="s">
        <v>65</v>
      </c>
      <c r="AG889" s="73" t="s">
        <v>66</v>
      </c>
      <c r="AH889" s="86">
        <v>5400255114</v>
      </c>
      <c r="AI889" s="86">
        <v>10</v>
      </c>
      <c r="AJ889" s="87">
        <v>7.45</v>
      </c>
      <c r="AK889" s="87">
        <v>16.45</v>
      </c>
      <c r="AL889" s="87">
        <v>16.5</v>
      </c>
      <c r="AM889" s="86" t="s">
        <v>67</v>
      </c>
      <c r="AN889" s="86" t="s">
        <v>45</v>
      </c>
      <c r="AO889" s="75" t="s">
        <v>61</v>
      </c>
    </row>
    <row r="890" spans="1:41" ht="14.45" customHeight="1">
      <c r="A890" s="38"/>
      <c r="B890" s="9">
        <f t="shared" si="286"/>
        <v>45838</v>
      </c>
      <c r="C890" s="39">
        <f t="shared" si="307"/>
        <v>404</v>
      </c>
      <c r="D890" s="38" t="str">
        <f>IF(AF890="", "", IFERROR(TEXT(INDEX(Tabella4[N°], MATCH("*"&amp;AF890&amp;"*", Tabella4[DIPENDENTE], 0)), "0000"), "Non trovato"))</f>
        <v>0510</v>
      </c>
      <c r="E890" s="38" t="str">
        <f>IF(AG890="", "", IF(ISERROR(MATCH("*"&amp;AG890&amp;"*", Tabella4[DIPENDENTE], 0)), "Non trovato", TEXT(INDEX(Tabella4[N°], MATCH("*"&amp;AG890&amp;"*", Tabella4[DIPENDENTE], 0)), "0000")))</f>
        <v/>
      </c>
      <c r="F890" s="48" t="str">
        <f t="shared" si="287"/>
        <v>TORDONATO</v>
      </c>
      <c r="G890" s="48" t="str">
        <f t="shared" si="288"/>
        <v/>
      </c>
      <c r="H890" s="57"/>
      <c r="I890" s="68" t="str">
        <f t="shared" si="289"/>
        <v>02</v>
      </c>
      <c r="J890" s="39" t="str">
        <f t="shared" si="304"/>
        <v>01:00</v>
      </c>
      <c r="K890" s="40" t="str">
        <f t="shared" si="305"/>
        <v/>
      </c>
      <c r="L890" s="48"/>
      <c r="M890" s="41" t="str">
        <f t="shared" si="306"/>
        <v/>
      </c>
      <c r="N890" s="41" t="str">
        <f t="shared" si="290"/>
        <v/>
      </c>
      <c r="O890" s="10" t="str">
        <f t="shared" si="291"/>
        <v>01:00</v>
      </c>
      <c r="P890" s="10" t="str">
        <f t="shared" si="292"/>
        <v/>
      </c>
      <c r="Q890" s="48" t="str">
        <f t="shared" si="293"/>
        <v/>
      </c>
      <c r="R890" s="48" t="str">
        <f t="shared" si="294"/>
        <v/>
      </c>
      <c r="S890" s="42" t="str">
        <f t="shared" si="295"/>
        <v>SINGOLO</v>
      </c>
      <c r="T890" s="57" t="str">
        <f>Tabella3[[#This Row],[Descrizione Attività]]</f>
        <v>ORE CONTO PROPRIO</v>
      </c>
      <c r="U890" s="57" t="str">
        <f>IF(Tabella1[[#This Row],[DATA]]="","","02")</f>
        <v>02</v>
      </c>
      <c r="V890" s="34"/>
      <c r="W890" s="34"/>
      <c r="X890" s="33"/>
      <c r="Y890" s="23"/>
      <c r="Z890" s="21" t="str">
        <f t="shared" si="296"/>
        <v>lunedì</v>
      </c>
      <c r="AA890" s="22">
        <f t="shared" si="297"/>
        <v>1</v>
      </c>
      <c r="AB890" s="22" t="str">
        <f t="shared" si="298"/>
        <v>01:00</v>
      </c>
      <c r="AC890" s="22" t="str">
        <f t="shared" si="299"/>
        <v>NO</v>
      </c>
      <c r="AD890" s="46"/>
      <c r="AE890" s="85">
        <v>45838</v>
      </c>
      <c r="AF890" s="86" t="s">
        <v>143</v>
      </c>
      <c r="AG890" s="73"/>
      <c r="AH890" s="86">
        <v>4041</v>
      </c>
      <c r="AI890" s="86">
        <v>10</v>
      </c>
      <c r="AJ890" s="87">
        <v>6.45</v>
      </c>
      <c r="AK890" s="87">
        <v>7.45</v>
      </c>
      <c r="AL890" s="87">
        <v>1</v>
      </c>
      <c r="AM890" s="86" t="s">
        <v>62</v>
      </c>
      <c r="AN890" s="86" t="s">
        <v>49</v>
      </c>
      <c r="AO890" s="75">
        <v>4041</v>
      </c>
    </row>
    <row r="891" spans="1:41" ht="14.45" customHeight="1">
      <c r="A891" s="38"/>
      <c r="B891" s="9">
        <f t="shared" si="286"/>
        <v>45838</v>
      </c>
      <c r="C891" s="39">
        <f t="shared" si="307"/>
        <v>5400255112</v>
      </c>
      <c r="D891" s="38" t="str">
        <f>IF(AF891="", "", IFERROR(TEXT(INDEX(Tabella4[N°], MATCH("*"&amp;AF891&amp;"*", Tabella4[DIPENDENTE], 0)), "0000"), "Non trovato"))</f>
        <v>0510</v>
      </c>
      <c r="E891" s="38" t="str">
        <f>IF(AG891="", "", IF(ISERROR(MATCH("*"&amp;AG891&amp;"*", Tabella4[DIPENDENTE], 0)), "Non trovato", TEXT(INDEX(Tabella4[N°], MATCH("*"&amp;AG891&amp;"*", Tabella4[DIPENDENTE], 0)), "0000")))</f>
        <v>1667</v>
      </c>
      <c r="F891" s="48" t="str">
        <f t="shared" si="287"/>
        <v>TORDONATO</v>
      </c>
      <c r="G891" s="48" t="str">
        <f t="shared" si="288"/>
        <v>CAVALLARO</v>
      </c>
      <c r="H891" s="57"/>
      <c r="I891" s="68" t="str">
        <f t="shared" si="289"/>
        <v>02</v>
      </c>
      <c r="J891" s="39" t="str">
        <f t="shared" si="304"/>
        <v/>
      </c>
      <c r="K891" s="40" t="str">
        <f t="shared" si="305"/>
        <v>08:15</v>
      </c>
      <c r="L891" s="48"/>
      <c r="M891" s="41" t="str">
        <f t="shared" si="306"/>
        <v/>
      </c>
      <c r="N891" s="41" t="str">
        <f t="shared" si="290"/>
        <v/>
      </c>
      <c r="O891" s="10" t="str">
        <f t="shared" si="291"/>
        <v>08:15</v>
      </c>
      <c r="P891" s="10" t="str">
        <f t="shared" si="292"/>
        <v/>
      </c>
      <c r="Q891" s="48" t="str">
        <f t="shared" si="293"/>
        <v/>
      </c>
      <c r="R891" s="48" t="str">
        <f t="shared" si="294"/>
        <v/>
      </c>
      <c r="S891" s="42" t="str">
        <f t="shared" si="295"/>
        <v>DOPPIO</v>
      </c>
      <c r="T891" s="57" t="str">
        <f>Tabella3[[#This Row],[Descrizione Attività]]</f>
        <v>Utilities: squ elett correttiva Giugno</v>
      </c>
      <c r="U891" s="57" t="str">
        <f>IF(Tabella1[[#This Row],[DATA]]="","","02")</f>
        <v>02</v>
      </c>
      <c r="V891" s="34"/>
      <c r="W891" s="34"/>
      <c r="X891" s="33"/>
      <c r="Y891" s="23"/>
      <c r="Z891" s="21" t="str">
        <f t="shared" si="296"/>
        <v>lunedì</v>
      </c>
      <c r="AA891" s="22">
        <f t="shared" si="297"/>
        <v>8.25</v>
      </c>
      <c r="AB891" s="22" t="str">
        <f t="shared" si="298"/>
        <v>08:15</v>
      </c>
      <c r="AC891" s="22" t="str">
        <f t="shared" si="299"/>
        <v>NO</v>
      </c>
      <c r="AD891" s="46"/>
      <c r="AE891" s="85">
        <v>45838</v>
      </c>
      <c r="AF891" s="86" t="s">
        <v>143</v>
      </c>
      <c r="AG891" s="73" t="s">
        <v>162</v>
      </c>
      <c r="AH891" s="86">
        <v>5400255112</v>
      </c>
      <c r="AI891" s="86">
        <v>10</v>
      </c>
      <c r="AJ891" s="87">
        <v>7.45</v>
      </c>
      <c r="AK891" s="87">
        <v>16.45</v>
      </c>
      <c r="AL891" s="87">
        <v>16.5</v>
      </c>
      <c r="AM891" s="86" t="s">
        <v>60</v>
      </c>
      <c r="AN891" s="86" t="s">
        <v>45</v>
      </c>
      <c r="AO891" s="75" t="s">
        <v>61</v>
      </c>
    </row>
    <row r="892" spans="1:41" ht="14.45" customHeight="1">
      <c r="A892" s="38"/>
      <c r="B892" s="9">
        <f t="shared" si="286"/>
        <v>45838</v>
      </c>
      <c r="C892" s="39">
        <f t="shared" si="307"/>
        <v>5400255117</v>
      </c>
      <c r="D892" s="38" t="str">
        <f>IF(AF892="", "", IFERROR(TEXT(INDEX(Tabella4[N°], MATCH("*"&amp;AF892&amp;"*", Tabella4[DIPENDENTE], 0)), "0000"), "Non trovato"))</f>
        <v>0552</v>
      </c>
      <c r="E892" s="38" t="str">
        <f>IF(AG892="", "", IF(ISERROR(MATCH("*"&amp;AG892&amp;"*", Tabella4[DIPENDENTE], 0)), "Non trovato", TEXT(INDEX(Tabella4[N°], MATCH("*"&amp;AG892&amp;"*", Tabella4[DIPENDENTE], 0)), "0000")))</f>
        <v>0431</v>
      </c>
      <c r="F892" s="48" t="str">
        <f t="shared" si="287"/>
        <v>DI MARE</v>
      </c>
      <c r="G892" s="48" t="str">
        <f t="shared" si="288"/>
        <v>DI NICOLA</v>
      </c>
      <c r="H892" s="57"/>
      <c r="I892" s="68" t="str">
        <f t="shared" si="289"/>
        <v>02</v>
      </c>
      <c r="J892" s="39" t="str">
        <f t="shared" si="304"/>
        <v/>
      </c>
      <c r="K892" s="40" t="str">
        <f t="shared" si="305"/>
        <v>08:15</v>
      </c>
      <c r="L892" s="48"/>
      <c r="M892" s="41" t="str">
        <f t="shared" si="306"/>
        <v/>
      </c>
      <c r="N892" s="41" t="str">
        <f t="shared" si="290"/>
        <v/>
      </c>
      <c r="O892" s="10" t="str">
        <f t="shared" si="291"/>
        <v>08:15</v>
      </c>
      <c r="P892" s="10" t="str">
        <f t="shared" si="292"/>
        <v/>
      </c>
      <c r="Q892" s="48" t="str">
        <f t="shared" si="293"/>
        <v/>
      </c>
      <c r="R892" s="48" t="str">
        <f t="shared" si="294"/>
        <v/>
      </c>
      <c r="S892" s="42" t="str">
        <f t="shared" si="295"/>
        <v>DOPPIO</v>
      </c>
      <c r="T892" s="57" t="str">
        <f>Tabella3[[#This Row],[Descrizione Attività]]</f>
        <v>ARCOM BLE PON: squ ele corrett Giugno</v>
      </c>
      <c r="U892" s="57" t="str">
        <f>IF(Tabella1[[#This Row],[DATA]]="","","02")</f>
        <v>02</v>
      </c>
      <c r="V892" s="34"/>
      <c r="W892" s="34"/>
      <c r="X892" s="33"/>
      <c r="Y892" s="23"/>
      <c r="Z892" s="21" t="str">
        <f t="shared" si="296"/>
        <v>lunedì</v>
      </c>
      <c r="AA892" s="22">
        <f t="shared" si="297"/>
        <v>8.25</v>
      </c>
      <c r="AB892" s="22" t="str">
        <f t="shared" si="298"/>
        <v>08:15</v>
      </c>
      <c r="AC892" s="22" t="str">
        <f t="shared" si="299"/>
        <v>NO</v>
      </c>
      <c r="AD892" s="46"/>
      <c r="AE892" s="85">
        <v>45838</v>
      </c>
      <c r="AF892" s="86" t="s">
        <v>63</v>
      </c>
      <c r="AG892" s="73" t="s">
        <v>64</v>
      </c>
      <c r="AH892" s="86">
        <v>5400255117</v>
      </c>
      <c r="AI892" s="86">
        <v>10</v>
      </c>
      <c r="AJ892" s="87">
        <v>7.45</v>
      </c>
      <c r="AK892" s="87">
        <v>16.45</v>
      </c>
      <c r="AL892" s="87">
        <v>16.5</v>
      </c>
      <c r="AM892" s="86" t="s">
        <v>71</v>
      </c>
      <c r="AN892" s="86" t="s">
        <v>45</v>
      </c>
      <c r="AO892" s="75" t="s">
        <v>61</v>
      </c>
    </row>
    <row r="893" spans="1:41" ht="14.45" customHeight="1">
      <c r="A893" s="38"/>
      <c r="B893" s="9">
        <f t="shared" si="286"/>
        <v>45838</v>
      </c>
      <c r="C893" s="39">
        <f t="shared" si="307"/>
        <v>5400255372</v>
      </c>
      <c r="D893" s="38" t="str">
        <f>IF(AF893="", "", IFERROR(TEXT(INDEX(Tabella4[N°], MATCH("*"&amp;AF893&amp;"*", Tabella4[DIPENDENTE], 0)), "0000"), "Non trovato"))</f>
        <v>1976</v>
      </c>
      <c r="E893" s="38" t="str">
        <f>IF(AG893="", "", IF(ISERROR(MATCH("*"&amp;AG893&amp;"*", Tabella4[DIPENDENTE], 0)), "Non trovato", TEXT(INDEX(Tabella4[N°], MATCH("*"&amp;AG893&amp;"*", Tabella4[DIPENDENTE], 0)), "0000")))</f>
        <v>2150</v>
      </c>
      <c r="F893" s="48" t="str">
        <f t="shared" si="287"/>
        <v>RIZZA F</v>
      </c>
      <c r="G893" s="48" t="str">
        <f t="shared" si="288"/>
        <v>RIZZA C</v>
      </c>
      <c r="H893" s="57"/>
      <c r="I893" s="68" t="str">
        <f t="shared" si="289"/>
        <v>02</v>
      </c>
      <c r="J893" s="39" t="str">
        <f t="shared" si="304"/>
        <v/>
      </c>
      <c r="K893" s="40" t="str">
        <f t="shared" si="305"/>
        <v>08:15</v>
      </c>
      <c r="L893" s="48"/>
      <c r="M893" s="41" t="str">
        <f t="shared" si="306"/>
        <v/>
      </c>
      <c r="N893" s="41" t="str">
        <f t="shared" si="290"/>
        <v/>
      </c>
      <c r="O893" s="10" t="str">
        <f t="shared" si="291"/>
        <v>08:15</v>
      </c>
      <c r="P893" s="10" t="str">
        <f t="shared" si="292"/>
        <v/>
      </c>
      <c r="Q893" s="48" t="str">
        <f t="shared" si="293"/>
        <v/>
      </c>
      <c r="R893" s="48" t="str">
        <f t="shared" si="294"/>
        <v/>
      </c>
      <c r="S893" s="42" t="str">
        <f t="shared" si="295"/>
        <v>DOPPIO</v>
      </c>
      <c r="T893" s="57" t="str">
        <f>Tabella3[[#This Row],[Descrizione Attività]]</f>
        <v>ripristini AI  giugno 2025</v>
      </c>
      <c r="U893" s="57" t="str">
        <f>IF(Tabella1[[#This Row],[DATA]]="","","02")</f>
        <v>02</v>
      </c>
      <c r="V893" s="34"/>
      <c r="W893" s="34"/>
      <c r="X893" s="33"/>
      <c r="Y893" s="23"/>
      <c r="Z893" s="21" t="str">
        <f t="shared" si="296"/>
        <v>lunedì</v>
      </c>
      <c r="AA893" s="22">
        <f t="shared" si="297"/>
        <v>8.25</v>
      </c>
      <c r="AB893" s="22" t="str">
        <f t="shared" si="298"/>
        <v>08:15</v>
      </c>
      <c r="AC893" s="22" t="str">
        <f t="shared" si="299"/>
        <v>NO</v>
      </c>
      <c r="AD893" s="46"/>
      <c r="AE893" s="85">
        <v>45838</v>
      </c>
      <c r="AF893" s="86" t="s">
        <v>77</v>
      </c>
      <c r="AG893" s="73" t="s">
        <v>78</v>
      </c>
      <c r="AH893" s="86">
        <v>5400255372</v>
      </c>
      <c r="AI893" s="86">
        <v>10</v>
      </c>
      <c r="AJ893" s="87">
        <v>7.45</v>
      </c>
      <c r="AK893" s="87">
        <v>16.45</v>
      </c>
      <c r="AL893" s="87">
        <v>16.5</v>
      </c>
      <c r="AM893" s="86" t="s">
        <v>79</v>
      </c>
      <c r="AN893" s="86" t="s">
        <v>45</v>
      </c>
      <c r="AO893" s="75" t="s">
        <v>80</v>
      </c>
    </row>
    <row r="894" spans="1:41" ht="14.45" customHeight="1">
      <c r="A894" s="38"/>
      <c r="B894" s="9">
        <f t="shared" si="286"/>
        <v>45838</v>
      </c>
      <c r="C894" s="39">
        <f t="shared" si="307"/>
        <v>404</v>
      </c>
      <c r="D894" s="38" t="str">
        <f>IF(AF894="", "", IFERROR(TEXT(INDEX(Tabella4[N°], MATCH("*"&amp;AF894&amp;"*", Tabella4[DIPENDENTE], 0)), "0000"), "Non trovato"))</f>
        <v>0319</v>
      </c>
      <c r="E894" s="38" t="str">
        <f>IF(AG894="", "", IF(ISERROR(MATCH("*"&amp;AG894&amp;"*", Tabella4[DIPENDENTE], 0)), "Non trovato", TEXT(INDEX(Tabella4[N°], MATCH("*"&amp;AG894&amp;"*", Tabella4[DIPENDENTE], 0)), "0000")))</f>
        <v/>
      </c>
      <c r="F894" s="48" t="str">
        <f t="shared" si="287"/>
        <v>AMARA</v>
      </c>
      <c r="G894" s="48" t="str">
        <f t="shared" si="288"/>
        <v/>
      </c>
      <c r="H894" s="57"/>
      <c r="I894" s="68" t="str">
        <f t="shared" si="289"/>
        <v>02</v>
      </c>
      <c r="J894" s="39" t="str">
        <f t="shared" si="304"/>
        <v/>
      </c>
      <c r="K894" s="40" t="str">
        <f t="shared" si="305"/>
        <v/>
      </c>
      <c r="L894" s="48"/>
      <c r="M894" s="41" t="str">
        <f t="shared" si="306"/>
        <v/>
      </c>
      <c r="N894" s="41" t="str">
        <f t="shared" si="290"/>
        <v/>
      </c>
      <c r="O894" s="10" t="str">
        <f t="shared" si="291"/>
        <v>02:00</v>
      </c>
      <c r="P894" s="10" t="str">
        <f t="shared" si="292"/>
        <v>02:00</v>
      </c>
      <c r="Q894" s="48" t="str">
        <f t="shared" si="293"/>
        <v/>
      </c>
      <c r="R894" s="48" t="str">
        <f t="shared" si="294"/>
        <v/>
      </c>
      <c r="S894" s="42" t="str">
        <f t="shared" si="295"/>
        <v>SINGOLO</v>
      </c>
      <c r="T894" s="57" t="str">
        <f>Tabella3[[#This Row],[Descrizione Attività]]</f>
        <v>PERMESSO RETRIBUITO</v>
      </c>
      <c r="U894" s="57" t="str">
        <f>IF(Tabella1[[#This Row],[DATA]]="","","02")</f>
        <v>02</v>
      </c>
      <c r="V894" s="34"/>
      <c r="W894" s="34"/>
      <c r="X894" s="33"/>
      <c r="Y894" s="23"/>
      <c r="Z894" s="21" t="str">
        <f t="shared" si="296"/>
        <v>lunedì</v>
      </c>
      <c r="AA894" s="22">
        <f t="shared" si="297"/>
        <v>2</v>
      </c>
      <c r="AB894" s="22" t="str">
        <f t="shared" si="298"/>
        <v>02:00</v>
      </c>
      <c r="AC894" s="22" t="str">
        <f t="shared" si="299"/>
        <v>NO</v>
      </c>
      <c r="AD894" s="46"/>
      <c r="AE894" s="85">
        <v>45838</v>
      </c>
      <c r="AF894" s="86" t="s">
        <v>155</v>
      </c>
      <c r="AG894" s="73"/>
      <c r="AH894" s="86">
        <v>4044</v>
      </c>
      <c r="AI894" s="86">
        <v>10</v>
      </c>
      <c r="AJ894" s="87">
        <v>14.45</v>
      </c>
      <c r="AK894" s="87">
        <v>16.45</v>
      </c>
      <c r="AL894" s="87">
        <v>2</v>
      </c>
      <c r="AM894" s="86" t="s">
        <v>48</v>
      </c>
      <c r="AN894" s="86" t="s">
        <v>49</v>
      </c>
      <c r="AO894" s="75">
        <v>404</v>
      </c>
    </row>
    <row r="895" spans="1:41" ht="14.45" customHeight="1">
      <c r="A895" s="38"/>
      <c r="B895" s="9">
        <f t="shared" si="286"/>
        <v>45838</v>
      </c>
      <c r="C895" s="39">
        <f t="shared" si="307"/>
        <v>5400250282</v>
      </c>
      <c r="D895" s="38" t="str">
        <f>IF(AF895="", "", IFERROR(TEXT(INDEX(Tabella4[N°], MATCH("*"&amp;AF895&amp;"*", Tabella4[DIPENDENTE], 0)), "0000"), "Non trovato"))</f>
        <v>0319</v>
      </c>
      <c r="E895" s="38" t="str">
        <f>IF(AG895="", "", IF(ISERROR(MATCH("*"&amp;AG895&amp;"*", Tabella4[DIPENDENTE], 0)), "Non trovato", TEXT(INDEX(Tabella4[N°], MATCH("*"&amp;AG895&amp;"*", Tabella4[DIPENDENTE], 0)), "0000")))</f>
        <v/>
      </c>
      <c r="F895" s="48" t="str">
        <f t="shared" si="287"/>
        <v>AMARA</v>
      </c>
      <c r="G895" s="48" t="str">
        <f t="shared" si="288"/>
        <v/>
      </c>
      <c r="H895" s="57"/>
      <c r="I895" s="68" t="str">
        <f t="shared" si="289"/>
        <v>02</v>
      </c>
      <c r="J895" s="39" t="str">
        <f t="shared" si="304"/>
        <v/>
      </c>
      <c r="K895" s="40" t="str">
        <f t="shared" si="305"/>
        <v>06:15</v>
      </c>
      <c r="L895" s="48"/>
      <c r="M895" s="41" t="str">
        <f t="shared" si="306"/>
        <v/>
      </c>
      <c r="N895" s="41" t="str">
        <f t="shared" si="290"/>
        <v/>
      </c>
      <c r="O895" s="10" t="str">
        <f t="shared" si="291"/>
        <v>06:15</v>
      </c>
      <c r="P895" s="10" t="str">
        <f t="shared" si="292"/>
        <v/>
      </c>
      <c r="Q895" s="48" t="str">
        <f t="shared" si="293"/>
        <v/>
      </c>
      <c r="R895" s="48" t="str">
        <f t="shared" si="294"/>
        <v/>
      </c>
      <c r="S895" s="42" t="str">
        <f t="shared" si="295"/>
        <v>SINGOLO</v>
      </c>
      <c r="T895" s="57" t="str">
        <f>Tabella3[[#This Row],[Descrizione Attività]]</f>
        <v>200/MP102A-MP103C-scavo e ric guasto</v>
      </c>
      <c r="U895" s="57" t="str">
        <f>IF(Tabella1[[#This Row],[DATA]]="","","02")</f>
        <v>02</v>
      </c>
      <c r="V895" s="34"/>
      <c r="W895" s="34"/>
      <c r="X895" s="33"/>
      <c r="Y895" s="23"/>
      <c r="Z895" s="21" t="str">
        <f t="shared" si="296"/>
        <v>lunedì</v>
      </c>
      <c r="AA895" s="22">
        <f t="shared" si="297"/>
        <v>6.25</v>
      </c>
      <c r="AB895" s="22" t="str">
        <f t="shared" si="298"/>
        <v>06:15</v>
      </c>
      <c r="AC895" s="22" t="str">
        <f t="shared" si="299"/>
        <v>NO</v>
      </c>
      <c r="AD895" s="46"/>
      <c r="AE895" s="85">
        <v>45838</v>
      </c>
      <c r="AF895" s="86" t="s">
        <v>155</v>
      </c>
      <c r="AG895" s="73"/>
      <c r="AH895" s="86">
        <v>5400250282</v>
      </c>
      <c r="AI895" s="86">
        <v>10</v>
      </c>
      <c r="AJ895" s="87">
        <v>7.45</v>
      </c>
      <c r="AK895" s="87">
        <v>14.45</v>
      </c>
      <c r="AL895" s="87">
        <v>6.25</v>
      </c>
      <c r="AM895" s="86" t="s">
        <v>237</v>
      </c>
      <c r="AN895" s="86" t="s">
        <v>45</v>
      </c>
      <c r="AO895" s="75" t="s">
        <v>61</v>
      </c>
    </row>
    <row r="896" spans="1:41" ht="14.45" customHeight="1">
      <c r="A896" s="38"/>
      <c r="B896" s="9">
        <f t="shared" si="286"/>
        <v>45838</v>
      </c>
      <c r="C896" s="39">
        <f t="shared" si="307"/>
        <v>5400250282</v>
      </c>
      <c r="D896" s="38" t="str">
        <f>IF(AF896="", "", IFERROR(TEXT(INDEX(Tabella4[N°], MATCH("*"&amp;AF896&amp;"*", Tabella4[DIPENDENTE], 0)), "0000"), "Non trovato"))</f>
        <v>2011</v>
      </c>
      <c r="E896" s="38" t="str">
        <f>IF(AG896="", "", IF(ISERROR(MATCH("*"&amp;AG896&amp;"*", Tabella4[DIPENDENTE], 0)), "Non trovato", TEXT(INDEX(Tabella4[N°], MATCH("*"&amp;AG896&amp;"*", Tabella4[DIPENDENTE], 0)), "0000")))</f>
        <v/>
      </c>
      <c r="F896" s="48" t="str">
        <f t="shared" si="287"/>
        <v>SCAVULLO</v>
      </c>
      <c r="G896" s="48" t="str">
        <f t="shared" si="288"/>
        <v/>
      </c>
      <c r="H896" s="57"/>
      <c r="I896" s="68" t="str">
        <f t="shared" si="289"/>
        <v>02</v>
      </c>
      <c r="J896" s="39" t="str">
        <f t="shared" si="304"/>
        <v/>
      </c>
      <c r="K896" s="40" t="str">
        <f t="shared" si="305"/>
        <v>08:15</v>
      </c>
      <c r="L896" s="48"/>
      <c r="M896" s="41" t="str">
        <f t="shared" si="306"/>
        <v/>
      </c>
      <c r="N896" s="41" t="str">
        <f t="shared" si="290"/>
        <v/>
      </c>
      <c r="O896" s="10" t="str">
        <f t="shared" si="291"/>
        <v>08:15</v>
      </c>
      <c r="P896" s="10" t="str">
        <f t="shared" si="292"/>
        <v/>
      </c>
      <c r="Q896" s="48" t="str">
        <f t="shared" si="293"/>
        <v/>
      </c>
      <c r="R896" s="48" t="str">
        <f t="shared" si="294"/>
        <v/>
      </c>
      <c r="S896" s="42" t="str">
        <f t="shared" si="295"/>
        <v>SINGOLO</v>
      </c>
      <c r="T896" s="57" t="str">
        <f>Tabella3[[#This Row],[Descrizione Attività]]</f>
        <v>200/MP102A-MP103C-scavo e ric guasto</v>
      </c>
      <c r="U896" s="57" t="str">
        <f>IF(Tabella1[[#This Row],[DATA]]="","","02")</f>
        <v>02</v>
      </c>
      <c r="V896" s="34"/>
      <c r="W896" s="34"/>
      <c r="X896" s="33"/>
      <c r="Y896" s="23"/>
      <c r="Z896" s="21" t="str">
        <f t="shared" si="296"/>
        <v>lunedì</v>
      </c>
      <c r="AA896" s="22">
        <f t="shared" si="297"/>
        <v>8.25</v>
      </c>
      <c r="AB896" s="22" t="str">
        <f t="shared" si="298"/>
        <v>08:15</v>
      </c>
      <c r="AC896" s="22" t="str">
        <f t="shared" si="299"/>
        <v>NO</v>
      </c>
      <c r="AD896" s="46"/>
      <c r="AE896" s="85">
        <v>45838</v>
      </c>
      <c r="AF896" s="86" t="s">
        <v>84</v>
      </c>
      <c r="AG896" s="73"/>
      <c r="AH896" s="86">
        <v>5400250282</v>
      </c>
      <c r="AI896" s="86">
        <v>10</v>
      </c>
      <c r="AJ896" s="87">
        <v>7.45</v>
      </c>
      <c r="AK896" s="87">
        <v>16.45</v>
      </c>
      <c r="AL896" s="87">
        <v>8.25</v>
      </c>
      <c r="AM896" s="86" t="s">
        <v>237</v>
      </c>
      <c r="AN896" s="86" t="s">
        <v>45</v>
      </c>
      <c r="AO896" s="75" t="s">
        <v>61</v>
      </c>
    </row>
    <row r="897" spans="1:41" ht="14.45" customHeight="1">
      <c r="A897" s="38"/>
      <c r="B897" s="9">
        <f t="shared" si="286"/>
        <v>45838</v>
      </c>
      <c r="C897" s="39">
        <f t="shared" si="307"/>
        <v>5400243313</v>
      </c>
      <c r="D897" s="38" t="str">
        <f>IF(AF897="", "", IFERROR(TEXT(INDEX(Tabella4[N°], MATCH("*"&amp;AF897&amp;"*", Tabella4[DIPENDENTE], 0)), "0000"), "Non trovato"))</f>
        <v>1833</v>
      </c>
      <c r="E897" s="38" t="str">
        <f>IF(AG897="", "", IF(ISERROR(MATCH("*"&amp;AG897&amp;"*", Tabella4[DIPENDENTE], 0)), "Non trovato", TEXT(INDEX(Tabella4[N°], MATCH("*"&amp;AG897&amp;"*", Tabella4[DIPENDENTE], 0)), "0000")))</f>
        <v>1904</v>
      </c>
      <c r="F897" s="48" t="str">
        <f t="shared" si="287"/>
        <v>MICELI</v>
      </c>
      <c r="G897" s="48" t="str">
        <f t="shared" si="288"/>
        <v>LA ROCCA</v>
      </c>
      <c r="H897" s="57"/>
      <c r="I897" s="68" t="str">
        <f t="shared" si="289"/>
        <v>02</v>
      </c>
      <c r="J897" s="39" t="str">
        <f t="shared" si="304"/>
        <v/>
      </c>
      <c r="K897" s="40" t="str">
        <f t="shared" si="305"/>
        <v>08:15</v>
      </c>
      <c r="L897" s="48"/>
      <c r="M897" s="41" t="str">
        <f t="shared" si="306"/>
        <v/>
      </c>
      <c r="N897" s="41" t="str">
        <f t="shared" si="290"/>
        <v/>
      </c>
      <c r="O897" s="10" t="str">
        <f t="shared" si="291"/>
        <v>08:15</v>
      </c>
      <c r="P897" s="10" t="str">
        <f t="shared" si="292"/>
        <v/>
      </c>
      <c r="Q897" s="48" t="str">
        <f t="shared" si="293"/>
        <v/>
      </c>
      <c r="R897" s="48" t="str">
        <f t="shared" si="294"/>
        <v/>
      </c>
      <c r="S897" s="42" t="str">
        <f t="shared" si="295"/>
        <v>DOPPIO</v>
      </c>
      <c r="T897" s="57" t="str">
        <f>Tabella3[[#This Row],[Descrizione Attività]]</f>
        <v>Assistenza ELE attività edili_2025</v>
      </c>
      <c r="U897" s="57" t="str">
        <f>IF(Tabella1[[#This Row],[DATA]]="","","02")</f>
        <v>02</v>
      </c>
      <c r="V897" s="34"/>
      <c r="W897" s="34"/>
      <c r="X897" s="33"/>
      <c r="Y897" s="23"/>
      <c r="Z897" s="21" t="str">
        <f t="shared" si="296"/>
        <v>lunedì</v>
      </c>
      <c r="AA897" s="22">
        <f t="shared" si="297"/>
        <v>8.25</v>
      </c>
      <c r="AB897" s="22" t="str">
        <f t="shared" si="298"/>
        <v>08:15</v>
      </c>
      <c r="AC897" s="22" t="str">
        <f t="shared" si="299"/>
        <v>NO</v>
      </c>
      <c r="AD897" s="46"/>
      <c r="AE897" s="85">
        <v>45838</v>
      </c>
      <c r="AF897" s="86" t="s">
        <v>82</v>
      </c>
      <c r="AG897" s="73" t="s">
        <v>59</v>
      </c>
      <c r="AH897" s="86">
        <v>5400243313</v>
      </c>
      <c r="AI897" s="86">
        <v>10</v>
      </c>
      <c r="AJ897" s="87">
        <v>7.45</v>
      </c>
      <c r="AK897" s="87">
        <v>16.45</v>
      </c>
      <c r="AL897" s="87">
        <v>16.5</v>
      </c>
      <c r="AM897" s="86" t="s">
        <v>145</v>
      </c>
      <c r="AN897" s="86" t="s">
        <v>45</v>
      </c>
      <c r="AO897" s="75" t="s">
        <v>61</v>
      </c>
    </row>
    <row r="898" spans="1:41" ht="14.45" customHeight="1">
      <c r="A898" s="38"/>
      <c r="B898" s="9">
        <f t="shared" si="286"/>
        <v>45838</v>
      </c>
      <c r="C898" s="39">
        <f t="shared" si="307"/>
        <v>5400250280</v>
      </c>
      <c r="D898" s="38" t="str">
        <f>IF(AF898="", "", IFERROR(TEXT(INDEX(Tabella4[N°], MATCH("*"&amp;AF898&amp;"*", Tabella4[DIPENDENTE], 0)), "0000"), "Non trovato"))</f>
        <v>2114</v>
      </c>
      <c r="E898" s="38" t="str">
        <f>IF(AG898="", "", IF(ISERROR(MATCH("*"&amp;AG898&amp;"*", Tabella4[DIPENDENTE], 0)), "Non trovato", TEXT(INDEX(Tabella4[N°], MATCH("*"&amp;AG898&amp;"*", Tabella4[DIPENDENTE], 0)), "0000")))</f>
        <v>0370</v>
      </c>
      <c r="F898" s="48" t="str">
        <f t="shared" si="287"/>
        <v>GUARINO</v>
      </c>
      <c r="G898" s="48" t="str">
        <f t="shared" si="288"/>
        <v>GARBINI</v>
      </c>
      <c r="H898" s="57"/>
      <c r="I898" s="68" t="str">
        <f t="shared" si="289"/>
        <v>02</v>
      </c>
      <c r="J898" s="39" t="str">
        <f t="shared" si="304"/>
        <v/>
      </c>
      <c r="K898" s="40" t="str">
        <f t="shared" si="305"/>
        <v>08:15</v>
      </c>
      <c r="L898" s="48"/>
      <c r="M898" s="41" t="str">
        <f t="shared" si="306"/>
        <v/>
      </c>
      <c r="N898" s="41" t="str">
        <f t="shared" si="290"/>
        <v/>
      </c>
      <c r="O898" s="10" t="str">
        <f t="shared" si="291"/>
        <v>08:15</v>
      </c>
      <c r="P898" s="10" t="str">
        <f t="shared" si="292"/>
        <v/>
      </c>
      <c r="Q898" s="48" t="str">
        <f t="shared" si="293"/>
        <v/>
      </c>
      <c r="R898" s="48" t="str">
        <f t="shared" si="294"/>
        <v/>
      </c>
      <c r="S898" s="42" t="str">
        <f t="shared" si="295"/>
        <v>DOPPIO</v>
      </c>
      <c r="T898" s="57" t="str">
        <f>Tabella3[[#This Row],[Descrizione Attività]]</f>
        <v>600/batteria Luce ripristino funzionalit</v>
      </c>
      <c r="U898" s="57" t="str">
        <f>IF(Tabella1[[#This Row],[DATA]]="","","02")</f>
        <v>02</v>
      </c>
      <c r="V898" s="34"/>
      <c r="W898" s="34"/>
      <c r="X898" s="33"/>
      <c r="Y898" s="23"/>
      <c r="Z898" s="21" t="str">
        <f t="shared" si="296"/>
        <v>lunedì</v>
      </c>
      <c r="AA898" s="22">
        <f t="shared" si="297"/>
        <v>8.25</v>
      </c>
      <c r="AB898" s="22" t="str">
        <f t="shared" si="298"/>
        <v>08:15</v>
      </c>
      <c r="AC898" s="22" t="str">
        <f t="shared" si="299"/>
        <v>NO</v>
      </c>
      <c r="AD898" s="46"/>
      <c r="AE898" s="85">
        <v>45838</v>
      </c>
      <c r="AF898" s="86" t="s">
        <v>43</v>
      </c>
      <c r="AG898" s="73" t="s">
        <v>115</v>
      </c>
      <c r="AH898" s="86">
        <v>5400250280</v>
      </c>
      <c r="AI898" s="86">
        <v>10</v>
      </c>
      <c r="AJ898" s="87">
        <v>7.45</v>
      </c>
      <c r="AK898" s="87">
        <v>16.45</v>
      </c>
      <c r="AL898" s="87">
        <v>16.5</v>
      </c>
      <c r="AM898" s="86" t="s">
        <v>179</v>
      </c>
      <c r="AN898" s="86" t="s">
        <v>49</v>
      </c>
      <c r="AO898" s="75" t="s">
        <v>61</v>
      </c>
    </row>
    <row r="899" spans="1:41" ht="14.45" customHeight="1">
      <c r="A899" s="38"/>
      <c r="B899" s="9">
        <f t="shared" si="286"/>
        <v>45838</v>
      </c>
      <c r="C899" s="39">
        <f t="shared" si="307"/>
        <v>5400254243</v>
      </c>
      <c r="D899" s="38" t="str">
        <f>IF(AF899="", "", IFERROR(TEXT(INDEX(Tabella4[N°], MATCH("*"&amp;AF899&amp;"*", Tabella4[DIPENDENTE], 0)), "0000"), "Non trovato"))</f>
        <v>0483</v>
      </c>
      <c r="E899" s="38" t="str">
        <f>IF(AG899="", "", IF(ISERROR(MATCH("*"&amp;AG899&amp;"*", Tabella4[DIPENDENTE], 0)), "Non trovato", TEXT(INDEX(Tabella4[N°], MATCH("*"&amp;AG899&amp;"*", Tabella4[DIPENDENTE], 0)), "0000")))</f>
        <v>0263</v>
      </c>
      <c r="F899" s="48" t="str">
        <f t="shared" si="287"/>
        <v>SCARAVELLI</v>
      </c>
      <c r="G899" s="48" t="str">
        <f t="shared" si="288"/>
        <v>ROSSITTO G</v>
      </c>
      <c r="H899" s="57"/>
      <c r="I899" s="68" t="str">
        <f t="shared" si="289"/>
        <v>02</v>
      </c>
      <c r="J899" s="39" t="str">
        <f t="shared" si="304"/>
        <v/>
      </c>
      <c r="K899" s="40" t="str">
        <f t="shared" si="305"/>
        <v>04:15</v>
      </c>
      <c r="L899" s="48"/>
      <c r="M899" s="41" t="str">
        <f t="shared" si="306"/>
        <v/>
      </c>
      <c r="N899" s="41" t="str">
        <f t="shared" si="290"/>
        <v/>
      </c>
      <c r="O899" s="10" t="str">
        <f t="shared" si="291"/>
        <v>04:15</v>
      </c>
      <c r="P899" s="10" t="str">
        <f t="shared" si="292"/>
        <v/>
      </c>
      <c r="Q899" s="48" t="str">
        <f t="shared" si="293"/>
        <v/>
      </c>
      <c r="R899" s="48" t="str">
        <f t="shared" si="294"/>
        <v/>
      </c>
      <c r="S899" s="42" t="str">
        <f t="shared" si="295"/>
        <v>DOPPIO</v>
      </c>
      <c r="T899" s="57" t="str">
        <f>Tabella3[[#This Row],[Descrizione Attività]]</f>
        <v>200/MP102A - MP103C - attività ELE</v>
      </c>
      <c r="U899" s="57" t="str">
        <f>IF(Tabella1[[#This Row],[DATA]]="","","02")</f>
        <v>02</v>
      </c>
      <c r="V899" s="34"/>
      <c r="W899" s="34"/>
      <c r="X899" s="33"/>
      <c r="Y899" s="23"/>
      <c r="Z899" s="21" t="str">
        <f t="shared" si="296"/>
        <v>lunedì</v>
      </c>
      <c r="AA899" s="22">
        <f t="shared" si="297"/>
        <v>4.25</v>
      </c>
      <c r="AB899" s="22" t="str">
        <f t="shared" si="298"/>
        <v>04:15</v>
      </c>
      <c r="AC899" s="22" t="str">
        <f t="shared" si="299"/>
        <v>NO</v>
      </c>
      <c r="AD899" s="46"/>
      <c r="AE899" s="85">
        <v>45838</v>
      </c>
      <c r="AF899" s="86" t="s">
        <v>51</v>
      </c>
      <c r="AG899" s="73" t="s">
        <v>110</v>
      </c>
      <c r="AH899" s="86">
        <v>5400254243</v>
      </c>
      <c r="AI899" s="86">
        <v>10</v>
      </c>
      <c r="AJ899" s="87">
        <v>9.4499999999999993</v>
      </c>
      <c r="AK899" s="87">
        <v>14.45</v>
      </c>
      <c r="AL899" s="87">
        <v>8.5</v>
      </c>
      <c r="AM899" s="86" t="s">
        <v>214</v>
      </c>
      <c r="AN899" s="86" t="s">
        <v>45</v>
      </c>
      <c r="AO899" s="75" t="s">
        <v>61</v>
      </c>
    </row>
    <row r="900" spans="1:41" ht="14.45" customHeight="1">
      <c r="A900" s="38"/>
      <c r="B900" s="9">
        <f t="shared" ref="B900:B963" si="308">IF(OR(AE900="", AE900=0), "", AE900)</f>
        <v>45838</v>
      </c>
      <c r="C900" s="39">
        <f>IF(AH900="","", IF(OR(AH900=4041, AH900=4042, AH900=4043, AH900=4044, AH900=4045, AH900=4046, AH900=4048, AH900=4049, AH900=4051, AH900=4052, AH900=4053, AH900=4054),
    404,
    IF(AH900=4047,
        "ALTRO CANTIERE",
        IF(AH900=4050,
            430,
            IF(LEN(AH900)=5,
                MID(AH900, 1, 2) &amp; "/" &amp; MID(AH900, 3, 3),
                AH900
            )
        )
    )
))</f>
        <v>5400257263</v>
      </c>
      <c r="D900" s="38" t="str">
        <f>IF(AF900="", "", IFERROR(TEXT(INDEX(Tabella4[N°], MATCH("*"&amp;AF900&amp;"*", Tabella4[DIPENDENTE], 0)), "0000"), "Non trovato"))</f>
        <v>0242</v>
      </c>
      <c r="E900" s="38" t="str">
        <f>IF(AG900="", "", IF(ISERROR(MATCH("*"&amp;AG900&amp;"*", Tabella4[DIPENDENTE], 0)), "Non trovato", TEXT(INDEX(Tabella4[N°], MATCH("*"&amp;AG900&amp;"*", Tabella4[DIPENDENTE], 0)), "0000")))</f>
        <v/>
      </c>
      <c r="F900" s="48" t="str">
        <f t="shared" ref="F900:F963" si="309">IF(AF900="","",AF900)</f>
        <v>OGNISANTI A</v>
      </c>
      <c r="G900" s="48" t="str">
        <f t="shared" ref="G900:G963" si="310">IF(AG900="","",AG900)</f>
        <v/>
      </c>
      <c r="H900" s="57"/>
      <c r="I900" s="68" t="str">
        <f t="shared" ref="I900:I963" si="311">IF(B900&lt;&gt;"", "02", "")</f>
        <v>02</v>
      </c>
      <c r="J900" s="39" t="str">
        <f>IF(OR(AH900=4041, AH900=4048, AH900=4049, AH900=4054, AH900=4050,AH900=428),
    IF(TEXT(VALUE(AB900) -
        IF(M900&lt;&gt;"", VALUE(M900), 0) -
        IF(N900&lt;&gt;"", VALUE(N900), 0),
    "[hh]:mm") = "00:00",
    "",
    TEXT(VALUE(AB900) -
        IF(M900&lt;&gt;"", VALUE(M900), 0) -
        IF(N900&lt;&gt;"", VALUE(N900), 0),
    "[hh]:mm")),
    "")</f>
        <v/>
      </c>
      <c r="K900" s="40" t="str">
        <f>IF(AND(AH900&lt;&gt;4041, AH900&lt;&gt;428, AH900&lt;&gt;4048, AH900&lt;&gt;4054, AH900&lt;&gt;4049, AH900&lt;&gt;4045, AH900&lt;&gt;4046, AH900&lt;&gt;4052, AH900&lt;&gt;4044, AH900&lt;&gt;4042, AH900&lt;&gt;4043, AH900&lt;&gt;4053, AH900&lt;&gt;4047, AH900&lt;&gt;4050),
    IF(ISERROR(TEXT(VALUE(AB900) -
        IF(M900&lt;&gt;"", VALUE(M900), 0) -
        IF(N900&lt;&gt;"", VALUE(N900), 0),
    "[hh]:mm")), "",
    IF(TEXT(VALUE(AB900) -
        IF(M900&lt;&gt;"", VALUE(M900), 0) -
        IF(N900&lt;&gt;"", VALUE(N900), 0),
    "[hh]:mm") = "00:00",
    "",
    TEXT(VALUE(AB900) -
        IF(M900&lt;&gt;"", VALUE(M900), 0) -
        IF(N900&lt;&gt;"", VALUE(N900), 0),
    "[hh]:mm"))),
    "")</f>
        <v>07:15</v>
      </c>
      <c r="L900" s="48"/>
      <c r="M900" s="41" t="str">
        <f>IF(AND(AC900="NO", OR(Z900="lunedì", Z900="martedì", Z900="mercoledì", Z900="giovedì", Z900="venerdì")),
    IF(Z900="venerdì",
        IF(VALUE(AB900)&gt;VALUE("7:00"),TEXT(VALUE(AB900)-VALUE("7:00"),"[hh]:mm"),""),
        IF(VALUE(AB900)&gt;VALUE("8:15"),TEXT(VALUE(AB900)-VALUE("8:15"),"[hh]:mm"),"")
    ),
"")</f>
        <v/>
      </c>
      <c r="N900" s="41" t="str">
        <f t="shared" ref="N900:N963" si="312">IF(AND(OR(Z900="sabato", Z900="domenica", AC900="SI"), AB900&lt;&gt;0), AB900, "")</f>
        <v/>
      </c>
      <c r="O900" s="10" t="str">
        <f t="shared" ref="O900:O963" si="313">AB900</f>
        <v>07:15</v>
      </c>
      <c r="P900" s="10" t="str">
        <f t="shared" ref="P900:P963" si="314">IF(OR(AH900=4042, AH900=4044),AB900, "")</f>
        <v/>
      </c>
      <c r="Q900" s="48" t="str">
        <f t="shared" ref="Q900:Q963" si="315">IF(OR(AH900=4043, AH900=4053),AB900, "")</f>
        <v/>
      </c>
      <c r="R900" s="48" t="str">
        <f t="shared" ref="R900:R963" si="316">IF(OR(AH900=4045, AH900=4046,AH900=4052),AB900, "")</f>
        <v/>
      </c>
      <c r="S900" s="42" t="str">
        <f t="shared" ref="S900:S963" si="317">IF(G900="",IF(F900="","","SINGOLO"),IF(F900&lt;&gt;"","DOPPIO",""))</f>
        <v>SINGOLO</v>
      </c>
      <c r="T900" s="57" t="str">
        <f>Tabella3[[#This Row],[Descrizione Attività]]</f>
        <v>Smontagg. e montagg. conv. "A" e Mot. El</v>
      </c>
      <c r="U900" s="57" t="str">
        <f>IF(Tabella1[[#This Row],[DATA]]="","","02")</f>
        <v>02</v>
      </c>
      <c r="V900" s="34"/>
      <c r="W900" s="34"/>
      <c r="X900" s="33"/>
      <c r="Y900" s="23"/>
      <c r="Z900" s="21" t="str">
        <f t="shared" ref="Z900:Z963" si="318">TEXT(B900, "gggg")</f>
        <v>lunedì</v>
      </c>
      <c r="AA900" s="22">
        <f t="shared" ref="AA900:AA963" si="319">IF(AND(AF900="", AG900=""), "", IF(AND(AF900&lt;&gt;"", AG900&lt;&gt;""), AL900/2, AL900))</f>
        <v>7.25</v>
      </c>
      <c r="AB900" s="22" t="str">
        <f t="shared" ref="AB900:AB963" si="320">IF(AA900="", "", TEXT(AA900/24, "[hh]:mm"))</f>
        <v>07:15</v>
      </c>
      <c r="AC900" s="22" t="str">
        <f t="shared" ref="AC900:AC963" si="321">IF(COUNTIF(Y$1:Y$1976, B900) &gt; 0, "SI", "NO")</f>
        <v>NO</v>
      </c>
      <c r="AD900" s="46"/>
      <c r="AE900" s="85">
        <v>45838</v>
      </c>
      <c r="AF900" s="86" t="s">
        <v>72</v>
      </c>
      <c r="AG900" s="73"/>
      <c r="AH900" s="86">
        <v>5400257263</v>
      </c>
      <c r="AI900" s="86">
        <v>10</v>
      </c>
      <c r="AJ900" s="87">
        <v>7.45</v>
      </c>
      <c r="AK900" s="87">
        <v>15.45</v>
      </c>
      <c r="AL900" s="87">
        <v>7.25</v>
      </c>
      <c r="AM900" s="86" t="s">
        <v>250</v>
      </c>
      <c r="AN900" s="86" t="s">
        <v>45</v>
      </c>
      <c r="AO900" s="75" t="s">
        <v>124</v>
      </c>
    </row>
    <row r="901" spans="1:41" ht="14.45" customHeight="1">
      <c r="A901" s="38"/>
      <c r="B901" s="9">
        <f t="shared" si="308"/>
        <v>45838</v>
      </c>
      <c r="C901" s="39">
        <f>IF(AH901="","", IF(OR(AH901=4041, AH901=4042, AH901=4043, AH901=4044, AH901=4045, AH901=4046, AH901=4048, AH901=4049, AH901=4051, AH901=4052, AH901=4053, AH901=4054),
404,
IF(AH901=4047,
"ALTRO CANTIERE",
IF(AH901=4050,
430,
IF(LEN(AH901)=5,
MID(AH901, 1, 2) &amp; "/" &amp; MID(AH901, 3, 3),
AH901)
)
)
))</f>
        <v>5400257263</v>
      </c>
      <c r="D901" s="38" t="str">
        <f>IF(AF901="", "", IFERROR(TEXT(INDEX(Tabella4[N°], MATCH("*"&amp;AF901&amp;"*", Tabella4[DIPENDENTE], 0)), "0000"), "Non trovato"))</f>
        <v>0475</v>
      </c>
      <c r="E901" s="38" t="str">
        <f>IF(AG901="", "", IF(ISERROR(MATCH("*"&amp;AG901&amp;"*", Tabella4[DIPENDENTE], 0)), "Non trovato", TEXT(INDEX(Tabella4[N°], MATCH("*"&amp;AG901&amp;"*", Tabella4[DIPENDENTE], 0)), "0000")))</f>
        <v>1969</v>
      </c>
      <c r="F901" s="48" t="str">
        <f t="shared" si="309"/>
        <v>TRINGALI</v>
      </c>
      <c r="G901" s="48" t="str">
        <f t="shared" si="310"/>
        <v>BELLISTRI</v>
      </c>
      <c r="H901" s="57"/>
      <c r="I901" s="68" t="str">
        <f t="shared" si="311"/>
        <v>02</v>
      </c>
      <c r="J901" s="39" t="str">
        <f t="shared" ref="J901:J932" si="322">IF(OR(AH901=4041, AH901=4048, AH901=4049, AH901=4054, AH901=4050,AH901=428),
IF(TEXT(VALUE(AB901) -
IF(M901&lt;&gt;"", VALUE(M901), 0) -
IF(N901&lt;&gt;"", VALUE(N901), 0),
"[hh]:mm") = "00:00",
"",
TEXT(VALUE(AB901) -
IF(M901&lt;&gt;"", VALUE(M901), 0) -
IF(N901&lt;&gt;"", VALUE(N901), 0),
"[hh]:mm")),
"")</f>
        <v/>
      </c>
      <c r="K901" s="40" t="str">
        <f t="shared" ref="K901:K932" si="323">IF(AND(AH901&lt;&gt;4041, AH901&lt;&gt;428, AH901&lt;&gt;4048, AH901&lt;&gt;4054, AH901&lt;&gt;4049, AH901&lt;&gt;4045, AH901&lt;&gt;4046, AH901&lt;&gt;4052, AH901&lt;&gt;4044, AH901&lt;&gt;4042, AH901&lt;&gt;4043, AH901&lt;&gt;4053, AH901&lt;&gt;4047, AH901&lt;&gt;4050),
IF(ISERROR(TEXT(VALUE(AB901) -
IF(M901&lt;&gt;"", VALUE(M901), 0) -
IF(N901&lt;&gt;"", VALUE(N901), 0),
"[hh]:mm")), "",
IF(TEXT(VALUE(AB901) -
IF(M901&lt;&gt;"", VALUE(M901), 0) -
IF(N901&lt;&gt;"", VALUE(N901), 0),
"[hh]:mm") = "00:00",
"",
TEXT(VALUE(AB901) -
IF(M901&lt;&gt;"", VALUE(M901), 0) -
IF(N901&lt;&gt;"", VALUE(N901), 0),
"[hh]:mm"))),
"")</f>
        <v>08:15</v>
      </c>
      <c r="L901" s="48"/>
      <c r="M901" s="41" t="str">
        <f t="shared" ref="M901:M932" si="324">IF(AND(AC901="NO", OR(Z901="lunedì", Z901="martedì", Z901="mercoledì", Z901="giovedì", Z901="venerdì")),
IF(Z901="venerdì",
IF(VALUE(AB901)&gt;VALUE("7:00"),TEXT(VALUE(AB901)-VALUE("7:00"),"[hh]:mm"),""),
IF(VALUE(AB901)&gt;VALUE("8:15"),TEXT(VALUE(AB901)-VALUE("8:15"),"[hh]:mm"),"")
),
"")</f>
        <v/>
      </c>
      <c r="N901" s="41" t="str">
        <f t="shared" si="312"/>
        <v/>
      </c>
      <c r="O901" s="10" t="str">
        <f t="shared" si="313"/>
        <v>08:15</v>
      </c>
      <c r="P901" s="10" t="str">
        <f t="shared" si="314"/>
        <v/>
      </c>
      <c r="Q901" s="48" t="str">
        <f t="shared" si="315"/>
        <v/>
      </c>
      <c r="R901" s="48" t="str">
        <f t="shared" si="316"/>
        <v/>
      </c>
      <c r="S901" s="42" t="str">
        <f t="shared" si="317"/>
        <v>DOPPIO</v>
      </c>
      <c r="T901" s="57" t="str">
        <f>Tabella3[[#This Row],[Descrizione Attività]]</f>
        <v>Smontagg. e montagg. conv. "A" e Mot. El</v>
      </c>
      <c r="U901" s="57" t="str">
        <f>IF(Tabella1[[#This Row],[DATA]]="","","02")</f>
        <v>02</v>
      </c>
      <c r="V901" s="34"/>
      <c r="W901" s="34"/>
      <c r="X901" s="33"/>
      <c r="Y901" s="23"/>
      <c r="Z901" s="21" t="str">
        <f t="shared" si="318"/>
        <v>lunedì</v>
      </c>
      <c r="AA901" s="22">
        <f t="shared" si="319"/>
        <v>8.25</v>
      </c>
      <c r="AB901" s="22" t="str">
        <f t="shared" si="320"/>
        <v>08:15</v>
      </c>
      <c r="AC901" s="22" t="str">
        <f t="shared" si="321"/>
        <v>NO</v>
      </c>
      <c r="AD901" s="46"/>
      <c r="AE901" s="85">
        <v>45838</v>
      </c>
      <c r="AF901" s="86" t="s">
        <v>57</v>
      </c>
      <c r="AG901" s="73" t="s">
        <v>73</v>
      </c>
      <c r="AH901" s="86">
        <v>5400257263</v>
      </c>
      <c r="AI901" s="86">
        <v>10</v>
      </c>
      <c r="AJ901" s="87">
        <v>7.45</v>
      </c>
      <c r="AK901" s="87">
        <v>16.45</v>
      </c>
      <c r="AL901" s="87">
        <v>16.5</v>
      </c>
      <c r="AM901" s="86" t="s">
        <v>250</v>
      </c>
      <c r="AN901" s="86" t="s">
        <v>45</v>
      </c>
      <c r="AO901" s="75" t="s">
        <v>124</v>
      </c>
    </row>
    <row r="902" spans="1:41" ht="14.45" customHeight="1">
      <c r="A902" s="38"/>
      <c r="B902" s="9">
        <f t="shared" si="308"/>
        <v>45838</v>
      </c>
      <c r="C902" s="39">
        <f t="shared" ref="C902:C932" si="325">IF(AH902="","", IF(OR(AH902=4041, AH902=4042, AH902=4043, AH902=4044, AH902=4045, AH902=4046, AH902=4048, AH902=4049, AH902=4051, AH902=4052, AH902=4053, AH902=4054),
404,
IF(AH902=4047,
"ALTRO CANTIERE",
IF(AH902=4050,
430,
IF(LEN(AH902)=5,
MID(AH902, 1, 2) &amp; "/" &amp; MID(AH902, 3, 3),
AH902)
)
)
))</f>
        <v>5400256301</v>
      </c>
      <c r="D902" s="38" t="str">
        <f>IF(AF902="", "", IFERROR(TEXT(INDEX(Tabella4[N°], MATCH("*"&amp;AF902&amp;"*", Tabella4[DIPENDENTE], 0)), "0000"), "Non trovato"))</f>
        <v>1894</v>
      </c>
      <c r="E902" s="38" t="str">
        <f>IF(AG902="", "", IF(ISERROR(MATCH("*"&amp;AG902&amp;"*", Tabella4[DIPENDENTE], 0)), "Non trovato", TEXT(INDEX(Tabella4[N°], MATCH("*"&amp;AG902&amp;"*", Tabella4[DIPENDENTE], 0)), "0000")))</f>
        <v/>
      </c>
      <c r="F902" s="48" t="str">
        <f t="shared" si="309"/>
        <v>CORTESE</v>
      </c>
      <c r="G902" s="48" t="str">
        <f t="shared" si="310"/>
        <v/>
      </c>
      <c r="H902" s="57"/>
      <c r="I902" s="68" t="str">
        <f t="shared" si="311"/>
        <v>02</v>
      </c>
      <c r="J902" s="39" t="str">
        <f t="shared" si="322"/>
        <v/>
      </c>
      <c r="K902" s="40" t="str">
        <f t="shared" si="323"/>
        <v>08:15</v>
      </c>
      <c r="L902" s="48"/>
      <c r="M902" s="41" t="str">
        <f t="shared" si="324"/>
        <v/>
      </c>
      <c r="N902" s="41" t="str">
        <f t="shared" si="312"/>
        <v/>
      </c>
      <c r="O902" s="10" t="str">
        <f t="shared" si="313"/>
        <v>08:15</v>
      </c>
      <c r="P902" s="10" t="str">
        <f t="shared" si="314"/>
        <v/>
      </c>
      <c r="Q902" s="48" t="str">
        <f t="shared" si="315"/>
        <v/>
      </c>
      <c r="R902" s="48" t="str">
        <f t="shared" si="316"/>
        <v/>
      </c>
      <c r="S902" s="42" t="str">
        <f t="shared" si="317"/>
        <v>SINGOLO</v>
      </c>
      <c r="T902" s="57" t="str">
        <f>Tabella3[[#This Row],[Descrizione Attività]]</f>
        <v>2500 MP102B - controllo funzionale colon</v>
      </c>
      <c r="U902" s="57" t="str">
        <f>IF(Tabella1[[#This Row],[DATA]]="","","02")</f>
        <v>02</v>
      </c>
      <c r="V902" s="34"/>
      <c r="W902" s="34"/>
      <c r="X902" s="33"/>
      <c r="Y902" s="23"/>
      <c r="Z902" s="21" t="str">
        <f t="shared" si="318"/>
        <v>lunedì</v>
      </c>
      <c r="AA902" s="22">
        <f t="shared" si="319"/>
        <v>8.25</v>
      </c>
      <c r="AB902" s="22" t="str">
        <f t="shared" si="320"/>
        <v>08:15</v>
      </c>
      <c r="AC902" s="22" t="str">
        <f t="shared" si="321"/>
        <v>NO</v>
      </c>
      <c r="AD902" s="46"/>
      <c r="AE902" s="85">
        <v>45838</v>
      </c>
      <c r="AF902" s="86" t="s">
        <v>58</v>
      </c>
      <c r="AG902" s="73"/>
      <c r="AH902" s="86">
        <v>5400256301</v>
      </c>
      <c r="AI902" s="86">
        <v>10</v>
      </c>
      <c r="AJ902" s="87">
        <v>7.45</v>
      </c>
      <c r="AK902" s="87">
        <v>16.45</v>
      </c>
      <c r="AL902" s="87">
        <v>8.25</v>
      </c>
      <c r="AM902" s="86" t="s">
        <v>208</v>
      </c>
      <c r="AN902" s="86" t="s">
        <v>45</v>
      </c>
      <c r="AO902" s="75" t="s">
        <v>61</v>
      </c>
    </row>
    <row r="903" spans="1:41" ht="14.45" customHeight="1">
      <c r="A903" s="38"/>
      <c r="B903" s="9">
        <f t="shared" si="308"/>
        <v>45838</v>
      </c>
      <c r="C903" s="39">
        <f t="shared" si="325"/>
        <v>5400256301</v>
      </c>
      <c r="D903" s="38" t="str">
        <f>IF(AF903="", "", IFERROR(TEXT(INDEX(Tabella4[N°], MATCH("*"&amp;AF903&amp;"*", Tabella4[DIPENDENTE], 0)), "0000"), "Non trovato"))</f>
        <v>0559</v>
      </c>
      <c r="E903" s="38" t="str">
        <f>IF(AG903="", "", IF(ISERROR(MATCH("*"&amp;AG903&amp;"*", Tabella4[DIPENDENTE], 0)), "Non trovato", TEXT(INDEX(Tabella4[N°], MATCH("*"&amp;AG903&amp;"*", Tabella4[DIPENDENTE], 0)), "0000")))</f>
        <v/>
      </c>
      <c r="F903" s="48" t="str">
        <f t="shared" si="309"/>
        <v>MARINO A</v>
      </c>
      <c r="G903" s="48" t="str">
        <f t="shared" si="310"/>
        <v/>
      </c>
      <c r="H903" s="57"/>
      <c r="I903" s="68" t="str">
        <f t="shared" si="311"/>
        <v>02</v>
      </c>
      <c r="J903" s="39" t="str">
        <f t="shared" si="322"/>
        <v/>
      </c>
      <c r="K903" s="40" t="str">
        <f t="shared" si="323"/>
        <v>06:15</v>
      </c>
      <c r="L903" s="48"/>
      <c r="M903" s="41" t="str">
        <f t="shared" si="324"/>
        <v/>
      </c>
      <c r="N903" s="41" t="str">
        <f t="shared" si="312"/>
        <v/>
      </c>
      <c r="O903" s="10" t="str">
        <f t="shared" si="313"/>
        <v>06:15</v>
      </c>
      <c r="P903" s="10" t="str">
        <f t="shared" si="314"/>
        <v/>
      </c>
      <c r="Q903" s="48" t="str">
        <f t="shared" si="315"/>
        <v/>
      </c>
      <c r="R903" s="48" t="str">
        <f t="shared" si="316"/>
        <v/>
      </c>
      <c r="S903" s="42" t="str">
        <f t="shared" si="317"/>
        <v>SINGOLO</v>
      </c>
      <c r="T903" s="57" t="str">
        <f>Tabella3[[#This Row],[Descrizione Attività]]</f>
        <v>2500 MP102B - controllo funzionale colon</v>
      </c>
      <c r="U903" s="57" t="str">
        <f>IF(Tabella1[[#This Row],[DATA]]="","","02")</f>
        <v>02</v>
      </c>
      <c r="V903" s="34"/>
      <c r="W903" s="34"/>
      <c r="X903" s="33"/>
      <c r="Y903" s="23"/>
      <c r="Z903" s="21" t="str">
        <f t="shared" si="318"/>
        <v>lunedì</v>
      </c>
      <c r="AA903" s="22">
        <f t="shared" si="319"/>
        <v>6.25</v>
      </c>
      <c r="AB903" s="22" t="str">
        <f t="shared" si="320"/>
        <v>06:15</v>
      </c>
      <c r="AC903" s="22" t="str">
        <f t="shared" si="321"/>
        <v>NO</v>
      </c>
      <c r="AD903" s="46"/>
      <c r="AE903" s="85">
        <v>45838</v>
      </c>
      <c r="AF903" s="86" t="s">
        <v>157</v>
      </c>
      <c r="AG903" s="73"/>
      <c r="AH903" s="86">
        <v>5400256301</v>
      </c>
      <c r="AI903" s="86">
        <v>10</v>
      </c>
      <c r="AJ903" s="87">
        <v>7.45</v>
      </c>
      <c r="AK903" s="87">
        <v>14.45</v>
      </c>
      <c r="AL903" s="87">
        <v>6.25</v>
      </c>
      <c r="AM903" s="86" t="s">
        <v>208</v>
      </c>
      <c r="AN903" s="86" t="s">
        <v>45</v>
      </c>
      <c r="AO903" s="75" t="s">
        <v>61</v>
      </c>
    </row>
    <row r="904" spans="1:41" ht="14.45" customHeight="1">
      <c r="A904" s="38"/>
      <c r="B904" s="9">
        <f t="shared" si="308"/>
        <v>45838</v>
      </c>
      <c r="C904" s="39">
        <f t="shared" si="325"/>
        <v>5400256301</v>
      </c>
      <c r="D904" s="38" t="str">
        <f>IF(AF904="", "", IFERROR(TEXT(INDEX(Tabella4[N°], MATCH("*"&amp;AF904&amp;"*", Tabella4[DIPENDENTE], 0)), "0000"), "Non trovato"))</f>
        <v>0483</v>
      </c>
      <c r="E904" s="38" t="str">
        <f>IF(AG904="", "", IF(ISERROR(MATCH("*"&amp;AG904&amp;"*", Tabella4[DIPENDENTE], 0)), "Non trovato", TEXT(INDEX(Tabella4[N°], MATCH("*"&amp;AG904&amp;"*", Tabella4[DIPENDENTE], 0)), "0000")))</f>
        <v/>
      </c>
      <c r="F904" s="48" t="str">
        <f t="shared" si="309"/>
        <v>SCARAVELLI</v>
      </c>
      <c r="G904" s="48" t="str">
        <f t="shared" si="310"/>
        <v/>
      </c>
      <c r="H904" s="57"/>
      <c r="I904" s="68" t="str">
        <f t="shared" si="311"/>
        <v>02</v>
      </c>
      <c r="J904" s="39" t="str">
        <f t="shared" si="322"/>
        <v/>
      </c>
      <c r="K904" s="40" t="str">
        <f t="shared" si="323"/>
        <v>02:00</v>
      </c>
      <c r="L904" s="48"/>
      <c r="M904" s="41" t="str">
        <f t="shared" si="324"/>
        <v/>
      </c>
      <c r="N904" s="41" t="str">
        <f t="shared" si="312"/>
        <v/>
      </c>
      <c r="O904" s="10" t="str">
        <f t="shared" si="313"/>
        <v>02:00</v>
      </c>
      <c r="P904" s="10" t="str">
        <f t="shared" si="314"/>
        <v/>
      </c>
      <c r="Q904" s="48" t="str">
        <f t="shared" si="315"/>
        <v/>
      </c>
      <c r="R904" s="48" t="str">
        <f t="shared" si="316"/>
        <v/>
      </c>
      <c r="S904" s="42" t="str">
        <f t="shared" si="317"/>
        <v>SINGOLO</v>
      </c>
      <c r="T904" s="57" t="str">
        <f>Tabella3[[#This Row],[Descrizione Attività]]</f>
        <v>2500 MP102B - controllo funzionale colon</v>
      </c>
      <c r="U904" s="57" t="str">
        <f>IF(Tabella1[[#This Row],[DATA]]="","","02")</f>
        <v>02</v>
      </c>
      <c r="V904" s="34"/>
      <c r="W904" s="34"/>
      <c r="X904" s="33"/>
      <c r="Y904" s="23"/>
      <c r="Z904" s="21" t="str">
        <f t="shared" si="318"/>
        <v>lunedì</v>
      </c>
      <c r="AA904" s="22">
        <f t="shared" si="319"/>
        <v>2</v>
      </c>
      <c r="AB904" s="22" t="str">
        <f t="shared" si="320"/>
        <v>02:00</v>
      </c>
      <c r="AC904" s="22" t="str">
        <f t="shared" si="321"/>
        <v>NO</v>
      </c>
      <c r="AD904" s="46"/>
      <c r="AE904" s="85">
        <v>45838</v>
      </c>
      <c r="AF904" s="86" t="s">
        <v>51</v>
      </c>
      <c r="AG904" s="73"/>
      <c r="AH904" s="86">
        <v>5400256301</v>
      </c>
      <c r="AI904" s="86">
        <v>10</v>
      </c>
      <c r="AJ904" s="87">
        <v>14.45</v>
      </c>
      <c r="AK904" s="87">
        <v>16.45</v>
      </c>
      <c r="AL904" s="87">
        <v>2</v>
      </c>
      <c r="AM904" s="86" t="s">
        <v>208</v>
      </c>
      <c r="AN904" s="86" t="s">
        <v>45</v>
      </c>
      <c r="AO904" s="75" t="s">
        <v>61</v>
      </c>
    </row>
    <row r="905" spans="1:41" ht="14.45" customHeight="1">
      <c r="A905" s="38"/>
      <c r="B905" s="9">
        <f t="shared" si="308"/>
        <v>45838</v>
      </c>
      <c r="C905" s="39" t="str">
        <f t="shared" si="325"/>
        <v>ALTRO CANTIERE</v>
      </c>
      <c r="D905" s="38" t="str">
        <f>IF(AF905="", "", IFERROR(TEXT(INDEX(Tabella4[N°], MATCH("*"&amp;AF905&amp;"*", Tabella4[DIPENDENTE], 0)), "0000"), "Non trovato"))</f>
        <v>0967</v>
      </c>
      <c r="E905" s="38" t="str">
        <f>IF(AG905="", "", IF(ISERROR(MATCH("*"&amp;AG905&amp;"*", Tabella4[DIPENDENTE], 0)), "Non trovato", TEXT(INDEX(Tabella4[N°], MATCH("*"&amp;AG905&amp;"*", Tabella4[DIPENDENTE], 0)), "0000")))</f>
        <v>0803</v>
      </c>
      <c r="F905" s="48" t="str">
        <f t="shared" si="309"/>
        <v>SCALISI</v>
      </c>
      <c r="G905" s="48" t="str">
        <f t="shared" si="310"/>
        <v>SPINALI V</v>
      </c>
      <c r="H905" s="57"/>
      <c r="I905" s="68" t="str">
        <f t="shared" si="311"/>
        <v>02</v>
      </c>
      <c r="J905" s="39" t="str">
        <f t="shared" si="322"/>
        <v/>
      </c>
      <c r="K905" s="40" t="str">
        <f t="shared" si="323"/>
        <v/>
      </c>
      <c r="L905" s="48"/>
      <c r="M905" s="41" t="str">
        <f t="shared" si="324"/>
        <v/>
      </c>
      <c r="N905" s="41" t="str">
        <f t="shared" si="312"/>
        <v/>
      </c>
      <c r="O905" s="10" t="str">
        <f t="shared" si="313"/>
        <v>04:15</v>
      </c>
      <c r="P905" s="10" t="str">
        <f t="shared" si="314"/>
        <v/>
      </c>
      <c r="Q905" s="48" t="str">
        <f t="shared" si="315"/>
        <v/>
      </c>
      <c r="R905" s="48" t="str">
        <f t="shared" si="316"/>
        <v/>
      </c>
      <c r="S905" s="42" t="str">
        <f t="shared" si="317"/>
        <v>DOPPIO</v>
      </c>
      <c r="T905" s="57" t="str">
        <f>Tabella3[[#This Row],[Descrizione Attività]]</f>
        <v>ALTRO CANTIERE</v>
      </c>
      <c r="U905" s="57" t="str">
        <f>IF(Tabella1[[#This Row],[DATA]]="","","02")</f>
        <v>02</v>
      </c>
      <c r="V905" s="34"/>
      <c r="W905" s="34"/>
      <c r="X905" s="33"/>
      <c r="Y905" s="23"/>
      <c r="Z905" s="21" t="str">
        <f t="shared" si="318"/>
        <v>lunedì</v>
      </c>
      <c r="AA905" s="22">
        <f t="shared" si="319"/>
        <v>4.25</v>
      </c>
      <c r="AB905" s="22" t="str">
        <f t="shared" si="320"/>
        <v>04:15</v>
      </c>
      <c r="AC905" s="22" t="str">
        <f t="shared" si="321"/>
        <v>NO</v>
      </c>
      <c r="AD905" s="46"/>
      <c r="AE905" s="85">
        <v>45838</v>
      </c>
      <c r="AF905" s="86" t="s">
        <v>68</v>
      </c>
      <c r="AG905" s="73" t="s">
        <v>69</v>
      </c>
      <c r="AH905" s="86">
        <v>4047</v>
      </c>
      <c r="AI905" s="86">
        <v>10</v>
      </c>
      <c r="AJ905" s="87">
        <v>7.45</v>
      </c>
      <c r="AK905" s="87">
        <v>12</v>
      </c>
      <c r="AL905" s="87">
        <v>8.5</v>
      </c>
      <c r="AM905" s="86" t="s">
        <v>70</v>
      </c>
      <c r="AN905" s="86" t="s">
        <v>49</v>
      </c>
      <c r="AO905" s="75">
        <v>4047</v>
      </c>
    </row>
    <row r="906" spans="1:41" ht="14.45" customHeight="1">
      <c r="A906" s="38"/>
      <c r="B906" s="9">
        <f t="shared" si="308"/>
        <v>45838</v>
      </c>
      <c r="C906" s="39">
        <f t="shared" si="325"/>
        <v>5400257253</v>
      </c>
      <c r="D906" s="38" t="str">
        <f>IF(AF906="", "", IFERROR(TEXT(INDEX(Tabella4[N°], MATCH("*"&amp;AF906&amp;"*", Tabella4[DIPENDENTE], 0)), "0000"), "Non trovato"))</f>
        <v>0967</v>
      </c>
      <c r="E906" s="38" t="str">
        <f>IF(AG906="", "", IF(ISERROR(MATCH("*"&amp;AG906&amp;"*", Tabella4[DIPENDENTE], 0)), "Non trovato", TEXT(INDEX(Tabella4[N°], MATCH("*"&amp;AG906&amp;"*", Tabella4[DIPENDENTE], 0)), "0000")))</f>
        <v>0803</v>
      </c>
      <c r="F906" s="48" t="str">
        <f t="shared" si="309"/>
        <v>SCALISI</v>
      </c>
      <c r="G906" s="48" t="str">
        <f t="shared" si="310"/>
        <v>SPINALI V</v>
      </c>
      <c r="H906" s="57"/>
      <c r="I906" s="68" t="str">
        <f t="shared" si="311"/>
        <v>02</v>
      </c>
      <c r="J906" s="39" t="str">
        <f t="shared" si="322"/>
        <v/>
      </c>
      <c r="K906" s="40" t="str">
        <f t="shared" si="323"/>
        <v>04:00</v>
      </c>
      <c r="L906" s="48"/>
      <c r="M906" s="41" t="str">
        <f t="shared" si="324"/>
        <v/>
      </c>
      <c r="N906" s="41" t="str">
        <f t="shared" si="312"/>
        <v/>
      </c>
      <c r="O906" s="10" t="str">
        <f t="shared" si="313"/>
        <v>04:00</v>
      </c>
      <c r="P906" s="10" t="str">
        <f t="shared" si="314"/>
        <v/>
      </c>
      <c r="Q906" s="48" t="str">
        <f t="shared" si="315"/>
        <v/>
      </c>
      <c r="R906" s="48" t="str">
        <f t="shared" si="316"/>
        <v/>
      </c>
      <c r="S906" s="42" t="str">
        <f t="shared" si="317"/>
        <v>DOPPIO</v>
      </c>
      <c r="T906" s="57" t="str">
        <f>Tabella3[[#This Row],[Descrizione Attività]]</f>
        <v>RBV 23, OL 32: REGOLAZIONE FINE CORSA</v>
      </c>
      <c r="U906" s="57" t="str">
        <f>IF(Tabella1[[#This Row],[DATA]]="","","02")</f>
        <v>02</v>
      </c>
      <c r="V906" s="34"/>
      <c r="W906" s="34"/>
      <c r="X906" s="33"/>
      <c r="Y906" s="23"/>
      <c r="Z906" s="21" t="str">
        <f t="shared" si="318"/>
        <v>lunedì</v>
      </c>
      <c r="AA906" s="22">
        <f t="shared" si="319"/>
        <v>4</v>
      </c>
      <c r="AB906" s="22" t="str">
        <f t="shared" si="320"/>
        <v>04:00</v>
      </c>
      <c r="AC906" s="22" t="str">
        <f t="shared" si="321"/>
        <v>NO</v>
      </c>
      <c r="AD906" s="46"/>
      <c r="AE906" s="85">
        <v>45838</v>
      </c>
      <c r="AF906" s="86" t="s">
        <v>68</v>
      </c>
      <c r="AG906" s="73" t="s">
        <v>69</v>
      </c>
      <c r="AH906" s="86">
        <v>5400257253</v>
      </c>
      <c r="AI906" s="86">
        <v>10</v>
      </c>
      <c r="AJ906" s="87">
        <v>12.45</v>
      </c>
      <c r="AK906" s="87">
        <v>16.45</v>
      </c>
      <c r="AL906" s="87">
        <v>8</v>
      </c>
      <c r="AM906" s="86" t="s">
        <v>251</v>
      </c>
      <c r="AN906" s="86" t="s">
        <v>45</v>
      </c>
      <c r="AO906" s="75" t="s">
        <v>119</v>
      </c>
    </row>
    <row r="907" spans="1:41" ht="14.45" customHeight="1">
      <c r="A907" s="38"/>
      <c r="B907" s="9">
        <f t="shared" si="308"/>
        <v>45838</v>
      </c>
      <c r="C907" s="39">
        <f t="shared" si="325"/>
        <v>5400256074</v>
      </c>
      <c r="D907" s="38" t="str">
        <f>IF(AF907="", "", IFERROR(TEXT(INDEX(Tabella4[N°], MATCH("*"&amp;AF907&amp;"*", Tabella4[DIPENDENTE], 0)), "0000"), "Non trovato"))</f>
        <v>0427</v>
      </c>
      <c r="E907" s="38" t="str">
        <f>IF(AG907="", "", IF(ISERROR(MATCH("*"&amp;AG907&amp;"*", Tabella4[DIPENDENTE], 0)), "Non trovato", TEXT(INDEX(Tabella4[N°], MATCH("*"&amp;AG907&amp;"*", Tabella4[DIPENDENTE], 0)), "0000")))</f>
        <v>2083</v>
      </c>
      <c r="F907" s="48" t="str">
        <f t="shared" si="309"/>
        <v>CAVALIERE</v>
      </c>
      <c r="G907" s="48" t="str">
        <f t="shared" si="310"/>
        <v>NOCERA</v>
      </c>
      <c r="H907" s="57"/>
      <c r="I907" s="68" t="str">
        <f t="shared" si="311"/>
        <v>02</v>
      </c>
      <c r="J907" s="39" t="str">
        <f t="shared" si="322"/>
        <v/>
      </c>
      <c r="K907" s="40" t="str">
        <f t="shared" si="323"/>
        <v>08:15</v>
      </c>
      <c r="L907" s="48"/>
      <c r="M907" s="41" t="str">
        <f t="shared" si="324"/>
        <v/>
      </c>
      <c r="N907" s="41" t="str">
        <f t="shared" si="312"/>
        <v/>
      </c>
      <c r="O907" s="10" t="str">
        <f t="shared" si="313"/>
        <v>08:15</v>
      </c>
      <c r="P907" s="10" t="str">
        <f t="shared" si="314"/>
        <v/>
      </c>
      <c r="Q907" s="48" t="str">
        <f t="shared" si="315"/>
        <v/>
      </c>
      <c r="R907" s="48" t="str">
        <f t="shared" si="316"/>
        <v/>
      </c>
      <c r="S907" s="42" t="str">
        <f t="shared" si="317"/>
        <v>DOPPIO</v>
      </c>
      <c r="T907" s="57" t="str">
        <f>Tabella3[[#This Row],[Descrizione Attività]]</f>
        <v>Assistenza strum. revamping Ramp1-GPL</v>
      </c>
      <c r="U907" s="57" t="str">
        <f>IF(Tabella1[[#This Row],[DATA]]="","","02")</f>
        <v>02</v>
      </c>
      <c r="V907" s="34"/>
      <c r="W907" s="34"/>
      <c r="X907" s="33"/>
      <c r="Y907" s="23"/>
      <c r="Z907" s="21" t="str">
        <f t="shared" si="318"/>
        <v>lunedì</v>
      </c>
      <c r="AA907" s="22">
        <f t="shared" si="319"/>
        <v>8.25</v>
      </c>
      <c r="AB907" s="22" t="str">
        <f t="shared" si="320"/>
        <v>08:15</v>
      </c>
      <c r="AC907" s="22" t="str">
        <f t="shared" si="321"/>
        <v>NO</v>
      </c>
      <c r="AD907" s="46"/>
      <c r="AE907" s="85">
        <v>45838</v>
      </c>
      <c r="AF907" s="86" t="s">
        <v>75</v>
      </c>
      <c r="AG907" s="73" t="s">
        <v>88</v>
      </c>
      <c r="AH907" s="86">
        <v>5400256074</v>
      </c>
      <c r="AI907" s="86">
        <v>20</v>
      </c>
      <c r="AJ907" s="87">
        <v>7.45</v>
      </c>
      <c r="AK907" s="87">
        <v>16.45</v>
      </c>
      <c r="AL907" s="87">
        <v>16.5</v>
      </c>
      <c r="AM907" s="86" t="s">
        <v>239</v>
      </c>
      <c r="AN907" s="86" t="s">
        <v>45</v>
      </c>
      <c r="AO907" s="75" t="s">
        <v>46</v>
      </c>
    </row>
    <row r="908" spans="1:41" ht="14.45" customHeight="1">
      <c r="A908" s="38"/>
      <c r="B908" s="9">
        <f t="shared" si="308"/>
        <v>45838</v>
      </c>
      <c r="C908" s="39">
        <f t="shared" si="325"/>
        <v>5400261041</v>
      </c>
      <c r="D908" s="38" t="str">
        <f>IF(AF908="", "", IFERROR(TEXT(INDEX(Tabella4[N°], MATCH("*"&amp;AF908&amp;"*", Tabella4[DIPENDENTE], 0)), "0000"), "Non trovato"))</f>
        <v>0243</v>
      </c>
      <c r="E908" s="38" t="str">
        <f>IF(AG908="", "", IF(ISERROR(MATCH("*"&amp;AG908&amp;"*", Tabella4[DIPENDENTE], 0)), "Non trovato", TEXT(INDEX(Tabella4[N°], MATCH("*"&amp;AG908&amp;"*", Tabella4[DIPENDENTE], 0)), "0000")))</f>
        <v/>
      </c>
      <c r="F908" s="48" t="str">
        <f t="shared" si="309"/>
        <v>PUGLIARES</v>
      </c>
      <c r="G908" s="48" t="str">
        <f t="shared" si="310"/>
        <v/>
      </c>
      <c r="H908" s="57"/>
      <c r="I908" s="68" t="str">
        <f t="shared" si="311"/>
        <v>02</v>
      </c>
      <c r="J908" s="39" t="str">
        <f t="shared" si="322"/>
        <v/>
      </c>
      <c r="K908" s="40" t="str">
        <f t="shared" si="323"/>
        <v>08:15</v>
      </c>
      <c r="L908" s="48"/>
      <c r="M908" s="41" t="str">
        <f t="shared" si="324"/>
        <v/>
      </c>
      <c r="N908" s="41" t="str">
        <f t="shared" si="312"/>
        <v/>
      </c>
      <c r="O908" s="10" t="str">
        <f t="shared" si="313"/>
        <v>08:15</v>
      </c>
      <c r="P908" s="10" t="str">
        <f t="shared" si="314"/>
        <v/>
      </c>
      <c r="Q908" s="48" t="str">
        <f t="shared" si="315"/>
        <v/>
      </c>
      <c r="R908" s="48" t="str">
        <f t="shared" si="316"/>
        <v/>
      </c>
      <c r="S908" s="42" t="str">
        <f t="shared" si="317"/>
        <v>SINGOLO</v>
      </c>
      <c r="T908" s="57" t="str">
        <f>Tabella3[[#This Row],[Descrizione Attività]]</f>
        <v>ASSISTENZA ELETTRICA ATTIVITA' EDILE IMP 2800 GIUGNO 2025 (PREV 4066)</v>
      </c>
      <c r="U908" s="57" t="str">
        <f>IF(Tabella1[[#This Row],[DATA]]="","","02")</f>
        <v>02</v>
      </c>
      <c r="V908" s="34"/>
      <c r="W908" s="34"/>
      <c r="X908" s="33"/>
      <c r="Y908" s="23"/>
      <c r="Z908" s="21" t="str">
        <f t="shared" si="318"/>
        <v>lunedì</v>
      </c>
      <c r="AA908" s="22">
        <f t="shared" si="319"/>
        <v>8.25</v>
      </c>
      <c r="AB908" s="22" t="str">
        <f t="shared" si="320"/>
        <v>08:15</v>
      </c>
      <c r="AC908" s="22" t="str">
        <f t="shared" si="321"/>
        <v>NO</v>
      </c>
      <c r="AD908" s="46"/>
      <c r="AE908" s="85">
        <v>45838</v>
      </c>
      <c r="AF908" s="86" t="s">
        <v>89</v>
      </c>
      <c r="AG908" s="73"/>
      <c r="AH908" s="86">
        <v>5400261041</v>
      </c>
      <c r="AI908" s="86">
        <v>10</v>
      </c>
      <c r="AJ908" s="87">
        <v>7.45</v>
      </c>
      <c r="AK908" s="87">
        <v>16.45</v>
      </c>
      <c r="AL908" s="87">
        <v>8.25</v>
      </c>
      <c r="AM908" s="86" t="s">
        <v>90</v>
      </c>
      <c r="AN908" s="86" t="s">
        <v>91</v>
      </c>
      <c r="AO908" s="75" t="s">
        <v>61</v>
      </c>
    </row>
    <row r="909" spans="1:41" ht="14.45" customHeight="1">
      <c r="A909" s="38"/>
      <c r="B909" s="9">
        <f t="shared" si="308"/>
        <v>45838</v>
      </c>
      <c r="C909" s="39">
        <f t="shared" si="325"/>
        <v>5400255115</v>
      </c>
      <c r="D909" s="38" t="str">
        <f>IF(AF909="", "", IFERROR(TEXT(INDEX(Tabella4[N°], MATCH("*"&amp;AF909&amp;"*", Tabella4[DIPENDENTE], 0)), "0000"), "Non trovato"))</f>
        <v>0493</v>
      </c>
      <c r="E909" s="38" t="str">
        <f>IF(AG909="", "", IF(ISERROR(MATCH("*"&amp;AG909&amp;"*", Tabella4[DIPENDENTE], 0)), "Non trovato", TEXT(INDEX(Tabella4[N°], MATCH("*"&amp;AG909&amp;"*", Tabella4[DIPENDENTE], 0)), "0000")))</f>
        <v>0304</v>
      </c>
      <c r="F909" s="48" t="str">
        <f t="shared" si="309"/>
        <v>SPINALI D</v>
      </c>
      <c r="G909" s="48" t="str">
        <f t="shared" si="310"/>
        <v>MANSERVIGI</v>
      </c>
      <c r="H909" s="57"/>
      <c r="I909" s="68" t="str">
        <f t="shared" si="311"/>
        <v>02</v>
      </c>
      <c r="J909" s="39" t="str">
        <f t="shared" si="322"/>
        <v/>
      </c>
      <c r="K909" s="40" t="str">
        <f t="shared" si="323"/>
        <v>08:15</v>
      </c>
      <c r="L909" s="48"/>
      <c r="M909" s="41" t="str">
        <f t="shared" si="324"/>
        <v/>
      </c>
      <c r="N909" s="41" t="str">
        <f t="shared" si="312"/>
        <v/>
      </c>
      <c r="O909" s="10" t="str">
        <f t="shared" si="313"/>
        <v>08:15</v>
      </c>
      <c r="P909" s="10" t="str">
        <f t="shared" si="314"/>
        <v/>
      </c>
      <c r="Q909" s="48" t="str">
        <f t="shared" si="315"/>
        <v/>
      </c>
      <c r="R909" s="48" t="str">
        <f t="shared" si="316"/>
        <v/>
      </c>
      <c r="S909" s="42" t="str">
        <f t="shared" si="317"/>
        <v>DOPPIO</v>
      </c>
      <c r="T909" s="57" t="str">
        <f>Tabella3[[#This Row],[Descrizione Attività]]</f>
        <v>PA1S: squ strum correttiva Giugno</v>
      </c>
      <c r="U909" s="57" t="str">
        <f>IF(Tabella1[[#This Row],[DATA]]="","","02")</f>
        <v>02</v>
      </c>
      <c r="V909" s="34"/>
      <c r="W909" s="34"/>
      <c r="X909" s="33"/>
      <c r="Y909" s="23"/>
      <c r="Z909" s="21" t="str">
        <f t="shared" si="318"/>
        <v>lunedì</v>
      </c>
      <c r="AA909" s="22">
        <f t="shared" si="319"/>
        <v>8.25</v>
      </c>
      <c r="AB909" s="22" t="str">
        <f t="shared" si="320"/>
        <v>08:15</v>
      </c>
      <c r="AC909" s="22" t="str">
        <f t="shared" si="321"/>
        <v>NO</v>
      </c>
      <c r="AD909" s="46"/>
      <c r="AE909" s="85">
        <v>45838</v>
      </c>
      <c r="AF909" s="86" t="s">
        <v>42</v>
      </c>
      <c r="AG909" s="73" t="s">
        <v>87</v>
      </c>
      <c r="AH909" s="86">
        <v>5400255115</v>
      </c>
      <c r="AI909" s="86">
        <v>10</v>
      </c>
      <c r="AJ909" s="87">
        <v>7.45</v>
      </c>
      <c r="AK909" s="87">
        <v>16.45</v>
      </c>
      <c r="AL909" s="87">
        <v>16.5</v>
      </c>
      <c r="AM909" s="86" t="s">
        <v>95</v>
      </c>
      <c r="AN909" s="86" t="s">
        <v>45</v>
      </c>
      <c r="AO909" s="75" t="s">
        <v>46</v>
      </c>
    </row>
    <row r="910" spans="1:41" ht="14.45" customHeight="1">
      <c r="A910" s="38"/>
      <c r="B910" s="9">
        <f t="shared" si="308"/>
        <v>45838</v>
      </c>
      <c r="C910" s="39">
        <f t="shared" si="325"/>
        <v>5400255113</v>
      </c>
      <c r="D910" s="38" t="str">
        <f>IF(AF910="", "", IFERROR(TEXT(INDEX(Tabella4[N°], MATCH("*"&amp;AF910&amp;"*", Tabella4[DIPENDENTE], 0)), "0000"), "Non trovato"))</f>
        <v>1442</v>
      </c>
      <c r="E910" s="38" t="str">
        <f>IF(AG910="", "", IF(ISERROR(MATCH("*"&amp;AG910&amp;"*", Tabella4[DIPENDENTE], 0)), "Non trovato", TEXT(INDEX(Tabella4[N°], MATCH("*"&amp;AG910&amp;"*", Tabella4[DIPENDENTE], 0)), "0000")))</f>
        <v>1924</v>
      </c>
      <c r="F910" s="48" t="str">
        <f t="shared" si="309"/>
        <v>TARASCIO</v>
      </c>
      <c r="G910" s="48" t="str">
        <f t="shared" si="310"/>
        <v>PARTESANO</v>
      </c>
      <c r="H910" s="57"/>
      <c r="I910" s="68" t="str">
        <f t="shared" si="311"/>
        <v>02</v>
      </c>
      <c r="J910" s="39" t="str">
        <f t="shared" si="322"/>
        <v/>
      </c>
      <c r="K910" s="40" t="str">
        <f t="shared" si="323"/>
        <v>08:15</v>
      </c>
      <c r="L910" s="48"/>
      <c r="M910" s="41" t="str">
        <f t="shared" si="324"/>
        <v/>
      </c>
      <c r="N910" s="41" t="str">
        <f t="shared" si="312"/>
        <v/>
      </c>
      <c r="O910" s="10" t="str">
        <f t="shared" si="313"/>
        <v>08:15</v>
      </c>
      <c r="P910" s="10" t="str">
        <f t="shared" si="314"/>
        <v/>
      </c>
      <c r="Q910" s="48" t="str">
        <f t="shared" si="315"/>
        <v/>
      </c>
      <c r="R910" s="48" t="str">
        <f t="shared" si="316"/>
        <v/>
      </c>
      <c r="S910" s="42" t="str">
        <f t="shared" si="317"/>
        <v>DOPPIO</v>
      </c>
      <c r="T910" s="57" t="str">
        <f>Tabella3[[#This Row],[Descrizione Attività]]</f>
        <v>Utilities: squ strum correttiva Giugno</v>
      </c>
      <c r="U910" s="57" t="str">
        <f>IF(Tabella1[[#This Row],[DATA]]="","","02")</f>
        <v>02</v>
      </c>
      <c r="V910" s="34"/>
      <c r="W910" s="34"/>
      <c r="X910" s="33"/>
      <c r="Y910" s="23"/>
      <c r="Z910" s="21" t="str">
        <f t="shared" si="318"/>
        <v>lunedì</v>
      </c>
      <c r="AA910" s="22">
        <f t="shared" si="319"/>
        <v>8.25</v>
      </c>
      <c r="AB910" s="22" t="str">
        <f t="shared" si="320"/>
        <v>08:15</v>
      </c>
      <c r="AC910" s="22" t="str">
        <f t="shared" si="321"/>
        <v>NO</v>
      </c>
      <c r="AD910" s="46"/>
      <c r="AE910" s="85">
        <v>45838</v>
      </c>
      <c r="AF910" s="86" t="s">
        <v>102</v>
      </c>
      <c r="AG910" s="73" t="s">
        <v>103</v>
      </c>
      <c r="AH910" s="86">
        <v>5400255113</v>
      </c>
      <c r="AI910" s="86">
        <v>10</v>
      </c>
      <c r="AJ910" s="87">
        <v>7.45</v>
      </c>
      <c r="AK910" s="87">
        <v>16.45</v>
      </c>
      <c r="AL910" s="87">
        <v>16.5</v>
      </c>
      <c r="AM910" s="86" t="s">
        <v>104</v>
      </c>
      <c r="AN910" s="86" t="s">
        <v>45</v>
      </c>
      <c r="AO910" s="75" t="s">
        <v>46</v>
      </c>
    </row>
    <row r="911" spans="1:41" ht="14.45" customHeight="1">
      <c r="A911" s="38"/>
      <c r="B911" s="9">
        <f t="shared" si="308"/>
        <v>45838</v>
      </c>
      <c r="C911" s="39">
        <f t="shared" si="325"/>
        <v>5400255118</v>
      </c>
      <c r="D911" s="38" t="str">
        <f>IF(AF911="", "", IFERROR(TEXT(INDEX(Tabella4[N°], MATCH("*"&amp;AF911&amp;"*", Tabella4[DIPENDENTE], 0)), "0000"), "Non trovato"))</f>
        <v>0490</v>
      </c>
      <c r="E911" s="38" t="str">
        <f>IF(AG911="", "", IF(ISERROR(MATCH("*"&amp;AG911&amp;"*", Tabella4[DIPENDENTE], 0)), "Non trovato", TEXT(INDEX(Tabella4[N°], MATCH("*"&amp;AG911&amp;"*", Tabella4[DIPENDENTE], 0)), "0000")))</f>
        <v>2214</v>
      </c>
      <c r="F911" s="48" t="str">
        <f t="shared" si="309"/>
        <v>RICIPUTO</v>
      </c>
      <c r="G911" s="48" t="str">
        <f t="shared" si="310"/>
        <v>SERRA</v>
      </c>
      <c r="H911" s="57"/>
      <c r="I911" s="68" t="str">
        <f t="shared" si="311"/>
        <v>02</v>
      </c>
      <c r="J911" s="39" t="str">
        <f t="shared" si="322"/>
        <v/>
      </c>
      <c r="K911" s="40" t="str">
        <f t="shared" si="323"/>
        <v>08:15</v>
      </c>
      <c r="L911" s="48"/>
      <c r="M911" s="41" t="str">
        <f t="shared" si="324"/>
        <v/>
      </c>
      <c r="N911" s="41" t="str">
        <f t="shared" si="312"/>
        <v/>
      </c>
      <c r="O911" s="10" t="str">
        <f t="shared" si="313"/>
        <v>08:15</v>
      </c>
      <c r="P911" s="10" t="str">
        <f t="shared" si="314"/>
        <v/>
      </c>
      <c r="Q911" s="48" t="str">
        <f t="shared" si="315"/>
        <v/>
      </c>
      <c r="R911" s="48" t="str">
        <f t="shared" si="316"/>
        <v/>
      </c>
      <c r="S911" s="42" t="str">
        <f t="shared" si="317"/>
        <v>DOPPIO</v>
      </c>
      <c r="T911" s="57" t="str">
        <f>Tabella3[[#This Row],[Descrizione Attività]]</f>
        <v>ARCOM BLE PON: squ stru corrett Giugno</v>
      </c>
      <c r="U911" s="57" t="str">
        <f>IF(Tabella1[[#This Row],[DATA]]="","","02")</f>
        <v>02</v>
      </c>
      <c r="V911" s="34"/>
      <c r="W911" s="34"/>
      <c r="X911" s="33"/>
      <c r="Y911" s="23"/>
      <c r="Z911" s="21" t="str">
        <f t="shared" si="318"/>
        <v>lunedì</v>
      </c>
      <c r="AA911" s="22">
        <f t="shared" si="319"/>
        <v>8.25</v>
      </c>
      <c r="AB911" s="22" t="str">
        <f t="shared" si="320"/>
        <v>08:15</v>
      </c>
      <c r="AC911" s="22" t="str">
        <f t="shared" si="321"/>
        <v>NO</v>
      </c>
      <c r="AD911" s="46"/>
      <c r="AE911" s="85">
        <v>45838</v>
      </c>
      <c r="AF911" s="86" t="s">
        <v>96</v>
      </c>
      <c r="AG911" s="86" t="s">
        <v>52</v>
      </c>
      <c r="AH911" s="86">
        <v>5400255118</v>
      </c>
      <c r="AI911" s="86">
        <v>10</v>
      </c>
      <c r="AJ911" s="87">
        <v>7.45</v>
      </c>
      <c r="AK911" s="87">
        <v>16.45</v>
      </c>
      <c r="AL911" s="87">
        <v>16.5</v>
      </c>
      <c r="AM911" s="86" t="s">
        <v>98</v>
      </c>
      <c r="AN911" s="86" t="s">
        <v>45</v>
      </c>
      <c r="AO911" s="75" t="s">
        <v>46</v>
      </c>
    </row>
    <row r="912" spans="1:41" ht="14.45" customHeight="1">
      <c r="A912" s="38"/>
      <c r="B912" s="9">
        <f t="shared" si="308"/>
        <v>45838</v>
      </c>
      <c r="C912" s="39">
        <f t="shared" si="325"/>
        <v>5400255118</v>
      </c>
      <c r="D912" s="38" t="str">
        <f>IF(AF912="", "", IFERROR(TEXT(INDEX(Tabella4[N°], MATCH("*"&amp;AF912&amp;"*", Tabella4[DIPENDENTE], 0)), "0000"), "Non trovato"))</f>
        <v>0354</v>
      </c>
      <c r="E912" s="38" t="str">
        <f>IF(AG912="", "", IF(ISERROR(MATCH("*"&amp;AG912&amp;"*", Tabella4[DIPENDENTE], 0)), "Non trovato", TEXT(INDEX(Tabella4[N°], MATCH("*"&amp;AG912&amp;"*", Tabella4[DIPENDENTE], 0)), "0000")))</f>
        <v>1972</v>
      </c>
      <c r="F912" s="48" t="str">
        <f t="shared" si="309"/>
        <v>GARRO L</v>
      </c>
      <c r="G912" s="48" t="str">
        <f t="shared" si="310"/>
        <v>MILLO</v>
      </c>
      <c r="H912" s="57"/>
      <c r="I912" s="68" t="str">
        <f t="shared" si="311"/>
        <v>02</v>
      </c>
      <c r="J912" s="39" t="str">
        <f t="shared" si="322"/>
        <v/>
      </c>
      <c r="K912" s="40" t="str">
        <f t="shared" si="323"/>
        <v>03:30</v>
      </c>
      <c r="L912" s="48"/>
      <c r="M912" s="41" t="str">
        <f t="shared" si="324"/>
        <v/>
      </c>
      <c r="N912" s="41" t="str">
        <f t="shared" si="312"/>
        <v/>
      </c>
      <c r="O912" s="10" t="str">
        <f t="shared" si="313"/>
        <v>03:30</v>
      </c>
      <c r="P912" s="10" t="str">
        <f t="shared" si="314"/>
        <v/>
      </c>
      <c r="Q912" s="48" t="str">
        <f t="shared" si="315"/>
        <v/>
      </c>
      <c r="R912" s="48" t="str">
        <f t="shared" si="316"/>
        <v/>
      </c>
      <c r="S912" s="42" t="str">
        <f t="shared" si="317"/>
        <v>DOPPIO</v>
      </c>
      <c r="T912" s="57" t="str">
        <f>Tabella3[[#This Row],[Descrizione Attività]]</f>
        <v>ARCOM BLE PON: squ stru corrett Giugno</v>
      </c>
      <c r="U912" s="57" t="str">
        <f>IF(Tabella1[[#This Row],[DATA]]="","","02")</f>
        <v>02</v>
      </c>
      <c r="V912" s="34"/>
      <c r="W912" s="34"/>
      <c r="X912" s="33"/>
      <c r="Y912" s="23"/>
      <c r="Z912" s="21" t="str">
        <f t="shared" si="318"/>
        <v>lunedì</v>
      </c>
      <c r="AA912" s="22">
        <f t="shared" si="319"/>
        <v>3.5</v>
      </c>
      <c r="AB912" s="22" t="str">
        <f t="shared" si="320"/>
        <v>03:30</v>
      </c>
      <c r="AC912" s="22" t="str">
        <f t="shared" si="321"/>
        <v>NO</v>
      </c>
      <c r="AD912" s="46"/>
      <c r="AE912" s="85">
        <v>45838</v>
      </c>
      <c r="AF912" s="86" t="s">
        <v>99</v>
      </c>
      <c r="AG912" s="86" t="s">
        <v>100</v>
      </c>
      <c r="AH912" s="86">
        <v>5400255118</v>
      </c>
      <c r="AI912" s="86">
        <v>10</v>
      </c>
      <c r="AJ912" s="87">
        <v>7.45</v>
      </c>
      <c r="AK912" s="87">
        <v>11.15</v>
      </c>
      <c r="AL912" s="87">
        <v>7</v>
      </c>
      <c r="AM912" s="86" t="s">
        <v>98</v>
      </c>
      <c r="AN912" s="86" t="s">
        <v>45</v>
      </c>
      <c r="AO912" s="75" t="s">
        <v>46</v>
      </c>
    </row>
    <row r="913" spans="1:41" ht="14.45" customHeight="1">
      <c r="A913" s="38"/>
      <c r="B913" s="9">
        <f t="shared" si="308"/>
        <v>45838</v>
      </c>
      <c r="C913" s="39">
        <f t="shared" si="325"/>
        <v>5400255115</v>
      </c>
      <c r="D913" s="38" t="str">
        <f>IF(AF913="", "", IFERROR(TEXT(INDEX(Tabella4[N°], MATCH("*"&amp;AF913&amp;"*", Tabella4[DIPENDENTE], 0)), "0000"), "Non trovato"))</f>
        <v>0354</v>
      </c>
      <c r="E913" s="38" t="str">
        <f>IF(AG913="", "", IF(ISERROR(MATCH("*"&amp;AG913&amp;"*", Tabella4[DIPENDENTE], 0)), "Non trovato", TEXT(INDEX(Tabella4[N°], MATCH("*"&amp;AG913&amp;"*", Tabella4[DIPENDENTE], 0)), "0000")))</f>
        <v>1972</v>
      </c>
      <c r="F913" s="48" t="str">
        <f t="shared" si="309"/>
        <v>GARRO L</v>
      </c>
      <c r="G913" s="48" t="str">
        <f t="shared" si="310"/>
        <v>MILLO</v>
      </c>
      <c r="H913" s="57"/>
      <c r="I913" s="68" t="str">
        <f t="shared" si="311"/>
        <v>02</v>
      </c>
      <c r="J913" s="39" t="str">
        <f t="shared" si="322"/>
        <v/>
      </c>
      <c r="K913" s="40" t="str">
        <f t="shared" si="323"/>
        <v>01:30</v>
      </c>
      <c r="L913" s="48"/>
      <c r="M913" s="41" t="str">
        <f t="shared" si="324"/>
        <v/>
      </c>
      <c r="N913" s="41" t="str">
        <f t="shared" si="312"/>
        <v/>
      </c>
      <c r="O913" s="10" t="str">
        <f t="shared" si="313"/>
        <v>01:30</v>
      </c>
      <c r="P913" s="10" t="str">
        <f t="shared" si="314"/>
        <v/>
      </c>
      <c r="Q913" s="48" t="str">
        <f t="shared" si="315"/>
        <v/>
      </c>
      <c r="R913" s="48" t="str">
        <f t="shared" si="316"/>
        <v/>
      </c>
      <c r="S913" s="42" t="str">
        <f t="shared" si="317"/>
        <v>DOPPIO</v>
      </c>
      <c r="T913" s="57" t="str">
        <f>Tabella3[[#This Row],[Descrizione Attività]]</f>
        <v>PA1S: squ strum correttiva Giugno</v>
      </c>
      <c r="U913" s="57" t="str">
        <f>IF(Tabella1[[#This Row],[DATA]]="","","02")</f>
        <v>02</v>
      </c>
      <c r="V913" s="34"/>
      <c r="W913" s="34"/>
      <c r="X913" s="33"/>
      <c r="Y913" s="23"/>
      <c r="Z913" s="21" t="str">
        <f t="shared" si="318"/>
        <v>lunedì</v>
      </c>
      <c r="AA913" s="22">
        <f t="shared" si="319"/>
        <v>1.5</v>
      </c>
      <c r="AB913" s="22" t="str">
        <f t="shared" si="320"/>
        <v>01:30</v>
      </c>
      <c r="AC913" s="22" t="str">
        <f t="shared" si="321"/>
        <v>NO</v>
      </c>
      <c r="AD913" s="46"/>
      <c r="AE913" s="85">
        <v>45838</v>
      </c>
      <c r="AF913" s="86" t="s">
        <v>99</v>
      </c>
      <c r="AG913" s="86" t="s">
        <v>100</v>
      </c>
      <c r="AH913" s="86">
        <v>5400255115</v>
      </c>
      <c r="AI913" s="86">
        <v>10</v>
      </c>
      <c r="AJ913" s="87">
        <v>11.15</v>
      </c>
      <c r="AK913" s="87">
        <v>13.3</v>
      </c>
      <c r="AL913" s="87">
        <v>3</v>
      </c>
      <c r="AM913" s="86" t="s">
        <v>95</v>
      </c>
      <c r="AN913" s="86" t="s">
        <v>45</v>
      </c>
      <c r="AO913" s="75" t="s">
        <v>46</v>
      </c>
    </row>
    <row r="914" spans="1:41" ht="14.45" customHeight="1">
      <c r="A914" s="38"/>
      <c r="B914" s="9">
        <f t="shared" si="308"/>
        <v>45838</v>
      </c>
      <c r="C914" s="39">
        <f t="shared" si="325"/>
        <v>5400255113</v>
      </c>
      <c r="D914" s="38" t="str">
        <f>IF(AF914="", "", IFERROR(TEXT(INDEX(Tabella4[N°], MATCH("*"&amp;AF914&amp;"*", Tabella4[DIPENDENTE], 0)), "0000"), "Non trovato"))</f>
        <v>0354</v>
      </c>
      <c r="E914" s="38" t="str">
        <f>IF(AG914="", "", IF(ISERROR(MATCH("*"&amp;AG914&amp;"*", Tabella4[DIPENDENTE], 0)), "Non trovato", TEXT(INDEX(Tabella4[N°], MATCH("*"&amp;AG914&amp;"*", Tabella4[DIPENDENTE], 0)), "0000")))</f>
        <v>1972</v>
      </c>
      <c r="F914" s="48" t="str">
        <f t="shared" si="309"/>
        <v>GARRO L</v>
      </c>
      <c r="G914" s="48" t="str">
        <f t="shared" si="310"/>
        <v>MILLO</v>
      </c>
      <c r="H914" s="57"/>
      <c r="I914" s="68" t="str">
        <f t="shared" si="311"/>
        <v>02</v>
      </c>
      <c r="J914" s="39" t="str">
        <f t="shared" si="322"/>
        <v/>
      </c>
      <c r="K914" s="40" t="str">
        <f t="shared" si="323"/>
        <v>03:15</v>
      </c>
      <c r="L914" s="48"/>
      <c r="M914" s="41" t="str">
        <f t="shared" si="324"/>
        <v/>
      </c>
      <c r="N914" s="41" t="str">
        <f t="shared" si="312"/>
        <v/>
      </c>
      <c r="O914" s="10" t="str">
        <f t="shared" si="313"/>
        <v>03:15</v>
      </c>
      <c r="P914" s="10" t="str">
        <f t="shared" si="314"/>
        <v/>
      </c>
      <c r="Q914" s="48" t="str">
        <f t="shared" si="315"/>
        <v/>
      </c>
      <c r="R914" s="48" t="str">
        <f t="shared" si="316"/>
        <v/>
      </c>
      <c r="S914" s="42" t="str">
        <f t="shared" si="317"/>
        <v>DOPPIO</v>
      </c>
      <c r="T914" s="57" t="str">
        <f>Tabella3[[#This Row],[Descrizione Attività]]</f>
        <v>Utilities: squ strum correttiva Giugno</v>
      </c>
      <c r="U914" s="57" t="str">
        <f>IF(Tabella1[[#This Row],[DATA]]="","","02")</f>
        <v>02</v>
      </c>
      <c r="V914" s="34"/>
      <c r="W914" s="34"/>
      <c r="X914" s="33"/>
      <c r="Y914" s="23"/>
      <c r="Z914" s="21" t="str">
        <f t="shared" si="318"/>
        <v>lunedì</v>
      </c>
      <c r="AA914" s="22">
        <f t="shared" si="319"/>
        <v>3.25</v>
      </c>
      <c r="AB914" s="22" t="str">
        <f t="shared" si="320"/>
        <v>03:15</v>
      </c>
      <c r="AC914" s="22" t="str">
        <f t="shared" si="321"/>
        <v>NO</v>
      </c>
      <c r="AD914" s="46"/>
      <c r="AE914" s="85">
        <v>45838</v>
      </c>
      <c r="AF914" s="86" t="s">
        <v>99</v>
      </c>
      <c r="AG914" s="86" t="s">
        <v>100</v>
      </c>
      <c r="AH914" s="86">
        <v>5400255113</v>
      </c>
      <c r="AI914" s="86">
        <v>10</v>
      </c>
      <c r="AJ914" s="87">
        <v>13.3</v>
      </c>
      <c r="AK914" s="87">
        <v>16.45</v>
      </c>
      <c r="AL914" s="87">
        <v>6.5</v>
      </c>
      <c r="AM914" s="86" t="s">
        <v>104</v>
      </c>
      <c r="AN914" s="86" t="s">
        <v>45</v>
      </c>
      <c r="AO914" s="75" t="s">
        <v>46</v>
      </c>
    </row>
    <row r="915" spans="1:41" ht="14.45" customHeight="1">
      <c r="A915" s="38"/>
      <c r="B915" s="9">
        <f t="shared" si="308"/>
        <v>45838</v>
      </c>
      <c r="C915" s="39">
        <f t="shared" si="325"/>
        <v>5400255113</v>
      </c>
      <c r="D915" s="38" t="str">
        <f>IF(AF915="", "", IFERROR(TEXT(INDEX(Tabella4[N°], MATCH("*"&amp;AF915&amp;"*", Tabella4[DIPENDENTE], 0)), "0000"), "Non trovato"))</f>
        <v>2013</v>
      </c>
      <c r="E915" s="38" t="str">
        <f>IF(AG915="", "", IF(ISERROR(MATCH("*"&amp;AG915&amp;"*", Tabella4[DIPENDENTE], 0)), "Non trovato", TEXT(INDEX(Tabella4[N°], MATCH("*"&amp;AG915&amp;"*", Tabella4[DIPENDENTE], 0)), "0000")))</f>
        <v>2132</v>
      </c>
      <c r="F915" s="48" t="str">
        <f t="shared" si="309"/>
        <v>DE LUCA</v>
      </c>
      <c r="G915" s="48" t="str">
        <f t="shared" si="310"/>
        <v>ALLEGRETTI</v>
      </c>
      <c r="H915" s="57"/>
      <c r="I915" s="68" t="str">
        <f t="shared" si="311"/>
        <v>02</v>
      </c>
      <c r="J915" s="39" t="str">
        <f t="shared" si="322"/>
        <v/>
      </c>
      <c r="K915" s="40" t="str">
        <f t="shared" si="323"/>
        <v>05:00</v>
      </c>
      <c r="L915" s="48"/>
      <c r="M915" s="41" t="str">
        <f t="shared" si="324"/>
        <v/>
      </c>
      <c r="N915" s="41" t="str">
        <f t="shared" si="312"/>
        <v/>
      </c>
      <c r="O915" s="10" t="str">
        <f t="shared" si="313"/>
        <v>05:00</v>
      </c>
      <c r="P915" s="10" t="str">
        <f t="shared" si="314"/>
        <v/>
      </c>
      <c r="Q915" s="48" t="str">
        <f t="shared" si="315"/>
        <v/>
      </c>
      <c r="R915" s="48" t="str">
        <f t="shared" si="316"/>
        <v/>
      </c>
      <c r="S915" s="42" t="str">
        <f t="shared" si="317"/>
        <v>DOPPIO</v>
      </c>
      <c r="T915" s="57" t="str">
        <f>Tabella3[[#This Row],[Descrizione Attività]]</f>
        <v>Utilities: squ strum correttiva Giugno</v>
      </c>
      <c r="U915" s="57" t="str">
        <f>IF(Tabella1[[#This Row],[DATA]]="","","02")</f>
        <v>02</v>
      </c>
      <c r="V915" s="34"/>
      <c r="W915" s="34"/>
      <c r="X915" s="33"/>
      <c r="Y915" s="23"/>
      <c r="Z915" s="21" t="str">
        <f t="shared" si="318"/>
        <v>lunedì</v>
      </c>
      <c r="AA915" s="22">
        <f t="shared" si="319"/>
        <v>5</v>
      </c>
      <c r="AB915" s="22" t="str">
        <f t="shared" si="320"/>
        <v>05:00</v>
      </c>
      <c r="AC915" s="22" t="str">
        <f t="shared" si="321"/>
        <v>NO</v>
      </c>
      <c r="AD915" s="46"/>
      <c r="AE915" s="85">
        <v>45838</v>
      </c>
      <c r="AF915" s="86" t="s">
        <v>105</v>
      </c>
      <c r="AG915" s="86" t="s">
        <v>107</v>
      </c>
      <c r="AH915" s="86">
        <v>5400255113</v>
      </c>
      <c r="AI915" s="86">
        <v>10</v>
      </c>
      <c r="AJ915" s="87">
        <v>7.45</v>
      </c>
      <c r="AK915" s="87">
        <v>13.3</v>
      </c>
      <c r="AL915" s="87">
        <v>10</v>
      </c>
      <c r="AM915" s="86" t="s">
        <v>104</v>
      </c>
      <c r="AN915" s="86" t="s">
        <v>45</v>
      </c>
      <c r="AO915" s="75" t="s">
        <v>46</v>
      </c>
    </row>
    <row r="916" spans="1:41" ht="14.45" customHeight="1">
      <c r="A916" s="38"/>
      <c r="B916" s="9">
        <f t="shared" si="308"/>
        <v>45838</v>
      </c>
      <c r="C916" s="39">
        <f t="shared" si="325"/>
        <v>5400257401</v>
      </c>
      <c r="D916" s="38" t="str">
        <f>IF(AF916="", "", IFERROR(TEXT(INDEX(Tabella4[N°], MATCH("*"&amp;AF916&amp;"*", Tabella4[DIPENDENTE], 0)), "0000"), "Non trovato"))</f>
        <v>2013</v>
      </c>
      <c r="E916" s="38" t="str">
        <f>IF(AG916="", "", IF(ISERROR(MATCH("*"&amp;AG916&amp;"*", Tabella4[DIPENDENTE], 0)), "Non trovato", TEXT(INDEX(Tabella4[N°], MATCH("*"&amp;AG916&amp;"*", Tabella4[DIPENDENTE], 0)), "0000")))</f>
        <v>2132</v>
      </c>
      <c r="F916" s="48" t="str">
        <f t="shared" si="309"/>
        <v>DE LUCA</v>
      </c>
      <c r="G916" s="48" t="str">
        <f t="shared" si="310"/>
        <v>ALLEGRETTI</v>
      </c>
      <c r="H916" s="57"/>
      <c r="I916" s="68" t="str">
        <f t="shared" si="311"/>
        <v>02</v>
      </c>
      <c r="J916" s="39" t="str">
        <f t="shared" si="322"/>
        <v/>
      </c>
      <c r="K916" s="40" t="str">
        <f t="shared" si="323"/>
        <v>03:15</v>
      </c>
      <c r="L916" s="48"/>
      <c r="M916" s="41" t="str">
        <f t="shared" si="324"/>
        <v/>
      </c>
      <c r="N916" s="41" t="str">
        <f t="shared" si="312"/>
        <v/>
      </c>
      <c r="O916" s="10" t="str">
        <f t="shared" si="313"/>
        <v>03:15</v>
      </c>
      <c r="P916" s="10" t="str">
        <f t="shared" si="314"/>
        <v/>
      </c>
      <c r="Q916" s="48" t="str">
        <f t="shared" si="315"/>
        <v/>
      </c>
      <c r="R916" s="48" t="str">
        <f t="shared" si="316"/>
        <v/>
      </c>
      <c r="S916" s="42" t="str">
        <f t="shared" si="317"/>
        <v>DOPPIO</v>
      </c>
      <c r="T916" s="57" t="str">
        <f>Tabella3[[#This Row],[Descrizione Attività]]</f>
        <v>1200: assistenza KV - HIC</v>
      </c>
      <c r="U916" s="57" t="str">
        <f>IF(Tabella1[[#This Row],[DATA]]="","","02")</f>
        <v>02</v>
      </c>
      <c r="V916" s="34"/>
      <c r="W916" s="34"/>
      <c r="X916" s="33"/>
      <c r="Y916" s="23"/>
      <c r="Z916" s="21" t="str">
        <f t="shared" si="318"/>
        <v>lunedì</v>
      </c>
      <c r="AA916" s="22">
        <f t="shared" si="319"/>
        <v>3.25</v>
      </c>
      <c r="AB916" s="22" t="str">
        <f t="shared" si="320"/>
        <v>03:15</v>
      </c>
      <c r="AC916" s="22" t="str">
        <f t="shared" si="321"/>
        <v>NO</v>
      </c>
      <c r="AD916" s="46"/>
      <c r="AE916" s="85">
        <v>45838</v>
      </c>
      <c r="AF916" s="86" t="s">
        <v>105</v>
      </c>
      <c r="AG916" s="86" t="s">
        <v>107</v>
      </c>
      <c r="AH916" s="86">
        <v>5400257401</v>
      </c>
      <c r="AI916" s="86">
        <v>10</v>
      </c>
      <c r="AJ916" s="87">
        <v>13.3</v>
      </c>
      <c r="AK916" s="87">
        <v>16.45</v>
      </c>
      <c r="AL916" s="87">
        <v>6.5</v>
      </c>
      <c r="AM916" s="86" t="s">
        <v>252</v>
      </c>
      <c r="AN916" s="86" t="s">
        <v>45</v>
      </c>
      <c r="AO916" s="75" t="s">
        <v>46</v>
      </c>
    </row>
    <row r="917" spans="1:41" ht="14.45" customHeight="1">
      <c r="A917" s="38"/>
      <c r="B917" s="9">
        <f t="shared" si="308"/>
        <v>45838</v>
      </c>
      <c r="C917" s="39">
        <f t="shared" si="325"/>
        <v>404</v>
      </c>
      <c r="D917" s="38" t="str">
        <f>IF(AF917="", "", IFERROR(TEXT(INDEX(Tabella4[N°], MATCH("*"&amp;AF917&amp;"*", Tabella4[DIPENDENTE], 0)), "0000"), "Non trovato"))</f>
        <v>2132</v>
      </c>
      <c r="E917" s="38" t="str">
        <f>IF(AG917="", "", IF(ISERROR(MATCH("*"&amp;AG917&amp;"*", Tabella4[DIPENDENTE], 0)), "Non trovato", TEXT(INDEX(Tabella4[N°], MATCH("*"&amp;AG917&amp;"*", Tabella4[DIPENDENTE], 0)), "0000")))</f>
        <v/>
      </c>
      <c r="F917" s="48" t="str">
        <f t="shared" si="309"/>
        <v>ALLEGRETTI</v>
      </c>
      <c r="G917" s="48" t="str">
        <f t="shared" si="310"/>
        <v/>
      </c>
      <c r="H917" s="57"/>
      <c r="I917" s="68" t="str">
        <f t="shared" si="311"/>
        <v>02</v>
      </c>
      <c r="J917" s="39" t="str">
        <f t="shared" si="322"/>
        <v>01:00</v>
      </c>
      <c r="K917" s="40" t="str">
        <f t="shared" si="323"/>
        <v/>
      </c>
      <c r="L917" s="48"/>
      <c r="M917" s="41" t="str">
        <f t="shared" si="324"/>
        <v/>
      </c>
      <c r="N917" s="41" t="str">
        <f t="shared" si="312"/>
        <v/>
      </c>
      <c r="O917" s="10" t="str">
        <f t="shared" si="313"/>
        <v>01:00</v>
      </c>
      <c r="P917" s="10" t="str">
        <f t="shared" si="314"/>
        <v/>
      </c>
      <c r="Q917" s="48" t="str">
        <f t="shared" si="315"/>
        <v/>
      </c>
      <c r="R917" s="48" t="str">
        <f t="shared" si="316"/>
        <v/>
      </c>
      <c r="S917" s="42" t="str">
        <f t="shared" si="317"/>
        <v>SINGOLO</v>
      </c>
      <c r="T917" s="57" t="str">
        <f>Tabella3[[#This Row],[Descrizione Attività]]</f>
        <v>ORE CONTO PROPRIO</v>
      </c>
      <c r="U917" s="57" t="str">
        <f>IF(Tabella1[[#This Row],[DATA]]="","","02")</f>
        <v>02</v>
      </c>
      <c r="V917" s="34"/>
      <c r="W917" s="34"/>
      <c r="X917" s="33"/>
      <c r="Y917" s="23"/>
      <c r="Z917" s="21" t="str">
        <f t="shared" si="318"/>
        <v>lunedì</v>
      </c>
      <c r="AA917" s="22">
        <f t="shared" si="319"/>
        <v>1</v>
      </c>
      <c r="AB917" s="22" t="str">
        <f t="shared" si="320"/>
        <v>01:00</v>
      </c>
      <c r="AC917" s="22" t="str">
        <f t="shared" si="321"/>
        <v>NO</v>
      </c>
      <c r="AD917" s="46"/>
      <c r="AE917" s="85">
        <v>45838</v>
      </c>
      <c r="AF917" s="86" t="s">
        <v>107</v>
      </c>
      <c r="AG917" s="86"/>
      <c r="AH917" s="86">
        <v>4041</v>
      </c>
      <c r="AI917" s="86">
        <v>10</v>
      </c>
      <c r="AJ917" s="87">
        <v>6.45</v>
      </c>
      <c r="AK917" s="87">
        <v>7.45</v>
      </c>
      <c r="AL917" s="87">
        <v>1</v>
      </c>
      <c r="AM917" s="86" t="s">
        <v>62</v>
      </c>
      <c r="AN917" s="86" t="s">
        <v>49</v>
      </c>
      <c r="AO917" s="75">
        <v>4041</v>
      </c>
    </row>
    <row r="918" spans="1:41" ht="14.45" customHeight="1">
      <c r="A918" s="38"/>
      <c r="B918" s="9">
        <f t="shared" si="308"/>
        <v>45838</v>
      </c>
      <c r="C918" s="39">
        <f t="shared" si="325"/>
        <v>404</v>
      </c>
      <c r="D918" s="38" t="str">
        <f>IF(AF918="", "", IFERROR(TEXT(INDEX(Tabella4[N°], MATCH("*"&amp;AF918&amp;"*", Tabella4[DIPENDENTE], 0)), "0000"), "Non trovato"))</f>
        <v>2132</v>
      </c>
      <c r="E918" s="38" t="str">
        <f>IF(AG918="", "", IF(ISERROR(MATCH("*"&amp;AG918&amp;"*", Tabella4[DIPENDENTE], 0)), "Non trovato", TEXT(INDEX(Tabella4[N°], MATCH("*"&amp;AG918&amp;"*", Tabella4[DIPENDENTE], 0)), "0000")))</f>
        <v/>
      </c>
      <c r="F918" s="48" t="str">
        <f t="shared" si="309"/>
        <v>ALLEGRETTI</v>
      </c>
      <c r="G918" s="48" t="str">
        <f t="shared" si="310"/>
        <v/>
      </c>
      <c r="H918" s="57"/>
      <c r="I918" s="68" t="str">
        <f t="shared" si="311"/>
        <v>02</v>
      </c>
      <c r="J918" s="39" t="str">
        <f t="shared" si="322"/>
        <v>00:30</v>
      </c>
      <c r="K918" s="40" t="str">
        <f t="shared" si="323"/>
        <v/>
      </c>
      <c r="L918" s="48"/>
      <c r="M918" s="41" t="str">
        <f t="shared" si="324"/>
        <v/>
      </c>
      <c r="N918" s="41" t="str">
        <f t="shared" si="312"/>
        <v/>
      </c>
      <c r="O918" s="10" t="str">
        <f t="shared" si="313"/>
        <v>00:30</v>
      </c>
      <c r="P918" s="10" t="str">
        <f t="shared" si="314"/>
        <v/>
      </c>
      <c r="Q918" s="48" t="str">
        <f t="shared" si="315"/>
        <v/>
      </c>
      <c r="R918" s="48" t="str">
        <f t="shared" si="316"/>
        <v/>
      </c>
      <c r="S918" s="42" t="str">
        <f t="shared" si="317"/>
        <v>SINGOLO</v>
      </c>
      <c r="T918" s="57" t="str">
        <f>Tabella3[[#This Row],[Descrizione Attività]]</f>
        <v>ORE CONTO PROPRIO</v>
      </c>
      <c r="U918" s="57" t="str">
        <f>IF(Tabella1[[#This Row],[DATA]]="","","02")</f>
        <v>02</v>
      </c>
      <c r="V918" s="34"/>
      <c r="W918" s="34"/>
      <c r="X918" s="33"/>
      <c r="Y918" s="23"/>
      <c r="Z918" s="21" t="str">
        <f t="shared" si="318"/>
        <v>lunedì</v>
      </c>
      <c r="AA918" s="22">
        <f t="shared" si="319"/>
        <v>0.5</v>
      </c>
      <c r="AB918" s="22" t="str">
        <f t="shared" si="320"/>
        <v>00:30</v>
      </c>
      <c r="AC918" s="22" t="str">
        <f t="shared" si="321"/>
        <v>NO</v>
      </c>
      <c r="AD918" s="46"/>
      <c r="AE918" s="85">
        <v>45838</v>
      </c>
      <c r="AF918" s="86" t="s">
        <v>107</v>
      </c>
      <c r="AG918" s="86"/>
      <c r="AH918" s="86">
        <v>4041</v>
      </c>
      <c r="AI918" s="86">
        <v>10</v>
      </c>
      <c r="AJ918" s="87">
        <v>16.45</v>
      </c>
      <c r="AK918" s="87">
        <v>17.149999999999999</v>
      </c>
      <c r="AL918" s="87">
        <v>0.5</v>
      </c>
      <c r="AM918" s="86" t="s">
        <v>62</v>
      </c>
      <c r="AN918" s="86" t="s">
        <v>49</v>
      </c>
      <c r="AO918" s="75">
        <v>4041</v>
      </c>
    </row>
    <row r="919" spans="1:41" ht="14.45" customHeight="1">
      <c r="A919" s="38"/>
      <c r="B919" s="9">
        <f t="shared" si="308"/>
        <v>45838</v>
      </c>
      <c r="C919" s="39">
        <f t="shared" si="325"/>
        <v>404</v>
      </c>
      <c r="D919" s="38" t="str">
        <f>IF(AF919="", "", IFERROR(TEXT(INDEX(Tabella4[N°], MATCH("*"&amp;AF919&amp;"*", Tabella4[DIPENDENTE], 0)), "0000"), "Non trovato"))</f>
        <v>0319</v>
      </c>
      <c r="E919" s="38" t="str">
        <f>IF(AG919="", "", IF(ISERROR(MATCH("*"&amp;AG919&amp;"*", Tabella4[DIPENDENTE], 0)), "Non trovato", TEXT(INDEX(Tabella4[N°], MATCH("*"&amp;AG919&amp;"*", Tabella4[DIPENDENTE], 0)), "0000")))</f>
        <v/>
      </c>
      <c r="F919" s="48" t="str">
        <f t="shared" si="309"/>
        <v>AMARA</v>
      </c>
      <c r="G919" s="48" t="str">
        <f t="shared" si="310"/>
        <v/>
      </c>
      <c r="H919" s="57"/>
      <c r="I919" s="68" t="str">
        <f t="shared" si="311"/>
        <v>02</v>
      </c>
      <c r="J919" s="39" t="str">
        <f t="shared" si="322"/>
        <v>01:00</v>
      </c>
      <c r="K919" s="40" t="str">
        <f t="shared" si="323"/>
        <v/>
      </c>
      <c r="L919" s="48"/>
      <c r="M919" s="41" t="str">
        <f t="shared" si="324"/>
        <v/>
      </c>
      <c r="N919" s="41" t="str">
        <f t="shared" si="312"/>
        <v/>
      </c>
      <c r="O919" s="10" t="str">
        <f t="shared" si="313"/>
        <v>01:00</v>
      </c>
      <c r="P919" s="10" t="str">
        <f t="shared" si="314"/>
        <v/>
      </c>
      <c r="Q919" s="48" t="str">
        <f t="shared" si="315"/>
        <v/>
      </c>
      <c r="R919" s="48" t="str">
        <f t="shared" si="316"/>
        <v/>
      </c>
      <c r="S919" s="42" t="str">
        <f t="shared" si="317"/>
        <v>SINGOLO</v>
      </c>
      <c r="T919" s="57" t="str">
        <f>Tabella3[[#This Row],[Descrizione Attività]]</f>
        <v>ORE CONTO PROPRIO</v>
      </c>
      <c r="U919" s="57" t="str">
        <f>IF(Tabella1[[#This Row],[DATA]]="","","02")</f>
        <v>02</v>
      </c>
      <c r="V919" s="34"/>
      <c r="W919" s="34"/>
      <c r="X919" s="33"/>
      <c r="Y919" s="23"/>
      <c r="Z919" s="21" t="str">
        <f t="shared" si="318"/>
        <v>lunedì</v>
      </c>
      <c r="AA919" s="22">
        <f t="shared" si="319"/>
        <v>1</v>
      </c>
      <c r="AB919" s="22" t="str">
        <f t="shared" si="320"/>
        <v>01:00</v>
      </c>
      <c r="AC919" s="22" t="str">
        <f t="shared" si="321"/>
        <v>NO</v>
      </c>
      <c r="AD919" s="46"/>
      <c r="AE919" s="85">
        <v>45838</v>
      </c>
      <c r="AF919" s="86" t="s">
        <v>155</v>
      </c>
      <c r="AG919" s="86"/>
      <c r="AH919" s="86">
        <v>4041</v>
      </c>
      <c r="AI919" s="86">
        <v>10</v>
      </c>
      <c r="AJ919" s="87">
        <v>6.45</v>
      </c>
      <c r="AK919" s="87">
        <v>7.45</v>
      </c>
      <c r="AL919" s="87">
        <v>1</v>
      </c>
      <c r="AM919" s="86" t="s">
        <v>62</v>
      </c>
      <c r="AN919" s="86" t="s">
        <v>49</v>
      </c>
      <c r="AO919" s="75">
        <v>4041</v>
      </c>
    </row>
    <row r="920" spans="1:41" ht="14.45" customHeight="1">
      <c r="A920" s="38"/>
      <c r="B920" s="9">
        <f t="shared" si="308"/>
        <v>45838</v>
      </c>
      <c r="C920" s="39" t="str">
        <f t="shared" si="325"/>
        <v>23/134</v>
      </c>
      <c r="D920" s="38" t="str">
        <f>IF(AF920="", "", IFERROR(TEXT(INDEX(Tabella4[N°], MATCH("*"&amp;AF920&amp;"*", Tabella4[DIPENDENTE], 0)), "0000"), "Non trovato"))</f>
        <v>2109</v>
      </c>
      <c r="E920" s="38" t="str">
        <f>IF(AG920="", "", IF(ISERROR(MATCH("*"&amp;AG920&amp;"*", Tabella4[DIPENDENTE], 0)), "Non trovato", TEXT(INDEX(Tabella4[N°], MATCH("*"&amp;AG920&amp;"*", Tabella4[DIPENDENTE], 0)), "0000")))</f>
        <v/>
      </c>
      <c r="F920" s="48" t="str">
        <f t="shared" si="309"/>
        <v>CAVALLI</v>
      </c>
      <c r="G920" s="48" t="str">
        <f t="shared" si="310"/>
        <v/>
      </c>
      <c r="H920" s="57"/>
      <c r="I920" s="68" t="str">
        <f t="shared" si="311"/>
        <v>02</v>
      </c>
      <c r="J920" s="39" t="str">
        <f t="shared" si="322"/>
        <v/>
      </c>
      <c r="K920" s="40" t="str">
        <f t="shared" si="323"/>
        <v>08:15</v>
      </c>
      <c r="L920" s="48"/>
      <c r="M920" s="41" t="str">
        <f t="shared" si="324"/>
        <v/>
      </c>
      <c r="N920" s="41" t="str">
        <f t="shared" si="312"/>
        <v/>
      </c>
      <c r="O920" s="10" t="str">
        <f t="shared" si="313"/>
        <v>08:15</v>
      </c>
      <c r="P920" s="10" t="str">
        <f t="shared" si="314"/>
        <v/>
      </c>
      <c r="Q920" s="48" t="str">
        <f t="shared" si="315"/>
        <v/>
      </c>
      <c r="R920" s="48" t="str">
        <f t="shared" si="316"/>
        <v/>
      </c>
      <c r="S920" s="42" t="str">
        <f t="shared" si="317"/>
        <v>SINGOLO</v>
      </c>
      <c r="T920" s="57" t="str">
        <f>Tabella3[[#This Row],[Descrizione Attività]]</f>
        <v>Manutenzione Strumentale Isab</v>
      </c>
      <c r="U920" s="57" t="str">
        <f>IF(Tabella1[[#This Row],[DATA]]="","","02")</f>
        <v>02</v>
      </c>
      <c r="V920" s="34"/>
      <c r="W920" s="34"/>
      <c r="X920" s="33"/>
      <c r="Y920" s="23"/>
      <c r="Z920" s="21" t="str">
        <f t="shared" si="318"/>
        <v>lunedì</v>
      </c>
      <c r="AA920" s="22">
        <f t="shared" si="319"/>
        <v>8.25</v>
      </c>
      <c r="AB920" s="22" t="str">
        <f t="shared" si="320"/>
        <v>08:15</v>
      </c>
      <c r="AC920" s="22" t="str">
        <f t="shared" si="321"/>
        <v>NO</v>
      </c>
      <c r="AD920" s="46"/>
      <c r="AE920" s="85">
        <v>45838</v>
      </c>
      <c r="AF920" s="86" t="s">
        <v>114</v>
      </c>
      <c r="AG920" s="86"/>
      <c r="AH920" s="86">
        <v>23134</v>
      </c>
      <c r="AI920" s="86">
        <v>20</v>
      </c>
      <c r="AJ920" s="87">
        <v>7.45</v>
      </c>
      <c r="AK920" s="87">
        <v>16.45</v>
      </c>
      <c r="AL920" s="87">
        <v>8.25</v>
      </c>
      <c r="AM920" s="86" t="s">
        <v>156</v>
      </c>
      <c r="AN920" s="86" t="s">
        <v>49</v>
      </c>
      <c r="AO920" s="75" t="s">
        <v>46</v>
      </c>
    </row>
    <row r="921" spans="1:41" ht="14.45" customHeight="1">
      <c r="A921" s="38"/>
      <c r="B921" s="9">
        <f t="shared" si="308"/>
        <v>45838</v>
      </c>
      <c r="C921" s="39">
        <f t="shared" si="325"/>
        <v>404</v>
      </c>
      <c r="D921" s="38" t="str">
        <f>IF(AF921="", "", IFERROR(TEXT(INDEX(Tabella4[N°], MATCH("*"&amp;AF921&amp;"*", Tabella4[DIPENDENTE], 0)), "0000"), "Non trovato"))</f>
        <v>0552</v>
      </c>
      <c r="E921" s="38" t="str">
        <f>IF(AG921="", "", IF(ISERROR(MATCH("*"&amp;AG921&amp;"*", Tabella4[DIPENDENTE], 0)), "Non trovato", TEXT(INDEX(Tabella4[N°], MATCH("*"&amp;AG921&amp;"*", Tabella4[DIPENDENTE], 0)), "0000")))</f>
        <v/>
      </c>
      <c r="F921" s="48" t="str">
        <f t="shared" si="309"/>
        <v>DI MARE</v>
      </c>
      <c r="G921" s="48" t="str">
        <f t="shared" si="310"/>
        <v/>
      </c>
      <c r="H921" s="57"/>
      <c r="I921" s="68" t="str">
        <f t="shared" si="311"/>
        <v>02</v>
      </c>
      <c r="J921" s="39" t="str">
        <f t="shared" si="322"/>
        <v>01:30</v>
      </c>
      <c r="K921" s="40" t="str">
        <f t="shared" si="323"/>
        <v/>
      </c>
      <c r="L921" s="48"/>
      <c r="M921" s="41" t="str">
        <f t="shared" si="324"/>
        <v/>
      </c>
      <c r="N921" s="41" t="str">
        <f t="shared" si="312"/>
        <v/>
      </c>
      <c r="O921" s="10" t="str">
        <f t="shared" si="313"/>
        <v>01:30</v>
      </c>
      <c r="P921" s="10" t="str">
        <f t="shared" si="314"/>
        <v/>
      </c>
      <c r="Q921" s="48" t="str">
        <f t="shared" si="315"/>
        <v/>
      </c>
      <c r="R921" s="48" t="str">
        <f t="shared" si="316"/>
        <v/>
      </c>
      <c r="S921" s="42" t="str">
        <f t="shared" si="317"/>
        <v>SINGOLO</v>
      </c>
      <c r="T921" s="57" t="str">
        <f>Tabella3[[#This Row],[Descrizione Attività]]</f>
        <v>ORE CONTO PROPRIO</v>
      </c>
      <c r="U921" s="57" t="str">
        <f>IF(Tabella1[[#This Row],[DATA]]="","","02")</f>
        <v>02</v>
      </c>
      <c r="V921" s="34"/>
      <c r="W921" s="34"/>
      <c r="X921" s="33"/>
      <c r="Y921" s="23"/>
      <c r="Z921" s="21" t="str">
        <f t="shared" si="318"/>
        <v>lunedì</v>
      </c>
      <c r="AA921" s="22">
        <f t="shared" si="319"/>
        <v>1.5</v>
      </c>
      <c r="AB921" s="22" t="str">
        <f t="shared" si="320"/>
        <v>01:30</v>
      </c>
      <c r="AC921" s="22" t="str">
        <f t="shared" si="321"/>
        <v>NO</v>
      </c>
      <c r="AD921" s="46"/>
      <c r="AE921" s="85">
        <v>45838</v>
      </c>
      <c r="AF921" s="86" t="s">
        <v>63</v>
      </c>
      <c r="AG921" s="86"/>
      <c r="AH921" s="86">
        <v>4041</v>
      </c>
      <c r="AI921" s="86">
        <v>10</v>
      </c>
      <c r="AJ921" s="87">
        <v>6.15</v>
      </c>
      <c r="AK921" s="87">
        <v>7.45</v>
      </c>
      <c r="AL921" s="87">
        <v>1.5</v>
      </c>
      <c r="AM921" s="86" t="s">
        <v>62</v>
      </c>
      <c r="AN921" s="86" t="s">
        <v>49</v>
      </c>
      <c r="AO921" s="75">
        <v>4041</v>
      </c>
    </row>
    <row r="922" spans="1:41" ht="14.45" customHeight="1">
      <c r="A922" s="38"/>
      <c r="B922" s="9">
        <f t="shared" si="308"/>
        <v>45838</v>
      </c>
      <c r="C922" s="39">
        <f t="shared" si="325"/>
        <v>404</v>
      </c>
      <c r="D922" s="38" t="str">
        <f>IF(AF922="", "", IFERROR(TEXT(INDEX(Tabella4[N°], MATCH("*"&amp;AF922&amp;"*", Tabella4[DIPENDENTE], 0)), "0000"), "Non trovato"))</f>
        <v>0552</v>
      </c>
      <c r="E922" s="38" t="str">
        <f>IF(AG922="", "", IF(ISERROR(MATCH("*"&amp;AG922&amp;"*", Tabella4[DIPENDENTE], 0)), "Non trovato", TEXT(INDEX(Tabella4[N°], MATCH("*"&amp;AG922&amp;"*", Tabella4[DIPENDENTE], 0)), "0000")))</f>
        <v/>
      </c>
      <c r="F922" s="48" t="str">
        <f t="shared" si="309"/>
        <v>DI MARE</v>
      </c>
      <c r="G922" s="48" t="str">
        <f t="shared" si="310"/>
        <v/>
      </c>
      <c r="H922" s="57"/>
      <c r="I922" s="68" t="str">
        <f t="shared" si="311"/>
        <v>02</v>
      </c>
      <c r="J922" s="39" t="str">
        <f t="shared" si="322"/>
        <v>00:30</v>
      </c>
      <c r="K922" s="40" t="str">
        <f t="shared" si="323"/>
        <v/>
      </c>
      <c r="L922" s="48"/>
      <c r="M922" s="41" t="str">
        <f t="shared" si="324"/>
        <v/>
      </c>
      <c r="N922" s="41" t="str">
        <f t="shared" si="312"/>
        <v/>
      </c>
      <c r="O922" s="10" t="str">
        <f t="shared" si="313"/>
        <v>00:30</v>
      </c>
      <c r="P922" s="10" t="str">
        <f t="shared" si="314"/>
        <v/>
      </c>
      <c r="Q922" s="48" t="str">
        <f t="shared" si="315"/>
        <v/>
      </c>
      <c r="R922" s="48" t="str">
        <f t="shared" si="316"/>
        <v/>
      </c>
      <c r="S922" s="42" t="str">
        <f t="shared" si="317"/>
        <v>SINGOLO</v>
      </c>
      <c r="T922" s="57" t="str">
        <f>Tabella3[[#This Row],[Descrizione Attività]]</f>
        <v>ORE CONTO PROPRIO</v>
      </c>
      <c r="U922" s="57" t="str">
        <f>IF(Tabella1[[#This Row],[DATA]]="","","02")</f>
        <v>02</v>
      </c>
      <c r="V922" s="34"/>
      <c r="W922" s="34"/>
      <c r="X922" s="33"/>
      <c r="Y922" s="23"/>
      <c r="Z922" s="21" t="str">
        <f t="shared" si="318"/>
        <v>lunedì</v>
      </c>
      <c r="AA922" s="22">
        <f t="shared" si="319"/>
        <v>0.5</v>
      </c>
      <c r="AB922" s="22" t="str">
        <f t="shared" si="320"/>
        <v>00:30</v>
      </c>
      <c r="AC922" s="22" t="str">
        <f t="shared" si="321"/>
        <v>NO</v>
      </c>
      <c r="AD922" s="46"/>
      <c r="AE922" s="85">
        <v>45838</v>
      </c>
      <c r="AF922" s="86" t="s">
        <v>63</v>
      </c>
      <c r="AG922" s="86"/>
      <c r="AH922" s="86">
        <v>4041</v>
      </c>
      <c r="AI922" s="86">
        <v>10</v>
      </c>
      <c r="AJ922" s="87">
        <v>16.45</v>
      </c>
      <c r="AK922" s="87">
        <v>17.149999999999999</v>
      </c>
      <c r="AL922" s="87">
        <v>0.5</v>
      </c>
      <c r="AM922" s="86" t="s">
        <v>62</v>
      </c>
      <c r="AN922" s="86" t="s">
        <v>49</v>
      </c>
      <c r="AO922" s="75">
        <v>4041</v>
      </c>
    </row>
    <row r="923" spans="1:41" ht="14.45" customHeight="1">
      <c r="A923" s="38"/>
      <c r="B923" s="9">
        <f t="shared" si="308"/>
        <v>45838</v>
      </c>
      <c r="C923" s="39">
        <f t="shared" si="325"/>
        <v>404</v>
      </c>
      <c r="D923" s="38" t="str">
        <f>IF(AF923="", "", IFERROR(TEXT(INDEX(Tabella4[N°], MATCH("*"&amp;AF923&amp;"*", Tabella4[DIPENDENTE], 0)), "0000"), "Non trovato"))</f>
        <v>1050</v>
      </c>
      <c r="E923" s="38" t="str">
        <f>IF(AG923="", "", IF(ISERROR(MATCH("*"&amp;AG923&amp;"*", Tabella4[DIPENDENTE], 0)), "Non trovato", TEXT(INDEX(Tabella4[N°], MATCH("*"&amp;AG923&amp;"*", Tabella4[DIPENDENTE], 0)), "0000")))</f>
        <v/>
      </c>
      <c r="F923" s="48" t="str">
        <f t="shared" si="309"/>
        <v>GIGLIUTO M</v>
      </c>
      <c r="G923" s="48" t="str">
        <f t="shared" si="310"/>
        <v/>
      </c>
      <c r="H923" s="57"/>
      <c r="I923" s="68" t="str">
        <f t="shared" si="311"/>
        <v>02</v>
      </c>
      <c r="J923" s="39" t="str">
        <f t="shared" si="322"/>
        <v>08:15</v>
      </c>
      <c r="K923" s="40" t="str">
        <f t="shared" si="323"/>
        <v/>
      </c>
      <c r="L923" s="48"/>
      <c r="M923" s="41" t="str">
        <f t="shared" si="324"/>
        <v>01:00</v>
      </c>
      <c r="N923" s="41" t="str">
        <f t="shared" si="312"/>
        <v/>
      </c>
      <c r="O923" s="10" t="str">
        <f t="shared" si="313"/>
        <v>09:15</v>
      </c>
      <c r="P923" s="10" t="str">
        <f t="shared" si="314"/>
        <v/>
      </c>
      <c r="Q923" s="48" t="str">
        <f t="shared" si="315"/>
        <v/>
      </c>
      <c r="R923" s="48" t="str">
        <f t="shared" si="316"/>
        <v/>
      </c>
      <c r="S923" s="42" t="str">
        <f t="shared" si="317"/>
        <v>SINGOLO</v>
      </c>
      <c r="T923" s="57" t="str">
        <f>Tabella3[[#This Row],[Descrizione Attività]]</f>
        <v>ORE CONTO PROPRIO</v>
      </c>
      <c r="U923" s="57" t="str">
        <f>IF(Tabella1[[#This Row],[DATA]]="","","02")</f>
        <v>02</v>
      </c>
      <c r="V923" s="34"/>
      <c r="W923" s="34"/>
      <c r="X923" s="33"/>
      <c r="Y923" s="23"/>
      <c r="Z923" s="21" t="str">
        <f t="shared" si="318"/>
        <v>lunedì</v>
      </c>
      <c r="AA923" s="22">
        <f t="shared" si="319"/>
        <v>9.25</v>
      </c>
      <c r="AB923" s="22" t="str">
        <f t="shared" si="320"/>
        <v>09:15</v>
      </c>
      <c r="AC923" s="22" t="str">
        <f t="shared" si="321"/>
        <v>NO</v>
      </c>
      <c r="AD923" s="46"/>
      <c r="AE923" s="85">
        <v>45838</v>
      </c>
      <c r="AF923" s="86" t="s">
        <v>109</v>
      </c>
      <c r="AG923" s="86"/>
      <c r="AH923" s="86">
        <v>4041</v>
      </c>
      <c r="AI923" s="86">
        <v>10</v>
      </c>
      <c r="AJ923" s="87">
        <v>7.15</v>
      </c>
      <c r="AK923" s="87">
        <v>17.149999999999999</v>
      </c>
      <c r="AL923" s="87">
        <v>9.25</v>
      </c>
      <c r="AM923" s="86" t="s">
        <v>62</v>
      </c>
      <c r="AN923" s="86" t="s">
        <v>49</v>
      </c>
      <c r="AO923" s="75">
        <v>4041</v>
      </c>
    </row>
    <row r="924" spans="1:41" ht="14.45" customHeight="1">
      <c r="A924" s="38"/>
      <c r="B924" s="9">
        <f t="shared" si="308"/>
        <v>45838</v>
      </c>
      <c r="C924" s="39">
        <f t="shared" si="325"/>
        <v>404</v>
      </c>
      <c r="D924" s="38" t="str">
        <f>IF(AF924="", "", IFERROR(TEXT(INDEX(Tabella4[N°], MATCH("*"&amp;AF924&amp;"*", Tabella4[DIPENDENTE], 0)), "0000"), "Non trovato"))</f>
        <v>0278</v>
      </c>
      <c r="E924" s="38" t="str">
        <f>IF(AG924="", "", IF(ISERROR(MATCH("*"&amp;AG924&amp;"*", Tabella4[DIPENDENTE], 0)), "Non trovato", TEXT(INDEX(Tabella4[N°], MATCH("*"&amp;AG924&amp;"*", Tabella4[DIPENDENTE], 0)), "0000")))</f>
        <v>1876</v>
      </c>
      <c r="F924" s="48" t="str">
        <f t="shared" si="309"/>
        <v>INTRESSALVI</v>
      </c>
      <c r="G924" s="48" t="str">
        <f t="shared" si="310"/>
        <v>RICCIO</v>
      </c>
      <c r="H924" s="57"/>
      <c r="I924" s="68" t="str">
        <f t="shared" si="311"/>
        <v>02</v>
      </c>
      <c r="J924" s="39" t="str">
        <f t="shared" si="322"/>
        <v>08:15</v>
      </c>
      <c r="K924" s="40" t="str">
        <f t="shared" si="323"/>
        <v/>
      </c>
      <c r="L924" s="48"/>
      <c r="M924" s="41" t="str">
        <f t="shared" si="324"/>
        <v/>
      </c>
      <c r="N924" s="41" t="str">
        <f t="shared" si="312"/>
        <v/>
      </c>
      <c r="O924" s="10" t="str">
        <f t="shared" si="313"/>
        <v>08:15</v>
      </c>
      <c r="P924" s="10" t="str">
        <f t="shared" si="314"/>
        <v/>
      </c>
      <c r="Q924" s="48" t="str">
        <f t="shared" si="315"/>
        <v/>
      </c>
      <c r="R924" s="48" t="str">
        <f t="shared" si="316"/>
        <v/>
      </c>
      <c r="S924" s="42" t="str">
        <f t="shared" si="317"/>
        <v>DOPPIO</v>
      </c>
      <c r="T924" s="57" t="str">
        <f>Tabella3[[#This Row],[Descrizione Attività]]</f>
        <v>ORE CONTO PROPRIO</v>
      </c>
      <c r="U924" s="57" t="str">
        <f>IF(Tabella1[[#This Row],[DATA]]="","","02")</f>
        <v>02</v>
      </c>
      <c r="V924" s="34"/>
      <c r="W924" s="34"/>
      <c r="X924" s="33"/>
      <c r="Y924" s="23"/>
      <c r="Z924" s="21" t="str">
        <f t="shared" si="318"/>
        <v>lunedì</v>
      </c>
      <c r="AA924" s="22">
        <f t="shared" si="319"/>
        <v>8.25</v>
      </c>
      <c r="AB924" s="22" t="str">
        <f t="shared" si="320"/>
        <v>08:15</v>
      </c>
      <c r="AC924" s="22" t="str">
        <f t="shared" si="321"/>
        <v>NO</v>
      </c>
      <c r="AD924" s="46"/>
      <c r="AE924" s="85">
        <v>45838</v>
      </c>
      <c r="AF924" s="86" t="s">
        <v>50</v>
      </c>
      <c r="AG924" s="86" t="s">
        <v>56</v>
      </c>
      <c r="AH924" s="86">
        <v>4041</v>
      </c>
      <c r="AI924" s="86">
        <v>10</v>
      </c>
      <c r="AJ924" s="87">
        <v>7.45</v>
      </c>
      <c r="AK924" s="87">
        <v>16.45</v>
      </c>
      <c r="AL924" s="87">
        <v>16.5</v>
      </c>
      <c r="AM924" s="86" t="s">
        <v>62</v>
      </c>
      <c r="AN924" s="86" t="s">
        <v>49</v>
      </c>
      <c r="AO924" s="75">
        <v>4041</v>
      </c>
    </row>
    <row r="925" spans="1:41" ht="14.45" customHeight="1">
      <c r="A925" s="38"/>
      <c r="B925" s="9">
        <f t="shared" si="308"/>
        <v>45838</v>
      </c>
      <c r="C925" s="39" t="str">
        <f t="shared" si="325"/>
        <v>23/134</v>
      </c>
      <c r="D925" s="38" t="str">
        <f>IF(AF925="", "", IFERROR(TEXT(INDEX(Tabella4[N°], MATCH("*"&amp;AF925&amp;"*", Tabella4[DIPENDENTE], 0)), "0000"), "Non trovato"))</f>
        <v>0263</v>
      </c>
      <c r="E925" s="38" t="str">
        <f>IF(AG925="", "", IF(ISERROR(MATCH("*"&amp;AG925&amp;"*", Tabella4[DIPENDENTE], 0)), "Non trovato", TEXT(INDEX(Tabella4[N°], MATCH("*"&amp;AG925&amp;"*", Tabella4[DIPENDENTE], 0)), "0000")))</f>
        <v/>
      </c>
      <c r="F925" s="48" t="str">
        <f t="shared" si="309"/>
        <v>ROSSITTO G</v>
      </c>
      <c r="G925" s="48" t="str">
        <f t="shared" si="310"/>
        <v/>
      </c>
      <c r="H925" s="57"/>
      <c r="I925" s="68" t="str">
        <f t="shared" si="311"/>
        <v>02</v>
      </c>
      <c r="J925" s="39" t="str">
        <f t="shared" si="322"/>
        <v/>
      </c>
      <c r="K925" s="40" t="str">
        <f t="shared" si="323"/>
        <v>03:30</v>
      </c>
      <c r="L925" s="48"/>
      <c r="M925" s="41" t="str">
        <f t="shared" si="324"/>
        <v/>
      </c>
      <c r="N925" s="41" t="str">
        <f t="shared" si="312"/>
        <v/>
      </c>
      <c r="O925" s="10" t="str">
        <f t="shared" si="313"/>
        <v>03:30</v>
      </c>
      <c r="P925" s="10" t="str">
        <f t="shared" si="314"/>
        <v/>
      </c>
      <c r="Q925" s="48" t="str">
        <f t="shared" si="315"/>
        <v/>
      </c>
      <c r="R925" s="48" t="str">
        <f t="shared" si="316"/>
        <v/>
      </c>
      <c r="S925" s="42" t="str">
        <f t="shared" si="317"/>
        <v>SINGOLO</v>
      </c>
      <c r="T925" s="57" t="str">
        <f>Tabella3[[#This Row],[Descrizione Attività]]</f>
        <v>Manutenzione Elettrica Isab</v>
      </c>
      <c r="U925" s="57" t="str">
        <f>IF(Tabella1[[#This Row],[DATA]]="","","02")</f>
        <v>02</v>
      </c>
      <c r="V925" s="34"/>
      <c r="W925" s="34"/>
      <c r="X925" s="33"/>
      <c r="Y925" s="23"/>
      <c r="Z925" s="21" t="str">
        <f t="shared" si="318"/>
        <v>lunedì</v>
      </c>
      <c r="AA925" s="22">
        <f t="shared" si="319"/>
        <v>3.5</v>
      </c>
      <c r="AB925" s="22" t="str">
        <f t="shared" si="320"/>
        <v>03:30</v>
      </c>
      <c r="AC925" s="22" t="str">
        <f t="shared" si="321"/>
        <v>NO</v>
      </c>
      <c r="AD925" s="46"/>
      <c r="AE925" s="85">
        <v>45838</v>
      </c>
      <c r="AF925" s="86" t="s">
        <v>110</v>
      </c>
      <c r="AG925" s="86"/>
      <c r="AH925" s="86">
        <v>23134</v>
      </c>
      <c r="AI925" s="86">
        <v>10</v>
      </c>
      <c r="AJ925" s="87">
        <v>6.15</v>
      </c>
      <c r="AK925" s="87">
        <v>9.4499999999999993</v>
      </c>
      <c r="AL925" s="87">
        <v>3.5</v>
      </c>
      <c r="AM925" s="86" t="s">
        <v>111</v>
      </c>
      <c r="AN925" s="86" t="s">
        <v>49</v>
      </c>
      <c r="AO925" s="75" t="s">
        <v>61</v>
      </c>
    </row>
    <row r="926" spans="1:41" ht="14.45" customHeight="1">
      <c r="A926" s="38"/>
      <c r="B926" s="9">
        <f t="shared" si="308"/>
        <v>45838</v>
      </c>
      <c r="C926" s="39" t="str">
        <f t="shared" si="325"/>
        <v>23/134</v>
      </c>
      <c r="D926" s="38" t="str">
        <f>IF(AF926="", "", IFERROR(TEXT(INDEX(Tabella4[N°], MATCH("*"&amp;AF926&amp;"*", Tabella4[DIPENDENTE], 0)), "0000"), "Non trovato"))</f>
        <v>0263</v>
      </c>
      <c r="E926" s="38" t="str">
        <f>IF(AG926="", "", IF(ISERROR(MATCH("*"&amp;AG926&amp;"*", Tabella4[DIPENDENTE], 0)), "Non trovato", TEXT(INDEX(Tabella4[N°], MATCH("*"&amp;AG926&amp;"*", Tabella4[DIPENDENTE], 0)), "0000")))</f>
        <v/>
      </c>
      <c r="F926" s="48" t="str">
        <f t="shared" si="309"/>
        <v>ROSSITTO G</v>
      </c>
      <c r="G926" s="48" t="str">
        <f t="shared" si="310"/>
        <v/>
      </c>
      <c r="H926" s="57"/>
      <c r="I926" s="68" t="str">
        <f t="shared" si="311"/>
        <v>02</v>
      </c>
      <c r="J926" s="39" t="str">
        <f t="shared" si="322"/>
        <v/>
      </c>
      <c r="K926" s="40" t="str">
        <f t="shared" si="323"/>
        <v>03:00</v>
      </c>
      <c r="L926" s="48"/>
      <c r="M926" s="41" t="str">
        <f t="shared" si="324"/>
        <v/>
      </c>
      <c r="N926" s="41" t="str">
        <f t="shared" si="312"/>
        <v/>
      </c>
      <c r="O926" s="10" t="str">
        <f t="shared" si="313"/>
        <v>03:00</v>
      </c>
      <c r="P926" s="10" t="str">
        <f t="shared" si="314"/>
        <v/>
      </c>
      <c r="Q926" s="48" t="str">
        <f t="shared" si="315"/>
        <v/>
      </c>
      <c r="R926" s="48" t="str">
        <f t="shared" si="316"/>
        <v/>
      </c>
      <c r="S926" s="42" t="str">
        <f t="shared" si="317"/>
        <v>SINGOLO</v>
      </c>
      <c r="T926" s="57" t="str">
        <f>Tabella3[[#This Row],[Descrizione Attività]]</f>
        <v>Manutenzione Elettrica Isab</v>
      </c>
      <c r="U926" s="57" t="str">
        <f>IF(Tabella1[[#This Row],[DATA]]="","","02")</f>
        <v>02</v>
      </c>
      <c r="V926" s="34"/>
      <c r="W926" s="34"/>
      <c r="X926" s="33"/>
      <c r="Y926" s="23"/>
      <c r="Z926" s="21" t="str">
        <f t="shared" si="318"/>
        <v>lunedì</v>
      </c>
      <c r="AA926" s="22">
        <f t="shared" si="319"/>
        <v>3</v>
      </c>
      <c r="AB926" s="22" t="str">
        <f t="shared" si="320"/>
        <v>03:00</v>
      </c>
      <c r="AC926" s="22" t="str">
        <f t="shared" si="321"/>
        <v>NO</v>
      </c>
      <c r="AD926" s="46"/>
      <c r="AE926" s="85">
        <v>45838</v>
      </c>
      <c r="AF926" s="86" t="s">
        <v>110</v>
      </c>
      <c r="AG926" s="86"/>
      <c r="AH926" s="86">
        <v>23134</v>
      </c>
      <c r="AI926" s="86">
        <v>10</v>
      </c>
      <c r="AJ926" s="87">
        <v>14.45</v>
      </c>
      <c r="AK926" s="87">
        <v>17.45</v>
      </c>
      <c r="AL926" s="87">
        <v>3</v>
      </c>
      <c r="AM926" s="86" t="s">
        <v>111</v>
      </c>
      <c r="AN926" s="86" t="s">
        <v>49</v>
      </c>
      <c r="AO926" s="75" t="s">
        <v>61</v>
      </c>
    </row>
    <row r="927" spans="1:41" ht="14.45" customHeight="1">
      <c r="A927" s="38"/>
      <c r="B927" s="9">
        <f t="shared" si="308"/>
        <v>45838</v>
      </c>
      <c r="C927" s="39">
        <f t="shared" si="325"/>
        <v>404</v>
      </c>
      <c r="D927" s="38" t="str">
        <f>IF(AF927="", "", IFERROR(TEXT(INDEX(Tabella4[N°], MATCH("*"&amp;AF927&amp;"*", Tabella4[DIPENDENTE], 0)), "0000"), "Non trovato"))</f>
        <v>0483</v>
      </c>
      <c r="E927" s="38" t="str">
        <f>IF(AG927="", "", IF(ISERROR(MATCH("*"&amp;AG927&amp;"*", Tabella4[DIPENDENTE], 0)), "Non trovato", TEXT(INDEX(Tabella4[N°], MATCH("*"&amp;AG927&amp;"*", Tabella4[DIPENDENTE], 0)), "0000")))</f>
        <v/>
      </c>
      <c r="F927" s="48" t="str">
        <f t="shared" si="309"/>
        <v>SCARAVELLI</v>
      </c>
      <c r="G927" s="48" t="str">
        <f t="shared" si="310"/>
        <v/>
      </c>
      <c r="H927" s="57"/>
      <c r="I927" s="68" t="str">
        <f t="shared" si="311"/>
        <v>02</v>
      </c>
      <c r="J927" s="39" t="str">
        <f t="shared" si="322"/>
        <v>02:00</v>
      </c>
      <c r="K927" s="40" t="str">
        <f t="shared" si="323"/>
        <v/>
      </c>
      <c r="L927" s="48"/>
      <c r="M927" s="41" t="str">
        <f t="shared" si="324"/>
        <v/>
      </c>
      <c r="N927" s="41" t="str">
        <f t="shared" si="312"/>
        <v/>
      </c>
      <c r="O927" s="10" t="str">
        <f t="shared" si="313"/>
        <v>02:00</v>
      </c>
      <c r="P927" s="10" t="str">
        <f t="shared" si="314"/>
        <v/>
      </c>
      <c r="Q927" s="48" t="str">
        <f t="shared" si="315"/>
        <v/>
      </c>
      <c r="R927" s="48" t="str">
        <f t="shared" si="316"/>
        <v/>
      </c>
      <c r="S927" s="42" t="str">
        <f t="shared" si="317"/>
        <v>SINGOLO</v>
      </c>
      <c r="T927" s="57" t="str">
        <f>Tabella3[[#This Row],[Descrizione Attività]]</f>
        <v>ORE CONTO PROPRIO</v>
      </c>
      <c r="U927" s="57" t="str">
        <f>IF(Tabella1[[#This Row],[DATA]]="","","02")</f>
        <v>02</v>
      </c>
      <c r="V927" s="34"/>
      <c r="W927" s="34"/>
      <c r="X927" s="33"/>
      <c r="Y927" s="23"/>
      <c r="Z927" s="21" t="str">
        <f t="shared" si="318"/>
        <v>lunedì</v>
      </c>
      <c r="AA927" s="22">
        <f t="shared" si="319"/>
        <v>2</v>
      </c>
      <c r="AB927" s="22" t="str">
        <f t="shared" si="320"/>
        <v>02:00</v>
      </c>
      <c r="AC927" s="22" t="str">
        <f t="shared" si="321"/>
        <v>NO</v>
      </c>
      <c r="AD927" s="46"/>
      <c r="AE927" s="85">
        <v>45838</v>
      </c>
      <c r="AF927" s="86" t="s">
        <v>51</v>
      </c>
      <c r="AG927" s="86"/>
      <c r="AH927" s="86">
        <v>4041</v>
      </c>
      <c r="AI927" s="86">
        <v>10</v>
      </c>
      <c r="AJ927" s="87">
        <v>7.45</v>
      </c>
      <c r="AK927" s="87">
        <v>9.4499999999999993</v>
      </c>
      <c r="AL927" s="87">
        <v>2</v>
      </c>
      <c r="AM927" s="86" t="s">
        <v>62</v>
      </c>
      <c r="AN927" s="86" t="s">
        <v>49</v>
      </c>
      <c r="AO927" s="75">
        <v>4041</v>
      </c>
    </row>
    <row r="928" spans="1:41" ht="14.45" customHeight="1">
      <c r="A928" s="38"/>
      <c r="B928" s="9">
        <f t="shared" si="308"/>
        <v>45838</v>
      </c>
      <c r="C928" s="39">
        <f t="shared" si="325"/>
        <v>404</v>
      </c>
      <c r="D928" s="38" t="str">
        <f>IF(AF928="", "", IFERROR(TEXT(INDEX(Tabella4[N°], MATCH("*"&amp;AF928&amp;"*", Tabella4[DIPENDENTE], 0)), "0000"), "Non trovato"))</f>
        <v>1765</v>
      </c>
      <c r="E928" s="38" t="str">
        <f>IF(AG928="", "", IF(ISERROR(MATCH("*"&amp;AG928&amp;"*", Tabella4[DIPENDENTE], 0)), "Non trovato", TEXT(INDEX(Tabella4[N°], MATCH("*"&amp;AG928&amp;"*", Tabella4[DIPENDENTE], 0)), "0000")))</f>
        <v>0386</v>
      </c>
      <c r="F928" s="48" t="str">
        <f t="shared" si="309"/>
        <v>SIRINGO</v>
      </c>
      <c r="G928" s="48" t="str">
        <f t="shared" si="310"/>
        <v>TRICHINI</v>
      </c>
      <c r="H928" s="57"/>
      <c r="I928" s="68" t="str">
        <f t="shared" si="311"/>
        <v>02</v>
      </c>
      <c r="J928" s="39" t="str">
        <f t="shared" si="322"/>
        <v>08:15</v>
      </c>
      <c r="K928" s="40" t="str">
        <f t="shared" si="323"/>
        <v/>
      </c>
      <c r="L928" s="48"/>
      <c r="M928" s="41" t="str">
        <f t="shared" si="324"/>
        <v/>
      </c>
      <c r="N928" s="41" t="str">
        <f t="shared" si="312"/>
        <v/>
      </c>
      <c r="O928" s="10" t="str">
        <f t="shared" si="313"/>
        <v>08:15</v>
      </c>
      <c r="P928" s="10" t="str">
        <f t="shared" si="314"/>
        <v/>
      </c>
      <c r="Q928" s="48" t="str">
        <f t="shared" si="315"/>
        <v/>
      </c>
      <c r="R928" s="48" t="str">
        <f t="shared" si="316"/>
        <v/>
      </c>
      <c r="S928" s="42" t="str">
        <f t="shared" si="317"/>
        <v>DOPPIO</v>
      </c>
      <c r="T928" s="57" t="str">
        <f>Tabella3[[#This Row],[Descrizione Attività]]</f>
        <v>ORE CONTO PROPRIO</v>
      </c>
      <c r="U928" s="57" t="str">
        <f>IF(Tabella1[[#This Row],[DATA]]="","","02")</f>
        <v>02</v>
      </c>
      <c r="V928" s="34"/>
      <c r="W928" s="34"/>
      <c r="X928" s="33"/>
      <c r="Y928" s="23"/>
      <c r="Z928" s="21" t="str">
        <f t="shared" si="318"/>
        <v>lunedì</v>
      </c>
      <c r="AA928" s="22">
        <f t="shared" si="319"/>
        <v>8.25</v>
      </c>
      <c r="AB928" s="22" t="str">
        <f t="shared" si="320"/>
        <v>08:15</v>
      </c>
      <c r="AC928" s="22" t="str">
        <f t="shared" si="321"/>
        <v>NO</v>
      </c>
      <c r="AD928" s="46"/>
      <c r="AE928" s="85">
        <v>45838</v>
      </c>
      <c r="AF928" s="86" t="s">
        <v>112</v>
      </c>
      <c r="AG928" s="86" t="s">
        <v>113</v>
      </c>
      <c r="AH928" s="86">
        <v>4041</v>
      </c>
      <c r="AI928" s="86">
        <v>10</v>
      </c>
      <c r="AJ928" s="87">
        <v>7.45</v>
      </c>
      <c r="AK928" s="87">
        <v>16.45</v>
      </c>
      <c r="AL928" s="87">
        <v>16.5</v>
      </c>
      <c r="AM928" s="86" t="s">
        <v>62</v>
      </c>
      <c r="AN928" s="86" t="s">
        <v>49</v>
      </c>
      <c r="AO928" s="75">
        <v>4041</v>
      </c>
    </row>
    <row r="929" spans="1:41" ht="14.45" customHeight="1">
      <c r="A929" s="38"/>
      <c r="B929" s="9">
        <f t="shared" si="308"/>
        <v>45838</v>
      </c>
      <c r="C929" s="39">
        <f t="shared" si="325"/>
        <v>404</v>
      </c>
      <c r="D929" s="38" t="str">
        <f>IF(AF929="", "", IFERROR(TEXT(INDEX(Tabella4[N°], MATCH("*"&amp;AF929&amp;"*", Tabella4[DIPENDENTE], 0)), "0000"), "Non trovato"))</f>
        <v>1894</v>
      </c>
      <c r="E929" s="38" t="str">
        <f>IF(AG929="", "", IF(ISERROR(MATCH("*"&amp;AG929&amp;"*", Tabella4[DIPENDENTE], 0)), "Non trovato", TEXT(INDEX(Tabella4[N°], MATCH("*"&amp;AG929&amp;"*", Tabella4[DIPENDENTE], 0)), "0000")))</f>
        <v/>
      </c>
      <c r="F929" s="48" t="str">
        <f t="shared" si="309"/>
        <v>CORTESE</v>
      </c>
      <c r="G929" s="48" t="str">
        <f t="shared" si="310"/>
        <v/>
      </c>
      <c r="H929" s="57"/>
      <c r="I929" s="68" t="str">
        <f t="shared" si="311"/>
        <v>02</v>
      </c>
      <c r="J929" s="39" t="str">
        <f t="shared" si="322"/>
        <v>00:30</v>
      </c>
      <c r="K929" s="40" t="str">
        <f t="shared" si="323"/>
        <v/>
      </c>
      <c r="L929" s="48"/>
      <c r="M929" s="41" t="str">
        <f t="shared" si="324"/>
        <v/>
      </c>
      <c r="N929" s="41" t="str">
        <f t="shared" si="312"/>
        <v/>
      </c>
      <c r="O929" s="10" t="str">
        <f t="shared" si="313"/>
        <v>00:30</v>
      </c>
      <c r="P929" s="10" t="str">
        <f t="shared" si="314"/>
        <v/>
      </c>
      <c r="Q929" s="48" t="str">
        <f t="shared" si="315"/>
        <v/>
      </c>
      <c r="R929" s="48" t="str">
        <f t="shared" si="316"/>
        <v/>
      </c>
      <c r="S929" s="42" t="str">
        <f t="shared" si="317"/>
        <v>SINGOLO</v>
      </c>
      <c r="T929" s="57" t="str">
        <f>Tabella3[[#This Row],[Descrizione Attività]]</f>
        <v>ORE CONTO PROPRIO</v>
      </c>
      <c r="U929" s="57" t="str">
        <f>IF(Tabella1[[#This Row],[DATA]]="","","02")</f>
        <v>02</v>
      </c>
      <c r="V929" s="34"/>
      <c r="W929" s="34"/>
      <c r="X929" s="33"/>
      <c r="Y929" s="23"/>
      <c r="Z929" s="21" t="str">
        <f t="shared" si="318"/>
        <v>lunedì</v>
      </c>
      <c r="AA929" s="22">
        <f t="shared" si="319"/>
        <v>0.5</v>
      </c>
      <c r="AB929" s="22" t="str">
        <f t="shared" si="320"/>
        <v>00:30</v>
      </c>
      <c r="AC929" s="22" t="str">
        <f t="shared" si="321"/>
        <v>NO</v>
      </c>
      <c r="AD929" s="46"/>
      <c r="AE929" s="85">
        <v>45838</v>
      </c>
      <c r="AF929" s="86" t="s">
        <v>58</v>
      </c>
      <c r="AG929" s="86"/>
      <c r="AH929" s="86">
        <v>4041</v>
      </c>
      <c r="AI929" s="86">
        <v>10</v>
      </c>
      <c r="AJ929" s="87">
        <v>16.45</v>
      </c>
      <c r="AK929" s="87">
        <v>17.149999999999999</v>
      </c>
      <c r="AL929" s="87">
        <v>0.5</v>
      </c>
      <c r="AM929" s="86" t="s">
        <v>62</v>
      </c>
      <c r="AN929" s="86" t="s">
        <v>49</v>
      </c>
      <c r="AO929" s="75">
        <v>4041</v>
      </c>
    </row>
    <row r="930" spans="1:41" ht="14.45" customHeight="1">
      <c r="A930" s="38"/>
      <c r="B930" s="9">
        <f t="shared" si="308"/>
        <v>45838</v>
      </c>
      <c r="C930" s="39">
        <f t="shared" si="325"/>
        <v>404</v>
      </c>
      <c r="D930" s="38" t="str">
        <f>IF(AF930="", "", IFERROR(TEXT(INDEX(Tabella4[N°], MATCH("*"&amp;AF930&amp;"*", Tabella4[DIPENDENTE], 0)), "0000"), "Non trovato"))</f>
        <v>0511</v>
      </c>
      <c r="E930" s="38" t="str">
        <f>IF(AG930="", "", IF(ISERROR(MATCH("*"&amp;AG930&amp;"*", Tabella4[DIPENDENTE], 0)), "Non trovato", TEXT(INDEX(Tabella4[N°], MATCH("*"&amp;AG930&amp;"*", Tabella4[DIPENDENTE], 0)), "0000")))</f>
        <v/>
      </c>
      <c r="F930" s="48" t="str">
        <f t="shared" si="309"/>
        <v>DI GRANDE D</v>
      </c>
      <c r="G930" s="48" t="str">
        <f t="shared" si="310"/>
        <v/>
      </c>
      <c r="H930" s="57"/>
      <c r="I930" s="68" t="str">
        <f t="shared" si="311"/>
        <v>02</v>
      </c>
      <c r="J930" s="39" t="str">
        <f t="shared" si="322"/>
        <v>08:15</v>
      </c>
      <c r="K930" s="40" t="str">
        <f t="shared" si="323"/>
        <v/>
      </c>
      <c r="L930" s="48"/>
      <c r="M930" s="41" t="str">
        <f t="shared" si="324"/>
        <v/>
      </c>
      <c r="N930" s="41" t="str">
        <f t="shared" si="312"/>
        <v/>
      </c>
      <c r="O930" s="10" t="str">
        <f t="shared" si="313"/>
        <v>08:15</v>
      </c>
      <c r="P930" s="10" t="str">
        <f t="shared" si="314"/>
        <v/>
      </c>
      <c r="Q930" s="48" t="str">
        <f t="shared" si="315"/>
        <v/>
      </c>
      <c r="R930" s="48" t="str">
        <f t="shared" si="316"/>
        <v/>
      </c>
      <c r="S930" s="42" t="str">
        <f t="shared" si="317"/>
        <v>SINGOLO</v>
      </c>
      <c r="T930" s="57" t="str">
        <f>Tabella3[[#This Row],[Descrizione Attività]]</f>
        <v>ORE CONTO PROPRIO</v>
      </c>
      <c r="U930" s="57" t="str">
        <f>IF(Tabella1[[#This Row],[DATA]]="","","02")</f>
        <v>02</v>
      </c>
      <c r="V930" s="34"/>
      <c r="W930" s="34"/>
      <c r="X930" s="33"/>
      <c r="Y930" s="23"/>
      <c r="Z930" s="21" t="str">
        <f t="shared" si="318"/>
        <v>lunedì</v>
      </c>
      <c r="AA930" s="22">
        <f t="shared" si="319"/>
        <v>8.25</v>
      </c>
      <c r="AB930" s="22" t="str">
        <f t="shared" si="320"/>
        <v>08:15</v>
      </c>
      <c r="AC930" s="22" t="str">
        <f t="shared" si="321"/>
        <v>NO</v>
      </c>
      <c r="AD930" s="46"/>
      <c r="AE930" s="85">
        <v>45838</v>
      </c>
      <c r="AF930" s="86" t="s">
        <v>144</v>
      </c>
      <c r="AG930" s="86"/>
      <c r="AH930" s="86">
        <v>4041</v>
      </c>
      <c r="AI930" s="86">
        <v>10</v>
      </c>
      <c r="AJ930" s="87">
        <v>7.45</v>
      </c>
      <c r="AK930" s="87">
        <v>16.45</v>
      </c>
      <c r="AL930" s="87">
        <v>8.25</v>
      </c>
      <c r="AM930" s="86" t="s">
        <v>62</v>
      </c>
      <c r="AN930" s="86" t="s">
        <v>49</v>
      </c>
      <c r="AO930" s="75">
        <v>4041</v>
      </c>
    </row>
    <row r="931" spans="1:41" ht="14.45" customHeight="1">
      <c r="A931" s="38"/>
      <c r="B931" s="9">
        <f t="shared" si="308"/>
        <v>45839</v>
      </c>
      <c r="C931" s="39">
        <f t="shared" si="325"/>
        <v>404</v>
      </c>
      <c r="D931" s="38" t="str">
        <f>IF(AF931="", "", IFERROR(TEXT(INDEX(Tabella4[N°], MATCH("*"&amp;AF931&amp;"*", Tabella4[DIPENDENTE], 0)), "0000"), "Non trovato"))</f>
        <v>0354</v>
      </c>
      <c r="E931" s="38" t="str">
        <f>IF(AG931="", "", IF(ISERROR(MATCH("*"&amp;AG931&amp;"*", Tabella4[DIPENDENTE], 0)), "Non trovato", TEXT(INDEX(Tabella4[N°], MATCH("*"&amp;AG931&amp;"*", Tabella4[DIPENDENTE], 0)), "0000")))</f>
        <v/>
      </c>
      <c r="F931" s="48" t="str">
        <f t="shared" si="309"/>
        <v>GARRO L</v>
      </c>
      <c r="G931" s="48" t="str">
        <f t="shared" si="310"/>
        <v/>
      </c>
      <c r="H931" s="57"/>
      <c r="I931" s="68" t="str">
        <f t="shared" si="311"/>
        <v>02</v>
      </c>
      <c r="J931" s="39" t="str">
        <f t="shared" si="322"/>
        <v/>
      </c>
      <c r="K931" s="40" t="str">
        <f t="shared" si="323"/>
        <v/>
      </c>
      <c r="L931" s="48"/>
      <c r="M931" s="41" t="str">
        <f t="shared" si="324"/>
        <v/>
      </c>
      <c r="N931" s="41" t="str">
        <f t="shared" si="312"/>
        <v/>
      </c>
      <c r="O931" s="10" t="str">
        <f t="shared" si="313"/>
        <v>04:00</v>
      </c>
      <c r="P931" s="10" t="str">
        <f t="shared" si="314"/>
        <v>04:00</v>
      </c>
      <c r="Q931" s="48" t="str">
        <f t="shared" si="315"/>
        <v/>
      </c>
      <c r="R931" s="48" t="str">
        <f t="shared" si="316"/>
        <v/>
      </c>
      <c r="S931" s="42" t="str">
        <f t="shared" si="317"/>
        <v>SINGOLO</v>
      </c>
      <c r="T931" s="57" t="str">
        <f>Tabella3[[#This Row],[Descrizione Attività]]</f>
        <v>PERMESSO RETRIBUITO</v>
      </c>
      <c r="U931" s="57" t="str">
        <f>IF(Tabella1[[#This Row],[DATA]]="","","02")</f>
        <v>02</v>
      </c>
      <c r="V931" s="34"/>
      <c r="W931" s="34"/>
      <c r="X931" s="33"/>
      <c r="Y931" s="23"/>
      <c r="Z931" s="21" t="str">
        <f t="shared" si="318"/>
        <v>martedì</v>
      </c>
      <c r="AA931" s="22">
        <f t="shared" si="319"/>
        <v>4</v>
      </c>
      <c r="AB931" s="22" t="str">
        <f t="shared" si="320"/>
        <v>04:00</v>
      </c>
      <c r="AC931" s="22" t="str">
        <f t="shared" si="321"/>
        <v>NO</v>
      </c>
      <c r="AD931" s="46"/>
      <c r="AE931" s="85">
        <v>45839</v>
      </c>
      <c r="AF931" s="86" t="s">
        <v>99</v>
      </c>
      <c r="AG931" s="86"/>
      <c r="AH931" s="86">
        <v>4044</v>
      </c>
      <c r="AI931" s="86">
        <v>10</v>
      </c>
      <c r="AJ931" s="87">
        <v>12.45</v>
      </c>
      <c r="AK931" s="87">
        <v>16.45</v>
      </c>
      <c r="AL931" s="87">
        <v>4</v>
      </c>
      <c r="AM931" s="86" t="s">
        <v>48</v>
      </c>
      <c r="AN931" s="86" t="s">
        <v>49</v>
      </c>
      <c r="AO931" s="75">
        <v>404</v>
      </c>
    </row>
    <row r="932" spans="1:41" ht="15.75" customHeight="1">
      <c r="A932" s="38"/>
      <c r="B932" s="9">
        <f t="shared" si="308"/>
        <v>45839</v>
      </c>
      <c r="C932" s="39">
        <f t="shared" si="325"/>
        <v>404</v>
      </c>
      <c r="D932" s="38" t="str">
        <f>IF(AF932="", "", IFERROR(TEXT(INDEX(Tabella4[N°], MATCH("*"&amp;AF932&amp;"*", Tabella4[DIPENDENTE], 0)), "0000"), "Non trovato"))</f>
        <v>0242</v>
      </c>
      <c r="E932" s="38" t="str">
        <f>IF(AG932="", "", IF(ISERROR(MATCH("*"&amp;AG932&amp;"*", Tabella4[DIPENDENTE], 0)), "Non trovato", TEXT(INDEX(Tabella4[N°], MATCH("*"&amp;AG932&amp;"*", Tabella4[DIPENDENTE], 0)), "0000")))</f>
        <v/>
      </c>
      <c r="F932" s="48" t="str">
        <f t="shared" si="309"/>
        <v>OGNISANTI A</v>
      </c>
      <c r="G932" s="48" t="str">
        <f t="shared" si="310"/>
        <v/>
      </c>
      <c r="H932" s="57"/>
      <c r="I932" s="68" t="str">
        <f t="shared" si="311"/>
        <v>02</v>
      </c>
      <c r="J932" s="39" t="str">
        <f t="shared" si="322"/>
        <v/>
      </c>
      <c r="K932" s="40" t="str">
        <f t="shared" si="323"/>
        <v/>
      </c>
      <c r="L932" s="48"/>
      <c r="M932" s="41" t="str">
        <f t="shared" si="324"/>
        <v/>
      </c>
      <c r="N932" s="41" t="str">
        <f t="shared" si="312"/>
        <v/>
      </c>
      <c r="O932" s="10" t="str">
        <f t="shared" si="313"/>
        <v>01:00</v>
      </c>
      <c r="P932" s="10" t="str">
        <f t="shared" si="314"/>
        <v>01:00</v>
      </c>
      <c r="Q932" s="48" t="str">
        <f t="shared" si="315"/>
        <v/>
      </c>
      <c r="R932" s="48" t="str">
        <f t="shared" si="316"/>
        <v/>
      </c>
      <c r="S932" s="42" t="str">
        <f t="shared" si="317"/>
        <v>SINGOLO</v>
      </c>
      <c r="T932" s="57" t="str">
        <f>Tabella3[[#This Row],[Descrizione Attività]]</f>
        <v>PERMESSO RETRIBUITO</v>
      </c>
      <c r="U932" s="57" t="str">
        <f>IF(Tabella1[[#This Row],[DATA]]="","","02")</f>
        <v>02</v>
      </c>
      <c r="V932" s="34"/>
      <c r="W932" s="34"/>
      <c r="X932" s="33"/>
      <c r="Y932" s="23"/>
      <c r="Z932" s="21" t="str">
        <f t="shared" si="318"/>
        <v>martedì</v>
      </c>
      <c r="AA932" s="22">
        <f t="shared" si="319"/>
        <v>1</v>
      </c>
      <c r="AB932" s="22" t="str">
        <f t="shared" si="320"/>
        <v>01:00</v>
      </c>
      <c r="AC932" s="22" t="str">
        <f t="shared" si="321"/>
        <v>NO</v>
      </c>
      <c r="AD932" s="46"/>
      <c r="AE932" s="85">
        <v>45839</v>
      </c>
      <c r="AF932" s="86" t="s">
        <v>72</v>
      </c>
      <c r="AG932" s="86"/>
      <c r="AH932" s="86">
        <v>4044</v>
      </c>
      <c r="AI932" s="86">
        <v>10</v>
      </c>
      <c r="AJ932" s="87">
        <v>15.45</v>
      </c>
      <c r="AK932" s="87">
        <v>16.45</v>
      </c>
      <c r="AL932" s="87">
        <v>1</v>
      </c>
      <c r="AM932" s="86" t="s">
        <v>48</v>
      </c>
      <c r="AN932" s="86" t="s">
        <v>49</v>
      </c>
      <c r="AO932" s="75">
        <v>404</v>
      </c>
    </row>
    <row r="933" spans="1:41" ht="14.45" customHeight="1">
      <c r="A933" s="38"/>
      <c r="B933" s="9">
        <f t="shared" si="308"/>
        <v>45839</v>
      </c>
      <c r="C933" s="39">
        <f>IF(AH933="","", IF(OR(AH933=4041, AH933=4042, AH933=4043, AH933=4044, AH933=4045, AH933=4046, AH933=4048, AH933=4049, AH933=4051, AH933=4052, AH933=4053, AH933=4054),
404,
IF(AH933=4047,
"ALTRO CANTIERE",
IF(AH933=4050,
430,
IF(LEN(AH933)=5,
MID(AH933, 1, 2) &amp; "/" &amp; MID(AH933, 3, 3),
AH933)
)
)
))</f>
        <v>404</v>
      </c>
      <c r="D933" s="38" t="str">
        <f>IF(AF933="", "", IFERROR(TEXT(INDEX(Tabella4[N°], MATCH("*"&amp;AF933&amp;"*", Tabella4[DIPENDENTE], 0)), "0000"), "Non trovato"))</f>
        <v>0476</v>
      </c>
      <c r="E933" s="38" t="str">
        <f>IF(AG933="", "", IF(ISERROR(MATCH("*"&amp;AG933&amp;"*", Tabella4[DIPENDENTE], 0)), "Non trovato", TEXT(INDEX(Tabella4[N°], MATCH("*"&amp;AG933&amp;"*", Tabella4[DIPENDENTE], 0)), "0000")))</f>
        <v>0266</v>
      </c>
      <c r="F933" s="48" t="str">
        <f t="shared" si="309"/>
        <v>ARICO'</v>
      </c>
      <c r="G933" s="48" t="str">
        <f t="shared" si="310"/>
        <v>DI SALVO</v>
      </c>
      <c r="H933" s="57"/>
      <c r="I933" s="68" t="str">
        <f t="shared" si="311"/>
        <v>02</v>
      </c>
      <c r="J933" s="39" t="str">
        <f t="shared" ref="J933:J963" si="326">IF(OR(AH933=4041, AH933=4048, AH933=4049, AH933=4054, AH933=4050,AH933=428),
IF(TEXT(VALUE(AB933) -
IF(M933&lt;&gt;"", VALUE(M933), 0) -
IF(N933&lt;&gt;"", VALUE(N933), 0),
"[hh]:mm") = "00:00",
"",
TEXT(VALUE(AB933) -
IF(M933&lt;&gt;"", VALUE(M933), 0) -
IF(N933&lt;&gt;"", VALUE(N933), 0),
"[hh]:mm")),
"")</f>
        <v/>
      </c>
      <c r="K933" s="40" t="str">
        <f t="shared" ref="K933:K963" si="327">IF(AND(AH933&lt;&gt;4041, AH933&lt;&gt;428, AH933&lt;&gt;4048, AH933&lt;&gt;4054, AH933&lt;&gt;4049, AH933&lt;&gt;4045, AH933&lt;&gt;4046, AH933&lt;&gt;4052, AH933&lt;&gt;4044, AH933&lt;&gt;4042, AH933&lt;&gt;4043, AH933&lt;&gt;4053, AH933&lt;&gt;4047, AH933&lt;&gt;4050),
IF(ISERROR(TEXT(VALUE(AB933) -
IF(M933&lt;&gt;"", VALUE(M933), 0) -
IF(N933&lt;&gt;"", VALUE(N933), 0),
"[hh]:mm")), "",
IF(TEXT(VALUE(AB933) -
IF(M933&lt;&gt;"", VALUE(M933), 0) -
IF(N933&lt;&gt;"", VALUE(N933), 0),
"[hh]:mm") = "00:00",
"",
TEXT(VALUE(AB933) -
IF(M933&lt;&gt;"", VALUE(M933), 0) -
IF(N933&lt;&gt;"", VALUE(N933), 0),
"[hh]:mm"))),
"")</f>
        <v/>
      </c>
      <c r="L933" s="48"/>
      <c r="M933" s="41" t="str">
        <f t="shared" ref="M933:M963" si="328">IF(AND(AC933="NO", OR(Z933="lunedì", Z933="martedì", Z933="mercoledì", Z933="giovedì", Z933="venerdì")),
IF(Z933="venerdì",
IF(VALUE(AB933)&gt;VALUE("7:00"),TEXT(VALUE(AB933)-VALUE("7:00"),"[hh]:mm"),""),
IF(VALUE(AB933)&gt;VALUE("8:15"),TEXT(VALUE(AB933)-VALUE("8:15"),"[hh]:mm"),"")
),
"")</f>
        <v/>
      </c>
      <c r="N933" s="41" t="str">
        <f t="shared" si="312"/>
        <v/>
      </c>
      <c r="O933" s="10" t="str">
        <f t="shared" si="313"/>
        <v>08:15</v>
      </c>
      <c r="P933" s="10" t="str">
        <f t="shared" si="314"/>
        <v/>
      </c>
      <c r="Q933" s="48" t="str">
        <f t="shared" si="315"/>
        <v>08:15</v>
      </c>
      <c r="R933" s="48" t="str">
        <f t="shared" si="316"/>
        <v/>
      </c>
      <c r="S933" s="42" t="str">
        <f t="shared" si="317"/>
        <v>DOPPIO</v>
      </c>
      <c r="T933" s="57" t="str">
        <f>Tabella3[[#This Row],[Descrizione Attività]]</f>
        <v>MALATTIA</v>
      </c>
      <c r="U933" s="57" t="str">
        <f>IF(Tabella1[[#This Row],[DATA]]="","","02")</f>
        <v>02</v>
      </c>
      <c r="V933" s="34"/>
      <c r="W933" s="34"/>
      <c r="X933" s="33"/>
      <c r="Y933" s="23"/>
      <c r="Z933" s="21" t="str">
        <f t="shared" si="318"/>
        <v>martedì</v>
      </c>
      <c r="AA933" s="22">
        <f t="shared" si="319"/>
        <v>8.25</v>
      </c>
      <c r="AB933" s="22" t="str">
        <f t="shared" si="320"/>
        <v>08:15</v>
      </c>
      <c r="AC933" s="22" t="str">
        <f t="shared" si="321"/>
        <v>NO</v>
      </c>
      <c r="AD933" s="46"/>
      <c r="AE933" s="85">
        <v>45839</v>
      </c>
      <c r="AF933" s="86" t="s">
        <v>108</v>
      </c>
      <c r="AG933" s="86" t="s">
        <v>54</v>
      </c>
      <c r="AH933" s="86">
        <v>4043</v>
      </c>
      <c r="AI933" s="86">
        <v>10</v>
      </c>
      <c r="AJ933" s="87"/>
      <c r="AK933" s="87"/>
      <c r="AL933" s="87">
        <v>16.5</v>
      </c>
      <c r="AM933" s="86" t="s">
        <v>22</v>
      </c>
      <c r="AN933" s="86" t="s">
        <v>49</v>
      </c>
      <c r="AO933" s="75">
        <v>404</v>
      </c>
    </row>
    <row r="934" spans="1:41" ht="14.45" customHeight="1">
      <c r="A934" s="38"/>
      <c r="B934" s="9">
        <f t="shared" si="308"/>
        <v>45839</v>
      </c>
      <c r="C934" s="39">
        <f t="shared" ref="C934:C963" si="329">IF(AH934="","", IF(OR(AH934=4041, AH934=4042, AH934=4043, AH934=4044, AH934=4045, AH934=4046, AH934=4048, AH934=4049, AH934=4051, AH934=4052, AH934=4053, AH934=4054),
404,
IF(AH934=4047,
"ALTRO CANTIERE",
IF(AH934=4050,
430,
IF(LEN(AH934)=5,
MID(AH934, 1, 2) &amp; "/" &amp; MID(AH934, 3, 3),
AH934)
)
)
))</f>
        <v>404</v>
      </c>
      <c r="D934" s="38" t="str">
        <f>IF(AF934="", "", IFERROR(TEXT(INDEX(Tabella4[N°], MATCH("*"&amp;AF934&amp;"*", Tabella4[DIPENDENTE], 0)), "0000"), "Non trovato"))</f>
        <v>1876</v>
      </c>
      <c r="E934" s="38" t="str">
        <f>IF(AG934="", "", IF(ISERROR(MATCH("*"&amp;AG934&amp;"*", Tabella4[DIPENDENTE], 0)), "Non trovato", TEXT(INDEX(Tabella4[N°], MATCH("*"&amp;AG934&amp;"*", Tabella4[DIPENDENTE], 0)), "0000")))</f>
        <v>1765</v>
      </c>
      <c r="F934" s="48" t="str">
        <f t="shared" si="309"/>
        <v>RICCIO</v>
      </c>
      <c r="G934" s="48" t="str">
        <f t="shared" si="310"/>
        <v>SIRINGO</v>
      </c>
      <c r="H934" s="57"/>
      <c r="I934" s="68" t="str">
        <f t="shared" si="311"/>
        <v>02</v>
      </c>
      <c r="J934" s="39" t="str">
        <f t="shared" si="326"/>
        <v>08:15</v>
      </c>
      <c r="K934" s="40" t="str">
        <f t="shared" si="327"/>
        <v/>
      </c>
      <c r="L934" s="48"/>
      <c r="M934" s="41" t="str">
        <f t="shared" si="328"/>
        <v/>
      </c>
      <c r="N934" s="41" t="str">
        <f t="shared" si="312"/>
        <v/>
      </c>
      <c r="O934" s="10" t="str">
        <f t="shared" si="313"/>
        <v>08:15</v>
      </c>
      <c r="P934" s="10" t="str">
        <f t="shared" si="314"/>
        <v/>
      </c>
      <c r="Q934" s="48" t="str">
        <f t="shared" si="315"/>
        <v/>
      </c>
      <c r="R934" s="48" t="str">
        <f t="shared" si="316"/>
        <v/>
      </c>
      <c r="S934" s="42" t="str">
        <f t="shared" si="317"/>
        <v>DOPPIO</v>
      </c>
      <c r="T934" s="57" t="str">
        <f>Tabella3[[#This Row],[Descrizione Attività]]</f>
        <v>ORE CONTO PROPRIO</v>
      </c>
      <c r="U934" s="57" t="str">
        <f>IF(Tabella1[[#This Row],[DATA]]="","","02")</f>
        <v>02</v>
      </c>
      <c r="V934" s="34"/>
      <c r="W934" s="34"/>
      <c r="X934" s="33"/>
      <c r="Y934" s="23"/>
      <c r="Z934" s="21" t="str">
        <f t="shared" si="318"/>
        <v>martedì</v>
      </c>
      <c r="AA934" s="22">
        <f t="shared" si="319"/>
        <v>8.25</v>
      </c>
      <c r="AB934" s="22" t="str">
        <f t="shared" si="320"/>
        <v>08:15</v>
      </c>
      <c r="AC934" s="22" t="str">
        <f t="shared" si="321"/>
        <v>NO</v>
      </c>
      <c r="AD934" s="46"/>
      <c r="AE934" s="85">
        <v>45839</v>
      </c>
      <c r="AF934" s="86" t="s">
        <v>56</v>
      </c>
      <c r="AG934" s="86" t="s">
        <v>112</v>
      </c>
      <c r="AH934" s="86">
        <v>4041</v>
      </c>
      <c r="AI934" s="86">
        <v>10</v>
      </c>
      <c r="AJ934" s="87">
        <v>7.45</v>
      </c>
      <c r="AK934" s="87">
        <v>16.45</v>
      </c>
      <c r="AL934" s="87">
        <v>16.5</v>
      </c>
      <c r="AM934" s="86" t="s">
        <v>62</v>
      </c>
      <c r="AN934" s="86" t="s">
        <v>49</v>
      </c>
      <c r="AO934" s="75">
        <v>4041</v>
      </c>
    </row>
    <row r="935" spans="1:41" ht="14.45" customHeight="1">
      <c r="A935" s="38"/>
      <c r="B935" s="9">
        <f t="shared" si="308"/>
        <v>45839</v>
      </c>
      <c r="C935" s="39">
        <f t="shared" si="329"/>
        <v>404</v>
      </c>
      <c r="D935" s="38" t="str">
        <f>IF(AF935="", "", IFERROR(TEXT(INDEX(Tabella4[N°], MATCH("*"&amp;AF935&amp;"*", Tabella4[DIPENDENTE], 0)), "0000"), "Non trovato"))</f>
        <v>2109</v>
      </c>
      <c r="E935" s="38" t="str">
        <f>IF(AG935="", "", IF(ISERROR(MATCH("*"&amp;AG935&amp;"*", Tabella4[DIPENDENTE], 0)), "Non trovato", TEXT(INDEX(Tabella4[N°], MATCH("*"&amp;AG935&amp;"*", Tabella4[DIPENDENTE], 0)), "0000")))</f>
        <v>0475</v>
      </c>
      <c r="F935" s="48" t="str">
        <f t="shared" si="309"/>
        <v>CAVALLI</v>
      </c>
      <c r="G935" s="48" t="str">
        <f t="shared" si="310"/>
        <v>TRINGALI</v>
      </c>
      <c r="H935" s="57"/>
      <c r="I935" s="68" t="str">
        <f t="shared" si="311"/>
        <v>02</v>
      </c>
      <c r="J935" s="39" t="str">
        <f t="shared" si="326"/>
        <v>04:15</v>
      </c>
      <c r="K935" s="40" t="str">
        <f t="shared" si="327"/>
        <v/>
      </c>
      <c r="L935" s="48"/>
      <c r="M935" s="41" t="str">
        <f t="shared" si="328"/>
        <v/>
      </c>
      <c r="N935" s="41" t="str">
        <f t="shared" si="312"/>
        <v/>
      </c>
      <c r="O935" s="10" t="str">
        <f t="shared" si="313"/>
        <v>04:15</v>
      </c>
      <c r="P935" s="10" t="str">
        <f t="shared" si="314"/>
        <v/>
      </c>
      <c r="Q935" s="48" t="str">
        <f t="shared" si="315"/>
        <v/>
      </c>
      <c r="R935" s="48" t="str">
        <f t="shared" si="316"/>
        <v/>
      </c>
      <c r="S935" s="42" t="str">
        <f t="shared" si="317"/>
        <v>DOPPIO</v>
      </c>
      <c r="T935" s="57" t="str">
        <f>Tabella3[[#This Row],[Descrizione Attività]]</f>
        <v>VISITA MEDICA</v>
      </c>
      <c r="U935" s="57" t="str">
        <f>IF(Tabella1[[#This Row],[DATA]]="","","02")</f>
        <v>02</v>
      </c>
      <c r="V935" s="34"/>
      <c r="W935" s="34"/>
      <c r="X935" s="33"/>
      <c r="Y935" s="23"/>
      <c r="Z935" s="21" t="str">
        <f t="shared" si="318"/>
        <v>martedì</v>
      </c>
      <c r="AA935" s="22">
        <f t="shared" si="319"/>
        <v>4.25</v>
      </c>
      <c r="AB935" s="22" t="str">
        <f t="shared" si="320"/>
        <v>04:15</v>
      </c>
      <c r="AC935" s="22" t="str">
        <f t="shared" si="321"/>
        <v>NO</v>
      </c>
      <c r="AD935" s="46"/>
      <c r="AE935" s="85">
        <v>45839</v>
      </c>
      <c r="AF935" s="86" t="s">
        <v>114</v>
      </c>
      <c r="AG935" s="86" t="s">
        <v>57</v>
      </c>
      <c r="AH935" s="86">
        <v>4054</v>
      </c>
      <c r="AI935" s="86">
        <v>10</v>
      </c>
      <c r="AJ935" s="87">
        <v>7.45</v>
      </c>
      <c r="AK935" s="87">
        <v>12</v>
      </c>
      <c r="AL935" s="87">
        <v>8.5</v>
      </c>
      <c r="AM935" s="86" t="s">
        <v>116</v>
      </c>
      <c r="AN935" s="86" t="s">
        <v>49</v>
      </c>
      <c r="AO935" s="75">
        <v>404</v>
      </c>
    </row>
    <row r="936" spans="1:41" ht="14.45" customHeight="1">
      <c r="A936" s="38"/>
      <c r="B936" s="9">
        <f t="shared" si="308"/>
        <v>45839</v>
      </c>
      <c r="C936" s="39">
        <f t="shared" si="329"/>
        <v>404</v>
      </c>
      <c r="D936" s="38" t="str">
        <f>IF(AF936="", "", IFERROR(TEXT(INDEX(Tabella4[N°], MATCH("*"&amp;AF936&amp;"*", Tabella4[DIPENDENTE], 0)), "0000"), "Non trovato"))</f>
        <v>1442</v>
      </c>
      <c r="E936" s="38" t="str">
        <f>IF(AG936="", "", IF(ISERROR(MATCH("*"&amp;AG936&amp;"*", Tabella4[DIPENDENTE], 0)), "Non trovato", TEXT(INDEX(Tabella4[N°], MATCH("*"&amp;AG936&amp;"*", Tabella4[DIPENDENTE], 0)), "0000")))</f>
        <v>1972</v>
      </c>
      <c r="F936" s="48" t="str">
        <f t="shared" si="309"/>
        <v>TARASCIO</v>
      </c>
      <c r="G936" s="48" t="str">
        <f t="shared" si="310"/>
        <v>MILLO</v>
      </c>
      <c r="H936" s="57"/>
      <c r="I936" s="68" t="str">
        <f t="shared" si="311"/>
        <v>02</v>
      </c>
      <c r="J936" s="39" t="str">
        <f t="shared" si="326"/>
        <v>03:15</v>
      </c>
      <c r="K936" s="40" t="str">
        <f t="shared" si="327"/>
        <v/>
      </c>
      <c r="L936" s="48"/>
      <c r="M936" s="41" t="str">
        <f t="shared" si="328"/>
        <v/>
      </c>
      <c r="N936" s="41" t="str">
        <f t="shared" si="312"/>
        <v/>
      </c>
      <c r="O936" s="10" t="str">
        <f t="shared" si="313"/>
        <v>03:15</v>
      </c>
      <c r="P936" s="10" t="str">
        <f t="shared" si="314"/>
        <v/>
      </c>
      <c r="Q936" s="48" t="str">
        <f t="shared" si="315"/>
        <v/>
      </c>
      <c r="R936" s="48" t="str">
        <f t="shared" si="316"/>
        <v/>
      </c>
      <c r="S936" s="42" t="str">
        <f t="shared" si="317"/>
        <v>DOPPIO</v>
      </c>
      <c r="T936" s="57" t="str">
        <f>Tabella3[[#This Row],[Descrizione Attività]]</f>
        <v>VISITA MEDICA</v>
      </c>
      <c r="U936" s="57" t="str">
        <f>IF(Tabella1[[#This Row],[DATA]]="","","02")</f>
        <v>02</v>
      </c>
      <c r="V936" s="34"/>
      <c r="W936" s="34"/>
      <c r="X936" s="33"/>
      <c r="Y936" s="23"/>
      <c r="Z936" s="21" t="str">
        <f t="shared" si="318"/>
        <v>martedì</v>
      </c>
      <c r="AA936" s="22">
        <f t="shared" si="319"/>
        <v>3.25</v>
      </c>
      <c r="AB936" s="22" t="str">
        <f t="shared" si="320"/>
        <v>03:15</v>
      </c>
      <c r="AC936" s="22" t="str">
        <f t="shared" si="321"/>
        <v>NO</v>
      </c>
      <c r="AD936" s="46"/>
      <c r="AE936" s="85">
        <v>45839</v>
      </c>
      <c r="AF936" s="86" t="s">
        <v>102</v>
      </c>
      <c r="AG936" s="86" t="s">
        <v>100</v>
      </c>
      <c r="AH936" s="86">
        <v>4054</v>
      </c>
      <c r="AI936" s="86">
        <v>10</v>
      </c>
      <c r="AJ936" s="87">
        <v>7.45</v>
      </c>
      <c r="AK936" s="87">
        <v>11</v>
      </c>
      <c r="AL936" s="87">
        <v>6.5</v>
      </c>
      <c r="AM936" s="86" t="s">
        <v>116</v>
      </c>
      <c r="AN936" s="86" t="s">
        <v>49</v>
      </c>
      <c r="AO936" s="75">
        <v>404</v>
      </c>
    </row>
    <row r="937" spans="1:41" ht="14.45" customHeight="1">
      <c r="A937" s="38"/>
      <c r="B937" s="9">
        <f t="shared" si="308"/>
        <v>45839</v>
      </c>
      <c r="C937" s="39">
        <f t="shared" si="329"/>
        <v>404</v>
      </c>
      <c r="D937" s="38" t="str">
        <f>IF(AF937="", "", IFERROR(TEXT(INDEX(Tabella4[N°], MATCH("*"&amp;AF937&amp;"*", Tabella4[DIPENDENTE], 0)), "0000"), "Non trovato"))</f>
        <v>2114</v>
      </c>
      <c r="E937" s="38" t="str">
        <f>IF(AG937="", "", IF(ISERROR(MATCH("*"&amp;AG937&amp;"*", Tabella4[DIPENDENTE], 0)), "Non trovato", TEXT(INDEX(Tabella4[N°], MATCH("*"&amp;AG937&amp;"*", Tabella4[DIPENDENTE], 0)), "0000")))</f>
        <v/>
      </c>
      <c r="F937" s="48" t="str">
        <f t="shared" si="309"/>
        <v>GUARINO</v>
      </c>
      <c r="G937" s="48" t="str">
        <f t="shared" si="310"/>
        <v/>
      </c>
      <c r="H937" s="57"/>
      <c r="I937" s="68" t="str">
        <f t="shared" si="311"/>
        <v>02</v>
      </c>
      <c r="J937" s="39" t="str">
        <f t="shared" si="326"/>
        <v>04:15</v>
      </c>
      <c r="K937" s="40" t="str">
        <f t="shared" si="327"/>
        <v/>
      </c>
      <c r="L937" s="48"/>
      <c r="M937" s="41" t="str">
        <f t="shared" si="328"/>
        <v/>
      </c>
      <c r="N937" s="41" t="str">
        <f t="shared" si="312"/>
        <v/>
      </c>
      <c r="O937" s="10" t="str">
        <f t="shared" si="313"/>
        <v>04:15</v>
      </c>
      <c r="P937" s="10" t="str">
        <f t="shared" si="314"/>
        <v/>
      </c>
      <c r="Q937" s="48" t="str">
        <f t="shared" si="315"/>
        <v/>
      </c>
      <c r="R937" s="48" t="str">
        <f t="shared" si="316"/>
        <v/>
      </c>
      <c r="S937" s="42" t="str">
        <f t="shared" si="317"/>
        <v>SINGOLO</v>
      </c>
      <c r="T937" s="57" t="str">
        <f>Tabella3[[#This Row],[Descrizione Attività]]</f>
        <v>VISITA MEDICA</v>
      </c>
      <c r="U937" s="57" t="str">
        <f>IF(Tabella1[[#This Row],[DATA]]="","","02")</f>
        <v>02</v>
      </c>
      <c r="V937" s="34"/>
      <c r="W937" s="34"/>
      <c r="X937" s="33"/>
      <c r="Y937" s="23"/>
      <c r="Z937" s="21" t="str">
        <f t="shared" si="318"/>
        <v>martedì</v>
      </c>
      <c r="AA937" s="22">
        <f t="shared" si="319"/>
        <v>4.25</v>
      </c>
      <c r="AB937" s="22" t="str">
        <f t="shared" si="320"/>
        <v>04:15</v>
      </c>
      <c r="AC937" s="22" t="str">
        <f t="shared" si="321"/>
        <v>NO</v>
      </c>
      <c r="AD937" s="46"/>
      <c r="AE937" s="85">
        <v>45839</v>
      </c>
      <c r="AF937" s="86" t="s">
        <v>43</v>
      </c>
      <c r="AG937" s="86"/>
      <c r="AH937" s="86">
        <v>4054</v>
      </c>
      <c r="AI937" s="86">
        <v>10</v>
      </c>
      <c r="AJ937" s="87">
        <v>7.45</v>
      </c>
      <c r="AK937" s="87">
        <v>12</v>
      </c>
      <c r="AL937" s="87">
        <v>4.25</v>
      </c>
      <c r="AM937" s="86" t="s">
        <v>116</v>
      </c>
      <c r="AN937" s="86" t="s">
        <v>49</v>
      </c>
      <c r="AO937" s="75">
        <v>404</v>
      </c>
    </row>
    <row r="938" spans="1:41" ht="14.45" customHeight="1">
      <c r="A938" s="38"/>
      <c r="B938" s="9">
        <f t="shared" si="308"/>
        <v>45839</v>
      </c>
      <c r="C938" s="39">
        <f t="shared" si="329"/>
        <v>5400256301</v>
      </c>
      <c r="D938" s="38" t="str">
        <f>IF(AF938="", "", IFERROR(TEXT(INDEX(Tabella4[N°], MATCH("*"&amp;AF938&amp;"*", Tabella4[DIPENDENTE], 0)), "0000"), "Non trovato"))</f>
        <v>1894</v>
      </c>
      <c r="E938" s="38" t="str">
        <f>IF(AG938="", "", IF(ISERROR(MATCH("*"&amp;AG938&amp;"*", Tabella4[DIPENDENTE], 0)), "Non trovato", TEXT(INDEX(Tabella4[N°], MATCH("*"&amp;AG938&amp;"*", Tabella4[DIPENDENTE], 0)), "0000")))</f>
        <v>0559</v>
      </c>
      <c r="F938" s="48" t="str">
        <f t="shared" si="309"/>
        <v>CORTESE</v>
      </c>
      <c r="G938" s="48" t="str">
        <f t="shared" si="310"/>
        <v>MARINO A</v>
      </c>
      <c r="H938" s="57"/>
      <c r="I938" s="68" t="str">
        <f t="shared" si="311"/>
        <v>02</v>
      </c>
      <c r="J938" s="39" t="str">
        <f t="shared" si="326"/>
        <v/>
      </c>
      <c r="K938" s="40" t="str">
        <f t="shared" si="327"/>
        <v>08:15</v>
      </c>
      <c r="L938" s="48"/>
      <c r="M938" s="41" t="str">
        <f t="shared" si="328"/>
        <v/>
      </c>
      <c r="N938" s="41" t="str">
        <f t="shared" si="312"/>
        <v/>
      </c>
      <c r="O938" s="10" t="str">
        <f t="shared" si="313"/>
        <v>08:15</v>
      </c>
      <c r="P938" s="10" t="str">
        <f t="shared" si="314"/>
        <v/>
      </c>
      <c r="Q938" s="48" t="str">
        <f t="shared" si="315"/>
        <v/>
      </c>
      <c r="R938" s="48" t="str">
        <f t="shared" si="316"/>
        <v/>
      </c>
      <c r="S938" s="42" t="str">
        <f t="shared" si="317"/>
        <v>DOPPIO</v>
      </c>
      <c r="T938" s="57" t="str">
        <f>Tabella3[[#This Row],[Descrizione Attività]]</f>
        <v>2500 MP102B - controllo funzionale colon</v>
      </c>
      <c r="U938" s="57" t="str">
        <f>IF(Tabella1[[#This Row],[DATA]]="","","02")</f>
        <v>02</v>
      </c>
      <c r="V938" s="34"/>
      <c r="W938" s="34"/>
      <c r="X938" s="33"/>
      <c r="Y938" s="23"/>
      <c r="Z938" s="21" t="str">
        <f t="shared" si="318"/>
        <v>martedì</v>
      </c>
      <c r="AA938" s="22">
        <f t="shared" si="319"/>
        <v>8.25</v>
      </c>
      <c r="AB938" s="22" t="str">
        <f t="shared" si="320"/>
        <v>08:15</v>
      </c>
      <c r="AC938" s="22" t="str">
        <f t="shared" si="321"/>
        <v>NO</v>
      </c>
      <c r="AD938" s="46"/>
      <c r="AE938" s="85">
        <v>45839</v>
      </c>
      <c r="AF938" s="86" t="s">
        <v>58</v>
      </c>
      <c r="AG938" s="86" t="s">
        <v>157</v>
      </c>
      <c r="AH938" s="86">
        <v>5400256301</v>
      </c>
      <c r="AI938" s="86">
        <v>10</v>
      </c>
      <c r="AJ938" s="87">
        <v>7.45</v>
      </c>
      <c r="AK938" s="87">
        <v>16.45</v>
      </c>
      <c r="AL938" s="87">
        <v>16.5</v>
      </c>
      <c r="AM938" s="86" t="s">
        <v>208</v>
      </c>
      <c r="AN938" s="86" t="s">
        <v>45</v>
      </c>
      <c r="AO938" s="75" t="s">
        <v>61</v>
      </c>
    </row>
    <row r="939" spans="1:41" ht="14.45" customHeight="1">
      <c r="A939" s="38"/>
      <c r="B939" s="9">
        <f t="shared" si="308"/>
        <v>45839</v>
      </c>
      <c r="C939" s="39">
        <f t="shared" si="329"/>
        <v>5400257568</v>
      </c>
      <c r="D939" s="38" t="str">
        <f>IF(AF939="", "", IFERROR(TEXT(INDEX(Tabella4[N°], MATCH("*"&amp;AF939&amp;"*", Tabella4[DIPENDENTE], 0)), "0000"), "Non trovato"))</f>
        <v>1976</v>
      </c>
      <c r="E939" s="38" t="str">
        <f>IF(AG939="", "", IF(ISERROR(MATCH("*"&amp;AG939&amp;"*", Tabella4[DIPENDENTE], 0)), "Non trovato", TEXT(INDEX(Tabella4[N°], MATCH("*"&amp;AG939&amp;"*", Tabella4[DIPENDENTE], 0)), "0000")))</f>
        <v>2150</v>
      </c>
      <c r="F939" s="48" t="str">
        <f t="shared" si="309"/>
        <v>RIZZA F</v>
      </c>
      <c r="G939" s="48" t="str">
        <f t="shared" si="310"/>
        <v>RIZZA C</v>
      </c>
      <c r="H939" s="57"/>
      <c r="I939" s="68" t="str">
        <f t="shared" si="311"/>
        <v>02</v>
      </c>
      <c r="J939" s="39" t="str">
        <f t="shared" si="326"/>
        <v/>
      </c>
      <c r="K939" s="40" t="str">
        <f t="shared" si="327"/>
        <v>08:15</v>
      </c>
      <c r="L939" s="48"/>
      <c r="M939" s="41" t="str">
        <f t="shared" si="328"/>
        <v/>
      </c>
      <c r="N939" s="41" t="str">
        <f t="shared" si="312"/>
        <v/>
      </c>
      <c r="O939" s="10" t="str">
        <f t="shared" si="313"/>
        <v>08:15</v>
      </c>
      <c r="P939" s="10" t="str">
        <f t="shared" si="314"/>
        <v/>
      </c>
      <c r="Q939" s="48" t="str">
        <f t="shared" si="315"/>
        <v/>
      </c>
      <c r="R939" s="48" t="str">
        <f t="shared" si="316"/>
        <v/>
      </c>
      <c r="S939" s="42" t="str">
        <f t="shared" si="317"/>
        <v>DOPPIO</v>
      </c>
      <c r="T939" s="57" t="str">
        <f>Tabella3[[#This Row],[Descrizione Attività]]</f>
        <v>ripristini sistemi AI - luglio 2025</v>
      </c>
      <c r="U939" s="57" t="str">
        <f>IF(Tabella1[[#This Row],[DATA]]="","","02")</f>
        <v>02</v>
      </c>
      <c r="V939" s="34"/>
      <c r="W939" s="34"/>
      <c r="X939" s="33"/>
      <c r="Y939" s="23"/>
      <c r="Z939" s="21" t="str">
        <f t="shared" si="318"/>
        <v>martedì</v>
      </c>
      <c r="AA939" s="22">
        <f t="shared" si="319"/>
        <v>8.25</v>
      </c>
      <c r="AB939" s="22" t="str">
        <f t="shared" si="320"/>
        <v>08:15</v>
      </c>
      <c r="AC939" s="22" t="str">
        <f t="shared" si="321"/>
        <v>NO</v>
      </c>
      <c r="AD939" s="46"/>
      <c r="AE939" s="85">
        <v>45839</v>
      </c>
      <c r="AF939" s="86" t="s">
        <v>77</v>
      </c>
      <c r="AG939" s="86" t="s">
        <v>78</v>
      </c>
      <c r="AH939" s="86">
        <v>5400257568</v>
      </c>
      <c r="AI939" s="86">
        <v>10</v>
      </c>
      <c r="AJ939" s="87">
        <v>7.45</v>
      </c>
      <c r="AK939" s="87">
        <v>16.45</v>
      </c>
      <c r="AL939" s="87">
        <v>16.5</v>
      </c>
      <c r="AM939" s="86" t="s">
        <v>253</v>
      </c>
      <c r="AN939" s="86" t="s">
        <v>45</v>
      </c>
      <c r="AO939" s="75" t="s">
        <v>80</v>
      </c>
    </row>
    <row r="940" spans="1:41" ht="14.45" customHeight="1">
      <c r="A940" s="38"/>
      <c r="B940" s="9">
        <f t="shared" si="308"/>
        <v>45839</v>
      </c>
      <c r="C940" s="39">
        <f t="shared" si="329"/>
        <v>5400257253</v>
      </c>
      <c r="D940" s="38" t="str">
        <f>IF(AF940="", "", IFERROR(TEXT(INDEX(Tabella4[N°], MATCH("*"&amp;AF940&amp;"*", Tabella4[DIPENDENTE], 0)), "0000"), "Non trovato"))</f>
        <v>0967</v>
      </c>
      <c r="E940" s="38" t="str">
        <f>IF(AG940="", "", IF(ISERROR(MATCH("*"&amp;AG940&amp;"*", Tabella4[DIPENDENTE], 0)), "Non trovato", TEXT(INDEX(Tabella4[N°], MATCH("*"&amp;AG940&amp;"*", Tabella4[DIPENDENTE], 0)), "0000")))</f>
        <v>0803</v>
      </c>
      <c r="F940" s="48" t="str">
        <f t="shared" si="309"/>
        <v>SCALISI</v>
      </c>
      <c r="G940" s="48" t="str">
        <f t="shared" si="310"/>
        <v>SPINALI V</v>
      </c>
      <c r="H940" s="57"/>
      <c r="I940" s="68" t="str">
        <f t="shared" si="311"/>
        <v>02</v>
      </c>
      <c r="J940" s="39" t="str">
        <f t="shared" si="326"/>
        <v/>
      </c>
      <c r="K940" s="40" t="str">
        <f t="shared" si="327"/>
        <v>08:15</v>
      </c>
      <c r="L940" s="48"/>
      <c r="M940" s="41" t="str">
        <f t="shared" si="328"/>
        <v/>
      </c>
      <c r="N940" s="41" t="str">
        <f t="shared" si="312"/>
        <v/>
      </c>
      <c r="O940" s="10" t="str">
        <f t="shared" si="313"/>
        <v>08:15</v>
      </c>
      <c r="P940" s="10" t="str">
        <f t="shared" si="314"/>
        <v/>
      </c>
      <c r="Q940" s="48" t="str">
        <f t="shared" si="315"/>
        <v/>
      </c>
      <c r="R940" s="48" t="str">
        <f t="shared" si="316"/>
        <v/>
      </c>
      <c r="S940" s="42" t="str">
        <f t="shared" si="317"/>
        <v>DOPPIO</v>
      </c>
      <c r="T940" s="57" t="str">
        <f>Tabella3[[#This Row],[Descrizione Attività]]</f>
        <v>RBV 23, OL 32: REGOLAZIONE FINE CORSA</v>
      </c>
      <c r="U940" s="57" t="str">
        <f>IF(Tabella1[[#This Row],[DATA]]="","","02")</f>
        <v>02</v>
      </c>
      <c r="V940" s="34"/>
      <c r="W940" s="34"/>
      <c r="X940" s="33"/>
      <c r="Y940" s="23"/>
      <c r="Z940" s="21" t="str">
        <f t="shared" si="318"/>
        <v>martedì</v>
      </c>
      <c r="AA940" s="22">
        <f t="shared" si="319"/>
        <v>8.25</v>
      </c>
      <c r="AB940" s="22" t="str">
        <f t="shared" si="320"/>
        <v>08:15</v>
      </c>
      <c r="AC940" s="22" t="str">
        <f t="shared" si="321"/>
        <v>NO</v>
      </c>
      <c r="AD940" s="46"/>
      <c r="AE940" s="85">
        <v>45839</v>
      </c>
      <c r="AF940" s="86" t="s">
        <v>68</v>
      </c>
      <c r="AG940" s="86" t="s">
        <v>69</v>
      </c>
      <c r="AH940" s="86">
        <v>5400257253</v>
      </c>
      <c r="AI940" s="86">
        <v>10</v>
      </c>
      <c r="AJ940" s="87">
        <v>7.45</v>
      </c>
      <c r="AK940" s="87">
        <v>16.45</v>
      </c>
      <c r="AL940" s="87">
        <v>16.5</v>
      </c>
      <c r="AM940" s="86" t="s">
        <v>251</v>
      </c>
      <c r="AN940" s="86" t="s">
        <v>45</v>
      </c>
      <c r="AO940" s="75" t="s">
        <v>119</v>
      </c>
    </row>
    <row r="941" spans="1:41" ht="14.45" customHeight="1">
      <c r="A941" s="38"/>
      <c r="B941" s="9">
        <f t="shared" si="308"/>
        <v>45839</v>
      </c>
      <c r="C941" s="39">
        <f t="shared" si="329"/>
        <v>5400257263</v>
      </c>
      <c r="D941" s="38" t="str">
        <f>IF(AF941="", "", IFERROR(TEXT(INDEX(Tabella4[N°], MATCH("*"&amp;AF941&amp;"*", Tabella4[DIPENDENTE], 0)), "0000"), "Non trovato"))</f>
        <v>0242</v>
      </c>
      <c r="E941" s="38" t="str">
        <f>IF(AG941="", "", IF(ISERROR(MATCH("*"&amp;AG941&amp;"*", Tabella4[DIPENDENTE], 0)), "Non trovato", TEXT(INDEX(Tabella4[N°], MATCH("*"&amp;AG941&amp;"*", Tabella4[DIPENDENTE], 0)), "0000")))</f>
        <v/>
      </c>
      <c r="F941" s="48" t="str">
        <f t="shared" si="309"/>
        <v>OGNISANTI A</v>
      </c>
      <c r="G941" s="48" t="str">
        <f t="shared" si="310"/>
        <v/>
      </c>
      <c r="H941" s="57"/>
      <c r="I941" s="68" t="str">
        <f t="shared" si="311"/>
        <v>02</v>
      </c>
      <c r="J941" s="39" t="str">
        <f t="shared" si="326"/>
        <v/>
      </c>
      <c r="K941" s="40" t="str">
        <f t="shared" si="327"/>
        <v>07:15</v>
      </c>
      <c r="L941" s="48"/>
      <c r="M941" s="41" t="str">
        <f t="shared" si="328"/>
        <v/>
      </c>
      <c r="N941" s="41" t="str">
        <f t="shared" si="312"/>
        <v/>
      </c>
      <c r="O941" s="10" t="str">
        <f t="shared" si="313"/>
        <v>07:15</v>
      </c>
      <c r="P941" s="10" t="str">
        <f t="shared" si="314"/>
        <v/>
      </c>
      <c r="Q941" s="48" t="str">
        <f t="shared" si="315"/>
        <v/>
      </c>
      <c r="R941" s="48" t="str">
        <f t="shared" si="316"/>
        <v/>
      </c>
      <c r="S941" s="42" t="str">
        <f t="shared" si="317"/>
        <v>SINGOLO</v>
      </c>
      <c r="T941" s="57" t="str">
        <f>Tabella3[[#This Row],[Descrizione Attività]]</f>
        <v>Smontagg. e montagg. conv. "A" e Mot. El</v>
      </c>
      <c r="U941" s="57" t="str">
        <f>IF(Tabella1[[#This Row],[DATA]]="","","02")</f>
        <v>02</v>
      </c>
      <c r="V941" s="34"/>
      <c r="W941" s="34"/>
      <c r="X941" s="33"/>
      <c r="Y941" s="23"/>
      <c r="Z941" s="21" t="str">
        <f t="shared" si="318"/>
        <v>martedì</v>
      </c>
      <c r="AA941" s="22">
        <f t="shared" si="319"/>
        <v>7.25</v>
      </c>
      <c r="AB941" s="22" t="str">
        <f t="shared" si="320"/>
        <v>07:15</v>
      </c>
      <c r="AC941" s="22" t="str">
        <f t="shared" si="321"/>
        <v>NO</v>
      </c>
      <c r="AD941" s="46"/>
      <c r="AE941" s="85">
        <v>45839</v>
      </c>
      <c r="AF941" s="86" t="s">
        <v>72</v>
      </c>
      <c r="AG941" s="86"/>
      <c r="AH941" s="86">
        <v>5400257263</v>
      </c>
      <c r="AI941" s="86">
        <v>10</v>
      </c>
      <c r="AJ941" s="87">
        <v>7.45</v>
      </c>
      <c r="AK941" s="87">
        <v>15.45</v>
      </c>
      <c r="AL941" s="87">
        <v>7.25</v>
      </c>
      <c r="AM941" s="86" t="s">
        <v>250</v>
      </c>
      <c r="AN941" s="86" t="s">
        <v>45</v>
      </c>
      <c r="AO941" s="75" t="s">
        <v>124</v>
      </c>
    </row>
    <row r="942" spans="1:41" ht="14.45" customHeight="1">
      <c r="A942" s="38"/>
      <c r="B942" s="9">
        <f t="shared" si="308"/>
        <v>45839</v>
      </c>
      <c r="C942" s="39">
        <f t="shared" si="329"/>
        <v>5400257263</v>
      </c>
      <c r="D942" s="38" t="str">
        <f>IF(AF942="", "", IFERROR(TEXT(INDEX(Tabella4[N°], MATCH("*"&amp;AF942&amp;"*", Tabella4[DIPENDENTE], 0)), "0000"), "Non trovato"))</f>
        <v>1969</v>
      </c>
      <c r="E942" s="38" t="str">
        <f>IF(AG942="", "", IF(ISERROR(MATCH("*"&amp;AG942&amp;"*", Tabella4[DIPENDENTE], 0)), "Non trovato", TEXT(INDEX(Tabella4[N°], MATCH("*"&amp;AG942&amp;"*", Tabella4[DIPENDENTE], 0)), "0000")))</f>
        <v/>
      </c>
      <c r="F942" s="48" t="str">
        <f t="shared" si="309"/>
        <v>BELLISTRI</v>
      </c>
      <c r="G942" s="48" t="str">
        <f t="shared" si="310"/>
        <v/>
      </c>
      <c r="H942" s="57"/>
      <c r="I942" s="68" t="str">
        <f t="shared" si="311"/>
        <v>02</v>
      </c>
      <c r="J942" s="39" t="str">
        <f t="shared" si="326"/>
        <v/>
      </c>
      <c r="K942" s="40" t="str">
        <f t="shared" si="327"/>
        <v>08:15</v>
      </c>
      <c r="L942" s="48"/>
      <c r="M942" s="41" t="str">
        <f t="shared" si="328"/>
        <v/>
      </c>
      <c r="N942" s="41" t="str">
        <f t="shared" si="312"/>
        <v/>
      </c>
      <c r="O942" s="10" t="str">
        <f t="shared" si="313"/>
        <v>08:15</v>
      </c>
      <c r="P942" s="10" t="str">
        <f t="shared" si="314"/>
        <v/>
      </c>
      <c r="Q942" s="48" t="str">
        <f t="shared" si="315"/>
        <v/>
      </c>
      <c r="R942" s="48" t="str">
        <f t="shared" si="316"/>
        <v/>
      </c>
      <c r="S942" s="42" t="str">
        <f t="shared" si="317"/>
        <v>SINGOLO</v>
      </c>
      <c r="T942" s="57" t="str">
        <f>Tabella3[[#This Row],[Descrizione Attività]]</f>
        <v>Smontagg. e montagg. conv. "A" e Mot. El</v>
      </c>
      <c r="U942" s="57" t="str">
        <f>IF(Tabella1[[#This Row],[DATA]]="","","02")</f>
        <v>02</v>
      </c>
      <c r="V942" s="34"/>
      <c r="W942" s="34"/>
      <c r="X942" s="33"/>
      <c r="Y942" s="23"/>
      <c r="Z942" s="21" t="str">
        <f t="shared" si="318"/>
        <v>martedì</v>
      </c>
      <c r="AA942" s="22">
        <f t="shared" si="319"/>
        <v>8.25</v>
      </c>
      <c r="AB942" s="22" t="str">
        <f t="shared" si="320"/>
        <v>08:15</v>
      </c>
      <c r="AC942" s="22" t="str">
        <f t="shared" si="321"/>
        <v>NO</v>
      </c>
      <c r="AD942" s="46"/>
      <c r="AE942" s="85">
        <v>45839</v>
      </c>
      <c r="AF942" s="86" t="s">
        <v>73</v>
      </c>
      <c r="AG942" s="86"/>
      <c r="AH942" s="86">
        <v>5400257263</v>
      </c>
      <c r="AI942" s="86">
        <v>10</v>
      </c>
      <c r="AJ942" s="87">
        <v>7.45</v>
      </c>
      <c r="AK942" s="87">
        <v>16.45</v>
      </c>
      <c r="AL942" s="87">
        <v>8.25</v>
      </c>
      <c r="AM942" s="86" t="s">
        <v>250</v>
      </c>
      <c r="AN942" s="86" t="s">
        <v>45</v>
      </c>
      <c r="AO942" s="75" t="s">
        <v>124</v>
      </c>
    </row>
    <row r="943" spans="1:41" ht="14.45" customHeight="1">
      <c r="A943" s="38"/>
      <c r="B943" s="9">
        <f t="shared" si="308"/>
        <v>45839</v>
      </c>
      <c r="C943" s="39">
        <f t="shared" si="329"/>
        <v>5400257236</v>
      </c>
      <c r="D943" s="38" t="str">
        <f>IF(AF943="", "", IFERROR(TEXT(INDEX(Tabella4[N°], MATCH("*"&amp;AF943&amp;"*", Tabella4[DIPENDENTE], 0)), "0000"), "Non trovato"))</f>
        <v>2203</v>
      </c>
      <c r="E943" s="38" t="str">
        <f>IF(AG943="", "", IF(ISERROR(MATCH("*"&amp;AG943&amp;"*", Tabella4[DIPENDENTE], 0)), "Non trovato", TEXT(INDEX(Tabella4[N°], MATCH("*"&amp;AG943&amp;"*", Tabella4[DIPENDENTE], 0)), "0000")))</f>
        <v>0315</v>
      </c>
      <c r="F943" s="48" t="str">
        <f t="shared" si="309"/>
        <v>RICCIOLI</v>
      </c>
      <c r="G943" s="48" t="str">
        <f t="shared" si="310"/>
        <v>MIGNOSA F</v>
      </c>
      <c r="H943" s="57"/>
      <c r="I943" s="68" t="str">
        <f t="shared" si="311"/>
        <v>02</v>
      </c>
      <c r="J943" s="39" t="str">
        <f t="shared" si="326"/>
        <v/>
      </c>
      <c r="K943" s="40" t="str">
        <f t="shared" si="327"/>
        <v>08:15</v>
      </c>
      <c r="L943" s="48"/>
      <c r="M943" s="41" t="str">
        <f t="shared" si="328"/>
        <v/>
      </c>
      <c r="N943" s="41" t="str">
        <f t="shared" si="312"/>
        <v/>
      </c>
      <c r="O943" s="10" t="str">
        <f t="shared" si="313"/>
        <v>08:15</v>
      </c>
      <c r="P943" s="10" t="str">
        <f t="shared" si="314"/>
        <v/>
      </c>
      <c r="Q943" s="48" t="str">
        <f t="shared" si="315"/>
        <v/>
      </c>
      <c r="R943" s="48" t="str">
        <f t="shared" si="316"/>
        <v/>
      </c>
      <c r="S943" s="42" t="str">
        <f t="shared" si="317"/>
        <v>DOPPIO</v>
      </c>
      <c r="T943" s="57" t="str">
        <f>Tabella3[[#This Row],[Descrizione Attività]]</f>
        <v>PA1S: squ elettr correttiva Luglio</v>
      </c>
      <c r="U943" s="57" t="str">
        <f>IF(Tabella1[[#This Row],[DATA]]="","","02")</f>
        <v>02</v>
      </c>
      <c r="V943" s="34"/>
      <c r="W943" s="34"/>
      <c r="X943" s="33"/>
      <c r="Y943" s="23"/>
      <c r="Z943" s="21" t="str">
        <f t="shared" si="318"/>
        <v>martedì</v>
      </c>
      <c r="AA943" s="22">
        <f t="shared" si="319"/>
        <v>8.25</v>
      </c>
      <c r="AB943" s="22" t="str">
        <f t="shared" si="320"/>
        <v>08:15</v>
      </c>
      <c r="AC943" s="22" t="str">
        <f t="shared" si="321"/>
        <v>NO</v>
      </c>
      <c r="AD943" s="46"/>
      <c r="AE943" s="85">
        <v>45839</v>
      </c>
      <c r="AF943" s="86" t="s">
        <v>65</v>
      </c>
      <c r="AG943" s="86" t="s">
        <v>66</v>
      </c>
      <c r="AH943" s="86">
        <v>5400257236</v>
      </c>
      <c r="AI943" s="86">
        <v>10</v>
      </c>
      <c r="AJ943" s="87">
        <v>7.45</v>
      </c>
      <c r="AK943" s="87">
        <v>16.45</v>
      </c>
      <c r="AL943" s="87">
        <v>16.5</v>
      </c>
      <c r="AM943" s="86" t="s">
        <v>254</v>
      </c>
      <c r="AN943" s="86" t="s">
        <v>45</v>
      </c>
      <c r="AO943" s="75" t="s">
        <v>61</v>
      </c>
    </row>
    <row r="944" spans="1:41" ht="14.45" customHeight="1">
      <c r="A944" s="38"/>
      <c r="B944" s="9">
        <f t="shared" si="308"/>
        <v>45839</v>
      </c>
      <c r="C944" s="39">
        <f t="shared" si="329"/>
        <v>5400250282</v>
      </c>
      <c r="D944" s="38" t="str">
        <f>IF(AF944="", "", IFERROR(TEXT(INDEX(Tabella4[N°], MATCH("*"&amp;AF944&amp;"*", Tabella4[DIPENDENTE], 0)), "0000"), "Non trovato"))</f>
        <v>0319</v>
      </c>
      <c r="E944" s="38" t="str">
        <f>IF(AG944="", "", IF(ISERROR(MATCH("*"&amp;AG944&amp;"*", Tabella4[DIPENDENTE], 0)), "Non trovato", TEXT(INDEX(Tabella4[N°], MATCH("*"&amp;AG944&amp;"*", Tabella4[DIPENDENTE], 0)), "0000")))</f>
        <v>2011</v>
      </c>
      <c r="F944" s="48" t="str">
        <f t="shared" si="309"/>
        <v>AMARA</v>
      </c>
      <c r="G944" s="48" t="str">
        <f t="shared" si="310"/>
        <v>SCAVULLO</v>
      </c>
      <c r="H944" s="57"/>
      <c r="I944" s="68" t="str">
        <f t="shared" si="311"/>
        <v>02</v>
      </c>
      <c r="J944" s="39" t="str">
        <f t="shared" si="326"/>
        <v/>
      </c>
      <c r="K944" s="40" t="str">
        <f t="shared" si="327"/>
        <v>04:00</v>
      </c>
      <c r="L944" s="48"/>
      <c r="M944" s="41" t="str">
        <f t="shared" si="328"/>
        <v/>
      </c>
      <c r="N944" s="41" t="str">
        <f t="shared" si="312"/>
        <v/>
      </c>
      <c r="O944" s="10" t="str">
        <f t="shared" si="313"/>
        <v>04:00</v>
      </c>
      <c r="P944" s="10" t="str">
        <f t="shared" si="314"/>
        <v/>
      </c>
      <c r="Q944" s="48" t="str">
        <f t="shared" si="315"/>
        <v/>
      </c>
      <c r="R944" s="48" t="str">
        <f t="shared" si="316"/>
        <v/>
      </c>
      <c r="S944" s="42" t="str">
        <f t="shared" si="317"/>
        <v>DOPPIO</v>
      </c>
      <c r="T944" s="57" t="str">
        <f>Tabella3[[#This Row],[Descrizione Attività]]</f>
        <v>200/MP102A-MP103C-scavo e ric guasto</v>
      </c>
      <c r="U944" s="57" t="str">
        <f>IF(Tabella1[[#This Row],[DATA]]="","","02")</f>
        <v>02</v>
      </c>
      <c r="V944" s="34"/>
      <c r="W944" s="34"/>
      <c r="X944" s="33"/>
      <c r="Y944" s="23"/>
      <c r="Z944" s="21" t="str">
        <f t="shared" si="318"/>
        <v>martedì</v>
      </c>
      <c r="AA944" s="22">
        <f t="shared" si="319"/>
        <v>4</v>
      </c>
      <c r="AB944" s="22" t="str">
        <f t="shared" si="320"/>
        <v>04:00</v>
      </c>
      <c r="AC944" s="22" t="str">
        <f t="shared" si="321"/>
        <v>NO</v>
      </c>
      <c r="AD944" s="46"/>
      <c r="AE944" s="85">
        <v>45839</v>
      </c>
      <c r="AF944" s="86" t="s">
        <v>155</v>
      </c>
      <c r="AG944" s="86" t="s">
        <v>84</v>
      </c>
      <c r="AH944" s="86">
        <v>5400250282</v>
      </c>
      <c r="AI944" s="86">
        <v>10</v>
      </c>
      <c r="AJ944" s="87">
        <v>12.45</v>
      </c>
      <c r="AK944" s="87">
        <v>16.45</v>
      </c>
      <c r="AL944" s="87">
        <v>8</v>
      </c>
      <c r="AM944" s="86" t="s">
        <v>237</v>
      </c>
      <c r="AN944" s="86" t="s">
        <v>45</v>
      </c>
      <c r="AO944" s="75" t="s">
        <v>61</v>
      </c>
    </row>
    <row r="945" spans="1:41" ht="14.45" customHeight="1">
      <c r="A945" s="38"/>
      <c r="B945" s="9">
        <f t="shared" si="308"/>
        <v>45839</v>
      </c>
      <c r="C945" s="39">
        <f t="shared" si="329"/>
        <v>5400243313</v>
      </c>
      <c r="D945" s="38" t="str">
        <f>IF(AF945="", "", IFERROR(TEXT(INDEX(Tabella4[N°], MATCH("*"&amp;AF945&amp;"*", Tabella4[DIPENDENTE], 0)), "0000"), "Non trovato"))</f>
        <v>1833</v>
      </c>
      <c r="E945" s="38" t="str">
        <f>IF(AG945="", "", IF(ISERROR(MATCH("*"&amp;AG945&amp;"*", Tabella4[DIPENDENTE], 0)), "Non trovato", TEXT(INDEX(Tabella4[N°], MATCH("*"&amp;AG945&amp;"*", Tabella4[DIPENDENTE], 0)), "0000")))</f>
        <v>1904</v>
      </c>
      <c r="F945" s="48" t="str">
        <f t="shared" si="309"/>
        <v>MICELI</v>
      </c>
      <c r="G945" s="48" t="str">
        <f t="shared" si="310"/>
        <v>LA ROCCA</v>
      </c>
      <c r="H945" s="57"/>
      <c r="I945" s="68" t="str">
        <f t="shared" si="311"/>
        <v>02</v>
      </c>
      <c r="J945" s="39" t="str">
        <f t="shared" si="326"/>
        <v/>
      </c>
      <c r="K945" s="40" t="str">
        <f t="shared" si="327"/>
        <v>08:15</v>
      </c>
      <c r="L945" s="48"/>
      <c r="M945" s="41" t="str">
        <f t="shared" si="328"/>
        <v/>
      </c>
      <c r="N945" s="41" t="str">
        <f t="shared" si="312"/>
        <v/>
      </c>
      <c r="O945" s="10" t="str">
        <f t="shared" si="313"/>
        <v>08:15</v>
      </c>
      <c r="P945" s="10" t="str">
        <f t="shared" si="314"/>
        <v/>
      </c>
      <c r="Q945" s="48" t="str">
        <f t="shared" si="315"/>
        <v/>
      </c>
      <c r="R945" s="48" t="str">
        <f t="shared" si="316"/>
        <v/>
      </c>
      <c r="S945" s="42" t="str">
        <f t="shared" si="317"/>
        <v>DOPPIO</v>
      </c>
      <c r="T945" s="57" t="str">
        <f>Tabella3[[#This Row],[Descrizione Attività]]</f>
        <v>Assistenza ELE attività edili_2025</v>
      </c>
      <c r="U945" s="57" t="str">
        <f>IF(Tabella1[[#This Row],[DATA]]="","","02")</f>
        <v>02</v>
      </c>
      <c r="V945" s="34"/>
      <c r="W945" s="34"/>
      <c r="X945" s="33"/>
      <c r="Y945" s="23"/>
      <c r="Z945" s="21" t="str">
        <f t="shared" si="318"/>
        <v>martedì</v>
      </c>
      <c r="AA945" s="22">
        <f t="shared" si="319"/>
        <v>8.25</v>
      </c>
      <c r="AB945" s="22" t="str">
        <f t="shared" si="320"/>
        <v>08:15</v>
      </c>
      <c r="AC945" s="22" t="str">
        <f t="shared" si="321"/>
        <v>NO</v>
      </c>
      <c r="AD945" s="46"/>
      <c r="AE945" s="85">
        <v>45839</v>
      </c>
      <c r="AF945" s="86" t="s">
        <v>82</v>
      </c>
      <c r="AG945" s="86" t="s">
        <v>59</v>
      </c>
      <c r="AH945" s="86">
        <v>5400243313</v>
      </c>
      <c r="AI945" s="86">
        <v>10</v>
      </c>
      <c r="AJ945" s="87">
        <v>7.45</v>
      </c>
      <c r="AK945" s="87">
        <v>16.45</v>
      </c>
      <c r="AL945" s="87">
        <v>16.5</v>
      </c>
      <c r="AM945" s="86" t="s">
        <v>145</v>
      </c>
      <c r="AN945" s="86" t="s">
        <v>45</v>
      </c>
      <c r="AO945" s="75" t="s">
        <v>61</v>
      </c>
    </row>
    <row r="946" spans="1:41" ht="14.45" customHeight="1">
      <c r="A946" s="38"/>
      <c r="B946" s="9">
        <f t="shared" si="308"/>
        <v>45839</v>
      </c>
      <c r="C946" s="39">
        <f t="shared" si="329"/>
        <v>5400250280</v>
      </c>
      <c r="D946" s="38" t="str">
        <f>IF(AF946="", "", IFERROR(TEXT(INDEX(Tabella4[N°], MATCH("*"&amp;AF946&amp;"*", Tabella4[DIPENDENTE], 0)), "0000"), "Non trovato"))</f>
        <v>0370</v>
      </c>
      <c r="E946" s="38" t="str">
        <f>IF(AG946="", "", IF(ISERROR(MATCH("*"&amp;AG946&amp;"*", Tabella4[DIPENDENTE], 0)), "Non trovato", TEXT(INDEX(Tabella4[N°], MATCH("*"&amp;AG946&amp;"*", Tabella4[DIPENDENTE], 0)), "0000")))</f>
        <v/>
      </c>
      <c r="F946" s="48" t="str">
        <f t="shared" si="309"/>
        <v>GARBINI</v>
      </c>
      <c r="G946" s="48" t="str">
        <f t="shared" si="310"/>
        <v/>
      </c>
      <c r="H946" s="57"/>
      <c r="I946" s="68" t="str">
        <f t="shared" si="311"/>
        <v>02</v>
      </c>
      <c r="J946" s="39" t="str">
        <f t="shared" si="326"/>
        <v/>
      </c>
      <c r="K946" s="40" t="str">
        <f t="shared" si="327"/>
        <v>08:15</v>
      </c>
      <c r="L946" s="48"/>
      <c r="M946" s="41" t="str">
        <f t="shared" si="328"/>
        <v/>
      </c>
      <c r="N946" s="41" t="str">
        <f t="shared" si="312"/>
        <v/>
      </c>
      <c r="O946" s="10" t="str">
        <f t="shared" si="313"/>
        <v>08:15</v>
      </c>
      <c r="P946" s="10" t="str">
        <f t="shared" si="314"/>
        <v/>
      </c>
      <c r="Q946" s="48" t="str">
        <f t="shared" si="315"/>
        <v/>
      </c>
      <c r="R946" s="48" t="str">
        <f t="shared" si="316"/>
        <v/>
      </c>
      <c r="S946" s="42" t="str">
        <f t="shared" si="317"/>
        <v>SINGOLO</v>
      </c>
      <c r="T946" s="57" t="str">
        <f>Tabella3[[#This Row],[Descrizione Attività]]</f>
        <v>600/batteria Luce ripristino funzionalit</v>
      </c>
      <c r="U946" s="57" t="str">
        <f>IF(Tabella1[[#This Row],[DATA]]="","","02")</f>
        <v>02</v>
      </c>
      <c r="V946" s="34"/>
      <c r="W946" s="34"/>
      <c r="X946" s="33"/>
      <c r="Y946" s="23"/>
      <c r="Z946" s="21" t="str">
        <f t="shared" si="318"/>
        <v>martedì</v>
      </c>
      <c r="AA946" s="22">
        <f t="shared" si="319"/>
        <v>8.25</v>
      </c>
      <c r="AB946" s="22" t="str">
        <f t="shared" si="320"/>
        <v>08:15</v>
      </c>
      <c r="AC946" s="22" t="str">
        <f t="shared" si="321"/>
        <v>NO</v>
      </c>
      <c r="AD946" s="46"/>
      <c r="AE946" s="85">
        <v>45839</v>
      </c>
      <c r="AF946" s="86" t="s">
        <v>115</v>
      </c>
      <c r="AG946" s="86"/>
      <c r="AH946" s="86">
        <v>5400250280</v>
      </c>
      <c r="AI946" s="86">
        <v>10</v>
      </c>
      <c r="AJ946" s="87">
        <v>7.45</v>
      </c>
      <c r="AK946" s="87">
        <v>16.45</v>
      </c>
      <c r="AL946" s="87">
        <v>8.25</v>
      </c>
      <c r="AM946" s="86" t="s">
        <v>179</v>
      </c>
      <c r="AN946" s="86" t="s">
        <v>49</v>
      </c>
      <c r="AO946" s="75" t="s">
        <v>61</v>
      </c>
    </row>
    <row r="947" spans="1:41" ht="14.45" customHeight="1">
      <c r="A947" s="38"/>
      <c r="B947" s="9">
        <f t="shared" si="308"/>
        <v>45839</v>
      </c>
      <c r="C947" s="39">
        <f t="shared" si="329"/>
        <v>5400250280</v>
      </c>
      <c r="D947" s="38" t="str">
        <f>IF(AF947="", "", IFERROR(TEXT(INDEX(Tabella4[N°], MATCH("*"&amp;AF947&amp;"*", Tabella4[DIPENDENTE], 0)), "0000"), "Non trovato"))</f>
        <v>2114</v>
      </c>
      <c r="E947" s="38" t="str">
        <f>IF(AG947="", "", IF(ISERROR(MATCH("*"&amp;AG947&amp;"*", Tabella4[DIPENDENTE], 0)), "Non trovato", TEXT(INDEX(Tabella4[N°], MATCH("*"&amp;AG947&amp;"*", Tabella4[DIPENDENTE], 0)), "0000")))</f>
        <v/>
      </c>
      <c r="F947" s="48" t="str">
        <f t="shared" si="309"/>
        <v>GUARINO</v>
      </c>
      <c r="G947" s="48" t="str">
        <f t="shared" si="310"/>
        <v/>
      </c>
      <c r="H947" s="57"/>
      <c r="I947" s="68" t="str">
        <f t="shared" si="311"/>
        <v>02</v>
      </c>
      <c r="J947" s="39" t="str">
        <f t="shared" si="326"/>
        <v/>
      </c>
      <c r="K947" s="40" t="str">
        <f t="shared" si="327"/>
        <v>04:00</v>
      </c>
      <c r="L947" s="48"/>
      <c r="M947" s="41" t="str">
        <f t="shared" si="328"/>
        <v/>
      </c>
      <c r="N947" s="41" t="str">
        <f t="shared" si="312"/>
        <v/>
      </c>
      <c r="O947" s="10" t="str">
        <f t="shared" si="313"/>
        <v>04:00</v>
      </c>
      <c r="P947" s="10" t="str">
        <f t="shared" si="314"/>
        <v/>
      </c>
      <c r="Q947" s="48" t="str">
        <f t="shared" si="315"/>
        <v/>
      </c>
      <c r="R947" s="48" t="str">
        <f t="shared" si="316"/>
        <v/>
      </c>
      <c r="S947" s="42" t="str">
        <f t="shared" si="317"/>
        <v>SINGOLO</v>
      </c>
      <c r="T947" s="57" t="str">
        <f>Tabella3[[#This Row],[Descrizione Attività]]</f>
        <v>600/batteria Luce ripristino funzionalit</v>
      </c>
      <c r="U947" s="57" t="str">
        <f>IF(Tabella1[[#This Row],[DATA]]="","","02")</f>
        <v>02</v>
      </c>
      <c r="V947" s="34"/>
      <c r="W947" s="34"/>
      <c r="X947" s="33"/>
      <c r="Y947" s="23"/>
      <c r="Z947" s="21" t="str">
        <f t="shared" si="318"/>
        <v>martedì</v>
      </c>
      <c r="AA947" s="22">
        <f t="shared" si="319"/>
        <v>4</v>
      </c>
      <c r="AB947" s="22" t="str">
        <f t="shared" si="320"/>
        <v>04:00</v>
      </c>
      <c r="AC947" s="22" t="str">
        <f t="shared" si="321"/>
        <v>NO</v>
      </c>
      <c r="AD947" s="46"/>
      <c r="AE947" s="85">
        <v>45839</v>
      </c>
      <c r="AF947" s="86" t="s">
        <v>43</v>
      </c>
      <c r="AG947" s="86"/>
      <c r="AH947" s="86">
        <v>5400250280</v>
      </c>
      <c r="AI947" s="86">
        <v>10</v>
      </c>
      <c r="AJ947" s="87">
        <v>12.45</v>
      </c>
      <c r="AK947" s="87">
        <v>16.45</v>
      </c>
      <c r="AL947" s="87">
        <v>4</v>
      </c>
      <c r="AM947" s="86" t="s">
        <v>179</v>
      </c>
      <c r="AN947" s="86" t="s">
        <v>49</v>
      </c>
      <c r="AO947" s="75" t="s">
        <v>61</v>
      </c>
    </row>
    <row r="948" spans="1:41" ht="14.45" customHeight="1">
      <c r="A948" s="38"/>
      <c r="B948" s="9">
        <f t="shared" si="308"/>
        <v>45839</v>
      </c>
      <c r="C948" s="39">
        <f t="shared" si="329"/>
        <v>5400255892</v>
      </c>
      <c r="D948" s="38" t="str">
        <f>IF(AF948="", "", IFERROR(TEXT(INDEX(Tabella4[N°], MATCH("*"&amp;AF948&amp;"*", Tabella4[DIPENDENTE], 0)), "0000"), "Non trovato"))</f>
        <v>0263</v>
      </c>
      <c r="E948" s="38" t="str">
        <f>IF(AG948="", "", IF(ISERROR(MATCH("*"&amp;AG948&amp;"*", Tabella4[DIPENDENTE], 0)), "Non trovato", TEXT(INDEX(Tabella4[N°], MATCH("*"&amp;AG948&amp;"*", Tabella4[DIPENDENTE], 0)), "0000")))</f>
        <v>0483</v>
      </c>
      <c r="F948" s="48" t="str">
        <f t="shared" si="309"/>
        <v>ROSSITTO G</v>
      </c>
      <c r="G948" s="48" t="str">
        <f t="shared" si="310"/>
        <v>SCARAVELLI</v>
      </c>
      <c r="H948" s="57"/>
      <c r="I948" s="68" t="str">
        <f t="shared" si="311"/>
        <v>02</v>
      </c>
      <c r="J948" s="39" t="str">
        <f t="shared" si="326"/>
        <v/>
      </c>
      <c r="K948" s="40" t="str">
        <f t="shared" si="327"/>
        <v>02:00</v>
      </c>
      <c r="L948" s="48"/>
      <c r="M948" s="41" t="str">
        <f t="shared" si="328"/>
        <v/>
      </c>
      <c r="N948" s="41" t="str">
        <f t="shared" si="312"/>
        <v/>
      </c>
      <c r="O948" s="10" t="str">
        <f t="shared" si="313"/>
        <v>02:00</v>
      </c>
      <c r="P948" s="10" t="str">
        <f t="shared" si="314"/>
        <v/>
      </c>
      <c r="Q948" s="48" t="str">
        <f t="shared" si="315"/>
        <v/>
      </c>
      <c r="R948" s="48" t="str">
        <f t="shared" si="316"/>
        <v/>
      </c>
      <c r="S948" s="42" t="str">
        <f t="shared" si="317"/>
        <v>DOPPIO</v>
      </c>
      <c r="T948" s="57" t="str">
        <f>Tabella3[[#This Row],[Descrizione Attività]]</f>
        <v>RECUPERO FARETTI IMP 500 (PREV 4000)</v>
      </c>
      <c r="U948" s="57" t="str">
        <f>IF(Tabella1[[#This Row],[DATA]]="","","02")</f>
        <v>02</v>
      </c>
      <c r="V948" s="34"/>
      <c r="W948" s="34"/>
      <c r="X948" s="33"/>
      <c r="Y948" s="23"/>
      <c r="Z948" s="21" t="str">
        <f t="shared" si="318"/>
        <v>martedì</v>
      </c>
      <c r="AA948" s="22">
        <f t="shared" si="319"/>
        <v>2</v>
      </c>
      <c r="AB948" s="22" t="str">
        <f t="shared" si="320"/>
        <v>02:00</v>
      </c>
      <c r="AC948" s="22" t="str">
        <f t="shared" si="321"/>
        <v>NO</v>
      </c>
      <c r="AD948" s="46"/>
      <c r="AE948" s="85">
        <v>45839</v>
      </c>
      <c r="AF948" s="86" t="s">
        <v>110</v>
      </c>
      <c r="AG948" s="86" t="s">
        <v>51</v>
      </c>
      <c r="AH948" s="86">
        <v>5400255892</v>
      </c>
      <c r="AI948" s="86">
        <v>10</v>
      </c>
      <c r="AJ948" s="87">
        <v>10</v>
      </c>
      <c r="AK948" s="87">
        <v>12</v>
      </c>
      <c r="AL948" s="87">
        <v>4</v>
      </c>
      <c r="AM948" s="86" t="s">
        <v>255</v>
      </c>
      <c r="AN948" s="86" t="s">
        <v>45</v>
      </c>
      <c r="AO948" s="75" t="s">
        <v>61</v>
      </c>
    </row>
    <row r="949" spans="1:41" ht="14.45" customHeight="1">
      <c r="A949" s="38"/>
      <c r="B949" s="9">
        <f t="shared" si="308"/>
        <v>45839</v>
      </c>
      <c r="C949" s="39">
        <f t="shared" si="329"/>
        <v>5400256074</v>
      </c>
      <c r="D949" s="38" t="str">
        <f>IF(AF949="", "", IFERROR(TEXT(INDEX(Tabella4[N°], MATCH("*"&amp;AF949&amp;"*", Tabella4[DIPENDENTE], 0)), "0000"), "Non trovato"))</f>
        <v>0427</v>
      </c>
      <c r="E949" s="38" t="str">
        <f>IF(AG949="", "", IF(ISERROR(MATCH("*"&amp;AG949&amp;"*", Tabella4[DIPENDENTE], 0)), "Non trovato", TEXT(INDEX(Tabella4[N°], MATCH("*"&amp;AG949&amp;"*", Tabella4[DIPENDENTE], 0)), "0000")))</f>
        <v>2083</v>
      </c>
      <c r="F949" s="48" t="str">
        <f t="shared" si="309"/>
        <v>CAVALIERE</v>
      </c>
      <c r="G949" s="48" t="str">
        <f t="shared" si="310"/>
        <v>NOCERA</v>
      </c>
      <c r="H949" s="57"/>
      <c r="I949" s="68" t="str">
        <f t="shared" si="311"/>
        <v>02</v>
      </c>
      <c r="J949" s="39" t="str">
        <f t="shared" si="326"/>
        <v/>
      </c>
      <c r="K949" s="40" t="str">
        <f t="shared" si="327"/>
        <v>08:15</v>
      </c>
      <c r="L949" s="48"/>
      <c r="M949" s="41" t="str">
        <f t="shared" si="328"/>
        <v/>
      </c>
      <c r="N949" s="41" t="str">
        <f t="shared" si="312"/>
        <v/>
      </c>
      <c r="O949" s="10" t="str">
        <f t="shared" si="313"/>
        <v>08:15</v>
      </c>
      <c r="P949" s="10" t="str">
        <f t="shared" si="314"/>
        <v/>
      </c>
      <c r="Q949" s="48" t="str">
        <f t="shared" si="315"/>
        <v/>
      </c>
      <c r="R949" s="48" t="str">
        <f t="shared" si="316"/>
        <v/>
      </c>
      <c r="S949" s="42" t="str">
        <f t="shared" si="317"/>
        <v>DOPPIO</v>
      </c>
      <c r="T949" s="57" t="str">
        <f>Tabella3[[#This Row],[Descrizione Attività]]</f>
        <v>Installazione strum. revamping Ramp1-GPL</v>
      </c>
      <c r="U949" s="57" t="str">
        <f>IF(Tabella1[[#This Row],[DATA]]="","","02")</f>
        <v>02</v>
      </c>
      <c r="V949" s="34"/>
      <c r="W949" s="34"/>
      <c r="X949" s="33"/>
      <c r="Y949" s="23"/>
      <c r="Z949" s="21" t="str">
        <f t="shared" si="318"/>
        <v>martedì</v>
      </c>
      <c r="AA949" s="22">
        <f t="shared" si="319"/>
        <v>8.25</v>
      </c>
      <c r="AB949" s="22" t="str">
        <f t="shared" si="320"/>
        <v>08:15</v>
      </c>
      <c r="AC949" s="22" t="str">
        <f t="shared" si="321"/>
        <v>NO</v>
      </c>
      <c r="AD949" s="46"/>
      <c r="AE949" s="85">
        <v>45839</v>
      </c>
      <c r="AF949" s="86" t="s">
        <v>75</v>
      </c>
      <c r="AG949" s="86" t="s">
        <v>88</v>
      </c>
      <c r="AH949" s="86">
        <v>5400256074</v>
      </c>
      <c r="AI949" s="86">
        <v>10</v>
      </c>
      <c r="AJ949" s="87">
        <v>7.45</v>
      </c>
      <c r="AK949" s="87">
        <v>16.45</v>
      </c>
      <c r="AL949" s="87">
        <v>16.5</v>
      </c>
      <c r="AM949" s="86" t="s">
        <v>256</v>
      </c>
      <c r="AN949" s="86" t="s">
        <v>45</v>
      </c>
      <c r="AO949" s="75" t="s">
        <v>46</v>
      </c>
    </row>
    <row r="950" spans="1:41" ht="14.45" customHeight="1">
      <c r="A950" s="38"/>
      <c r="B950" s="9">
        <f t="shared" si="308"/>
        <v>45839</v>
      </c>
      <c r="C950" s="39">
        <f t="shared" si="329"/>
        <v>5400261041</v>
      </c>
      <c r="D950" s="38" t="str">
        <f>IF(AF950="", "", IFERROR(TEXT(INDEX(Tabella4[N°], MATCH("*"&amp;AF950&amp;"*", Tabella4[DIPENDENTE], 0)), "0000"), "Non trovato"))</f>
        <v>0243</v>
      </c>
      <c r="E950" s="38" t="str">
        <f>IF(AG950="", "", IF(ISERROR(MATCH("*"&amp;AG950&amp;"*", Tabella4[DIPENDENTE], 0)), "Non trovato", TEXT(INDEX(Tabella4[N°], MATCH("*"&amp;AG950&amp;"*", Tabella4[DIPENDENTE], 0)), "0000")))</f>
        <v/>
      </c>
      <c r="F950" s="48" t="str">
        <f t="shared" si="309"/>
        <v>PUGLIARES</v>
      </c>
      <c r="G950" s="48" t="str">
        <f t="shared" si="310"/>
        <v/>
      </c>
      <c r="H950" s="57"/>
      <c r="I950" s="68" t="str">
        <f t="shared" si="311"/>
        <v>02</v>
      </c>
      <c r="J950" s="39" t="str">
        <f t="shared" si="326"/>
        <v/>
      </c>
      <c r="K950" s="40" t="str">
        <f t="shared" si="327"/>
        <v>08:15</v>
      </c>
      <c r="L950" s="48"/>
      <c r="M950" s="41" t="str">
        <f t="shared" si="328"/>
        <v/>
      </c>
      <c r="N950" s="41" t="str">
        <f t="shared" si="312"/>
        <v/>
      </c>
      <c r="O950" s="10" t="str">
        <f t="shared" si="313"/>
        <v>08:15</v>
      </c>
      <c r="P950" s="10" t="str">
        <f t="shared" si="314"/>
        <v/>
      </c>
      <c r="Q950" s="48" t="str">
        <f t="shared" si="315"/>
        <v/>
      </c>
      <c r="R950" s="48" t="str">
        <f t="shared" si="316"/>
        <v/>
      </c>
      <c r="S950" s="42" t="str">
        <f t="shared" si="317"/>
        <v>SINGOLO</v>
      </c>
      <c r="T950" s="57" t="str">
        <f>Tabella3[[#This Row],[Descrizione Attività]]</f>
        <v>ASSISTENZA ELETTRICA ATTIVITA' EDILE IMP 2800 LUGLIO 2025 (PREV 4066)</v>
      </c>
      <c r="U950" s="57" t="str">
        <f>IF(Tabella1[[#This Row],[DATA]]="","","02")</f>
        <v>02</v>
      </c>
      <c r="V950" s="34"/>
      <c r="W950" s="34"/>
      <c r="X950" s="33"/>
      <c r="Y950" s="23"/>
      <c r="Z950" s="21" t="str">
        <f t="shared" si="318"/>
        <v>martedì</v>
      </c>
      <c r="AA950" s="22">
        <f t="shared" si="319"/>
        <v>8.25</v>
      </c>
      <c r="AB950" s="22" t="str">
        <f t="shared" si="320"/>
        <v>08:15</v>
      </c>
      <c r="AC950" s="22" t="str">
        <f t="shared" si="321"/>
        <v>NO</v>
      </c>
      <c r="AD950" s="46"/>
      <c r="AE950" s="85">
        <v>45839</v>
      </c>
      <c r="AF950" s="86" t="s">
        <v>89</v>
      </c>
      <c r="AG950" s="86"/>
      <c r="AH950" s="86">
        <v>5400261041</v>
      </c>
      <c r="AI950" s="86">
        <v>10</v>
      </c>
      <c r="AJ950" s="87">
        <v>7.45</v>
      </c>
      <c r="AK950" s="87">
        <v>16.45</v>
      </c>
      <c r="AL950" s="87">
        <v>8.25</v>
      </c>
      <c r="AM950" s="86" t="s">
        <v>257</v>
      </c>
      <c r="AN950" s="86" t="s">
        <v>91</v>
      </c>
      <c r="AO950" s="75" t="s">
        <v>61</v>
      </c>
    </row>
    <row r="951" spans="1:41" ht="14.45" customHeight="1">
      <c r="A951" s="38"/>
      <c r="B951" s="9">
        <f t="shared" si="308"/>
        <v>45839</v>
      </c>
      <c r="C951" s="39">
        <f t="shared" si="329"/>
        <v>5400257239</v>
      </c>
      <c r="D951" s="38" t="str">
        <f>IF(AF951="", "", IFERROR(TEXT(INDEX(Tabella4[N°], MATCH("*"&amp;AF951&amp;"*", Tabella4[DIPENDENTE], 0)), "0000"), "Non trovato"))</f>
        <v>0552</v>
      </c>
      <c r="E951" s="38" t="str">
        <f>IF(AG951="", "", IF(ISERROR(MATCH("*"&amp;AG951&amp;"*", Tabella4[DIPENDENTE], 0)), "Non trovato", TEXT(INDEX(Tabella4[N°], MATCH("*"&amp;AG951&amp;"*", Tabella4[DIPENDENTE], 0)), "0000")))</f>
        <v>0431</v>
      </c>
      <c r="F951" s="48" t="str">
        <f t="shared" si="309"/>
        <v>DI MARE</v>
      </c>
      <c r="G951" s="48" t="str">
        <f t="shared" si="310"/>
        <v>DI NICOLA</v>
      </c>
      <c r="H951" s="57"/>
      <c r="I951" s="68" t="str">
        <f t="shared" si="311"/>
        <v>02</v>
      </c>
      <c r="J951" s="39" t="str">
        <f t="shared" si="326"/>
        <v/>
      </c>
      <c r="K951" s="40" t="str">
        <f t="shared" si="327"/>
        <v>08:15</v>
      </c>
      <c r="L951" s="48"/>
      <c r="M951" s="41" t="str">
        <f t="shared" si="328"/>
        <v/>
      </c>
      <c r="N951" s="41" t="str">
        <f t="shared" si="312"/>
        <v/>
      </c>
      <c r="O951" s="10" t="str">
        <f t="shared" si="313"/>
        <v>08:15</v>
      </c>
      <c r="P951" s="10" t="str">
        <f t="shared" si="314"/>
        <v/>
      </c>
      <c r="Q951" s="48" t="str">
        <f t="shared" si="315"/>
        <v/>
      </c>
      <c r="R951" s="48" t="str">
        <f t="shared" si="316"/>
        <v/>
      </c>
      <c r="S951" s="42" t="str">
        <f t="shared" si="317"/>
        <v>DOPPIO</v>
      </c>
      <c r="T951" s="57" t="str">
        <f>Tabella3[[#This Row],[Descrizione Attività]]</f>
        <v>ARCOM BLE PON: squ ele corrett Luglio</v>
      </c>
      <c r="U951" s="57" t="str">
        <f>IF(Tabella1[[#This Row],[DATA]]="","","02")</f>
        <v>02</v>
      </c>
      <c r="V951" s="34"/>
      <c r="W951" s="34"/>
      <c r="X951" s="33"/>
      <c r="Y951" s="23"/>
      <c r="Z951" s="21" t="str">
        <f t="shared" si="318"/>
        <v>martedì</v>
      </c>
      <c r="AA951" s="22">
        <f t="shared" si="319"/>
        <v>8.25</v>
      </c>
      <c r="AB951" s="22" t="str">
        <f t="shared" si="320"/>
        <v>08:15</v>
      </c>
      <c r="AC951" s="22" t="str">
        <f t="shared" si="321"/>
        <v>NO</v>
      </c>
      <c r="AD951" s="46"/>
      <c r="AE951" s="85">
        <v>45839</v>
      </c>
      <c r="AF951" s="86" t="s">
        <v>63</v>
      </c>
      <c r="AG951" s="86" t="s">
        <v>64</v>
      </c>
      <c r="AH951" s="86">
        <v>5400257239</v>
      </c>
      <c r="AI951" s="86">
        <v>10</v>
      </c>
      <c r="AJ951" s="87">
        <v>7.45</v>
      </c>
      <c r="AK951" s="87">
        <v>16.45</v>
      </c>
      <c r="AL951" s="87">
        <v>16.5</v>
      </c>
      <c r="AM951" s="86" t="s">
        <v>258</v>
      </c>
      <c r="AN951" s="86" t="s">
        <v>45</v>
      </c>
      <c r="AO951" s="75" t="s">
        <v>61</v>
      </c>
    </row>
    <row r="952" spans="1:41" ht="14.45" customHeight="1">
      <c r="A952" s="38"/>
      <c r="B952" s="9">
        <f t="shared" si="308"/>
        <v>45839</v>
      </c>
      <c r="C952" s="39">
        <f t="shared" si="329"/>
        <v>5400251030</v>
      </c>
      <c r="D952" s="38" t="str">
        <f>IF(AF952="", "", IFERROR(TEXT(INDEX(Tabella4[N°], MATCH("*"&amp;AF952&amp;"*", Tabella4[DIPENDENTE], 0)), "0000"), "Non trovato"))</f>
        <v>0319</v>
      </c>
      <c r="E952" s="38" t="str">
        <f>IF(AG952="", "", IF(ISERROR(MATCH("*"&amp;AG952&amp;"*", Tabella4[DIPENDENTE], 0)), "Non trovato", TEXT(INDEX(Tabella4[N°], MATCH("*"&amp;AG952&amp;"*", Tabella4[DIPENDENTE], 0)), "0000")))</f>
        <v>2011</v>
      </c>
      <c r="F952" s="48" t="str">
        <f t="shared" si="309"/>
        <v>AMARA</v>
      </c>
      <c r="G952" s="48" t="str">
        <f t="shared" si="310"/>
        <v>SCAVULLO</v>
      </c>
      <c r="H952" s="57"/>
      <c r="I952" s="68" t="str">
        <f t="shared" si="311"/>
        <v>02</v>
      </c>
      <c r="J952" s="39" t="str">
        <f t="shared" si="326"/>
        <v/>
      </c>
      <c r="K952" s="40" t="str">
        <f t="shared" si="327"/>
        <v>04:15</v>
      </c>
      <c r="L952" s="48"/>
      <c r="M952" s="41" t="str">
        <f t="shared" si="328"/>
        <v/>
      </c>
      <c r="N952" s="41" t="str">
        <f t="shared" si="312"/>
        <v/>
      </c>
      <c r="O952" s="10" t="str">
        <f t="shared" si="313"/>
        <v>04:15</v>
      </c>
      <c r="P952" s="10" t="str">
        <f t="shared" si="314"/>
        <v/>
      </c>
      <c r="Q952" s="48" t="str">
        <f t="shared" si="315"/>
        <v/>
      </c>
      <c r="R952" s="48" t="str">
        <f t="shared" si="316"/>
        <v/>
      </c>
      <c r="S952" s="42" t="str">
        <f t="shared" si="317"/>
        <v>DOPPIO</v>
      </c>
      <c r="T952" s="57" t="str">
        <f>Tabella3[[#This Row],[Descrizione Attività]]</f>
        <v>PPC2/PPC3-scavo e ripristino cavo</v>
      </c>
      <c r="U952" s="57" t="str">
        <f>IF(Tabella1[[#This Row],[DATA]]="","","02")</f>
        <v>02</v>
      </c>
      <c r="V952" s="34"/>
      <c r="W952" s="34"/>
      <c r="X952" s="33"/>
      <c r="Y952" s="23"/>
      <c r="Z952" s="21" t="str">
        <f t="shared" si="318"/>
        <v>martedì</v>
      </c>
      <c r="AA952" s="22">
        <f t="shared" si="319"/>
        <v>4.25</v>
      </c>
      <c r="AB952" s="22" t="str">
        <f t="shared" si="320"/>
        <v>04:15</v>
      </c>
      <c r="AC952" s="22" t="str">
        <f t="shared" si="321"/>
        <v>NO</v>
      </c>
      <c r="AD952" s="46"/>
      <c r="AE952" s="85">
        <v>45839</v>
      </c>
      <c r="AF952" s="86" t="s">
        <v>155</v>
      </c>
      <c r="AG952" s="86" t="s">
        <v>84</v>
      </c>
      <c r="AH952" s="86">
        <v>5400251030</v>
      </c>
      <c r="AI952" s="86">
        <v>10</v>
      </c>
      <c r="AJ952" s="87">
        <v>7.45</v>
      </c>
      <c r="AK952" s="87">
        <v>12</v>
      </c>
      <c r="AL952" s="87">
        <v>8.5</v>
      </c>
      <c r="AM952" s="86" t="s">
        <v>174</v>
      </c>
      <c r="AN952" s="86" t="s">
        <v>45</v>
      </c>
      <c r="AO952" s="75" t="s">
        <v>61</v>
      </c>
    </row>
    <row r="953" spans="1:41" ht="14.45" customHeight="1">
      <c r="A953" s="38"/>
      <c r="B953" s="9">
        <f t="shared" si="308"/>
        <v>45839</v>
      </c>
      <c r="C953" s="39">
        <f t="shared" si="329"/>
        <v>5400257814</v>
      </c>
      <c r="D953" s="38" t="str">
        <f>IF(AF953="", "", IFERROR(TEXT(INDEX(Tabella4[N°], MATCH("*"&amp;AF953&amp;"*", Tabella4[DIPENDENTE], 0)), "0000"), "Non trovato"))</f>
        <v>0552</v>
      </c>
      <c r="E953" s="38" t="str">
        <f>IF(AG953="", "", IF(ISERROR(MATCH("*"&amp;AG953&amp;"*", Tabella4[DIPENDENTE], 0)), "Non trovato", TEXT(INDEX(Tabella4[N°], MATCH("*"&amp;AG953&amp;"*", Tabella4[DIPENDENTE], 0)), "0000")))</f>
        <v/>
      </c>
      <c r="F953" s="48" t="str">
        <f t="shared" si="309"/>
        <v>DI MARE</v>
      </c>
      <c r="G953" s="48" t="str">
        <f t="shared" si="310"/>
        <v/>
      </c>
      <c r="H953" s="57"/>
      <c r="I953" s="68" t="str">
        <f t="shared" si="311"/>
        <v>02</v>
      </c>
      <c r="J953" s="39" t="str">
        <f t="shared" si="326"/>
        <v/>
      </c>
      <c r="K953" s="40" t="str">
        <f t="shared" si="327"/>
        <v>02:00</v>
      </c>
      <c r="L953" s="48"/>
      <c r="M953" s="41" t="str">
        <f t="shared" si="328"/>
        <v/>
      </c>
      <c r="N953" s="41" t="str">
        <f t="shared" si="312"/>
        <v/>
      </c>
      <c r="O953" s="10" t="str">
        <f t="shared" si="313"/>
        <v>02:00</v>
      </c>
      <c r="P953" s="10" t="str">
        <f t="shared" si="314"/>
        <v/>
      </c>
      <c r="Q953" s="48" t="str">
        <f t="shared" si="315"/>
        <v/>
      </c>
      <c r="R953" s="48" t="str">
        <f t="shared" si="316"/>
        <v/>
      </c>
      <c r="S953" s="42" t="str">
        <f t="shared" si="317"/>
        <v>SINGOLO</v>
      </c>
      <c r="T953" s="57" t="str">
        <f>Tabella3[[#This Row],[Descrizione Attività]]</f>
        <v>CHIAMATA CTG PER POSA FARETTI IMP 2000 (PREV 4030)</v>
      </c>
      <c r="U953" s="57" t="str">
        <f>IF(Tabella1[[#This Row],[DATA]]="","","02")</f>
        <v>02</v>
      </c>
      <c r="V953" s="34"/>
      <c r="W953" s="34"/>
      <c r="X953" s="33"/>
      <c r="Y953" s="23"/>
      <c r="Z953" s="21" t="str">
        <f t="shared" si="318"/>
        <v>martedì</v>
      </c>
      <c r="AA953" s="22">
        <f t="shared" si="319"/>
        <v>2</v>
      </c>
      <c r="AB953" s="22" t="str">
        <f t="shared" si="320"/>
        <v>02:00</v>
      </c>
      <c r="AC953" s="22" t="str">
        <f t="shared" si="321"/>
        <v>NO</v>
      </c>
      <c r="AD953" s="46"/>
      <c r="AE953" s="85">
        <v>45839</v>
      </c>
      <c r="AF953" s="86" t="s">
        <v>63</v>
      </c>
      <c r="AG953" s="86"/>
      <c r="AH953" s="86">
        <v>5400257814</v>
      </c>
      <c r="AI953" s="86">
        <v>10</v>
      </c>
      <c r="AJ953" s="87">
        <v>17.149999999999999</v>
      </c>
      <c r="AK953" s="87">
        <v>19.149999999999999</v>
      </c>
      <c r="AL953" s="87">
        <v>2</v>
      </c>
      <c r="AM953" s="86" t="s">
        <v>259</v>
      </c>
      <c r="AN953" s="86" t="s">
        <v>45</v>
      </c>
      <c r="AO953" s="75" t="s">
        <v>61</v>
      </c>
    </row>
    <row r="954" spans="1:41" ht="14.45" customHeight="1">
      <c r="A954" s="38"/>
      <c r="B954" s="9">
        <f t="shared" si="308"/>
        <v>45839</v>
      </c>
      <c r="C954" s="39">
        <f t="shared" si="329"/>
        <v>5400257814</v>
      </c>
      <c r="D954" s="38" t="str">
        <f>IF(AF954="", "", IFERROR(TEXT(INDEX(Tabella4[N°], MATCH("*"&amp;AF954&amp;"*", Tabella4[DIPENDENTE], 0)), "0000"), "Non trovato"))</f>
        <v>1976</v>
      </c>
      <c r="E954" s="38" t="str">
        <f>IF(AG954="", "", IF(ISERROR(MATCH("*"&amp;AG954&amp;"*", Tabella4[DIPENDENTE], 0)), "Non trovato", TEXT(INDEX(Tabella4[N°], MATCH("*"&amp;AG954&amp;"*", Tabella4[DIPENDENTE], 0)), "0000")))</f>
        <v/>
      </c>
      <c r="F954" s="48" t="str">
        <f t="shared" si="309"/>
        <v>RIZZA F</v>
      </c>
      <c r="G954" s="48" t="str">
        <f t="shared" si="310"/>
        <v/>
      </c>
      <c r="H954" s="57"/>
      <c r="I954" s="68" t="str">
        <f t="shared" si="311"/>
        <v>02</v>
      </c>
      <c r="J954" s="39" t="str">
        <f t="shared" si="326"/>
        <v/>
      </c>
      <c r="K954" s="40" t="str">
        <f t="shared" si="327"/>
        <v>01:45</v>
      </c>
      <c r="L954" s="48"/>
      <c r="M954" s="41" t="str">
        <f t="shared" si="328"/>
        <v/>
      </c>
      <c r="N954" s="41" t="str">
        <f t="shared" si="312"/>
        <v/>
      </c>
      <c r="O954" s="10" t="str">
        <f t="shared" si="313"/>
        <v>01:45</v>
      </c>
      <c r="P954" s="10" t="str">
        <f t="shared" si="314"/>
        <v/>
      </c>
      <c r="Q954" s="48" t="str">
        <f t="shared" si="315"/>
        <v/>
      </c>
      <c r="R954" s="48" t="str">
        <f t="shared" si="316"/>
        <v/>
      </c>
      <c r="S954" s="42" t="str">
        <f t="shared" si="317"/>
        <v>SINGOLO</v>
      </c>
      <c r="T954" s="57" t="str">
        <f>Tabella3[[#This Row],[Descrizione Attività]]</f>
        <v>CHIAMATA CTG PER POSA FARETTI IMP 2000 (PREV 4030)</v>
      </c>
      <c r="U954" s="57" t="str">
        <f>IF(Tabella1[[#This Row],[DATA]]="","","02")</f>
        <v>02</v>
      </c>
      <c r="V954" s="34"/>
      <c r="W954" s="34"/>
      <c r="X954" s="33"/>
      <c r="Y954" s="23"/>
      <c r="Z954" s="21" t="str">
        <f t="shared" si="318"/>
        <v>martedì</v>
      </c>
      <c r="AA954" s="22">
        <f t="shared" si="319"/>
        <v>1.75</v>
      </c>
      <c r="AB954" s="22" t="str">
        <f t="shared" si="320"/>
        <v>01:45</v>
      </c>
      <c r="AC954" s="22" t="str">
        <f t="shared" si="321"/>
        <v>NO</v>
      </c>
      <c r="AD954" s="46"/>
      <c r="AE954" s="85">
        <v>45839</v>
      </c>
      <c r="AF954" s="86" t="s">
        <v>77</v>
      </c>
      <c r="AG954" s="86"/>
      <c r="AH954" s="86">
        <v>5400257814</v>
      </c>
      <c r="AI954" s="86">
        <v>10</v>
      </c>
      <c r="AJ954" s="87">
        <v>17.3</v>
      </c>
      <c r="AK954" s="87">
        <v>19.149999999999999</v>
      </c>
      <c r="AL954" s="87">
        <v>1.75</v>
      </c>
      <c r="AM954" s="86" t="s">
        <v>259</v>
      </c>
      <c r="AN954" s="86" t="s">
        <v>45</v>
      </c>
      <c r="AO954" s="75" t="s">
        <v>61</v>
      </c>
    </row>
    <row r="955" spans="1:41" ht="14.45" customHeight="1">
      <c r="A955" s="38"/>
      <c r="B955" s="9">
        <f t="shared" si="308"/>
        <v>45839</v>
      </c>
      <c r="C955" s="39">
        <f t="shared" si="329"/>
        <v>404</v>
      </c>
      <c r="D955" s="38" t="str">
        <f>IF(AF955="", "", IFERROR(TEXT(INDEX(Tabella4[N°], MATCH("*"&amp;AF955&amp;"*", Tabella4[DIPENDENTE], 0)), "0000"), "Non trovato"))</f>
        <v>0510</v>
      </c>
      <c r="E955" s="38" t="str">
        <f>IF(AG955="", "", IF(ISERROR(MATCH("*"&amp;AG955&amp;"*", Tabella4[DIPENDENTE], 0)), "Non trovato", TEXT(INDEX(Tabella4[N°], MATCH("*"&amp;AG955&amp;"*", Tabella4[DIPENDENTE], 0)), "0000")))</f>
        <v/>
      </c>
      <c r="F955" s="48" t="str">
        <f t="shared" si="309"/>
        <v>TORDONATO</v>
      </c>
      <c r="G955" s="48" t="str">
        <f t="shared" si="310"/>
        <v/>
      </c>
      <c r="H955" s="57"/>
      <c r="I955" s="68" t="str">
        <f t="shared" si="311"/>
        <v>02</v>
      </c>
      <c r="J955" s="39" t="str">
        <f t="shared" si="326"/>
        <v>01:00</v>
      </c>
      <c r="K955" s="40" t="str">
        <f t="shared" si="327"/>
        <v/>
      </c>
      <c r="L955" s="48"/>
      <c r="M955" s="41" t="str">
        <f t="shared" si="328"/>
        <v/>
      </c>
      <c r="N955" s="41" t="str">
        <f t="shared" si="312"/>
        <v/>
      </c>
      <c r="O955" s="10" t="str">
        <f t="shared" si="313"/>
        <v>01:00</v>
      </c>
      <c r="P955" s="10" t="str">
        <f t="shared" si="314"/>
        <v/>
      </c>
      <c r="Q955" s="48" t="str">
        <f t="shared" si="315"/>
        <v/>
      </c>
      <c r="R955" s="48" t="str">
        <f t="shared" si="316"/>
        <v/>
      </c>
      <c r="S955" s="42" t="str">
        <f t="shared" si="317"/>
        <v>SINGOLO</v>
      </c>
      <c r="T955" s="57" t="str">
        <f>Tabella3[[#This Row],[Descrizione Attività]]</f>
        <v>ORE CONTO PROPRIO</v>
      </c>
      <c r="U955" s="57" t="str">
        <f>IF(Tabella1[[#This Row],[DATA]]="","","02")</f>
        <v>02</v>
      </c>
      <c r="V955" s="34"/>
      <c r="W955" s="34"/>
      <c r="X955" s="33"/>
      <c r="Y955" s="23"/>
      <c r="Z955" s="21" t="str">
        <f t="shared" si="318"/>
        <v>martedì</v>
      </c>
      <c r="AA955" s="22">
        <f t="shared" si="319"/>
        <v>1</v>
      </c>
      <c r="AB955" s="22" t="str">
        <f t="shared" si="320"/>
        <v>01:00</v>
      </c>
      <c r="AC955" s="22" t="str">
        <f t="shared" si="321"/>
        <v>NO</v>
      </c>
      <c r="AD955" s="46"/>
      <c r="AE955" s="85">
        <v>45839</v>
      </c>
      <c r="AF955" s="86" t="s">
        <v>143</v>
      </c>
      <c r="AG955" s="86"/>
      <c r="AH955" s="86">
        <v>4041</v>
      </c>
      <c r="AI955" s="86">
        <v>10</v>
      </c>
      <c r="AJ955" s="87">
        <v>6.45</v>
      </c>
      <c r="AK955" s="87">
        <v>7.45</v>
      </c>
      <c r="AL955" s="87">
        <v>1</v>
      </c>
      <c r="AM955" s="86" t="s">
        <v>62</v>
      </c>
      <c r="AN955" s="86" t="s">
        <v>49</v>
      </c>
      <c r="AO955" s="75">
        <v>4041</v>
      </c>
    </row>
    <row r="956" spans="1:41" ht="14.45" customHeight="1">
      <c r="A956" s="38"/>
      <c r="B956" s="9">
        <f t="shared" si="308"/>
        <v>45839</v>
      </c>
      <c r="C956" s="39">
        <f t="shared" si="329"/>
        <v>5400256883</v>
      </c>
      <c r="D956" s="38" t="str">
        <f>IF(AF956="", "", IFERROR(TEXT(INDEX(Tabella4[N°], MATCH("*"&amp;AF956&amp;"*", Tabella4[DIPENDENTE], 0)), "0000"), "Non trovato"))</f>
        <v>0510</v>
      </c>
      <c r="E956" s="38" t="str">
        <f>IF(AG956="", "", IF(ISERROR(MATCH("*"&amp;AG956&amp;"*", Tabella4[DIPENDENTE], 0)), "Non trovato", TEXT(INDEX(Tabella4[N°], MATCH("*"&amp;AG956&amp;"*", Tabella4[DIPENDENTE], 0)), "0000")))</f>
        <v>1667</v>
      </c>
      <c r="F956" s="48" t="str">
        <f t="shared" si="309"/>
        <v>TORDONATO</v>
      </c>
      <c r="G956" s="48" t="str">
        <f t="shared" si="310"/>
        <v>CAVALLARO</v>
      </c>
      <c r="H956" s="57"/>
      <c r="I956" s="68" t="str">
        <f t="shared" si="311"/>
        <v>02</v>
      </c>
      <c r="J956" s="39" t="str">
        <f t="shared" si="326"/>
        <v/>
      </c>
      <c r="K956" s="40" t="str">
        <f t="shared" si="327"/>
        <v>08:15</v>
      </c>
      <c r="L956" s="48"/>
      <c r="M956" s="41" t="str">
        <f t="shared" si="328"/>
        <v>02:30</v>
      </c>
      <c r="N956" s="41" t="str">
        <f t="shared" si="312"/>
        <v/>
      </c>
      <c r="O956" s="10" t="str">
        <f t="shared" si="313"/>
        <v>10:45</v>
      </c>
      <c r="P956" s="10" t="str">
        <f t="shared" si="314"/>
        <v/>
      </c>
      <c r="Q956" s="48" t="str">
        <f t="shared" si="315"/>
        <v/>
      </c>
      <c r="R956" s="48" t="str">
        <f t="shared" si="316"/>
        <v/>
      </c>
      <c r="S956" s="42" t="str">
        <f t="shared" si="317"/>
        <v>DOPPIO</v>
      </c>
      <c r="T956" s="57" t="str">
        <f>Tabella3[[#This Row],[Descrizione Attività]]</f>
        <v>389E-A1.1:ripr.funzionalità parti intern</v>
      </c>
      <c r="U956" s="57" t="str">
        <f>IF(Tabella1[[#This Row],[DATA]]="","","02")</f>
        <v>02</v>
      </c>
      <c r="V956" s="34"/>
      <c r="W956" s="34"/>
      <c r="X956" s="33"/>
      <c r="Y956" s="23"/>
      <c r="Z956" s="21" t="str">
        <f t="shared" si="318"/>
        <v>martedì</v>
      </c>
      <c r="AA956" s="22">
        <f t="shared" si="319"/>
        <v>10.75</v>
      </c>
      <c r="AB956" s="22" t="str">
        <f t="shared" si="320"/>
        <v>10:45</v>
      </c>
      <c r="AC956" s="22" t="str">
        <f t="shared" si="321"/>
        <v>NO</v>
      </c>
      <c r="AD956" s="46"/>
      <c r="AE956" s="85">
        <v>45839</v>
      </c>
      <c r="AF956" s="86" t="s">
        <v>143</v>
      </c>
      <c r="AG956" s="86" t="s">
        <v>162</v>
      </c>
      <c r="AH956" s="86">
        <v>5400256883</v>
      </c>
      <c r="AI956" s="86">
        <v>10</v>
      </c>
      <c r="AJ956" s="87">
        <v>7.45</v>
      </c>
      <c r="AK956" s="87">
        <v>19.149999999999999</v>
      </c>
      <c r="AL956" s="87">
        <v>21.5</v>
      </c>
      <c r="AM956" s="86" t="s">
        <v>219</v>
      </c>
      <c r="AN956" s="86" t="s">
        <v>45</v>
      </c>
      <c r="AO956" s="75" t="s">
        <v>61</v>
      </c>
    </row>
    <row r="957" spans="1:41" ht="14.45" customHeight="1">
      <c r="A957" s="38"/>
      <c r="B957" s="9">
        <f t="shared" si="308"/>
        <v>45839</v>
      </c>
      <c r="C957" s="39">
        <f t="shared" si="329"/>
        <v>5400256883</v>
      </c>
      <c r="D957" s="38" t="str">
        <f>IF(AF957="", "", IFERROR(TEXT(INDEX(Tabella4[N°], MATCH("*"&amp;AF957&amp;"*", Tabella4[DIPENDENTE], 0)), "0000"), "Non trovato"))</f>
        <v>0511</v>
      </c>
      <c r="E957" s="38" t="str">
        <f>IF(AG957="", "", IF(ISERROR(MATCH("*"&amp;AG957&amp;"*", Tabella4[DIPENDENTE], 0)), "Non trovato", TEXT(INDEX(Tabella4[N°], MATCH("*"&amp;AG957&amp;"*", Tabella4[DIPENDENTE], 0)), "0000")))</f>
        <v/>
      </c>
      <c r="F957" s="48" t="str">
        <f t="shared" si="309"/>
        <v>DI GRANDE D</v>
      </c>
      <c r="G957" s="48" t="str">
        <f t="shared" si="310"/>
        <v/>
      </c>
      <c r="H957" s="57"/>
      <c r="I957" s="68" t="str">
        <f t="shared" si="311"/>
        <v>02</v>
      </c>
      <c r="J957" s="39" t="str">
        <f t="shared" si="326"/>
        <v/>
      </c>
      <c r="K957" s="40" t="str">
        <f t="shared" si="327"/>
        <v>08:15</v>
      </c>
      <c r="L957" s="48"/>
      <c r="M957" s="41" t="str">
        <f t="shared" si="328"/>
        <v/>
      </c>
      <c r="N957" s="41" t="str">
        <f t="shared" si="312"/>
        <v/>
      </c>
      <c r="O957" s="10" t="str">
        <f t="shared" si="313"/>
        <v>08:15</v>
      </c>
      <c r="P957" s="10" t="str">
        <f t="shared" si="314"/>
        <v/>
      </c>
      <c r="Q957" s="48" t="str">
        <f t="shared" si="315"/>
        <v/>
      </c>
      <c r="R957" s="48" t="str">
        <f t="shared" si="316"/>
        <v/>
      </c>
      <c r="S957" s="42" t="str">
        <f t="shared" si="317"/>
        <v>SINGOLO</v>
      </c>
      <c r="T957" s="57" t="str">
        <f>Tabella3[[#This Row],[Descrizione Attività]]</f>
        <v>389E-A1.1:ripr.funzionalità parti intern</v>
      </c>
      <c r="U957" s="57" t="str">
        <f>IF(Tabella1[[#This Row],[DATA]]="","","02")</f>
        <v>02</v>
      </c>
      <c r="V957" s="34"/>
      <c r="W957" s="34"/>
      <c r="X957" s="33"/>
      <c r="Y957" s="23"/>
      <c r="Z957" s="21" t="str">
        <f t="shared" si="318"/>
        <v>martedì</v>
      </c>
      <c r="AA957" s="22">
        <f t="shared" si="319"/>
        <v>8.25</v>
      </c>
      <c r="AB957" s="22" t="str">
        <f t="shared" si="320"/>
        <v>08:15</v>
      </c>
      <c r="AC957" s="22" t="str">
        <f t="shared" si="321"/>
        <v>NO</v>
      </c>
      <c r="AD957" s="46"/>
      <c r="AE957" s="85">
        <v>45839</v>
      </c>
      <c r="AF957" s="86" t="s">
        <v>144</v>
      </c>
      <c r="AG957" s="86"/>
      <c r="AH957" s="86">
        <v>5400256883</v>
      </c>
      <c r="AI957" s="86">
        <v>10</v>
      </c>
      <c r="AJ957" s="87">
        <v>7.45</v>
      </c>
      <c r="AK957" s="87">
        <v>16.45</v>
      </c>
      <c r="AL957" s="87">
        <v>8.25</v>
      </c>
      <c r="AM957" s="86" t="s">
        <v>219</v>
      </c>
      <c r="AN957" s="86" t="s">
        <v>45</v>
      </c>
      <c r="AO957" s="75" t="s">
        <v>61</v>
      </c>
    </row>
    <row r="958" spans="1:41" ht="14.45" customHeight="1">
      <c r="A958" s="38"/>
      <c r="B958" s="9">
        <f t="shared" si="308"/>
        <v>45839</v>
      </c>
      <c r="C958" s="39" t="str">
        <f t="shared" si="329"/>
        <v>19/061</v>
      </c>
      <c r="D958" s="38" t="str">
        <f>IF(AF958="", "", IFERROR(TEXT(INDEX(Tabella4[N°], MATCH("*"&amp;AF958&amp;"*", Tabella4[DIPENDENTE], 0)), "0000"), "Non trovato"))</f>
        <v>0475</v>
      </c>
      <c r="E958" s="38" t="str">
        <f>IF(AG958="", "", IF(ISERROR(MATCH("*"&amp;AG958&amp;"*", Tabella4[DIPENDENTE], 0)), "Non trovato", TEXT(INDEX(Tabella4[N°], MATCH("*"&amp;AG958&amp;"*", Tabella4[DIPENDENTE], 0)), "0000")))</f>
        <v/>
      </c>
      <c r="F958" s="48" t="str">
        <f t="shared" si="309"/>
        <v>TRINGALI</v>
      </c>
      <c r="G958" s="48" t="str">
        <f t="shared" si="310"/>
        <v/>
      </c>
      <c r="H958" s="57"/>
      <c r="I958" s="68" t="str">
        <f t="shared" si="311"/>
        <v>02</v>
      </c>
      <c r="J958" s="39" t="str">
        <f t="shared" si="326"/>
        <v/>
      </c>
      <c r="K958" s="40" t="str">
        <f t="shared" si="327"/>
        <v>04:00</v>
      </c>
      <c r="L958" s="48"/>
      <c r="M958" s="41" t="str">
        <f t="shared" si="328"/>
        <v/>
      </c>
      <c r="N958" s="41" t="str">
        <f t="shared" si="312"/>
        <v/>
      </c>
      <c r="O958" s="10" t="str">
        <f t="shared" si="313"/>
        <v>04:00</v>
      </c>
      <c r="P958" s="10" t="str">
        <f t="shared" si="314"/>
        <v/>
      </c>
      <c r="Q958" s="48" t="str">
        <f t="shared" si="315"/>
        <v/>
      </c>
      <c r="R958" s="48" t="str">
        <f t="shared" si="316"/>
        <v/>
      </c>
      <c r="S958" s="42" t="str">
        <f t="shared" si="317"/>
        <v>SINGOLO</v>
      </c>
      <c r="T958" s="57" t="str">
        <f>Tabella3[[#This Row],[Descrizione Attività]]</f>
        <v>Man.Preventiva e correttiva Prese Campione c/o Isab Sud</v>
      </c>
      <c r="U958" s="57" t="str">
        <f>IF(Tabella1[[#This Row],[DATA]]="","","02")</f>
        <v>02</v>
      </c>
      <c r="V958" s="34"/>
      <c r="W958" s="34"/>
      <c r="X958" s="33"/>
      <c r="Y958" s="23"/>
      <c r="Z958" s="21" t="str">
        <f t="shared" si="318"/>
        <v>martedì</v>
      </c>
      <c r="AA958" s="22">
        <f t="shared" si="319"/>
        <v>4</v>
      </c>
      <c r="AB958" s="22" t="str">
        <f t="shared" si="320"/>
        <v>04:00</v>
      </c>
      <c r="AC958" s="22" t="str">
        <f t="shared" si="321"/>
        <v>NO</v>
      </c>
      <c r="AD958" s="46"/>
      <c r="AE958" s="85">
        <v>45839</v>
      </c>
      <c r="AF958" s="86" t="s">
        <v>57</v>
      </c>
      <c r="AG958" s="86"/>
      <c r="AH958" s="86">
        <v>19061</v>
      </c>
      <c r="AI958" s="86">
        <v>10</v>
      </c>
      <c r="AJ958" s="87">
        <v>12.45</v>
      </c>
      <c r="AK958" s="87">
        <v>16.45</v>
      </c>
      <c r="AL958" s="87">
        <v>4</v>
      </c>
      <c r="AM958" s="86" t="s">
        <v>164</v>
      </c>
      <c r="AN958" s="86" t="s">
        <v>49</v>
      </c>
      <c r="AO958" s="75" t="s">
        <v>165</v>
      </c>
    </row>
    <row r="959" spans="1:41" ht="14.45" customHeight="1">
      <c r="A959" s="38"/>
      <c r="B959" s="9">
        <f t="shared" si="308"/>
        <v>45839</v>
      </c>
      <c r="C959" s="39">
        <f t="shared" si="329"/>
        <v>404</v>
      </c>
      <c r="D959" s="38" t="str">
        <f>IF(AF959="", "", IFERROR(TEXT(INDEX(Tabella4[N°], MATCH("*"&amp;AF959&amp;"*", Tabella4[DIPENDENTE], 0)), "0000"), "Non trovato"))</f>
        <v>0319</v>
      </c>
      <c r="E959" s="38" t="str">
        <f>IF(AG959="", "", IF(ISERROR(MATCH("*"&amp;AG959&amp;"*", Tabella4[DIPENDENTE], 0)), "Non trovato", TEXT(INDEX(Tabella4[N°], MATCH("*"&amp;AG959&amp;"*", Tabella4[DIPENDENTE], 0)), "0000")))</f>
        <v/>
      </c>
      <c r="F959" s="48" t="str">
        <f t="shared" si="309"/>
        <v>AMARA</v>
      </c>
      <c r="G959" s="48" t="str">
        <f t="shared" si="310"/>
        <v/>
      </c>
      <c r="H959" s="57"/>
      <c r="I959" s="68" t="str">
        <f t="shared" si="311"/>
        <v>02</v>
      </c>
      <c r="J959" s="39" t="str">
        <f t="shared" si="326"/>
        <v>01:00</v>
      </c>
      <c r="K959" s="40" t="str">
        <f t="shared" si="327"/>
        <v/>
      </c>
      <c r="L959" s="48"/>
      <c r="M959" s="41" t="str">
        <f t="shared" si="328"/>
        <v/>
      </c>
      <c r="N959" s="41" t="str">
        <f t="shared" si="312"/>
        <v/>
      </c>
      <c r="O959" s="10" t="str">
        <f t="shared" si="313"/>
        <v>01:00</v>
      </c>
      <c r="P959" s="10" t="str">
        <f t="shared" si="314"/>
        <v/>
      </c>
      <c r="Q959" s="48" t="str">
        <f t="shared" si="315"/>
        <v/>
      </c>
      <c r="R959" s="48" t="str">
        <f t="shared" si="316"/>
        <v/>
      </c>
      <c r="S959" s="42" t="str">
        <f t="shared" si="317"/>
        <v>SINGOLO</v>
      </c>
      <c r="T959" s="57" t="str">
        <f>Tabella3[[#This Row],[Descrizione Attività]]</f>
        <v>ORE CONTO PROPRIO</v>
      </c>
      <c r="U959" s="57" t="str">
        <f>IF(Tabella1[[#This Row],[DATA]]="","","02")</f>
        <v>02</v>
      </c>
      <c r="V959" s="34"/>
      <c r="W959" s="34"/>
      <c r="X959" s="33"/>
      <c r="Y959" s="23"/>
      <c r="Z959" s="21" t="str">
        <f t="shared" si="318"/>
        <v>martedì</v>
      </c>
      <c r="AA959" s="22">
        <f t="shared" si="319"/>
        <v>1</v>
      </c>
      <c r="AB959" s="22" t="str">
        <f t="shared" si="320"/>
        <v>01:00</v>
      </c>
      <c r="AC959" s="22" t="str">
        <f t="shared" si="321"/>
        <v>NO</v>
      </c>
      <c r="AD959" s="46"/>
      <c r="AE959" s="85">
        <v>45839</v>
      </c>
      <c r="AF959" s="86" t="s">
        <v>155</v>
      </c>
      <c r="AG959" s="86"/>
      <c r="AH959" s="86">
        <v>4041</v>
      </c>
      <c r="AI959" s="86">
        <v>10</v>
      </c>
      <c r="AJ959" s="87">
        <v>6.45</v>
      </c>
      <c r="AK959" s="87">
        <v>7.45</v>
      </c>
      <c r="AL959" s="87">
        <v>1</v>
      </c>
      <c r="AM959" s="86" t="s">
        <v>62</v>
      </c>
      <c r="AN959" s="86" t="s">
        <v>49</v>
      </c>
      <c r="AO959" s="75">
        <v>4041</v>
      </c>
    </row>
    <row r="960" spans="1:41" ht="14.45" customHeight="1">
      <c r="A960" s="38"/>
      <c r="B960" s="9">
        <f t="shared" si="308"/>
        <v>45839</v>
      </c>
      <c r="C960" s="39" t="str">
        <f t="shared" si="329"/>
        <v>23/134</v>
      </c>
      <c r="D960" s="38" t="str">
        <f>IF(AF960="", "", IFERROR(TEXT(INDEX(Tabella4[N°], MATCH("*"&amp;AF960&amp;"*", Tabella4[DIPENDENTE], 0)), "0000"), "Non trovato"))</f>
        <v>2109</v>
      </c>
      <c r="E960" s="38" t="str">
        <f>IF(AG960="", "", IF(ISERROR(MATCH("*"&amp;AG960&amp;"*", Tabella4[DIPENDENTE], 0)), "Non trovato", TEXT(INDEX(Tabella4[N°], MATCH("*"&amp;AG960&amp;"*", Tabella4[DIPENDENTE], 0)), "0000")))</f>
        <v/>
      </c>
      <c r="F960" s="48" t="str">
        <f t="shared" si="309"/>
        <v>CAVALLI</v>
      </c>
      <c r="G960" s="48" t="str">
        <f t="shared" si="310"/>
        <v/>
      </c>
      <c r="H960" s="57"/>
      <c r="I960" s="68" t="str">
        <f t="shared" si="311"/>
        <v>02</v>
      </c>
      <c r="J960" s="39" t="str">
        <f t="shared" si="326"/>
        <v/>
      </c>
      <c r="K960" s="40" t="str">
        <f t="shared" si="327"/>
        <v>04:00</v>
      </c>
      <c r="L960" s="48"/>
      <c r="M960" s="41" t="str">
        <f t="shared" si="328"/>
        <v/>
      </c>
      <c r="N960" s="41" t="str">
        <f t="shared" si="312"/>
        <v/>
      </c>
      <c r="O960" s="10" t="str">
        <f t="shared" si="313"/>
        <v>04:00</v>
      </c>
      <c r="P960" s="10" t="str">
        <f t="shared" si="314"/>
        <v/>
      </c>
      <c r="Q960" s="48" t="str">
        <f t="shared" si="315"/>
        <v/>
      </c>
      <c r="R960" s="48" t="str">
        <f t="shared" si="316"/>
        <v/>
      </c>
      <c r="S960" s="42" t="str">
        <f t="shared" si="317"/>
        <v>SINGOLO</v>
      </c>
      <c r="T960" s="57" t="str">
        <f>Tabella3[[#This Row],[Descrizione Attività]]</f>
        <v>Manutenzione Strumentale Isab</v>
      </c>
      <c r="U960" s="57" t="str">
        <f>IF(Tabella1[[#This Row],[DATA]]="","","02")</f>
        <v>02</v>
      </c>
      <c r="V960" s="34"/>
      <c r="W960" s="34"/>
      <c r="X960" s="33"/>
      <c r="Y960" s="23"/>
      <c r="Z960" s="21" t="str">
        <f t="shared" si="318"/>
        <v>martedì</v>
      </c>
      <c r="AA960" s="22">
        <f t="shared" si="319"/>
        <v>4</v>
      </c>
      <c r="AB960" s="22" t="str">
        <f t="shared" si="320"/>
        <v>04:00</v>
      </c>
      <c r="AC960" s="22" t="str">
        <f t="shared" si="321"/>
        <v>NO</v>
      </c>
      <c r="AD960" s="46"/>
      <c r="AE960" s="85">
        <v>45839</v>
      </c>
      <c r="AF960" s="86" t="s">
        <v>114</v>
      </c>
      <c r="AG960" s="86"/>
      <c r="AH960" s="86">
        <v>23134</v>
      </c>
      <c r="AI960" s="86">
        <v>20</v>
      </c>
      <c r="AJ960" s="87">
        <v>12.45</v>
      </c>
      <c r="AK960" s="87">
        <v>16.45</v>
      </c>
      <c r="AL960" s="87">
        <v>4</v>
      </c>
      <c r="AM960" s="86" t="s">
        <v>156</v>
      </c>
      <c r="AN960" s="86" t="s">
        <v>49</v>
      </c>
      <c r="AO960" s="75" t="s">
        <v>46</v>
      </c>
    </row>
    <row r="961" spans="1:41" ht="14.45" customHeight="1">
      <c r="A961" s="38"/>
      <c r="B961" s="9">
        <f t="shared" si="308"/>
        <v>45839</v>
      </c>
      <c r="C961" s="39">
        <f t="shared" si="329"/>
        <v>404</v>
      </c>
      <c r="D961" s="38" t="str">
        <f>IF(AF961="", "", IFERROR(TEXT(INDEX(Tabella4[N°], MATCH("*"&amp;AF961&amp;"*", Tabella4[DIPENDENTE], 0)), "0000"), "Non trovato"))</f>
        <v>0552</v>
      </c>
      <c r="E961" s="38" t="str">
        <f>IF(AG961="", "", IF(ISERROR(MATCH("*"&amp;AG961&amp;"*", Tabella4[DIPENDENTE], 0)), "Non trovato", TEXT(INDEX(Tabella4[N°], MATCH("*"&amp;AG961&amp;"*", Tabella4[DIPENDENTE], 0)), "0000")))</f>
        <v/>
      </c>
      <c r="F961" s="48" t="str">
        <f t="shared" si="309"/>
        <v>DI MARE</v>
      </c>
      <c r="G961" s="48" t="str">
        <f t="shared" si="310"/>
        <v/>
      </c>
      <c r="H961" s="57"/>
      <c r="I961" s="68" t="str">
        <f t="shared" si="311"/>
        <v>02</v>
      </c>
      <c r="J961" s="39" t="str">
        <f t="shared" si="326"/>
        <v>01:30</v>
      </c>
      <c r="K961" s="40" t="str">
        <f t="shared" si="327"/>
        <v/>
      </c>
      <c r="L961" s="48"/>
      <c r="M961" s="41" t="str">
        <f t="shared" si="328"/>
        <v/>
      </c>
      <c r="N961" s="41" t="str">
        <f t="shared" si="312"/>
        <v/>
      </c>
      <c r="O961" s="10" t="str">
        <f t="shared" si="313"/>
        <v>01:30</v>
      </c>
      <c r="P961" s="10" t="str">
        <f t="shared" si="314"/>
        <v/>
      </c>
      <c r="Q961" s="48" t="str">
        <f t="shared" si="315"/>
        <v/>
      </c>
      <c r="R961" s="48" t="str">
        <f t="shared" si="316"/>
        <v/>
      </c>
      <c r="S961" s="42" t="str">
        <f t="shared" si="317"/>
        <v>SINGOLO</v>
      </c>
      <c r="T961" s="57" t="str">
        <f>Tabella3[[#This Row],[Descrizione Attività]]</f>
        <v>ORE CONTO PROPRIO</v>
      </c>
      <c r="U961" s="57" t="str">
        <f>IF(Tabella1[[#This Row],[DATA]]="","","02")</f>
        <v>02</v>
      </c>
      <c r="V961" s="34"/>
      <c r="W961" s="34"/>
      <c r="X961" s="33"/>
      <c r="Y961" s="23"/>
      <c r="Z961" s="21" t="str">
        <f t="shared" si="318"/>
        <v>martedì</v>
      </c>
      <c r="AA961" s="22">
        <f t="shared" si="319"/>
        <v>1.5</v>
      </c>
      <c r="AB961" s="22" t="str">
        <f t="shared" si="320"/>
        <v>01:30</v>
      </c>
      <c r="AC961" s="22" t="str">
        <f t="shared" si="321"/>
        <v>NO</v>
      </c>
      <c r="AD961" s="46"/>
      <c r="AE961" s="85">
        <v>45839</v>
      </c>
      <c r="AF961" s="86" t="s">
        <v>63</v>
      </c>
      <c r="AG961" s="86"/>
      <c r="AH961" s="86">
        <v>4041</v>
      </c>
      <c r="AI961" s="86">
        <v>10</v>
      </c>
      <c r="AJ961" s="87">
        <v>6.15</v>
      </c>
      <c r="AK961" s="87">
        <v>7.45</v>
      </c>
      <c r="AL961" s="87">
        <v>1.5</v>
      </c>
      <c r="AM961" s="86" t="s">
        <v>62</v>
      </c>
      <c r="AN961" s="86" t="s">
        <v>49</v>
      </c>
      <c r="AO961" s="75">
        <v>4041</v>
      </c>
    </row>
    <row r="962" spans="1:41" ht="14.45" customHeight="1">
      <c r="A962" s="38"/>
      <c r="B962" s="9">
        <f t="shared" si="308"/>
        <v>45839</v>
      </c>
      <c r="C962" s="39">
        <f t="shared" si="329"/>
        <v>404</v>
      </c>
      <c r="D962" s="38" t="str">
        <f>IF(AF962="", "", IFERROR(TEXT(INDEX(Tabella4[N°], MATCH("*"&amp;AF962&amp;"*", Tabella4[DIPENDENTE], 0)), "0000"), "Non trovato"))</f>
        <v>0552</v>
      </c>
      <c r="E962" s="38" t="str">
        <f>IF(AG962="", "", IF(ISERROR(MATCH("*"&amp;AG962&amp;"*", Tabella4[DIPENDENTE], 0)), "Non trovato", TEXT(INDEX(Tabella4[N°], MATCH("*"&amp;AG962&amp;"*", Tabella4[DIPENDENTE], 0)), "0000")))</f>
        <v/>
      </c>
      <c r="F962" s="48" t="str">
        <f t="shared" si="309"/>
        <v>DI MARE</v>
      </c>
      <c r="G962" s="48" t="str">
        <f t="shared" si="310"/>
        <v/>
      </c>
      <c r="H962" s="57"/>
      <c r="I962" s="68" t="str">
        <f t="shared" si="311"/>
        <v>02</v>
      </c>
      <c r="J962" s="39" t="str">
        <f t="shared" si="326"/>
        <v>00:30</v>
      </c>
      <c r="K962" s="40" t="str">
        <f t="shared" si="327"/>
        <v/>
      </c>
      <c r="L962" s="48"/>
      <c r="M962" s="41" t="str">
        <f t="shared" si="328"/>
        <v/>
      </c>
      <c r="N962" s="41" t="str">
        <f t="shared" si="312"/>
        <v/>
      </c>
      <c r="O962" s="10" t="str">
        <f t="shared" si="313"/>
        <v>00:30</v>
      </c>
      <c r="P962" s="10" t="str">
        <f t="shared" si="314"/>
        <v/>
      </c>
      <c r="Q962" s="48" t="str">
        <f t="shared" si="315"/>
        <v/>
      </c>
      <c r="R962" s="48" t="str">
        <f t="shared" si="316"/>
        <v/>
      </c>
      <c r="S962" s="42" t="str">
        <f t="shared" si="317"/>
        <v>SINGOLO</v>
      </c>
      <c r="T962" s="57" t="str">
        <f>Tabella3[[#This Row],[Descrizione Attività]]</f>
        <v>ORE CONTO PROPRIO</v>
      </c>
      <c r="U962" s="57" t="str">
        <f>IF(Tabella1[[#This Row],[DATA]]="","","02")</f>
        <v>02</v>
      </c>
      <c r="V962" s="34"/>
      <c r="W962" s="34"/>
      <c r="X962" s="33"/>
      <c r="Y962" s="23"/>
      <c r="Z962" s="21" t="str">
        <f t="shared" si="318"/>
        <v>martedì</v>
      </c>
      <c r="AA962" s="22">
        <f t="shared" si="319"/>
        <v>0.5</v>
      </c>
      <c r="AB962" s="22" t="str">
        <f t="shared" si="320"/>
        <v>00:30</v>
      </c>
      <c r="AC962" s="22" t="str">
        <f t="shared" si="321"/>
        <v>NO</v>
      </c>
      <c r="AD962" s="46"/>
      <c r="AE962" s="85">
        <v>45839</v>
      </c>
      <c r="AF962" s="86" t="s">
        <v>63</v>
      </c>
      <c r="AG962" s="86"/>
      <c r="AH962" s="86">
        <v>4041</v>
      </c>
      <c r="AI962" s="86">
        <v>10</v>
      </c>
      <c r="AJ962" s="87">
        <v>16.45</v>
      </c>
      <c r="AK962" s="87">
        <v>17.149999999999999</v>
      </c>
      <c r="AL962" s="87">
        <v>0.5</v>
      </c>
      <c r="AM962" s="86" t="s">
        <v>62</v>
      </c>
      <c r="AN962" s="86" t="s">
        <v>49</v>
      </c>
      <c r="AO962" s="75">
        <v>4041</v>
      </c>
    </row>
    <row r="963" spans="1:41" ht="14.45" customHeight="1">
      <c r="A963" s="38"/>
      <c r="B963" s="9">
        <f t="shared" si="308"/>
        <v>45839</v>
      </c>
      <c r="C963" s="39">
        <f t="shared" si="329"/>
        <v>404</v>
      </c>
      <c r="D963" s="38" t="str">
        <f>IF(AF963="", "", IFERROR(TEXT(INDEX(Tabella4[N°], MATCH("*"&amp;AF963&amp;"*", Tabella4[DIPENDENTE], 0)), "0000"), "Non trovato"))</f>
        <v>1050</v>
      </c>
      <c r="E963" s="38" t="str">
        <f>IF(AG963="", "", IF(ISERROR(MATCH("*"&amp;AG963&amp;"*", Tabella4[DIPENDENTE], 0)), "Non trovato", TEXT(INDEX(Tabella4[N°], MATCH("*"&amp;AG963&amp;"*", Tabella4[DIPENDENTE], 0)), "0000")))</f>
        <v/>
      </c>
      <c r="F963" s="48" t="str">
        <f t="shared" si="309"/>
        <v>GIGLIUTO M</v>
      </c>
      <c r="G963" s="48" t="str">
        <f t="shared" si="310"/>
        <v/>
      </c>
      <c r="H963" s="57"/>
      <c r="I963" s="68" t="str">
        <f t="shared" si="311"/>
        <v>02</v>
      </c>
      <c r="J963" s="39" t="str">
        <f t="shared" si="326"/>
        <v>08:15</v>
      </c>
      <c r="K963" s="40" t="str">
        <f t="shared" si="327"/>
        <v/>
      </c>
      <c r="L963" s="48"/>
      <c r="M963" s="41" t="str">
        <f t="shared" si="328"/>
        <v>01:00</v>
      </c>
      <c r="N963" s="41" t="str">
        <f t="shared" si="312"/>
        <v/>
      </c>
      <c r="O963" s="10" t="str">
        <f t="shared" si="313"/>
        <v>09:15</v>
      </c>
      <c r="P963" s="10" t="str">
        <f t="shared" si="314"/>
        <v/>
      </c>
      <c r="Q963" s="48" t="str">
        <f t="shared" si="315"/>
        <v/>
      </c>
      <c r="R963" s="48" t="str">
        <f t="shared" si="316"/>
        <v/>
      </c>
      <c r="S963" s="42" t="str">
        <f t="shared" si="317"/>
        <v>SINGOLO</v>
      </c>
      <c r="T963" s="57" t="str">
        <f>Tabella3[[#This Row],[Descrizione Attività]]</f>
        <v>ORE CONTO PROPRIO</v>
      </c>
      <c r="U963" s="57" t="str">
        <f>IF(Tabella1[[#This Row],[DATA]]="","","02")</f>
        <v>02</v>
      </c>
      <c r="V963" s="34"/>
      <c r="W963" s="34"/>
      <c r="X963" s="33"/>
      <c r="Y963" s="23"/>
      <c r="Z963" s="21" t="str">
        <f t="shared" si="318"/>
        <v>martedì</v>
      </c>
      <c r="AA963" s="22">
        <f t="shared" si="319"/>
        <v>9.25</v>
      </c>
      <c r="AB963" s="22" t="str">
        <f t="shared" si="320"/>
        <v>09:15</v>
      </c>
      <c r="AC963" s="22" t="str">
        <f t="shared" si="321"/>
        <v>NO</v>
      </c>
      <c r="AD963" s="46"/>
      <c r="AE963" s="85">
        <v>45839</v>
      </c>
      <c r="AF963" s="86" t="s">
        <v>109</v>
      </c>
      <c r="AG963" s="86"/>
      <c r="AH963" s="86">
        <v>4041</v>
      </c>
      <c r="AI963" s="86">
        <v>10</v>
      </c>
      <c r="AJ963" s="87">
        <v>7.45</v>
      </c>
      <c r="AK963" s="87">
        <v>17.45</v>
      </c>
      <c r="AL963" s="87">
        <v>9.25</v>
      </c>
      <c r="AM963" s="86" t="s">
        <v>62</v>
      </c>
      <c r="AN963" s="86" t="s">
        <v>49</v>
      </c>
      <c r="AO963" s="75">
        <v>4041</v>
      </c>
    </row>
    <row r="964" spans="1:41" ht="14.45" customHeight="1">
      <c r="A964" s="38"/>
      <c r="B964" s="9">
        <f t="shared" ref="B964:B1027" si="330">IF(OR(AE964="", AE964=0), "", AE964)</f>
        <v>45839</v>
      </c>
      <c r="C964" s="39">
        <f>IF(AH964="","", IF(OR(AH964=4041, AH964=4042, AH964=4043, AH964=4044, AH964=4045, AH964=4046, AH964=4048, AH964=4049, AH964=4051, AH964=4052, AH964=4053, AH964=4054),
    404,
    IF(AH964=4047,
        "ALTRO CANTIERE",
        IF(AH964=4050,
            430,
            IF(LEN(AH964)=5,
                MID(AH964, 1, 2) &amp; "/" &amp; MID(AH964, 3, 3),
                AH964
            )
        )
    )
))</f>
        <v>404</v>
      </c>
      <c r="D964" s="38" t="str">
        <f>IF(AF964="", "", IFERROR(TEXT(INDEX(Tabella4[N°], MATCH("*"&amp;AF964&amp;"*", Tabella4[DIPENDENTE], 0)), "0000"), "Non trovato"))</f>
        <v>0278</v>
      </c>
      <c r="E964" s="38" t="str">
        <f>IF(AG964="", "", IF(ISERROR(MATCH("*"&amp;AG964&amp;"*", Tabella4[DIPENDENTE], 0)), "Non trovato", TEXT(INDEX(Tabella4[N°], MATCH("*"&amp;AG964&amp;"*", Tabella4[DIPENDENTE], 0)), "0000")))</f>
        <v>0386</v>
      </c>
      <c r="F964" s="48" t="str">
        <f t="shared" ref="F964:F1027" si="331">IF(AF964="","",AF964)</f>
        <v>INTRESSALVI</v>
      </c>
      <c r="G964" s="48" t="str">
        <f t="shared" ref="G964:G1027" si="332">IF(AG964="","",AG964)</f>
        <v>TRICHINI</v>
      </c>
      <c r="H964" s="57"/>
      <c r="I964" s="68" t="str">
        <f t="shared" ref="I964:I1027" si="333">IF(B964&lt;&gt;"", "02", "")</f>
        <v>02</v>
      </c>
      <c r="J964" s="39" t="str">
        <f>IF(OR(AH964=4041, AH964=4048, AH964=4049, AH964=4054, AH964=4050,AH964=428),
    IF(TEXT(VALUE(AB964) -
        IF(M964&lt;&gt;"", VALUE(M964), 0) -
        IF(N964&lt;&gt;"", VALUE(N964), 0),
    "[hh]:mm") = "00:00",
    "",
    TEXT(VALUE(AB964) -
        IF(M964&lt;&gt;"", VALUE(M964), 0) -
        IF(N964&lt;&gt;"", VALUE(N964), 0),
    "[hh]:mm")),
    "")</f>
        <v>08:15</v>
      </c>
      <c r="K964" s="40" t="str">
        <f>IF(AND(AH964&lt;&gt;4041, AH964&lt;&gt;428, AH964&lt;&gt;4048, AH964&lt;&gt;4054, AH964&lt;&gt;4049, AH964&lt;&gt;4045, AH964&lt;&gt;4046, AH964&lt;&gt;4052, AH964&lt;&gt;4044, AH964&lt;&gt;4042, AH964&lt;&gt;4043, AH964&lt;&gt;4053, AH964&lt;&gt;4047, AH964&lt;&gt;4050),
    IF(ISERROR(TEXT(VALUE(AB964) -
        IF(M964&lt;&gt;"", VALUE(M964), 0) -
        IF(N964&lt;&gt;"", VALUE(N964), 0),
    "[hh]:mm")), "",
    IF(TEXT(VALUE(AB964) -
        IF(M964&lt;&gt;"", VALUE(M964), 0) -
        IF(N964&lt;&gt;"", VALUE(N964), 0),
    "[hh]:mm") = "00:00",
    "",
    TEXT(VALUE(AB964) -
        IF(M964&lt;&gt;"", VALUE(M964), 0) -
        IF(N964&lt;&gt;"", VALUE(N964), 0),
    "[hh]:mm"))),
    "")</f>
        <v/>
      </c>
      <c r="L964" s="48"/>
      <c r="M964" s="41" t="str">
        <f>IF(AND(AC964="NO", OR(Z964="lunedì", Z964="martedì", Z964="mercoledì", Z964="giovedì", Z964="venerdì")),
    IF(Z964="venerdì",
        IF(VALUE(AB964)&gt;VALUE("7:00"),TEXT(VALUE(AB964)-VALUE("7:00"),"[hh]:mm"),""),
        IF(VALUE(AB964)&gt;VALUE("8:15"),TEXT(VALUE(AB964)-VALUE("8:15"),"[hh]:mm"),"")
    ),
"")</f>
        <v/>
      </c>
      <c r="N964" s="41" t="str">
        <f t="shared" ref="N964:N1027" si="334">IF(AND(OR(Z964="sabato", Z964="domenica", AC964="SI"), AB964&lt;&gt;0), AB964, "")</f>
        <v/>
      </c>
      <c r="O964" s="10" t="str">
        <f t="shared" ref="O964:O1027" si="335">AB964</f>
        <v>08:15</v>
      </c>
      <c r="P964" s="10" t="str">
        <f t="shared" ref="P964:P1027" si="336">IF(OR(AH964=4042, AH964=4044),AB964, "")</f>
        <v/>
      </c>
      <c r="Q964" s="48" t="str">
        <f t="shared" ref="Q964:Q1027" si="337">IF(OR(AH964=4043, AH964=4053),AB964, "")</f>
        <v/>
      </c>
      <c r="R964" s="48" t="str">
        <f t="shared" ref="R964:R1027" si="338">IF(OR(AH964=4045, AH964=4046,AH964=4052),AB964, "")</f>
        <v/>
      </c>
      <c r="S964" s="42" t="str">
        <f t="shared" ref="S964:S1027" si="339">IF(G964="",IF(F964="","","SINGOLO"),IF(F964&lt;&gt;"","DOPPIO",""))</f>
        <v>DOPPIO</v>
      </c>
      <c r="T964" s="57" t="str">
        <f>Tabella3[[#This Row],[Descrizione Attività]]</f>
        <v>ORE CONTO PROPRIO</v>
      </c>
      <c r="U964" s="57" t="str">
        <f>IF(Tabella1[[#This Row],[DATA]]="","","02")</f>
        <v>02</v>
      </c>
      <c r="V964" s="34"/>
      <c r="W964" s="34"/>
      <c r="X964" s="33"/>
      <c r="Y964" s="23"/>
      <c r="Z964" s="21" t="str">
        <f t="shared" ref="Z964:Z1027" si="340">TEXT(B964, "gggg")</f>
        <v>martedì</v>
      </c>
      <c r="AA964" s="22">
        <f t="shared" ref="AA964:AA1027" si="341">IF(AND(AF964="", AG964=""), "", IF(AND(AF964&lt;&gt;"", AG964&lt;&gt;""), AL964/2, AL964))</f>
        <v>8.25</v>
      </c>
      <c r="AB964" s="22" t="str">
        <f t="shared" ref="AB964:AB1027" si="342">IF(AA964="", "", TEXT(AA964/24, "[hh]:mm"))</f>
        <v>08:15</v>
      </c>
      <c r="AC964" s="22" t="str">
        <f t="shared" ref="AC964:AC1027" si="343">IF(COUNTIF(Y$1:Y$1976, B964) &gt; 0, "SI", "NO")</f>
        <v>NO</v>
      </c>
      <c r="AD964" s="46"/>
      <c r="AE964" s="85">
        <v>45839</v>
      </c>
      <c r="AF964" s="86" t="s">
        <v>50</v>
      </c>
      <c r="AG964" s="86" t="s">
        <v>113</v>
      </c>
      <c r="AH964" s="86">
        <v>4041</v>
      </c>
      <c r="AI964" s="86">
        <v>10</v>
      </c>
      <c r="AJ964" s="87">
        <v>7.45</v>
      </c>
      <c r="AK964" s="87">
        <v>16.45</v>
      </c>
      <c r="AL964" s="87">
        <v>16.5</v>
      </c>
      <c r="AM964" s="86" t="s">
        <v>62</v>
      </c>
      <c r="AN964" s="86" t="s">
        <v>49</v>
      </c>
      <c r="AO964" s="75">
        <v>4041</v>
      </c>
    </row>
    <row r="965" spans="1:41" ht="14.45" customHeight="1">
      <c r="A965" s="38"/>
      <c r="B965" s="9">
        <f t="shared" si="330"/>
        <v>45839</v>
      </c>
      <c r="C965" s="39" t="str">
        <f>IF(AH965="","", IF(OR(AH965=4041, AH965=4042, AH965=4043, AH965=4044, AH965=4045, AH965=4046, AH965=4048, AH965=4049, AH965=4051, AH965=4052, AH965=4053, AH965=4054),
404,
IF(AH965=4047,
"ALTRO CANTIERE",
IF(AH965=4050,
430,
IF(LEN(AH965)=5,
MID(AH965, 1, 2) &amp; "/" &amp; MID(AH965, 3, 3),
AH965)
)
)
))</f>
        <v>23/134</v>
      </c>
      <c r="D965" s="38" t="str">
        <f>IF(AF965="", "", IFERROR(TEXT(INDEX(Tabella4[N°], MATCH("*"&amp;AF965&amp;"*", Tabella4[DIPENDENTE], 0)), "0000"), "Non trovato"))</f>
        <v>0263</v>
      </c>
      <c r="E965" s="38" t="str">
        <f>IF(AG965="", "", IF(ISERROR(MATCH("*"&amp;AG965&amp;"*", Tabella4[DIPENDENTE], 0)), "Non trovato", TEXT(INDEX(Tabella4[N°], MATCH("*"&amp;AG965&amp;"*", Tabella4[DIPENDENTE], 0)), "0000")))</f>
        <v/>
      </c>
      <c r="F965" s="48" t="str">
        <f t="shared" si="331"/>
        <v>ROSSITTO G</v>
      </c>
      <c r="G965" s="48" t="str">
        <f t="shared" si="332"/>
        <v/>
      </c>
      <c r="H965" s="57"/>
      <c r="I965" s="68" t="str">
        <f t="shared" si="333"/>
        <v>02</v>
      </c>
      <c r="J965" s="39" t="str">
        <f t="shared" ref="J965:J996" si="344">IF(OR(AH965=4041, AH965=4048, AH965=4049, AH965=4054, AH965=4050,AH965=428),
IF(TEXT(VALUE(AB965) -
IF(M965&lt;&gt;"", VALUE(M965), 0) -
IF(N965&lt;&gt;"", VALUE(N965), 0),
"[hh]:mm") = "00:00",
"",
TEXT(VALUE(AB965) -
IF(M965&lt;&gt;"", VALUE(M965), 0) -
IF(N965&lt;&gt;"", VALUE(N965), 0),
"[hh]:mm")),
"")</f>
        <v/>
      </c>
      <c r="K965" s="40" t="str">
        <f t="shared" ref="K965:K996" si="345">IF(AND(AH965&lt;&gt;4041, AH965&lt;&gt;428, AH965&lt;&gt;4048, AH965&lt;&gt;4054, AH965&lt;&gt;4049, AH965&lt;&gt;4045, AH965&lt;&gt;4046, AH965&lt;&gt;4052, AH965&lt;&gt;4044, AH965&lt;&gt;4042, AH965&lt;&gt;4043, AH965&lt;&gt;4053, AH965&lt;&gt;4047, AH965&lt;&gt;4050),
IF(ISERROR(TEXT(VALUE(AB965) -
IF(M965&lt;&gt;"", VALUE(M965), 0) -
IF(N965&lt;&gt;"", VALUE(N965), 0),
"[hh]:mm")), "",
IF(TEXT(VALUE(AB965) -
IF(M965&lt;&gt;"", VALUE(M965), 0) -
IF(N965&lt;&gt;"", VALUE(N965), 0),
"[hh]:mm") = "00:00",
"",
TEXT(VALUE(AB965) -
IF(M965&lt;&gt;"", VALUE(M965), 0) -
IF(N965&lt;&gt;"", VALUE(N965), 0),
"[hh]:mm"))),
"")</f>
        <v>03:45</v>
      </c>
      <c r="L965" s="48"/>
      <c r="M965" s="41" t="str">
        <f t="shared" ref="M965:M996" si="346">IF(AND(AC965="NO", OR(Z965="lunedì", Z965="martedì", Z965="mercoledì", Z965="giovedì", Z965="venerdì")),
IF(Z965="venerdì",
IF(VALUE(AB965)&gt;VALUE("7:00"),TEXT(VALUE(AB965)-VALUE("7:00"),"[hh]:mm"),""),
IF(VALUE(AB965)&gt;VALUE("8:15"),TEXT(VALUE(AB965)-VALUE("8:15"),"[hh]:mm"),"")
),
"")</f>
        <v/>
      </c>
      <c r="N965" s="41" t="str">
        <f t="shared" si="334"/>
        <v/>
      </c>
      <c r="O965" s="10" t="str">
        <f t="shared" si="335"/>
        <v>03:45</v>
      </c>
      <c r="P965" s="10" t="str">
        <f t="shared" si="336"/>
        <v/>
      </c>
      <c r="Q965" s="48" t="str">
        <f t="shared" si="337"/>
        <v/>
      </c>
      <c r="R965" s="48" t="str">
        <f t="shared" si="338"/>
        <v/>
      </c>
      <c r="S965" s="42" t="str">
        <f t="shared" si="339"/>
        <v>SINGOLO</v>
      </c>
      <c r="T965" s="57" t="str">
        <f>Tabella3[[#This Row],[Descrizione Attività]]</f>
        <v>Manutenzione Elettrica Isab</v>
      </c>
      <c r="U965" s="57" t="str">
        <f>IF(Tabella1[[#This Row],[DATA]]="","","02")</f>
        <v>02</v>
      </c>
      <c r="V965" s="34"/>
      <c r="W965" s="34"/>
      <c r="X965" s="33"/>
      <c r="Y965" s="23"/>
      <c r="Z965" s="21" t="str">
        <f t="shared" si="340"/>
        <v>martedì</v>
      </c>
      <c r="AA965" s="22">
        <f t="shared" si="341"/>
        <v>3.75</v>
      </c>
      <c r="AB965" s="22" t="str">
        <f t="shared" si="342"/>
        <v>03:45</v>
      </c>
      <c r="AC965" s="22" t="str">
        <f t="shared" si="343"/>
        <v>NO</v>
      </c>
      <c r="AD965" s="46"/>
      <c r="AE965" s="85">
        <v>45839</v>
      </c>
      <c r="AF965" s="86" t="s">
        <v>110</v>
      </c>
      <c r="AG965" s="86"/>
      <c r="AH965" s="86">
        <v>23134</v>
      </c>
      <c r="AI965" s="86">
        <v>10</v>
      </c>
      <c r="AJ965" s="87">
        <v>6.15</v>
      </c>
      <c r="AK965" s="87">
        <v>10</v>
      </c>
      <c r="AL965" s="87">
        <v>3.75</v>
      </c>
      <c r="AM965" s="86" t="s">
        <v>111</v>
      </c>
      <c r="AN965" s="86" t="s">
        <v>49</v>
      </c>
      <c r="AO965" s="75" t="s">
        <v>61</v>
      </c>
    </row>
    <row r="966" spans="1:41" ht="14.45" customHeight="1">
      <c r="A966" s="38"/>
      <c r="B966" s="9">
        <f t="shared" si="330"/>
        <v>45839</v>
      </c>
      <c r="C966" s="39" t="str">
        <f t="shared" ref="C966:C996" si="347">IF(AH966="","", IF(OR(AH966=4041, AH966=4042, AH966=4043, AH966=4044, AH966=4045, AH966=4046, AH966=4048, AH966=4049, AH966=4051, AH966=4052, AH966=4053, AH966=4054),
404,
IF(AH966=4047,
"ALTRO CANTIERE",
IF(AH966=4050,
430,
IF(LEN(AH966)=5,
MID(AH966, 1, 2) &amp; "/" &amp; MID(AH966, 3, 3),
AH966)
)
)
))</f>
        <v>23/134</v>
      </c>
      <c r="D966" s="38" t="str">
        <f>IF(AF966="", "", IFERROR(TEXT(INDEX(Tabella4[N°], MATCH("*"&amp;AF966&amp;"*", Tabella4[DIPENDENTE], 0)), "0000"), "Non trovato"))</f>
        <v>0263</v>
      </c>
      <c r="E966" s="38" t="str">
        <f>IF(AG966="", "", IF(ISERROR(MATCH("*"&amp;AG966&amp;"*", Tabella4[DIPENDENTE], 0)), "Non trovato", TEXT(INDEX(Tabella4[N°], MATCH("*"&amp;AG966&amp;"*", Tabella4[DIPENDENTE], 0)), "0000")))</f>
        <v/>
      </c>
      <c r="F966" s="48" t="str">
        <f t="shared" si="331"/>
        <v>ROSSITTO G</v>
      </c>
      <c r="G966" s="48" t="str">
        <f t="shared" si="332"/>
        <v/>
      </c>
      <c r="H966" s="57"/>
      <c r="I966" s="68" t="str">
        <f t="shared" si="333"/>
        <v>02</v>
      </c>
      <c r="J966" s="39" t="str">
        <f t="shared" si="344"/>
        <v/>
      </c>
      <c r="K966" s="40" t="str">
        <f t="shared" si="345"/>
        <v>05:00</v>
      </c>
      <c r="L966" s="48"/>
      <c r="M966" s="41" t="str">
        <f t="shared" si="346"/>
        <v/>
      </c>
      <c r="N966" s="41" t="str">
        <f t="shared" si="334"/>
        <v/>
      </c>
      <c r="O966" s="10" t="str">
        <f t="shared" si="335"/>
        <v>05:00</v>
      </c>
      <c r="P966" s="10" t="str">
        <f t="shared" si="336"/>
        <v/>
      </c>
      <c r="Q966" s="48" t="str">
        <f t="shared" si="337"/>
        <v/>
      </c>
      <c r="R966" s="48" t="str">
        <f t="shared" si="338"/>
        <v/>
      </c>
      <c r="S966" s="42" t="str">
        <f t="shared" si="339"/>
        <v>SINGOLO</v>
      </c>
      <c r="T966" s="57" t="str">
        <f>Tabella3[[#This Row],[Descrizione Attività]]</f>
        <v>Manutenzione Elettrica Isab</v>
      </c>
      <c r="U966" s="57" t="str">
        <f>IF(Tabella1[[#This Row],[DATA]]="","","02")</f>
        <v>02</v>
      </c>
      <c r="V966" s="34"/>
      <c r="W966" s="34"/>
      <c r="X966" s="33"/>
      <c r="Y966" s="23"/>
      <c r="Z966" s="21" t="str">
        <f t="shared" si="340"/>
        <v>martedì</v>
      </c>
      <c r="AA966" s="22">
        <f t="shared" si="341"/>
        <v>5</v>
      </c>
      <c r="AB966" s="22" t="str">
        <f t="shared" si="342"/>
        <v>05:00</v>
      </c>
      <c r="AC966" s="22" t="str">
        <f t="shared" si="343"/>
        <v>NO</v>
      </c>
      <c r="AD966" s="46"/>
      <c r="AE966" s="85">
        <v>45839</v>
      </c>
      <c r="AF966" s="86" t="s">
        <v>110</v>
      </c>
      <c r="AG966" s="86"/>
      <c r="AH966" s="86">
        <v>23134</v>
      </c>
      <c r="AI966" s="86">
        <v>10</v>
      </c>
      <c r="AJ966" s="87">
        <v>12.45</v>
      </c>
      <c r="AK966" s="87">
        <v>17.45</v>
      </c>
      <c r="AL966" s="87">
        <v>5</v>
      </c>
      <c r="AM966" s="86" t="s">
        <v>111</v>
      </c>
      <c r="AN966" s="86" t="s">
        <v>49</v>
      </c>
      <c r="AO966" s="75" t="s">
        <v>61</v>
      </c>
    </row>
    <row r="967" spans="1:41" ht="14.45" customHeight="1">
      <c r="A967" s="38"/>
      <c r="B967" s="9">
        <f t="shared" si="330"/>
        <v>45839</v>
      </c>
      <c r="C967" s="39">
        <f t="shared" si="347"/>
        <v>404</v>
      </c>
      <c r="D967" s="38" t="str">
        <f>IF(AF967="", "", IFERROR(TEXT(INDEX(Tabella4[N°], MATCH("*"&amp;AF967&amp;"*", Tabella4[DIPENDENTE], 0)), "0000"), "Non trovato"))</f>
        <v>0483</v>
      </c>
      <c r="E967" s="38" t="str">
        <f>IF(AG967="", "", IF(ISERROR(MATCH("*"&amp;AG967&amp;"*", Tabella4[DIPENDENTE], 0)), "Non trovato", TEXT(INDEX(Tabella4[N°], MATCH("*"&amp;AG967&amp;"*", Tabella4[DIPENDENTE], 0)), "0000")))</f>
        <v/>
      </c>
      <c r="F967" s="48" t="str">
        <f t="shared" si="331"/>
        <v>SCARAVELLI</v>
      </c>
      <c r="G967" s="48" t="str">
        <f t="shared" si="332"/>
        <v/>
      </c>
      <c r="H967" s="57"/>
      <c r="I967" s="68" t="str">
        <f t="shared" si="333"/>
        <v>02</v>
      </c>
      <c r="J967" s="39" t="str">
        <f t="shared" si="344"/>
        <v>02:15</v>
      </c>
      <c r="K967" s="40" t="str">
        <f t="shared" si="345"/>
        <v/>
      </c>
      <c r="L967" s="48"/>
      <c r="M967" s="41" t="str">
        <f t="shared" si="346"/>
        <v/>
      </c>
      <c r="N967" s="41" t="str">
        <f t="shared" si="334"/>
        <v/>
      </c>
      <c r="O967" s="10" t="str">
        <f t="shared" si="335"/>
        <v>02:15</v>
      </c>
      <c r="P967" s="10" t="str">
        <f t="shared" si="336"/>
        <v/>
      </c>
      <c r="Q967" s="48" t="str">
        <f t="shared" si="337"/>
        <v/>
      </c>
      <c r="R967" s="48" t="str">
        <f t="shared" si="338"/>
        <v/>
      </c>
      <c r="S967" s="42" t="str">
        <f t="shared" si="339"/>
        <v>SINGOLO</v>
      </c>
      <c r="T967" s="57" t="str">
        <f>Tabella3[[#This Row],[Descrizione Attività]]</f>
        <v>ORE CONTO PROPRIO</v>
      </c>
      <c r="U967" s="57" t="str">
        <f>IF(Tabella1[[#This Row],[DATA]]="","","02")</f>
        <v>02</v>
      </c>
      <c r="V967" s="34"/>
      <c r="W967" s="34"/>
      <c r="X967" s="33"/>
      <c r="Y967" s="23"/>
      <c r="Z967" s="21" t="str">
        <f t="shared" si="340"/>
        <v>martedì</v>
      </c>
      <c r="AA967" s="22">
        <f t="shared" si="341"/>
        <v>2.25</v>
      </c>
      <c r="AB967" s="22" t="str">
        <f t="shared" si="342"/>
        <v>02:15</v>
      </c>
      <c r="AC967" s="22" t="str">
        <f t="shared" si="343"/>
        <v>NO</v>
      </c>
      <c r="AD967" s="46"/>
      <c r="AE967" s="85">
        <v>45839</v>
      </c>
      <c r="AF967" s="86" t="s">
        <v>51</v>
      </c>
      <c r="AG967" s="86"/>
      <c r="AH967" s="86">
        <v>4041</v>
      </c>
      <c r="AI967" s="86">
        <v>10</v>
      </c>
      <c r="AJ967" s="87">
        <v>7.45</v>
      </c>
      <c r="AK967" s="87">
        <v>10</v>
      </c>
      <c r="AL967" s="87">
        <v>2.25</v>
      </c>
      <c r="AM967" s="86" t="s">
        <v>62</v>
      </c>
      <c r="AN967" s="86" t="s">
        <v>49</v>
      </c>
      <c r="AO967" s="75">
        <v>4041</v>
      </c>
    </row>
    <row r="968" spans="1:41" ht="14.45" customHeight="1">
      <c r="A968" s="38"/>
      <c r="B968" s="9">
        <f t="shared" si="330"/>
        <v>45839</v>
      </c>
      <c r="C968" s="39">
        <f t="shared" si="347"/>
        <v>404</v>
      </c>
      <c r="D968" s="38" t="str">
        <f>IF(AF968="", "", IFERROR(TEXT(INDEX(Tabella4[N°], MATCH("*"&amp;AF968&amp;"*", Tabella4[DIPENDENTE], 0)), "0000"), "Non trovato"))</f>
        <v>0483</v>
      </c>
      <c r="E968" s="38" t="str">
        <f>IF(AG968="", "", IF(ISERROR(MATCH("*"&amp;AG968&amp;"*", Tabella4[DIPENDENTE], 0)), "Non trovato", TEXT(INDEX(Tabella4[N°], MATCH("*"&amp;AG968&amp;"*", Tabella4[DIPENDENTE], 0)), "0000")))</f>
        <v/>
      </c>
      <c r="F968" s="48" t="str">
        <f t="shared" si="331"/>
        <v>SCARAVELLI</v>
      </c>
      <c r="G968" s="48" t="str">
        <f t="shared" si="332"/>
        <v/>
      </c>
      <c r="H968" s="57"/>
      <c r="I968" s="68" t="str">
        <f t="shared" si="333"/>
        <v>02</v>
      </c>
      <c r="J968" s="39" t="str">
        <f t="shared" si="344"/>
        <v>04:00</v>
      </c>
      <c r="K968" s="40" t="str">
        <f t="shared" si="345"/>
        <v/>
      </c>
      <c r="L968" s="48"/>
      <c r="M968" s="41" t="str">
        <f t="shared" si="346"/>
        <v/>
      </c>
      <c r="N968" s="41" t="str">
        <f t="shared" si="334"/>
        <v/>
      </c>
      <c r="O968" s="10" t="str">
        <f t="shared" si="335"/>
        <v>04:00</v>
      </c>
      <c r="P968" s="10" t="str">
        <f t="shared" si="336"/>
        <v/>
      </c>
      <c r="Q968" s="48" t="str">
        <f t="shared" si="337"/>
        <v/>
      </c>
      <c r="R968" s="48" t="str">
        <f t="shared" si="338"/>
        <v/>
      </c>
      <c r="S968" s="42" t="str">
        <f t="shared" si="339"/>
        <v>SINGOLO</v>
      </c>
      <c r="T968" s="57" t="str">
        <f>Tabella3[[#This Row],[Descrizione Attività]]</f>
        <v>ORE CONTO PROPRIO</v>
      </c>
      <c r="U968" s="57" t="str">
        <f>IF(Tabella1[[#This Row],[DATA]]="","","02")</f>
        <v>02</v>
      </c>
      <c r="V968" s="34"/>
      <c r="W968" s="34"/>
      <c r="X968" s="33"/>
      <c r="Y968" s="23"/>
      <c r="Z968" s="21" t="str">
        <f t="shared" si="340"/>
        <v>martedì</v>
      </c>
      <c r="AA968" s="22">
        <f t="shared" si="341"/>
        <v>4</v>
      </c>
      <c r="AB968" s="22" t="str">
        <f t="shared" si="342"/>
        <v>04:00</v>
      </c>
      <c r="AC968" s="22" t="str">
        <f t="shared" si="343"/>
        <v>NO</v>
      </c>
      <c r="AD968" s="46"/>
      <c r="AE968" s="85">
        <v>45839</v>
      </c>
      <c r="AF968" s="86" t="s">
        <v>51</v>
      </c>
      <c r="AG968" s="86"/>
      <c r="AH968" s="86">
        <v>4041</v>
      </c>
      <c r="AI968" s="86">
        <v>10</v>
      </c>
      <c r="AJ968" s="87">
        <v>12.45</v>
      </c>
      <c r="AK968" s="87">
        <v>16.45</v>
      </c>
      <c r="AL968" s="87">
        <v>4</v>
      </c>
      <c r="AM968" s="86" t="s">
        <v>62</v>
      </c>
      <c r="AN968" s="86" t="s">
        <v>49</v>
      </c>
      <c r="AO968" s="75">
        <v>4041</v>
      </c>
    </row>
    <row r="969" spans="1:41" ht="14.45" customHeight="1">
      <c r="A969" s="38"/>
      <c r="B969" s="9">
        <f t="shared" si="330"/>
        <v>45839</v>
      </c>
      <c r="C969" s="39">
        <f t="shared" si="347"/>
        <v>5400257237</v>
      </c>
      <c r="D969" s="38" t="str">
        <f>IF(AF969="", "", IFERROR(TEXT(INDEX(Tabella4[N°], MATCH("*"&amp;AF969&amp;"*", Tabella4[DIPENDENTE], 0)), "0000"), "Non trovato"))</f>
        <v>0493</v>
      </c>
      <c r="E969" s="38" t="str">
        <f>IF(AG969="", "", IF(ISERROR(MATCH("*"&amp;AG969&amp;"*", Tabella4[DIPENDENTE], 0)), "Non trovato", TEXT(INDEX(Tabella4[N°], MATCH("*"&amp;AG969&amp;"*", Tabella4[DIPENDENTE], 0)), "0000")))</f>
        <v>0304</v>
      </c>
      <c r="F969" s="48" t="str">
        <f t="shared" si="331"/>
        <v>SPINALI D</v>
      </c>
      <c r="G969" s="48" t="str">
        <f t="shared" si="332"/>
        <v>MANSERVIGI</v>
      </c>
      <c r="H969" s="57"/>
      <c r="I969" s="68" t="str">
        <f t="shared" si="333"/>
        <v>02</v>
      </c>
      <c r="J969" s="39" t="str">
        <f t="shared" si="344"/>
        <v/>
      </c>
      <c r="K969" s="40" t="str">
        <f t="shared" si="345"/>
        <v>08:15</v>
      </c>
      <c r="L969" s="48"/>
      <c r="M969" s="41" t="str">
        <f t="shared" si="346"/>
        <v/>
      </c>
      <c r="N969" s="41" t="str">
        <f t="shared" si="334"/>
        <v/>
      </c>
      <c r="O969" s="10" t="str">
        <f t="shared" si="335"/>
        <v>08:15</v>
      </c>
      <c r="P969" s="10" t="str">
        <f t="shared" si="336"/>
        <v/>
      </c>
      <c r="Q969" s="48" t="str">
        <f t="shared" si="337"/>
        <v/>
      </c>
      <c r="R969" s="48" t="str">
        <f t="shared" si="338"/>
        <v/>
      </c>
      <c r="S969" s="42" t="str">
        <f t="shared" si="339"/>
        <v>DOPPIO</v>
      </c>
      <c r="T969" s="57" t="str">
        <f>Tabella3[[#This Row],[Descrizione Attività]]</f>
        <v>PA1S: squ strum correttiva Luglio</v>
      </c>
      <c r="U969" s="57" t="str">
        <f>IF(Tabella1[[#This Row],[DATA]]="","","02")</f>
        <v>02</v>
      </c>
      <c r="V969" s="34"/>
      <c r="W969" s="34"/>
      <c r="X969" s="33"/>
      <c r="Y969" s="23"/>
      <c r="Z969" s="21" t="str">
        <f t="shared" si="340"/>
        <v>martedì</v>
      </c>
      <c r="AA969" s="22">
        <f t="shared" si="341"/>
        <v>8.25</v>
      </c>
      <c r="AB969" s="22" t="str">
        <f t="shared" si="342"/>
        <v>08:15</v>
      </c>
      <c r="AC969" s="22" t="str">
        <f t="shared" si="343"/>
        <v>NO</v>
      </c>
      <c r="AD969" s="46"/>
      <c r="AE969" s="85">
        <v>45839</v>
      </c>
      <c r="AF969" s="86" t="s">
        <v>42</v>
      </c>
      <c r="AG969" s="86" t="s">
        <v>87</v>
      </c>
      <c r="AH969" s="86">
        <v>5400257237</v>
      </c>
      <c r="AI969" s="86">
        <v>10</v>
      </c>
      <c r="AJ969" s="87">
        <v>7.45</v>
      </c>
      <c r="AK969" s="87">
        <v>16.45</v>
      </c>
      <c r="AL969" s="87">
        <v>16.5</v>
      </c>
      <c r="AM969" s="86" t="s">
        <v>260</v>
      </c>
      <c r="AN969" s="86" t="s">
        <v>45</v>
      </c>
      <c r="AO969" s="75" t="s">
        <v>46</v>
      </c>
    </row>
    <row r="970" spans="1:41" ht="14.45" customHeight="1">
      <c r="A970" s="38"/>
      <c r="B970" s="9">
        <f t="shared" si="330"/>
        <v>45839</v>
      </c>
      <c r="C970" s="39">
        <f t="shared" si="347"/>
        <v>5400257401</v>
      </c>
      <c r="D970" s="38" t="str">
        <f>IF(AF970="", "", IFERROR(TEXT(INDEX(Tabella4[N°], MATCH("*"&amp;AF970&amp;"*", Tabella4[DIPENDENTE], 0)), "0000"), "Non trovato"))</f>
        <v>2013</v>
      </c>
      <c r="E970" s="38" t="str">
        <f>IF(AG970="", "", IF(ISERROR(MATCH("*"&amp;AG970&amp;"*", Tabella4[DIPENDENTE], 0)), "Non trovato", TEXT(INDEX(Tabella4[N°], MATCH("*"&amp;AG970&amp;"*", Tabella4[DIPENDENTE], 0)), "0000")))</f>
        <v>0277</v>
      </c>
      <c r="F970" s="48" t="str">
        <f t="shared" si="331"/>
        <v>DE LUCA</v>
      </c>
      <c r="G970" s="48" t="str">
        <f t="shared" si="332"/>
        <v>BAUDO</v>
      </c>
      <c r="H970" s="57"/>
      <c r="I970" s="68" t="str">
        <f t="shared" si="333"/>
        <v>02</v>
      </c>
      <c r="J970" s="39" t="str">
        <f t="shared" si="344"/>
        <v/>
      </c>
      <c r="K970" s="40" t="str">
        <f t="shared" si="345"/>
        <v>08:15</v>
      </c>
      <c r="L970" s="48"/>
      <c r="M970" s="41" t="str">
        <f t="shared" si="346"/>
        <v/>
      </c>
      <c r="N970" s="41" t="str">
        <f t="shared" si="334"/>
        <v/>
      </c>
      <c r="O970" s="10" t="str">
        <f t="shared" si="335"/>
        <v>08:15</v>
      </c>
      <c r="P970" s="10" t="str">
        <f t="shared" si="336"/>
        <v/>
      </c>
      <c r="Q970" s="48" t="str">
        <f t="shared" si="337"/>
        <v/>
      </c>
      <c r="R970" s="48" t="str">
        <f t="shared" si="338"/>
        <v/>
      </c>
      <c r="S970" s="42" t="str">
        <f t="shared" si="339"/>
        <v>DOPPIO</v>
      </c>
      <c r="T970" s="57" t="str">
        <f>Tabella3[[#This Row],[Descrizione Attività]]</f>
        <v>1200: assistenza KV - HIC</v>
      </c>
      <c r="U970" s="57" t="str">
        <f>IF(Tabella1[[#This Row],[DATA]]="","","02")</f>
        <v>02</v>
      </c>
      <c r="V970" s="34"/>
      <c r="W970" s="34"/>
      <c r="X970" s="33"/>
      <c r="Y970" s="23"/>
      <c r="Z970" s="21" t="str">
        <f t="shared" si="340"/>
        <v>martedì</v>
      </c>
      <c r="AA970" s="22">
        <f t="shared" si="341"/>
        <v>8.25</v>
      </c>
      <c r="AB970" s="22" t="str">
        <f t="shared" si="342"/>
        <v>08:15</v>
      </c>
      <c r="AC970" s="22" t="str">
        <f t="shared" si="343"/>
        <v>NO</v>
      </c>
      <c r="AD970" s="46"/>
      <c r="AE970" s="85">
        <v>45839</v>
      </c>
      <c r="AF970" s="86" t="s">
        <v>105</v>
      </c>
      <c r="AG970" s="86" t="s">
        <v>94</v>
      </c>
      <c r="AH970" s="86">
        <v>5400257401</v>
      </c>
      <c r="AI970" s="86">
        <v>10</v>
      </c>
      <c r="AJ970" s="87">
        <v>7.45</v>
      </c>
      <c r="AK970" s="87">
        <v>16.45</v>
      </c>
      <c r="AL970" s="87">
        <v>16.5</v>
      </c>
      <c r="AM970" s="86" t="s">
        <v>252</v>
      </c>
      <c r="AN970" s="86" t="s">
        <v>45</v>
      </c>
      <c r="AO970" s="75" t="s">
        <v>46</v>
      </c>
    </row>
    <row r="971" spans="1:41" ht="14.45" customHeight="1">
      <c r="A971" s="38"/>
      <c r="B971" s="9">
        <f t="shared" si="330"/>
        <v>45839</v>
      </c>
      <c r="C971" s="39">
        <f t="shared" si="347"/>
        <v>5400257240</v>
      </c>
      <c r="D971" s="38" t="str">
        <f>IF(AF971="", "", IFERROR(TEXT(INDEX(Tabella4[N°], MATCH("*"&amp;AF971&amp;"*", Tabella4[DIPENDENTE], 0)), "0000"), "Non trovato"))</f>
        <v>0490</v>
      </c>
      <c r="E971" s="38" t="str">
        <f>IF(AG971="", "", IF(ISERROR(MATCH("*"&amp;AG971&amp;"*", Tabella4[DIPENDENTE], 0)), "Non trovato", TEXT(INDEX(Tabella4[N°], MATCH("*"&amp;AG971&amp;"*", Tabella4[DIPENDENTE], 0)), "0000")))</f>
        <v>2214</v>
      </c>
      <c r="F971" s="48" t="str">
        <f t="shared" si="331"/>
        <v>RICIPUTO</v>
      </c>
      <c r="G971" s="48" t="str">
        <f t="shared" si="332"/>
        <v>SERRA</v>
      </c>
      <c r="H971" s="57"/>
      <c r="I971" s="68" t="str">
        <f t="shared" si="333"/>
        <v>02</v>
      </c>
      <c r="J971" s="39" t="str">
        <f t="shared" si="344"/>
        <v/>
      </c>
      <c r="K971" s="40" t="str">
        <f t="shared" si="345"/>
        <v>08:15</v>
      </c>
      <c r="L971" s="48"/>
      <c r="M971" s="41" t="str">
        <f t="shared" si="346"/>
        <v/>
      </c>
      <c r="N971" s="41" t="str">
        <f t="shared" si="334"/>
        <v/>
      </c>
      <c r="O971" s="10" t="str">
        <f t="shared" si="335"/>
        <v>08:15</v>
      </c>
      <c r="P971" s="10" t="str">
        <f t="shared" si="336"/>
        <v/>
      </c>
      <c r="Q971" s="48" t="str">
        <f t="shared" si="337"/>
        <v/>
      </c>
      <c r="R971" s="48" t="str">
        <f t="shared" si="338"/>
        <v/>
      </c>
      <c r="S971" s="42" t="str">
        <f t="shared" si="339"/>
        <v>DOPPIO</v>
      </c>
      <c r="T971" s="57" t="str">
        <f>Tabella3[[#This Row],[Descrizione Attività]]</f>
        <v>ARCOM BLE PON: squ stru corrett Luglio</v>
      </c>
      <c r="U971" s="57" t="str">
        <f>IF(Tabella1[[#This Row],[DATA]]="","","02")</f>
        <v>02</v>
      </c>
      <c r="V971" s="34"/>
      <c r="W971" s="34"/>
      <c r="X971" s="33"/>
      <c r="Y971" s="23"/>
      <c r="Z971" s="21" t="str">
        <f t="shared" si="340"/>
        <v>martedì</v>
      </c>
      <c r="AA971" s="22">
        <f t="shared" si="341"/>
        <v>8.25</v>
      </c>
      <c r="AB971" s="22" t="str">
        <f t="shared" si="342"/>
        <v>08:15</v>
      </c>
      <c r="AC971" s="22" t="str">
        <f t="shared" si="343"/>
        <v>NO</v>
      </c>
      <c r="AD971" s="46"/>
      <c r="AE971" s="85">
        <v>45839</v>
      </c>
      <c r="AF971" s="86" t="s">
        <v>96</v>
      </c>
      <c r="AG971" s="86" t="s">
        <v>52</v>
      </c>
      <c r="AH971" s="86">
        <v>5400257240</v>
      </c>
      <c r="AI971" s="86">
        <v>10</v>
      </c>
      <c r="AJ971" s="87">
        <v>7.45</v>
      </c>
      <c r="AK971" s="87">
        <v>16.45</v>
      </c>
      <c r="AL971" s="87">
        <v>16.5</v>
      </c>
      <c r="AM971" s="86" t="s">
        <v>261</v>
      </c>
      <c r="AN971" s="86" t="s">
        <v>45</v>
      </c>
      <c r="AO971" s="75" t="s">
        <v>46</v>
      </c>
    </row>
    <row r="972" spans="1:41" ht="14.45" customHeight="1">
      <c r="A972" s="38"/>
      <c r="B972" s="9">
        <f t="shared" si="330"/>
        <v>45839</v>
      </c>
      <c r="C972" s="39">
        <f t="shared" si="347"/>
        <v>5400257235</v>
      </c>
      <c r="D972" s="38" t="str">
        <f>IF(AF972="", "", IFERROR(TEXT(INDEX(Tabella4[N°], MATCH("*"&amp;AF972&amp;"*", Tabella4[DIPENDENTE], 0)), "0000"), "Non trovato"))</f>
        <v>0354</v>
      </c>
      <c r="E972" s="38" t="str">
        <f>IF(AG972="", "", IF(ISERROR(MATCH("*"&amp;AG972&amp;"*", Tabella4[DIPENDENTE], 0)), "Non trovato", TEXT(INDEX(Tabella4[N°], MATCH("*"&amp;AG972&amp;"*", Tabella4[DIPENDENTE], 0)), "0000")))</f>
        <v>1924</v>
      </c>
      <c r="F972" s="48" t="str">
        <f t="shared" si="331"/>
        <v>GARRO L</v>
      </c>
      <c r="G972" s="48" t="str">
        <f t="shared" si="332"/>
        <v>PARTESANO</v>
      </c>
      <c r="H972" s="57"/>
      <c r="I972" s="68" t="str">
        <f t="shared" si="333"/>
        <v>02</v>
      </c>
      <c r="J972" s="39" t="str">
        <f t="shared" si="344"/>
        <v/>
      </c>
      <c r="K972" s="40" t="str">
        <f t="shared" si="345"/>
        <v>04:15</v>
      </c>
      <c r="L972" s="48"/>
      <c r="M972" s="41" t="str">
        <f t="shared" si="346"/>
        <v/>
      </c>
      <c r="N972" s="41" t="str">
        <f t="shared" si="334"/>
        <v/>
      </c>
      <c r="O972" s="10" t="str">
        <f t="shared" si="335"/>
        <v>04:15</v>
      </c>
      <c r="P972" s="10" t="str">
        <f t="shared" si="336"/>
        <v/>
      </c>
      <c r="Q972" s="48" t="str">
        <f t="shared" si="337"/>
        <v/>
      </c>
      <c r="R972" s="48" t="str">
        <f t="shared" si="338"/>
        <v/>
      </c>
      <c r="S972" s="42" t="str">
        <f t="shared" si="339"/>
        <v>DOPPIO</v>
      </c>
      <c r="T972" s="57" t="str">
        <f>Tabella3[[#This Row],[Descrizione Attività]]</f>
        <v>Utilities: squ strum correttiva Luglio</v>
      </c>
      <c r="U972" s="57" t="str">
        <f>IF(Tabella1[[#This Row],[DATA]]="","","02")</f>
        <v>02</v>
      </c>
      <c r="V972" s="34"/>
      <c r="W972" s="34"/>
      <c r="X972" s="33"/>
      <c r="Y972" s="23"/>
      <c r="Z972" s="21" t="str">
        <f t="shared" si="340"/>
        <v>martedì</v>
      </c>
      <c r="AA972" s="22">
        <f t="shared" si="341"/>
        <v>4.25</v>
      </c>
      <c r="AB972" s="22" t="str">
        <f t="shared" si="342"/>
        <v>04:15</v>
      </c>
      <c r="AC972" s="22" t="str">
        <f t="shared" si="343"/>
        <v>NO</v>
      </c>
      <c r="AD972" s="46"/>
      <c r="AE972" s="85">
        <v>45839</v>
      </c>
      <c r="AF972" s="86" t="s">
        <v>99</v>
      </c>
      <c r="AG972" s="86" t="s">
        <v>103</v>
      </c>
      <c r="AH972" s="86">
        <v>5400257235</v>
      </c>
      <c r="AI972" s="86">
        <v>10</v>
      </c>
      <c r="AJ972" s="87">
        <v>7.45</v>
      </c>
      <c r="AK972" s="87">
        <v>12</v>
      </c>
      <c r="AL972" s="87">
        <v>8.5</v>
      </c>
      <c r="AM972" s="86" t="s">
        <v>262</v>
      </c>
      <c r="AN972" s="86" t="s">
        <v>45</v>
      </c>
      <c r="AO972" s="75" t="s">
        <v>46</v>
      </c>
    </row>
    <row r="973" spans="1:41" ht="14.45" customHeight="1">
      <c r="A973" s="38"/>
      <c r="B973" s="9">
        <f t="shared" si="330"/>
        <v>45839</v>
      </c>
      <c r="C973" s="39">
        <f t="shared" si="347"/>
        <v>5400257237</v>
      </c>
      <c r="D973" s="38" t="str">
        <f>IF(AF973="", "", IFERROR(TEXT(INDEX(Tabella4[N°], MATCH("*"&amp;AF973&amp;"*", Tabella4[DIPENDENTE], 0)), "0000"), "Non trovato"))</f>
        <v>1924</v>
      </c>
      <c r="E973" s="38" t="str">
        <f>IF(AG973="", "", IF(ISERROR(MATCH("*"&amp;AG973&amp;"*", Tabella4[DIPENDENTE], 0)), "Non trovato", TEXT(INDEX(Tabella4[N°], MATCH("*"&amp;AG973&amp;"*", Tabella4[DIPENDENTE], 0)), "0000")))</f>
        <v>1442</v>
      </c>
      <c r="F973" s="48" t="str">
        <f t="shared" si="331"/>
        <v>PARTESANO</v>
      </c>
      <c r="G973" s="48" t="str">
        <f t="shared" si="332"/>
        <v>TARASCIO</v>
      </c>
      <c r="H973" s="57"/>
      <c r="I973" s="68" t="str">
        <f t="shared" si="333"/>
        <v>02</v>
      </c>
      <c r="J973" s="39" t="str">
        <f t="shared" si="344"/>
        <v/>
      </c>
      <c r="K973" s="40" t="str">
        <f t="shared" si="345"/>
        <v>04:00</v>
      </c>
      <c r="L973" s="48"/>
      <c r="M973" s="41" t="str">
        <f t="shared" si="346"/>
        <v/>
      </c>
      <c r="N973" s="41" t="str">
        <f t="shared" si="334"/>
        <v/>
      </c>
      <c r="O973" s="10" t="str">
        <f t="shared" si="335"/>
        <v>04:00</v>
      </c>
      <c r="P973" s="10" t="str">
        <f t="shared" si="336"/>
        <v/>
      </c>
      <c r="Q973" s="48" t="str">
        <f t="shared" si="337"/>
        <v/>
      </c>
      <c r="R973" s="48" t="str">
        <f t="shared" si="338"/>
        <v/>
      </c>
      <c r="S973" s="42" t="str">
        <f t="shared" si="339"/>
        <v>DOPPIO</v>
      </c>
      <c r="T973" s="57" t="str">
        <f>Tabella3[[#This Row],[Descrizione Attività]]</f>
        <v>PA1S: squ strum correttiva Luglio</v>
      </c>
      <c r="U973" s="57" t="str">
        <f>IF(Tabella1[[#This Row],[DATA]]="","","02")</f>
        <v>02</v>
      </c>
      <c r="V973" s="34"/>
      <c r="W973" s="34"/>
      <c r="X973" s="33"/>
      <c r="Y973" s="23"/>
      <c r="Z973" s="21" t="str">
        <f t="shared" si="340"/>
        <v>martedì</v>
      </c>
      <c r="AA973" s="22">
        <f t="shared" si="341"/>
        <v>4</v>
      </c>
      <c r="AB973" s="22" t="str">
        <f t="shared" si="342"/>
        <v>04:00</v>
      </c>
      <c r="AC973" s="22" t="str">
        <f t="shared" si="343"/>
        <v>NO</v>
      </c>
      <c r="AD973" s="46"/>
      <c r="AE973" s="85">
        <v>45839</v>
      </c>
      <c r="AF973" s="86" t="s">
        <v>103</v>
      </c>
      <c r="AG973" s="86" t="s">
        <v>102</v>
      </c>
      <c r="AH973" s="86">
        <v>5400257237</v>
      </c>
      <c r="AI973" s="86">
        <v>10</v>
      </c>
      <c r="AJ973" s="87">
        <v>12.45</v>
      </c>
      <c r="AK973" s="87">
        <v>16.45</v>
      </c>
      <c r="AL973" s="87">
        <v>8</v>
      </c>
      <c r="AM973" s="86" t="s">
        <v>260</v>
      </c>
      <c r="AN973" s="86" t="s">
        <v>45</v>
      </c>
      <c r="AO973" s="75" t="s">
        <v>46</v>
      </c>
    </row>
    <row r="974" spans="1:41" ht="14.45" customHeight="1">
      <c r="A974" s="38"/>
      <c r="B974" s="9">
        <f t="shared" si="330"/>
        <v>45839</v>
      </c>
      <c r="C974" s="39">
        <f t="shared" si="347"/>
        <v>5400257235</v>
      </c>
      <c r="D974" s="38" t="str">
        <f>IF(AF974="", "", IFERROR(TEXT(INDEX(Tabella4[N°], MATCH("*"&amp;AF974&amp;"*", Tabella4[DIPENDENTE], 0)), "0000"), "Non trovato"))</f>
        <v>1972</v>
      </c>
      <c r="E974" s="38" t="str">
        <f>IF(AG974="", "", IF(ISERROR(MATCH("*"&amp;AG974&amp;"*", Tabella4[DIPENDENTE], 0)), "Non trovato", TEXT(INDEX(Tabella4[N°], MATCH("*"&amp;AG974&amp;"*", Tabella4[DIPENDENTE], 0)), "0000")))</f>
        <v>1442</v>
      </c>
      <c r="F974" s="48" t="str">
        <f t="shared" si="331"/>
        <v>MILLO</v>
      </c>
      <c r="G974" s="48" t="str">
        <f t="shared" si="332"/>
        <v>TARASCIO</v>
      </c>
      <c r="H974" s="57"/>
      <c r="I974" s="68" t="str">
        <f t="shared" si="333"/>
        <v>02</v>
      </c>
      <c r="J974" s="39" t="str">
        <f t="shared" si="344"/>
        <v/>
      </c>
      <c r="K974" s="40" t="str">
        <f t="shared" si="345"/>
        <v>01:00</v>
      </c>
      <c r="L974" s="48"/>
      <c r="M974" s="41" t="str">
        <f t="shared" si="346"/>
        <v/>
      </c>
      <c r="N974" s="41" t="str">
        <f t="shared" si="334"/>
        <v/>
      </c>
      <c r="O974" s="10" t="str">
        <f t="shared" si="335"/>
        <v>01:00</v>
      </c>
      <c r="P974" s="10" t="str">
        <f t="shared" si="336"/>
        <v/>
      </c>
      <c r="Q974" s="48" t="str">
        <f t="shared" si="337"/>
        <v/>
      </c>
      <c r="R974" s="48" t="str">
        <f t="shared" si="338"/>
        <v/>
      </c>
      <c r="S974" s="42" t="str">
        <f t="shared" si="339"/>
        <v>DOPPIO</v>
      </c>
      <c r="T974" s="57" t="str">
        <f>Tabella3[[#This Row],[Descrizione Attività]]</f>
        <v>Utilities: squ strum correttiva Luglio</v>
      </c>
      <c r="U974" s="57" t="str">
        <f>IF(Tabella1[[#This Row],[DATA]]="","","02")</f>
        <v>02</v>
      </c>
      <c r="V974" s="34"/>
      <c r="W974" s="34"/>
      <c r="X974" s="33"/>
      <c r="Y974" s="23"/>
      <c r="Z974" s="21" t="str">
        <f t="shared" si="340"/>
        <v>martedì</v>
      </c>
      <c r="AA974" s="22">
        <f t="shared" si="341"/>
        <v>1</v>
      </c>
      <c r="AB974" s="22" t="str">
        <f t="shared" si="342"/>
        <v>01:00</v>
      </c>
      <c r="AC974" s="22" t="str">
        <f t="shared" si="343"/>
        <v>NO</v>
      </c>
      <c r="AD974" s="46"/>
      <c r="AE974" s="85">
        <v>45839</v>
      </c>
      <c r="AF974" s="86" t="s">
        <v>100</v>
      </c>
      <c r="AG974" s="86" t="s">
        <v>102</v>
      </c>
      <c r="AH974" s="86">
        <v>5400257235</v>
      </c>
      <c r="AI974" s="86">
        <v>10</v>
      </c>
      <c r="AJ974" s="87">
        <v>11</v>
      </c>
      <c r="AK974" s="87">
        <v>12</v>
      </c>
      <c r="AL974" s="87">
        <v>2</v>
      </c>
      <c r="AM974" s="86" t="s">
        <v>262</v>
      </c>
      <c r="AN974" s="86" t="s">
        <v>45</v>
      </c>
      <c r="AO974" s="75" t="s">
        <v>46</v>
      </c>
    </row>
    <row r="975" spans="1:41" ht="14.45" customHeight="1">
      <c r="A975" s="38"/>
      <c r="B975" s="9">
        <f t="shared" si="330"/>
        <v>45839</v>
      </c>
      <c r="C975" s="39">
        <f t="shared" si="347"/>
        <v>404</v>
      </c>
      <c r="D975" s="38" t="str">
        <f>IF(AF975="", "", IFERROR(TEXT(INDEX(Tabella4[N°], MATCH("*"&amp;AF975&amp;"*", Tabella4[DIPENDENTE], 0)), "0000"), "Non trovato"))</f>
        <v>2132</v>
      </c>
      <c r="E975" s="38" t="str">
        <f>IF(AG975="", "", IF(ISERROR(MATCH("*"&amp;AG975&amp;"*", Tabella4[DIPENDENTE], 0)), "Non trovato", TEXT(INDEX(Tabella4[N°], MATCH("*"&amp;AG975&amp;"*", Tabella4[DIPENDENTE], 0)), "0000")))</f>
        <v/>
      </c>
      <c r="F975" s="48" t="str">
        <f t="shared" si="331"/>
        <v>ALLEGRETTI</v>
      </c>
      <c r="G975" s="48" t="str">
        <f t="shared" si="332"/>
        <v/>
      </c>
      <c r="H975" s="57"/>
      <c r="I975" s="68" t="str">
        <f t="shared" si="333"/>
        <v>02</v>
      </c>
      <c r="J975" s="39" t="str">
        <f t="shared" si="344"/>
        <v>05:15</v>
      </c>
      <c r="K975" s="40" t="str">
        <f t="shared" si="345"/>
        <v/>
      </c>
      <c r="L975" s="48"/>
      <c r="M975" s="41" t="str">
        <f t="shared" si="346"/>
        <v/>
      </c>
      <c r="N975" s="41" t="str">
        <f t="shared" si="334"/>
        <v/>
      </c>
      <c r="O975" s="10" t="str">
        <f t="shared" si="335"/>
        <v>05:15</v>
      </c>
      <c r="P975" s="10" t="str">
        <f t="shared" si="336"/>
        <v/>
      </c>
      <c r="Q975" s="48" t="str">
        <f t="shared" si="337"/>
        <v/>
      </c>
      <c r="R975" s="48" t="str">
        <f t="shared" si="338"/>
        <v/>
      </c>
      <c r="S975" s="42" t="str">
        <f t="shared" si="339"/>
        <v>SINGOLO</v>
      </c>
      <c r="T975" s="57" t="str">
        <f>Tabella3[[#This Row],[Descrizione Attività]]</f>
        <v>ORE CONTO PROPRIO</v>
      </c>
      <c r="U975" s="57" t="str">
        <f>IF(Tabella1[[#This Row],[DATA]]="","","02")</f>
        <v>02</v>
      </c>
      <c r="V975" s="34"/>
      <c r="W975" s="34"/>
      <c r="X975" s="33"/>
      <c r="Y975" s="23"/>
      <c r="Z975" s="21" t="str">
        <f t="shared" si="340"/>
        <v>martedì</v>
      </c>
      <c r="AA975" s="22">
        <f t="shared" si="341"/>
        <v>5.25</v>
      </c>
      <c r="AB975" s="22" t="str">
        <f t="shared" si="342"/>
        <v>05:15</v>
      </c>
      <c r="AC975" s="22" t="str">
        <f t="shared" si="343"/>
        <v>NO</v>
      </c>
      <c r="AD975" s="46"/>
      <c r="AE975" s="85">
        <v>45839</v>
      </c>
      <c r="AF975" s="86" t="s">
        <v>107</v>
      </c>
      <c r="AG975" s="86"/>
      <c r="AH975" s="86">
        <v>4041</v>
      </c>
      <c r="AI975" s="86">
        <v>10</v>
      </c>
      <c r="AJ975" s="87">
        <v>6.45</v>
      </c>
      <c r="AK975" s="87">
        <v>12</v>
      </c>
      <c r="AL975" s="87">
        <v>5.25</v>
      </c>
      <c r="AM975" s="86" t="s">
        <v>62</v>
      </c>
      <c r="AN975" s="86" t="s">
        <v>49</v>
      </c>
      <c r="AO975" s="75">
        <v>4041</v>
      </c>
    </row>
    <row r="976" spans="1:41" ht="14.45" customHeight="1">
      <c r="A976" s="38"/>
      <c r="B976" s="9">
        <f t="shared" si="330"/>
        <v>45839</v>
      </c>
      <c r="C976" s="39">
        <f t="shared" si="347"/>
        <v>5400257235</v>
      </c>
      <c r="D976" s="38" t="str">
        <f>IF(AF976="", "", IFERROR(TEXT(INDEX(Tabella4[N°], MATCH("*"&amp;AF976&amp;"*", Tabella4[DIPENDENTE], 0)), "0000"), "Non trovato"))</f>
        <v>1972</v>
      </c>
      <c r="E976" s="38" t="str">
        <f>IF(AG976="", "", IF(ISERROR(MATCH("*"&amp;AG976&amp;"*", Tabella4[DIPENDENTE], 0)), "Non trovato", TEXT(INDEX(Tabella4[N°], MATCH("*"&amp;AG976&amp;"*", Tabella4[DIPENDENTE], 0)), "0000")))</f>
        <v>2132</v>
      </c>
      <c r="F976" s="48" t="str">
        <f t="shared" si="331"/>
        <v>MILLO</v>
      </c>
      <c r="G976" s="48" t="str">
        <f t="shared" si="332"/>
        <v>ALLEGRETTI</v>
      </c>
      <c r="H976" s="57"/>
      <c r="I976" s="68" t="str">
        <f t="shared" si="333"/>
        <v>02</v>
      </c>
      <c r="J976" s="39" t="str">
        <f t="shared" si="344"/>
        <v/>
      </c>
      <c r="K976" s="40" t="str">
        <f t="shared" si="345"/>
        <v>02:00</v>
      </c>
      <c r="L976" s="48"/>
      <c r="M976" s="41" t="str">
        <f t="shared" si="346"/>
        <v/>
      </c>
      <c r="N976" s="41" t="str">
        <f t="shared" si="334"/>
        <v/>
      </c>
      <c r="O976" s="10" t="str">
        <f t="shared" si="335"/>
        <v>02:00</v>
      </c>
      <c r="P976" s="10" t="str">
        <f t="shared" si="336"/>
        <v/>
      </c>
      <c r="Q976" s="48" t="str">
        <f t="shared" si="337"/>
        <v/>
      </c>
      <c r="R976" s="48" t="str">
        <f t="shared" si="338"/>
        <v/>
      </c>
      <c r="S976" s="42" t="str">
        <f t="shared" si="339"/>
        <v>DOPPIO</v>
      </c>
      <c r="T976" s="57" t="str">
        <f>Tabella3[[#This Row],[Descrizione Attività]]</f>
        <v>Utilities: squ strum correttiva Luglio</v>
      </c>
      <c r="U976" s="57" t="str">
        <f>IF(Tabella1[[#This Row],[DATA]]="","","02")</f>
        <v>02</v>
      </c>
      <c r="V976" s="34"/>
      <c r="W976" s="34"/>
      <c r="X976" s="33"/>
      <c r="Y976" s="23"/>
      <c r="Z976" s="21" t="str">
        <f t="shared" si="340"/>
        <v>martedì</v>
      </c>
      <c r="AA976" s="22">
        <f t="shared" si="341"/>
        <v>2</v>
      </c>
      <c r="AB976" s="22" t="str">
        <f t="shared" si="342"/>
        <v>02:00</v>
      </c>
      <c r="AC976" s="22" t="str">
        <f t="shared" si="343"/>
        <v>NO</v>
      </c>
      <c r="AD976" s="46"/>
      <c r="AE976" s="85">
        <v>45839</v>
      </c>
      <c r="AF976" s="86" t="s">
        <v>100</v>
      </c>
      <c r="AG976" s="86" t="s">
        <v>107</v>
      </c>
      <c r="AH976" s="86">
        <v>5400257235</v>
      </c>
      <c r="AI976" s="86">
        <v>10</v>
      </c>
      <c r="AJ976" s="87">
        <v>12.45</v>
      </c>
      <c r="AK976" s="87">
        <v>14.45</v>
      </c>
      <c r="AL976" s="87">
        <v>4</v>
      </c>
      <c r="AM976" s="86" t="s">
        <v>262</v>
      </c>
      <c r="AN976" s="86" t="s">
        <v>45</v>
      </c>
      <c r="AO976" s="75" t="s">
        <v>46</v>
      </c>
    </row>
    <row r="977" spans="1:41" ht="14.45" customHeight="1">
      <c r="A977" s="49"/>
      <c r="B977" s="9">
        <f t="shared" si="330"/>
        <v>45839</v>
      </c>
      <c r="C977" s="39" t="str">
        <f t="shared" si="347"/>
        <v>23/134</v>
      </c>
      <c r="D977" s="38" t="str">
        <f>IF(AF977="", "", IFERROR(TEXT(INDEX(Tabella4[N°], MATCH("*"&amp;AF977&amp;"*", Tabella4[DIPENDENTE], 0)), "0000"), "Non trovato"))</f>
        <v>1972</v>
      </c>
      <c r="E977" s="38" t="str">
        <f>IF(AG977="", "", IF(ISERROR(MATCH("*"&amp;AG977&amp;"*", Tabella4[DIPENDENTE], 0)), "Non trovato", TEXT(INDEX(Tabella4[N°], MATCH("*"&amp;AG977&amp;"*", Tabella4[DIPENDENTE], 0)), "0000")))</f>
        <v/>
      </c>
      <c r="F977" s="48" t="str">
        <f t="shared" si="331"/>
        <v>MILLO</v>
      </c>
      <c r="G977" s="48" t="str">
        <f t="shared" si="332"/>
        <v/>
      </c>
      <c r="H977" s="57"/>
      <c r="I977" s="68" t="str">
        <f t="shared" si="333"/>
        <v>02</v>
      </c>
      <c r="J977" s="39" t="str">
        <f t="shared" si="344"/>
        <v/>
      </c>
      <c r="K977" s="40" t="str">
        <f t="shared" si="345"/>
        <v>02:00</v>
      </c>
      <c r="L977" s="48"/>
      <c r="M977" s="41" t="str">
        <f t="shared" si="346"/>
        <v/>
      </c>
      <c r="N977" s="41" t="str">
        <f t="shared" si="334"/>
        <v/>
      </c>
      <c r="O977" s="10" t="str">
        <f t="shared" si="335"/>
        <v>02:00</v>
      </c>
      <c r="P977" s="10" t="str">
        <f t="shared" si="336"/>
        <v/>
      </c>
      <c r="Q977" s="48" t="str">
        <f t="shared" si="337"/>
        <v/>
      </c>
      <c r="R977" s="48" t="str">
        <f t="shared" si="338"/>
        <v/>
      </c>
      <c r="S977" s="42" t="str">
        <f t="shared" si="339"/>
        <v>SINGOLO</v>
      </c>
      <c r="T977" s="57" t="str">
        <f>Tabella3[[#This Row],[Descrizione Attività]]</f>
        <v>Manutenzione Strumentale Isab</v>
      </c>
      <c r="U977" s="57" t="str">
        <f>IF(Tabella1[[#This Row],[DATA]]="","","02")</f>
        <v>02</v>
      </c>
      <c r="V977" s="34"/>
      <c r="W977" s="34"/>
      <c r="X977" s="33"/>
      <c r="Y977" s="23"/>
      <c r="Z977" s="21" t="str">
        <f t="shared" si="340"/>
        <v>martedì</v>
      </c>
      <c r="AA977" s="22">
        <f t="shared" si="341"/>
        <v>2</v>
      </c>
      <c r="AB977" s="22" t="str">
        <f t="shared" si="342"/>
        <v>02:00</v>
      </c>
      <c r="AC977" s="22" t="str">
        <f t="shared" si="343"/>
        <v>NO</v>
      </c>
      <c r="AD977" s="46"/>
      <c r="AE977" s="85">
        <v>45839</v>
      </c>
      <c r="AF977" s="86" t="s">
        <v>100</v>
      </c>
      <c r="AG977" s="86"/>
      <c r="AH977" s="86">
        <v>23134</v>
      </c>
      <c r="AI977" s="86">
        <v>20</v>
      </c>
      <c r="AJ977" s="87">
        <v>14.45</v>
      </c>
      <c r="AK977" s="87">
        <v>16.45</v>
      </c>
      <c r="AL977" s="87">
        <v>2</v>
      </c>
      <c r="AM977" s="86" t="s">
        <v>156</v>
      </c>
      <c r="AN977" s="86" t="s">
        <v>49</v>
      </c>
      <c r="AO977" s="75" t="s">
        <v>46</v>
      </c>
    </row>
    <row r="978" spans="1:41" ht="14.45" customHeight="1">
      <c r="A978" s="38"/>
      <c r="B978" s="9">
        <f t="shared" si="330"/>
        <v>45839</v>
      </c>
      <c r="C978" s="39">
        <f t="shared" si="347"/>
        <v>404</v>
      </c>
      <c r="D978" s="38" t="str">
        <f>IF(AF978="", "", IFERROR(TEXT(INDEX(Tabella4[N°], MATCH("*"&amp;AF978&amp;"*", Tabella4[DIPENDENTE], 0)), "0000"), "Non trovato"))</f>
        <v>2132</v>
      </c>
      <c r="E978" s="38" t="str">
        <f>IF(AG978="", "", IF(ISERROR(MATCH("*"&amp;AG978&amp;"*", Tabella4[DIPENDENTE], 0)), "Non trovato", TEXT(INDEX(Tabella4[N°], MATCH("*"&amp;AG978&amp;"*", Tabella4[DIPENDENTE], 0)), "0000")))</f>
        <v/>
      </c>
      <c r="F978" s="48" t="str">
        <f t="shared" si="331"/>
        <v>ALLEGRETTI</v>
      </c>
      <c r="G978" s="48" t="str">
        <f t="shared" si="332"/>
        <v/>
      </c>
      <c r="H978" s="57"/>
      <c r="I978" s="68" t="str">
        <f t="shared" si="333"/>
        <v>02</v>
      </c>
      <c r="J978" s="39" t="str">
        <f t="shared" si="344"/>
        <v>04:00</v>
      </c>
      <c r="K978" s="40" t="str">
        <f t="shared" si="345"/>
        <v/>
      </c>
      <c r="L978" s="48"/>
      <c r="M978" s="41" t="str">
        <f t="shared" si="346"/>
        <v/>
      </c>
      <c r="N978" s="41" t="str">
        <f t="shared" si="334"/>
        <v/>
      </c>
      <c r="O978" s="10" t="str">
        <f t="shared" si="335"/>
        <v>04:00</v>
      </c>
      <c r="P978" s="10" t="str">
        <f t="shared" si="336"/>
        <v/>
      </c>
      <c r="Q978" s="48" t="str">
        <f t="shared" si="337"/>
        <v/>
      </c>
      <c r="R978" s="48" t="str">
        <f t="shared" si="338"/>
        <v/>
      </c>
      <c r="S978" s="42" t="str">
        <f t="shared" si="339"/>
        <v>SINGOLO</v>
      </c>
      <c r="T978" s="57" t="str">
        <f>Tabella3[[#This Row],[Descrizione Attività]]</f>
        <v>ORE CONTO PROPRIO</v>
      </c>
      <c r="U978" s="57" t="str">
        <f>IF(Tabella1[[#This Row],[DATA]]="","","02")</f>
        <v>02</v>
      </c>
      <c r="V978" s="34"/>
      <c r="W978" s="34"/>
      <c r="X978" s="33"/>
      <c r="Y978" s="23"/>
      <c r="Z978" s="21" t="str">
        <f t="shared" si="340"/>
        <v>martedì</v>
      </c>
      <c r="AA978" s="22">
        <f t="shared" si="341"/>
        <v>4</v>
      </c>
      <c r="AB978" s="22" t="str">
        <f t="shared" si="342"/>
        <v>04:00</v>
      </c>
      <c r="AC978" s="22" t="str">
        <f t="shared" si="343"/>
        <v>NO</v>
      </c>
      <c r="AD978" s="46"/>
      <c r="AE978" s="85">
        <v>45839</v>
      </c>
      <c r="AF978" s="86" t="s">
        <v>107</v>
      </c>
      <c r="AG978" s="86"/>
      <c r="AH978" s="86">
        <v>4041</v>
      </c>
      <c r="AI978" s="86">
        <v>10</v>
      </c>
      <c r="AJ978" s="87">
        <v>14.45</v>
      </c>
      <c r="AK978" s="87">
        <v>18.45</v>
      </c>
      <c r="AL978" s="87">
        <v>4</v>
      </c>
      <c r="AM978" s="86" t="s">
        <v>62</v>
      </c>
      <c r="AN978" s="86" t="s">
        <v>49</v>
      </c>
      <c r="AO978" s="75">
        <v>4041</v>
      </c>
    </row>
    <row r="979" spans="1:41" ht="14.45" customHeight="1">
      <c r="A979" s="38"/>
      <c r="B979" s="9">
        <f t="shared" si="330"/>
        <v>45839</v>
      </c>
      <c r="C979" s="39">
        <f t="shared" si="347"/>
        <v>5400256883</v>
      </c>
      <c r="D979" s="38" t="str">
        <f>IF(AF979="", "", IFERROR(TEXT(INDEX(Tabella4[N°], MATCH("*"&amp;AF979&amp;"*", Tabella4[DIPENDENTE], 0)), "0000"), "Non trovato"))</f>
        <v>0551</v>
      </c>
      <c r="E979" s="38" t="str">
        <f>IF(AG979="", "", IF(ISERROR(MATCH("*"&amp;AG979&amp;"*", Tabella4[DIPENDENTE], 0)), "Non trovato", TEXT(INDEX(Tabella4[N°], MATCH("*"&amp;AG979&amp;"*", Tabella4[DIPENDENTE], 0)), "0000")))</f>
        <v/>
      </c>
      <c r="F979" s="48" t="str">
        <f t="shared" si="331"/>
        <v>CIANCHINO A</v>
      </c>
      <c r="G979" s="48" t="str">
        <f t="shared" si="332"/>
        <v/>
      </c>
      <c r="H979" s="57"/>
      <c r="I979" s="68" t="str">
        <f t="shared" si="333"/>
        <v>02</v>
      </c>
      <c r="J979" s="39" t="str">
        <f t="shared" si="344"/>
        <v/>
      </c>
      <c r="K979" s="40" t="str">
        <f t="shared" si="345"/>
        <v>04:30</v>
      </c>
      <c r="L979" s="48"/>
      <c r="M979" s="41" t="str">
        <f t="shared" si="346"/>
        <v/>
      </c>
      <c r="N979" s="41" t="str">
        <f t="shared" si="334"/>
        <v/>
      </c>
      <c r="O979" s="10" t="str">
        <f t="shared" si="335"/>
        <v>04:30</v>
      </c>
      <c r="P979" s="10" t="str">
        <f t="shared" si="336"/>
        <v/>
      </c>
      <c r="Q979" s="48" t="str">
        <f t="shared" si="337"/>
        <v/>
      </c>
      <c r="R979" s="48" t="str">
        <f t="shared" si="338"/>
        <v/>
      </c>
      <c r="S979" s="42" t="str">
        <f t="shared" si="339"/>
        <v>SINGOLO</v>
      </c>
      <c r="T979" s="57" t="str">
        <f>Tabella3[[#This Row],[Descrizione Attività]]</f>
        <v>389E-A1.1:ripr.funzionalità parti intern</v>
      </c>
      <c r="U979" s="57" t="str">
        <f>IF(Tabella1[[#This Row],[DATA]]="","","02")</f>
        <v>02</v>
      </c>
      <c r="V979" s="34"/>
      <c r="W979" s="34"/>
      <c r="X979" s="33"/>
      <c r="Y979" s="23"/>
      <c r="Z979" s="21" t="str">
        <f t="shared" si="340"/>
        <v>martedì</v>
      </c>
      <c r="AA979" s="22">
        <f t="shared" si="341"/>
        <v>4.5</v>
      </c>
      <c r="AB979" s="22" t="str">
        <f t="shared" si="342"/>
        <v>04:30</v>
      </c>
      <c r="AC979" s="22" t="str">
        <f t="shared" si="343"/>
        <v>NO</v>
      </c>
      <c r="AD979" s="46"/>
      <c r="AE979" s="85">
        <v>45839</v>
      </c>
      <c r="AF979" s="86" t="s">
        <v>230</v>
      </c>
      <c r="AG979" s="86"/>
      <c r="AH979" s="86">
        <v>5400256883</v>
      </c>
      <c r="AI979" s="86">
        <v>10</v>
      </c>
      <c r="AJ979" s="87">
        <v>13.45</v>
      </c>
      <c r="AK979" s="87">
        <v>18.149999999999999</v>
      </c>
      <c r="AL979" s="87">
        <v>4.5</v>
      </c>
      <c r="AM979" s="86" t="s">
        <v>219</v>
      </c>
      <c r="AN979" s="86" t="s">
        <v>45</v>
      </c>
      <c r="AO979" s="75" t="s">
        <v>61</v>
      </c>
    </row>
    <row r="980" spans="1:41" ht="14.45" customHeight="1">
      <c r="A980" s="38"/>
      <c r="B980" s="9">
        <f t="shared" si="330"/>
        <v>45840</v>
      </c>
      <c r="C980" s="39">
        <f t="shared" si="347"/>
        <v>404</v>
      </c>
      <c r="D980" s="38" t="str">
        <f>IF(AF980="", "", IFERROR(TEXT(INDEX(Tabella4[N°], MATCH("*"&amp;AF980&amp;"*", Tabella4[DIPENDENTE], 0)), "0000"), "Non trovato"))</f>
        <v>0278</v>
      </c>
      <c r="E980" s="38" t="str">
        <f>IF(AG980="", "", IF(ISERROR(MATCH("*"&amp;AG980&amp;"*", Tabella4[DIPENDENTE], 0)), "Non trovato", TEXT(INDEX(Tabella4[N°], MATCH("*"&amp;AG980&amp;"*", Tabella4[DIPENDENTE], 0)), "0000")))</f>
        <v/>
      </c>
      <c r="F980" s="48" t="str">
        <f t="shared" si="331"/>
        <v>INTRESSALVI</v>
      </c>
      <c r="G980" s="48" t="str">
        <f t="shared" si="332"/>
        <v/>
      </c>
      <c r="H980" s="57"/>
      <c r="I980" s="68" t="str">
        <f t="shared" si="333"/>
        <v>02</v>
      </c>
      <c r="J980" s="39" t="str">
        <f t="shared" si="344"/>
        <v/>
      </c>
      <c r="K980" s="40" t="str">
        <f t="shared" si="345"/>
        <v/>
      </c>
      <c r="L980" s="48"/>
      <c r="M980" s="41" t="str">
        <f t="shared" si="346"/>
        <v/>
      </c>
      <c r="N980" s="41" t="str">
        <f t="shared" si="334"/>
        <v/>
      </c>
      <c r="O980" s="10" t="str">
        <f t="shared" si="335"/>
        <v>04:00</v>
      </c>
      <c r="P980" s="10" t="str">
        <f t="shared" si="336"/>
        <v>04:00</v>
      </c>
      <c r="Q980" s="48" t="str">
        <f t="shared" si="337"/>
        <v/>
      </c>
      <c r="R980" s="48" t="str">
        <f t="shared" si="338"/>
        <v/>
      </c>
      <c r="S980" s="42" t="str">
        <f t="shared" si="339"/>
        <v>SINGOLO</v>
      </c>
      <c r="T980" s="57" t="str">
        <f>Tabella3[[#This Row],[Descrizione Attività]]</f>
        <v>PERMESSO RETRIBUITO</v>
      </c>
      <c r="U980" s="57" t="str">
        <f>IF(Tabella1[[#This Row],[DATA]]="","","02")</f>
        <v>02</v>
      </c>
      <c r="V980" s="34"/>
      <c r="W980" s="34"/>
      <c r="X980" s="33"/>
      <c r="Y980" s="23"/>
      <c r="Z980" s="21" t="str">
        <f t="shared" si="340"/>
        <v>mercoledì</v>
      </c>
      <c r="AA980" s="22">
        <f t="shared" si="341"/>
        <v>4</v>
      </c>
      <c r="AB980" s="22" t="str">
        <f t="shared" si="342"/>
        <v>04:00</v>
      </c>
      <c r="AC980" s="22" t="str">
        <f t="shared" si="343"/>
        <v>NO</v>
      </c>
      <c r="AD980" s="46"/>
      <c r="AE980" s="85">
        <v>45840</v>
      </c>
      <c r="AF980" s="86" t="s">
        <v>50</v>
      </c>
      <c r="AG980" s="86"/>
      <c r="AH980" s="86">
        <v>4044</v>
      </c>
      <c r="AI980" s="86">
        <v>10</v>
      </c>
      <c r="AJ980" s="87">
        <v>12.45</v>
      </c>
      <c r="AK980" s="87">
        <v>16.45</v>
      </c>
      <c r="AL980" s="87">
        <v>4</v>
      </c>
      <c r="AM980" s="86" t="s">
        <v>48</v>
      </c>
      <c r="AN980" s="86" t="s">
        <v>49</v>
      </c>
      <c r="AO980" s="75">
        <v>404</v>
      </c>
    </row>
    <row r="981" spans="1:41" ht="14.45" customHeight="1">
      <c r="A981" s="38"/>
      <c r="B981" s="9">
        <f t="shared" si="330"/>
        <v>45840</v>
      </c>
      <c r="C981" s="39">
        <f t="shared" si="347"/>
        <v>404</v>
      </c>
      <c r="D981" s="38" t="str">
        <f>IF(AF981="", "", IFERROR(TEXT(INDEX(Tabella4[N°], MATCH("*"&amp;AF981&amp;"*", Tabella4[DIPENDENTE], 0)), "0000"), "Non trovato"))</f>
        <v>2083</v>
      </c>
      <c r="E981" s="38" t="str">
        <f>IF(AG981="", "", IF(ISERROR(MATCH("*"&amp;AG981&amp;"*", Tabella4[DIPENDENTE], 0)), "Non trovato", TEXT(INDEX(Tabella4[N°], MATCH("*"&amp;AG981&amp;"*", Tabella4[DIPENDENTE], 0)), "0000")))</f>
        <v/>
      </c>
      <c r="F981" s="48" t="str">
        <f t="shared" si="331"/>
        <v>NOCERA</v>
      </c>
      <c r="G981" s="48" t="str">
        <f t="shared" si="332"/>
        <v/>
      </c>
      <c r="H981" s="57"/>
      <c r="I981" s="68" t="str">
        <f t="shared" si="333"/>
        <v>02</v>
      </c>
      <c r="J981" s="39" t="str">
        <f t="shared" si="344"/>
        <v/>
      </c>
      <c r="K981" s="40" t="str">
        <f t="shared" si="345"/>
        <v/>
      </c>
      <c r="L981" s="48"/>
      <c r="M981" s="41" t="str">
        <f t="shared" si="346"/>
        <v/>
      </c>
      <c r="N981" s="41" t="str">
        <f t="shared" si="334"/>
        <v/>
      </c>
      <c r="O981" s="10" t="str">
        <f t="shared" si="335"/>
        <v>02:00</v>
      </c>
      <c r="P981" s="10" t="str">
        <f t="shared" si="336"/>
        <v>02:00</v>
      </c>
      <c r="Q981" s="48" t="str">
        <f t="shared" si="337"/>
        <v/>
      </c>
      <c r="R981" s="48" t="str">
        <f t="shared" si="338"/>
        <v/>
      </c>
      <c r="S981" s="42" t="str">
        <f t="shared" si="339"/>
        <v>SINGOLO</v>
      </c>
      <c r="T981" s="57" t="str">
        <f>Tabella3[[#This Row],[Descrizione Attività]]</f>
        <v>PERMESSO RETRIBUITO</v>
      </c>
      <c r="U981" s="57" t="str">
        <f>IF(Tabella1[[#This Row],[DATA]]="","","02")</f>
        <v>02</v>
      </c>
      <c r="V981" s="34"/>
      <c r="W981" s="34"/>
      <c r="X981" s="33"/>
      <c r="Y981" s="23"/>
      <c r="Z981" s="21" t="str">
        <f t="shared" si="340"/>
        <v>mercoledì</v>
      </c>
      <c r="AA981" s="22">
        <f t="shared" si="341"/>
        <v>2</v>
      </c>
      <c r="AB981" s="22" t="str">
        <f t="shared" si="342"/>
        <v>02:00</v>
      </c>
      <c r="AC981" s="22" t="str">
        <f t="shared" si="343"/>
        <v>NO</v>
      </c>
      <c r="AD981" s="46"/>
      <c r="AE981" s="85">
        <v>45840</v>
      </c>
      <c r="AF981" s="86" t="s">
        <v>88</v>
      </c>
      <c r="AG981" s="86"/>
      <c r="AH981" s="86">
        <v>4044</v>
      </c>
      <c r="AI981" s="86">
        <v>10</v>
      </c>
      <c r="AJ981" s="87">
        <v>14.45</v>
      </c>
      <c r="AK981" s="87">
        <v>16.45</v>
      </c>
      <c r="AL981" s="87">
        <v>2</v>
      </c>
      <c r="AM981" s="86" t="s">
        <v>48</v>
      </c>
      <c r="AN981" s="86" t="s">
        <v>49</v>
      </c>
      <c r="AO981" s="75">
        <v>404</v>
      </c>
    </row>
    <row r="982" spans="1:41" ht="14.45" customHeight="1">
      <c r="A982" s="49"/>
      <c r="B982" s="9">
        <f t="shared" si="330"/>
        <v>45840</v>
      </c>
      <c r="C982" s="39">
        <f t="shared" si="347"/>
        <v>404</v>
      </c>
      <c r="D982" s="38" t="str">
        <f>IF(AF982="", "", IFERROR(TEXT(INDEX(Tabella4[N°], MATCH("*"&amp;AF982&amp;"*", Tabella4[DIPENDENTE], 0)), "0000"), "Non trovato"))</f>
        <v>0242</v>
      </c>
      <c r="E982" s="38" t="str">
        <f>IF(AG982="", "", IF(ISERROR(MATCH("*"&amp;AG982&amp;"*", Tabella4[DIPENDENTE], 0)), "Non trovato", TEXT(INDEX(Tabella4[N°], MATCH("*"&amp;AG982&amp;"*", Tabella4[DIPENDENTE], 0)), "0000")))</f>
        <v/>
      </c>
      <c r="F982" s="48" t="str">
        <f t="shared" si="331"/>
        <v>OGNISANTI A</v>
      </c>
      <c r="G982" s="48" t="str">
        <f t="shared" si="332"/>
        <v/>
      </c>
      <c r="H982" s="57"/>
      <c r="I982" s="68" t="str">
        <f t="shared" si="333"/>
        <v>02</v>
      </c>
      <c r="J982" s="39" t="str">
        <f t="shared" si="344"/>
        <v/>
      </c>
      <c r="K982" s="40" t="str">
        <f t="shared" si="345"/>
        <v/>
      </c>
      <c r="L982" s="48"/>
      <c r="M982" s="41" t="str">
        <f t="shared" si="346"/>
        <v/>
      </c>
      <c r="N982" s="41" t="str">
        <f t="shared" si="334"/>
        <v/>
      </c>
      <c r="O982" s="10" t="str">
        <f t="shared" si="335"/>
        <v>01:00</v>
      </c>
      <c r="P982" s="10" t="str">
        <f t="shared" si="336"/>
        <v>01:00</v>
      </c>
      <c r="Q982" s="48" t="str">
        <f t="shared" si="337"/>
        <v/>
      </c>
      <c r="R982" s="48" t="str">
        <f t="shared" si="338"/>
        <v/>
      </c>
      <c r="S982" s="42" t="str">
        <f t="shared" si="339"/>
        <v>SINGOLO</v>
      </c>
      <c r="T982" s="57" t="str">
        <f>Tabella3[[#This Row],[Descrizione Attività]]</f>
        <v>PERMESSO RETRIBUITO</v>
      </c>
      <c r="U982" s="57" t="str">
        <f>IF(Tabella1[[#This Row],[DATA]]="","","02")</f>
        <v>02</v>
      </c>
      <c r="V982" s="34"/>
      <c r="W982" s="34"/>
      <c r="X982" s="33"/>
      <c r="Y982" s="23"/>
      <c r="Z982" s="21" t="str">
        <f t="shared" si="340"/>
        <v>mercoledì</v>
      </c>
      <c r="AA982" s="22">
        <f t="shared" si="341"/>
        <v>1</v>
      </c>
      <c r="AB982" s="22" t="str">
        <f t="shared" si="342"/>
        <v>01:00</v>
      </c>
      <c r="AC982" s="22" t="str">
        <f t="shared" si="343"/>
        <v>NO</v>
      </c>
      <c r="AD982" s="46"/>
      <c r="AE982" s="85">
        <v>45840</v>
      </c>
      <c r="AF982" s="86" t="s">
        <v>72</v>
      </c>
      <c r="AG982" s="86"/>
      <c r="AH982" s="86">
        <v>4044</v>
      </c>
      <c r="AI982" s="86">
        <v>10</v>
      </c>
      <c r="AJ982" s="87">
        <v>15.45</v>
      </c>
      <c r="AK982" s="87">
        <v>16.45</v>
      </c>
      <c r="AL982" s="87">
        <v>1</v>
      </c>
      <c r="AM982" s="86" t="s">
        <v>48</v>
      </c>
      <c r="AN982" s="86" t="s">
        <v>49</v>
      </c>
      <c r="AO982" s="75">
        <v>404</v>
      </c>
    </row>
    <row r="983" spans="1:41" ht="14.45" customHeight="1">
      <c r="A983" s="38"/>
      <c r="B983" s="9">
        <f t="shared" si="330"/>
        <v>45840</v>
      </c>
      <c r="C983" s="39">
        <f t="shared" si="347"/>
        <v>404</v>
      </c>
      <c r="D983" s="38" t="str">
        <f>IF(AF983="", "", IFERROR(TEXT(INDEX(Tabella4[N°], MATCH("*"&amp;AF983&amp;"*", Tabella4[DIPENDENTE], 0)), "0000"), "Non trovato"))</f>
        <v>0277</v>
      </c>
      <c r="E983" s="38" t="str">
        <f>IF(AG983="", "", IF(ISERROR(MATCH("*"&amp;AG983&amp;"*", Tabella4[DIPENDENTE], 0)), "Non trovato", TEXT(INDEX(Tabella4[N°], MATCH("*"&amp;AG983&amp;"*", Tabella4[DIPENDENTE], 0)), "0000")))</f>
        <v>1904</v>
      </c>
      <c r="F983" s="48" t="str">
        <f t="shared" si="331"/>
        <v>BAUDO</v>
      </c>
      <c r="G983" s="48" t="str">
        <f t="shared" si="332"/>
        <v>LA ROCCA</v>
      </c>
      <c r="H983" s="57"/>
      <c r="I983" s="68" t="str">
        <f t="shared" si="333"/>
        <v>02</v>
      </c>
      <c r="J983" s="39" t="str">
        <f t="shared" si="344"/>
        <v/>
      </c>
      <c r="K983" s="40" t="str">
        <f t="shared" si="345"/>
        <v/>
      </c>
      <c r="L983" s="48"/>
      <c r="M983" s="41" t="str">
        <f t="shared" si="346"/>
        <v/>
      </c>
      <c r="N983" s="41" t="str">
        <f t="shared" si="334"/>
        <v/>
      </c>
      <c r="O983" s="10" t="str">
        <f t="shared" si="335"/>
        <v>04:00</v>
      </c>
      <c r="P983" s="10" t="str">
        <f t="shared" si="336"/>
        <v/>
      </c>
      <c r="Q983" s="48" t="str">
        <f t="shared" si="337"/>
        <v/>
      </c>
      <c r="R983" s="48" t="str">
        <f t="shared" si="338"/>
        <v>04:00</v>
      </c>
      <c r="S983" s="42" t="str">
        <f t="shared" si="339"/>
        <v>DOPPIO</v>
      </c>
      <c r="T983" s="57" t="str">
        <f>Tabella3[[#This Row],[Descrizione Attività]]</f>
        <v>CASSA INTEGRAZIONE</v>
      </c>
      <c r="U983" s="57" t="str">
        <f>IF(Tabella1[[#This Row],[DATA]]="","","02")</f>
        <v>02</v>
      </c>
      <c r="V983" s="34"/>
      <c r="W983" s="34"/>
      <c r="X983" s="33"/>
      <c r="Y983" s="23"/>
      <c r="Z983" s="21" t="str">
        <f t="shared" si="340"/>
        <v>mercoledì</v>
      </c>
      <c r="AA983" s="22">
        <f t="shared" si="341"/>
        <v>4</v>
      </c>
      <c r="AB983" s="22" t="str">
        <f t="shared" si="342"/>
        <v>04:00</v>
      </c>
      <c r="AC983" s="22" t="str">
        <f t="shared" si="343"/>
        <v>NO</v>
      </c>
      <c r="AD983" s="46"/>
      <c r="AE983" s="85">
        <v>45840</v>
      </c>
      <c r="AF983" s="86" t="s">
        <v>94</v>
      </c>
      <c r="AG983" s="86" t="s">
        <v>59</v>
      </c>
      <c r="AH983" s="86">
        <v>4046</v>
      </c>
      <c r="AI983" s="86">
        <v>10</v>
      </c>
      <c r="AJ983" s="87">
        <v>12.45</v>
      </c>
      <c r="AK983" s="87">
        <v>16.45</v>
      </c>
      <c r="AL983" s="87">
        <v>8</v>
      </c>
      <c r="AM983" s="86" t="s">
        <v>263</v>
      </c>
      <c r="AN983" s="86" t="s">
        <v>49</v>
      </c>
      <c r="AO983" s="75">
        <v>404</v>
      </c>
    </row>
    <row r="984" spans="1:41" ht="14.45" customHeight="1">
      <c r="A984" s="38"/>
      <c r="B984" s="9">
        <f t="shared" si="330"/>
        <v>45840</v>
      </c>
      <c r="C984" s="39">
        <f t="shared" si="347"/>
        <v>404</v>
      </c>
      <c r="D984" s="38" t="str">
        <f>IF(AF984="", "", IFERROR(TEXT(INDEX(Tabella4[N°], MATCH("*"&amp;AF984&amp;"*", Tabella4[DIPENDENTE], 0)), "0000"), "Non trovato"))</f>
        <v>1833</v>
      </c>
      <c r="E984" s="38" t="str">
        <f>IF(AG984="", "", IF(ISERROR(MATCH("*"&amp;AG984&amp;"*", Tabella4[DIPENDENTE], 0)), "Non trovato", TEXT(INDEX(Tabella4[N°], MATCH("*"&amp;AG984&amp;"*", Tabella4[DIPENDENTE], 0)), "0000")))</f>
        <v>1924</v>
      </c>
      <c r="F984" s="48" t="str">
        <f t="shared" si="331"/>
        <v>MICELI</v>
      </c>
      <c r="G984" s="48" t="str">
        <f t="shared" si="332"/>
        <v>PARTESANO</v>
      </c>
      <c r="H984" s="57"/>
      <c r="I984" s="68" t="str">
        <f t="shared" si="333"/>
        <v>02</v>
      </c>
      <c r="J984" s="39" t="str">
        <f t="shared" si="344"/>
        <v/>
      </c>
      <c r="K984" s="40" t="str">
        <f t="shared" si="345"/>
        <v/>
      </c>
      <c r="L984" s="48"/>
      <c r="M984" s="41" t="str">
        <f t="shared" si="346"/>
        <v/>
      </c>
      <c r="N984" s="41" t="str">
        <f t="shared" si="334"/>
        <v/>
      </c>
      <c r="O984" s="10" t="str">
        <f t="shared" si="335"/>
        <v>04:00</v>
      </c>
      <c r="P984" s="10" t="str">
        <f t="shared" si="336"/>
        <v/>
      </c>
      <c r="Q984" s="48" t="str">
        <f t="shared" si="337"/>
        <v/>
      </c>
      <c r="R984" s="48" t="str">
        <f t="shared" si="338"/>
        <v>04:00</v>
      </c>
      <c r="S984" s="42" t="str">
        <f t="shared" si="339"/>
        <v>DOPPIO</v>
      </c>
      <c r="T984" s="57" t="str">
        <f>Tabella3[[#This Row],[Descrizione Attività]]</f>
        <v>CASSA INTEGRAZIONE</v>
      </c>
      <c r="U984" s="57" t="str">
        <f>IF(Tabella1[[#This Row],[DATA]]="","","02")</f>
        <v>02</v>
      </c>
      <c r="V984" s="34"/>
      <c r="W984" s="34"/>
      <c r="X984" s="33"/>
      <c r="Y984" s="23"/>
      <c r="Z984" s="21" t="str">
        <f t="shared" si="340"/>
        <v>mercoledì</v>
      </c>
      <c r="AA984" s="22">
        <f t="shared" si="341"/>
        <v>4</v>
      </c>
      <c r="AB984" s="22" t="str">
        <f t="shared" si="342"/>
        <v>04:00</v>
      </c>
      <c r="AC984" s="22" t="str">
        <f t="shared" si="343"/>
        <v>NO</v>
      </c>
      <c r="AD984" s="46"/>
      <c r="AE984" s="85">
        <v>45840</v>
      </c>
      <c r="AF984" s="86" t="s">
        <v>82</v>
      </c>
      <c r="AG984" s="86" t="s">
        <v>103</v>
      </c>
      <c r="AH984" s="86">
        <v>4046</v>
      </c>
      <c r="AI984" s="86">
        <v>10</v>
      </c>
      <c r="AJ984" s="87">
        <v>12.45</v>
      </c>
      <c r="AK984" s="87">
        <v>16.45</v>
      </c>
      <c r="AL984" s="87">
        <v>8</v>
      </c>
      <c r="AM984" s="86" t="s">
        <v>263</v>
      </c>
      <c r="AN984" s="86" t="s">
        <v>49</v>
      </c>
      <c r="AO984" s="75">
        <v>404</v>
      </c>
    </row>
    <row r="985" spans="1:41" ht="14.45" customHeight="1">
      <c r="A985" s="38"/>
      <c r="B985" s="9">
        <f t="shared" si="330"/>
        <v>45840</v>
      </c>
      <c r="C985" s="39">
        <f t="shared" si="347"/>
        <v>404</v>
      </c>
      <c r="D985" s="38" t="str">
        <f>IF(AF985="", "", IFERROR(TEXT(INDEX(Tabella4[N°], MATCH("*"&amp;AF985&amp;"*", Tabella4[DIPENDENTE], 0)), "0000"), "Non trovato"))</f>
        <v>0243</v>
      </c>
      <c r="E985" s="38" t="str">
        <f>IF(AG985="", "", IF(ISERROR(MATCH("*"&amp;AG985&amp;"*", Tabella4[DIPENDENTE], 0)), "Non trovato", TEXT(INDEX(Tabella4[N°], MATCH("*"&amp;AG985&amp;"*", Tabella4[DIPENDENTE], 0)), "0000")))</f>
        <v>0967</v>
      </c>
      <c r="F985" s="48" t="str">
        <f t="shared" si="331"/>
        <v>PUGLIARES</v>
      </c>
      <c r="G985" s="48" t="str">
        <f t="shared" si="332"/>
        <v>SCALISI</v>
      </c>
      <c r="H985" s="57"/>
      <c r="I985" s="68" t="str">
        <f t="shared" si="333"/>
        <v>02</v>
      </c>
      <c r="J985" s="39" t="str">
        <f t="shared" si="344"/>
        <v/>
      </c>
      <c r="K985" s="40" t="str">
        <f t="shared" si="345"/>
        <v/>
      </c>
      <c r="L985" s="48"/>
      <c r="M985" s="41" t="str">
        <f t="shared" si="346"/>
        <v/>
      </c>
      <c r="N985" s="41" t="str">
        <f t="shared" si="334"/>
        <v/>
      </c>
      <c r="O985" s="10" t="str">
        <f t="shared" si="335"/>
        <v>04:00</v>
      </c>
      <c r="P985" s="10" t="str">
        <f t="shared" si="336"/>
        <v/>
      </c>
      <c r="Q985" s="48" t="str">
        <f t="shared" si="337"/>
        <v/>
      </c>
      <c r="R985" s="48" t="str">
        <f t="shared" si="338"/>
        <v>04:00</v>
      </c>
      <c r="S985" s="42" t="str">
        <f t="shared" si="339"/>
        <v>DOPPIO</v>
      </c>
      <c r="T985" s="57" t="str">
        <f>Tabella3[[#This Row],[Descrizione Attività]]</f>
        <v>CASSA INTEGRAZIONE</v>
      </c>
      <c r="U985" s="57" t="str">
        <f>IF(Tabella1[[#This Row],[DATA]]="","","02")</f>
        <v>02</v>
      </c>
      <c r="V985" s="34"/>
      <c r="W985" s="34"/>
      <c r="X985" s="33"/>
      <c r="Y985" s="23"/>
      <c r="Z985" s="21" t="str">
        <f t="shared" si="340"/>
        <v>mercoledì</v>
      </c>
      <c r="AA985" s="22">
        <f t="shared" si="341"/>
        <v>4</v>
      </c>
      <c r="AB985" s="22" t="str">
        <f t="shared" si="342"/>
        <v>04:00</v>
      </c>
      <c r="AC985" s="22" t="str">
        <f t="shared" si="343"/>
        <v>NO</v>
      </c>
      <c r="AD985" s="46"/>
      <c r="AE985" s="85">
        <v>45840</v>
      </c>
      <c r="AF985" s="86" t="s">
        <v>89</v>
      </c>
      <c r="AG985" s="86" t="s">
        <v>68</v>
      </c>
      <c r="AH985" s="86">
        <v>4046</v>
      </c>
      <c r="AI985" s="86">
        <v>10</v>
      </c>
      <c r="AJ985" s="87">
        <v>12.45</v>
      </c>
      <c r="AK985" s="87">
        <v>16.45</v>
      </c>
      <c r="AL985" s="87">
        <v>8</v>
      </c>
      <c r="AM985" s="86" t="s">
        <v>263</v>
      </c>
      <c r="AN985" s="86" t="s">
        <v>49</v>
      </c>
      <c r="AO985" s="75">
        <v>404</v>
      </c>
    </row>
    <row r="986" spans="1:41" ht="14.45" customHeight="1">
      <c r="A986" s="38"/>
      <c r="B986" s="9">
        <f t="shared" si="330"/>
        <v>45840</v>
      </c>
      <c r="C986" s="39">
        <f t="shared" si="347"/>
        <v>404</v>
      </c>
      <c r="D986" s="38" t="str">
        <f>IF(AF986="", "", IFERROR(TEXT(INDEX(Tabella4[N°], MATCH("*"&amp;AF986&amp;"*", Tabella4[DIPENDENTE], 0)), "0000"), "Non trovato"))</f>
        <v>2214</v>
      </c>
      <c r="E986" s="38" t="str">
        <f>IF(AG986="", "", IF(ISERROR(MATCH("*"&amp;AG986&amp;"*", Tabella4[DIPENDENTE], 0)), "Non trovato", TEXT(INDEX(Tabella4[N°], MATCH("*"&amp;AG986&amp;"*", Tabella4[DIPENDENTE], 0)), "0000")))</f>
        <v>0803</v>
      </c>
      <c r="F986" s="48" t="str">
        <f t="shared" si="331"/>
        <v>SERRA</v>
      </c>
      <c r="G986" s="48" t="str">
        <f t="shared" si="332"/>
        <v>SPINALI V</v>
      </c>
      <c r="H986" s="57"/>
      <c r="I986" s="68" t="str">
        <f t="shared" si="333"/>
        <v>02</v>
      </c>
      <c r="J986" s="39" t="str">
        <f t="shared" si="344"/>
        <v/>
      </c>
      <c r="K986" s="40" t="str">
        <f t="shared" si="345"/>
        <v/>
      </c>
      <c r="L986" s="48"/>
      <c r="M986" s="41" t="str">
        <f t="shared" si="346"/>
        <v/>
      </c>
      <c r="N986" s="41" t="str">
        <f t="shared" si="334"/>
        <v/>
      </c>
      <c r="O986" s="10" t="str">
        <f t="shared" si="335"/>
        <v>04:00</v>
      </c>
      <c r="P986" s="10" t="str">
        <f t="shared" si="336"/>
        <v/>
      </c>
      <c r="Q986" s="48" t="str">
        <f t="shared" si="337"/>
        <v/>
      </c>
      <c r="R986" s="48" t="str">
        <f t="shared" si="338"/>
        <v>04:00</v>
      </c>
      <c r="S986" s="42" t="str">
        <f t="shared" si="339"/>
        <v>DOPPIO</v>
      </c>
      <c r="T986" s="57" t="str">
        <f>Tabella3[[#This Row],[Descrizione Attività]]</f>
        <v>CASSA INTEGRAZIONE</v>
      </c>
      <c r="U986" s="57" t="str">
        <f>IF(Tabella1[[#This Row],[DATA]]="","","02")</f>
        <v>02</v>
      </c>
      <c r="V986" s="34"/>
      <c r="W986" s="34"/>
      <c r="X986" s="33"/>
      <c r="Y986" s="23"/>
      <c r="Z986" s="21" t="str">
        <f t="shared" si="340"/>
        <v>mercoledì</v>
      </c>
      <c r="AA986" s="22">
        <f t="shared" si="341"/>
        <v>4</v>
      </c>
      <c r="AB986" s="22" t="str">
        <f t="shared" si="342"/>
        <v>04:00</v>
      </c>
      <c r="AC986" s="22" t="str">
        <f t="shared" si="343"/>
        <v>NO</v>
      </c>
      <c r="AD986" s="46"/>
      <c r="AE986" s="85">
        <v>45840</v>
      </c>
      <c r="AF986" s="86" t="s">
        <v>52</v>
      </c>
      <c r="AG986" s="86" t="s">
        <v>69</v>
      </c>
      <c r="AH986" s="86">
        <v>4046</v>
      </c>
      <c r="AI986" s="86">
        <v>10</v>
      </c>
      <c r="AJ986" s="87">
        <v>12.45</v>
      </c>
      <c r="AK986" s="87">
        <v>16.45</v>
      </c>
      <c r="AL986" s="87">
        <v>8</v>
      </c>
      <c r="AM986" s="86" t="s">
        <v>263</v>
      </c>
      <c r="AN986" s="86" t="s">
        <v>49</v>
      </c>
      <c r="AO986" s="75">
        <v>404</v>
      </c>
    </row>
    <row r="987" spans="1:41" ht="14.45" customHeight="1">
      <c r="A987" s="38"/>
      <c r="B987" s="9">
        <f t="shared" si="330"/>
        <v>45840</v>
      </c>
      <c r="C987" s="39">
        <f t="shared" si="347"/>
        <v>404</v>
      </c>
      <c r="D987" s="38" t="str">
        <f>IF(AF987="", "", IFERROR(TEXT(INDEX(Tabella4[N°], MATCH("*"&amp;AF987&amp;"*", Tabella4[DIPENDENTE], 0)), "0000"), "Non trovato"))</f>
        <v>1442</v>
      </c>
      <c r="E987" s="38" t="str">
        <f>IF(AG987="", "", IF(ISERROR(MATCH("*"&amp;AG987&amp;"*", Tabella4[DIPENDENTE], 0)), "Non trovato", TEXT(INDEX(Tabella4[N°], MATCH("*"&amp;AG987&amp;"*", Tabella4[DIPENDENTE], 0)), "0000")))</f>
        <v/>
      </c>
      <c r="F987" s="48" t="str">
        <f t="shared" si="331"/>
        <v>TARASCIO</v>
      </c>
      <c r="G987" s="48" t="str">
        <f t="shared" si="332"/>
        <v/>
      </c>
      <c r="H987" s="57"/>
      <c r="I987" s="68" t="str">
        <f t="shared" si="333"/>
        <v>02</v>
      </c>
      <c r="J987" s="39" t="str">
        <f t="shared" si="344"/>
        <v/>
      </c>
      <c r="K987" s="40" t="str">
        <f t="shared" si="345"/>
        <v/>
      </c>
      <c r="L987" s="48"/>
      <c r="M987" s="41" t="str">
        <f t="shared" si="346"/>
        <v/>
      </c>
      <c r="N987" s="41" t="str">
        <f t="shared" si="334"/>
        <v/>
      </c>
      <c r="O987" s="10" t="str">
        <f t="shared" si="335"/>
        <v>04:00</v>
      </c>
      <c r="P987" s="10" t="str">
        <f t="shared" si="336"/>
        <v/>
      </c>
      <c r="Q987" s="48" t="str">
        <f t="shared" si="337"/>
        <v/>
      </c>
      <c r="R987" s="48" t="str">
        <f t="shared" si="338"/>
        <v>04:00</v>
      </c>
      <c r="S987" s="42" t="str">
        <f t="shared" si="339"/>
        <v>SINGOLO</v>
      </c>
      <c r="T987" s="57" t="str">
        <f>Tabella3[[#This Row],[Descrizione Attività]]</f>
        <v>CASSA INTEGRAZIONE</v>
      </c>
      <c r="U987" s="57" t="str">
        <f>IF(Tabella1[[#This Row],[DATA]]="","","02")</f>
        <v>02</v>
      </c>
      <c r="V987" s="34"/>
      <c r="W987" s="34"/>
      <c r="X987" s="33"/>
      <c r="Y987" s="23"/>
      <c r="Z987" s="21" t="str">
        <f t="shared" si="340"/>
        <v>mercoledì</v>
      </c>
      <c r="AA987" s="22">
        <f t="shared" si="341"/>
        <v>4</v>
      </c>
      <c r="AB987" s="22" t="str">
        <f t="shared" si="342"/>
        <v>04:00</v>
      </c>
      <c r="AC987" s="22" t="str">
        <f t="shared" si="343"/>
        <v>NO</v>
      </c>
      <c r="AD987" s="46"/>
      <c r="AE987" s="85">
        <v>45840</v>
      </c>
      <c r="AF987" s="86" t="s">
        <v>102</v>
      </c>
      <c r="AG987" s="86"/>
      <c r="AH987" s="86">
        <v>4046</v>
      </c>
      <c r="AI987" s="86">
        <v>10</v>
      </c>
      <c r="AJ987" s="87">
        <v>12.45</v>
      </c>
      <c r="AK987" s="87">
        <v>16.45</v>
      </c>
      <c r="AL987" s="87">
        <v>4</v>
      </c>
      <c r="AM987" s="86" t="s">
        <v>263</v>
      </c>
      <c r="AN987" s="86" t="s">
        <v>49</v>
      </c>
      <c r="AO987" s="75">
        <v>404</v>
      </c>
    </row>
    <row r="988" spans="1:41" ht="14.45" customHeight="1">
      <c r="A988" s="38"/>
      <c r="B988" s="9">
        <f t="shared" si="330"/>
        <v>45840</v>
      </c>
      <c r="C988" s="39">
        <f t="shared" si="347"/>
        <v>404</v>
      </c>
      <c r="D988" s="38" t="str">
        <f>IF(AF988="", "", IFERROR(TEXT(INDEX(Tabella4[N°], MATCH("*"&amp;AF988&amp;"*", Tabella4[DIPENDENTE], 0)), "0000"), "Non trovato"))</f>
        <v>0476</v>
      </c>
      <c r="E988" s="38" t="str">
        <f>IF(AG988="", "", IF(ISERROR(MATCH("*"&amp;AG988&amp;"*", Tabella4[DIPENDENTE], 0)), "Non trovato", TEXT(INDEX(Tabella4[N°], MATCH("*"&amp;AG988&amp;"*", Tabella4[DIPENDENTE], 0)), "0000")))</f>
        <v>0266</v>
      </c>
      <c r="F988" s="48" t="str">
        <f t="shared" si="331"/>
        <v>ARICO'</v>
      </c>
      <c r="G988" s="48" t="str">
        <f t="shared" si="332"/>
        <v>DI SALVO</v>
      </c>
      <c r="H988" s="57"/>
      <c r="I988" s="68" t="str">
        <f t="shared" si="333"/>
        <v>02</v>
      </c>
      <c r="J988" s="39" t="str">
        <f t="shared" si="344"/>
        <v/>
      </c>
      <c r="K988" s="40" t="str">
        <f t="shared" si="345"/>
        <v/>
      </c>
      <c r="L988" s="48"/>
      <c r="M988" s="41" t="str">
        <f t="shared" si="346"/>
        <v/>
      </c>
      <c r="N988" s="41" t="str">
        <f t="shared" si="334"/>
        <v/>
      </c>
      <c r="O988" s="10" t="str">
        <f t="shared" si="335"/>
        <v>08:15</v>
      </c>
      <c r="P988" s="10" t="str">
        <f t="shared" si="336"/>
        <v/>
      </c>
      <c r="Q988" s="48" t="str">
        <f t="shared" si="337"/>
        <v>08:15</v>
      </c>
      <c r="R988" s="48" t="str">
        <f t="shared" si="338"/>
        <v/>
      </c>
      <c r="S988" s="42" t="str">
        <f t="shared" si="339"/>
        <v>DOPPIO</v>
      </c>
      <c r="T988" s="57" t="str">
        <f>Tabella3[[#This Row],[Descrizione Attività]]</f>
        <v>MALATTIA</v>
      </c>
      <c r="U988" s="57" t="str">
        <f>IF(Tabella1[[#This Row],[DATA]]="","","02")</f>
        <v>02</v>
      </c>
      <c r="V988" s="34"/>
      <c r="W988" s="34"/>
      <c r="X988" s="33"/>
      <c r="Y988" s="23"/>
      <c r="Z988" s="21" t="str">
        <f t="shared" si="340"/>
        <v>mercoledì</v>
      </c>
      <c r="AA988" s="22">
        <f t="shared" si="341"/>
        <v>8.25</v>
      </c>
      <c r="AB988" s="22" t="str">
        <f t="shared" si="342"/>
        <v>08:15</v>
      </c>
      <c r="AC988" s="22" t="str">
        <f t="shared" si="343"/>
        <v>NO</v>
      </c>
      <c r="AD988" s="46"/>
      <c r="AE988" s="85">
        <v>45840</v>
      </c>
      <c r="AF988" s="86" t="s">
        <v>108</v>
      </c>
      <c r="AG988" s="86" t="s">
        <v>54</v>
      </c>
      <c r="AH988" s="86">
        <v>4043</v>
      </c>
      <c r="AI988" s="86">
        <v>10</v>
      </c>
      <c r="AJ988" s="87"/>
      <c r="AK988" s="87"/>
      <c r="AL988" s="87">
        <v>16.5</v>
      </c>
      <c r="AM988" s="86" t="s">
        <v>22</v>
      </c>
      <c r="AN988" s="86" t="s">
        <v>49</v>
      </c>
      <c r="AO988" s="75">
        <v>404</v>
      </c>
    </row>
    <row r="989" spans="1:41" ht="14.45" customHeight="1">
      <c r="A989" s="38"/>
      <c r="B989" s="9">
        <f t="shared" si="330"/>
        <v>45840</v>
      </c>
      <c r="C989" s="39">
        <f t="shared" si="347"/>
        <v>5400257236</v>
      </c>
      <c r="D989" s="38" t="str">
        <f>IF(AF989="", "", IFERROR(TEXT(INDEX(Tabella4[N°], MATCH("*"&amp;AF989&amp;"*", Tabella4[DIPENDENTE], 0)), "0000"), "Non trovato"))</f>
        <v>2203</v>
      </c>
      <c r="E989" s="38" t="str">
        <f>IF(AG989="", "", IF(ISERROR(MATCH("*"&amp;AG989&amp;"*", Tabella4[DIPENDENTE], 0)), "Non trovato", TEXT(INDEX(Tabella4[N°], MATCH("*"&amp;AG989&amp;"*", Tabella4[DIPENDENTE], 0)), "0000")))</f>
        <v>0315</v>
      </c>
      <c r="F989" s="48" t="str">
        <f t="shared" si="331"/>
        <v>RICCIOLI</v>
      </c>
      <c r="G989" s="48" t="str">
        <f t="shared" si="332"/>
        <v>MIGNOSA F</v>
      </c>
      <c r="H989" s="57"/>
      <c r="I989" s="68" t="str">
        <f t="shared" si="333"/>
        <v>02</v>
      </c>
      <c r="J989" s="39" t="str">
        <f t="shared" si="344"/>
        <v/>
      </c>
      <c r="K989" s="40" t="str">
        <f t="shared" si="345"/>
        <v>08:15</v>
      </c>
      <c r="L989" s="48"/>
      <c r="M989" s="41" t="str">
        <f t="shared" si="346"/>
        <v/>
      </c>
      <c r="N989" s="41" t="str">
        <f t="shared" si="334"/>
        <v/>
      </c>
      <c r="O989" s="10" t="str">
        <f t="shared" si="335"/>
        <v>08:15</v>
      </c>
      <c r="P989" s="10" t="str">
        <f t="shared" si="336"/>
        <v/>
      </c>
      <c r="Q989" s="48" t="str">
        <f t="shared" si="337"/>
        <v/>
      </c>
      <c r="R989" s="48" t="str">
        <f t="shared" si="338"/>
        <v/>
      </c>
      <c r="S989" s="42" t="str">
        <f t="shared" si="339"/>
        <v>DOPPIO</v>
      </c>
      <c r="T989" s="57" t="str">
        <f>Tabella3[[#This Row],[Descrizione Attività]]</f>
        <v>PA1S: squ elettr correttiva Luglio</v>
      </c>
      <c r="U989" s="57" t="str">
        <f>IF(Tabella1[[#This Row],[DATA]]="","","02")</f>
        <v>02</v>
      </c>
      <c r="V989" s="34"/>
      <c r="W989" s="34"/>
      <c r="X989" s="33"/>
      <c r="Y989" s="23"/>
      <c r="Z989" s="21" t="str">
        <f t="shared" si="340"/>
        <v>mercoledì</v>
      </c>
      <c r="AA989" s="22">
        <f t="shared" si="341"/>
        <v>8.25</v>
      </c>
      <c r="AB989" s="22" t="str">
        <f t="shared" si="342"/>
        <v>08:15</v>
      </c>
      <c r="AC989" s="22" t="str">
        <f t="shared" si="343"/>
        <v>NO</v>
      </c>
      <c r="AD989" s="46"/>
      <c r="AE989" s="85">
        <v>45840</v>
      </c>
      <c r="AF989" s="86" t="s">
        <v>65</v>
      </c>
      <c r="AG989" s="86" t="s">
        <v>66</v>
      </c>
      <c r="AH989" s="86">
        <v>5400257236</v>
      </c>
      <c r="AI989" s="86">
        <v>10</v>
      </c>
      <c r="AJ989" s="87">
        <v>7.45</v>
      </c>
      <c r="AK989" s="87">
        <v>16.45</v>
      </c>
      <c r="AL989" s="87">
        <v>16.5</v>
      </c>
      <c r="AM989" s="86" t="s">
        <v>254</v>
      </c>
      <c r="AN989" s="86" t="s">
        <v>45</v>
      </c>
      <c r="AO989" s="75" t="s">
        <v>61</v>
      </c>
    </row>
    <row r="990" spans="1:41" ht="14.45" customHeight="1">
      <c r="A990" s="38"/>
      <c r="B990" s="9">
        <f t="shared" si="330"/>
        <v>45840</v>
      </c>
      <c r="C990" s="39">
        <f t="shared" si="347"/>
        <v>5400257234</v>
      </c>
      <c r="D990" s="38" t="str">
        <f>IF(AF990="", "", IFERROR(TEXT(INDEX(Tabella4[N°], MATCH("*"&amp;AF990&amp;"*", Tabella4[DIPENDENTE], 0)), "0000"), "Non trovato"))</f>
        <v>1894</v>
      </c>
      <c r="E990" s="38" t="str">
        <f>IF(AG990="", "", IF(ISERROR(MATCH("*"&amp;AG990&amp;"*", Tabella4[DIPENDENTE], 0)), "Non trovato", TEXT(INDEX(Tabella4[N°], MATCH("*"&amp;AG990&amp;"*", Tabella4[DIPENDENTE], 0)), "0000")))</f>
        <v>2136</v>
      </c>
      <c r="F990" s="48" t="str">
        <f t="shared" si="331"/>
        <v>CORTESE</v>
      </c>
      <c r="G990" s="48" t="str">
        <f t="shared" si="332"/>
        <v>INTURRISI</v>
      </c>
      <c r="H990" s="57"/>
      <c r="I990" s="68" t="str">
        <f t="shared" si="333"/>
        <v>02</v>
      </c>
      <c r="J990" s="39" t="str">
        <f t="shared" si="344"/>
        <v/>
      </c>
      <c r="K990" s="40" t="str">
        <f t="shared" si="345"/>
        <v>08:15</v>
      </c>
      <c r="L990" s="48"/>
      <c r="M990" s="41" t="str">
        <f t="shared" si="346"/>
        <v/>
      </c>
      <c r="N990" s="41" t="str">
        <f t="shared" si="334"/>
        <v/>
      </c>
      <c r="O990" s="10" t="str">
        <f t="shared" si="335"/>
        <v>08:15</v>
      </c>
      <c r="P990" s="10" t="str">
        <f t="shared" si="336"/>
        <v/>
      </c>
      <c r="Q990" s="48" t="str">
        <f t="shared" si="337"/>
        <v/>
      </c>
      <c r="R990" s="48" t="str">
        <f t="shared" si="338"/>
        <v/>
      </c>
      <c r="S990" s="42" t="str">
        <f t="shared" si="339"/>
        <v>DOPPIO</v>
      </c>
      <c r="T990" s="57" t="str">
        <f>Tabella3[[#This Row],[Descrizione Attività]]</f>
        <v>Utilities: squ elett correttiva Luglio</v>
      </c>
      <c r="U990" s="57" t="str">
        <f>IF(Tabella1[[#This Row],[DATA]]="","","02")</f>
        <v>02</v>
      </c>
      <c r="V990" s="34"/>
      <c r="W990" s="34"/>
      <c r="X990" s="33"/>
      <c r="Y990" s="23"/>
      <c r="Z990" s="21" t="str">
        <f t="shared" si="340"/>
        <v>mercoledì</v>
      </c>
      <c r="AA990" s="22">
        <f t="shared" si="341"/>
        <v>8.25</v>
      </c>
      <c r="AB990" s="22" t="str">
        <f t="shared" si="342"/>
        <v>08:15</v>
      </c>
      <c r="AC990" s="22" t="str">
        <f t="shared" si="343"/>
        <v>NO</v>
      </c>
      <c r="AD990" s="46"/>
      <c r="AE990" s="85">
        <v>45840</v>
      </c>
      <c r="AF990" s="86" t="s">
        <v>58</v>
      </c>
      <c r="AG990" s="86" t="s">
        <v>264</v>
      </c>
      <c r="AH990" s="86">
        <v>5400257234</v>
      </c>
      <c r="AI990" s="86">
        <v>10</v>
      </c>
      <c r="AJ990" s="87">
        <v>7.45</v>
      </c>
      <c r="AK990" s="87">
        <v>16.45</v>
      </c>
      <c r="AL990" s="87">
        <v>16.5</v>
      </c>
      <c r="AM990" s="86" t="s">
        <v>265</v>
      </c>
      <c r="AN990" s="86" t="s">
        <v>45</v>
      </c>
      <c r="AO990" s="75" t="s">
        <v>61</v>
      </c>
    </row>
    <row r="991" spans="1:41" ht="14.45" customHeight="1">
      <c r="A991" s="38"/>
      <c r="B991" s="9">
        <f t="shared" si="330"/>
        <v>45840</v>
      </c>
      <c r="C991" s="39" t="str">
        <f t="shared" si="347"/>
        <v>ALTRO CANTIERE</v>
      </c>
      <c r="D991" s="38" t="str">
        <f>IF(AF991="", "", IFERROR(TEXT(INDEX(Tabella4[N°], MATCH("*"&amp;AF991&amp;"*", Tabella4[DIPENDENTE], 0)), "0000"), "Non trovato"))</f>
        <v>0967</v>
      </c>
      <c r="E991" s="38" t="str">
        <f>IF(AG991="", "", IF(ISERROR(MATCH("*"&amp;AG991&amp;"*", Tabella4[DIPENDENTE], 0)), "Non trovato", TEXT(INDEX(Tabella4[N°], MATCH("*"&amp;AG991&amp;"*", Tabella4[DIPENDENTE], 0)), "0000")))</f>
        <v>0803</v>
      </c>
      <c r="F991" s="48" t="str">
        <f t="shared" si="331"/>
        <v>SCALISI</v>
      </c>
      <c r="G991" s="48" t="str">
        <f t="shared" si="332"/>
        <v>SPINALI V</v>
      </c>
      <c r="H991" s="57"/>
      <c r="I991" s="68" t="str">
        <f t="shared" si="333"/>
        <v>02</v>
      </c>
      <c r="J991" s="39" t="str">
        <f t="shared" si="344"/>
        <v/>
      </c>
      <c r="K991" s="40" t="str">
        <f t="shared" si="345"/>
        <v/>
      </c>
      <c r="L991" s="48"/>
      <c r="M991" s="41" t="str">
        <f t="shared" si="346"/>
        <v/>
      </c>
      <c r="N991" s="41" t="str">
        <f t="shared" si="334"/>
        <v/>
      </c>
      <c r="O991" s="10" t="str">
        <f t="shared" si="335"/>
        <v>04:15</v>
      </c>
      <c r="P991" s="10" t="str">
        <f t="shared" si="336"/>
        <v/>
      </c>
      <c r="Q991" s="48" t="str">
        <f t="shared" si="337"/>
        <v/>
      </c>
      <c r="R991" s="48" t="str">
        <f t="shared" si="338"/>
        <v/>
      </c>
      <c r="S991" s="42" t="str">
        <f t="shared" si="339"/>
        <v>DOPPIO</v>
      </c>
      <c r="T991" s="57" t="str">
        <f>Tabella3[[#This Row],[Descrizione Attività]]</f>
        <v>ALTRO CANTIERE</v>
      </c>
      <c r="U991" s="57" t="str">
        <f>IF(Tabella1[[#This Row],[DATA]]="","","02")</f>
        <v>02</v>
      </c>
      <c r="V991" s="34"/>
      <c r="W991" s="34"/>
      <c r="X991" s="33"/>
      <c r="Y991" s="23"/>
      <c r="Z991" s="21" t="str">
        <f t="shared" si="340"/>
        <v>mercoledì</v>
      </c>
      <c r="AA991" s="22">
        <f t="shared" si="341"/>
        <v>4.25</v>
      </c>
      <c r="AB991" s="22" t="str">
        <f t="shared" si="342"/>
        <v>04:15</v>
      </c>
      <c r="AC991" s="22" t="str">
        <f t="shared" si="343"/>
        <v>NO</v>
      </c>
      <c r="AD991" s="46"/>
      <c r="AE991" s="85">
        <v>45840</v>
      </c>
      <c r="AF991" s="86" t="s">
        <v>68</v>
      </c>
      <c r="AG991" s="86" t="s">
        <v>69</v>
      </c>
      <c r="AH991" s="86">
        <v>4047</v>
      </c>
      <c r="AI991" s="86">
        <v>10</v>
      </c>
      <c r="AJ991" s="87">
        <v>7.45</v>
      </c>
      <c r="AK991" s="87">
        <v>12</v>
      </c>
      <c r="AL991" s="87">
        <v>8.5</v>
      </c>
      <c r="AM991" s="86" t="s">
        <v>70</v>
      </c>
      <c r="AN991" s="86" t="s">
        <v>49</v>
      </c>
      <c r="AO991" s="75">
        <v>4047</v>
      </c>
    </row>
    <row r="992" spans="1:41" ht="14.45" customHeight="1">
      <c r="A992" s="38"/>
      <c r="B992" s="9">
        <f t="shared" si="330"/>
        <v>45840</v>
      </c>
      <c r="C992" s="39">
        <f t="shared" si="347"/>
        <v>5400257258</v>
      </c>
      <c r="D992" s="38" t="str">
        <f>IF(AF992="", "", IFERROR(TEXT(INDEX(Tabella4[N°], MATCH("*"&amp;AF992&amp;"*", Tabella4[DIPENDENTE], 0)), "0000"), "Non trovato"))</f>
        <v>0559</v>
      </c>
      <c r="E992" s="38" t="str">
        <f>IF(AG992="", "", IF(ISERROR(MATCH("*"&amp;AG992&amp;"*", Tabella4[DIPENDENTE], 0)), "Non trovato", TEXT(INDEX(Tabella4[N°], MATCH("*"&amp;AG992&amp;"*", Tabella4[DIPENDENTE], 0)), "0000")))</f>
        <v>0319</v>
      </c>
      <c r="F992" s="48" t="str">
        <f t="shared" si="331"/>
        <v>MARINO A</v>
      </c>
      <c r="G992" s="48" t="str">
        <f t="shared" si="332"/>
        <v>AMARA</v>
      </c>
      <c r="H992" s="57"/>
      <c r="I992" s="68" t="str">
        <f t="shared" si="333"/>
        <v>02</v>
      </c>
      <c r="J992" s="39" t="str">
        <f t="shared" si="344"/>
        <v/>
      </c>
      <c r="K992" s="40" t="str">
        <f t="shared" si="345"/>
        <v>08:15</v>
      </c>
      <c r="L992" s="48"/>
      <c r="M992" s="41" t="str">
        <f t="shared" si="346"/>
        <v/>
      </c>
      <c r="N992" s="41" t="str">
        <f t="shared" si="334"/>
        <v/>
      </c>
      <c r="O992" s="10" t="str">
        <f t="shared" si="335"/>
        <v>08:15</v>
      </c>
      <c r="P992" s="10" t="str">
        <f t="shared" si="336"/>
        <v/>
      </c>
      <c r="Q992" s="48" t="str">
        <f t="shared" si="337"/>
        <v/>
      </c>
      <c r="R992" s="48" t="str">
        <f t="shared" si="338"/>
        <v/>
      </c>
      <c r="S992" s="42" t="str">
        <f t="shared" si="339"/>
        <v>DOPPIO</v>
      </c>
      <c r="T992" s="57" t="str">
        <f>Tabella3[[#This Row],[Descrizione Attività]]</f>
        <v>C404 UPS - sostituzione batterie</v>
      </c>
      <c r="U992" s="57" t="str">
        <f>IF(Tabella1[[#This Row],[DATA]]="","","02")</f>
        <v>02</v>
      </c>
      <c r="V992" s="34"/>
      <c r="W992" s="34"/>
      <c r="X992" s="33"/>
      <c r="Y992" s="23"/>
      <c r="Z992" s="21" t="str">
        <f t="shared" si="340"/>
        <v>mercoledì</v>
      </c>
      <c r="AA992" s="22">
        <f t="shared" si="341"/>
        <v>8.25</v>
      </c>
      <c r="AB992" s="22" t="str">
        <f t="shared" si="342"/>
        <v>08:15</v>
      </c>
      <c r="AC992" s="22" t="str">
        <f t="shared" si="343"/>
        <v>NO</v>
      </c>
      <c r="AD992" s="46"/>
      <c r="AE992" s="85">
        <v>45840</v>
      </c>
      <c r="AF992" s="86" t="s">
        <v>157</v>
      </c>
      <c r="AG992" s="86" t="s">
        <v>155</v>
      </c>
      <c r="AH992" s="86">
        <v>5400257258</v>
      </c>
      <c r="AI992" s="86">
        <v>10</v>
      </c>
      <c r="AJ992" s="87">
        <v>7.45</v>
      </c>
      <c r="AK992" s="87">
        <v>16.45</v>
      </c>
      <c r="AL992" s="87">
        <v>16.5</v>
      </c>
      <c r="AM992" s="86" t="s">
        <v>266</v>
      </c>
      <c r="AN992" s="86" t="s">
        <v>45</v>
      </c>
      <c r="AO992" s="75" t="s">
        <v>61</v>
      </c>
    </row>
    <row r="993" spans="1:41" ht="14.45" customHeight="1">
      <c r="A993" s="38"/>
      <c r="B993" s="9">
        <f t="shared" si="330"/>
        <v>45840</v>
      </c>
      <c r="C993" s="39">
        <f t="shared" si="347"/>
        <v>5400257258</v>
      </c>
      <c r="D993" s="38" t="str">
        <f>IF(AF993="", "", IFERROR(TEXT(INDEX(Tabella4[N°], MATCH("*"&amp;AF993&amp;"*", Tabella4[DIPENDENTE], 0)), "0000"), "Non trovato"))</f>
        <v>0431</v>
      </c>
      <c r="E993" s="38" t="str">
        <f>IF(AG993="", "", IF(ISERROR(MATCH("*"&amp;AG993&amp;"*", Tabella4[DIPENDENTE], 0)), "Non trovato", TEXT(INDEX(Tabella4[N°], MATCH("*"&amp;AG993&amp;"*", Tabella4[DIPENDENTE], 0)), "0000")))</f>
        <v>2011</v>
      </c>
      <c r="F993" s="48" t="str">
        <f t="shared" si="331"/>
        <v>DI NICOLA</v>
      </c>
      <c r="G993" s="48" t="str">
        <f t="shared" si="332"/>
        <v>SCAVULLO</v>
      </c>
      <c r="H993" s="57"/>
      <c r="I993" s="68" t="str">
        <f t="shared" si="333"/>
        <v>02</v>
      </c>
      <c r="J993" s="39" t="str">
        <f t="shared" si="344"/>
        <v/>
      </c>
      <c r="K993" s="40" t="str">
        <f t="shared" si="345"/>
        <v>08:15</v>
      </c>
      <c r="L993" s="48"/>
      <c r="M993" s="41" t="str">
        <f t="shared" si="346"/>
        <v/>
      </c>
      <c r="N993" s="41" t="str">
        <f t="shared" si="334"/>
        <v/>
      </c>
      <c r="O993" s="10" t="str">
        <f t="shared" si="335"/>
        <v>08:15</v>
      </c>
      <c r="P993" s="10" t="str">
        <f t="shared" si="336"/>
        <v/>
      </c>
      <c r="Q993" s="48" t="str">
        <f t="shared" si="337"/>
        <v/>
      </c>
      <c r="R993" s="48" t="str">
        <f t="shared" si="338"/>
        <v/>
      </c>
      <c r="S993" s="42" t="str">
        <f t="shared" si="339"/>
        <v>DOPPIO</v>
      </c>
      <c r="T993" s="57" t="str">
        <f>Tabella3[[#This Row],[Descrizione Attività]]</f>
        <v>C404 UPS - sostituzione batterie</v>
      </c>
      <c r="U993" s="57" t="str">
        <f>IF(Tabella1[[#This Row],[DATA]]="","","02")</f>
        <v>02</v>
      </c>
      <c r="V993" s="34"/>
      <c r="W993" s="34"/>
      <c r="X993" s="33"/>
      <c r="Y993" s="23"/>
      <c r="Z993" s="21" t="str">
        <f t="shared" si="340"/>
        <v>mercoledì</v>
      </c>
      <c r="AA993" s="22">
        <f t="shared" si="341"/>
        <v>8.25</v>
      </c>
      <c r="AB993" s="22" t="str">
        <f t="shared" si="342"/>
        <v>08:15</v>
      </c>
      <c r="AC993" s="22" t="str">
        <f t="shared" si="343"/>
        <v>NO</v>
      </c>
      <c r="AD993" s="46"/>
      <c r="AE993" s="85">
        <v>45840</v>
      </c>
      <c r="AF993" s="86" t="s">
        <v>64</v>
      </c>
      <c r="AG993" s="86" t="s">
        <v>84</v>
      </c>
      <c r="AH993" s="86">
        <v>5400257258</v>
      </c>
      <c r="AI993" s="86">
        <v>10</v>
      </c>
      <c r="AJ993" s="87">
        <v>7.45</v>
      </c>
      <c r="AK993" s="87">
        <v>16.45</v>
      </c>
      <c r="AL993" s="87">
        <v>16.5</v>
      </c>
      <c r="AM993" s="86" t="s">
        <v>266</v>
      </c>
      <c r="AN993" s="86" t="s">
        <v>45</v>
      </c>
      <c r="AO993" s="75" t="s">
        <v>61</v>
      </c>
    </row>
    <row r="994" spans="1:41" ht="14.45" customHeight="1">
      <c r="A994" s="38"/>
      <c r="B994" s="9">
        <f t="shared" si="330"/>
        <v>45840</v>
      </c>
      <c r="C994" s="39">
        <f t="shared" si="347"/>
        <v>5400257258</v>
      </c>
      <c r="D994" s="38" t="str">
        <f>IF(AF994="", "", IFERROR(TEXT(INDEX(Tabella4[N°], MATCH("*"&amp;AF994&amp;"*", Tabella4[DIPENDENTE], 0)), "0000"), "Non trovato"))</f>
        <v>0475</v>
      </c>
      <c r="E994" s="38" t="str">
        <f>IF(AG994="", "", IF(ISERROR(MATCH("*"&amp;AG994&amp;"*", Tabella4[DIPENDENTE], 0)), "Non trovato", TEXT(INDEX(Tabella4[N°], MATCH("*"&amp;AG994&amp;"*", Tabella4[DIPENDENTE], 0)), "0000")))</f>
        <v/>
      </c>
      <c r="F994" s="48" t="str">
        <f t="shared" si="331"/>
        <v>TRINGALI</v>
      </c>
      <c r="G994" s="48" t="str">
        <f t="shared" si="332"/>
        <v/>
      </c>
      <c r="H994" s="57"/>
      <c r="I994" s="68" t="str">
        <f t="shared" si="333"/>
        <v>02</v>
      </c>
      <c r="J994" s="39" t="str">
        <f t="shared" si="344"/>
        <v/>
      </c>
      <c r="K994" s="40" t="str">
        <f t="shared" si="345"/>
        <v>08:15</v>
      </c>
      <c r="L994" s="48"/>
      <c r="M994" s="41" t="str">
        <f t="shared" si="346"/>
        <v/>
      </c>
      <c r="N994" s="41" t="str">
        <f t="shared" si="334"/>
        <v/>
      </c>
      <c r="O994" s="10" t="str">
        <f t="shared" si="335"/>
        <v>08:15</v>
      </c>
      <c r="P994" s="10" t="str">
        <f t="shared" si="336"/>
        <v/>
      </c>
      <c r="Q994" s="48" t="str">
        <f t="shared" si="337"/>
        <v/>
      </c>
      <c r="R994" s="48" t="str">
        <f t="shared" si="338"/>
        <v/>
      </c>
      <c r="S994" s="42" t="str">
        <f t="shared" si="339"/>
        <v>SINGOLO</v>
      </c>
      <c r="T994" s="57" t="str">
        <f>Tabella3[[#This Row],[Descrizione Attività]]</f>
        <v>C404 UPS - sostituzione batterie</v>
      </c>
      <c r="U994" s="57" t="str">
        <f>IF(Tabella1[[#This Row],[DATA]]="","","02")</f>
        <v>02</v>
      </c>
      <c r="V994" s="34"/>
      <c r="W994" s="34"/>
      <c r="X994" s="33"/>
      <c r="Y994" s="23"/>
      <c r="Z994" s="21" t="str">
        <f t="shared" si="340"/>
        <v>mercoledì</v>
      </c>
      <c r="AA994" s="22">
        <f t="shared" si="341"/>
        <v>8.25</v>
      </c>
      <c r="AB994" s="22" t="str">
        <f t="shared" si="342"/>
        <v>08:15</v>
      </c>
      <c r="AC994" s="22" t="str">
        <f t="shared" si="343"/>
        <v>NO</v>
      </c>
      <c r="AD994" s="46"/>
      <c r="AE994" s="85">
        <v>45840</v>
      </c>
      <c r="AF994" s="86" t="s">
        <v>57</v>
      </c>
      <c r="AG994" s="86"/>
      <c r="AH994" s="86">
        <v>5400257258</v>
      </c>
      <c r="AI994" s="86">
        <v>10</v>
      </c>
      <c r="AJ994" s="87">
        <v>7.45</v>
      </c>
      <c r="AK994" s="87">
        <v>16.45</v>
      </c>
      <c r="AL994" s="87">
        <v>8.25</v>
      </c>
      <c r="AM994" s="86" t="s">
        <v>266</v>
      </c>
      <c r="AN994" s="86" t="s">
        <v>45</v>
      </c>
      <c r="AO994" s="75" t="s">
        <v>61</v>
      </c>
    </row>
    <row r="995" spans="1:41" ht="14.45" customHeight="1">
      <c r="A995" s="38"/>
      <c r="B995" s="9">
        <f t="shared" si="330"/>
        <v>45840</v>
      </c>
      <c r="C995" s="39">
        <f t="shared" si="347"/>
        <v>5400256074</v>
      </c>
      <c r="D995" s="38" t="str">
        <f>IF(AF995="", "", IFERROR(TEXT(INDEX(Tabella4[N°], MATCH("*"&amp;AF995&amp;"*", Tabella4[DIPENDENTE], 0)), "0000"), "Non trovato"))</f>
        <v>0427</v>
      </c>
      <c r="E995" s="38" t="str">
        <f>IF(AG995="", "", IF(ISERROR(MATCH("*"&amp;AG995&amp;"*", Tabella4[DIPENDENTE], 0)), "Non trovato", TEXT(INDEX(Tabella4[N°], MATCH("*"&amp;AG995&amp;"*", Tabella4[DIPENDENTE], 0)), "0000")))</f>
        <v/>
      </c>
      <c r="F995" s="48" t="str">
        <f t="shared" si="331"/>
        <v>CAVALIERE</v>
      </c>
      <c r="G995" s="48" t="str">
        <f t="shared" si="332"/>
        <v/>
      </c>
      <c r="H995" s="57"/>
      <c r="I995" s="68" t="str">
        <f t="shared" si="333"/>
        <v>02</v>
      </c>
      <c r="J995" s="39" t="str">
        <f t="shared" si="344"/>
        <v/>
      </c>
      <c r="K995" s="40" t="str">
        <f t="shared" si="345"/>
        <v>08:15</v>
      </c>
      <c r="L995" s="48"/>
      <c r="M995" s="41" t="str">
        <f t="shared" si="346"/>
        <v/>
      </c>
      <c r="N995" s="41" t="str">
        <f t="shared" si="334"/>
        <v/>
      </c>
      <c r="O995" s="10" t="str">
        <f t="shared" si="335"/>
        <v>08:15</v>
      </c>
      <c r="P995" s="10" t="str">
        <f t="shared" si="336"/>
        <v/>
      </c>
      <c r="Q995" s="48" t="str">
        <f t="shared" si="337"/>
        <v/>
      </c>
      <c r="R995" s="48" t="str">
        <f t="shared" si="338"/>
        <v/>
      </c>
      <c r="S995" s="42" t="str">
        <f t="shared" si="339"/>
        <v>SINGOLO</v>
      </c>
      <c r="T995" s="57" t="str">
        <f>Tabella3[[#This Row],[Descrizione Attività]]</f>
        <v>Installazione strum. revamping Ramp1-GPL</v>
      </c>
      <c r="U995" s="57" t="str">
        <f>IF(Tabella1[[#This Row],[DATA]]="","","02")</f>
        <v>02</v>
      </c>
      <c r="V995" s="34"/>
      <c r="W995" s="34"/>
      <c r="X995" s="33"/>
      <c r="Y995" s="23"/>
      <c r="Z995" s="21" t="str">
        <f t="shared" si="340"/>
        <v>mercoledì</v>
      </c>
      <c r="AA995" s="22">
        <f t="shared" si="341"/>
        <v>8.25</v>
      </c>
      <c r="AB995" s="22" t="str">
        <f t="shared" si="342"/>
        <v>08:15</v>
      </c>
      <c r="AC995" s="22" t="str">
        <f t="shared" si="343"/>
        <v>NO</v>
      </c>
      <c r="AD995" s="46"/>
      <c r="AE995" s="85">
        <v>45840</v>
      </c>
      <c r="AF995" s="86" t="s">
        <v>75</v>
      </c>
      <c r="AG995" s="86"/>
      <c r="AH995" s="86">
        <v>5400256074</v>
      </c>
      <c r="AI995" s="86">
        <v>10</v>
      </c>
      <c r="AJ995" s="87">
        <v>7.45</v>
      </c>
      <c r="AK995" s="87">
        <v>16.45</v>
      </c>
      <c r="AL995" s="87">
        <v>8.25</v>
      </c>
      <c r="AM995" s="86" t="s">
        <v>256</v>
      </c>
      <c r="AN995" s="86" t="s">
        <v>45</v>
      </c>
      <c r="AO995" s="75" t="s">
        <v>46</v>
      </c>
    </row>
    <row r="996" spans="1:41" ht="14.45" customHeight="1">
      <c r="A996" s="38"/>
      <c r="B996" s="9">
        <f t="shared" si="330"/>
        <v>45840</v>
      </c>
      <c r="C996" s="39">
        <f t="shared" si="347"/>
        <v>5400256074</v>
      </c>
      <c r="D996" s="38" t="str">
        <f>IF(AF996="", "", IFERROR(TEXT(INDEX(Tabella4[N°], MATCH("*"&amp;AF996&amp;"*", Tabella4[DIPENDENTE], 0)), "0000"), "Non trovato"))</f>
        <v>2083</v>
      </c>
      <c r="E996" s="38" t="str">
        <f>IF(AG996="", "", IF(ISERROR(MATCH("*"&amp;AG996&amp;"*", Tabella4[DIPENDENTE], 0)), "Non trovato", TEXT(INDEX(Tabella4[N°], MATCH("*"&amp;AG996&amp;"*", Tabella4[DIPENDENTE], 0)), "0000")))</f>
        <v/>
      </c>
      <c r="F996" s="48" t="str">
        <f t="shared" si="331"/>
        <v>NOCERA</v>
      </c>
      <c r="G996" s="48" t="str">
        <f t="shared" si="332"/>
        <v/>
      </c>
      <c r="H996" s="57"/>
      <c r="I996" s="68" t="str">
        <f t="shared" si="333"/>
        <v>02</v>
      </c>
      <c r="J996" s="39" t="str">
        <f t="shared" si="344"/>
        <v/>
      </c>
      <c r="K996" s="40" t="str">
        <f t="shared" si="345"/>
        <v>06:15</v>
      </c>
      <c r="L996" s="48"/>
      <c r="M996" s="41" t="str">
        <f t="shared" si="346"/>
        <v/>
      </c>
      <c r="N996" s="41" t="str">
        <f t="shared" si="334"/>
        <v/>
      </c>
      <c r="O996" s="10" t="str">
        <f t="shared" si="335"/>
        <v>06:15</v>
      </c>
      <c r="P996" s="10" t="str">
        <f t="shared" si="336"/>
        <v/>
      </c>
      <c r="Q996" s="48" t="str">
        <f t="shared" si="337"/>
        <v/>
      </c>
      <c r="R996" s="48" t="str">
        <f t="shared" si="338"/>
        <v/>
      </c>
      <c r="S996" s="42" t="str">
        <f t="shared" si="339"/>
        <v>SINGOLO</v>
      </c>
      <c r="T996" s="57" t="str">
        <f>Tabella3[[#This Row],[Descrizione Attività]]</f>
        <v>Installazione strum. revamping Ramp1-GPL</v>
      </c>
      <c r="U996" s="57" t="str">
        <f>IF(Tabella1[[#This Row],[DATA]]="","","02")</f>
        <v>02</v>
      </c>
      <c r="V996" s="34"/>
      <c r="W996" s="34"/>
      <c r="X996" s="33"/>
      <c r="Y996" s="23"/>
      <c r="Z996" s="21" t="str">
        <f t="shared" si="340"/>
        <v>mercoledì</v>
      </c>
      <c r="AA996" s="22">
        <f t="shared" si="341"/>
        <v>6.25</v>
      </c>
      <c r="AB996" s="22" t="str">
        <f t="shared" si="342"/>
        <v>06:15</v>
      </c>
      <c r="AC996" s="22" t="str">
        <f t="shared" si="343"/>
        <v>NO</v>
      </c>
      <c r="AD996" s="46"/>
      <c r="AE996" s="85">
        <v>45840</v>
      </c>
      <c r="AF996" s="86" t="s">
        <v>88</v>
      </c>
      <c r="AG996" s="86"/>
      <c r="AH996" s="86">
        <v>5400256074</v>
      </c>
      <c r="AI996" s="86">
        <v>10</v>
      </c>
      <c r="AJ996" s="87">
        <v>7.45</v>
      </c>
      <c r="AK996" s="87">
        <v>14.45</v>
      </c>
      <c r="AL996" s="87">
        <v>6.25</v>
      </c>
      <c r="AM996" s="86" t="s">
        <v>256</v>
      </c>
      <c r="AN996" s="86" t="s">
        <v>45</v>
      </c>
      <c r="AO996" s="75" t="s">
        <v>46</v>
      </c>
    </row>
    <row r="997" spans="1:41" ht="14.45" customHeight="1">
      <c r="A997" s="38"/>
      <c r="B997" s="9">
        <f t="shared" si="330"/>
        <v>45840</v>
      </c>
      <c r="C997" s="39">
        <f>IF(AH997="","", IF(OR(AH997=4041, AH997=4042, AH997=4043, AH997=4044, AH997=4045, AH997=4046, AH997=4048, AH997=4049, AH997=4051, AH997=4052, AH997=4053, AH997=4054),
404,
IF(AH997=4047,
"ALTRO CANTIERE",
IF(AH997=4050,
430,
IF(LEN(AH997)=5,
MID(AH997, 1, 2) &amp; "/" &amp; MID(AH997, 3, 3),
AH997)
)
)
))</f>
        <v>5400261041</v>
      </c>
      <c r="D997" s="38" t="str">
        <f>IF(AF997="", "", IFERROR(TEXT(INDEX(Tabella4[N°], MATCH("*"&amp;AF997&amp;"*", Tabella4[DIPENDENTE], 0)), "0000"), "Non trovato"))</f>
        <v>0243</v>
      </c>
      <c r="E997" s="38" t="str">
        <f>IF(AG997="", "", IF(ISERROR(MATCH("*"&amp;AG997&amp;"*", Tabella4[DIPENDENTE], 0)), "Non trovato", TEXT(INDEX(Tabella4[N°], MATCH("*"&amp;AG997&amp;"*", Tabella4[DIPENDENTE], 0)), "0000")))</f>
        <v/>
      </c>
      <c r="F997" s="48" t="str">
        <f t="shared" si="331"/>
        <v>PUGLIARES</v>
      </c>
      <c r="G997" s="48" t="str">
        <f t="shared" si="332"/>
        <v/>
      </c>
      <c r="H997" s="57"/>
      <c r="I997" s="68" t="str">
        <f t="shared" si="333"/>
        <v>02</v>
      </c>
      <c r="J997" s="39" t="str">
        <f t="shared" ref="J997:J1027" si="348">IF(OR(AH997=4041, AH997=4048, AH997=4049, AH997=4054, AH997=4050,AH997=428),
IF(TEXT(VALUE(AB997) -
IF(M997&lt;&gt;"", VALUE(M997), 0) -
IF(N997&lt;&gt;"", VALUE(N997), 0),
"[hh]:mm") = "00:00",
"",
TEXT(VALUE(AB997) -
IF(M997&lt;&gt;"", VALUE(M997), 0) -
IF(N997&lt;&gt;"", VALUE(N997), 0),
"[hh]:mm")),
"")</f>
        <v/>
      </c>
      <c r="K997" s="40" t="str">
        <f t="shared" ref="K997:K1027" si="349">IF(AND(AH997&lt;&gt;4041, AH997&lt;&gt;428, AH997&lt;&gt;4048, AH997&lt;&gt;4054, AH997&lt;&gt;4049, AH997&lt;&gt;4045, AH997&lt;&gt;4046, AH997&lt;&gt;4052, AH997&lt;&gt;4044, AH997&lt;&gt;4042, AH997&lt;&gt;4043, AH997&lt;&gt;4053, AH997&lt;&gt;4047, AH997&lt;&gt;4050),
IF(ISERROR(TEXT(VALUE(AB997) -
IF(M997&lt;&gt;"", VALUE(M997), 0) -
IF(N997&lt;&gt;"", VALUE(N997), 0),
"[hh]:mm")), "",
IF(TEXT(VALUE(AB997) -
IF(M997&lt;&gt;"", VALUE(M997), 0) -
IF(N997&lt;&gt;"", VALUE(N997), 0),
"[hh]:mm") = "00:00",
"",
TEXT(VALUE(AB997) -
IF(M997&lt;&gt;"", VALUE(M997), 0) -
IF(N997&lt;&gt;"", VALUE(N997), 0),
"[hh]:mm"))),
"")</f>
        <v>04:15</v>
      </c>
      <c r="L997" s="48"/>
      <c r="M997" s="41" t="str">
        <f t="shared" ref="M997:M1027" si="350">IF(AND(AC997="NO", OR(Z997="lunedì", Z997="martedì", Z997="mercoledì", Z997="giovedì", Z997="venerdì")),
IF(Z997="venerdì",
IF(VALUE(AB997)&gt;VALUE("7:00"),TEXT(VALUE(AB997)-VALUE("7:00"),"[hh]:mm"),""),
IF(VALUE(AB997)&gt;VALUE("8:15"),TEXT(VALUE(AB997)-VALUE("8:15"),"[hh]:mm"),"")
),
"")</f>
        <v/>
      </c>
      <c r="N997" s="41" t="str">
        <f t="shared" si="334"/>
        <v/>
      </c>
      <c r="O997" s="10" t="str">
        <f t="shared" si="335"/>
        <v>04:15</v>
      </c>
      <c r="P997" s="10" t="str">
        <f t="shared" si="336"/>
        <v/>
      </c>
      <c r="Q997" s="48" t="str">
        <f t="shared" si="337"/>
        <v/>
      </c>
      <c r="R997" s="48" t="str">
        <f t="shared" si="338"/>
        <v/>
      </c>
      <c r="S997" s="42" t="str">
        <f t="shared" si="339"/>
        <v>SINGOLO</v>
      </c>
      <c r="T997" s="57" t="str">
        <f>Tabella3[[#This Row],[Descrizione Attività]]</f>
        <v>ASSISTENZA ELETTRICA ATTIVITA' EDILE IMP 2800 LUGLIO 2025 (PREV 4066)</v>
      </c>
      <c r="U997" s="57" t="str">
        <f>IF(Tabella1[[#This Row],[DATA]]="","","02")</f>
        <v>02</v>
      </c>
      <c r="V997" s="34"/>
      <c r="W997" s="34"/>
      <c r="X997" s="33"/>
      <c r="Y997" s="23"/>
      <c r="Z997" s="21" t="str">
        <f t="shared" si="340"/>
        <v>mercoledì</v>
      </c>
      <c r="AA997" s="22">
        <f t="shared" si="341"/>
        <v>4.25</v>
      </c>
      <c r="AB997" s="22" t="str">
        <f t="shared" si="342"/>
        <v>04:15</v>
      </c>
      <c r="AC997" s="22" t="str">
        <f t="shared" si="343"/>
        <v>NO</v>
      </c>
      <c r="AD997" s="46"/>
      <c r="AE997" s="85">
        <v>45840</v>
      </c>
      <c r="AF997" s="86" t="s">
        <v>89</v>
      </c>
      <c r="AG997" s="86"/>
      <c r="AH997" s="86">
        <v>5400261041</v>
      </c>
      <c r="AI997" s="86">
        <v>10</v>
      </c>
      <c r="AJ997" s="87">
        <v>7.45</v>
      </c>
      <c r="AK997" s="87">
        <v>12</v>
      </c>
      <c r="AL997" s="87">
        <v>4.25</v>
      </c>
      <c r="AM997" s="86" t="s">
        <v>257</v>
      </c>
      <c r="AN997" s="86" t="s">
        <v>91</v>
      </c>
      <c r="AO997" s="75" t="s">
        <v>61</v>
      </c>
    </row>
    <row r="998" spans="1:41" ht="14.45" customHeight="1">
      <c r="A998" s="38"/>
      <c r="B998" s="9">
        <f t="shared" si="330"/>
        <v>45840</v>
      </c>
      <c r="C998" s="39" t="str">
        <f t="shared" ref="C998:C1027" si="351">IF(AH998="","", IF(OR(AH998=4041, AH998=4042, AH998=4043, AH998=4044, AH998=4045, AH998=4046, AH998=4048, AH998=4049, AH998=4051, AH998=4052, AH998=4053, AH998=4054),
404,
IF(AH998=4047,
"ALTRO CANTIERE",
IF(AH998=4050,
430,
IF(LEN(AH998)=5,
MID(AH998, 1, 2) &amp; "/" &amp; MID(AH998, 3, 3),
AH998)
)
)
))</f>
        <v>19/061</v>
      </c>
      <c r="D998" s="38" t="str">
        <f>IF(AF998="", "", IFERROR(TEXT(INDEX(Tabella4[N°], MATCH("*"&amp;AF998&amp;"*", Tabella4[DIPENDENTE], 0)), "0000"), "Non trovato"))</f>
        <v>2013</v>
      </c>
      <c r="E998" s="38" t="str">
        <f>IF(AG998="", "", IF(ISERROR(MATCH("*"&amp;AG998&amp;"*", Tabella4[DIPENDENTE], 0)), "Non trovato", TEXT(INDEX(Tabella4[N°], MATCH("*"&amp;AG998&amp;"*", Tabella4[DIPENDENTE], 0)), "0000")))</f>
        <v/>
      </c>
      <c r="F998" s="48" t="str">
        <f t="shared" si="331"/>
        <v>DE LUCA</v>
      </c>
      <c r="G998" s="48" t="str">
        <f t="shared" si="332"/>
        <v/>
      </c>
      <c r="H998" s="57"/>
      <c r="I998" s="68" t="str">
        <f t="shared" si="333"/>
        <v>02</v>
      </c>
      <c r="J998" s="39" t="str">
        <f t="shared" si="348"/>
        <v/>
      </c>
      <c r="K998" s="40" t="str">
        <f t="shared" si="349"/>
        <v>04:00</v>
      </c>
      <c r="L998" s="48"/>
      <c r="M998" s="41" t="str">
        <f t="shared" si="350"/>
        <v/>
      </c>
      <c r="N998" s="41" t="str">
        <f t="shared" si="334"/>
        <v/>
      </c>
      <c r="O998" s="10" t="str">
        <f t="shared" si="335"/>
        <v>04:00</v>
      </c>
      <c r="P998" s="10" t="str">
        <f t="shared" si="336"/>
        <v/>
      </c>
      <c r="Q998" s="48" t="str">
        <f t="shared" si="337"/>
        <v/>
      </c>
      <c r="R998" s="48" t="str">
        <f t="shared" si="338"/>
        <v/>
      </c>
      <c r="S998" s="42" t="str">
        <f t="shared" si="339"/>
        <v>SINGOLO</v>
      </c>
      <c r="T998" s="57" t="str">
        <f>Tabella3[[#This Row],[Descrizione Attività]]</f>
        <v>Man.Preventiva e correttiva Prese Campione c/o Isab Sud</v>
      </c>
      <c r="U998" s="57" t="str">
        <f>IF(Tabella1[[#This Row],[DATA]]="","","02")</f>
        <v>02</v>
      </c>
      <c r="V998" s="34"/>
      <c r="W998" s="34"/>
      <c r="X998" s="33"/>
      <c r="Y998" s="23"/>
      <c r="Z998" s="21" t="str">
        <f t="shared" si="340"/>
        <v>mercoledì</v>
      </c>
      <c r="AA998" s="22">
        <f t="shared" si="341"/>
        <v>4</v>
      </c>
      <c r="AB998" s="22" t="str">
        <f t="shared" si="342"/>
        <v>04:00</v>
      </c>
      <c r="AC998" s="22" t="str">
        <f t="shared" si="343"/>
        <v>NO</v>
      </c>
      <c r="AD998" s="46"/>
      <c r="AE998" s="85">
        <v>45840</v>
      </c>
      <c r="AF998" s="86" t="s">
        <v>105</v>
      </c>
      <c r="AG998" s="86"/>
      <c r="AH998" s="86">
        <v>19061</v>
      </c>
      <c r="AI998" s="86">
        <v>10</v>
      </c>
      <c r="AJ998" s="87">
        <v>12.45</v>
      </c>
      <c r="AK998" s="87">
        <v>16.45</v>
      </c>
      <c r="AL998" s="87">
        <v>4</v>
      </c>
      <c r="AM998" s="86" t="s">
        <v>164</v>
      </c>
      <c r="AN998" s="86" t="s">
        <v>49</v>
      </c>
      <c r="AO998" s="75" t="s">
        <v>165</v>
      </c>
    </row>
    <row r="999" spans="1:41" ht="14.45" customHeight="1">
      <c r="A999" s="38"/>
      <c r="B999" s="9">
        <f t="shared" si="330"/>
        <v>45840</v>
      </c>
      <c r="C999" s="39">
        <f t="shared" si="351"/>
        <v>5400257263</v>
      </c>
      <c r="D999" s="38" t="str">
        <f>IF(AF999="", "", IFERROR(TEXT(INDEX(Tabella4[N°], MATCH("*"&amp;AF999&amp;"*", Tabella4[DIPENDENTE], 0)), "0000"), "Non trovato"))</f>
        <v>0242</v>
      </c>
      <c r="E999" s="38" t="str">
        <f>IF(AG999="", "", IF(ISERROR(MATCH("*"&amp;AG999&amp;"*", Tabella4[DIPENDENTE], 0)), "Non trovato", TEXT(INDEX(Tabella4[N°], MATCH("*"&amp;AG999&amp;"*", Tabella4[DIPENDENTE], 0)), "0000")))</f>
        <v/>
      </c>
      <c r="F999" s="48" t="str">
        <f t="shared" si="331"/>
        <v>OGNISANTI A</v>
      </c>
      <c r="G999" s="48" t="str">
        <f t="shared" si="332"/>
        <v/>
      </c>
      <c r="H999" s="57"/>
      <c r="I999" s="68" t="str">
        <f t="shared" si="333"/>
        <v>02</v>
      </c>
      <c r="J999" s="39" t="str">
        <f t="shared" si="348"/>
        <v/>
      </c>
      <c r="K999" s="40" t="str">
        <f t="shared" si="349"/>
        <v>07:15</v>
      </c>
      <c r="L999" s="48"/>
      <c r="M999" s="41" t="str">
        <f t="shared" si="350"/>
        <v/>
      </c>
      <c r="N999" s="41" t="str">
        <f t="shared" si="334"/>
        <v/>
      </c>
      <c r="O999" s="10" t="str">
        <f t="shared" si="335"/>
        <v>07:15</v>
      </c>
      <c r="P999" s="10" t="str">
        <f t="shared" si="336"/>
        <v/>
      </c>
      <c r="Q999" s="48" t="str">
        <f t="shared" si="337"/>
        <v/>
      </c>
      <c r="R999" s="48" t="str">
        <f t="shared" si="338"/>
        <v/>
      </c>
      <c r="S999" s="42" t="str">
        <f t="shared" si="339"/>
        <v>SINGOLO</v>
      </c>
      <c r="T999" s="57" t="str">
        <f>Tabella3[[#This Row],[Descrizione Attività]]</f>
        <v>Smontagg. e montagg. conv. "A" e Mot. El</v>
      </c>
      <c r="U999" s="57" t="str">
        <f>IF(Tabella1[[#This Row],[DATA]]="","","02")</f>
        <v>02</v>
      </c>
      <c r="V999" s="34"/>
      <c r="W999" s="34"/>
      <c r="X999" s="33"/>
      <c r="Y999" s="23"/>
      <c r="Z999" s="21" t="str">
        <f t="shared" si="340"/>
        <v>mercoledì</v>
      </c>
      <c r="AA999" s="22">
        <f t="shared" si="341"/>
        <v>7.25</v>
      </c>
      <c r="AB999" s="22" t="str">
        <f t="shared" si="342"/>
        <v>07:15</v>
      </c>
      <c r="AC999" s="22" t="str">
        <f t="shared" si="343"/>
        <v>NO</v>
      </c>
      <c r="AD999" s="46"/>
      <c r="AE999" s="85">
        <v>45840</v>
      </c>
      <c r="AF999" s="86" t="s">
        <v>72</v>
      </c>
      <c r="AG999" s="86"/>
      <c r="AH999" s="86">
        <v>5400257263</v>
      </c>
      <c r="AI999" s="86">
        <v>10</v>
      </c>
      <c r="AJ999" s="87">
        <v>7.45</v>
      </c>
      <c r="AK999" s="87">
        <v>15.45</v>
      </c>
      <c r="AL999" s="87">
        <v>7.25</v>
      </c>
      <c r="AM999" s="86" t="s">
        <v>250</v>
      </c>
      <c r="AN999" s="86" t="s">
        <v>45</v>
      </c>
      <c r="AO999" s="75" t="s">
        <v>124</v>
      </c>
    </row>
    <row r="1000" spans="1:41" ht="14.45" customHeight="1">
      <c r="A1000" s="38"/>
      <c r="B1000" s="9">
        <f t="shared" si="330"/>
        <v>45840</v>
      </c>
      <c r="C1000" s="39">
        <f t="shared" si="351"/>
        <v>5400257263</v>
      </c>
      <c r="D1000" s="38" t="str">
        <f>IF(AF1000="", "", IFERROR(TEXT(INDEX(Tabella4[N°], MATCH("*"&amp;AF1000&amp;"*", Tabella4[DIPENDENTE], 0)), "0000"), "Non trovato"))</f>
        <v>1969</v>
      </c>
      <c r="E1000" s="38" t="str">
        <f>IF(AG1000="", "", IF(ISERROR(MATCH("*"&amp;AG1000&amp;"*", Tabella4[DIPENDENTE], 0)), "Non trovato", TEXT(INDEX(Tabella4[N°], MATCH("*"&amp;AG1000&amp;"*", Tabella4[DIPENDENTE], 0)), "0000")))</f>
        <v/>
      </c>
      <c r="F1000" s="48" t="str">
        <f t="shared" si="331"/>
        <v>BELLISTRI</v>
      </c>
      <c r="G1000" s="48" t="str">
        <f t="shared" si="332"/>
        <v/>
      </c>
      <c r="H1000" s="57"/>
      <c r="I1000" s="68" t="str">
        <f t="shared" si="333"/>
        <v>02</v>
      </c>
      <c r="J1000" s="39" t="str">
        <f t="shared" si="348"/>
        <v/>
      </c>
      <c r="K1000" s="40" t="str">
        <f t="shared" si="349"/>
        <v>08:15</v>
      </c>
      <c r="L1000" s="48"/>
      <c r="M1000" s="41" t="str">
        <f t="shared" si="350"/>
        <v/>
      </c>
      <c r="N1000" s="41" t="str">
        <f t="shared" si="334"/>
        <v/>
      </c>
      <c r="O1000" s="10" t="str">
        <f t="shared" si="335"/>
        <v>08:15</v>
      </c>
      <c r="P1000" s="10" t="str">
        <f t="shared" si="336"/>
        <v/>
      </c>
      <c r="Q1000" s="48" t="str">
        <f t="shared" si="337"/>
        <v/>
      </c>
      <c r="R1000" s="48" t="str">
        <f t="shared" si="338"/>
        <v/>
      </c>
      <c r="S1000" s="42" t="str">
        <f t="shared" si="339"/>
        <v>SINGOLO</v>
      </c>
      <c r="T1000" s="57" t="str">
        <f>Tabella3[[#This Row],[Descrizione Attività]]</f>
        <v>Smontagg. e montagg. conv. "A" e Mot. El</v>
      </c>
      <c r="U1000" s="57" t="str">
        <f>IF(Tabella1[[#This Row],[DATA]]="","","02")</f>
        <v>02</v>
      </c>
      <c r="V1000" s="34"/>
      <c r="W1000" s="34"/>
      <c r="X1000" s="33"/>
      <c r="Y1000" s="23"/>
      <c r="Z1000" s="21" t="str">
        <f t="shared" si="340"/>
        <v>mercoledì</v>
      </c>
      <c r="AA1000" s="22">
        <f t="shared" si="341"/>
        <v>8.25</v>
      </c>
      <c r="AB1000" s="22" t="str">
        <f t="shared" si="342"/>
        <v>08:15</v>
      </c>
      <c r="AC1000" s="22" t="str">
        <f t="shared" si="343"/>
        <v>NO</v>
      </c>
      <c r="AD1000" s="46"/>
      <c r="AE1000" s="85">
        <v>45840</v>
      </c>
      <c r="AF1000" s="86" t="s">
        <v>73</v>
      </c>
      <c r="AG1000" s="86"/>
      <c r="AH1000" s="86">
        <v>5400257263</v>
      </c>
      <c r="AI1000" s="86">
        <v>10</v>
      </c>
      <c r="AJ1000" s="87">
        <v>7.45</v>
      </c>
      <c r="AK1000" s="87">
        <v>16.45</v>
      </c>
      <c r="AL1000" s="87">
        <v>8.25</v>
      </c>
      <c r="AM1000" s="86" t="s">
        <v>250</v>
      </c>
      <c r="AN1000" s="86" t="s">
        <v>45</v>
      </c>
      <c r="AO1000" s="75" t="s">
        <v>124</v>
      </c>
    </row>
    <row r="1001" spans="1:41" ht="14.45" customHeight="1">
      <c r="A1001" s="38"/>
      <c r="B1001" s="9">
        <f t="shared" si="330"/>
        <v>45840</v>
      </c>
      <c r="C1001" s="39">
        <f t="shared" si="351"/>
        <v>5400257568</v>
      </c>
      <c r="D1001" s="38" t="str">
        <f>IF(AF1001="", "", IFERROR(TEXT(INDEX(Tabella4[N°], MATCH("*"&amp;AF1001&amp;"*", Tabella4[DIPENDENTE], 0)), "0000"), "Non trovato"))</f>
        <v>1976</v>
      </c>
      <c r="E1001" s="38" t="str">
        <f>IF(AG1001="", "", IF(ISERROR(MATCH("*"&amp;AG1001&amp;"*", Tabella4[DIPENDENTE], 0)), "Non trovato", TEXT(INDEX(Tabella4[N°], MATCH("*"&amp;AG1001&amp;"*", Tabella4[DIPENDENTE], 0)), "0000")))</f>
        <v>2150</v>
      </c>
      <c r="F1001" s="48" t="str">
        <f t="shared" si="331"/>
        <v>RIZZA F</v>
      </c>
      <c r="G1001" s="48" t="str">
        <f t="shared" si="332"/>
        <v>RIZZA C</v>
      </c>
      <c r="H1001" s="57"/>
      <c r="I1001" s="68" t="str">
        <f t="shared" si="333"/>
        <v>02</v>
      </c>
      <c r="J1001" s="39" t="str">
        <f t="shared" si="348"/>
        <v/>
      </c>
      <c r="K1001" s="40" t="str">
        <f t="shared" si="349"/>
        <v>08:15</v>
      </c>
      <c r="L1001" s="48"/>
      <c r="M1001" s="41" t="str">
        <f t="shared" si="350"/>
        <v/>
      </c>
      <c r="N1001" s="41" t="str">
        <f t="shared" si="334"/>
        <v/>
      </c>
      <c r="O1001" s="10" t="str">
        <f t="shared" si="335"/>
        <v>08:15</v>
      </c>
      <c r="P1001" s="10" t="str">
        <f t="shared" si="336"/>
        <v/>
      </c>
      <c r="Q1001" s="48" t="str">
        <f t="shared" si="337"/>
        <v/>
      </c>
      <c r="R1001" s="48" t="str">
        <f t="shared" si="338"/>
        <v/>
      </c>
      <c r="S1001" s="42" t="str">
        <f t="shared" si="339"/>
        <v>DOPPIO</v>
      </c>
      <c r="T1001" s="57" t="str">
        <f>Tabella3[[#This Row],[Descrizione Attività]]</f>
        <v>ripristini sistemi AI - luglio 2025</v>
      </c>
      <c r="U1001" s="57" t="str">
        <f>IF(Tabella1[[#This Row],[DATA]]="","","02")</f>
        <v>02</v>
      </c>
      <c r="V1001" s="34"/>
      <c r="W1001" s="34"/>
      <c r="X1001" s="33"/>
      <c r="Y1001" s="23"/>
      <c r="Z1001" s="21" t="str">
        <f t="shared" si="340"/>
        <v>mercoledì</v>
      </c>
      <c r="AA1001" s="22">
        <f t="shared" si="341"/>
        <v>8.25</v>
      </c>
      <c r="AB1001" s="22" t="str">
        <f t="shared" si="342"/>
        <v>08:15</v>
      </c>
      <c r="AC1001" s="22" t="str">
        <f t="shared" si="343"/>
        <v>NO</v>
      </c>
      <c r="AD1001" s="46"/>
      <c r="AE1001" s="85">
        <v>45840</v>
      </c>
      <c r="AF1001" s="86" t="s">
        <v>77</v>
      </c>
      <c r="AG1001" s="86" t="s">
        <v>78</v>
      </c>
      <c r="AH1001" s="86">
        <v>5400257568</v>
      </c>
      <c r="AI1001" s="86">
        <v>10</v>
      </c>
      <c r="AJ1001" s="87">
        <v>7.45</v>
      </c>
      <c r="AK1001" s="87">
        <v>16.45</v>
      </c>
      <c r="AL1001" s="87">
        <v>16.5</v>
      </c>
      <c r="AM1001" s="86" t="s">
        <v>253</v>
      </c>
      <c r="AN1001" s="86" t="s">
        <v>45</v>
      </c>
      <c r="AO1001" s="75" t="s">
        <v>80</v>
      </c>
    </row>
    <row r="1002" spans="1:41" ht="14.45" customHeight="1">
      <c r="A1002" s="38"/>
      <c r="B1002" s="9">
        <f t="shared" si="330"/>
        <v>45840</v>
      </c>
      <c r="C1002" s="39">
        <f t="shared" si="351"/>
        <v>5400257239</v>
      </c>
      <c r="D1002" s="38" t="str">
        <f>IF(AF1002="", "", IFERROR(TEXT(INDEX(Tabella4[N°], MATCH("*"&amp;AF1002&amp;"*", Tabella4[DIPENDENTE], 0)), "0000"), "Non trovato"))</f>
        <v>0552</v>
      </c>
      <c r="E1002" s="38" t="str">
        <f>IF(AG1002="", "", IF(ISERROR(MATCH("*"&amp;AG1002&amp;"*", Tabella4[DIPENDENTE], 0)), "Non trovato", TEXT(INDEX(Tabella4[N°], MATCH("*"&amp;AG1002&amp;"*", Tabella4[DIPENDENTE], 0)), "0000")))</f>
        <v>0285</v>
      </c>
      <c r="F1002" s="48" t="str">
        <f t="shared" si="331"/>
        <v>DI MARE</v>
      </c>
      <c r="G1002" s="48" t="str">
        <f t="shared" si="332"/>
        <v>GALIFFI</v>
      </c>
      <c r="H1002" s="57"/>
      <c r="I1002" s="68" t="str">
        <f t="shared" si="333"/>
        <v>02</v>
      </c>
      <c r="J1002" s="39" t="str">
        <f t="shared" si="348"/>
        <v/>
      </c>
      <c r="K1002" s="40" t="str">
        <f t="shared" si="349"/>
        <v>08:15</v>
      </c>
      <c r="L1002" s="48"/>
      <c r="M1002" s="41" t="str">
        <f t="shared" si="350"/>
        <v/>
      </c>
      <c r="N1002" s="41" t="str">
        <f t="shared" si="334"/>
        <v/>
      </c>
      <c r="O1002" s="10" t="str">
        <f t="shared" si="335"/>
        <v>08:15</v>
      </c>
      <c r="P1002" s="10" t="str">
        <f t="shared" si="336"/>
        <v/>
      </c>
      <c r="Q1002" s="48" t="str">
        <f t="shared" si="337"/>
        <v/>
      </c>
      <c r="R1002" s="48" t="str">
        <f t="shared" si="338"/>
        <v/>
      </c>
      <c r="S1002" s="42" t="str">
        <f t="shared" si="339"/>
        <v>DOPPIO</v>
      </c>
      <c r="T1002" s="57" t="str">
        <f>Tabella3[[#This Row],[Descrizione Attività]]</f>
        <v>ARCOM BLE PON: squ ele corrett Luglio</v>
      </c>
      <c r="U1002" s="57" t="str">
        <f>IF(Tabella1[[#This Row],[DATA]]="","","02")</f>
        <v>02</v>
      </c>
      <c r="V1002" s="34"/>
      <c r="W1002" s="34"/>
      <c r="X1002" s="33"/>
      <c r="Y1002" s="23"/>
      <c r="Z1002" s="21" t="str">
        <f t="shared" si="340"/>
        <v>mercoledì</v>
      </c>
      <c r="AA1002" s="22">
        <f t="shared" si="341"/>
        <v>8.25</v>
      </c>
      <c r="AB1002" s="22" t="str">
        <f t="shared" si="342"/>
        <v>08:15</v>
      </c>
      <c r="AC1002" s="22" t="str">
        <f t="shared" si="343"/>
        <v>NO</v>
      </c>
      <c r="AD1002" s="46"/>
      <c r="AE1002" s="85">
        <v>45840</v>
      </c>
      <c r="AF1002" s="86" t="s">
        <v>63</v>
      </c>
      <c r="AG1002" s="86" t="s">
        <v>267</v>
      </c>
      <c r="AH1002" s="86">
        <v>5400257239</v>
      </c>
      <c r="AI1002" s="86">
        <v>10</v>
      </c>
      <c r="AJ1002" s="87">
        <v>7.45</v>
      </c>
      <c r="AK1002" s="87">
        <v>16.45</v>
      </c>
      <c r="AL1002" s="87">
        <v>16.5</v>
      </c>
      <c r="AM1002" s="86" t="s">
        <v>258</v>
      </c>
      <c r="AN1002" s="86" t="s">
        <v>45</v>
      </c>
      <c r="AO1002" s="75" t="s">
        <v>61</v>
      </c>
    </row>
    <row r="1003" spans="1:41" ht="14.45" customHeight="1">
      <c r="A1003" s="38"/>
      <c r="B1003" s="9">
        <f t="shared" si="330"/>
        <v>45840</v>
      </c>
      <c r="C1003" s="39">
        <f t="shared" si="351"/>
        <v>5400243313</v>
      </c>
      <c r="D1003" s="38" t="str">
        <f>IF(AF1003="", "", IFERROR(TEXT(INDEX(Tabella4[N°], MATCH("*"&amp;AF1003&amp;"*", Tabella4[DIPENDENTE], 0)), "0000"), "Non trovato"))</f>
        <v>1833</v>
      </c>
      <c r="E1003" s="38" t="str">
        <f>IF(AG1003="", "", IF(ISERROR(MATCH("*"&amp;AG1003&amp;"*", Tabella4[DIPENDENTE], 0)), "Non trovato", TEXT(INDEX(Tabella4[N°], MATCH("*"&amp;AG1003&amp;"*", Tabella4[DIPENDENTE], 0)), "0000")))</f>
        <v>1904</v>
      </c>
      <c r="F1003" s="48" t="str">
        <f t="shared" si="331"/>
        <v>MICELI</v>
      </c>
      <c r="G1003" s="48" t="str">
        <f t="shared" si="332"/>
        <v>LA ROCCA</v>
      </c>
      <c r="H1003" s="57"/>
      <c r="I1003" s="68" t="str">
        <f t="shared" si="333"/>
        <v>02</v>
      </c>
      <c r="J1003" s="39" t="str">
        <f t="shared" si="348"/>
        <v/>
      </c>
      <c r="K1003" s="40" t="str">
        <f t="shared" si="349"/>
        <v>04:15</v>
      </c>
      <c r="L1003" s="48"/>
      <c r="M1003" s="41" t="str">
        <f t="shared" si="350"/>
        <v/>
      </c>
      <c r="N1003" s="41" t="str">
        <f t="shared" si="334"/>
        <v/>
      </c>
      <c r="O1003" s="10" t="str">
        <f t="shared" si="335"/>
        <v>04:15</v>
      </c>
      <c r="P1003" s="10" t="str">
        <f t="shared" si="336"/>
        <v/>
      </c>
      <c r="Q1003" s="48" t="str">
        <f t="shared" si="337"/>
        <v/>
      </c>
      <c r="R1003" s="48" t="str">
        <f t="shared" si="338"/>
        <v/>
      </c>
      <c r="S1003" s="42" t="str">
        <f t="shared" si="339"/>
        <v>DOPPIO</v>
      </c>
      <c r="T1003" s="57" t="str">
        <f>Tabella3[[#This Row],[Descrizione Attività]]</f>
        <v>Assistenza ELE attività edili_2025</v>
      </c>
      <c r="U1003" s="57" t="str">
        <f>IF(Tabella1[[#This Row],[DATA]]="","","02")</f>
        <v>02</v>
      </c>
      <c r="V1003" s="34"/>
      <c r="W1003" s="34"/>
      <c r="X1003" s="33"/>
      <c r="Y1003" s="23"/>
      <c r="Z1003" s="21" t="str">
        <f t="shared" si="340"/>
        <v>mercoledì</v>
      </c>
      <c r="AA1003" s="22">
        <f t="shared" si="341"/>
        <v>4.25</v>
      </c>
      <c r="AB1003" s="22" t="str">
        <f t="shared" si="342"/>
        <v>04:15</v>
      </c>
      <c r="AC1003" s="22" t="str">
        <f t="shared" si="343"/>
        <v>NO</v>
      </c>
      <c r="AD1003" s="46"/>
      <c r="AE1003" s="85">
        <v>45840</v>
      </c>
      <c r="AF1003" s="86" t="s">
        <v>82</v>
      </c>
      <c r="AG1003" s="86" t="s">
        <v>59</v>
      </c>
      <c r="AH1003" s="86">
        <v>5400243313</v>
      </c>
      <c r="AI1003" s="86">
        <v>10</v>
      </c>
      <c r="AJ1003" s="87">
        <v>7.45</v>
      </c>
      <c r="AK1003" s="87">
        <v>12</v>
      </c>
      <c r="AL1003" s="87">
        <v>8.5</v>
      </c>
      <c r="AM1003" s="86" t="s">
        <v>145</v>
      </c>
      <c r="AN1003" s="86" t="s">
        <v>45</v>
      </c>
      <c r="AO1003" s="75" t="s">
        <v>61</v>
      </c>
    </row>
    <row r="1004" spans="1:41" ht="14.45" customHeight="1">
      <c r="A1004" s="38"/>
      <c r="B1004" s="9">
        <f t="shared" si="330"/>
        <v>45840</v>
      </c>
      <c r="C1004" s="39">
        <f t="shared" si="351"/>
        <v>5400257530</v>
      </c>
      <c r="D1004" s="38" t="str">
        <f>IF(AF1004="", "", IFERROR(TEXT(INDEX(Tabella4[N°], MATCH("*"&amp;AF1004&amp;"*", Tabella4[DIPENDENTE], 0)), "0000"), "Non trovato"))</f>
        <v>0370</v>
      </c>
      <c r="E1004" s="38" t="str">
        <f>IF(AG1004="", "", IF(ISERROR(MATCH("*"&amp;AG1004&amp;"*", Tabella4[DIPENDENTE], 0)), "Non trovato", TEXT(INDEX(Tabella4[N°], MATCH("*"&amp;AG1004&amp;"*", Tabella4[DIPENDENTE], 0)), "0000")))</f>
        <v>2114</v>
      </c>
      <c r="F1004" s="48" t="str">
        <f t="shared" si="331"/>
        <v>GARBINI</v>
      </c>
      <c r="G1004" s="48" t="str">
        <f t="shared" si="332"/>
        <v>GUARINO</v>
      </c>
      <c r="H1004" s="57"/>
      <c r="I1004" s="68" t="str">
        <f t="shared" si="333"/>
        <v>02</v>
      </c>
      <c r="J1004" s="39" t="str">
        <f t="shared" si="348"/>
        <v/>
      </c>
      <c r="K1004" s="40" t="str">
        <f t="shared" si="349"/>
        <v>08:15</v>
      </c>
      <c r="L1004" s="48"/>
      <c r="M1004" s="41" t="str">
        <f t="shared" si="350"/>
        <v/>
      </c>
      <c r="N1004" s="41" t="str">
        <f t="shared" si="334"/>
        <v/>
      </c>
      <c r="O1004" s="10" t="str">
        <f t="shared" si="335"/>
        <v>08:15</v>
      </c>
      <c r="P1004" s="10" t="str">
        <f t="shared" si="336"/>
        <v/>
      </c>
      <c r="Q1004" s="48" t="str">
        <f t="shared" si="337"/>
        <v/>
      </c>
      <c r="R1004" s="48" t="str">
        <f t="shared" si="338"/>
        <v/>
      </c>
      <c r="S1004" s="42" t="str">
        <f t="shared" si="339"/>
        <v>DOPPIO</v>
      </c>
      <c r="T1004" s="57" t="str">
        <f>Tabella3[[#This Row],[Descrizione Attività]]</f>
        <v>U500/ILLUMINAZIONE IMPIANTO</v>
      </c>
      <c r="U1004" s="57" t="str">
        <f>IF(Tabella1[[#This Row],[DATA]]="","","02")</f>
        <v>02</v>
      </c>
      <c r="V1004" s="34"/>
      <c r="W1004" s="34"/>
      <c r="X1004" s="33"/>
      <c r="Y1004" s="23"/>
      <c r="Z1004" s="21" t="str">
        <f t="shared" si="340"/>
        <v>mercoledì</v>
      </c>
      <c r="AA1004" s="22">
        <f t="shared" si="341"/>
        <v>8.25</v>
      </c>
      <c r="AB1004" s="22" t="str">
        <f t="shared" si="342"/>
        <v>08:15</v>
      </c>
      <c r="AC1004" s="22" t="str">
        <f t="shared" si="343"/>
        <v>NO</v>
      </c>
      <c r="AD1004" s="46"/>
      <c r="AE1004" s="85">
        <v>45840</v>
      </c>
      <c r="AF1004" s="86" t="s">
        <v>115</v>
      </c>
      <c r="AG1004" s="86" t="s">
        <v>43</v>
      </c>
      <c r="AH1004" s="86">
        <v>5400257530</v>
      </c>
      <c r="AI1004" s="86">
        <v>10</v>
      </c>
      <c r="AJ1004" s="87">
        <v>7.45</v>
      </c>
      <c r="AK1004" s="87">
        <v>16.45</v>
      </c>
      <c r="AL1004" s="87">
        <v>16.5</v>
      </c>
      <c r="AM1004" s="86" t="s">
        <v>268</v>
      </c>
      <c r="AN1004" s="86" t="s">
        <v>45</v>
      </c>
      <c r="AO1004" s="75" t="s">
        <v>61</v>
      </c>
    </row>
    <row r="1005" spans="1:41" ht="14.45" customHeight="1">
      <c r="A1005" s="38"/>
      <c r="B1005" s="9">
        <f t="shared" si="330"/>
        <v>45840</v>
      </c>
      <c r="C1005" s="39">
        <f t="shared" si="351"/>
        <v>5400257239</v>
      </c>
      <c r="D1005" s="38" t="str">
        <f>IF(AF1005="", "", IFERROR(TEXT(INDEX(Tabella4[N°], MATCH("*"&amp;AF1005&amp;"*", Tabella4[DIPENDENTE], 0)), "0000"), "Non trovato"))</f>
        <v>0263</v>
      </c>
      <c r="E1005" s="38" t="str">
        <f>IF(AG1005="", "", IF(ISERROR(MATCH("*"&amp;AG1005&amp;"*", Tabella4[DIPENDENTE], 0)), "Non trovato", TEXT(INDEX(Tabella4[N°], MATCH("*"&amp;AG1005&amp;"*", Tabella4[DIPENDENTE], 0)), "0000")))</f>
        <v>0278</v>
      </c>
      <c r="F1005" s="48" t="str">
        <f t="shared" si="331"/>
        <v>ROSSITTO G</v>
      </c>
      <c r="G1005" s="48" t="str">
        <f t="shared" si="332"/>
        <v>INTRESSALVI</v>
      </c>
      <c r="H1005" s="57"/>
      <c r="I1005" s="68" t="str">
        <f t="shared" si="333"/>
        <v>02</v>
      </c>
      <c r="J1005" s="39" t="str">
        <f t="shared" si="348"/>
        <v/>
      </c>
      <c r="K1005" s="40" t="str">
        <f t="shared" si="349"/>
        <v>03:15</v>
      </c>
      <c r="L1005" s="48"/>
      <c r="M1005" s="41" t="str">
        <f t="shared" si="350"/>
        <v/>
      </c>
      <c r="N1005" s="41" t="str">
        <f t="shared" si="334"/>
        <v/>
      </c>
      <c r="O1005" s="10" t="str">
        <f t="shared" si="335"/>
        <v>03:15</v>
      </c>
      <c r="P1005" s="10" t="str">
        <f t="shared" si="336"/>
        <v/>
      </c>
      <c r="Q1005" s="48" t="str">
        <f t="shared" si="337"/>
        <v/>
      </c>
      <c r="R1005" s="48" t="str">
        <f t="shared" si="338"/>
        <v/>
      </c>
      <c r="S1005" s="42" t="str">
        <f t="shared" si="339"/>
        <v>DOPPIO</v>
      </c>
      <c r="T1005" s="57" t="str">
        <f>Tabella3[[#This Row],[Descrizione Attività]]</f>
        <v>ARCOM BLE PON: squ ele corrett Luglio</v>
      </c>
      <c r="U1005" s="57" t="str">
        <f>IF(Tabella1[[#This Row],[DATA]]="","","02")</f>
        <v>02</v>
      </c>
      <c r="V1005" s="34"/>
      <c r="W1005" s="34"/>
      <c r="X1005" s="33"/>
      <c r="Y1005" s="23"/>
      <c r="Z1005" s="21" t="str">
        <f t="shared" si="340"/>
        <v>mercoledì</v>
      </c>
      <c r="AA1005" s="22">
        <f t="shared" si="341"/>
        <v>3.25</v>
      </c>
      <c r="AB1005" s="22" t="str">
        <f t="shared" si="342"/>
        <v>03:15</v>
      </c>
      <c r="AC1005" s="22" t="str">
        <f t="shared" si="343"/>
        <v>NO</v>
      </c>
      <c r="AD1005" s="46"/>
      <c r="AE1005" s="85">
        <v>45840</v>
      </c>
      <c r="AF1005" s="86" t="s">
        <v>110</v>
      </c>
      <c r="AG1005" s="86" t="s">
        <v>50</v>
      </c>
      <c r="AH1005" s="86">
        <v>5400257239</v>
      </c>
      <c r="AI1005" s="86">
        <v>10</v>
      </c>
      <c r="AJ1005" s="87">
        <v>8.4499999999999993</v>
      </c>
      <c r="AK1005" s="87">
        <v>12</v>
      </c>
      <c r="AL1005" s="87">
        <v>6.5</v>
      </c>
      <c r="AM1005" s="86" t="s">
        <v>258</v>
      </c>
      <c r="AN1005" s="86" t="s">
        <v>45</v>
      </c>
      <c r="AO1005" s="75" t="s">
        <v>61</v>
      </c>
    </row>
    <row r="1006" spans="1:41" ht="14.45" customHeight="1">
      <c r="A1006" s="38"/>
      <c r="B1006" s="9">
        <f t="shared" si="330"/>
        <v>45840</v>
      </c>
      <c r="C1006" s="51">
        <f t="shared" si="351"/>
        <v>404</v>
      </c>
      <c r="D1006" s="38" t="str">
        <f>IF(AF1006="", "", IFERROR(TEXT(INDEX(Tabella4[N°], MATCH("*"&amp;AF1006&amp;"*", Tabella4[DIPENDENTE], 0)), "0000"), "Non trovato"))</f>
        <v>0510</v>
      </c>
      <c r="E1006" s="38" t="str">
        <f>IF(AG1006="", "", IF(ISERROR(MATCH("*"&amp;AG1006&amp;"*", Tabella4[DIPENDENTE], 0)), "Non trovato", TEXT(INDEX(Tabella4[N°], MATCH("*"&amp;AG1006&amp;"*", Tabella4[DIPENDENTE], 0)), "0000")))</f>
        <v/>
      </c>
      <c r="F1006" s="48" t="str">
        <f t="shared" si="331"/>
        <v>TORDONATO</v>
      </c>
      <c r="G1006" s="48" t="str">
        <f t="shared" si="332"/>
        <v/>
      </c>
      <c r="H1006" s="57"/>
      <c r="I1006" s="68" t="str">
        <f t="shared" si="333"/>
        <v>02</v>
      </c>
      <c r="J1006" s="39" t="str">
        <f t="shared" si="348"/>
        <v>01:00</v>
      </c>
      <c r="K1006" s="40" t="str">
        <f t="shared" si="349"/>
        <v/>
      </c>
      <c r="L1006" s="48"/>
      <c r="M1006" s="41" t="str">
        <f t="shared" si="350"/>
        <v/>
      </c>
      <c r="N1006" s="41" t="str">
        <f t="shared" si="334"/>
        <v/>
      </c>
      <c r="O1006" s="10" t="str">
        <f t="shared" si="335"/>
        <v>01:00</v>
      </c>
      <c r="P1006" s="10" t="str">
        <f t="shared" si="336"/>
        <v/>
      </c>
      <c r="Q1006" s="48" t="str">
        <f t="shared" si="337"/>
        <v/>
      </c>
      <c r="R1006" s="48" t="str">
        <f t="shared" si="338"/>
        <v/>
      </c>
      <c r="S1006" s="42" t="str">
        <f t="shared" si="339"/>
        <v>SINGOLO</v>
      </c>
      <c r="T1006" s="58" t="str">
        <f>Tabella3[[#This Row],[Descrizione Attività]]</f>
        <v>ORE CONTO PROPRIO</v>
      </c>
      <c r="U1006" s="58" t="str">
        <f>IF(Tabella1[[#This Row],[DATA]]="","","02")</f>
        <v>02</v>
      </c>
      <c r="V1006" s="34"/>
      <c r="W1006" s="34"/>
      <c r="X1006" s="33"/>
      <c r="Y1006" s="23"/>
      <c r="Z1006" s="21" t="str">
        <f t="shared" si="340"/>
        <v>mercoledì</v>
      </c>
      <c r="AA1006" s="22">
        <f t="shared" si="341"/>
        <v>1</v>
      </c>
      <c r="AB1006" s="22" t="str">
        <f t="shared" si="342"/>
        <v>01:00</v>
      </c>
      <c r="AC1006" s="22" t="str">
        <f t="shared" si="343"/>
        <v>NO</v>
      </c>
      <c r="AD1006" s="46"/>
      <c r="AE1006" s="85">
        <v>45840</v>
      </c>
      <c r="AF1006" s="86" t="s">
        <v>143</v>
      </c>
      <c r="AG1006" s="86"/>
      <c r="AH1006" s="88">
        <v>4041</v>
      </c>
      <c r="AI1006" s="88">
        <v>10</v>
      </c>
      <c r="AJ1006" s="87">
        <v>6.45</v>
      </c>
      <c r="AK1006" s="87">
        <v>7.45</v>
      </c>
      <c r="AL1006" s="87">
        <v>1</v>
      </c>
      <c r="AM1006" s="86" t="s">
        <v>62</v>
      </c>
      <c r="AN1006" s="86" t="s">
        <v>49</v>
      </c>
      <c r="AO1006" s="75">
        <v>4041</v>
      </c>
    </row>
    <row r="1007" spans="1:41" ht="14.45" customHeight="1">
      <c r="A1007" s="38"/>
      <c r="B1007" s="9">
        <f t="shared" si="330"/>
        <v>45840</v>
      </c>
      <c r="C1007" s="51">
        <f t="shared" si="351"/>
        <v>5400256883</v>
      </c>
      <c r="D1007" s="38" t="str">
        <f>IF(AF1007="", "", IFERROR(TEXT(INDEX(Tabella4[N°], MATCH("*"&amp;AF1007&amp;"*", Tabella4[DIPENDENTE], 0)), "0000"), "Non trovato"))</f>
        <v>0510</v>
      </c>
      <c r="E1007" s="38" t="str">
        <f>IF(AG1007="", "", IF(ISERROR(MATCH("*"&amp;AG1007&amp;"*", Tabella4[DIPENDENTE], 0)), "Non trovato", TEXT(INDEX(Tabella4[N°], MATCH("*"&amp;AG1007&amp;"*", Tabella4[DIPENDENTE], 0)), "0000")))</f>
        <v>1667</v>
      </c>
      <c r="F1007" s="48" t="str">
        <f t="shared" si="331"/>
        <v>TORDONATO</v>
      </c>
      <c r="G1007" s="48" t="str">
        <f t="shared" si="332"/>
        <v>CAVALLARO</v>
      </c>
      <c r="H1007" s="57"/>
      <c r="I1007" s="68" t="str">
        <f t="shared" si="333"/>
        <v>02</v>
      </c>
      <c r="J1007" s="39" t="str">
        <f t="shared" si="348"/>
        <v/>
      </c>
      <c r="K1007" s="40" t="str">
        <f t="shared" si="349"/>
        <v>08:15</v>
      </c>
      <c r="L1007" s="48"/>
      <c r="M1007" s="41" t="str">
        <f t="shared" si="350"/>
        <v>02:00</v>
      </c>
      <c r="N1007" s="41" t="str">
        <f t="shared" si="334"/>
        <v/>
      </c>
      <c r="O1007" s="10" t="str">
        <f t="shared" si="335"/>
        <v>10:15</v>
      </c>
      <c r="P1007" s="10" t="str">
        <f t="shared" si="336"/>
        <v/>
      </c>
      <c r="Q1007" s="48" t="str">
        <f t="shared" si="337"/>
        <v/>
      </c>
      <c r="R1007" s="48" t="str">
        <f t="shared" si="338"/>
        <v/>
      </c>
      <c r="S1007" s="42" t="str">
        <f t="shared" si="339"/>
        <v>DOPPIO</v>
      </c>
      <c r="T1007" s="58" t="str">
        <f>Tabella3[[#This Row],[Descrizione Attività]]</f>
        <v>389E-A1.1:ripr.funzionalità parti intern</v>
      </c>
      <c r="U1007" s="58" t="str">
        <f>IF(Tabella1[[#This Row],[DATA]]="","","02")</f>
        <v>02</v>
      </c>
      <c r="V1007" s="34"/>
      <c r="W1007" s="34"/>
      <c r="X1007" s="33"/>
      <c r="Y1007" s="23"/>
      <c r="Z1007" s="21" t="str">
        <f t="shared" si="340"/>
        <v>mercoledì</v>
      </c>
      <c r="AA1007" s="22">
        <f t="shared" si="341"/>
        <v>10.25</v>
      </c>
      <c r="AB1007" s="22" t="str">
        <f t="shared" si="342"/>
        <v>10:15</v>
      </c>
      <c r="AC1007" s="22" t="str">
        <f t="shared" si="343"/>
        <v>NO</v>
      </c>
      <c r="AD1007" s="46"/>
      <c r="AE1007" s="85">
        <v>45840</v>
      </c>
      <c r="AF1007" s="86" t="s">
        <v>143</v>
      </c>
      <c r="AG1007" s="86" t="s">
        <v>162</v>
      </c>
      <c r="AH1007" s="88">
        <v>5400256883</v>
      </c>
      <c r="AI1007" s="88">
        <v>10</v>
      </c>
      <c r="AJ1007" s="87">
        <v>7.45</v>
      </c>
      <c r="AK1007" s="87">
        <v>18.45</v>
      </c>
      <c r="AL1007" s="87">
        <v>20.5</v>
      </c>
      <c r="AM1007" s="86" t="s">
        <v>219</v>
      </c>
      <c r="AN1007" s="86" t="s">
        <v>45</v>
      </c>
      <c r="AO1007" s="75" t="s">
        <v>61</v>
      </c>
    </row>
    <row r="1008" spans="1:41" ht="14.45" customHeight="1">
      <c r="A1008" s="38"/>
      <c r="B1008" s="9">
        <f t="shared" si="330"/>
        <v>45840</v>
      </c>
      <c r="C1008" s="51">
        <f t="shared" si="351"/>
        <v>5400256883</v>
      </c>
      <c r="D1008" s="38" t="str">
        <f>IF(AF1008="", "", IFERROR(TEXT(INDEX(Tabella4[N°], MATCH("*"&amp;AF1008&amp;"*", Tabella4[DIPENDENTE], 0)), "0000"), "Non trovato"))</f>
        <v>0511</v>
      </c>
      <c r="E1008" s="38" t="str">
        <f>IF(AG1008="", "", IF(ISERROR(MATCH("*"&amp;AG1008&amp;"*", Tabella4[DIPENDENTE], 0)), "Non trovato", TEXT(INDEX(Tabella4[N°], MATCH("*"&amp;AG1008&amp;"*", Tabella4[DIPENDENTE], 0)), "0000")))</f>
        <v/>
      </c>
      <c r="F1008" s="48" t="str">
        <f t="shared" si="331"/>
        <v>DI GRANDE D</v>
      </c>
      <c r="G1008" s="48" t="str">
        <f t="shared" si="332"/>
        <v/>
      </c>
      <c r="H1008" s="57"/>
      <c r="I1008" s="68" t="str">
        <f t="shared" si="333"/>
        <v>02</v>
      </c>
      <c r="J1008" s="39" t="str">
        <f t="shared" si="348"/>
        <v/>
      </c>
      <c r="K1008" s="40" t="str">
        <f t="shared" si="349"/>
        <v>08:15</v>
      </c>
      <c r="L1008" s="48"/>
      <c r="M1008" s="41" t="str">
        <f t="shared" si="350"/>
        <v/>
      </c>
      <c r="N1008" s="41" t="str">
        <f t="shared" si="334"/>
        <v/>
      </c>
      <c r="O1008" s="10" t="str">
        <f t="shared" si="335"/>
        <v>08:15</v>
      </c>
      <c r="P1008" s="10" t="str">
        <f t="shared" si="336"/>
        <v/>
      </c>
      <c r="Q1008" s="48" t="str">
        <f t="shared" si="337"/>
        <v/>
      </c>
      <c r="R1008" s="48" t="str">
        <f t="shared" si="338"/>
        <v/>
      </c>
      <c r="S1008" s="42" t="str">
        <f t="shared" si="339"/>
        <v>SINGOLO</v>
      </c>
      <c r="T1008" s="58" t="str">
        <f>Tabella3[[#This Row],[Descrizione Attività]]</f>
        <v>389E-A1.1:ripr.funzionalità parti intern</v>
      </c>
      <c r="U1008" s="58" t="str">
        <f>IF(Tabella1[[#This Row],[DATA]]="","","02")</f>
        <v>02</v>
      </c>
      <c r="V1008" s="34"/>
      <c r="W1008" s="34"/>
      <c r="X1008" s="33"/>
      <c r="Y1008" s="23"/>
      <c r="Z1008" s="21" t="str">
        <f t="shared" si="340"/>
        <v>mercoledì</v>
      </c>
      <c r="AA1008" s="22">
        <f t="shared" si="341"/>
        <v>8.25</v>
      </c>
      <c r="AB1008" s="22" t="str">
        <f t="shared" si="342"/>
        <v>08:15</v>
      </c>
      <c r="AC1008" s="22" t="str">
        <f t="shared" si="343"/>
        <v>NO</v>
      </c>
      <c r="AD1008" s="46"/>
      <c r="AE1008" s="85">
        <v>45840</v>
      </c>
      <c r="AF1008" s="86" t="s">
        <v>144</v>
      </c>
      <c r="AG1008" s="86"/>
      <c r="AH1008" s="88">
        <v>5400256883</v>
      </c>
      <c r="AI1008" s="88">
        <v>10</v>
      </c>
      <c r="AJ1008" s="87">
        <v>7.45</v>
      </c>
      <c r="AK1008" s="87">
        <v>16.45</v>
      </c>
      <c r="AL1008" s="87">
        <v>8.25</v>
      </c>
      <c r="AM1008" s="86" t="s">
        <v>219</v>
      </c>
      <c r="AN1008" s="86" t="s">
        <v>45</v>
      </c>
      <c r="AO1008" s="75" t="s">
        <v>61</v>
      </c>
    </row>
    <row r="1009" spans="1:41" ht="14.45" customHeight="1">
      <c r="A1009" s="38"/>
      <c r="B1009" s="9">
        <f t="shared" si="330"/>
        <v>45840</v>
      </c>
      <c r="C1009" s="39">
        <f t="shared" si="351"/>
        <v>5400257235</v>
      </c>
      <c r="D1009" s="38" t="str">
        <f>IF(AF1009="", "", IFERROR(TEXT(INDEX(Tabella4[N°], MATCH("*"&amp;AF1009&amp;"*", Tabella4[DIPENDENTE], 0)), "0000"), "Non trovato"))</f>
        <v>0493</v>
      </c>
      <c r="E1009" s="38" t="str">
        <f>IF(AG1009="", "", IF(ISERROR(MATCH("*"&amp;AG1009&amp;"*", Tabella4[DIPENDENTE], 0)), "Non trovato", TEXT(INDEX(Tabella4[N°], MATCH("*"&amp;AG1009&amp;"*", Tabella4[DIPENDENTE], 0)), "0000")))</f>
        <v>0277</v>
      </c>
      <c r="F1009" s="48" t="str">
        <f t="shared" si="331"/>
        <v>SPINALI D</v>
      </c>
      <c r="G1009" s="48" t="str">
        <f t="shared" si="332"/>
        <v>BAUDO</v>
      </c>
      <c r="H1009" s="57"/>
      <c r="I1009" s="68" t="str">
        <f t="shared" si="333"/>
        <v>02</v>
      </c>
      <c r="J1009" s="39" t="str">
        <f t="shared" si="348"/>
        <v/>
      </c>
      <c r="K1009" s="40" t="str">
        <f t="shared" si="349"/>
        <v>04:15</v>
      </c>
      <c r="L1009" s="48"/>
      <c r="M1009" s="41" t="str">
        <f t="shared" si="350"/>
        <v/>
      </c>
      <c r="N1009" s="41" t="str">
        <f t="shared" si="334"/>
        <v/>
      </c>
      <c r="O1009" s="10" t="str">
        <f t="shared" si="335"/>
        <v>04:15</v>
      </c>
      <c r="P1009" s="10" t="str">
        <f t="shared" si="336"/>
        <v/>
      </c>
      <c r="Q1009" s="48" t="str">
        <f t="shared" si="337"/>
        <v/>
      </c>
      <c r="R1009" s="48" t="str">
        <f t="shared" si="338"/>
        <v/>
      </c>
      <c r="S1009" s="42" t="str">
        <f t="shared" si="339"/>
        <v>DOPPIO</v>
      </c>
      <c r="T1009" s="57" t="str">
        <f>Tabella3[[#This Row],[Descrizione Attività]]</f>
        <v>Utilities: squ strum correttiva Luglio</v>
      </c>
      <c r="U1009" s="57" t="str">
        <f>IF(Tabella1[[#This Row],[DATA]]="","","02")</f>
        <v>02</v>
      </c>
      <c r="V1009" s="34"/>
      <c r="W1009" s="34"/>
      <c r="X1009" s="33"/>
      <c r="Y1009" s="23"/>
      <c r="Z1009" s="21" t="str">
        <f t="shared" si="340"/>
        <v>mercoledì</v>
      </c>
      <c r="AA1009" s="22">
        <f t="shared" si="341"/>
        <v>4.25</v>
      </c>
      <c r="AB1009" s="22" t="str">
        <f t="shared" si="342"/>
        <v>04:15</v>
      </c>
      <c r="AC1009" s="22" t="str">
        <f t="shared" si="343"/>
        <v>NO</v>
      </c>
      <c r="AD1009" s="46"/>
      <c r="AE1009" s="85">
        <v>45840</v>
      </c>
      <c r="AF1009" s="86" t="s">
        <v>42</v>
      </c>
      <c r="AG1009" s="86" t="s">
        <v>94</v>
      </c>
      <c r="AH1009" s="86">
        <v>5400257235</v>
      </c>
      <c r="AI1009" s="86">
        <v>10</v>
      </c>
      <c r="AJ1009" s="87">
        <v>7.45</v>
      </c>
      <c r="AK1009" s="87">
        <v>12</v>
      </c>
      <c r="AL1009" s="87">
        <v>8.5</v>
      </c>
      <c r="AM1009" s="86" t="s">
        <v>262</v>
      </c>
      <c r="AN1009" s="86" t="s">
        <v>45</v>
      </c>
      <c r="AO1009" s="75" t="s">
        <v>46</v>
      </c>
    </row>
    <row r="1010" spans="1:41" ht="14.45" customHeight="1">
      <c r="A1010" s="38"/>
      <c r="B1010" s="9">
        <f t="shared" si="330"/>
        <v>45840</v>
      </c>
      <c r="C1010" s="39">
        <f t="shared" si="351"/>
        <v>5400257237</v>
      </c>
      <c r="D1010" s="38" t="str">
        <f>IF(AF1010="", "", IFERROR(TEXT(INDEX(Tabella4[N°], MATCH("*"&amp;AF1010&amp;"*", Tabella4[DIPENDENTE], 0)), "0000"), "Non trovato"))</f>
        <v>1442</v>
      </c>
      <c r="E1010" s="38" t="str">
        <f>IF(AG1010="", "", IF(ISERROR(MATCH("*"&amp;AG1010&amp;"*", Tabella4[DIPENDENTE], 0)), "Non trovato", TEXT(INDEX(Tabella4[N°], MATCH("*"&amp;AG1010&amp;"*", Tabella4[DIPENDENTE], 0)), "0000")))</f>
        <v>1924</v>
      </c>
      <c r="F1010" s="48" t="str">
        <f t="shared" si="331"/>
        <v>TARASCIO</v>
      </c>
      <c r="G1010" s="48" t="str">
        <f t="shared" si="332"/>
        <v>PARTESANO</v>
      </c>
      <c r="H1010" s="57"/>
      <c r="I1010" s="68" t="str">
        <f t="shared" si="333"/>
        <v>02</v>
      </c>
      <c r="J1010" s="39" t="str">
        <f t="shared" si="348"/>
        <v/>
      </c>
      <c r="K1010" s="40" t="str">
        <f t="shared" si="349"/>
        <v>04:15</v>
      </c>
      <c r="L1010" s="48"/>
      <c r="M1010" s="41" t="str">
        <f t="shared" si="350"/>
        <v/>
      </c>
      <c r="N1010" s="41" t="str">
        <f t="shared" si="334"/>
        <v/>
      </c>
      <c r="O1010" s="10" t="str">
        <f t="shared" si="335"/>
        <v>04:15</v>
      </c>
      <c r="P1010" s="10" t="str">
        <f t="shared" si="336"/>
        <v/>
      </c>
      <c r="Q1010" s="48" t="str">
        <f t="shared" si="337"/>
        <v/>
      </c>
      <c r="R1010" s="48" t="str">
        <f t="shared" si="338"/>
        <v/>
      </c>
      <c r="S1010" s="42" t="str">
        <f t="shared" si="339"/>
        <v>DOPPIO</v>
      </c>
      <c r="T1010" s="57" t="str">
        <f>Tabella3[[#This Row],[Descrizione Attività]]</f>
        <v>PA1S: squ strum correttiva Luglio</v>
      </c>
      <c r="U1010" s="57" t="str">
        <f>IF(Tabella1[[#This Row],[DATA]]="","","02")</f>
        <v>02</v>
      </c>
      <c r="V1010" s="34"/>
      <c r="W1010" s="34"/>
      <c r="X1010" s="33"/>
      <c r="Y1010" s="23"/>
      <c r="Z1010" s="21" t="str">
        <f t="shared" si="340"/>
        <v>mercoledì</v>
      </c>
      <c r="AA1010" s="22">
        <f t="shared" si="341"/>
        <v>4.25</v>
      </c>
      <c r="AB1010" s="22" t="str">
        <f t="shared" si="342"/>
        <v>04:15</v>
      </c>
      <c r="AC1010" s="22" t="str">
        <f t="shared" si="343"/>
        <v>NO</v>
      </c>
      <c r="AD1010" s="46"/>
      <c r="AE1010" s="85">
        <v>45840</v>
      </c>
      <c r="AF1010" s="86" t="s">
        <v>102</v>
      </c>
      <c r="AG1010" s="86" t="s">
        <v>103</v>
      </c>
      <c r="AH1010" s="86">
        <v>5400257237</v>
      </c>
      <c r="AI1010" s="86">
        <v>10</v>
      </c>
      <c r="AJ1010" s="87">
        <v>7.45</v>
      </c>
      <c r="AK1010" s="87">
        <v>12</v>
      </c>
      <c r="AL1010" s="87">
        <v>8.5</v>
      </c>
      <c r="AM1010" s="86" t="s">
        <v>260</v>
      </c>
      <c r="AN1010" s="86" t="s">
        <v>45</v>
      </c>
      <c r="AO1010" s="75" t="s">
        <v>46</v>
      </c>
    </row>
    <row r="1011" spans="1:41" ht="14.45" customHeight="1">
      <c r="A1011" s="38"/>
      <c r="B1011" s="9">
        <f t="shared" si="330"/>
        <v>45840</v>
      </c>
      <c r="C1011" s="39">
        <f t="shared" si="351"/>
        <v>5400257240</v>
      </c>
      <c r="D1011" s="38" t="str">
        <f>IF(AF1011="", "", IFERROR(TEXT(INDEX(Tabella4[N°], MATCH("*"&amp;AF1011&amp;"*", Tabella4[DIPENDENTE], 0)), "0000"), "Non trovato"))</f>
        <v>0490</v>
      </c>
      <c r="E1011" s="38" t="str">
        <f>IF(AG1011="", "", IF(ISERROR(MATCH("*"&amp;AG1011&amp;"*", Tabella4[DIPENDENTE], 0)), "Non trovato", TEXT(INDEX(Tabella4[N°], MATCH("*"&amp;AG1011&amp;"*", Tabella4[DIPENDENTE], 0)), "0000")))</f>
        <v>2214</v>
      </c>
      <c r="F1011" s="48" t="str">
        <f t="shared" si="331"/>
        <v>RICIPUTO</v>
      </c>
      <c r="G1011" s="48" t="str">
        <f t="shared" si="332"/>
        <v>SERRA</v>
      </c>
      <c r="H1011" s="57"/>
      <c r="I1011" s="68" t="str">
        <f t="shared" si="333"/>
        <v>02</v>
      </c>
      <c r="J1011" s="39" t="str">
        <f t="shared" si="348"/>
        <v/>
      </c>
      <c r="K1011" s="40" t="str">
        <f t="shared" si="349"/>
        <v>04:15</v>
      </c>
      <c r="L1011" s="48"/>
      <c r="M1011" s="41" t="str">
        <f t="shared" si="350"/>
        <v/>
      </c>
      <c r="N1011" s="41" t="str">
        <f t="shared" si="334"/>
        <v/>
      </c>
      <c r="O1011" s="10" t="str">
        <f t="shared" si="335"/>
        <v>04:15</v>
      </c>
      <c r="P1011" s="10" t="str">
        <f t="shared" si="336"/>
        <v/>
      </c>
      <c r="Q1011" s="48" t="str">
        <f t="shared" si="337"/>
        <v/>
      </c>
      <c r="R1011" s="48" t="str">
        <f t="shared" si="338"/>
        <v/>
      </c>
      <c r="S1011" s="42" t="str">
        <f t="shared" si="339"/>
        <v>DOPPIO</v>
      </c>
      <c r="T1011" s="57" t="str">
        <f>Tabella3[[#This Row],[Descrizione Attività]]</f>
        <v>ARCOM BLE PON: squ stru corrett Luglio</v>
      </c>
      <c r="U1011" s="57" t="str">
        <f>IF(Tabella1[[#This Row],[DATA]]="","","02")</f>
        <v>02</v>
      </c>
      <c r="V1011" s="34"/>
      <c r="W1011" s="34"/>
      <c r="X1011" s="33"/>
      <c r="Y1011" s="23"/>
      <c r="Z1011" s="21" t="str">
        <f t="shared" si="340"/>
        <v>mercoledì</v>
      </c>
      <c r="AA1011" s="22">
        <f t="shared" si="341"/>
        <v>4.25</v>
      </c>
      <c r="AB1011" s="22" t="str">
        <f t="shared" si="342"/>
        <v>04:15</v>
      </c>
      <c r="AC1011" s="22" t="str">
        <f t="shared" si="343"/>
        <v>NO</v>
      </c>
      <c r="AD1011" s="46"/>
      <c r="AE1011" s="85">
        <v>45840</v>
      </c>
      <c r="AF1011" s="86" t="s">
        <v>96</v>
      </c>
      <c r="AG1011" s="86" t="s">
        <v>52</v>
      </c>
      <c r="AH1011" s="86">
        <v>5400257240</v>
      </c>
      <c r="AI1011" s="86">
        <v>10</v>
      </c>
      <c r="AJ1011" s="87">
        <v>7.45</v>
      </c>
      <c r="AK1011" s="87">
        <v>12</v>
      </c>
      <c r="AL1011" s="87">
        <v>8.5</v>
      </c>
      <c r="AM1011" s="86" t="s">
        <v>261</v>
      </c>
      <c r="AN1011" s="86" t="s">
        <v>45</v>
      </c>
      <c r="AO1011" s="75" t="s">
        <v>46</v>
      </c>
    </row>
    <row r="1012" spans="1:41" ht="14.45" customHeight="1">
      <c r="A1012" s="38"/>
      <c r="B1012" s="9">
        <f t="shared" si="330"/>
        <v>45840</v>
      </c>
      <c r="C1012" s="39">
        <f t="shared" si="351"/>
        <v>5400257401</v>
      </c>
      <c r="D1012" s="38" t="str">
        <f>IF(AF1012="", "", IFERROR(TEXT(INDEX(Tabella4[N°], MATCH("*"&amp;AF1012&amp;"*", Tabella4[DIPENDENTE], 0)), "0000"), "Non trovato"))</f>
        <v>1972</v>
      </c>
      <c r="E1012" s="38" t="str">
        <f>IF(AG1012="", "", IF(ISERROR(MATCH("*"&amp;AG1012&amp;"*", Tabella4[DIPENDENTE], 0)), "Non trovato", TEXT(INDEX(Tabella4[N°], MATCH("*"&amp;AG1012&amp;"*", Tabella4[DIPENDENTE], 0)), "0000")))</f>
        <v/>
      </c>
      <c r="F1012" s="48" t="str">
        <f t="shared" si="331"/>
        <v>MILLO</v>
      </c>
      <c r="G1012" s="48" t="str">
        <f t="shared" si="332"/>
        <v/>
      </c>
      <c r="H1012" s="57"/>
      <c r="I1012" s="68" t="str">
        <f t="shared" si="333"/>
        <v>02</v>
      </c>
      <c r="J1012" s="39" t="str">
        <f t="shared" si="348"/>
        <v/>
      </c>
      <c r="K1012" s="40" t="str">
        <f t="shared" si="349"/>
        <v>08:15</v>
      </c>
      <c r="L1012" s="48"/>
      <c r="M1012" s="41" t="str">
        <f t="shared" si="350"/>
        <v/>
      </c>
      <c r="N1012" s="41" t="str">
        <f t="shared" si="334"/>
        <v/>
      </c>
      <c r="O1012" s="10" t="str">
        <f t="shared" si="335"/>
        <v>08:15</v>
      </c>
      <c r="P1012" s="10" t="str">
        <f t="shared" si="336"/>
        <v/>
      </c>
      <c r="Q1012" s="48" t="str">
        <f t="shared" si="337"/>
        <v/>
      </c>
      <c r="R1012" s="48" t="str">
        <f t="shared" si="338"/>
        <v/>
      </c>
      <c r="S1012" s="42" t="str">
        <f t="shared" si="339"/>
        <v>SINGOLO</v>
      </c>
      <c r="T1012" s="57" t="str">
        <f>Tabella3[[#This Row],[Descrizione Attività]]</f>
        <v>1200: assistenza KV - HIC</v>
      </c>
      <c r="U1012" s="57" t="str">
        <f>IF(Tabella1[[#This Row],[DATA]]="","","02")</f>
        <v>02</v>
      </c>
      <c r="V1012" s="34"/>
      <c r="W1012" s="34"/>
      <c r="X1012" s="33"/>
      <c r="Y1012" s="23"/>
      <c r="Z1012" s="21" t="str">
        <f t="shared" si="340"/>
        <v>mercoledì</v>
      </c>
      <c r="AA1012" s="22">
        <f t="shared" si="341"/>
        <v>8.25</v>
      </c>
      <c r="AB1012" s="22" t="str">
        <f t="shared" si="342"/>
        <v>08:15</v>
      </c>
      <c r="AC1012" s="22" t="str">
        <f t="shared" si="343"/>
        <v>NO</v>
      </c>
      <c r="AD1012" s="46"/>
      <c r="AE1012" s="85">
        <v>45840</v>
      </c>
      <c r="AF1012" s="86" t="s">
        <v>100</v>
      </c>
      <c r="AG1012" s="86"/>
      <c r="AH1012" s="86">
        <v>5400257401</v>
      </c>
      <c r="AI1012" s="86">
        <v>10</v>
      </c>
      <c r="AJ1012" s="87">
        <v>7.45</v>
      </c>
      <c r="AK1012" s="87">
        <v>16.45</v>
      </c>
      <c r="AL1012" s="87">
        <v>8.25</v>
      </c>
      <c r="AM1012" s="86" t="s">
        <v>252</v>
      </c>
      <c r="AN1012" s="86" t="s">
        <v>45</v>
      </c>
      <c r="AO1012" s="75" t="s">
        <v>46</v>
      </c>
    </row>
    <row r="1013" spans="1:41" ht="14.45" customHeight="1">
      <c r="A1013" s="38"/>
      <c r="B1013" s="9">
        <f t="shared" si="330"/>
        <v>45840</v>
      </c>
      <c r="C1013" s="39">
        <f t="shared" si="351"/>
        <v>5400257401</v>
      </c>
      <c r="D1013" s="38" t="str">
        <f>IF(AF1013="", "", IFERROR(TEXT(INDEX(Tabella4[N°], MATCH("*"&amp;AF1013&amp;"*", Tabella4[DIPENDENTE], 0)), "0000"), "Non trovato"))</f>
        <v>2013</v>
      </c>
      <c r="E1013" s="38" t="str">
        <f>IF(AG1013="", "", IF(ISERROR(MATCH("*"&amp;AG1013&amp;"*", Tabella4[DIPENDENTE], 0)), "Non trovato", TEXT(INDEX(Tabella4[N°], MATCH("*"&amp;AG1013&amp;"*", Tabella4[DIPENDENTE], 0)), "0000")))</f>
        <v/>
      </c>
      <c r="F1013" s="48" t="str">
        <f t="shared" si="331"/>
        <v>DE LUCA</v>
      </c>
      <c r="G1013" s="48" t="str">
        <f t="shared" si="332"/>
        <v/>
      </c>
      <c r="H1013" s="57"/>
      <c r="I1013" s="68" t="str">
        <f t="shared" si="333"/>
        <v>02</v>
      </c>
      <c r="J1013" s="39" t="str">
        <f t="shared" si="348"/>
        <v/>
      </c>
      <c r="K1013" s="40" t="str">
        <f t="shared" si="349"/>
        <v>04:15</v>
      </c>
      <c r="L1013" s="48"/>
      <c r="M1013" s="41" t="str">
        <f t="shared" si="350"/>
        <v/>
      </c>
      <c r="N1013" s="41" t="str">
        <f t="shared" si="334"/>
        <v/>
      </c>
      <c r="O1013" s="10" t="str">
        <f t="shared" si="335"/>
        <v>04:15</v>
      </c>
      <c r="P1013" s="10" t="str">
        <f t="shared" si="336"/>
        <v/>
      </c>
      <c r="Q1013" s="48" t="str">
        <f t="shared" si="337"/>
        <v/>
      </c>
      <c r="R1013" s="48" t="str">
        <f t="shared" si="338"/>
        <v/>
      </c>
      <c r="S1013" s="42" t="str">
        <f t="shared" si="339"/>
        <v>SINGOLO</v>
      </c>
      <c r="T1013" s="57" t="str">
        <f>Tabella3[[#This Row],[Descrizione Attività]]</f>
        <v>1200: assistenza KV - HIC</v>
      </c>
      <c r="U1013" s="57" t="str">
        <f>IF(Tabella1[[#This Row],[DATA]]="","","02")</f>
        <v>02</v>
      </c>
      <c r="V1013" s="34"/>
      <c r="W1013" s="34"/>
      <c r="X1013" s="33"/>
      <c r="Y1013" s="23"/>
      <c r="Z1013" s="21" t="str">
        <f t="shared" si="340"/>
        <v>mercoledì</v>
      </c>
      <c r="AA1013" s="22">
        <f t="shared" si="341"/>
        <v>4.25</v>
      </c>
      <c r="AB1013" s="22" t="str">
        <f t="shared" si="342"/>
        <v>04:15</v>
      </c>
      <c r="AC1013" s="22" t="str">
        <f t="shared" si="343"/>
        <v>NO</v>
      </c>
      <c r="AD1013" s="46"/>
      <c r="AE1013" s="85">
        <v>45840</v>
      </c>
      <c r="AF1013" s="86" t="s">
        <v>105</v>
      </c>
      <c r="AG1013" s="86"/>
      <c r="AH1013" s="86">
        <v>5400257401</v>
      </c>
      <c r="AI1013" s="86">
        <v>10</v>
      </c>
      <c r="AJ1013" s="87">
        <v>7.45</v>
      </c>
      <c r="AK1013" s="87">
        <v>12</v>
      </c>
      <c r="AL1013" s="87">
        <v>4.25</v>
      </c>
      <c r="AM1013" s="86" t="s">
        <v>252</v>
      </c>
      <c r="AN1013" s="86" t="s">
        <v>45</v>
      </c>
      <c r="AO1013" s="75" t="s">
        <v>46</v>
      </c>
    </row>
    <row r="1014" spans="1:41" ht="14.45" customHeight="1">
      <c r="A1014" s="38"/>
      <c r="B1014" s="9">
        <f t="shared" si="330"/>
        <v>45840</v>
      </c>
      <c r="C1014" s="39">
        <f t="shared" si="351"/>
        <v>5400257401</v>
      </c>
      <c r="D1014" s="38" t="str">
        <f>IF(AF1014="", "", IFERROR(TEXT(INDEX(Tabella4[N°], MATCH("*"&amp;AF1014&amp;"*", Tabella4[DIPENDENTE], 0)), "0000"), "Non trovato"))</f>
        <v>2132</v>
      </c>
      <c r="E1014" s="38" t="str">
        <f>IF(AG1014="", "", IF(ISERROR(MATCH("*"&amp;AG1014&amp;"*", Tabella4[DIPENDENTE], 0)), "Non trovato", TEXT(INDEX(Tabella4[N°], MATCH("*"&amp;AG1014&amp;"*", Tabella4[DIPENDENTE], 0)), "0000")))</f>
        <v/>
      </c>
      <c r="F1014" s="48" t="str">
        <f t="shared" si="331"/>
        <v>ALLEGRETTI</v>
      </c>
      <c r="G1014" s="48" t="str">
        <f t="shared" si="332"/>
        <v/>
      </c>
      <c r="H1014" s="57"/>
      <c r="I1014" s="68" t="str">
        <f t="shared" si="333"/>
        <v>02</v>
      </c>
      <c r="J1014" s="39" t="str">
        <f t="shared" si="348"/>
        <v/>
      </c>
      <c r="K1014" s="40" t="str">
        <f t="shared" si="349"/>
        <v>04:00</v>
      </c>
      <c r="L1014" s="48"/>
      <c r="M1014" s="41" t="str">
        <f t="shared" si="350"/>
        <v/>
      </c>
      <c r="N1014" s="41" t="str">
        <f t="shared" si="334"/>
        <v/>
      </c>
      <c r="O1014" s="10" t="str">
        <f t="shared" si="335"/>
        <v>04:00</v>
      </c>
      <c r="P1014" s="10" t="str">
        <f t="shared" si="336"/>
        <v/>
      </c>
      <c r="Q1014" s="48" t="str">
        <f t="shared" si="337"/>
        <v/>
      </c>
      <c r="R1014" s="48" t="str">
        <f t="shared" si="338"/>
        <v/>
      </c>
      <c r="S1014" s="42" t="str">
        <f t="shared" si="339"/>
        <v>SINGOLO</v>
      </c>
      <c r="T1014" s="57" t="str">
        <f>Tabella3[[#This Row],[Descrizione Attività]]</f>
        <v>1200: assistenza KV - HIC</v>
      </c>
      <c r="U1014" s="57" t="str">
        <f>IF(Tabella1[[#This Row],[DATA]]="","","02")</f>
        <v>02</v>
      </c>
      <c r="V1014" s="34"/>
      <c r="W1014" s="34"/>
      <c r="X1014" s="33"/>
      <c r="Y1014" s="23"/>
      <c r="Z1014" s="21" t="str">
        <f t="shared" si="340"/>
        <v>mercoledì</v>
      </c>
      <c r="AA1014" s="22">
        <f t="shared" si="341"/>
        <v>4</v>
      </c>
      <c r="AB1014" s="22" t="str">
        <f t="shared" si="342"/>
        <v>04:00</v>
      </c>
      <c r="AC1014" s="22" t="str">
        <f t="shared" si="343"/>
        <v>NO</v>
      </c>
      <c r="AD1014" s="46"/>
      <c r="AE1014" s="85">
        <v>45840</v>
      </c>
      <c r="AF1014" s="86" t="s">
        <v>107</v>
      </c>
      <c r="AG1014" s="86"/>
      <c r="AH1014" s="86">
        <v>5400257401</v>
      </c>
      <c r="AI1014" s="86">
        <v>10</v>
      </c>
      <c r="AJ1014" s="87">
        <v>12.45</v>
      </c>
      <c r="AK1014" s="87">
        <v>16.45</v>
      </c>
      <c r="AL1014" s="87">
        <v>4</v>
      </c>
      <c r="AM1014" s="86" t="s">
        <v>252</v>
      </c>
      <c r="AN1014" s="86" t="s">
        <v>45</v>
      </c>
      <c r="AO1014" s="75" t="s">
        <v>46</v>
      </c>
    </row>
    <row r="1015" spans="1:41" ht="14.45" customHeight="1">
      <c r="A1015" s="38"/>
      <c r="B1015" s="9">
        <f t="shared" si="330"/>
        <v>45840</v>
      </c>
      <c r="C1015" s="39">
        <f t="shared" si="351"/>
        <v>404</v>
      </c>
      <c r="D1015" s="38" t="str">
        <f>IF(AF1015="", "", IFERROR(TEXT(INDEX(Tabella4[N°], MATCH("*"&amp;AF1015&amp;"*", Tabella4[DIPENDENTE], 0)), "0000"), "Non trovato"))</f>
        <v>2132</v>
      </c>
      <c r="E1015" s="38" t="str">
        <f>IF(AG1015="", "", IF(ISERROR(MATCH("*"&amp;AG1015&amp;"*", Tabella4[DIPENDENTE], 0)), "Non trovato", TEXT(INDEX(Tabella4[N°], MATCH("*"&amp;AG1015&amp;"*", Tabella4[DIPENDENTE], 0)), "0000")))</f>
        <v/>
      </c>
      <c r="F1015" s="48" t="str">
        <f t="shared" si="331"/>
        <v>ALLEGRETTI</v>
      </c>
      <c r="G1015" s="48" t="str">
        <f t="shared" si="332"/>
        <v/>
      </c>
      <c r="H1015" s="57"/>
      <c r="I1015" s="68" t="str">
        <f t="shared" si="333"/>
        <v>02</v>
      </c>
      <c r="J1015" s="39" t="str">
        <f t="shared" si="348"/>
        <v>05:15</v>
      </c>
      <c r="K1015" s="40" t="str">
        <f t="shared" si="349"/>
        <v/>
      </c>
      <c r="L1015" s="48"/>
      <c r="M1015" s="41" t="str">
        <f t="shared" si="350"/>
        <v/>
      </c>
      <c r="N1015" s="41" t="str">
        <f t="shared" si="334"/>
        <v/>
      </c>
      <c r="O1015" s="10" t="str">
        <f t="shared" si="335"/>
        <v>05:15</v>
      </c>
      <c r="P1015" s="10" t="str">
        <f t="shared" si="336"/>
        <v/>
      </c>
      <c r="Q1015" s="48" t="str">
        <f t="shared" si="337"/>
        <v/>
      </c>
      <c r="R1015" s="48" t="str">
        <f t="shared" si="338"/>
        <v/>
      </c>
      <c r="S1015" s="42" t="str">
        <f t="shared" si="339"/>
        <v>SINGOLO</v>
      </c>
      <c r="T1015" s="57" t="str">
        <f>Tabella3[[#This Row],[Descrizione Attività]]</f>
        <v>ORE CONTO PROPRIO</v>
      </c>
      <c r="U1015" s="57" t="str">
        <f>IF(Tabella1[[#This Row],[DATA]]="","","02")</f>
        <v>02</v>
      </c>
      <c r="V1015" s="34"/>
      <c r="W1015" s="34"/>
      <c r="X1015" s="33"/>
      <c r="Y1015" s="23"/>
      <c r="Z1015" s="21" t="str">
        <f t="shared" si="340"/>
        <v>mercoledì</v>
      </c>
      <c r="AA1015" s="22">
        <f t="shared" si="341"/>
        <v>5.25</v>
      </c>
      <c r="AB1015" s="22" t="str">
        <f t="shared" si="342"/>
        <v>05:15</v>
      </c>
      <c r="AC1015" s="22" t="str">
        <f t="shared" si="343"/>
        <v>NO</v>
      </c>
      <c r="AD1015" s="46"/>
      <c r="AE1015" s="85">
        <v>45840</v>
      </c>
      <c r="AF1015" s="86" t="s">
        <v>107</v>
      </c>
      <c r="AG1015" s="86"/>
      <c r="AH1015" s="86">
        <v>4041</v>
      </c>
      <c r="AI1015" s="86">
        <v>10</v>
      </c>
      <c r="AJ1015" s="87">
        <v>6.45</v>
      </c>
      <c r="AK1015" s="87">
        <v>12</v>
      </c>
      <c r="AL1015" s="87">
        <v>5.25</v>
      </c>
      <c r="AM1015" s="86" t="s">
        <v>62</v>
      </c>
      <c r="AN1015" s="86" t="s">
        <v>49</v>
      </c>
      <c r="AO1015" s="75">
        <v>4041</v>
      </c>
    </row>
    <row r="1016" spans="1:41" ht="14.45" customHeight="1">
      <c r="A1016" s="38"/>
      <c r="B1016" s="9">
        <f t="shared" si="330"/>
        <v>45840</v>
      </c>
      <c r="C1016" s="39">
        <f t="shared" si="351"/>
        <v>5400257240</v>
      </c>
      <c r="D1016" s="38" t="str">
        <f>IF(AF1016="", "", IFERROR(TEXT(INDEX(Tabella4[N°], MATCH("*"&amp;AF1016&amp;"*", Tabella4[DIPENDENTE], 0)), "0000"), "Non trovato"))</f>
        <v>0493</v>
      </c>
      <c r="E1016" s="38" t="str">
        <f>IF(AG1016="", "", IF(ISERROR(MATCH("*"&amp;AG1016&amp;"*", Tabella4[DIPENDENTE], 0)), "Non trovato", TEXT(INDEX(Tabella4[N°], MATCH("*"&amp;AG1016&amp;"*", Tabella4[DIPENDENTE], 0)), "0000")))</f>
        <v>0490</v>
      </c>
      <c r="F1016" s="48" t="str">
        <f t="shared" si="331"/>
        <v>SPINALI D</v>
      </c>
      <c r="G1016" s="48" t="str">
        <f t="shared" si="332"/>
        <v>RICIPUTO</v>
      </c>
      <c r="H1016" s="57"/>
      <c r="I1016" s="68" t="str">
        <f t="shared" si="333"/>
        <v>02</v>
      </c>
      <c r="J1016" s="39" t="str">
        <f t="shared" si="348"/>
        <v/>
      </c>
      <c r="K1016" s="40" t="str">
        <f t="shared" si="349"/>
        <v>04:00</v>
      </c>
      <c r="L1016" s="48"/>
      <c r="M1016" s="41" t="str">
        <f t="shared" si="350"/>
        <v/>
      </c>
      <c r="N1016" s="41" t="str">
        <f t="shared" si="334"/>
        <v/>
      </c>
      <c r="O1016" s="10" t="str">
        <f t="shared" si="335"/>
        <v>04:00</v>
      </c>
      <c r="P1016" s="10" t="str">
        <f t="shared" si="336"/>
        <v/>
      </c>
      <c r="Q1016" s="48" t="str">
        <f t="shared" si="337"/>
        <v/>
      </c>
      <c r="R1016" s="48" t="str">
        <f t="shared" si="338"/>
        <v/>
      </c>
      <c r="S1016" s="42" t="str">
        <f t="shared" si="339"/>
        <v>DOPPIO</v>
      </c>
      <c r="T1016" s="57" t="str">
        <f>Tabella3[[#This Row],[Descrizione Attività]]</f>
        <v>ARCOM BLE PON: squ stru corrett Luglio</v>
      </c>
      <c r="U1016" s="57" t="str">
        <f>IF(Tabella1[[#This Row],[DATA]]="","","02")</f>
        <v>02</v>
      </c>
      <c r="V1016" s="34"/>
      <c r="W1016" s="34"/>
      <c r="X1016" s="33"/>
      <c r="Y1016" s="23"/>
      <c r="Z1016" s="21" t="str">
        <f t="shared" si="340"/>
        <v>mercoledì</v>
      </c>
      <c r="AA1016" s="22">
        <f t="shared" si="341"/>
        <v>4</v>
      </c>
      <c r="AB1016" s="22" t="str">
        <f t="shared" si="342"/>
        <v>04:00</v>
      </c>
      <c r="AC1016" s="22" t="str">
        <f t="shared" si="343"/>
        <v>NO</v>
      </c>
      <c r="AD1016" s="46"/>
      <c r="AE1016" s="85">
        <v>45840</v>
      </c>
      <c r="AF1016" s="86" t="s">
        <v>42</v>
      </c>
      <c r="AG1016" s="86" t="s">
        <v>96</v>
      </c>
      <c r="AH1016" s="86">
        <v>5400257240</v>
      </c>
      <c r="AI1016" s="86">
        <v>10</v>
      </c>
      <c r="AJ1016" s="87">
        <v>12.45</v>
      </c>
      <c r="AK1016" s="87">
        <v>16.45</v>
      </c>
      <c r="AL1016" s="87">
        <v>8</v>
      </c>
      <c r="AM1016" s="86" t="s">
        <v>261</v>
      </c>
      <c r="AN1016" s="86" t="s">
        <v>45</v>
      </c>
      <c r="AO1016" s="75" t="s">
        <v>46</v>
      </c>
    </row>
    <row r="1017" spans="1:41" ht="14.45" customHeight="1">
      <c r="A1017" s="38"/>
      <c r="B1017" s="9">
        <f t="shared" si="330"/>
        <v>45840</v>
      </c>
      <c r="C1017" s="39">
        <f t="shared" si="351"/>
        <v>404</v>
      </c>
      <c r="D1017" s="38" t="str">
        <f>IF(AF1017="", "", IFERROR(TEXT(INDEX(Tabella4[N°], MATCH("*"&amp;AF1017&amp;"*", Tabella4[DIPENDENTE], 0)), "0000"), "Non trovato"))</f>
        <v>2132</v>
      </c>
      <c r="E1017" s="38" t="str">
        <f>IF(AG1017="", "", IF(ISERROR(MATCH("*"&amp;AG1017&amp;"*", Tabella4[DIPENDENTE], 0)), "Non trovato", TEXT(INDEX(Tabella4[N°], MATCH("*"&amp;AG1017&amp;"*", Tabella4[DIPENDENTE], 0)), "0000")))</f>
        <v/>
      </c>
      <c r="F1017" s="48" t="str">
        <f t="shared" si="331"/>
        <v>ALLEGRETTI</v>
      </c>
      <c r="G1017" s="48" t="str">
        <f t="shared" si="332"/>
        <v/>
      </c>
      <c r="H1017" s="57"/>
      <c r="I1017" s="68" t="str">
        <f t="shared" si="333"/>
        <v>02</v>
      </c>
      <c r="J1017" s="39" t="str">
        <f t="shared" si="348"/>
        <v>02:00</v>
      </c>
      <c r="K1017" s="40" t="str">
        <f t="shared" si="349"/>
        <v/>
      </c>
      <c r="L1017" s="48"/>
      <c r="M1017" s="41" t="str">
        <f t="shared" si="350"/>
        <v/>
      </c>
      <c r="N1017" s="41" t="str">
        <f t="shared" si="334"/>
        <v/>
      </c>
      <c r="O1017" s="10" t="str">
        <f t="shared" si="335"/>
        <v>02:00</v>
      </c>
      <c r="P1017" s="10" t="str">
        <f t="shared" si="336"/>
        <v/>
      </c>
      <c r="Q1017" s="48" t="str">
        <f t="shared" si="337"/>
        <v/>
      </c>
      <c r="R1017" s="48" t="str">
        <f t="shared" si="338"/>
        <v/>
      </c>
      <c r="S1017" s="42" t="str">
        <f t="shared" si="339"/>
        <v>SINGOLO</v>
      </c>
      <c r="T1017" s="57" t="str">
        <f>Tabella3[[#This Row],[Descrizione Attività]]</f>
        <v>ORE CONTO PROPRIO</v>
      </c>
      <c r="U1017" s="57" t="str">
        <f>IF(Tabella1[[#This Row],[DATA]]="","","02")</f>
        <v>02</v>
      </c>
      <c r="V1017" s="34"/>
      <c r="W1017" s="34"/>
      <c r="X1017" s="33"/>
      <c r="Y1017" s="23"/>
      <c r="Z1017" s="21" t="str">
        <f t="shared" si="340"/>
        <v>mercoledì</v>
      </c>
      <c r="AA1017" s="22">
        <f t="shared" si="341"/>
        <v>2</v>
      </c>
      <c r="AB1017" s="22" t="str">
        <f t="shared" si="342"/>
        <v>02:00</v>
      </c>
      <c r="AC1017" s="22" t="str">
        <f t="shared" si="343"/>
        <v>NO</v>
      </c>
      <c r="AD1017" s="46"/>
      <c r="AE1017" s="85">
        <v>45840</v>
      </c>
      <c r="AF1017" s="86" t="s">
        <v>107</v>
      </c>
      <c r="AG1017" s="86"/>
      <c r="AH1017" s="86">
        <v>4041</v>
      </c>
      <c r="AI1017" s="86">
        <v>10</v>
      </c>
      <c r="AJ1017" s="87">
        <v>16.45</v>
      </c>
      <c r="AK1017" s="87">
        <v>18.45</v>
      </c>
      <c r="AL1017" s="87">
        <v>2</v>
      </c>
      <c r="AM1017" s="86" t="s">
        <v>62</v>
      </c>
      <c r="AN1017" s="86" t="s">
        <v>49</v>
      </c>
      <c r="AO1017" s="75">
        <v>4041</v>
      </c>
    </row>
    <row r="1018" spans="1:41" ht="14.45" customHeight="1">
      <c r="A1018" s="38"/>
      <c r="B1018" s="9">
        <f t="shared" si="330"/>
        <v>45840</v>
      </c>
      <c r="C1018" s="39">
        <f t="shared" si="351"/>
        <v>404</v>
      </c>
      <c r="D1018" s="38" t="str">
        <f>IF(AF1018="", "", IFERROR(TEXT(INDEX(Tabella4[N°], MATCH("*"&amp;AF1018&amp;"*", Tabella4[DIPENDENTE], 0)), "0000"), "Non trovato"))</f>
        <v>0319</v>
      </c>
      <c r="E1018" s="38" t="str">
        <f>IF(AG1018="", "", IF(ISERROR(MATCH("*"&amp;AG1018&amp;"*", Tabella4[DIPENDENTE], 0)), "Non trovato", TEXT(INDEX(Tabella4[N°], MATCH("*"&amp;AG1018&amp;"*", Tabella4[DIPENDENTE], 0)), "0000")))</f>
        <v/>
      </c>
      <c r="F1018" s="48" t="str">
        <f t="shared" si="331"/>
        <v>AMARA</v>
      </c>
      <c r="G1018" s="48" t="str">
        <f t="shared" si="332"/>
        <v/>
      </c>
      <c r="H1018" s="57"/>
      <c r="I1018" s="68" t="str">
        <f t="shared" si="333"/>
        <v>02</v>
      </c>
      <c r="J1018" s="39" t="str">
        <f t="shared" si="348"/>
        <v>01:00</v>
      </c>
      <c r="K1018" s="40" t="str">
        <f t="shared" si="349"/>
        <v/>
      </c>
      <c r="L1018" s="48"/>
      <c r="M1018" s="41" t="str">
        <f t="shared" si="350"/>
        <v/>
      </c>
      <c r="N1018" s="41" t="str">
        <f t="shared" si="334"/>
        <v/>
      </c>
      <c r="O1018" s="10" t="str">
        <f t="shared" si="335"/>
        <v>01:00</v>
      </c>
      <c r="P1018" s="10" t="str">
        <f t="shared" si="336"/>
        <v/>
      </c>
      <c r="Q1018" s="48" t="str">
        <f t="shared" si="337"/>
        <v/>
      </c>
      <c r="R1018" s="48" t="str">
        <f t="shared" si="338"/>
        <v/>
      </c>
      <c r="S1018" s="42" t="str">
        <f t="shared" si="339"/>
        <v>SINGOLO</v>
      </c>
      <c r="T1018" s="57" t="str">
        <f>Tabella3[[#This Row],[Descrizione Attività]]</f>
        <v>ORE CONTO PROPRIO</v>
      </c>
      <c r="U1018" s="57" t="str">
        <f>IF(Tabella1[[#This Row],[DATA]]="","","02")</f>
        <v>02</v>
      </c>
      <c r="V1018" s="34"/>
      <c r="W1018" s="34"/>
      <c r="X1018" s="33"/>
      <c r="Y1018" s="23"/>
      <c r="Z1018" s="21" t="str">
        <f t="shared" si="340"/>
        <v>mercoledì</v>
      </c>
      <c r="AA1018" s="22">
        <f t="shared" si="341"/>
        <v>1</v>
      </c>
      <c r="AB1018" s="22" t="str">
        <f t="shared" si="342"/>
        <v>01:00</v>
      </c>
      <c r="AC1018" s="22" t="str">
        <f t="shared" si="343"/>
        <v>NO</v>
      </c>
      <c r="AD1018" s="46"/>
      <c r="AE1018" s="85">
        <v>45840</v>
      </c>
      <c r="AF1018" s="86" t="s">
        <v>155</v>
      </c>
      <c r="AG1018" s="86"/>
      <c r="AH1018" s="86">
        <v>4041</v>
      </c>
      <c r="AI1018" s="86">
        <v>10</v>
      </c>
      <c r="AJ1018" s="87">
        <v>6.45</v>
      </c>
      <c r="AK1018" s="87">
        <v>7.45</v>
      </c>
      <c r="AL1018" s="87">
        <v>1</v>
      </c>
      <c r="AM1018" s="86" t="s">
        <v>62</v>
      </c>
      <c r="AN1018" s="86" t="s">
        <v>49</v>
      </c>
      <c r="AO1018" s="75">
        <v>4041</v>
      </c>
    </row>
    <row r="1019" spans="1:41" ht="14.45" customHeight="1">
      <c r="A1019" s="38"/>
      <c r="B1019" s="9">
        <f t="shared" si="330"/>
        <v>45840</v>
      </c>
      <c r="C1019" s="39" t="str">
        <f t="shared" si="351"/>
        <v>23/134</v>
      </c>
      <c r="D1019" s="38" t="str">
        <f>IF(AF1019="", "", IFERROR(TEXT(INDEX(Tabella4[N°], MATCH("*"&amp;AF1019&amp;"*", Tabella4[DIPENDENTE], 0)), "0000"), "Non trovato"))</f>
        <v>2109</v>
      </c>
      <c r="E1019" s="38" t="str">
        <f>IF(AG1019="", "", IF(ISERROR(MATCH("*"&amp;AG1019&amp;"*", Tabella4[DIPENDENTE], 0)), "Non trovato", TEXT(INDEX(Tabella4[N°], MATCH("*"&amp;AG1019&amp;"*", Tabella4[DIPENDENTE], 0)), "0000")))</f>
        <v/>
      </c>
      <c r="F1019" s="48" t="str">
        <f t="shared" si="331"/>
        <v>CAVALLI</v>
      </c>
      <c r="G1019" s="48" t="str">
        <f t="shared" si="332"/>
        <v/>
      </c>
      <c r="H1019" s="57"/>
      <c r="I1019" s="68" t="str">
        <f t="shared" si="333"/>
        <v>02</v>
      </c>
      <c r="J1019" s="39" t="str">
        <f t="shared" si="348"/>
        <v/>
      </c>
      <c r="K1019" s="40" t="str">
        <f t="shared" si="349"/>
        <v>08:15</v>
      </c>
      <c r="L1019" s="48"/>
      <c r="M1019" s="41" t="str">
        <f t="shared" si="350"/>
        <v/>
      </c>
      <c r="N1019" s="41" t="str">
        <f t="shared" si="334"/>
        <v/>
      </c>
      <c r="O1019" s="10" t="str">
        <f t="shared" si="335"/>
        <v>08:15</v>
      </c>
      <c r="P1019" s="10" t="str">
        <f t="shared" si="336"/>
        <v/>
      </c>
      <c r="Q1019" s="48" t="str">
        <f t="shared" si="337"/>
        <v/>
      </c>
      <c r="R1019" s="48" t="str">
        <f t="shared" si="338"/>
        <v/>
      </c>
      <c r="S1019" s="42" t="str">
        <f t="shared" si="339"/>
        <v>SINGOLO</v>
      </c>
      <c r="T1019" s="57" t="str">
        <f>Tabella3[[#This Row],[Descrizione Attività]]</f>
        <v>Manutenzione Strumentale Isab</v>
      </c>
      <c r="U1019" s="57" t="str">
        <f>IF(Tabella1[[#This Row],[DATA]]="","","02")</f>
        <v>02</v>
      </c>
      <c r="V1019" s="34"/>
      <c r="W1019" s="34"/>
      <c r="X1019" s="33"/>
      <c r="Y1019" s="23"/>
      <c r="Z1019" s="21" t="str">
        <f t="shared" si="340"/>
        <v>mercoledì</v>
      </c>
      <c r="AA1019" s="22">
        <f t="shared" si="341"/>
        <v>8.25</v>
      </c>
      <c r="AB1019" s="22" t="str">
        <f t="shared" si="342"/>
        <v>08:15</v>
      </c>
      <c r="AC1019" s="22" t="str">
        <f t="shared" si="343"/>
        <v>NO</v>
      </c>
      <c r="AD1019" s="46"/>
      <c r="AE1019" s="85">
        <v>45840</v>
      </c>
      <c r="AF1019" s="86" t="s">
        <v>114</v>
      </c>
      <c r="AG1019" s="86"/>
      <c r="AH1019" s="86">
        <v>23134</v>
      </c>
      <c r="AI1019" s="86">
        <v>20</v>
      </c>
      <c r="AJ1019" s="87">
        <v>7.45</v>
      </c>
      <c r="AK1019" s="87">
        <v>16.45</v>
      </c>
      <c r="AL1019" s="87">
        <v>8.25</v>
      </c>
      <c r="AM1019" s="86" t="s">
        <v>156</v>
      </c>
      <c r="AN1019" s="86" t="s">
        <v>49</v>
      </c>
      <c r="AO1019" s="75" t="s">
        <v>46</v>
      </c>
    </row>
    <row r="1020" spans="1:41" ht="14.45" customHeight="1">
      <c r="A1020" s="38"/>
      <c r="B1020" s="9">
        <f t="shared" si="330"/>
        <v>45840</v>
      </c>
      <c r="C1020" s="39">
        <f t="shared" si="351"/>
        <v>404</v>
      </c>
      <c r="D1020" s="38" t="str">
        <f>IF(AF1020="", "", IFERROR(TEXT(INDEX(Tabella4[N°], MATCH("*"&amp;AF1020&amp;"*", Tabella4[DIPENDENTE], 0)), "0000"), "Non trovato"))</f>
        <v>0552</v>
      </c>
      <c r="E1020" s="38" t="str">
        <f>IF(AG1020="", "", IF(ISERROR(MATCH("*"&amp;AG1020&amp;"*", Tabella4[DIPENDENTE], 0)), "Non trovato", TEXT(INDEX(Tabella4[N°], MATCH("*"&amp;AG1020&amp;"*", Tabella4[DIPENDENTE], 0)), "0000")))</f>
        <v/>
      </c>
      <c r="F1020" s="48" t="str">
        <f t="shared" si="331"/>
        <v>DI MARE</v>
      </c>
      <c r="G1020" s="48" t="str">
        <f t="shared" si="332"/>
        <v/>
      </c>
      <c r="H1020" s="57"/>
      <c r="I1020" s="68" t="str">
        <f t="shared" si="333"/>
        <v>02</v>
      </c>
      <c r="J1020" s="39" t="str">
        <f t="shared" si="348"/>
        <v>01:30</v>
      </c>
      <c r="K1020" s="40" t="str">
        <f t="shared" si="349"/>
        <v/>
      </c>
      <c r="L1020" s="48"/>
      <c r="M1020" s="41" t="str">
        <f t="shared" si="350"/>
        <v/>
      </c>
      <c r="N1020" s="41" t="str">
        <f t="shared" si="334"/>
        <v/>
      </c>
      <c r="O1020" s="10" t="str">
        <f t="shared" si="335"/>
        <v>01:30</v>
      </c>
      <c r="P1020" s="10" t="str">
        <f t="shared" si="336"/>
        <v/>
      </c>
      <c r="Q1020" s="48" t="str">
        <f t="shared" si="337"/>
        <v/>
      </c>
      <c r="R1020" s="48" t="str">
        <f t="shared" si="338"/>
        <v/>
      </c>
      <c r="S1020" s="42" t="str">
        <f t="shared" si="339"/>
        <v>SINGOLO</v>
      </c>
      <c r="T1020" s="57" t="str">
        <f>Tabella3[[#This Row],[Descrizione Attività]]</f>
        <v>ORE CONTO PROPRIO</v>
      </c>
      <c r="U1020" s="57" t="str">
        <f>IF(Tabella1[[#This Row],[DATA]]="","","02")</f>
        <v>02</v>
      </c>
      <c r="V1020" s="34"/>
      <c r="W1020" s="34"/>
      <c r="X1020" s="33"/>
      <c r="Y1020" s="23"/>
      <c r="Z1020" s="21" t="str">
        <f t="shared" si="340"/>
        <v>mercoledì</v>
      </c>
      <c r="AA1020" s="22">
        <f t="shared" si="341"/>
        <v>1.5</v>
      </c>
      <c r="AB1020" s="22" t="str">
        <f t="shared" si="342"/>
        <v>01:30</v>
      </c>
      <c r="AC1020" s="22" t="str">
        <f t="shared" si="343"/>
        <v>NO</v>
      </c>
      <c r="AD1020" s="46"/>
      <c r="AE1020" s="85">
        <v>45840</v>
      </c>
      <c r="AF1020" s="86" t="s">
        <v>63</v>
      </c>
      <c r="AG1020" s="86"/>
      <c r="AH1020" s="86">
        <v>4041</v>
      </c>
      <c r="AI1020" s="86">
        <v>10</v>
      </c>
      <c r="AJ1020" s="87">
        <v>6.15</v>
      </c>
      <c r="AK1020" s="87">
        <v>7.45</v>
      </c>
      <c r="AL1020" s="87">
        <v>1.5</v>
      </c>
      <c r="AM1020" s="86" t="s">
        <v>62</v>
      </c>
      <c r="AN1020" s="86" t="s">
        <v>49</v>
      </c>
      <c r="AO1020" s="75">
        <v>4041</v>
      </c>
    </row>
    <row r="1021" spans="1:41" ht="14.45" customHeight="1">
      <c r="A1021" s="38"/>
      <c r="B1021" s="9">
        <f t="shared" si="330"/>
        <v>45840</v>
      </c>
      <c r="C1021" s="39">
        <f t="shared" si="351"/>
        <v>404</v>
      </c>
      <c r="D1021" s="38" t="str">
        <f>IF(AF1021="", "", IFERROR(TEXT(INDEX(Tabella4[N°], MATCH("*"&amp;AF1021&amp;"*", Tabella4[DIPENDENTE], 0)), "0000"), "Non trovato"))</f>
        <v>0552</v>
      </c>
      <c r="E1021" s="38" t="str">
        <f>IF(AG1021="", "", IF(ISERROR(MATCH("*"&amp;AG1021&amp;"*", Tabella4[DIPENDENTE], 0)), "Non trovato", TEXT(INDEX(Tabella4[N°], MATCH("*"&amp;AG1021&amp;"*", Tabella4[DIPENDENTE], 0)), "0000")))</f>
        <v/>
      </c>
      <c r="F1021" s="48" t="str">
        <f t="shared" si="331"/>
        <v>DI MARE</v>
      </c>
      <c r="G1021" s="48" t="str">
        <f t="shared" si="332"/>
        <v/>
      </c>
      <c r="H1021" s="57"/>
      <c r="I1021" s="68" t="str">
        <f t="shared" si="333"/>
        <v>02</v>
      </c>
      <c r="J1021" s="39" t="str">
        <f t="shared" si="348"/>
        <v>00:30</v>
      </c>
      <c r="K1021" s="40" t="str">
        <f t="shared" si="349"/>
        <v/>
      </c>
      <c r="L1021" s="48"/>
      <c r="M1021" s="41" t="str">
        <f t="shared" si="350"/>
        <v/>
      </c>
      <c r="N1021" s="41" t="str">
        <f t="shared" si="334"/>
        <v/>
      </c>
      <c r="O1021" s="10" t="str">
        <f t="shared" si="335"/>
        <v>00:30</v>
      </c>
      <c r="P1021" s="10" t="str">
        <f t="shared" si="336"/>
        <v/>
      </c>
      <c r="Q1021" s="48" t="str">
        <f t="shared" si="337"/>
        <v/>
      </c>
      <c r="R1021" s="48" t="str">
        <f t="shared" si="338"/>
        <v/>
      </c>
      <c r="S1021" s="42" t="str">
        <f t="shared" si="339"/>
        <v>SINGOLO</v>
      </c>
      <c r="T1021" s="57" t="str">
        <f>Tabella3[[#This Row],[Descrizione Attività]]</f>
        <v>ORE CONTO PROPRIO</v>
      </c>
      <c r="U1021" s="57" t="str">
        <f>IF(Tabella1[[#This Row],[DATA]]="","","02")</f>
        <v>02</v>
      </c>
      <c r="V1021" s="34"/>
      <c r="W1021" s="34"/>
      <c r="X1021" s="33"/>
      <c r="Y1021" s="23"/>
      <c r="Z1021" s="21" t="str">
        <f t="shared" si="340"/>
        <v>mercoledì</v>
      </c>
      <c r="AA1021" s="22">
        <f t="shared" si="341"/>
        <v>0.5</v>
      </c>
      <c r="AB1021" s="22" t="str">
        <f t="shared" si="342"/>
        <v>00:30</v>
      </c>
      <c r="AC1021" s="22" t="str">
        <f t="shared" si="343"/>
        <v>NO</v>
      </c>
      <c r="AD1021" s="46"/>
      <c r="AE1021" s="85">
        <v>45840</v>
      </c>
      <c r="AF1021" s="86" t="s">
        <v>63</v>
      </c>
      <c r="AG1021" s="86"/>
      <c r="AH1021" s="86">
        <v>4041</v>
      </c>
      <c r="AI1021" s="86">
        <v>10</v>
      </c>
      <c r="AJ1021" s="87">
        <v>16.45</v>
      </c>
      <c r="AK1021" s="87">
        <v>17.149999999999999</v>
      </c>
      <c r="AL1021" s="87">
        <v>0.5</v>
      </c>
      <c r="AM1021" s="86" t="s">
        <v>62</v>
      </c>
      <c r="AN1021" s="86" t="s">
        <v>49</v>
      </c>
      <c r="AO1021" s="75">
        <v>4041</v>
      </c>
    </row>
    <row r="1022" spans="1:41" ht="14.45" customHeight="1">
      <c r="A1022" s="38"/>
      <c r="B1022" s="9">
        <f t="shared" si="330"/>
        <v>45840</v>
      </c>
      <c r="C1022" s="39">
        <f t="shared" si="351"/>
        <v>404</v>
      </c>
      <c r="D1022" s="38" t="str">
        <f>IF(AF1022="", "", IFERROR(TEXT(INDEX(Tabella4[N°], MATCH("*"&amp;AF1022&amp;"*", Tabella4[DIPENDENTE], 0)), "0000"), "Non trovato"))</f>
        <v>1050</v>
      </c>
      <c r="E1022" s="38" t="str">
        <f>IF(AG1022="", "", IF(ISERROR(MATCH("*"&amp;AG1022&amp;"*", Tabella4[DIPENDENTE], 0)), "Non trovato", TEXT(INDEX(Tabella4[N°], MATCH("*"&amp;AG1022&amp;"*", Tabella4[DIPENDENTE], 0)), "0000")))</f>
        <v/>
      </c>
      <c r="F1022" s="48" t="str">
        <f t="shared" si="331"/>
        <v>GIGLIUTO M</v>
      </c>
      <c r="G1022" s="48" t="str">
        <f t="shared" si="332"/>
        <v/>
      </c>
      <c r="H1022" s="57"/>
      <c r="I1022" s="68" t="str">
        <f t="shared" si="333"/>
        <v>02</v>
      </c>
      <c r="J1022" s="39" t="str">
        <f t="shared" si="348"/>
        <v>08:15</v>
      </c>
      <c r="K1022" s="40" t="str">
        <f t="shared" si="349"/>
        <v/>
      </c>
      <c r="L1022" s="48"/>
      <c r="M1022" s="41" t="str">
        <f t="shared" si="350"/>
        <v>01:30</v>
      </c>
      <c r="N1022" s="41" t="str">
        <f t="shared" si="334"/>
        <v/>
      </c>
      <c r="O1022" s="10" t="str">
        <f t="shared" si="335"/>
        <v>09:45</v>
      </c>
      <c r="P1022" s="10" t="str">
        <f t="shared" si="336"/>
        <v/>
      </c>
      <c r="Q1022" s="48" t="str">
        <f t="shared" si="337"/>
        <v/>
      </c>
      <c r="R1022" s="48" t="str">
        <f t="shared" si="338"/>
        <v/>
      </c>
      <c r="S1022" s="42" t="str">
        <f t="shared" si="339"/>
        <v>SINGOLO</v>
      </c>
      <c r="T1022" s="57" t="str">
        <f>Tabella3[[#This Row],[Descrizione Attività]]</f>
        <v>ORE CONTO PROPRIO</v>
      </c>
      <c r="U1022" s="57" t="str">
        <f>IF(Tabella1[[#This Row],[DATA]]="","","02")</f>
        <v>02</v>
      </c>
      <c r="V1022" s="34"/>
      <c r="W1022" s="34"/>
      <c r="X1022" s="33"/>
      <c r="Y1022" s="23"/>
      <c r="Z1022" s="21" t="str">
        <f t="shared" si="340"/>
        <v>mercoledì</v>
      </c>
      <c r="AA1022" s="22">
        <f t="shared" si="341"/>
        <v>9.75</v>
      </c>
      <c r="AB1022" s="22" t="str">
        <f t="shared" si="342"/>
        <v>09:45</v>
      </c>
      <c r="AC1022" s="22" t="str">
        <f t="shared" si="343"/>
        <v>NO</v>
      </c>
      <c r="AD1022" s="46"/>
      <c r="AE1022" s="85">
        <v>45840</v>
      </c>
      <c r="AF1022" s="86" t="s">
        <v>109</v>
      </c>
      <c r="AG1022" s="86"/>
      <c r="AH1022" s="86">
        <v>4041</v>
      </c>
      <c r="AI1022" s="86">
        <v>10</v>
      </c>
      <c r="AJ1022" s="87">
        <v>7.15</v>
      </c>
      <c r="AK1022" s="87">
        <v>17.45</v>
      </c>
      <c r="AL1022" s="87">
        <v>9.75</v>
      </c>
      <c r="AM1022" s="86" t="s">
        <v>62</v>
      </c>
      <c r="AN1022" s="86" t="s">
        <v>49</v>
      </c>
      <c r="AO1022" s="75">
        <v>4041</v>
      </c>
    </row>
    <row r="1023" spans="1:41" ht="14.45" customHeight="1">
      <c r="A1023" s="38"/>
      <c r="B1023" s="9">
        <f t="shared" si="330"/>
        <v>45840</v>
      </c>
      <c r="C1023" s="39">
        <f t="shared" si="351"/>
        <v>404</v>
      </c>
      <c r="D1023" s="38" t="str">
        <f>IF(AF1023="", "", IFERROR(TEXT(INDEX(Tabella4[N°], MATCH("*"&amp;AF1023&amp;"*", Tabella4[DIPENDENTE], 0)), "0000"), "Non trovato"))</f>
        <v>0278</v>
      </c>
      <c r="E1023" s="38" t="str">
        <f>IF(AG1023="", "", IF(ISERROR(MATCH("*"&amp;AG1023&amp;"*", Tabella4[DIPENDENTE], 0)), "Non trovato", TEXT(INDEX(Tabella4[N°], MATCH("*"&amp;AG1023&amp;"*", Tabella4[DIPENDENTE], 0)), "0000")))</f>
        <v/>
      </c>
      <c r="F1023" s="48" t="str">
        <f t="shared" si="331"/>
        <v>INTRESSALVI</v>
      </c>
      <c r="G1023" s="48" t="str">
        <f t="shared" si="332"/>
        <v/>
      </c>
      <c r="H1023" s="57"/>
      <c r="I1023" s="68" t="str">
        <f t="shared" si="333"/>
        <v>02</v>
      </c>
      <c r="J1023" s="39" t="str">
        <f t="shared" si="348"/>
        <v>01:00</v>
      </c>
      <c r="K1023" s="40" t="str">
        <f t="shared" si="349"/>
        <v/>
      </c>
      <c r="L1023" s="48"/>
      <c r="M1023" s="41" t="str">
        <f t="shared" si="350"/>
        <v/>
      </c>
      <c r="N1023" s="41" t="str">
        <f t="shared" si="334"/>
        <v/>
      </c>
      <c r="O1023" s="10" t="str">
        <f t="shared" si="335"/>
        <v>01:00</v>
      </c>
      <c r="P1023" s="10" t="str">
        <f t="shared" si="336"/>
        <v/>
      </c>
      <c r="Q1023" s="48" t="str">
        <f t="shared" si="337"/>
        <v/>
      </c>
      <c r="R1023" s="48" t="str">
        <f t="shared" si="338"/>
        <v/>
      </c>
      <c r="S1023" s="42" t="str">
        <f t="shared" si="339"/>
        <v>SINGOLO</v>
      </c>
      <c r="T1023" s="57" t="str">
        <f>Tabella3[[#This Row],[Descrizione Attività]]</f>
        <v>ORE CONTO PROPRIO</v>
      </c>
      <c r="U1023" s="57" t="str">
        <f>IF(Tabella1[[#This Row],[DATA]]="","","02")</f>
        <v>02</v>
      </c>
      <c r="V1023" s="34"/>
      <c r="W1023" s="34"/>
      <c r="X1023" s="33"/>
      <c r="Y1023" s="23"/>
      <c r="Z1023" s="21" t="str">
        <f t="shared" si="340"/>
        <v>mercoledì</v>
      </c>
      <c r="AA1023" s="22">
        <f t="shared" si="341"/>
        <v>1</v>
      </c>
      <c r="AB1023" s="22" t="str">
        <f t="shared" si="342"/>
        <v>01:00</v>
      </c>
      <c r="AC1023" s="22" t="str">
        <f t="shared" si="343"/>
        <v>NO</v>
      </c>
      <c r="AD1023" s="46"/>
      <c r="AE1023" s="85">
        <v>45840</v>
      </c>
      <c r="AF1023" s="86" t="s">
        <v>50</v>
      </c>
      <c r="AG1023" s="86"/>
      <c r="AH1023" s="86">
        <v>4041</v>
      </c>
      <c r="AI1023" s="86">
        <v>10</v>
      </c>
      <c r="AJ1023" s="87">
        <v>7.45</v>
      </c>
      <c r="AK1023" s="87">
        <v>8.4499999999999993</v>
      </c>
      <c r="AL1023" s="87">
        <v>1</v>
      </c>
      <c r="AM1023" s="86" t="s">
        <v>62</v>
      </c>
      <c r="AN1023" s="86" t="s">
        <v>49</v>
      </c>
      <c r="AO1023" s="75">
        <v>4041</v>
      </c>
    </row>
    <row r="1024" spans="1:41" ht="14.45" customHeight="1">
      <c r="A1024" s="38"/>
      <c r="B1024" s="9">
        <f t="shared" si="330"/>
        <v>45840</v>
      </c>
      <c r="C1024" s="39">
        <f t="shared" si="351"/>
        <v>404</v>
      </c>
      <c r="D1024" s="38" t="str">
        <f>IF(AF1024="", "", IFERROR(TEXT(INDEX(Tabella4[N°], MATCH("*"&amp;AF1024&amp;"*", Tabella4[DIPENDENTE], 0)), "0000"), "Non trovato"))</f>
        <v>1876</v>
      </c>
      <c r="E1024" s="38" t="str">
        <f>IF(AG1024="", "", IF(ISERROR(MATCH("*"&amp;AG1024&amp;"*", Tabella4[DIPENDENTE], 0)), "Non trovato", TEXT(INDEX(Tabella4[N°], MATCH("*"&amp;AG1024&amp;"*", Tabella4[DIPENDENTE], 0)), "0000")))</f>
        <v>0386</v>
      </c>
      <c r="F1024" s="48" t="str">
        <f t="shared" si="331"/>
        <v>RICCIO</v>
      </c>
      <c r="G1024" s="48" t="str">
        <f t="shared" si="332"/>
        <v>TRICHINI</v>
      </c>
      <c r="H1024" s="57"/>
      <c r="I1024" s="68" t="str">
        <f t="shared" si="333"/>
        <v>02</v>
      </c>
      <c r="J1024" s="39" t="str">
        <f t="shared" si="348"/>
        <v>08:15</v>
      </c>
      <c r="K1024" s="40" t="str">
        <f t="shared" si="349"/>
        <v/>
      </c>
      <c r="L1024" s="48"/>
      <c r="M1024" s="41" t="str">
        <f t="shared" si="350"/>
        <v/>
      </c>
      <c r="N1024" s="41" t="str">
        <f t="shared" si="334"/>
        <v/>
      </c>
      <c r="O1024" s="10" t="str">
        <f t="shared" si="335"/>
        <v>08:15</v>
      </c>
      <c r="P1024" s="10" t="str">
        <f t="shared" si="336"/>
        <v/>
      </c>
      <c r="Q1024" s="48" t="str">
        <f t="shared" si="337"/>
        <v/>
      </c>
      <c r="R1024" s="48" t="str">
        <f t="shared" si="338"/>
        <v/>
      </c>
      <c r="S1024" s="42" t="str">
        <f t="shared" si="339"/>
        <v>DOPPIO</v>
      </c>
      <c r="T1024" s="57" t="str">
        <f>Tabella3[[#This Row],[Descrizione Attività]]</f>
        <v>ORE CONTO PROPRIO</v>
      </c>
      <c r="U1024" s="57" t="str">
        <f>IF(Tabella1[[#This Row],[DATA]]="","","02")</f>
        <v>02</v>
      </c>
      <c r="V1024" s="34"/>
      <c r="W1024" s="34"/>
      <c r="X1024" s="33"/>
      <c r="Y1024" s="23"/>
      <c r="Z1024" s="21" t="str">
        <f t="shared" si="340"/>
        <v>mercoledì</v>
      </c>
      <c r="AA1024" s="22">
        <f t="shared" si="341"/>
        <v>8.25</v>
      </c>
      <c r="AB1024" s="22" t="str">
        <f t="shared" si="342"/>
        <v>08:15</v>
      </c>
      <c r="AC1024" s="22" t="str">
        <f t="shared" si="343"/>
        <v>NO</v>
      </c>
      <c r="AD1024" s="46"/>
      <c r="AE1024" s="85">
        <v>45840</v>
      </c>
      <c r="AF1024" s="86" t="s">
        <v>56</v>
      </c>
      <c r="AG1024" s="86" t="s">
        <v>113</v>
      </c>
      <c r="AH1024" s="86">
        <v>4041</v>
      </c>
      <c r="AI1024" s="86">
        <v>10</v>
      </c>
      <c r="AJ1024" s="87">
        <v>7.45</v>
      </c>
      <c r="AK1024" s="87">
        <v>16.45</v>
      </c>
      <c r="AL1024" s="87">
        <v>16.5</v>
      </c>
      <c r="AM1024" s="86" t="s">
        <v>62</v>
      </c>
      <c r="AN1024" s="86" t="s">
        <v>49</v>
      </c>
      <c r="AO1024" s="75">
        <v>4041</v>
      </c>
    </row>
    <row r="1025" spans="1:41" ht="14.45" customHeight="1">
      <c r="A1025" s="38"/>
      <c r="B1025" s="9">
        <f t="shared" si="330"/>
        <v>45840</v>
      </c>
      <c r="C1025" s="39" t="str">
        <f t="shared" si="351"/>
        <v>23/134</v>
      </c>
      <c r="D1025" s="38" t="str">
        <f>IF(AF1025="", "", IFERROR(TEXT(INDEX(Tabella4[N°], MATCH("*"&amp;AF1025&amp;"*", Tabella4[DIPENDENTE], 0)), "0000"), "Non trovato"))</f>
        <v>0263</v>
      </c>
      <c r="E1025" s="38" t="str">
        <f>IF(AG1025="", "", IF(ISERROR(MATCH("*"&amp;AG1025&amp;"*", Tabella4[DIPENDENTE], 0)), "Non trovato", TEXT(INDEX(Tabella4[N°], MATCH("*"&amp;AG1025&amp;"*", Tabella4[DIPENDENTE], 0)), "0000")))</f>
        <v/>
      </c>
      <c r="F1025" s="48" t="str">
        <f t="shared" si="331"/>
        <v>ROSSITTO G</v>
      </c>
      <c r="G1025" s="48" t="str">
        <f t="shared" si="332"/>
        <v/>
      </c>
      <c r="H1025" s="57"/>
      <c r="I1025" s="68" t="str">
        <f t="shared" si="333"/>
        <v>02</v>
      </c>
      <c r="J1025" s="39" t="str">
        <f t="shared" si="348"/>
        <v/>
      </c>
      <c r="K1025" s="40" t="str">
        <f t="shared" si="349"/>
        <v>02:30</v>
      </c>
      <c r="L1025" s="48"/>
      <c r="M1025" s="41" t="str">
        <f t="shared" si="350"/>
        <v/>
      </c>
      <c r="N1025" s="41" t="str">
        <f t="shared" si="334"/>
        <v/>
      </c>
      <c r="O1025" s="10" t="str">
        <f t="shared" si="335"/>
        <v>02:30</v>
      </c>
      <c r="P1025" s="10" t="str">
        <f t="shared" si="336"/>
        <v/>
      </c>
      <c r="Q1025" s="48" t="str">
        <f t="shared" si="337"/>
        <v/>
      </c>
      <c r="R1025" s="48" t="str">
        <f t="shared" si="338"/>
        <v/>
      </c>
      <c r="S1025" s="42" t="str">
        <f t="shared" si="339"/>
        <v>SINGOLO</v>
      </c>
      <c r="T1025" s="57" t="str">
        <f>Tabella3[[#This Row],[Descrizione Attività]]</f>
        <v>Manutenzione Elettrica Isab</v>
      </c>
      <c r="U1025" s="57" t="str">
        <f>IF(Tabella1[[#This Row],[DATA]]="","","02")</f>
        <v>02</v>
      </c>
      <c r="V1025" s="34"/>
      <c r="W1025" s="34"/>
      <c r="X1025" s="33"/>
      <c r="Y1025" s="23"/>
      <c r="Z1025" s="21" t="str">
        <f t="shared" si="340"/>
        <v>mercoledì</v>
      </c>
      <c r="AA1025" s="22">
        <f t="shared" si="341"/>
        <v>2.5</v>
      </c>
      <c r="AB1025" s="22" t="str">
        <f t="shared" si="342"/>
        <v>02:30</v>
      </c>
      <c r="AC1025" s="22" t="str">
        <f t="shared" si="343"/>
        <v>NO</v>
      </c>
      <c r="AD1025" s="46"/>
      <c r="AE1025" s="85">
        <v>45840</v>
      </c>
      <c r="AF1025" s="86" t="s">
        <v>110</v>
      </c>
      <c r="AG1025" s="86"/>
      <c r="AH1025" s="86">
        <v>23134</v>
      </c>
      <c r="AI1025" s="86">
        <v>10</v>
      </c>
      <c r="AJ1025" s="87">
        <v>6.15</v>
      </c>
      <c r="AK1025" s="87">
        <v>8.4499999999999993</v>
      </c>
      <c r="AL1025" s="87">
        <v>2.5</v>
      </c>
      <c r="AM1025" s="86" t="s">
        <v>111</v>
      </c>
      <c r="AN1025" s="86" t="s">
        <v>49</v>
      </c>
      <c r="AO1025" s="75" t="s">
        <v>61</v>
      </c>
    </row>
    <row r="1026" spans="1:41" ht="14.45" customHeight="1">
      <c r="A1026" s="38"/>
      <c r="B1026" s="9">
        <f t="shared" si="330"/>
        <v>45840</v>
      </c>
      <c r="C1026" s="39" t="str">
        <f t="shared" si="351"/>
        <v>23/134</v>
      </c>
      <c r="D1026" s="38" t="str">
        <f>IF(AF1026="", "", IFERROR(TEXT(INDEX(Tabella4[N°], MATCH("*"&amp;AF1026&amp;"*", Tabella4[DIPENDENTE], 0)), "0000"), "Non trovato"))</f>
        <v>0263</v>
      </c>
      <c r="E1026" s="38" t="str">
        <f>IF(AG1026="", "", IF(ISERROR(MATCH("*"&amp;AG1026&amp;"*", Tabella4[DIPENDENTE], 0)), "Non trovato", TEXT(INDEX(Tabella4[N°], MATCH("*"&amp;AG1026&amp;"*", Tabella4[DIPENDENTE], 0)), "0000")))</f>
        <v/>
      </c>
      <c r="F1026" s="48" t="str">
        <f t="shared" si="331"/>
        <v>ROSSITTO G</v>
      </c>
      <c r="G1026" s="48" t="str">
        <f t="shared" si="332"/>
        <v/>
      </c>
      <c r="H1026" s="57"/>
      <c r="I1026" s="68" t="str">
        <f t="shared" si="333"/>
        <v>02</v>
      </c>
      <c r="J1026" s="39" t="str">
        <f t="shared" si="348"/>
        <v/>
      </c>
      <c r="K1026" s="40" t="str">
        <f t="shared" si="349"/>
        <v>05:00</v>
      </c>
      <c r="L1026" s="48"/>
      <c r="M1026" s="41" t="str">
        <f t="shared" si="350"/>
        <v/>
      </c>
      <c r="N1026" s="41" t="str">
        <f t="shared" si="334"/>
        <v/>
      </c>
      <c r="O1026" s="10" t="str">
        <f t="shared" si="335"/>
        <v>05:00</v>
      </c>
      <c r="P1026" s="10" t="str">
        <f t="shared" si="336"/>
        <v/>
      </c>
      <c r="Q1026" s="48" t="str">
        <f t="shared" si="337"/>
        <v/>
      </c>
      <c r="R1026" s="48" t="str">
        <f t="shared" si="338"/>
        <v/>
      </c>
      <c r="S1026" s="42" t="str">
        <f t="shared" si="339"/>
        <v>SINGOLO</v>
      </c>
      <c r="T1026" s="57" t="str">
        <f>Tabella3[[#This Row],[Descrizione Attività]]</f>
        <v>Manutenzione Elettrica Isab</v>
      </c>
      <c r="U1026" s="57" t="str">
        <f>IF(Tabella1[[#This Row],[DATA]]="","","02")</f>
        <v>02</v>
      </c>
      <c r="V1026" s="34"/>
      <c r="W1026" s="34"/>
      <c r="X1026" s="33"/>
      <c r="Y1026" s="23"/>
      <c r="Z1026" s="21" t="str">
        <f t="shared" si="340"/>
        <v>mercoledì</v>
      </c>
      <c r="AA1026" s="22">
        <f t="shared" si="341"/>
        <v>5</v>
      </c>
      <c r="AB1026" s="22" t="str">
        <f t="shared" si="342"/>
        <v>05:00</v>
      </c>
      <c r="AC1026" s="22" t="str">
        <f t="shared" si="343"/>
        <v>NO</v>
      </c>
      <c r="AD1026" s="46"/>
      <c r="AE1026" s="85">
        <v>45840</v>
      </c>
      <c r="AF1026" s="86" t="s">
        <v>110</v>
      </c>
      <c r="AG1026" s="86"/>
      <c r="AH1026" s="86">
        <v>23134</v>
      </c>
      <c r="AI1026" s="86">
        <v>10</v>
      </c>
      <c r="AJ1026" s="87">
        <v>12.45</v>
      </c>
      <c r="AK1026" s="87">
        <v>17.45</v>
      </c>
      <c r="AL1026" s="87">
        <v>5</v>
      </c>
      <c r="AM1026" s="86" t="s">
        <v>111</v>
      </c>
      <c r="AN1026" s="86" t="s">
        <v>49</v>
      </c>
      <c r="AO1026" s="75" t="s">
        <v>61</v>
      </c>
    </row>
    <row r="1027" spans="1:41" ht="14.45" customHeight="1">
      <c r="A1027" s="38"/>
      <c r="B1027" s="9">
        <f t="shared" si="330"/>
        <v>45840</v>
      </c>
      <c r="C1027" s="39">
        <f t="shared" si="351"/>
        <v>404</v>
      </c>
      <c r="D1027" s="38" t="str">
        <f>IF(AF1027="", "", IFERROR(TEXT(INDEX(Tabella4[N°], MATCH("*"&amp;AF1027&amp;"*", Tabella4[DIPENDENTE], 0)), "0000"), "Non trovato"))</f>
        <v>0483</v>
      </c>
      <c r="E1027" s="38" t="str">
        <f>IF(AG1027="", "", IF(ISERROR(MATCH("*"&amp;AG1027&amp;"*", Tabella4[DIPENDENTE], 0)), "Non trovato", TEXT(INDEX(Tabella4[N°], MATCH("*"&amp;AG1027&amp;"*", Tabella4[DIPENDENTE], 0)), "0000")))</f>
        <v>1765</v>
      </c>
      <c r="F1027" s="48" t="str">
        <f t="shared" si="331"/>
        <v>SCARAVELLI</v>
      </c>
      <c r="G1027" s="48" t="str">
        <f t="shared" si="332"/>
        <v>SIRINGO</v>
      </c>
      <c r="H1027" s="57"/>
      <c r="I1027" s="68" t="str">
        <f t="shared" si="333"/>
        <v>02</v>
      </c>
      <c r="J1027" s="39" t="str">
        <f t="shared" si="348"/>
        <v>08:15</v>
      </c>
      <c r="K1027" s="40" t="str">
        <f t="shared" si="349"/>
        <v/>
      </c>
      <c r="L1027" s="48"/>
      <c r="M1027" s="41" t="str">
        <f t="shared" si="350"/>
        <v/>
      </c>
      <c r="N1027" s="41" t="str">
        <f t="shared" si="334"/>
        <v/>
      </c>
      <c r="O1027" s="10" t="str">
        <f t="shared" si="335"/>
        <v>08:15</v>
      </c>
      <c r="P1027" s="10" t="str">
        <f t="shared" si="336"/>
        <v/>
      </c>
      <c r="Q1027" s="48" t="str">
        <f t="shared" si="337"/>
        <v/>
      </c>
      <c r="R1027" s="48" t="str">
        <f t="shared" si="338"/>
        <v/>
      </c>
      <c r="S1027" s="42" t="str">
        <f t="shared" si="339"/>
        <v>DOPPIO</v>
      </c>
      <c r="T1027" s="57" t="str">
        <f>Tabella3[[#This Row],[Descrizione Attività]]</f>
        <v>ORE CONTO PROPRIO</v>
      </c>
      <c r="U1027" s="57" t="str">
        <f>IF(Tabella1[[#This Row],[DATA]]="","","02")</f>
        <v>02</v>
      </c>
      <c r="V1027" s="34"/>
      <c r="W1027" s="34"/>
      <c r="X1027" s="33"/>
      <c r="Y1027" s="23"/>
      <c r="Z1027" s="21" t="str">
        <f t="shared" si="340"/>
        <v>mercoledì</v>
      </c>
      <c r="AA1027" s="22">
        <f t="shared" si="341"/>
        <v>8.25</v>
      </c>
      <c r="AB1027" s="22" t="str">
        <f t="shared" si="342"/>
        <v>08:15</v>
      </c>
      <c r="AC1027" s="22" t="str">
        <f t="shared" si="343"/>
        <v>NO</v>
      </c>
      <c r="AD1027" s="46"/>
      <c r="AE1027" s="85">
        <v>45840</v>
      </c>
      <c r="AF1027" s="86" t="s">
        <v>51</v>
      </c>
      <c r="AG1027" s="86" t="s">
        <v>112</v>
      </c>
      <c r="AH1027" s="86">
        <v>4041</v>
      </c>
      <c r="AI1027" s="86">
        <v>10</v>
      </c>
      <c r="AJ1027" s="87">
        <v>7.45</v>
      </c>
      <c r="AK1027" s="87">
        <v>16.45</v>
      </c>
      <c r="AL1027" s="87">
        <v>16.5</v>
      </c>
      <c r="AM1027" s="86" t="s">
        <v>62</v>
      </c>
      <c r="AN1027" s="86" t="s">
        <v>49</v>
      </c>
      <c r="AO1027" s="75">
        <v>4041</v>
      </c>
    </row>
    <row r="1028" spans="1:41" ht="14.45" customHeight="1">
      <c r="A1028" s="38"/>
      <c r="B1028" s="9">
        <f t="shared" ref="B1028:B1091" si="352">IF(OR(AE1028="", AE1028=0), "", AE1028)</f>
        <v>45840</v>
      </c>
      <c r="C1028" s="39">
        <f>IF(AH1028="","", IF(OR(AH1028=4041, AH1028=4042, AH1028=4043, AH1028=4044, AH1028=4045, AH1028=4046, AH1028=4048, AH1028=4049, AH1028=4051, AH1028=4052, AH1028=4053, AH1028=4054),
    404,
    IF(AH1028=4047,
        "ALTRO CANTIERE",
        IF(AH1028=4050,
            430,
            IF(LEN(AH1028)=5,
                MID(AH1028, 1, 2) &amp; "/" &amp; MID(AH1028, 3, 3),
                AH1028
            )
        )
    )
))</f>
        <v>404</v>
      </c>
      <c r="D1028" s="38" t="str">
        <f>IF(AF1028="", "", IFERROR(TEXT(INDEX(Tabella4[N°], MATCH("*"&amp;AF1028&amp;"*", Tabella4[DIPENDENTE], 0)), "0000"), "Non trovato"))</f>
        <v>0354</v>
      </c>
      <c r="E1028" s="38" t="str">
        <f>IF(AG1028="", "", IF(ISERROR(MATCH("*"&amp;AG1028&amp;"*", Tabella4[DIPENDENTE], 0)), "Non trovato", TEXT(INDEX(Tabella4[N°], MATCH("*"&amp;AG1028&amp;"*", Tabella4[DIPENDENTE], 0)), "0000")))</f>
        <v>0304</v>
      </c>
      <c r="F1028" s="48" t="str">
        <f t="shared" ref="F1028:F1091" si="353">IF(AF1028="","",AF1028)</f>
        <v>GARRO L</v>
      </c>
      <c r="G1028" s="48" t="str">
        <f t="shared" ref="G1028:G1091" si="354">IF(AG1028="","",AG1028)</f>
        <v>MANSERVIGI</v>
      </c>
      <c r="H1028" s="57"/>
      <c r="I1028" s="68" t="str">
        <f t="shared" ref="I1028:I1091" si="355">IF(B1028&lt;&gt;"", "02", "")</f>
        <v>02</v>
      </c>
      <c r="J1028" s="39" t="str">
        <f>IF(OR(AH1028=4041, AH1028=4048, AH1028=4049, AH1028=4054, AH1028=4050,AH1028=428),
    IF(TEXT(VALUE(AB1028) -
        IF(M1028&lt;&gt;"", VALUE(M1028), 0) -
        IF(N1028&lt;&gt;"", VALUE(N1028), 0),
    "[hh]:mm") = "00:00",
    "",
    TEXT(VALUE(AB1028) -
        IF(M1028&lt;&gt;"", VALUE(M1028), 0) -
        IF(N1028&lt;&gt;"", VALUE(N1028), 0),
    "[hh]:mm")),
    "")</f>
        <v/>
      </c>
      <c r="K1028" s="40" t="str">
        <f>IF(AND(AH1028&lt;&gt;4041, AH1028&lt;&gt;428, AH1028&lt;&gt;4048, AH1028&lt;&gt;4054, AH1028&lt;&gt;4049, AH1028&lt;&gt;4045, AH1028&lt;&gt;4046, AH1028&lt;&gt;4052, AH1028&lt;&gt;4044, AH1028&lt;&gt;4042, AH1028&lt;&gt;4043, AH1028&lt;&gt;4053, AH1028&lt;&gt;4047, AH1028&lt;&gt;4050),
    IF(ISERROR(TEXT(VALUE(AB1028) -
        IF(M1028&lt;&gt;"", VALUE(M1028), 0) -
        IF(N1028&lt;&gt;"", VALUE(N1028), 0),
    "[hh]:mm")), "",
    IF(TEXT(VALUE(AB1028) -
        IF(M1028&lt;&gt;"", VALUE(M1028), 0) -
        IF(N1028&lt;&gt;"", VALUE(N1028), 0),
    "[hh]:mm") = "00:00",
    "",
    TEXT(VALUE(AB1028) -
        IF(M1028&lt;&gt;"", VALUE(M1028), 0) -
        IF(N1028&lt;&gt;"", VALUE(N1028), 0),
    "[hh]:mm"))),
    "")</f>
        <v/>
      </c>
      <c r="L1028" s="48"/>
      <c r="M1028" s="41" t="str">
        <f>IF(AND(AC1028="NO", OR(Z1028="lunedì", Z1028="martedì", Z1028="mercoledì", Z1028="giovedì", Z1028="venerdì")),
    IF(Z1028="venerdì",
        IF(VALUE(AB1028)&gt;VALUE("7:00"),TEXT(VALUE(AB1028)-VALUE("7:00"),"[hh]:mm"),""),
        IF(VALUE(AB1028)&gt;VALUE("8:15"),TEXT(VALUE(AB1028)-VALUE("8:15"),"[hh]:mm"),"")
    ),
"")</f>
        <v/>
      </c>
      <c r="N1028" s="41" t="str">
        <f t="shared" ref="N1028:N1091" si="356">IF(AND(OR(Z1028="sabato", Z1028="domenica", AC1028="SI"), AB1028&lt;&gt;0), AB1028, "")</f>
        <v/>
      </c>
      <c r="O1028" s="10" t="str">
        <f t="shared" ref="O1028:O1091" si="357">AB1028</f>
        <v>08:15</v>
      </c>
      <c r="P1028" s="10" t="str">
        <f t="shared" ref="P1028:P1091" si="358">IF(OR(AH1028=4042, AH1028=4044),AB1028, "")</f>
        <v>08:15</v>
      </c>
      <c r="Q1028" s="48" t="str">
        <f t="shared" ref="Q1028:Q1091" si="359">IF(OR(AH1028=4043, AH1028=4053),AB1028, "")</f>
        <v/>
      </c>
      <c r="R1028" s="48" t="str">
        <f t="shared" ref="R1028:R1091" si="360">IF(OR(AH1028=4045, AH1028=4046,AH1028=4052),AB1028, "")</f>
        <v/>
      </c>
      <c r="S1028" s="42" t="str">
        <f t="shared" ref="S1028:S1091" si="361">IF(G1028="",IF(F1028="","","SINGOLO"),IF(F1028&lt;&gt;"","DOPPIO",""))</f>
        <v>DOPPIO</v>
      </c>
      <c r="T1028" s="57" t="str">
        <f>Tabella3[[#This Row],[Descrizione Attività]]</f>
        <v>PERMESSO RETRIBUITO</v>
      </c>
      <c r="U1028" s="57" t="str">
        <f>IF(Tabella1[[#This Row],[DATA]]="","","02")</f>
        <v>02</v>
      </c>
      <c r="V1028" s="34"/>
      <c r="W1028" s="34"/>
      <c r="X1028" s="33"/>
      <c r="Y1028" s="23"/>
      <c r="Z1028" s="21" t="str">
        <f t="shared" ref="Z1028:Z1091" si="362">TEXT(B1028, "gggg")</f>
        <v>mercoledì</v>
      </c>
      <c r="AA1028" s="22">
        <f t="shared" ref="AA1028:AA1091" si="363">IF(AND(AF1028="", AG1028=""), "", IF(AND(AF1028&lt;&gt;"", AG1028&lt;&gt;""), AL1028/2, AL1028))</f>
        <v>8.25</v>
      </c>
      <c r="AB1028" s="22" t="str">
        <f t="shared" ref="AB1028:AB1091" si="364">IF(AA1028="", "", TEXT(AA1028/24, "[hh]:mm"))</f>
        <v>08:15</v>
      </c>
      <c r="AC1028" s="22" t="str">
        <f t="shared" ref="AC1028:AC1091" si="365">IF(COUNTIF(Y$1:Y$1976, B1028) &gt; 0, "SI", "NO")</f>
        <v>NO</v>
      </c>
      <c r="AD1028" s="46"/>
      <c r="AE1028" s="85">
        <v>45840</v>
      </c>
      <c r="AF1028" s="86" t="s">
        <v>99</v>
      </c>
      <c r="AG1028" s="86" t="s">
        <v>87</v>
      </c>
      <c r="AH1028" s="86">
        <v>4044</v>
      </c>
      <c r="AI1028" s="86">
        <v>10</v>
      </c>
      <c r="AJ1028" s="87"/>
      <c r="AK1028" s="87"/>
      <c r="AL1028" s="87">
        <v>16.5</v>
      </c>
      <c r="AM1028" s="86" t="s">
        <v>48</v>
      </c>
      <c r="AN1028" s="86" t="s">
        <v>49</v>
      </c>
      <c r="AO1028" s="75">
        <v>404</v>
      </c>
    </row>
    <row r="1029" spans="1:41" ht="14.45" customHeight="1">
      <c r="A1029" s="38"/>
      <c r="B1029" s="9">
        <f t="shared" si="352"/>
        <v>45840</v>
      </c>
      <c r="C1029" s="39">
        <f>IF(AH1029="","", IF(OR(AH1029=4041, AH1029=4042, AH1029=4043, AH1029=4044, AH1029=4045, AH1029=4046, AH1029=4048, AH1029=4049, AH1029=4051, AH1029=4052, AH1029=4053, AH1029=4054),
404,
IF(AH1029=4047,
"ALTRO CANTIERE",
IF(AH1029=4050,
430,
IF(LEN(AH1029)=5,
MID(AH1029, 1, 2) &amp; "/" &amp; MID(AH1029, 3, 3),
AH1029)
)
)
))</f>
        <v>5400256883</v>
      </c>
      <c r="D1029" s="38" t="str">
        <f>IF(AF1029="", "", IFERROR(TEXT(INDEX(Tabella4[N°], MATCH("*"&amp;AF1029&amp;"*", Tabella4[DIPENDENTE], 0)), "0000"), "Non trovato"))</f>
        <v>0551</v>
      </c>
      <c r="E1029" s="38" t="str">
        <f>IF(AG1029="", "", IF(ISERROR(MATCH("*"&amp;AG1029&amp;"*", Tabella4[DIPENDENTE], 0)), "Non trovato", TEXT(INDEX(Tabella4[N°], MATCH("*"&amp;AG1029&amp;"*", Tabella4[DIPENDENTE], 0)), "0000")))</f>
        <v/>
      </c>
      <c r="F1029" s="48" t="str">
        <f t="shared" si="353"/>
        <v>CIANCHINO A</v>
      </c>
      <c r="G1029" s="48" t="str">
        <f t="shared" si="354"/>
        <v/>
      </c>
      <c r="H1029" s="57"/>
      <c r="I1029" s="68" t="str">
        <f t="shared" si="355"/>
        <v>02</v>
      </c>
      <c r="J1029" s="39" t="str">
        <f t="shared" ref="J1029:J1060" si="366">IF(OR(AH1029=4041, AH1029=4048, AH1029=4049, AH1029=4054, AH1029=4050,AH1029=428),
IF(TEXT(VALUE(AB1029) -
IF(M1029&lt;&gt;"", VALUE(M1029), 0) -
IF(N1029&lt;&gt;"", VALUE(N1029), 0),
"[hh]:mm") = "00:00",
"",
TEXT(VALUE(AB1029) -
IF(M1029&lt;&gt;"", VALUE(M1029), 0) -
IF(N1029&lt;&gt;"", VALUE(N1029), 0),
"[hh]:mm")),
"")</f>
        <v/>
      </c>
      <c r="K1029" s="40" t="str">
        <f t="shared" ref="K1029:K1060" si="367">IF(AND(AH1029&lt;&gt;4041, AH1029&lt;&gt;428, AH1029&lt;&gt;4048, AH1029&lt;&gt;4054, AH1029&lt;&gt;4049, AH1029&lt;&gt;4045, AH1029&lt;&gt;4046, AH1029&lt;&gt;4052, AH1029&lt;&gt;4044, AH1029&lt;&gt;4042, AH1029&lt;&gt;4043, AH1029&lt;&gt;4053, AH1029&lt;&gt;4047, AH1029&lt;&gt;4050),
IF(ISERROR(TEXT(VALUE(AB1029) -
IF(M1029&lt;&gt;"", VALUE(M1029), 0) -
IF(N1029&lt;&gt;"", VALUE(N1029), 0),
"[hh]:mm")), "",
IF(TEXT(VALUE(AB1029) -
IF(M1029&lt;&gt;"", VALUE(M1029), 0) -
IF(N1029&lt;&gt;"", VALUE(N1029), 0),
"[hh]:mm") = "00:00",
"",
TEXT(VALUE(AB1029) -
IF(M1029&lt;&gt;"", VALUE(M1029), 0) -
IF(N1029&lt;&gt;"", VALUE(N1029), 0),
"[hh]:mm"))),
"")</f>
        <v>03:00</v>
      </c>
      <c r="L1029" s="48"/>
      <c r="M1029" s="41" t="str">
        <f t="shared" ref="M1029:M1060" si="368">IF(AND(AC1029="NO", OR(Z1029="lunedì", Z1029="martedì", Z1029="mercoledì", Z1029="giovedì", Z1029="venerdì")),
IF(Z1029="venerdì",
IF(VALUE(AB1029)&gt;VALUE("7:00"),TEXT(VALUE(AB1029)-VALUE("7:00"),"[hh]:mm"),""),
IF(VALUE(AB1029)&gt;VALUE("8:15"),TEXT(VALUE(AB1029)-VALUE("8:15"),"[hh]:mm"),"")
),
"")</f>
        <v/>
      </c>
      <c r="N1029" s="41" t="str">
        <f t="shared" si="356"/>
        <v/>
      </c>
      <c r="O1029" s="10" t="str">
        <f t="shared" si="357"/>
        <v>03:00</v>
      </c>
      <c r="P1029" s="10" t="str">
        <f t="shared" si="358"/>
        <v/>
      </c>
      <c r="Q1029" s="48" t="str">
        <f t="shared" si="359"/>
        <v/>
      </c>
      <c r="R1029" s="48" t="str">
        <f t="shared" si="360"/>
        <v/>
      </c>
      <c r="S1029" s="42" t="str">
        <f t="shared" si="361"/>
        <v>SINGOLO</v>
      </c>
      <c r="T1029" s="57" t="str">
        <f>Tabella3[[#This Row],[Descrizione Attività]]</f>
        <v>389E-A1.1:ripr.funzionalità parti intern</v>
      </c>
      <c r="U1029" s="57" t="str">
        <f>IF(Tabella1[[#This Row],[DATA]]="","","02")</f>
        <v>02</v>
      </c>
      <c r="V1029" s="34"/>
      <c r="W1029" s="34"/>
      <c r="X1029" s="33"/>
      <c r="Y1029" s="23"/>
      <c r="Z1029" s="21" t="str">
        <f t="shared" si="362"/>
        <v>mercoledì</v>
      </c>
      <c r="AA1029" s="22">
        <f t="shared" si="363"/>
        <v>3</v>
      </c>
      <c r="AB1029" s="22" t="str">
        <f t="shared" si="364"/>
        <v>03:00</v>
      </c>
      <c r="AC1029" s="22" t="str">
        <f t="shared" si="365"/>
        <v>NO</v>
      </c>
      <c r="AD1029" s="46"/>
      <c r="AE1029" s="85">
        <v>45840</v>
      </c>
      <c r="AF1029" s="86" t="s">
        <v>230</v>
      </c>
      <c r="AG1029" s="86"/>
      <c r="AH1029" s="86">
        <v>5400256883</v>
      </c>
      <c r="AI1029" s="86">
        <v>10</v>
      </c>
      <c r="AJ1029" s="87">
        <v>13.45</v>
      </c>
      <c r="AK1029" s="87">
        <v>16.45</v>
      </c>
      <c r="AL1029" s="87">
        <v>3</v>
      </c>
      <c r="AM1029" s="86" t="s">
        <v>219</v>
      </c>
      <c r="AN1029" s="86" t="s">
        <v>45</v>
      </c>
      <c r="AO1029" s="75" t="s">
        <v>61</v>
      </c>
    </row>
    <row r="1030" spans="1:41" ht="14.45" customHeight="1">
      <c r="A1030" s="38"/>
      <c r="B1030" s="9">
        <f t="shared" si="352"/>
        <v>45841</v>
      </c>
      <c r="C1030" s="39">
        <f t="shared" ref="C1030:C1060" si="369">IF(AH1030="","", IF(OR(AH1030=4041, AH1030=4042, AH1030=4043, AH1030=4044, AH1030=4045, AH1030=4046, AH1030=4048, AH1030=4049, AH1030=4051, AH1030=4052, AH1030=4053, AH1030=4054),
404,
IF(AH1030=4047,
"ALTRO CANTIERE",
IF(AH1030=4050,
430,
IF(LEN(AH1030)=5,
MID(AH1030, 1, 2) &amp; "/" &amp; MID(AH1030, 3, 3),
AH1030)
)
)
))</f>
        <v>404</v>
      </c>
      <c r="D1030" s="38" t="str">
        <f>IF(AF1030="", "", IFERROR(TEXT(INDEX(Tabella4[N°], MATCH("*"&amp;AF1030&amp;"*", Tabella4[DIPENDENTE], 0)), "0000"), "Non trovato"))</f>
        <v>0427</v>
      </c>
      <c r="E1030" s="38" t="str">
        <f>IF(AG1030="", "", IF(ISERROR(MATCH("*"&amp;AG1030&amp;"*", Tabella4[DIPENDENTE], 0)), "Non trovato", TEXT(INDEX(Tabella4[N°], MATCH("*"&amp;AG1030&amp;"*", Tabella4[DIPENDENTE], 0)), "0000")))</f>
        <v>0431</v>
      </c>
      <c r="F1030" s="48" t="str">
        <f t="shared" si="353"/>
        <v>CAVALIERE</v>
      </c>
      <c r="G1030" s="48" t="str">
        <f t="shared" si="354"/>
        <v>DI NICOLA</v>
      </c>
      <c r="H1030" s="57"/>
      <c r="I1030" s="68" t="str">
        <f t="shared" si="355"/>
        <v>02</v>
      </c>
      <c r="J1030" s="39" t="str">
        <f t="shared" si="366"/>
        <v/>
      </c>
      <c r="K1030" s="40" t="str">
        <f t="shared" si="367"/>
        <v/>
      </c>
      <c r="L1030" s="48"/>
      <c r="M1030" s="41" t="str">
        <f t="shared" si="368"/>
        <v/>
      </c>
      <c r="N1030" s="41" t="str">
        <f t="shared" si="356"/>
        <v/>
      </c>
      <c r="O1030" s="10" t="str">
        <f t="shared" si="357"/>
        <v>00:15</v>
      </c>
      <c r="P1030" s="10" t="str">
        <f t="shared" si="358"/>
        <v>00:15</v>
      </c>
      <c r="Q1030" s="48" t="str">
        <f t="shared" si="359"/>
        <v/>
      </c>
      <c r="R1030" s="48" t="str">
        <f t="shared" si="360"/>
        <v/>
      </c>
      <c r="S1030" s="42" t="str">
        <f t="shared" si="361"/>
        <v>DOPPIO</v>
      </c>
      <c r="T1030" s="57" t="str">
        <f>Tabella3[[#This Row],[Descrizione Attività]]</f>
        <v>PERMESSO RETRIBUITO</v>
      </c>
      <c r="U1030" s="57" t="str">
        <f>IF(Tabella1[[#This Row],[DATA]]="","","02")</f>
        <v>02</v>
      </c>
      <c r="V1030" s="34"/>
      <c r="W1030" s="34"/>
      <c r="X1030" s="33"/>
      <c r="Y1030" s="23"/>
      <c r="Z1030" s="21" t="str">
        <f t="shared" si="362"/>
        <v>giovedì</v>
      </c>
      <c r="AA1030" s="22">
        <f t="shared" si="363"/>
        <v>0.25</v>
      </c>
      <c r="AB1030" s="22" t="str">
        <f t="shared" si="364"/>
        <v>00:15</v>
      </c>
      <c r="AC1030" s="22" t="str">
        <f t="shared" si="365"/>
        <v>NO</v>
      </c>
      <c r="AD1030" s="46"/>
      <c r="AE1030" s="85">
        <v>45841</v>
      </c>
      <c r="AF1030" s="86" t="s">
        <v>75</v>
      </c>
      <c r="AG1030" s="86" t="s">
        <v>64</v>
      </c>
      <c r="AH1030" s="86">
        <v>4044</v>
      </c>
      <c r="AI1030" s="86">
        <v>10</v>
      </c>
      <c r="AJ1030" s="87">
        <v>7.45</v>
      </c>
      <c r="AK1030" s="87">
        <v>8</v>
      </c>
      <c r="AL1030" s="87">
        <v>0.5</v>
      </c>
      <c r="AM1030" s="86" t="s">
        <v>48</v>
      </c>
      <c r="AN1030" s="86" t="s">
        <v>49</v>
      </c>
      <c r="AO1030" s="75">
        <v>404</v>
      </c>
    </row>
    <row r="1031" spans="1:41" ht="14.45" customHeight="1">
      <c r="A1031" s="38"/>
      <c r="B1031" s="11">
        <f t="shared" si="352"/>
        <v>45841</v>
      </c>
      <c r="C1031" s="39">
        <f t="shared" si="369"/>
        <v>404</v>
      </c>
      <c r="D1031" s="50" t="str">
        <f>IF(AF1031="", "", IFERROR(TEXT(INDEX(Tabella4[N°], MATCH("*"&amp;AF1031&amp;"*", Tabella4[DIPENDENTE], 0)), "0000"), "Non trovato"))</f>
        <v>2013</v>
      </c>
      <c r="E1031" s="50" t="str">
        <f>IF(AG1031="", "", IF(ISERROR(MATCH("*"&amp;AG1031&amp;"*", Tabella4[DIPENDENTE], 0)), "Non trovato", TEXT(INDEX(Tabella4[N°], MATCH("*"&amp;AG1031&amp;"*", Tabella4[DIPENDENTE], 0)), "0000")))</f>
        <v>0493</v>
      </c>
      <c r="F1031" s="48" t="str">
        <f t="shared" si="353"/>
        <v>DE LUCA</v>
      </c>
      <c r="G1031" s="48" t="str">
        <f t="shared" si="354"/>
        <v>SPINALI D</v>
      </c>
      <c r="H1031" s="57"/>
      <c r="I1031" s="68" t="str">
        <f t="shared" si="355"/>
        <v>02</v>
      </c>
      <c r="J1031" s="39" t="str">
        <f t="shared" si="366"/>
        <v/>
      </c>
      <c r="K1031" s="40" t="str">
        <f t="shared" si="367"/>
        <v/>
      </c>
      <c r="L1031" s="48"/>
      <c r="M1031" s="41" t="str">
        <f t="shared" si="368"/>
        <v/>
      </c>
      <c r="N1031" s="41" t="str">
        <f t="shared" si="356"/>
        <v/>
      </c>
      <c r="O1031" s="10" t="str">
        <f t="shared" si="357"/>
        <v>04:00</v>
      </c>
      <c r="P1031" s="10" t="str">
        <f t="shared" si="358"/>
        <v>04:00</v>
      </c>
      <c r="Q1031" s="48" t="str">
        <f t="shared" si="359"/>
        <v/>
      </c>
      <c r="R1031" s="48" t="str">
        <f t="shared" si="360"/>
        <v/>
      </c>
      <c r="S1031" s="42" t="str">
        <f t="shared" si="361"/>
        <v>DOPPIO</v>
      </c>
      <c r="T1031" s="57" t="str">
        <f>Tabella3[[#This Row],[Descrizione Attività]]</f>
        <v>PERMESSO RETRIBUITO</v>
      </c>
      <c r="U1031" s="57" t="str">
        <f>IF(Tabella1[[#This Row],[DATA]]="","","02")</f>
        <v>02</v>
      </c>
      <c r="V1031" s="34"/>
      <c r="W1031" s="34"/>
      <c r="X1031" s="33"/>
      <c r="Y1031" s="23"/>
      <c r="Z1031" s="21" t="str">
        <f t="shared" si="362"/>
        <v>giovedì</v>
      </c>
      <c r="AA1031" s="22">
        <f t="shared" si="363"/>
        <v>4</v>
      </c>
      <c r="AB1031" s="22" t="str">
        <f t="shared" si="364"/>
        <v>04:00</v>
      </c>
      <c r="AC1031" s="22" t="str">
        <f t="shared" si="365"/>
        <v>NO</v>
      </c>
      <c r="AD1031" s="46"/>
      <c r="AE1031" s="85">
        <v>45841</v>
      </c>
      <c r="AF1031" s="86" t="s">
        <v>105</v>
      </c>
      <c r="AG1031" s="86" t="s">
        <v>42</v>
      </c>
      <c r="AH1031" s="86">
        <v>4044</v>
      </c>
      <c r="AI1031" s="86">
        <v>10</v>
      </c>
      <c r="AJ1031" s="87">
        <v>12.45</v>
      </c>
      <c r="AK1031" s="87">
        <v>16.45</v>
      </c>
      <c r="AL1031" s="87">
        <v>8</v>
      </c>
      <c r="AM1031" s="86" t="s">
        <v>48</v>
      </c>
      <c r="AN1031" s="86" t="s">
        <v>49</v>
      </c>
      <c r="AO1031" s="75">
        <v>404</v>
      </c>
    </row>
    <row r="1032" spans="1:41" ht="14.45" customHeight="1">
      <c r="A1032" s="38"/>
      <c r="B1032" s="11">
        <f t="shared" si="352"/>
        <v>45841</v>
      </c>
      <c r="C1032" s="39">
        <f t="shared" si="369"/>
        <v>404</v>
      </c>
      <c r="D1032" s="50" t="str">
        <f>IF(AF1032="", "", IFERROR(TEXT(INDEX(Tabella4[N°], MATCH("*"&amp;AF1032&amp;"*", Tabella4[DIPENDENTE], 0)), "0000"), "Non trovato"))</f>
        <v>0242</v>
      </c>
      <c r="E1032" s="50" t="str">
        <f>IF(AG1032="", "", IF(ISERROR(MATCH("*"&amp;AG1032&amp;"*", Tabella4[DIPENDENTE], 0)), "Non trovato", TEXT(INDEX(Tabella4[N°], MATCH("*"&amp;AG1032&amp;"*", Tabella4[DIPENDENTE], 0)), "0000")))</f>
        <v/>
      </c>
      <c r="F1032" s="48" t="str">
        <f t="shared" si="353"/>
        <v>OGNISANTI A</v>
      </c>
      <c r="G1032" s="48" t="str">
        <f t="shared" si="354"/>
        <v/>
      </c>
      <c r="H1032" s="57"/>
      <c r="I1032" s="68" t="str">
        <f t="shared" si="355"/>
        <v>02</v>
      </c>
      <c r="J1032" s="39" t="str">
        <f t="shared" si="366"/>
        <v/>
      </c>
      <c r="K1032" s="40" t="str">
        <f t="shared" si="367"/>
        <v/>
      </c>
      <c r="L1032" s="48"/>
      <c r="M1032" s="41" t="str">
        <f t="shared" si="368"/>
        <v/>
      </c>
      <c r="N1032" s="41" t="str">
        <f t="shared" si="356"/>
        <v/>
      </c>
      <c r="O1032" s="10" t="str">
        <f t="shared" si="357"/>
        <v>01:00</v>
      </c>
      <c r="P1032" s="10" t="str">
        <f t="shared" si="358"/>
        <v>01:00</v>
      </c>
      <c r="Q1032" s="48" t="str">
        <f t="shared" si="359"/>
        <v/>
      </c>
      <c r="R1032" s="48" t="str">
        <f t="shared" si="360"/>
        <v/>
      </c>
      <c r="S1032" s="42" t="str">
        <f t="shared" si="361"/>
        <v>SINGOLO</v>
      </c>
      <c r="T1032" s="57" t="str">
        <f>Tabella3[[#This Row],[Descrizione Attività]]</f>
        <v>PERMESSO RETRIBUITO</v>
      </c>
      <c r="U1032" s="57" t="str">
        <f>IF(Tabella1[[#This Row],[DATA]]="","","02")</f>
        <v>02</v>
      </c>
      <c r="V1032" s="34"/>
      <c r="W1032" s="34"/>
      <c r="X1032" s="33"/>
      <c r="Y1032" s="23"/>
      <c r="Z1032" s="21" t="str">
        <f t="shared" si="362"/>
        <v>giovedì</v>
      </c>
      <c r="AA1032" s="22">
        <f t="shared" si="363"/>
        <v>1</v>
      </c>
      <c r="AB1032" s="22" t="str">
        <f t="shared" si="364"/>
        <v>01:00</v>
      </c>
      <c r="AC1032" s="22" t="str">
        <f t="shared" si="365"/>
        <v>NO</v>
      </c>
      <c r="AD1032" s="46"/>
      <c r="AE1032" s="85">
        <v>45841</v>
      </c>
      <c r="AF1032" s="86" t="s">
        <v>72</v>
      </c>
      <c r="AG1032" s="86"/>
      <c r="AH1032" s="86">
        <v>4044</v>
      </c>
      <c r="AI1032" s="86">
        <v>10</v>
      </c>
      <c r="AJ1032" s="87">
        <v>15.45</v>
      </c>
      <c r="AK1032" s="87">
        <v>16.45</v>
      </c>
      <c r="AL1032" s="87">
        <v>1</v>
      </c>
      <c r="AM1032" s="86" t="s">
        <v>48</v>
      </c>
      <c r="AN1032" s="86" t="s">
        <v>49</v>
      </c>
      <c r="AO1032" s="75">
        <v>404</v>
      </c>
    </row>
    <row r="1033" spans="1:41" ht="14.45" customHeight="1">
      <c r="A1033" s="38"/>
      <c r="B1033" s="11">
        <f t="shared" si="352"/>
        <v>45841</v>
      </c>
      <c r="C1033" s="39">
        <f t="shared" si="369"/>
        <v>404</v>
      </c>
      <c r="D1033" s="50" t="str">
        <f>IF(AF1033="", "", IFERROR(TEXT(INDEX(Tabella4[N°], MATCH("*"&amp;AF1033&amp;"*", Tabella4[DIPENDENTE], 0)), "0000"), "Non trovato"))</f>
        <v>0967</v>
      </c>
      <c r="E1033" s="50" t="str">
        <f>IF(AG1033="", "", IF(ISERROR(MATCH("*"&amp;AG1033&amp;"*", Tabella4[DIPENDENTE], 0)), "Non trovato", TEXT(INDEX(Tabella4[N°], MATCH("*"&amp;AG1033&amp;"*", Tabella4[DIPENDENTE], 0)), "0000")))</f>
        <v>0803</v>
      </c>
      <c r="F1033" s="48" t="str">
        <f t="shared" si="353"/>
        <v>SCALISI</v>
      </c>
      <c r="G1033" s="48" t="str">
        <f t="shared" si="354"/>
        <v>SPINALI V</v>
      </c>
      <c r="H1033" s="57"/>
      <c r="I1033" s="68" t="str">
        <f t="shared" si="355"/>
        <v>02</v>
      </c>
      <c r="J1033" s="39" t="str">
        <f t="shared" si="366"/>
        <v/>
      </c>
      <c r="K1033" s="40" t="str">
        <f t="shared" si="367"/>
        <v/>
      </c>
      <c r="L1033" s="48"/>
      <c r="M1033" s="41" t="str">
        <f t="shared" si="368"/>
        <v/>
      </c>
      <c r="N1033" s="41" t="str">
        <f t="shared" si="356"/>
        <v/>
      </c>
      <c r="O1033" s="10" t="str">
        <f t="shared" si="357"/>
        <v>03:00</v>
      </c>
      <c r="P1033" s="10" t="str">
        <f t="shared" si="358"/>
        <v>03:00</v>
      </c>
      <c r="Q1033" s="48" t="str">
        <f t="shared" si="359"/>
        <v/>
      </c>
      <c r="R1033" s="48" t="str">
        <f t="shared" si="360"/>
        <v/>
      </c>
      <c r="S1033" s="42" t="str">
        <f t="shared" si="361"/>
        <v>DOPPIO</v>
      </c>
      <c r="T1033" s="57" t="str">
        <f>Tabella3[[#This Row],[Descrizione Attività]]</f>
        <v>PERMESSO RETRIBUITO</v>
      </c>
      <c r="U1033" s="57" t="str">
        <f>IF(Tabella1[[#This Row],[DATA]]="","","02")</f>
        <v>02</v>
      </c>
      <c r="V1033" s="34"/>
      <c r="W1033" s="34"/>
      <c r="X1033" s="33"/>
      <c r="Y1033" s="23"/>
      <c r="Z1033" s="21" t="str">
        <f t="shared" si="362"/>
        <v>giovedì</v>
      </c>
      <c r="AA1033" s="22">
        <f t="shared" si="363"/>
        <v>3</v>
      </c>
      <c r="AB1033" s="22" t="str">
        <f t="shared" si="364"/>
        <v>03:00</v>
      </c>
      <c r="AC1033" s="22" t="str">
        <f t="shared" si="365"/>
        <v>NO</v>
      </c>
      <c r="AD1033" s="46"/>
      <c r="AE1033" s="85">
        <v>45841</v>
      </c>
      <c r="AF1033" s="86" t="s">
        <v>68</v>
      </c>
      <c r="AG1033" s="86" t="s">
        <v>69</v>
      </c>
      <c r="AH1033" s="86">
        <v>4044</v>
      </c>
      <c r="AI1033" s="86">
        <v>10</v>
      </c>
      <c r="AJ1033" s="87">
        <v>13.45</v>
      </c>
      <c r="AK1033" s="87">
        <v>16.45</v>
      </c>
      <c r="AL1033" s="87">
        <v>6</v>
      </c>
      <c r="AM1033" s="86" t="s">
        <v>48</v>
      </c>
      <c r="AN1033" s="86" t="s">
        <v>49</v>
      </c>
      <c r="AO1033" s="75">
        <v>404</v>
      </c>
    </row>
    <row r="1034" spans="1:41" ht="14.45" customHeight="1">
      <c r="A1034" s="38"/>
      <c r="B1034" s="11">
        <f t="shared" si="352"/>
        <v>45841</v>
      </c>
      <c r="C1034" s="39">
        <f t="shared" si="369"/>
        <v>404</v>
      </c>
      <c r="D1034" s="50" t="str">
        <f>IF(AF1034="", "", IFERROR(TEXT(INDEX(Tabella4[N°], MATCH("*"&amp;AF1034&amp;"*", Tabella4[DIPENDENTE], 0)), "0000"), "Non trovato"))</f>
        <v>2109</v>
      </c>
      <c r="E1034" s="50" t="str">
        <f>IF(AG1034="", "", IF(ISERROR(MATCH("*"&amp;AG1034&amp;"*", Tabella4[DIPENDENTE], 0)), "Non trovato", TEXT(INDEX(Tabella4[N°], MATCH("*"&amp;AG1034&amp;"*", Tabella4[DIPENDENTE], 0)), "0000")))</f>
        <v>2083</v>
      </c>
      <c r="F1034" s="48" t="str">
        <f t="shared" si="353"/>
        <v>CAVALLI</v>
      </c>
      <c r="G1034" s="48" t="str">
        <f t="shared" si="354"/>
        <v>NOCERA</v>
      </c>
      <c r="H1034" s="57"/>
      <c r="I1034" s="68" t="str">
        <f t="shared" si="355"/>
        <v>02</v>
      </c>
      <c r="J1034" s="39" t="str">
        <f t="shared" si="366"/>
        <v/>
      </c>
      <c r="K1034" s="40" t="str">
        <f t="shared" si="367"/>
        <v/>
      </c>
      <c r="L1034" s="48"/>
      <c r="M1034" s="41" t="str">
        <f t="shared" si="368"/>
        <v/>
      </c>
      <c r="N1034" s="41" t="str">
        <f t="shared" si="356"/>
        <v/>
      </c>
      <c r="O1034" s="10" t="str">
        <f t="shared" si="357"/>
        <v>08:15</v>
      </c>
      <c r="P1034" s="10" t="str">
        <f t="shared" si="358"/>
        <v>08:15</v>
      </c>
      <c r="Q1034" s="48" t="str">
        <f t="shared" si="359"/>
        <v/>
      </c>
      <c r="R1034" s="48" t="str">
        <f t="shared" si="360"/>
        <v/>
      </c>
      <c r="S1034" s="42" t="str">
        <f t="shared" si="361"/>
        <v>DOPPIO</v>
      </c>
      <c r="T1034" s="57" t="str">
        <f>Tabella3[[#This Row],[Descrizione Attività]]</f>
        <v>FERIE</v>
      </c>
      <c r="U1034" s="57" t="str">
        <f>IF(Tabella1[[#This Row],[DATA]]="","","02")</f>
        <v>02</v>
      </c>
      <c r="V1034" s="34"/>
      <c r="W1034" s="34"/>
      <c r="X1034" s="33"/>
      <c r="Y1034" s="23"/>
      <c r="Z1034" s="21" t="str">
        <f t="shared" si="362"/>
        <v>giovedì</v>
      </c>
      <c r="AA1034" s="22">
        <f t="shared" si="363"/>
        <v>8.25</v>
      </c>
      <c r="AB1034" s="22" t="str">
        <f t="shared" si="364"/>
        <v>08:15</v>
      </c>
      <c r="AC1034" s="22" t="str">
        <f t="shared" si="365"/>
        <v>NO</v>
      </c>
      <c r="AD1034" s="46"/>
      <c r="AE1034" s="85">
        <v>45841</v>
      </c>
      <c r="AF1034" s="86" t="s">
        <v>114</v>
      </c>
      <c r="AG1034" s="86" t="s">
        <v>88</v>
      </c>
      <c r="AH1034" s="86">
        <v>4042</v>
      </c>
      <c r="AI1034" s="86">
        <v>10</v>
      </c>
      <c r="AJ1034" s="87"/>
      <c r="AK1034" s="87"/>
      <c r="AL1034" s="87">
        <v>16.5</v>
      </c>
      <c r="AM1034" s="86" t="s">
        <v>53</v>
      </c>
      <c r="AN1034" s="86" t="s">
        <v>49</v>
      </c>
      <c r="AO1034" s="75">
        <v>404</v>
      </c>
    </row>
    <row r="1035" spans="1:41" ht="14.45" customHeight="1">
      <c r="A1035" s="38"/>
      <c r="B1035" s="11">
        <f t="shared" si="352"/>
        <v>45841</v>
      </c>
      <c r="C1035" s="39">
        <f t="shared" si="369"/>
        <v>404</v>
      </c>
      <c r="D1035" s="50" t="str">
        <f>IF(AF1035="", "", IFERROR(TEXT(INDEX(Tabella4[N°], MATCH("*"&amp;AF1035&amp;"*", Tabella4[DIPENDENTE], 0)), "0000"), "Non trovato"))</f>
        <v>0476</v>
      </c>
      <c r="E1035" s="50" t="str">
        <f>IF(AG1035="", "", IF(ISERROR(MATCH("*"&amp;AG1035&amp;"*", Tabella4[DIPENDENTE], 0)), "Non trovato", TEXT(INDEX(Tabella4[N°], MATCH("*"&amp;AG1035&amp;"*", Tabella4[DIPENDENTE], 0)), "0000")))</f>
        <v>0266</v>
      </c>
      <c r="F1035" s="48" t="str">
        <f t="shared" si="353"/>
        <v>ARICO'</v>
      </c>
      <c r="G1035" s="48" t="str">
        <f t="shared" si="354"/>
        <v>DI SALVO</v>
      </c>
      <c r="H1035" s="57"/>
      <c r="I1035" s="68" t="str">
        <f t="shared" si="355"/>
        <v>02</v>
      </c>
      <c r="J1035" s="39" t="str">
        <f t="shared" si="366"/>
        <v/>
      </c>
      <c r="K1035" s="40" t="str">
        <f t="shared" si="367"/>
        <v/>
      </c>
      <c r="L1035" s="48"/>
      <c r="M1035" s="41" t="str">
        <f t="shared" si="368"/>
        <v/>
      </c>
      <c r="N1035" s="41" t="str">
        <f t="shared" si="356"/>
        <v/>
      </c>
      <c r="O1035" s="10" t="str">
        <f t="shared" si="357"/>
        <v>08:15</v>
      </c>
      <c r="P1035" s="10" t="str">
        <f t="shared" si="358"/>
        <v/>
      </c>
      <c r="Q1035" s="48" t="str">
        <f t="shared" si="359"/>
        <v>08:15</v>
      </c>
      <c r="R1035" s="48" t="str">
        <f t="shared" si="360"/>
        <v/>
      </c>
      <c r="S1035" s="42" t="str">
        <f t="shared" si="361"/>
        <v>DOPPIO</v>
      </c>
      <c r="T1035" s="57" t="str">
        <f>Tabella3[[#This Row],[Descrizione Attività]]</f>
        <v>MALATTIA</v>
      </c>
      <c r="U1035" s="57" t="str">
        <f>IF(Tabella1[[#This Row],[DATA]]="","","02")</f>
        <v>02</v>
      </c>
      <c r="V1035" s="34"/>
      <c r="W1035" s="34"/>
      <c r="X1035" s="33"/>
      <c r="Y1035" s="23"/>
      <c r="Z1035" s="21" t="str">
        <f t="shared" si="362"/>
        <v>giovedì</v>
      </c>
      <c r="AA1035" s="22">
        <f t="shared" si="363"/>
        <v>8.25</v>
      </c>
      <c r="AB1035" s="22" t="str">
        <f t="shared" si="364"/>
        <v>08:15</v>
      </c>
      <c r="AC1035" s="22" t="str">
        <f t="shared" si="365"/>
        <v>NO</v>
      </c>
      <c r="AD1035" s="46"/>
      <c r="AE1035" s="85">
        <v>45841</v>
      </c>
      <c r="AF1035" s="86" t="s">
        <v>108</v>
      </c>
      <c r="AG1035" s="86" t="s">
        <v>54</v>
      </c>
      <c r="AH1035" s="86">
        <v>4043</v>
      </c>
      <c r="AI1035" s="86">
        <v>10</v>
      </c>
      <c r="AJ1035" s="87"/>
      <c r="AK1035" s="87"/>
      <c r="AL1035" s="87">
        <v>16.5</v>
      </c>
      <c r="AM1035" s="86" t="s">
        <v>22</v>
      </c>
      <c r="AN1035" s="86" t="s">
        <v>49</v>
      </c>
      <c r="AO1035" s="75">
        <v>404</v>
      </c>
    </row>
    <row r="1036" spans="1:41" ht="14.45" customHeight="1">
      <c r="A1036" s="38"/>
      <c r="B1036" s="11">
        <f t="shared" si="352"/>
        <v>45841</v>
      </c>
      <c r="C1036" s="39">
        <f t="shared" si="369"/>
        <v>404</v>
      </c>
      <c r="D1036" s="50" t="str">
        <f>IF(AF1036="", "", IFERROR(TEXT(INDEX(Tabella4[N°], MATCH("*"&amp;AF1036&amp;"*", Tabella4[DIPENDENTE], 0)), "0000"), "Non trovato"))</f>
        <v>2011</v>
      </c>
      <c r="E1036" s="50" t="str">
        <f>IF(AG1036="", "", IF(ISERROR(MATCH("*"&amp;AG1036&amp;"*", Tabella4[DIPENDENTE], 0)), "Non trovato", TEXT(INDEX(Tabella4[N°], MATCH("*"&amp;AG1036&amp;"*", Tabella4[DIPENDENTE], 0)), "0000")))</f>
        <v/>
      </c>
      <c r="F1036" s="48" t="str">
        <f t="shared" si="353"/>
        <v>SCAVULLO</v>
      </c>
      <c r="G1036" s="48" t="str">
        <f t="shared" si="354"/>
        <v/>
      </c>
      <c r="H1036" s="57"/>
      <c r="I1036" s="68" t="str">
        <f t="shared" si="355"/>
        <v>02</v>
      </c>
      <c r="J1036" s="39" t="str">
        <f t="shared" si="366"/>
        <v/>
      </c>
      <c r="K1036" s="40" t="str">
        <f t="shared" si="367"/>
        <v/>
      </c>
      <c r="L1036" s="48"/>
      <c r="M1036" s="41" t="str">
        <f t="shared" si="368"/>
        <v/>
      </c>
      <c r="N1036" s="41" t="str">
        <f t="shared" si="356"/>
        <v/>
      </c>
      <c r="O1036" s="10" t="str">
        <f t="shared" si="357"/>
        <v>08:15</v>
      </c>
      <c r="P1036" s="10" t="str">
        <f t="shared" si="358"/>
        <v/>
      </c>
      <c r="Q1036" s="48" t="str">
        <f t="shared" si="359"/>
        <v>08:15</v>
      </c>
      <c r="R1036" s="48" t="str">
        <f t="shared" si="360"/>
        <v/>
      </c>
      <c r="S1036" s="42" t="str">
        <f t="shared" si="361"/>
        <v>SINGOLO</v>
      </c>
      <c r="T1036" s="57" t="str">
        <f>Tabella3[[#This Row],[Descrizione Attività]]</f>
        <v>MALATTIA</v>
      </c>
      <c r="U1036" s="57" t="str">
        <f>IF(Tabella1[[#This Row],[DATA]]="","","02")</f>
        <v>02</v>
      </c>
      <c r="V1036" s="34"/>
      <c r="W1036" s="34"/>
      <c r="X1036" s="33"/>
      <c r="Y1036" s="23"/>
      <c r="Z1036" s="21" t="str">
        <f t="shared" si="362"/>
        <v>giovedì</v>
      </c>
      <c r="AA1036" s="22">
        <f t="shared" si="363"/>
        <v>8.25</v>
      </c>
      <c r="AB1036" s="22" t="str">
        <f t="shared" si="364"/>
        <v>08:15</v>
      </c>
      <c r="AC1036" s="22" t="str">
        <f t="shared" si="365"/>
        <v>NO</v>
      </c>
      <c r="AD1036" s="46"/>
      <c r="AE1036" s="85">
        <v>45841</v>
      </c>
      <c r="AF1036" s="86" t="s">
        <v>84</v>
      </c>
      <c r="AG1036" s="86"/>
      <c r="AH1036" s="86">
        <v>4043</v>
      </c>
      <c r="AI1036" s="86">
        <v>10</v>
      </c>
      <c r="AJ1036" s="87"/>
      <c r="AK1036" s="87"/>
      <c r="AL1036" s="87">
        <v>8.25</v>
      </c>
      <c r="AM1036" s="86" t="s">
        <v>22</v>
      </c>
      <c r="AN1036" s="86" t="s">
        <v>49</v>
      </c>
      <c r="AO1036" s="75">
        <v>404</v>
      </c>
    </row>
    <row r="1037" spans="1:41" ht="14.45" customHeight="1">
      <c r="A1037" s="38"/>
      <c r="B1037" s="11">
        <f t="shared" si="352"/>
        <v>45841</v>
      </c>
      <c r="C1037" s="39">
        <f t="shared" si="369"/>
        <v>404</v>
      </c>
      <c r="D1037" s="50" t="str">
        <f>IF(AF1037="", "", IFERROR(TEXT(INDEX(Tabella4[N°], MATCH("*"&amp;AF1037&amp;"*", Tabella4[DIPENDENTE], 0)), "0000"), "Non trovato"))</f>
        <v>0354</v>
      </c>
      <c r="E1037" s="50" t="str">
        <f>IF(AG1037="", "", IF(ISERROR(MATCH("*"&amp;AG1037&amp;"*", Tabella4[DIPENDENTE], 0)), "Non trovato", TEXT(INDEX(Tabella4[N°], MATCH("*"&amp;AG1037&amp;"*", Tabella4[DIPENDENTE], 0)), "0000")))</f>
        <v/>
      </c>
      <c r="F1037" s="48" t="str">
        <f t="shared" si="353"/>
        <v>GARRO L</v>
      </c>
      <c r="G1037" s="48" t="str">
        <f t="shared" si="354"/>
        <v/>
      </c>
      <c r="H1037" s="57"/>
      <c r="I1037" s="68" t="str">
        <f t="shared" si="355"/>
        <v>02</v>
      </c>
      <c r="J1037" s="39" t="str">
        <f t="shared" si="366"/>
        <v/>
      </c>
      <c r="K1037" s="40" t="str">
        <f t="shared" si="367"/>
        <v/>
      </c>
      <c r="L1037" s="48"/>
      <c r="M1037" s="41" t="str">
        <f t="shared" si="368"/>
        <v/>
      </c>
      <c r="N1037" s="41" t="str">
        <f t="shared" si="356"/>
        <v/>
      </c>
      <c r="O1037" s="10" t="str">
        <f t="shared" si="357"/>
        <v>08:15</v>
      </c>
      <c r="P1037" s="10" t="str">
        <f t="shared" si="358"/>
        <v>08:15</v>
      </c>
      <c r="Q1037" s="48" t="str">
        <f t="shared" si="359"/>
        <v/>
      </c>
      <c r="R1037" s="48" t="str">
        <f t="shared" si="360"/>
        <v/>
      </c>
      <c r="S1037" s="42" t="str">
        <f t="shared" si="361"/>
        <v>SINGOLO</v>
      </c>
      <c r="T1037" s="57" t="str">
        <f>Tabella3[[#This Row],[Descrizione Attività]]</f>
        <v>PERMESSO RETRIBUITO</v>
      </c>
      <c r="U1037" s="57" t="str">
        <f>IF(Tabella1[[#This Row],[DATA]]="","","02")</f>
        <v>02</v>
      </c>
      <c r="V1037" s="34"/>
      <c r="W1037" s="34"/>
      <c r="X1037" s="33"/>
      <c r="Y1037" s="23"/>
      <c r="Z1037" s="21" t="str">
        <f t="shared" si="362"/>
        <v>giovedì</v>
      </c>
      <c r="AA1037" s="22">
        <f t="shared" si="363"/>
        <v>8.25</v>
      </c>
      <c r="AB1037" s="22" t="str">
        <f t="shared" si="364"/>
        <v>08:15</v>
      </c>
      <c r="AC1037" s="22" t="str">
        <f t="shared" si="365"/>
        <v>NO</v>
      </c>
      <c r="AD1037" s="46"/>
      <c r="AE1037" s="85">
        <v>45841</v>
      </c>
      <c r="AF1037" s="86" t="s">
        <v>99</v>
      </c>
      <c r="AG1037" s="86"/>
      <c r="AH1037" s="86">
        <v>4044</v>
      </c>
      <c r="AI1037" s="86">
        <v>10</v>
      </c>
      <c r="AJ1037" s="87"/>
      <c r="AK1037" s="87"/>
      <c r="AL1037" s="87">
        <v>8.25</v>
      </c>
      <c r="AM1037" s="86" t="s">
        <v>48</v>
      </c>
      <c r="AN1037" s="86" t="s">
        <v>49</v>
      </c>
      <c r="AO1037" s="75">
        <v>404</v>
      </c>
    </row>
    <row r="1038" spans="1:41" ht="14.45" customHeight="1">
      <c r="A1038" s="38"/>
      <c r="B1038" s="11">
        <f t="shared" si="352"/>
        <v>45841</v>
      </c>
      <c r="C1038" s="39">
        <f t="shared" si="369"/>
        <v>404</v>
      </c>
      <c r="D1038" s="50" t="str">
        <f>IF(AF1038="", "", IFERROR(TEXT(INDEX(Tabella4[N°], MATCH("*"&amp;AF1038&amp;"*", Tabella4[DIPENDENTE], 0)), "0000"), "Non trovato"))</f>
        <v>0277</v>
      </c>
      <c r="E1038" s="50" t="str">
        <f>IF(AG1038="", "", IF(ISERROR(MATCH("*"&amp;AG1038&amp;"*", Tabella4[DIPENDENTE], 0)), "Non trovato", TEXT(INDEX(Tabella4[N°], MATCH("*"&amp;AG1038&amp;"*", Tabella4[DIPENDENTE], 0)), "0000")))</f>
        <v>0370</v>
      </c>
      <c r="F1038" s="48" t="str">
        <f t="shared" si="353"/>
        <v>BAUDO</v>
      </c>
      <c r="G1038" s="48" t="str">
        <f t="shared" si="354"/>
        <v>GARBINI</v>
      </c>
      <c r="H1038" s="57"/>
      <c r="I1038" s="68" t="str">
        <f t="shared" si="355"/>
        <v>02</v>
      </c>
      <c r="J1038" s="39" t="str">
        <f t="shared" si="366"/>
        <v/>
      </c>
      <c r="K1038" s="40" t="str">
        <f t="shared" si="367"/>
        <v/>
      </c>
      <c r="L1038" s="48"/>
      <c r="M1038" s="41" t="str">
        <f t="shared" si="368"/>
        <v/>
      </c>
      <c r="N1038" s="41" t="str">
        <f t="shared" si="356"/>
        <v/>
      </c>
      <c r="O1038" s="10" t="str">
        <f t="shared" si="357"/>
        <v>02:00</v>
      </c>
      <c r="P1038" s="10" t="str">
        <f t="shared" si="358"/>
        <v/>
      </c>
      <c r="Q1038" s="48" t="str">
        <f t="shared" si="359"/>
        <v/>
      </c>
      <c r="R1038" s="48" t="str">
        <f t="shared" si="360"/>
        <v>02:00</v>
      </c>
      <c r="S1038" s="42" t="str">
        <f t="shared" si="361"/>
        <v>DOPPIO</v>
      </c>
      <c r="T1038" s="57" t="str">
        <f>Tabella3[[#This Row],[Descrizione Attività]]</f>
        <v>CASSA INTEGRAZIONE</v>
      </c>
      <c r="U1038" s="57" t="str">
        <f>IF(Tabella1[[#This Row],[DATA]]="","","02")</f>
        <v>02</v>
      </c>
      <c r="V1038" s="34"/>
      <c r="W1038" s="34"/>
      <c r="X1038" s="33"/>
      <c r="Y1038" s="23"/>
      <c r="Z1038" s="21" t="str">
        <f t="shared" si="362"/>
        <v>giovedì</v>
      </c>
      <c r="AA1038" s="22">
        <f t="shared" si="363"/>
        <v>2</v>
      </c>
      <c r="AB1038" s="22" t="str">
        <f t="shared" si="364"/>
        <v>02:00</v>
      </c>
      <c r="AC1038" s="22" t="str">
        <f t="shared" si="365"/>
        <v>NO</v>
      </c>
      <c r="AD1038" s="46"/>
      <c r="AE1038" s="85">
        <v>45841</v>
      </c>
      <c r="AF1038" s="86" t="s">
        <v>94</v>
      </c>
      <c r="AG1038" s="86" t="s">
        <v>115</v>
      </c>
      <c r="AH1038" s="86">
        <v>4046</v>
      </c>
      <c r="AI1038" s="86">
        <v>10</v>
      </c>
      <c r="AJ1038" s="87">
        <v>14.45</v>
      </c>
      <c r="AK1038" s="87">
        <v>16.45</v>
      </c>
      <c r="AL1038" s="87">
        <v>4</v>
      </c>
      <c r="AM1038" s="86" t="s">
        <v>263</v>
      </c>
      <c r="AN1038" s="86" t="s">
        <v>49</v>
      </c>
      <c r="AO1038" s="75">
        <v>404</v>
      </c>
    </row>
    <row r="1039" spans="1:41" ht="14.45" customHeight="1">
      <c r="A1039" s="38"/>
      <c r="B1039" s="11">
        <f t="shared" si="352"/>
        <v>45841</v>
      </c>
      <c r="C1039" s="39">
        <f t="shared" si="369"/>
        <v>404</v>
      </c>
      <c r="D1039" s="50" t="str">
        <f>IF(AF1039="", "", IFERROR(TEXT(INDEX(Tabella4[N°], MATCH("*"&amp;AF1039&amp;"*", Tabella4[DIPENDENTE], 0)), "0000"), "Non trovato"))</f>
        <v>2114</v>
      </c>
      <c r="E1039" s="50" t="str">
        <f>IF(AG1039="", "", IF(ISERROR(MATCH("*"&amp;AG1039&amp;"*", Tabella4[DIPENDENTE], 0)), "Non trovato", TEXT(INDEX(Tabella4[N°], MATCH("*"&amp;AG1039&amp;"*", Tabella4[DIPENDENTE], 0)), "0000")))</f>
        <v>2136</v>
      </c>
      <c r="F1039" s="48" t="str">
        <f t="shared" si="353"/>
        <v>GUARINO</v>
      </c>
      <c r="G1039" s="48" t="str">
        <f t="shared" si="354"/>
        <v>INTURRISI</v>
      </c>
      <c r="H1039" s="57"/>
      <c r="I1039" s="68" t="str">
        <f t="shared" si="355"/>
        <v>02</v>
      </c>
      <c r="J1039" s="39" t="str">
        <f t="shared" si="366"/>
        <v/>
      </c>
      <c r="K1039" s="40" t="str">
        <f t="shared" si="367"/>
        <v/>
      </c>
      <c r="L1039" s="48"/>
      <c r="M1039" s="41" t="str">
        <f t="shared" si="368"/>
        <v/>
      </c>
      <c r="N1039" s="41" t="str">
        <f t="shared" si="356"/>
        <v/>
      </c>
      <c r="O1039" s="10" t="str">
        <f t="shared" si="357"/>
        <v>02:00</v>
      </c>
      <c r="P1039" s="10" t="str">
        <f t="shared" si="358"/>
        <v/>
      </c>
      <c r="Q1039" s="48" t="str">
        <f t="shared" si="359"/>
        <v/>
      </c>
      <c r="R1039" s="48" t="str">
        <f t="shared" si="360"/>
        <v>02:00</v>
      </c>
      <c r="S1039" s="42" t="str">
        <f t="shared" si="361"/>
        <v>DOPPIO</v>
      </c>
      <c r="T1039" s="57" t="str">
        <f>Tabella3[[#This Row],[Descrizione Attività]]</f>
        <v>CASSA INTEGRAZIONE</v>
      </c>
      <c r="U1039" s="57" t="str">
        <f>IF(Tabella1[[#This Row],[DATA]]="","","02")</f>
        <v>02</v>
      </c>
      <c r="V1039" s="34"/>
      <c r="W1039" s="34"/>
      <c r="X1039" s="33"/>
      <c r="Y1039" s="23"/>
      <c r="Z1039" s="21" t="str">
        <f t="shared" si="362"/>
        <v>giovedì</v>
      </c>
      <c r="AA1039" s="22">
        <f t="shared" si="363"/>
        <v>2</v>
      </c>
      <c r="AB1039" s="22" t="str">
        <f t="shared" si="364"/>
        <v>02:00</v>
      </c>
      <c r="AC1039" s="22" t="str">
        <f t="shared" si="365"/>
        <v>NO</v>
      </c>
      <c r="AD1039" s="46"/>
      <c r="AE1039" s="85">
        <v>45841</v>
      </c>
      <c r="AF1039" s="86" t="s">
        <v>43</v>
      </c>
      <c r="AG1039" s="86" t="s">
        <v>264</v>
      </c>
      <c r="AH1039" s="86">
        <v>4046</v>
      </c>
      <c r="AI1039" s="86">
        <v>10</v>
      </c>
      <c r="AJ1039" s="87">
        <v>14.45</v>
      </c>
      <c r="AK1039" s="87">
        <v>16.45</v>
      </c>
      <c r="AL1039" s="87">
        <v>4</v>
      </c>
      <c r="AM1039" s="86" t="s">
        <v>263</v>
      </c>
      <c r="AN1039" s="86" t="s">
        <v>49</v>
      </c>
      <c r="AO1039" s="75">
        <v>404</v>
      </c>
    </row>
    <row r="1040" spans="1:41" ht="14.45" customHeight="1">
      <c r="A1040" s="38"/>
      <c r="B1040" s="11">
        <f t="shared" si="352"/>
        <v>45841</v>
      </c>
      <c r="C1040" s="39">
        <f t="shared" si="369"/>
        <v>404</v>
      </c>
      <c r="D1040" s="50" t="str">
        <f>IF(AF1040="", "", IFERROR(TEXT(INDEX(Tabella4[N°], MATCH("*"&amp;AF1040&amp;"*", Tabella4[DIPENDENTE], 0)), "0000"), "Non trovato"))</f>
        <v>0304</v>
      </c>
      <c r="E1040" s="50" t="str">
        <f>IF(AG1040="", "", IF(ISERROR(MATCH("*"&amp;AG1040&amp;"*", Tabella4[DIPENDENTE], 0)), "Non trovato", TEXT(INDEX(Tabella4[N°], MATCH("*"&amp;AG1040&amp;"*", Tabella4[DIPENDENTE], 0)), "0000")))</f>
        <v>1833</v>
      </c>
      <c r="F1040" s="48" t="str">
        <f t="shared" si="353"/>
        <v>MANSERVIGI</v>
      </c>
      <c r="G1040" s="48" t="str">
        <f t="shared" si="354"/>
        <v>MICELI</v>
      </c>
      <c r="H1040" s="57"/>
      <c r="I1040" s="68" t="str">
        <f t="shared" si="355"/>
        <v>02</v>
      </c>
      <c r="J1040" s="39" t="str">
        <f t="shared" si="366"/>
        <v/>
      </c>
      <c r="K1040" s="40" t="str">
        <f t="shared" si="367"/>
        <v/>
      </c>
      <c r="L1040" s="48"/>
      <c r="M1040" s="41" t="str">
        <f t="shared" si="368"/>
        <v/>
      </c>
      <c r="N1040" s="41" t="str">
        <f t="shared" si="356"/>
        <v/>
      </c>
      <c r="O1040" s="10" t="str">
        <f t="shared" si="357"/>
        <v>02:00</v>
      </c>
      <c r="P1040" s="10" t="str">
        <f t="shared" si="358"/>
        <v/>
      </c>
      <c r="Q1040" s="48" t="str">
        <f t="shared" si="359"/>
        <v/>
      </c>
      <c r="R1040" s="48" t="str">
        <f t="shared" si="360"/>
        <v>02:00</v>
      </c>
      <c r="S1040" s="42" t="str">
        <f t="shared" si="361"/>
        <v>DOPPIO</v>
      </c>
      <c r="T1040" s="57" t="str">
        <f>Tabella3[[#This Row],[Descrizione Attività]]</f>
        <v>CASSA INTEGRAZIONE</v>
      </c>
      <c r="U1040" s="57" t="str">
        <f>IF(Tabella1[[#This Row],[DATA]]="","","02")</f>
        <v>02</v>
      </c>
      <c r="V1040" s="34"/>
      <c r="W1040" s="34"/>
      <c r="X1040" s="33"/>
      <c r="Y1040" s="23"/>
      <c r="Z1040" s="21" t="str">
        <f t="shared" si="362"/>
        <v>giovedì</v>
      </c>
      <c r="AA1040" s="22">
        <f t="shared" si="363"/>
        <v>2</v>
      </c>
      <c r="AB1040" s="22" t="str">
        <f t="shared" si="364"/>
        <v>02:00</v>
      </c>
      <c r="AC1040" s="22" t="str">
        <f t="shared" si="365"/>
        <v>NO</v>
      </c>
      <c r="AD1040" s="46"/>
      <c r="AE1040" s="85">
        <v>45841</v>
      </c>
      <c r="AF1040" s="86" t="s">
        <v>87</v>
      </c>
      <c r="AG1040" s="86" t="s">
        <v>82</v>
      </c>
      <c r="AH1040" s="86">
        <v>4046</v>
      </c>
      <c r="AI1040" s="86">
        <v>10</v>
      </c>
      <c r="AJ1040" s="87">
        <v>14.45</v>
      </c>
      <c r="AK1040" s="87">
        <v>16.45</v>
      </c>
      <c r="AL1040" s="87">
        <v>4</v>
      </c>
      <c r="AM1040" s="86" t="s">
        <v>263</v>
      </c>
      <c r="AN1040" s="86" t="s">
        <v>49</v>
      </c>
      <c r="AO1040" s="75">
        <v>404</v>
      </c>
    </row>
    <row r="1041" spans="1:41" ht="14.45" customHeight="1">
      <c r="A1041" s="38"/>
      <c r="B1041" s="11">
        <f t="shared" si="352"/>
        <v>45841</v>
      </c>
      <c r="C1041" s="39">
        <f t="shared" si="369"/>
        <v>404</v>
      </c>
      <c r="D1041" s="50" t="str">
        <f>IF(AF1041="", "", IFERROR(TEXT(INDEX(Tabella4[N°], MATCH("*"&amp;AF1041&amp;"*", Tabella4[DIPENDENTE], 0)), "0000"), "Non trovato"))</f>
        <v>0243</v>
      </c>
      <c r="E1041" s="50" t="str">
        <f>IF(AG1041="", "", IF(ISERROR(MATCH("*"&amp;AG1041&amp;"*", Tabella4[DIPENDENTE], 0)), "Non trovato", TEXT(INDEX(Tabella4[N°], MATCH("*"&amp;AG1041&amp;"*", Tabella4[DIPENDENTE], 0)), "0000")))</f>
        <v>2214</v>
      </c>
      <c r="F1041" s="48" t="str">
        <f t="shared" si="353"/>
        <v>PUGLIARES</v>
      </c>
      <c r="G1041" s="48" t="str">
        <f t="shared" si="354"/>
        <v>SERRA</v>
      </c>
      <c r="H1041" s="57"/>
      <c r="I1041" s="68" t="str">
        <f t="shared" si="355"/>
        <v>02</v>
      </c>
      <c r="J1041" s="39" t="str">
        <f t="shared" si="366"/>
        <v/>
      </c>
      <c r="K1041" s="40" t="str">
        <f t="shared" si="367"/>
        <v/>
      </c>
      <c r="L1041" s="48"/>
      <c r="M1041" s="41" t="str">
        <f t="shared" si="368"/>
        <v/>
      </c>
      <c r="N1041" s="41" t="str">
        <f t="shared" si="356"/>
        <v/>
      </c>
      <c r="O1041" s="10" t="str">
        <f t="shared" si="357"/>
        <v>02:00</v>
      </c>
      <c r="P1041" s="10" t="str">
        <f t="shared" si="358"/>
        <v/>
      </c>
      <c r="Q1041" s="48" t="str">
        <f t="shared" si="359"/>
        <v/>
      </c>
      <c r="R1041" s="48" t="str">
        <f t="shared" si="360"/>
        <v>02:00</v>
      </c>
      <c r="S1041" s="42" t="str">
        <f t="shared" si="361"/>
        <v>DOPPIO</v>
      </c>
      <c r="T1041" s="57" t="str">
        <f>Tabella3[[#This Row],[Descrizione Attività]]</f>
        <v>CASSA INTEGRAZIONE</v>
      </c>
      <c r="U1041" s="57" t="str">
        <f>IF(Tabella1[[#This Row],[DATA]]="","","02")</f>
        <v>02</v>
      </c>
      <c r="V1041" s="34"/>
      <c r="W1041" s="34"/>
      <c r="X1041" s="33"/>
      <c r="Y1041" s="23"/>
      <c r="Z1041" s="21" t="str">
        <f t="shared" si="362"/>
        <v>giovedì</v>
      </c>
      <c r="AA1041" s="22">
        <f t="shared" si="363"/>
        <v>2</v>
      </c>
      <c r="AB1041" s="22" t="str">
        <f t="shared" si="364"/>
        <v>02:00</v>
      </c>
      <c r="AC1041" s="22" t="str">
        <f t="shared" si="365"/>
        <v>NO</v>
      </c>
      <c r="AD1041" s="46"/>
      <c r="AE1041" s="85">
        <v>45841</v>
      </c>
      <c r="AF1041" s="86" t="s">
        <v>89</v>
      </c>
      <c r="AG1041" s="86" t="s">
        <v>52</v>
      </c>
      <c r="AH1041" s="86">
        <v>4046</v>
      </c>
      <c r="AI1041" s="86">
        <v>10</v>
      </c>
      <c r="AJ1041" s="87">
        <v>14.45</v>
      </c>
      <c r="AK1041" s="87">
        <v>16.45</v>
      </c>
      <c r="AL1041" s="87">
        <v>4</v>
      </c>
      <c r="AM1041" s="86" t="s">
        <v>263</v>
      </c>
      <c r="AN1041" s="86" t="s">
        <v>49</v>
      </c>
      <c r="AO1041" s="75">
        <v>404</v>
      </c>
    </row>
    <row r="1042" spans="1:41" ht="14.45" customHeight="1">
      <c r="A1042" s="38"/>
      <c r="B1042" s="11">
        <f t="shared" si="352"/>
        <v>45841</v>
      </c>
      <c r="C1042" s="39">
        <f t="shared" si="369"/>
        <v>5400256074</v>
      </c>
      <c r="D1042" s="50" t="str">
        <f>IF(AF1042="", "", IFERROR(TEXT(INDEX(Tabella4[N°], MATCH("*"&amp;AF1042&amp;"*", Tabella4[DIPENDENTE], 0)), "0000"), "Non trovato"))</f>
        <v>0427</v>
      </c>
      <c r="E1042" s="50" t="str">
        <f>IF(AG1042="", "", IF(ISERROR(MATCH("*"&amp;AG1042&amp;"*", Tabella4[DIPENDENTE], 0)), "Non trovato", TEXT(INDEX(Tabella4[N°], MATCH("*"&amp;AG1042&amp;"*", Tabella4[DIPENDENTE], 0)), "0000")))</f>
        <v/>
      </c>
      <c r="F1042" s="48" t="str">
        <f t="shared" si="353"/>
        <v>CAVALIERE</v>
      </c>
      <c r="G1042" s="48" t="str">
        <f t="shared" si="354"/>
        <v/>
      </c>
      <c r="H1042" s="57"/>
      <c r="I1042" s="68" t="str">
        <f t="shared" si="355"/>
        <v>02</v>
      </c>
      <c r="J1042" s="39" t="str">
        <f t="shared" si="366"/>
        <v/>
      </c>
      <c r="K1042" s="40" t="str">
        <f t="shared" si="367"/>
        <v>08:00</v>
      </c>
      <c r="L1042" s="48"/>
      <c r="M1042" s="41" t="str">
        <f t="shared" si="368"/>
        <v/>
      </c>
      <c r="N1042" s="41" t="str">
        <f t="shared" si="356"/>
        <v/>
      </c>
      <c r="O1042" s="10" t="str">
        <f t="shared" si="357"/>
        <v>08:00</v>
      </c>
      <c r="P1042" s="10" t="str">
        <f t="shared" si="358"/>
        <v/>
      </c>
      <c r="Q1042" s="48" t="str">
        <f t="shared" si="359"/>
        <v/>
      </c>
      <c r="R1042" s="48" t="str">
        <f t="shared" si="360"/>
        <v/>
      </c>
      <c r="S1042" s="42" t="str">
        <f t="shared" si="361"/>
        <v>SINGOLO</v>
      </c>
      <c r="T1042" s="57" t="str">
        <f>Tabella3[[#This Row],[Descrizione Attività]]</f>
        <v>Installazione strum. revamping Ramp1-GPL</v>
      </c>
      <c r="U1042" s="57" t="str">
        <f>IF(Tabella1[[#This Row],[DATA]]="","","02")</f>
        <v>02</v>
      </c>
      <c r="V1042" s="34"/>
      <c r="W1042" s="34"/>
      <c r="X1042" s="33"/>
      <c r="Y1042" s="23"/>
      <c r="Z1042" s="21" t="str">
        <f t="shared" si="362"/>
        <v>giovedì</v>
      </c>
      <c r="AA1042" s="22">
        <f t="shared" si="363"/>
        <v>8</v>
      </c>
      <c r="AB1042" s="22" t="str">
        <f t="shared" si="364"/>
        <v>08:00</v>
      </c>
      <c r="AC1042" s="22" t="str">
        <f t="shared" si="365"/>
        <v>NO</v>
      </c>
      <c r="AD1042" s="46"/>
      <c r="AE1042" s="85">
        <v>45841</v>
      </c>
      <c r="AF1042" s="86" t="s">
        <v>75</v>
      </c>
      <c r="AG1042" s="86"/>
      <c r="AH1042" s="86">
        <v>5400256074</v>
      </c>
      <c r="AI1042" s="86">
        <v>10</v>
      </c>
      <c r="AJ1042" s="87">
        <v>8</v>
      </c>
      <c r="AK1042" s="87">
        <v>16.45</v>
      </c>
      <c r="AL1042" s="87">
        <v>8</v>
      </c>
      <c r="AM1042" s="86" t="s">
        <v>256</v>
      </c>
      <c r="AN1042" s="86" t="s">
        <v>45</v>
      </c>
      <c r="AO1042" s="75" t="s">
        <v>46</v>
      </c>
    </row>
    <row r="1043" spans="1:41" ht="14.45" customHeight="1">
      <c r="A1043" s="38"/>
      <c r="B1043" s="11">
        <f t="shared" si="352"/>
        <v>45841</v>
      </c>
      <c r="C1043" s="39">
        <f t="shared" si="369"/>
        <v>5400257263</v>
      </c>
      <c r="D1043" s="50" t="str">
        <f>IF(AF1043="", "", IFERROR(TEXT(INDEX(Tabella4[N°], MATCH("*"&amp;AF1043&amp;"*", Tabella4[DIPENDENTE], 0)), "0000"), "Non trovato"))</f>
        <v>1894</v>
      </c>
      <c r="E1043" s="50" t="str">
        <f>IF(AG1043="", "", IF(ISERROR(MATCH("*"&amp;AG1043&amp;"*", Tabella4[DIPENDENTE], 0)), "Non trovato", TEXT(INDEX(Tabella4[N°], MATCH("*"&amp;AG1043&amp;"*", Tabella4[DIPENDENTE], 0)), "0000")))</f>
        <v>0559</v>
      </c>
      <c r="F1043" s="48" t="str">
        <f t="shared" si="353"/>
        <v>CORTESE</v>
      </c>
      <c r="G1043" s="48" t="str">
        <f t="shared" si="354"/>
        <v>MARINO A</v>
      </c>
      <c r="H1043" s="57"/>
      <c r="I1043" s="68" t="str">
        <f t="shared" si="355"/>
        <v>02</v>
      </c>
      <c r="J1043" s="39" t="str">
        <f t="shared" si="366"/>
        <v/>
      </c>
      <c r="K1043" s="40" t="str">
        <f t="shared" si="367"/>
        <v>08:15</v>
      </c>
      <c r="L1043" s="48"/>
      <c r="M1043" s="41" t="str">
        <f t="shared" si="368"/>
        <v/>
      </c>
      <c r="N1043" s="41" t="str">
        <f t="shared" si="356"/>
        <v/>
      </c>
      <c r="O1043" s="10" t="str">
        <f t="shared" si="357"/>
        <v>08:15</v>
      </c>
      <c r="P1043" s="10" t="str">
        <f t="shared" si="358"/>
        <v/>
      </c>
      <c r="Q1043" s="48" t="str">
        <f t="shared" si="359"/>
        <v/>
      </c>
      <c r="R1043" s="48" t="str">
        <f t="shared" si="360"/>
        <v/>
      </c>
      <c r="S1043" s="42" t="str">
        <f t="shared" si="361"/>
        <v>DOPPIO</v>
      </c>
      <c r="T1043" s="57" t="str">
        <f>Tabella3[[#This Row],[Descrizione Attività]]</f>
        <v>Smontagg. e montagg. conv. "A" e Mot. El</v>
      </c>
      <c r="U1043" s="57" t="str">
        <f>IF(Tabella1[[#This Row],[DATA]]="","","02")</f>
        <v>02</v>
      </c>
      <c r="V1043" s="34"/>
      <c r="W1043" s="34"/>
      <c r="X1043" s="33"/>
      <c r="Y1043" s="23"/>
      <c r="Z1043" s="21" t="str">
        <f t="shared" si="362"/>
        <v>giovedì</v>
      </c>
      <c r="AA1043" s="22">
        <f t="shared" si="363"/>
        <v>8.25</v>
      </c>
      <c r="AB1043" s="22" t="str">
        <f t="shared" si="364"/>
        <v>08:15</v>
      </c>
      <c r="AC1043" s="22" t="str">
        <f t="shared" si="365"/>
        <v>NO</v>
      </c>
      <c r="AD1043" s="46"/>
      <c r="AE1043" s="85">
        <v>45841</v>
      </c>
      <c r="AF1043" s="86" t="s">
        <v>58</v>
      </c>
      <c r="AG1043" s="86" t="s">
        <v>157</v>
      </c>
      <c r="AH1043" s="86">
        <v>5400257263</v>
      </c>
      <c r="AI1043" s="86">
        <v>10</v>
      </c>
      <c r="AJ1043" s="87">
        <v>7.45</v>
      </c>
      <c r="AK1043" s="87">
        <v>16.45</v>
      </c>
      <c r="AL1043" s="87">
        <v>16.5</v>
      </c>
      <c r="AM1043" s="86" t="s">
        <v>250</v>
      </c>
      <c r="AN1043" s="86" t="s">
        <v>45</v>
      </c>
      <c r="AO1043" s="75" t="s">
        <v>124</v>
      </c>
    </row>
    <row r="1044" spans="1:41" ht="14.45" customHeight="1">
      <c r="A1044" s="38"/>
      <c r="B1044" s="11">
        <f t="shared" si="352"/>
        <v>45841</v>
      </c>
      <c r="C1044" s="39">
        <f t="shared" si="369"/>
        <v>5400257568</v>
      </c>
      <c r="D1044" s="50" t="str">
        <f>IF(AF1044="", "", IFERROR(TEXT(INDEX(Tabella4[N°], MATCH("*"&amp;AF1044&amp;"*", Tabella4[DIPENDENTE], 0)), "0000"), "Non trovato"))</f>
        <v>1976</v>
      </c>
      <c r="E1044" s="50" t="str">
        <f>IF(AG1044="", "", IF(ISERROR(MATCH("*"&amp;AG1044&amp;"*", Tabella4[DIPENDENTE], 0)), "Non trovato", TEXT(INDEX(Tabella4[N°], MATCH("*"&amp;AG1044&amp;"*", Tabella4[DIPENDENTE], 0)), "0000")))</f>
        <v>2150</v>
      </c>
      <c r="F1044" s="48" t="str">
        <f t="shared" si="353"/>
        <v>RIZZA F</v>
      </c>
      <c r="G1044" s="48" t="str">
        <f t="shared" si="354"/>
        <v>RIZZA C</v>
      </c>
      <c r="H1044" s="57"/>
      <c r="I1044" s="68" t="str">
        <f t="shared" si="355"/>
        <v>02</v>
      </c>
      <c r="J1044" s="39" t="str">
        <f t="shared" si="366"/>
        <v/>
      </c>
      <c r="K1044" s="40" t="str">
        <f t="shared" si="367"/>
        <v>08:15</v>
      </c>
      <c r="L1044" s="48"/>
      <c r="M1044" s="41" t="str">
        <f t="shared" si="368"/>
        <v/>
      </c>
      <c r="N1044" s="41" t="str">
        <f t="shared" si="356"/>
        <v/>
      </c>
      <c r="O1044" s="10" t="str">
        <f t="shared" si="357"/>
        <v>08:15</v>
      </c>
      <c r="P1044" s="10" t="str">
        <f t="shared" si="358"/>
        <v/>
      </c>
      <c r="Q1044" s="48" t="str">
        <f t="shared" si="359"/>
        <v/>
      </c>
      <c r="R1044" s="48" t="str">
        <f t="shared" si="360"/>
        <v/>
      </c>
      <c r="S1044" s="42" t="str">
        <f t="shared" si="361"/>
        <v>DOPPIO</v>
      </c>
      <c r="T1044" s="57" t="str">
        <f>Tabella3[[#This Row],[Descrizione Attività]]</f>
        <v>ripristini sistemi AI - luglio 2025</v>
      </c>
      <c r="U1044" s="57" t="str">
        <f>IF(Tabella1[[#This Row],[DATA]]="","","02")</f>
        <v>02</v>
      </c>
      <c r="V1044" s="34"/>
      <c r="W1044" s="34"/>
      <c r="X1044" s="33"/>
      <c r="Y1044" s="23"/>
      <c r="Z1044" s="21" t="str">
        <f t="shared" si="362"/>
        <v>giovedì</v>
      </c>
      <c r="AA1044" s="22">
        <f t="shared" si="363"/>
        <v>8.25</v>
      </c>
      <c r="AB1044" s="22" t="str">
        <f t="shared" si="364"/>
        <v>08:15</v>
      </c>
      <c r="AC1044" s="22" t="str">
        <f t="shared" si="365"/>
        <v>NO</v>
      </c>
      <c r="AD1044" s="46"/>
      <c r="AE1044" s="85">
        <v>45841</v>
      </c>
      <c r="AF1044" s="86" t="s">
        <v>77</v>
      </c>
      <c r="AG1044" s="86" t="s">
        <v>78</v>
      </c>
      <c r="AH1044" s="86">
        <v>5400257568</v>
      </c>
      <c r="AI1044" s="86">
        <v>10</v>
      </c>
      <c r="AJ1044" s="87">
        <v>7.45</v>
      </c>
      <c r="AK1044" s="87">
        <v>16.45</v>
      </c>
      <c r="AL1044" s="87">
        <v>16.5</v>
      </c>
      <c r="AM1044" s="86" t="s">
        <v>253</v>
      </c>
      <c r="AN1044" s="86" t="s">
        <v>45</v>
      </c>
      <c r="AO1044" s="75" t="s">
        <v>80</v>
      </c>
    </row>
    <row r="1045" spans="1:41" ht="14.45" customHeight="1">
      <c r="A1045" s="38"/>
      <c r="B1045" s="11">
        <f t="shared" si="352"/>
        <v>45841</v>
      </c>
      <c r="C1045" s="39">
        <f t="shared" si="369"/>
        <v>5400257236</v>
      </c>
      <c r="D1045" s="50" t="str">
        <f>IF(AF1045="", "", IFERROR(TEXT(INDEX(Tabella4[N°], MATCH("*"&amp;AF1045&amp;"*", Tabella4[DIPENDENTE], 0)), "0000"), "Non trovato"))</f>
        <v>2203</v>
      </c>
      <c r="E1045" s="50" t="str">
        <f>IF(AG1045="", "", IF(ISERROR(MATCH("*"&amp;AG1045&amp;"*", Tabella4[DIPENDENTE], 0)), "Non trovato", TEXT(INDEX(Tabella4[N°], MATCH("*"&amp;AG1045&amp;"*", Tabella4[DIPENDENTE], 0)), "0000")))</f>
        <v>0315</v>
      </c>
      <c r="F1045" s="48" t="str">
        <f t="shared" si="353"/>
        <v>RICCIOLI</v>
      </c>
      <c r="G1045" s="48" t="str">
        <f t="shared" si="354"/>
        <v>MIGNOSA F</v>
      </c>
      <c r="H1045" s="57"/>
      <c r="I1045" s="68" t="str">
        <f t="shared" si="355"/>
        <v>02</v>
      </c>
      <c r="J1045" s="39" t="str">
        <f t="shared" si="366"/>
        <v/>
      </c>
      <c r="K1045" s="40" t="str">
        <f t="shared" si="367"/>
        <v>08:15</v>
      </c>
      <c r="L1045" s="48"/>
      <c r="M1045" s="41" t="str">
        <f t="shared" si="368"/>
        <v/>
      </c>
      <c r="N1045" s="41" t="str">
        <f t="shared" si="356"/>
        <v/>
      </c>
      <c r="O1045" s="10" t="str">
        <f t="shared" si="357"/>
        <v>08:15</v>
      </c>
      <c r="P1045" s="10" t="str">
        <f t="shared" si="358"/>
        <v/>
      </c>
      <c r="Q1045" s="48" t="str">
        <f t="shared" si="359"/>
        <v/>
      </c>
      <c r="R1045" s="48" t="str">
        <f t="shared" si="360"/>
        <v/>
      </c>
      <c r="S1045" s="42" t="str">
        <f t="shared" si="361"/>
        <v>DOPPIO</v>
      </c>
      <c r="T1045" s="57" t="str">
        <f>Tabella3[[#This Row],[Descrizione Attività]]</f>
        <v>PA1S: squ elettr correttiva Luglio</v>
      </c>
      <c r="U1045" s="57" t="str">
        <f>IF(Tabella1[[#This Row],[DATA]]="","","02")</f>
        <v>02</v>
      </c>
      <c r="V1045" s="34"/>
      <c r="W1045" s="34"/>
      <c r="X1045" s="33"/>
      <c r="Y1045" s="23"/>
      <c r="Z1045" s="21" t="str">
        <f t="shared" si="362"/>
        <v>giovedì</v>
      </c>
      <c r="AA1045" s="22">
        <f t="shared" si="363"/>
        <v>8.25</v>
      </c>
      <c r="AB1045" s="22" t="str">
        <f t="shared" si="364"/>
        <v>08:15</v>
      </c>
      <c r="AC1045" s="22" t="str">
        <f t="shared" si="365"/>
        <v>NO</v>
      </c>
      <c r="AD1045" s="46"/>
      <c r="AE1045" s="85">
        <v>45841</v>
      </c>
      <c r="AF1045" s="86" t="s">
        <v>65</v>
      </c>
      <c r="AG1045" s="86" t="s">
        <v>66</v>
      </c>
      <c r="AH1045" s="86">
        <v>5400257236</v>
      </c>
      <c r="AI1045" s="86">
        <v>10</v>
      </c>
      <c r="AJ1045" s="87">
        <v>7.45</v>
      </c>
      <c r="AK1045" s="87">
        <v>16.45</v>
      </c>
      <c r="AL1045" s="87">
        <v>16.5</v>
      </c>
      <c r="AM1045" s="86" t="s">
        <v>254</v>
      </c>
      <c r="AN1045" s="86" t="s">
        <v>45</v>
      </c>
      <c r="AO1045" s="75" t="s">
        <v>61</v>
      </c>
    </row>
    <row r="1046" spans="1:41" ht="14.45" customHeight="1">
      <c r="A1046" s="38"/>
      <c r="B1046" s="11">
        <f t="shared" si="352"/>
        <v>45841</v>
      </c>
      <c r="C1046" s="39" t="str">
        <f t="shared" si="369"/>
        <v>ALTRO CANTIERE</v>
      </c>
      <c r="D1046" s="50" t="str">
        <f>IF(AF1046="", "", IFERROR(TEXT(INDEX(Tabella4[N°], MATCH("*"&amp;AF1046&amp;"*", Tabella4[DIPENDENTE], 0)), "0000"), "Non trovato"))</f>
        <v>0967</v>
      </c>
      <c r="E1046" s="50" t="str">
        <f>IF(AG1046="", "", IF(ISERROR(MATCH("*"&amp;AG1046&amp;"*", Tabella4[DIPENDENTE], 0)), "Non trovato", TEXT(INDEX(Tabella4[N°], MATCH("*"&amp;AG1046&amp;"*", Tabella4[DIPENDENTE], 0)), "0000")))</f>
        <v>0803</v>
      </c>
      <c r="F1046" s="48" t="str">
        <f t="shared" si="353"/>
        <v>SCALISI</v>
      </c>
      <c r="G1046" s="48" t="str">
        <f t="shared" si="354"/>
        <v>SPINALI V</v>
      </c>
      <c r="H1046" s="57"/>
      <c r="I1046" s="68" t="str">
        <f t="shared" si="355"/>
        <v>02</v>
      </c>
      <c r="J1046" s="39" t="str">
        <f t="shared" si="366"/>
        <v/>
      </c>
      <c r="K1046" s="40" t="str">
        <f t="shared" si="367"/>
        <v/>
      </c>
      <c r="L1046" s="48"/>
      <c r="M1046" s="41" t="str">
        <f t="shared" si="368"/>
        <v/>
      </c>
      <c r="N1046" s="41" t="str">
        <f t="shared" si="356"/>
        <v/>
      </c>
      <c r="O1046" s="10" t="str">
        <f t="shared" si="357"/>
        <v>05:15</v>
      </c>
      <c r="P1046" s="10" t="str">
        <f t="shared" si="358"/>
        <v/>
      </c>
      <c r="Q1046" s="48" t="str">
        <f t="shared" si="359"/>
        <v/>
      </c>
      <c r="R1046" s="48" t="str">
        <f t="shared" si="360"/>
        <v/>
      </c>
      <c r="S1046" s="42" t="str">
        <f t="shared" si="361"/>
        <v>DOPPIO</v>
      </c>
      <c r="T1046" s="57" t="str">
        <f>Tabella3[[#This Row],[Descrizione Attività]]</f>
        <v>ALTRO CANTIERE</v>
      </c>
      <c r="U1046" s="57" t="str">
        <f>IF(Tabella1[[#This Row],[DATA]]="","","02")</f>
        <v>02</v>
      </c>
      <c r="V1046" s="34"/>
      <c r="W1046" s="34"/>
      <c r="X1046" s="33"/>
      <c r="Y1046" s="23"/>
      <c r="Z1046" s="21" t="str">
        <f t="shared" si="362"/>
        <v>giovedì</v>
      </c>
      <c r="AA1046" s="22">
        <f t="shared" si="363"/>
        <v>5.25</v>
      </c>
      <c r="AB1046" s="22" t="str">
        <f t="shared" si="364"/>
        <v>05:15</v>
      </c>
      <c r="AC1046" s="22" t="str">
        <f t="shared" si="365"/>
        <v>NO</v>
      </c>
      <c r="AD1046" s="46"/>
      <c r="AE1046" s="85">
        <v>45841</v>
      </c>
      <c r="AF1046" s="86" t="s">
        <v>68</v>
      </c>
      <c r="AG1046" s="86" t="s">
        <v>69</v>
      </c>
      <c r="AH1046" s="86">
        <v>4047</v>
      </c>
      <c r="AI1046" s="86">
        <v>10</v>
      </c>
      <c r="AJ1046" s="87">
        <v>7.45</v>
      </c>
      <c r="AK1046" s="87">
        <v>13.45</v>
      </c>
      <c r="AL1046" s="87">
        <v>10.5</v>
      </c>
      <c r="AM1046" s="86" t="s">
        <v>70</v>
      </c>
      <c r="AN1046" s="86" t="s">
        <v>49</v>
      </c>
      <c r="AO1046" s="75">
        <v>4047</v>
      </c>
    </row>
    <row r="1047" spans="1:41" ht="14.45" customHeight="1">
      <c r="A1047" s="38"/>
      <c r="B1047" s="11">
        <f t="shared" si="352"/>
        <v>45841</v>
      </c>
      <c r="C1047" s="39">
        <f t="shared" si="369"/>
        <v>5400257239</v>
      </c>
      <c r="D1047" s="50" t="str">
        <f>IF(AF1047="", "", IFERROR(TEXT(INDEX(Tabella4[N°], MATCH("*"&amp;AF1047&amp;"*", Tabella4[DIPENDENTE], 0)), "0000"), "Non trovato"))</f>
        <v>0552</v>
      </c>
      <c r="E1047" s="50" t="str">
        <f>IF(AG1047="", "", IF(ISERROR(MATCH("*"&amp;AG1047&amp;"*", Tabella4[DIPENDENTE], 0)), "Non trovato", TEXT(INDEX(Tabella4[N°], MATCH("*"&amp;AG1047&amp;"*", Tabella4[DIPENDENTE], 0)), "0000")))</f>
        <v>0285</v>
      </c>
      <c r="F1047" s="48" t="str">
        <f t="shared" si="353"/>
        <v>DI MARE</v>
      </c>
      <c r="G1047" s="48" t="str">
        <f t="shared" si="354"/>
        <v>GALIFFI</v>
      </c>
      <c r="H1047" s="57"/>
      <c r="I1047" s="68" t="str">
        <f t="shared" si="355"/>
        <v>02</v>
      </c>
      <c r="J1047" s="39" t="str">
        <f t="shared" si="366"/>
        <v/>
      </c>
      <c r="K1047" s="40" t="str">
        <f t="shared" si="367"/>
        <v>08:15</v>
      </c>
      <c r="L1047" s="48"/>
      <c r="M1047" s="41" t="str">
        <f t="shared" si="368"/>
        <v/>
      </c>
      <c r="N1047" s="41" t="str">
        <f t="shared" si="356"/>
        <v/>
      </c>
      <c r="O1047" s="10" t="str">
        <f t="shared" si="357"/>
        <v>08:15</v>
      </c>
      <c r="P1047" s="10" t="str">
        <f t="shared" si="358"/>
        <v/>
      </c>
      <c r="Q1047" s="48" t="str">
        <f t="shared" si="359"/>
        <v/>
      </c>
      <c r="R1047" s="48" t="str">
        <f t="shared" si="360"/>
        <v/>
      </c>
      <c r="S1047" s="42" t="str">
        <f t="shared" si="361"/>
        <v>DOPPIO</v>
      </c>
      <c r="T1047" s="57" t="str">
        <f>Tabella3[[#This Row],[Descrizione Attività]]</f>
        <v>ARCOM BLE PON: squ ele corrett Luglio</v>
      </c>
      <c r="U1047" s="57" t="str">
        <f>IF(Tabella1[[#This Row],[DATA]]="","","02")</f>
        <v>02</v>
      </c>
      <c r="V1047" s="34"/>
      <c r="W1047" s="34"/>
      <c r="X1047" s="33"/>
      <c r="Y1047" s="23"/>
      <c r="Z1047" s="21" t="str">
        <f t="shared" si="362"/>
        <v>giovedì</v>
      </c>
      <c r="AA1047" s="22">
        <f t="shared" si="363"/>
        <v>8.25</v>
      </c>
      <c r="AB1047" s="22" t="str">
        <f t="shared" si="364"/>
        <v>08:15</v>
      </c>
      <c r="AC1047" s="22" t="str">
        <f t="shared" si="365"/>
        <v>NO</v>
      </c>
      <c r="AD1047" s="46"/>
      <c r="AE1047" s="85">
        <v>45841</v>
      </c>
      <c r="AF1047" s="86" t="s">
        <v>63</v>
      </c>
      <c r="AG1047" s="86" t="s">
        <v>267</v>
      </c>
      <c r="AH1047" s="86">
        <v>5400257239</v>
      </c>
      <c r="AI1047" s="86">
        <v>10</v>
      </c>
      <c r="AJ1047" s="87">
        <v>7.45</v>
      </c>
      <c r="AK1047" s="87">
        <v>16.45</v>
      </c>
      <c r="AL1047" s="87">
        <v>16.5</v>
      </c>
      <c r="AM1047" s="86" t="s">
        <v>258</v>
      </c>
      <c r="AN1047" s="86" t="s">
        <v>45</v>
      </c>
      <c r="AO1047" s="75" t="s">
        <v>61</v>
      </c>
    </row>
    <row r="1048" spans="1:41" ht="14.45" customHeight="1">
      <c r="A1048" s="38"/>
      <c r="B1048" s="11">
        <f t="shared" si="352"/>
        <v>45841</v>
      </c>
      <c r="C1048" s="39">
        <f t="shared" si="369"/>
        <v>5400256460</v>
      </c>
      <c r="D1048" s="50" t="str">
        <f>IF(AF1048="", "", IFERROR(TEXT(INDEX(Tabella4[N°], MATCH("*"&amp;AF1048&amp;"*", Tabella4[DIPENDENTE], 0)), "0000"), "Non trovato"))</f>
        <v>0475</v>
      </c>
      <c r="E1048" s="50" t="str">
        <f>IF(AG1048="", "", IF(ISERROR(MATCH("*"&amp;AG1048&amp;"*", Tabella4[DIPENDENTE], 0)), "Non trovato", TEXT(INDEX(Tabella4[N°], MATCH("*"&amp;AG1048&amp;"*", Tabella4[DIPENDENTE], 0)), "0000")))</f>
        <v/>
      </c>
      <c r="F1048" s="48" t="str">
        <f t="shared" si="353"/>
        <v>TRINGALI</v>
      </c>
      <c r="G1048" s="48" t="str">
        <f t="shared" si="354"/>
        <v/>
      </c>
      <c r="H1048" s="57"/>
      <c r="I1048" s="68" t="str">
        <f t="shared" si="355"/>
        <v>02</v>
      </c>
      <c r="J1048" s="39" t="str">
        <f t="shared" si="366"/>
        <v/>
      </c>
      <c r="K1048" s="40" t="str">
        <f t="shared" si="367"/>
        <v>08:15</v>
      </c>
      <c r="L1048" s="48"/>
      <c r="M1048" s="41" t="str">
        <f t="shared" si="368"/>
        <v/>
      </c>
      <c r="N1048" s="41" t="str">
        <f t="shared" si="356"/>
        <v/>
      </c>
      <c r="O1048" s="10" t="str">
        <f t="shared" si="357"/>
        <v>08:15</v>
      </c>
      <c r="P1048" s="10" t="str">
        <f t="shared" si="358"/>
        <v/>
      </c>
      <c r="Q1048" s="48" t="str">
        <f t="shared" si="359"/>
        <v/>
      </c>
      <c r="R1048" s="48" t="str">
        <f t="shared" si="360"/>
        <v/>
      </c>
      <c r="S1048" s="42" t="str">
        <f t="shared" si="361"/>
        <v>SINGOLO</v>
      </c>
      <c r="T1048" s="57" t="str">
        <f>Tabella3[[#This Row],[Descrizione Attività]]</f>
        <v>PTF 5: luce fari + neon scalandrone</v>
      </c>
      <c r="U1048" s="57" t="str">
        <f>IF(Tabella1[[#This Row],[DATA]]="","","02")</f>
        <v>02</v>
      </c>
      <c r="V1048" s="34"/>
      <c r="W1048" s="34"/>
      <c r="X1048" s="33"/>
      <c r="Y1048" s="23"/>
      <c r="Z1048" s="21" t="str">
        <f t="shared" si="362"/>
        <v>giovedì</v>
      </c>
      <c r="AA1048" s="22">
        <f t="shared" si="363"/>
        <v>8.25</v>
      </c>
      <c r="AB1048" s="22" t="str">
        <f t="shared" si="364"/>
        <v>08:15</v>
      </c>
      <c r="AC1048" s="22" t="str">
        <f t="shared" si="365"/>
        <v>NO</v>
      </c>
      <c r="AD1048" s="46"/>
      <c r="AE1048" s="85">
        <v>45841</v>
      </c>
      <c r="AF1048" s="86" t="s">
        <v>57</v>
      </c>
      <c r="AG1048" s="86"/>
      <c r="AH1048" s="86">
        <v>5400256460</v>
      </c>
      <c r="AI1048" s="86">
        <v>10</v>
      </c>
      <c r="AJ1048" s="87">
        <v>7.45</v>
      </c>
      <c r="AK1048" s="87">
        <v>16.45</v>
      </c>
      <c r="AL1048" s="87">
        <v>8.25</v>
      </c>
      <c r="AM1048" s="86" t="s">
        <v>269</v>
      </c>
      <c r="AN1048" s="86" t="s">
        <v>45</v>
      </c>
      <c r="AO1048" s="75" t="s">
        <v>61</v>
      </c>
    </row>
    <row r="1049" spans="1:41" ht="14.45" customHeight="1">
      <c r="A1049" s="38"/>
      <c r="B1049" s="11">
        <f t="shared" si="352"/>
        <v>45841</v>
      </c>
      <c r="C1049" s="39">
        <f t="shared" si="369"/>
        <v>5400257684</v>
      </c>
      <c r="D1049" s="50" t="str">
        <f>IF(AF1049="", "", IFERROR(TEXT(INDEX(Tabella4[N°], MATCH("*"&amp;AF1049&amp;"*", Tabella4[DIPENDENTE], 0)), "0000"), "Non trovato"))</f>
        <v>0242</v>
      </c>
      <c r="E1049" s="50" t="str">
        <f>IF(AG1049="", "", IF(ISERROR(MATCH("*"&amp;AG1049&amp;"*", Tabella4[DIPENDENTE], 0)), "Non trovato", TEXT(INDEX(Tabella4[N°], MATCH("*"&amp;AG1049&amp;"*", Tabella4[DIPENDENTE], 0)), "0000")))</f>
        <v/>
      </c>
      <c r="F1049" s="48" t="str">
        <f t="shared" si="353"/>
        <v>OGNISANTI A</v>
      </c>
      <c r="G1049" s="48" t="str">
        <f t="shared" si="354"/>
        <v/>
      </c>
      <c r="H1049" s="57"/>
      <c r="I1049" s="68" t="str">
        <f t="shared" si="355"/>
        <v>02</v>
      </c>
      <c r="J1049" s="39" t="str">
        <f t="shared" si="366"/>
        <v/>
      </c>
      <c r="K1049" s="40" t="str">
        <f t="shared" si="367"/>
        <v>07:15</v>
      </c>
      <c r="L1049" s="48"/>
      <c r="M1049" s="41" t="str">
        <f t="shared" si="368"/>
        <v/>
      </c>
      <c r="N1049" s="41" t="str">
        <f t="shared" si="356"/>
        <v/>
      </c>
      <c r="O1049" s="10" t="str">
        <f t="shared" si="357"/>
        <v>07:15</v>
      </c>
      <c r="P1049" s="10" t="str">
        <f t="shared" si="358"/>
        <v/>
      </c>
      <c r="Q1049" s="48" t="str">
        <f t="shared" si="359"/>
        <v/>
      </c>
      <c r="R1049" s="48" t="str">
        <f t="shared" si="360"/>
        <v/>
      </c>
      <c r="S1049" s="42" t="str">
        <f t="shared" si="361"/>
        <v>SINGOLO</v>
      </c>
      <c r="T1049" s="57" t="str">
        <f>Tabella3[[#This Row],[Descrizione Attività]]</f>
        <v>C305A2: analisi olio+ megeratura</v>
      </c>
      <c r="U1049" s="57" t="str">
        <f>IF(Tabella1[[#This Row],[DATA]]="","","02")</f>
        <v>02</v>
      </c>
      <c r="V1049" s="34"/>
      <c r="W1049" s="34"/>
      <c r="X1049" s="33"/>
      <c r="Y1049" s="23"/>
      <c r="Z1049" s="21" t="str">
        <f t="shared" si="362"/>
        <v>giovedì</v>
      </c>
      <c r="AA1049" s="22">
        <f t="shared" si="363"/>
        <v>7.25</v>
      </c>
      <c r="AB1049" s="22" t="str">
        <f t="shared" si="364"/>
        <v>07:15</v>
      </c>
      <c r="AC1049" s="22" t="str">
        <f t="shared" si="365"/>
        <v>NO</v>
      </c>
      <c r="AD1049" s="46"/>
      <c r="AE1049" s="85">
        <v>45841</v>
      </c>
      <c r="AF1049" s="86" t="s">
        <v>72</v>
      </c>
      <c r="AG1049" s="86"/>
      <c r="AH1049" s="86">
        <v>5400257684</v>
      </c>
      <c r="AI1049" s="86">
        <v>10</v>
      </c>
      <c r="AJ1049" s="87">
        <v>7.45</v>
      </c>
      <c r="AK1049" s="87">
        <v>15.45</v>
      </c>
      <c r="AL1049" s="87">
        <v>7.25</v>
      </c>
      <c r="AM1049" s="86" t="s">
        <v>270</v>
      </c>
      <c r="AN1049" s="86" t="s">
        <v>45</v>
      </c>
      <c r="AO1049" s="75" t="s">
        <v>61</v>
      </c>
    </row>
    <row r="1050" spans="1:41" ht="14.45" customHeight="1">
      <c r="A1050" s="38"/>
      <c r="B1050" s="11">
        <f t="shared" si="352"/>
        <v>45841</v>
      </c>
      <c r="C1050" s="39">
        <f t="shared" si="369"/>
        <v>5400257684</v>
      </c>
      <c r="D1050" s="50" t="str">
        <f>IF(AF1050="", "", IFERROR(TEXT(INDEX(Tabella4[N°], MATCH("*"&amp;AF1050&amp;"*", Tabella4[DIPENDENTE], 0)), "0000"), "Non trovato"))</f>
        <v>1969</v>
      </c>
      <c r="E1050" s="50" t="str">
        <f>IF(AG1050="", "", IF(ISERROR(MATCH("*"&amp;AG1050&amp;"*", Tabella4[DIPENDENTE], 0)), "Non trovato", TEXT(INDEX(Tabella4[N°], MATCH("*"&amp;AG1050&amp;"*", Tabella4[DIPENDENTE], 0)), "0000")))</f>
        <v/>
      </c>
      <c r="F1050" s="48" t="str">
        <f t="shared" si="353"/>
        <v>BELLISTRI</v>
      </c>
      <c r="G1050" s="48" t="str">
        <f t="shared" si="354"/>
        <v/>
      </c>
      <c r="H1050" s="57"/>
      <c r="I1050" s="68" t="str">
        <f t="shared" si="355"/>
        <v>02</v>
      </c>
      <c r="J1050" s="39" t="str">
        <f t="shared" si="366"/>
        <v/>
      </c>
      <c r="K1050" s="40" t="str">
        <f t="shared" si="367"/>
        <v>08:15</v>
      </c>
      <c r="L1050" s="48"/>
      <c r="M1050" s="41" t="str">
        <f t="shared" si="368"/>
        <v/>
      </c>
      <c r="N1050" s="41" t="str">
        <f t="shared" si="356"/>
        <v/>
      </c>
      <c r="O1050" s="10" t="str">
        <f t="shared" si="357"/>
        <v>08:15</v>
      </c>
      <c r="P1050" s="10" t="str">
        <f t="shared" si="358"/>
        <v/>
      </c>
      <c r="Q1050" s="48" t="str">
        <f t="shared" si="359"/>
        <v/>
      </c>
      <c r="R1050" s="48" t="str">
        <f t="shared" si="360"/>
        <v/>
      </c>
      <c r="S1050" s="42" t="str">
        <f t="shared" si="361"/>
        <v>SINGOLO</v>
      </c>
      <c r="T1050" s="57" t="str">
        <f>Tabella3[[#This Row],[Descrizione Attività]]</f>
        <v>C305A2: analisi olio+ megeratura</v>
      </c>
      <c r="U1050" s="57" t="str">
        <f>IF(Tabella1[[#This Row],[DATA]]="","","02")</f>
        <v>02</v>
      </c>
      <c r="V1050" s="34"/>
      <c r="W1050" s="34"/>
      <c r="X1050" s="33"/>
      <c r="Y1050" s="23"/>
      <c r="Z1050" s="21" t="str">
        <f t="shared" si="362"/>
        <v>giovedì</v>
      </c>
      <c r="AA1050" s="22">
        <f t="shared" si="363"/>
        <v>8.25</v>
      </c>
      <c r="AB1050" s="22" t="str">
        <f t="shared" si="364"/>
        <v>08:15</v>
      </c>
      <c r="AC1050" s="22" t="str">
        <f t="shared" si="365"/>
        <v>NO</v>
      </c>
      <c r="AD1050" s="46"/>
      <c r="AE1050" s="85">
        <v>45841</v>
      </c>
      <c r="AF1050" s="86" t="s">
        <v>73</v>
      </c>
      <c r="AG1050" s="86"/>
      <c r="AH1050" s="86">
        <v>5400257684</v>
      </c>
      <c r="AI1050" s="86">
        <v>10</v>
      </c>
      <c r="AJ1050" s="87">
        <v>7.45</v>
      </c>
      <c r="AK1050" s="87">
        <v>16.45</v>
      </c>
      <c r="AL1050" s="87">
        <v>8.25</v>
      </c>
      <c r="AM1050" s="86" t="s">
        <v>270</v>
      </c>
      <c r="AN1050" s="86" t="s">
        <v>45</v>
      </c>
      <c r="AO1050" s="75" t="s">
        <v>61</v>
      </c>
    </row>
    <row r="1051" spans="1:41" ht="14.45" customHeight="1">
      <c r="A1051" s="38"/>
      <c r="B1051" s="11">
        <f t="shared" si="352"/>
        <v>45841</v>
      </c>
      <c r="C1051" s="39">
        <f t="shared" si="369"/>
        <v>5400261041</v>
      </c>
      <c r="D1051" s="50" t="str">
        <f>IF(AF1051="", "", IFERROR(TEXT(INDEX(Tabella4[N°], MATCH("*"&amp;AF1051&amp;"*", Tabella4[DIPENDENTE], 0)), "0000"), "Non trovato"))</f>
        <v>1876</v>
      </c>
      <c r="E1051" s="50" t="str">
        <f>IF(AG1051="", "", IF(ISERROR(MATCH("*"&amp;AG1051&amp;"*", Tabella4[DIPENDENTE], 0)), "Non trovato", TEXT(INDEX(Tabella4[N°], MATCH("*"&amp;AG1051&amp;"*", Tabella4[DIPENDENTE], 0)), "0000")))</f>
        <v/>
      </c>
      <c r="F1051" s="48" t="str">
        <f t="shared" si="353"/>
        <v>RICCIO</v>
      </c>
      <c r="G1051" s="48" t="str">
        <f t="shared" si="354"/>
        <v/>
      </c>
      <c r="H1051" s="57"/>
      <c r="I1051" s="68" t="str">
        <f t="shared" si="355"/>
        <v>02</v>
      </c>
      <c r="J1051" s="39" t="str">
        <f t="shared" si="366"/>
        <v/>
      </c>
      <c r="K1051" s="40" t="str">
        <f t="shared" si="367"/>
        <v>02:30</v>
      </c>
      <c r="L1051" s="48"/>
      <c r="M1051" s="41" t="str">
        <f t="shared" si="368"/>
        <v/>
      </c>
      <c r="N1051" s="41" t="str">
        <f t="shared" si="356"/>
        <v/>
      </c>
      <c r="O1051" s="10" t="str">
        <f t="shared" si="357"/>
        <v>02:30</v>
      </c>
      <c r="P1051" s="10" t="str">
        <f t="shared" si="358"/>
        <v/>
      </c>
      <c r="Q1051" s="48" t="str">
        <f t="shared" si="359"/>
        <v/>
      </c>
      <c r="R1051" s="48" t="str">
        <f t="shared" si="360"/>
        <v/>
      </c>
      <c r="S1051" s="42" t="str">
        <f t="shared" si="361"/>
        <v>SINGOLO</v>
      </c>
      <c r="T1051" s="57" t="str">
        <f>Tabella3[[#This Row],[Descrizione Attività]]</f>
        <v>ASSISTENZA ELETTRICA ATTIVITA' EDILE IMP 2800 LUGLIO 2025 (PREV 4066)</v>
      </c>
      <c r="U1051" s="57" t="str">
        <f>IF(Tabella1[[#This Row],[DATA]]="","","02")</f>
        <v>02</v>
      </c>
      <c r="V1051" s="34"/>
      <c r="W1051" s="34"/>
      <c r="X1051" s="33"/>
      <c r="Y1051" s="23"/>
      <c r="Z1051" s="21" t="str">
        <f t="shared" si="362"/>
        <v>giovedì</v>
      </c>
      <c r="AA1051" s="22">
        <f t="shared" si="363"/>
        <v>2.5</v>
      </c>
      <c r="AB1051" s="22" t="str">
        <f t="shared" si="364"/>
        <v>02:30</v>
      </c>
      <c r="AC1051" s="22" t="str">
        <f t="shared" si="365"/>
        <v>NO</v>
      </c>
      <c r="AD1051" s="46"/>
      <c r="AE1051" s="85">
        <v>45841</v>
      </c>
      <c r="AF1051" s="86" t="s">
        <v>56</v>
      </c>
      <c r="AG1051" s="86"/>
      <c r="AH1051" s="86">
        <v>5400261041</v>
      </c>
      <c r="AI1051" s="86">
        <v>10</v>
      </c>
      <c r="AJ1051" s="87">
        <v>7.45</v>
      </c>
      <c r="AK1051" s="87">
        <v>10.15</v>
      </c>
      <c r="AL1051" s="87">
        <v>2.5</v>
      </c>
      <c r="AM1051" s="86" t="s">
        <v>257</v>
      </c>
      <c r="AN1051" s="86" t="s">
        <v>91</v>
      </c>
      <c r="AO1051" s="75" t="s">
        <v>61</v>
      </c>
    </row>
    <row r="1052" spans="1:41" ht="14.45" customHeight="1">
      <c r="A1052" s="38"/>
      <c r="B1052" s="11">
        <f t="shared" si="352"/>
        <v>45841</v>
      </c>
      <c r="C1052" s="39">
        <f t="shared" si="369"/>
        <v>404</v>
      </c>
      <c r="D1052" s="50" t="str">
        <f>IF(AF1052="", "", IFERROR(TEXT(INDEX(Tabella4[N°], MATCH("*"&amp;AF1052&amp;"*", Tabella4[DIPENDENTE], 0)), "0000"), "Non trovato"))</f>
        <v>0277</v>
      </c>
      <c r="E1052" s="50" t="str">
        <f>IF(AG1052="", "", IF(ISERROR(MATCH("*"&amp;AG1052&amp;"*", Tabella4[DIPENDENTE], 0)), "Non trovato", TEXT(INDEX(Tabella4[N°], MATCH("*"&amp;AG1052&amp;"*", Tabella4[DIPENDENTE], 0)), "0000")))</f>
        <v>0304</v>
      </c>
      <c r="F1052" s="48" t="str">
        <f t="shared" si="353"/>
        <v>BAUDO</v>
      </c>
      <c r="G1052" s="48" t="str">
        <f t="shared" si="354"/>
        <v>MANSERVIGI</v>
      </c>
      <c r="H1052" s="57"/>
      <c r="I1052" s="68" t="str">
        <f t="shared" si="355"/>
        <v>02</v>
      </c>
      <c r="J1052" s="39" t="str">
        <f t="shared" si="366"/>
        <v>02:30</v>
      </c>
      <c r="K1052" s="40" t="str">
        <f t="shared" si="367"/>
        <v/>
      </c>
      <c r="L1052" s="48"/>
      <c r="M1052" s="41" t="str">
        <f t="shared" si="368"/>
        <v/>
      </c>
      <c r="N1052" s="41" t="str">
        <f t="shared" si="356"/>
        <v/>
      </c>
      <c r="O1052" s="10" t="str">
        <f t="shared" si="357"/>
        <v>02:30</v>
      </c>
      <c r="P1052" s="10" t="str">
        <f t="shared" si="358"/>
        <v/>
      </c>
      <c r="Q1052" s="48" t="str">
        <f t="shared" si="359"/>
        <v/>
      </c>
      <c r="R1052" s="48" t="str">
        <f t="shared" si="360"/>
        <v/>
      </c>
      <c r="S1052" s="42" t="str">
        <f t="shared" si="361"/>
        <v>DOPPIO</v>
      </c>
      <c r="T1052" s="57" t="str">
        <f>Tabella3[[#This Row],[Descrizione Attività]]</f>
        <v>VISITA MEDICA</v>
      </c>
      <c r="U1052" s="57" t="str">
        <f>IF(Tabella1[[#This Row],[DATA]]="","","02")</f>
        <v>02</v>
      </c>
      <c r="V1052" s="34"/>
      <c r="W1052" s="34"/>
      <c r="X1052" s="33"/>
      <c r="Y1052" s="23"/>
      <c r="Z1052" s="21" t="str">
        <f t="shared" si="362"/>
        <v>giovedì</v>
      </c>
      <c r="AA1052" s="22">
        <f t="shared" si="363"/>
        <v>2.5</v>
      </c>
      <c r="AB1052" s="22" t="str">
        <f t="shared" si="364"/>
        <v>02:30</v>
      </c>
      <c r="AC1052" s="22" t="str">
        <f t="shared" si="365"/>
        <v>NO</v>
      </c>
      <c r="AD1052" s="46"/>
      <c r="AE1052" s="85">
        <v>45841</v>
      </c>
      <c r="AF1052" s="86" t="s">
        <v>94</v>
      </c>
      <c r="AG1052" s="86" t="s">
        <v>87</v>
      </c>
      <c r="AH1052" s="86">
        <v>4054</v>
      </c>
      <c r="AI1052" s="86">
        <v>10</v>
      </c>
      <c r="AJ1052" s="87">
        <v>7.45</v>
      </c>
      <c r="AK1052" s="87">
        <v>10.15</v>
      </c>
      <c r="AL1052" s="87">
        <v>5</v>
      </c>
      <c r="AM1052" s="86" t="s">
        <v>116</v>
      </c>
      <c r="AN1052" s="86" t="s">
        <v>49</v>
      </c>
      <c r="AO1052" s="75">
        <v>404</v>
      </c>
    </row>
    <row r="1053" spans="1:41" ht="14.45" customHeight="1">
      <c r="A1053" s="38"/>
      <c r="B1053" s="11">
        <f t="shared" si="352"/>
        <v>45841</v>
      </c>
      <c r="C1053" s="39">
        <f t="shared" si="369"/>
        <v>404</v>
      </c>
      <c r="D1053" s="50" t="str">
        <f>IF(AF1053="", "", IFERROR(TEXT(INDEX(Tabella4[N°], MATCH("*"&amp;AF1053&amp;"*", Tabella4[DIPENDENTE], 0)), "0000"), "Non trovato"))</f>
        <v>0243</v>
      </c>
      <c r="E1053" s="50" t="str">
        <f>IF(AG1053="", "", IF(ISERROR(MATCH("*"&amp;AG1053&amp;"*", Tabella4[DIPENDENTE], 0)), "Non trovato", TEXT(INDEX(Tabella4[N°], MATCH("*"&amp;AG1053&amp;"*", Tabella4[DIPENDENTE], 0)), "0000")))</f>
        <v/>
      </c>
      <c r="F1053" s="48" t="str">
        <f t="shared" si="353"/>
        <v>PUGLIARES</v>
      </c>
      <c r="G1053" s="48" t="str">
        <f t="shared" si="354"/>
        <v/>
      </c>
      <c r="H1053" s="57"/>
      <c r="I1053" s="68" t="str">
        <f t="shared" si="355"/>
        <v>02</v>
      </c>
      <c r="J1053" s="39" t="str">
        <f t="shared" si="366"/>
        <v>02:30</v>
      </c>
      <c r="K1053" s="40" t="str">
        <f t="shared" si="367"/>
        <v/>
      </c>
      <c r="L1053" s="48"/>
      <c r="M1053" s="41" t="str">
        <f t="shared" si="368"/>
        <v/>
      </c>
      <c r="N1053" s="41" t="str">
        <f t="shared" si="356"/>
        <v/>
      </c>
      <c r="O1053" s="10" t="str">
        <f t="shared" si="357"/>
        <v>02:30</v>
      </c>
      <c r="P1053" s="10" t="str">
        <f t="shared" si="358"/>
        <v/>
      </c>
      <c r="Q1053" s="48" t="str">
        <f t="shared" si="359"/>
        <v/>
      </c>
      <c r="R1053" s="48" t="str">
        <f t="shared" si="360"/>
        <v/>
      </c>
      <c r="S1053" s="42" t="str">
        <f t="shared" si="361"/>
        <v>SINGOLO</v>
      </c>
      <c r="T1053" s="57" t="str">
        <f>Tabella3[[#This Row],[Descrizione Attività]]</f>
        <v>VISITA MEDICA</v>
      </c>
      <c r="U1053" s="57" t="str">
        <f>IF(Tabella1[[#This Row],[DATA]]="","","02")</f>
        <v>02</v>
      </c>
      <c r="V1053" s="34"/>
      <c r="W1053" s="34"/>
      <c r="X1053" s="33"/>
      <c r="Y1053" s="23"/>
      <c r="Z1053" s="21" t="str">
        <f t="shared" si="362"/>
        <v>giovedì</v>
      </c>
      <c r="AA1053" s="22">
        <f t="shared" si="363"/>
        <v>2.5</v>
      </c>
      <c r="AB1053" s="22" t="str">
        <f t="shared" si="364"/>
        <v>02:30</v>
      </c>
      <c r="AC1053" s="22" t="str">
        <f t="shared" si="365"/>
        <v>NO</v>
      </c>
      <c r="AD1053" s="46"/>
      <c r="AE1053" s="85">
        <v>45841</v>
      </c>
      <c r="AF1053" s="86" t="s">
        <v>89</v>
      </c>
      <c r="AG1053" s="86"/>
      <c r="AH1053" s="86">
        <v>4054</v>
      </c>
      <c r="AI1053" s="86">
        <v>10</v>
      </c>
      <c r="AJ1053" s="87">
        <v>7.45</v>
      </c>
      <c r="AK1053" s="87">
        <v>10.15</v>
      </c>
      <c r="AL1053" s="87">
        <v>2.5</v>
      </c>
      <c r="AM1053" s="86" t="s">
        <v>116</v>
      </c>
      <c r="AN1053" s="86" t="s">
        <v>49</v>
      </c>
      <c r="AO1053" s="75">
        <v>404</v>
      </c>
    </row>
    <row r="1054" spans="1:41" ht="14.45" customHeight="1">
      <c r="A1054" s="38"/>
      <c r="B1054" s="11">
        <f t="shared" si="352"/>
        <v>45841</v>
      </c>
      <c r="C1054" s="39">
        <f t="shared" si="369"/>
        <v>404</v>
      </c>
      <c r="D1054" s="50" t="str">
        <f>IF(AF1054="", "", IFERROR(TEXT(INDEX(Tabella4[N°], MATCH("*"&amp;AF1054&amp;"*", Tabella4[DIPENDENTE], 0)), "0000"), "Non trovato"))</f>
        <v>0510</v>
      </c>
      <c r="E1054" s="50" t="str">
        <f>IF(AG1054="", "", IF(ISERROR(MATCH("*"&amp;AG1054&amp;"*", Tabella4[DIPENDENTE], 0)), "Non trovato", TEXT(INDEX(Tabella4[N°], MATCH("*"&amp;AG1054&amp;"*", Tabella4[DIPENDENTE], 0)), "0000")))</f>
        <v/>
      </c>
      <c r="F1054" s="48" t="str">
        <f t="shared" si="353"/>
        <v>TORDONATO</v>
      </c>
      <c r="G1054" s="48" t="str">
        <f t="shared" si="354"/>
        <v/>
      </c>
      <c r="H1054" s="57"/>
      <c r="I1054" s="68" t="str">
        <f t="shared" si="355"/>
        <v>02</v>
      </c>
      <c r="J1054" s="39" t="str">
        <f t="shared" si="366"/>
        <v>01:00</v>
      </c>
      <c r="K1054" s="40" t="str">
        <f t="shared" si="367"/>
        <v/>
      </c>
      <c r="L1054" s="48"/>
      <c r="M1054" s="41" t="str">
        <f t="shared" si="368"/>
        <v/>
      </c>
      <c r="N1054" s="41" t="str">
        <f t="shared" si="356"/>
        <v/>
      </c>
      <c r="O1054" s="10" t="str">
        <f t="shared" si="357"/>
        <v>01:00</v>
      </c>
      <c r="P1054" s="10" t="str">
        <f t="shared" si="358"/>
        <v/>
      </c>
      <c r="Q1054" s="48" t="str">
        <f t="shared" si="359"/>
        <v/>
      </c>
      <c r="R1054" s="48" t="str">
        <f t="shared" si="360"/>
        <v/>
      </c>
      <c r="S1054" s="42" t="str">
        <f t="shared" si="361"/>
        <v>SINGOLO</v>
      </c>
      <c r="T1054" s="57" t="str">
        <f>Tabella3[[#This Row],[Descrizione Attività]]</f>
        <v>ORE CONTO PROPRIO</v>
      </c>
      <c r="U1054" s="57" t="str">
        <f>IF(Tabella1[[#This Row],[DATA]]="","","02")</f>
        <v>02</v>
      </c>
      <c r="V1054" s="34"/>
      <c r="W1054" s="34"/>
      <c r="X1054" s="33"/>
      <c r="Y1054" s="23"/>
      <c r="Z1054" s="21" t="str">
        <f t="shared" si="362"/>
        <v>giovedì</v>
      </c>
      <c r="AA1054" s="22">
        <f t="shared" si="363"/>
        <v>1</v>
      </c>
      <c r="AB1054" s="22" t="str">
        <f t="shared" si="364"/>
        <v>01:00</v>
      </c>
      <c r="AC1054" s="22" t="str">
        <f t="shared" si="365"/>
        <v>NO</v>
      </c>
      <c r="AD1054" s="46"/>
      <c r="AE1054" s="85">
        <v>45841</v>
      </c>
      <c r="AF1054" s="86" t="s">
        <v>143</v>
      </c>
      <c r="AG1054" s="86"/>
      <c r="AH1054" s="86">
        <v>4041</v>
      </c>
      <c r="AI1054" s="86">
        <v>10</v>
      </c>
      <c r="AJ1054" s="87">
        <v>6.45</v>
      </c>
      <c r="AK1054" s="87">
        <v>7.45</v>
      </c>
      <c r="AL1054" s="87">
        <v>1</v>
      </c>
      <c r="AM1054" s="86" t="s">
        <v>62</v>
      </c>
      <c r="AN1054" s="86" t="s">
        <v>49</v>
      </c>
      <c r="AO1054" s="75">
        <v>4041</v>
      </c>
    </row>
    <row r="1055" spans="1:41" ht="14.45" customHeight="1">
      <c r="A1055" s="38"/>
      <c r="B1055" s="11">
        <f t="shared" si="352"/>
        <v>45841</v>
      </c>
      <c r="C1055" s="39">
        <f t="shared" si="369"/>
        <v>5400256883</v>
      </c>
      <c r="D1055" s="50" t="str">
        <f>IF(AF1055="", "", IFERROR(TEXT(INDEX(Tabella4[N°], MATCH("*"&amp;AF1055&amp;"*", Tabella4[DIPENDENTE], 0)), "0000"), "Non trovato"))</f>
        <v>0510</v>
      </c>
      <c r="E1055" s="50" t="str">
        <f>IF(AG1055="", "", IF(ISERROR(MATCH("*"&amp;AG1055&amp;"*", Tabella4[DIPENDENTE], 0)), "Non trovato", TEXT(INDEX(Tabella4[N°], MATCH("*"&amp;AG1055&amp;"*", Tabella4[DIPENDENTE], 0)), "0000")))</f>
        <v>1667</v>
      </c>
      <c r="F1055" s="48" t="str">
        <f t="shared" si="353"/>
        <v>TORDONATO</v>
      </c>
      <c r="G1055" s="48" t="str">
        <f t="shared" si="354"/>
        <v>CAVALLARO</v>
      </c>
      <c r="H1055" s="57"/>
      <c r="I1055" s="68" t="str">
        <f t="shared" si="355"/>
        <v>02</v>
      </c>
      <c r="J1055" s="39" t="str">
        <f t="shared" si="366"/>
        <v/>
      </c>
      <c r="K1055" s="40" t="str">
        <f t="shared" si="367"/>
        <v>08:15</v>
      </c>
      <c r="L1055" s="48"/>
      <c r="M1055" s="41" t="str">
        <f t="shared" si="368"/>
        <v/>
      </c>
      <c r="N1055" s="41" t="str">
        <f t="shared" si="356"/>
        <v/>
      </c>
      <c r="O1055" s="10" t="str">
        <f t="shared" si="357"/>
        <v>08:15</v>
      </c>
      <c r="P1055" s="10" t="str">
        <f t="shared" si="358"/>
        <v/>
      </c>
      <c r="Q1055" s="48" t="str">
        <f t="shared" si="359"/>
        <v/>
      </c>
      <c r="R1055" s="48" t="str">
        <f t="shared" si="360"/>
        <v/>
      </c>
      <c r="S1055" s="42" t="str">
        <f t="shared" si="361"/>
        <v>DOPPIO</v>
      </c>
      <c r="T1055" s="57" t="str">
        <f>Tabella3[[#This Row],[Descrizione Attività]]</f>
        <v>389E-A1.1:ripr.funzionalità parti intern</v>
      </c>
      <c r="U1055" s="57" t="str">
        <f>IF(Tabella1[[#This Row],[DATA]]="","","02")</f>
        <v>02</v>
      </c>
      <c r="V1055" s="34"/>
      <c r="W1055" s="34"/>
      <c r="X1055" s="33"/>
      <c r="Y1055" s="23"/>
      <c r="Z1055" s="21" t="str">
        <f t="shared" si="362"/>
        <v>giovedì</v>
      </c>
      <c r="AA1055" s="22">
        <f t="shared" si="363"/>
        <v>8.25</v>
      </c>
      <c r="AB1055" s="22" t="str">
        <f t="shared" si="364"/>
        <v>08:15</v>
      </c>
      <c r="AC1055" s="22" t="str">
        <f t="shared" si="365"/>
        <v>NO</v>
      </c>
      <c r="AD1055" s="46"/>
      <c r="AE1055" s="85">
        <v>45841</v>
      </c>
      <c r="AF1055" s="86" t="s">
        <v>143</v>
      </c>
      <c r="AG1055" s="86" t="s">
        <v>162</v>
      </c>
      <c r="AH1055" s="86">
        <v>5400256883</v>
      </c>
      <c r="AI1055" s="86">
        <v>10</v>
      </c>
      <c r="AJ1055" s="87">
        <v>7.45</v>
      </c>
      <c r="AK1055" s="87">
        <v>16.45</v>
      </c>
      <c r="AL1055" s="87">
        <v>16.5</v>
      </c>
      <c r="AM1055" s="86" t="s">
        <v>219</v>
      </c>
      <c r="AN1055" s="86" t="s">
        <v>45</v>
      </c>
      <c r="AO1055" s="75" t="s">
        <v>61</v>
      </c>
    </row>
    <row r="1056" spans="1:41" ht="14.45" customHeight="1">
      <c r="A1056" s="38"/>
      <c r="B1056" s="11">
        <f t="shared" si="352"/>
        <v>45841</v>
      </c>
      <c r="C1056" s="39">
        <f t="shared" si="369"/>
        <v>5400256591</v>
      </c>
      <c r="D1056" s="50" t="str">
        <f>IF(AF1056="", "", IFERROR(TEXT(INDEX(Tabella4[N°], MATCH("*"&amp;AF1056&amp;"*", Tabella4[DIPENDENTE], 0)), "0000"), "Non trovato"))</f>
        <v>0319</v>
      </c>
      <c r="E1056" s="50" t="str">
        <f>IF(AG1056="", "", IF(ISERROR(MATCH("*"&amp;AG1056&amp;"*", Tabella4[DIPENDENTE], 0)), "Non trovato", TEXT(INDEX(Tabella4[N°], MATCH("*"&amp;AG1056&amp;"*", Tabella4[DIPENDENTE], 0)), "0000")))</f>
        <v>1904</v>
      </c>
      <c r="F1056" s="48" t="str">
        <f t="shared" si="353"/>
        <v>AMARA</v>
      </c>
      <c r="G1056" s="48" t="str">
        <f t="shared" si="354"/>
        <v>LA ROCCA</v>
      </c>
      <c r="H1056" s="57"/>
      <c r="I1056" s="68" t="str">
        <f t="shared" si="355"/>
        <v>02</v>
      </c>
      <c r="J1056" s="39" t="str">
        <f t="shared" si="366"/>
        <v/>
      </c>
      <c r="K1056" s="40" t="str">
        <f t="shared" si="367"/>
        <v>08:15</v>
      </c>
      <c r="L1056" s="48"/>
      <c r="M1056" s="41" t="str">
        <f t="shared" si="368"/>
        <v/>
      </c>
      <c r="N1056" s="41" t="str">
        <f t="shared" si="356"/>
        <v/>
      </c>
      <c r="O1056" s="10" t="str">
        <f t="shared" si="357"/>
        <v>08:15</v>
      </c>
      <c r="P1056" s="10" t="str">
        <f t="shared" si="358"/>
        <v/>
      </c>
      <c r="Q1056" s="48" t="str">
        <f t="shared" si="359"/>
        <v/>
      </c>
      <c r="R1056" s="48" t="str">
        <f t="shared" si="360"/>
        <v/>
      </c>
      <c r="S1056" s="42" t="str">
        <f t="shared" si="361"/>
        <v>DOPPIO</v>
      </c>
      <c r="T1056" s="57" t="str">
        <f>Tabella3[[#This Row],[Descrizione Attività]]</f>
        <v>200/MP104A-MP105B - ripr guasto cavi</v>
      </c>
      <c r="U1056" s="57" t="str">
        <f>IF(Tabella1[[#This Row],[DATA]]="","","02")</f>
        <v>02</v>
      </c>
      <c r="V1056" s="34"/>
      <c r="W1056" s="34"/>
      <c r="X1056" s="33"/>
      <c r="Y1056" s="23"/>
      <c r="Z1056" s="21" t="str">
        <f t="shared" si="362"/>
        <v>giovedì</v>
      </c>
      <c r="AA1056" s="22">
        <f t="shared" si="363"/>
        <v>8.25</v>
      </c>
      <c r="AB1056" s="22" t="str">
        <f t="shared" si="364"/>
        <v>08:15</v>
      </c>
      <c r="AC1056" s="22" t="str">
        <f t="shared" si="365"/>
        <v>NO</v>
      </c>
      <c r="AD1056" s="46"/>
      <c r="AE1056" s="85">
        <v>45841</v>
      </c>
      <c r="AF1056" s="86" t="s">
        <v>155</v>
      </c>
      <c r="AG1056" s="86" t="s">
        <v>59</v>
      </c>
      <c r="AH1056" s="86">
        <v>5400256591</v>
      </c>
      <c r="AI1056" s="86">
        <v>10</v>
      </c>
      <c r="AJ1056" s="87">
        <v>7.45</v>
      </c>
      <c r="AK1056" s="87">
        <v>16.45</v>
      </c>
      <c r="AL1056" s="87">
        <v>16.5</v>
      </c>
      <c r="AM1056" s="86" t="s">
        <v>238</v>
      </c>
      <c r="AN1056" s="86" t="s">
        <v>45</v>
      </c>
      <c r="AO1056" s="75" t="s">
        <v>61</v>
      </c>
    </row>
    <row r="1057" spans="1:41" ht="14.45" customHeight="1">
      <c r="A1057" s="38"/>
      <c r="B1057" s="11">
        <f t="shared" si="352"/>
        <v>45841</v>
      </c>
      <c r="C1057" s="39">
        <f t="shared" si="369"/>
        <v>5400256591</v>
      </c>
      <c r="D1057" s="50" t="str">
        <f>IF(AF1057="", "", IFERROR(TEXT(INDEX(Tabella4[N°], MATCH("*"&amp;AF1057&amp;"*", Tabella4[DIPENDENTE], 0)), "0000"), "Non trovato"))</f>
        <v>0511</v>
      </c>
      <c r="E1057" s="50" t="str">
        <f>IF(AG1057="", "", IF(ISERROR(MATCH("*"&amp;AG1057&amp;"*", Tabella4[DIPENDENTE], 0)), "Non trovato", TEXT(INDEX(Tabella4[N°], MATCH("*"&amp;AG1057&amp;"*", Tabella4[DIPENDENTE], 0)), "0000")))</f>
        <v/>
      </c>
      <c r="F1057" s="48" t="str">
        <f t="shared" si="353"/>
        <v>DI GRANDE D</v>
      </c>
      <c r="G1057" s="48" t="str">
        <f t="shared" si="354"/>
        <v/>
      </c>
      <c r="H1057" s="57"/>
      <c r="I1057" s="68" t="str">
        <f t="shared" si="355"/>
        <v>02</v>
      </c>
      <c r="J1057" s="39" t="str">
        <f t="shared" si="366"/>
        <v/>
      </c>
      <c r="K1057" s="40" t="str">
        <f t="shared" si="367"/>
        <v>08:15</v>
      </c>
      <c r="L1057" s="48"/>
      <c r="M1057" s="41" t="str">
        <f t="shared" si="368"/>
        <v/>
      </c>
      <c r="N1057" s="41" t="str">
        <f t="shared" si="356"/>
        <v/>
      </c>
      <c r="O1057" s="10" t="str">
        <f t="shared" si="357"/>
        <v>08:15</v>
      </c>
      <c r="P1057" s="10" t="str">
        <f t="shared" si="358"/>
        <v/>
      </c>
      <c r="Q1057" s="48" t="str">
        <f t="shared" si="359"/>
        <v/>
      </c>
      <c r="R1057" s="48" t="str">
        <f t="shared" si="360"/>
        <v/>
      </c>
      <c r="S1057" s="42" t="str">
        <f t="shared" si="361"/>
        <v>SINGOLO</v>
      </c>
      <c r="T1057" s="57" t="str">
        <f>Tabella3[[#This Row],[Descrizione Attività]]</f>
        <v>200/MP104A-MP105B - ripr guasto cavi</v>
      </c>
      <c r="U1057" s="57" t="str">
        <f>IF(Tabella1[[#This Row],[DATA]]="","","02")</f>
        <v>02</v>
      </c>
      <c r="V1057" s="34"/>
      <c r="W1057" s="34"/>
      <c r="X1057" s="33"/>
      <c r="Y1057" s="23"/>
      <c r="Z1057" s="21" t="str">
        <f t="shared" si="362"/>
        <v>giovedì</v>
      </c>
      <c r="AA1057" s="22">
        <f t="shared" si="363"/>
        <v>8.25</v>
      </c>
      <c r="AB1057" s="22" t="str">
        <f t="shared" si="364"/>
        <v>08:15</v>
      </c>
      <c r="AC1057" s="22" t="str">
        <f t="shared" si="365"/>
        <v>NO</v>
      </c>
      <c r="AD1057" s="46"/>
      <c r="AE1057" s="85">
        <v>45841</v>
      </c>
      <c r="AF1057" s="86" t="s">
        <v>144</v>
      </c>
      <c r="AG1057" s="86"/>
      <c r="AH1057" s="86">
        <v>5400256591</v>
      </c>
      <c r="AI1057" s="86">
        <v>10</v>
      </c>
      <c r="AJ1057" s="87">
        <v>7.45</v>
      </c>
      <c r="AK1057" s="87">
        <v>16.45</v>
      </c>
      <c r="AL1057" s="87">
        <v>8.25</v>
      </c>
      <c r="AM1057" s="86" t="s">
        <v>238</v>
      </c>
      <c r="AN1057" s="86" t="s">
        <v>45</v>
      </c>
      <c r="AO1057" s="75" t="s">
        <v>61</v>
      </c>
    </row>
    <row r="1058" spans="1:41" ht="14.45" customHeight="1">
      <c r="A1058" s="38"/>
      <c r="B1058" s="11">
        <f t="shared" si="352"/>
        <v>45841</v>
      </c>
      <c r="C1058" s="39">
        <f t="shared" si="369"/>
        <v>5400243313</v>
      </c>
      <c r="D1058" s="50" t="str">
        <f>IF(AF1058="", "", IFERROR(TEXT(INDEX(Tabella4[N°], MATCH("*"&amp;AF1058&amp;"*", Tabella4[DIPENDENTE], 0)), "0000"), "Non trovato"))</f>
        <v>1833</v>
      </c>
      <c r="E1058" s="50" t="str">
        <f>IF(AG1058="", "", IF(ISERROR(MATCH("*"&amp;AG1058&amp;"*", Tabella4[DIPENDENTE], 0)), "Non trovato", TEXT(INDEX(Tabella4[N°], MATCH("*"&amp;AG1058&amp;"*", Tabella4[DIPENDENTE], 0)), "0000")))</f>
        <v>2136</v>
      </c>
      <c r="F1058" s="48" t="str">
        <f t="shared" si="353"/>
        <v>MICELI</v>
      </c>
      <c r="G1058" s="48" t="str">
        <f t="shared" si="354"/>
        <v>INTURRISI</v>
      </c>
      <c r="H1058" s="57"/>
      <c r="I1058" s="68" t="str">
        <f t="shared" si="355"/>
        <v>02</v>
      </c>
      <c r="J1058" s="39" t="str">
        <f t="shared" si="366"/>
        <v/>
      </c>
      <c r="K1058" s="40" t="str">
        <f t="shared" si="367"/>
        <v>06:15</v>
      </c>
      <c r="L1058" s="48"/>
      <c r="M1058" s="41" t="str">
        <f t="shared" si="368"/>
        <v/>
      </c>
      <c r="N1058" s="41" t="str">
        <f t="shared" si="356"/>
        <v/>
      </c>
      <c r="O1058" s="10" t="str">
        <f t="shared" si="357"/>
        <v>06:15</v>
      </c>
      <c r="P1058" s="10" t="str">
        <f t="shared" si="358"/>
        <v/>
      </c>
      <c r="Q1058" s="48" t="str">
        <f t="shared" si="359"/>
        <v/>
      </c>
      <c r="R1058" s="48" t="str">
        <f t="shared" si="360"/>
        <v/>
      </c>
      <c r="S1058" s="42" t="str">
        <f t="shared" si="361"/>
        <v>DOPPIO</v>
      </c>
      <c r="T1058" s="57" t="str">
        <f>Tabella3[[#This Row],[Descrizione Attività]]</f>
        <v>Assistenza ELE attività edili_2025</v>
      </c>
      <c r="U1058" s="57" t="str">
        <f>IF(Tabella1[[#This Row],[DATA]]="","","02")</f>
        <v>02</v>
      </c>
      <c r="V1058" s="34"/>
      <c r="W1058" s="34"/>
      <c r="X1058" s="33"/>
      <c r="Y1058" s="23"/>
      <c r="Z1058" s="21" t="str">
        <f t="shared" si="362"/>
        <v>giovedì</v>
      </c>
      <c r="AA1058" s="22">
        <f t="shared" si="363"/>
        <v>6.25</v>
      </c>
      <c r="AB1058" s="22" t="str">
        <f t="shared" si="364"/>
        <v>06:15</v>
      </c>
      <c r="AC1058" s="22" t="str">
        <f t="shared" si="365"/>
        <v>NO</v>
      </c>
      <c r="AD1058" s="46"/>
      <c r="AE1058" s="85">
        <v>45841</v>
      </c>
      <c r="AF1058" s="86" t="s">
        <v>82</v>
      </c>
      <c r="AG1058" s="86" t="s">
        <v>264</v>
      </c>
      <c r="AH1058" s="86">
        <v>5400243313</v>
      </c>
      <c r="AI1058" s="86">
        <v>10</v>
      </c>
      <c r="AJ1058" s="87">
        <v>7.45</v>
      </c>
      <c r="AK1058" s="87">
        <v>14.45</v>
      </c>
      <c r="AL1058" s="87">
        <v>12.5</v>
      </c>
      <c r="AM1058" s="86" t="s">
        <v>145</v>
      </c>
      <c r="AN1058" s="86" t="s">
        <v>45</v>
      </c>
      <c r="AO1058" s="75" t="s">
        <v>61</v>
      </c>
    </row>
    <row r="1059" spans="1:41" ht="14.45" customHeight="1">
      <c r="A1059" s="38"/>
      <c r="B1059" s="11">
        <f t="shared" si="352"/>
        <v>45841</v>
      </c>
      <c r="C1059" s="39">
        <f t="shared" si="369"/>
        <v>5400257530</v>
      </c>
      <c r="D1059" s="50" t="str">
        <f>IF(AF1059="", "", IFERROR(TEXT(INDEX(Tabella4[N°], MATCH("*"&amp;AF1059&amp;"*", Tabella4[DIPENDENTE], 0)), "0000"), "Non trovato"))</f>
        <v>0370</v>
      </c>
      <c r="E1059" s="50" t="str">
        <f>IF(AG1059="", "", IF(ISERROR(MATCH("*"&amp;AG1059&amp;"*", Tabella4[DIPENDENTE], 0)), "Non trovato", TEXT(INDEX(Tabella4[N°], MATCH("*"&amp;AG1059&amp;"*", Tabella4[DIPENDENTE], 0)), "0000")))</f>
        <v>2114</v>
      </c>
      <c r="F1059" s="48" t="str">
        <f t="shared" si="353"/>
        <v>GARBINI</v>
      </c>
      <c r="G1059" s="48" t="str">
        <f t="shared" si="354"/>
        <v>GUARINO</v>
      </c>
      <c r="H1059" s="57"/>
      <c r="I1059" s="68" t="str">
        <f t="shared" si="355"/>
        <v>02</v>
      </c>
      <c r="J1059" s="39" t="str">
        <f t="shared" si="366"/>
        <v/>
      </c>
      <c r="K1059" s="40" t="str">
        <f t="shared" si="367"/>
        <v>06:15</v>
      </c>
      <c r="L1059" s="48"/>
      <c r="M1059" s="41" t="str">
        <f t="shared" si="368"/>
        <v/>
      </c>
      <c r="N1059" s="41" t="str">
        <f t="shared" si="356"/>
        <v/>
      </c>
      <c r="O1059" s="10" t="str">
        <f t="shared" si="357"/>
        <v>06:15</v>
      </c>
      <c r="P1059" s="10" t="str">
        <f t="shared" si="358"/>
        <v/>
      </c>
      <c r="Q1059" s="48" t="str">
        <f t="shared" si="359"/>
        <v/>
      </c>
      <c r="R1059" s="48" t="str">
        <f t="shared" si="360"/>
        <v/>
      </c>
      <c r="S1059" s="42" t="str">
        <f t="shared" si="361"/>
        <v>DOPPIO</v>
      </c>
      <c r="T1059" s="57" t="str">
        <f>Tabella3[[#This Row],[Descrizione Attività]]</f>
        <v>U500/ILLUMINAZIONE IMPIANTO</v>
      </c>
      <c r="U1059" s="57" t="str">
        <f>IF(Tabella1[[#This Row],[DATA]]="","","02")</f>
        <v>02</v>
      </c>
      <c r="V1059" s="34"/>
      <c r="W1059" s="34"/>
      <c r="X1059" s="33"/>
      <c r="Y1059" s="23"/>
      <c r="Z1059" s="21" t="str">
        <f t="shared" si="362"/>
        <v>giovedì</v>
      </c>
      <c r="AA1059" s="22">
        <f t="shared" si="363"/>
        <v>6.25</v>
      </c>
      <c r="AB1059" s="22" t="str">
        <f t="shared" si="364"/>
        <v>06:15</v>
      </c>
      <c r="AC1059" s="22" t="str">
        <f t="shared" si="365"/>
        <v>NO</v>
      </c>
      <c r="AD1059" s="46"/>
      <c r="AE1059" s="85">
        <v>45841</v>
      </c>
      <c r="AF1059" s="86" t="s">
        <v>115</v>
      </c>
      <c r="AG1059" s="86" t="s">
        <v>43</v>
      </c>
      <c r="AH1059" s="86">
        <v>5400257530</v>
      </c>
      <c r="AI1059" s="86">
        <v>10</v>
      </c>
      <c r="AJ1059" s="87">
        <v>7.45</v>
      </c>
      <c r="AK1059" s="87">
        <v>14.45</v>
      </c>
      <c r="AL1059" s="87">
        <v>12.5</v>
      </c>
      <c r="AM1059" s="86" t="s">
        <v>268</v>
      </c>
      <c r="AN1059" s="86" t="s">
        <v>45</v>
      </c>
      <c r="AO1059" s="75" t="s">
        <v>61</v>
      </c>
    </row>
    <row r="1060" spans="1:41" ht="14.45" customHeight="1">
      <c r="A1060" s="38"/>
      <c r="B1060" s="11">
        <f t="shared" si="352"/>
        <v>45841</v>
      </c>
      <c r="C1060" s="39">
        <f t="shared" si="369"/>
        <v>5400257580</v>
      </c>
      <c r="D1060" s="50" t="str">
        <f>IF(AF1060="", "", IFERROR(TEXT(INDEX(Tabella4[N°], MATCH("*"&amp;AF1060&amp;"*", Tabella4[DIPENDENTE], 0)), "0000"), "Non trovato"))</f>
        <v>0263</v>
      </c>
      <c r="E1060" s="50" t="str">
        <f>IF(AG1060="", "", IF(ISERROR(MATCH("*"&amp;AG1060&amp;"*", Tabella4[DIPENDENTE], 0)), "Non trovato", TEXT(INDEX(Tabella4[N°], MATCH("*"&amp;AG1060&amp;"*", Tabella4[DIPENDENTE], 0)), "0000")))</f>
        <v>0483</v>
      </c>
      <c r="F1060" s="48" t="str">
        <f t="shared" si="353"/>
        <v>ROSSITTO G</v>
      </c>
      <c r="G1060" s="48" t="str">
        <f t="shared" si="354"/>
        <v>SCARAVELLI</v>
      </c>
      <c r="H1060" s="57"/>
      <c r="I1060" s="68" t="str">
        <f t="shared" si="355"/>
        <v>02</v>
      </c>
      <c r="J1060" s="39" t="str">
        <f t="shared" si="366"/>
        <v/>
      </c>
      <c r="K1060" s="40" t="str">
        <f t="shared" si="367"/>
        <v>04:15</v>
      </c>
      <c r="L1060" s="48"/>
      <c r="M1060" s="41" t="str">
        <f t="shared" si="368"/>
        <v/>
      </c>
      <c r="N1060" s="41" t="str">
        <f t="shared" si="356"/>
        <v/>
      </c>
      <c r="O1060" s="10" t="str">
        <f t="shared" si="357"/>
        <v>04:15</v>
      </c>
      <c r="P1060" s="10" t="str">
        <f t="shared" si="358"/>
        <v/>
      </c>
      <c r="Q1060" s="48" t="str">
        <f t="shared" si="359"/>
        <v/>
      </c>
      <c r="R1060" s="48" t="str">
        <f t="shared" si="360"/>
        <v/>
      </c>
      <c r="S1060" s="42" t="str">
        <f t="shared" si="361"/>
        <v>DOPPIO</v>
      </c>
      <c r="T1060" s="57" t="str">
        <f>Tabella3[[#This Row],[Descrizione Attività]]</f>
        <v>2600 MP103A - ricerca guasto su cavo ele</v>
      </c>
      <c r="U1060" s="57" t="str">
        <f>IF(Tabella1[[#This Row],[DATA]]="","","02")</f>
        <v>02</v>
      </c>
      <c r="V1060" s="34"/>
      <c r="W1060" s="34"/>
      <c r="X1060" s="33"/>
      <c r="Y1060" s="23"/>
      <c r="Z1060" s="21" t="str">
        <f t="shared" si="362"/>
        <v>giovedì</v>
      </c>
      <c r="AA1060" s="22">
        <f t="shared" si="363"/>
        <v>4.25</v>
      </c>
      <c r="AB1060" s="22" t="str">
        <f t="shared" si="364"/>
        <v>04:15</v>
      </c>
      <c r="AC1060" s="22" t="str">
        <f t="shared" si="365"/>
        <v>NO</v>
      </c>
      <c r="AD1060" s="46"/>
      <c r="AE1060" s="85">
        <v>45841</v>
      </c>
      <c r="AF1060" s="86" t="s">
        <v>110</v>
      </c>
      <c r="AG1060" s="86" t="s">
        <v>51</v>
      </c>
      <c r="AH1060" s="86">
        <v>5400257580</v>
      </c>
      <c r="AI1060" s="86">
        <v>10</v>
      </c>
      <c r="AJ1060" s="87">
        <v>7.45</v>
      </c>
      <c r="AK1060" s="87">
        <v>12</v>
      </c>
      <c r="AL1060" s="87">
        <v>8.5</v>
      </c>
      <c r="AM1060" s="86" t="s">
        <v>271</v>
      </c>
      <c r="AN1060" s="86" t="s">
        <v>49</v>
      </c>
      <c r="AO1060" s="75" t="s">
        <v>61</v>
      </c>
    </row>
    <row r="1061" spans="1:41" ht="14.45" customHeight="1">
      <c r="A1061" s="38"/>
      <c r="B1061" s="11">
        <f t="shared" si="352"/>
        <v>45841</v>
      </c>
      <c r="C1061" s="39">
        <f>IF(AH1061="","", IF(OR(AH1061=4041, AH1061=4042, AH1061=4043, AH1061=4044, AH1061=4045, AH1061=4046, AH1061=4048, AH1061=4049, AH1061=4051, AH1061=4052, AH1061=4053, AH1061=4054),
404,
IF(AH1061=4047,
"ALTRO CANTIERE",
IF(AH1061=4050,
430,
IF(LEN(AH1061)=5,
MID(AH1061, 1, 2) &amp; "/" &amp; MID(AH1061, 3, 3),
AH1061)
)
)
))</f>
        <v>5400257580</v>
      </c>
      <c r="D1061" s="50" t="str">
        <f>IF(AF1061="", "", IFERROR(TEXT(INDEX(Tabella4[N°], MATCH("*"&amp;AF1061&amp;"*", Tabella4[DIPENDENTE], 0)), "0000"), "Non trovato"))</f>
        <v>0263</v>
      </c>
      <c r="E1061" s="50" t="str">
        <f>IF(AG1061="", "", IF(ISERROR(MATCH("*"&amp;AG1061&amp;"*", Tabella4[DIPENDENTE], 0)), "Non trovato", TEXT(INDEX(Tabella4[N°], MATCH("*"&amp;AG1061&amp;"*", Tabella4[DIPENDENTE], 0)), "0000")))</f>
        <v>0483</v>
      </c>
      <c r="F1061" s="48" t="str">
        <f t="shared" si="353"/>
        <v>ROSSITTO G</v>
      </c>
      <c r="G1061" s="48" t="str">
        <f t="shared" si="354"/>
        <v>SCARAVELLI</v>
      </c>
      <c r="H1061" s="57"/>
      <c r="I1061" s="68" t="str">
        <f t="shared" si="355"/>
        <v>02</v>
      </c>
      <c r="J1061" s="39" t="str">
        <f t="shared" ref="J1061:J1091" si="370">IF(OR(AH1061=4041, AH1061=4048, AH1061=4049, AH1061=4054, AH1061=4050,AH1061=428),
IF(TEXT(VALUE(AB1061) -
IF(M1061&lt;&gt;"", VALUE(M1061), 0) -
IF(N1061&lt;&gt;"", VALUE(N1061), 0),
"[hh]:mm") = "00:00",
"",
TEXT(VALUE(AB1061) -
IF(M1061&lt;&gt;"", VALUE(M1061), 0) -
IF(N1061&lt;&gt;"", VALUE(N1061), 0),
"[hh]:mm")),
"")</f>
        <v/>
      </c>
      <c r="K1061" s="40" t="str">
        <f t="shared" ref="K1061:K1091" si="371">IF(AND(AH1061&lt;&gt;4041, AH1061&lt;&gt;428, AH1061&lt;&gt;4048, AH1061&lt;&gt;4054, AH1061&lt;&gt;4049, AH1061&lt;&gt;4045, AH1061&lt;&gt;4046, AH1061&lt;&gt;4052, AH1061&lt;&gt;4044, AH1061&lt;&gt;4042, AH1061&lt;&gt;4043, AH1061&lt;&gt;4053, AH1061&lt;&gt;4047, AH1061&lt;&gt;4050),
IF(ISERROR(TEXT(VALUE(AB1061) -
IF(M1061&lt;&gt;"", VALUE(M1061), 0) -
IF(N1061&lt;&gt;"", VALUE(N1061), 0),
"[hh]:mm")), "",
IF(TEXT(VALUE(AB1061) -
IF(M1061&lt;&gt;"", VALUE(M1061), 0) -
IF(N1061&lt;&gt;"", VALUE(N1061), 0),
"[hh]:mm") = "00:00",
"",
TEXT(VALUE(AB1061) -
IF(M1061&lt;&gt;"", VALUE(M1061), 0) -
IF(N1061&lt;&gt;"", VALUE(N1061), 0),
"[hh]:mm"))),
"")</f>
        <v>04:00</v>
      </c>
      <c r="L1061" s="48"/>
      <c r="M1061" s="41" t="str">
        <f t="shared" ref="M1061:M1091" si="372">IF(AND(AC1061="NO", OR(Z1061="lunedì", Z1061="martedì", Z1061="mercoledì", Z1061="giovedì", Z1061="venerdì")),
IF(Z1061="venerdì",
IF(VALUE(AB1061)&gt;VALUE("7:00"),TEXT(VALUE(AB1061)-VALUE("7:00"),"[hh]:mm"),""),
IF(VALUE(AB1061)&gt;VALUE("8:15"),TEXT(VALUE(AB1061)-VALUE("8:15"),"[hh]:mm"),"")
),
"")</f>
        <v/>
      </c>
      <c r="N1061" s="41" t="str">
        <f t="shared" si="356"/>
        <v/>
      </c>
      <c r="O1061" s="10" t="str">
        <f t="shared" si="357"/>
        <v>04:00</v>
      </c>
      <c r="P1061" s="10" t="str">
        <f t="shared" si="358"/>
        <v/>
      </c>
      <c r="Q1061" s="48" t="str">
        <f t="shared" si="359"/>
        <v/>
      </c>
      <c r="R1061" s="48" t="str">
        <f t="shared" si="360"/>
        <v/>
      </c>
      <c r="S1061" s="42" t="str">
        <f t="shared" si="361"/>
        <v>DOPPIO</v>
      </c>
      <c r="T1061" s="57" t="str">
        <f>Tabella3[[#This Row],[Descrizione Attività]]</f>
        <v>2800 MP105S - ricerca guasto su cavo ele</v>
      </c>
      <c r="U1061" s="57" t="str">
        <f>IF(Tabella1[[#This Row],[DATA]]="","","02")</f>
        <v>02</v>
      </c>
      <c r="V1061" s="34"/>
      <c r="W1061" s="34"/>
      <c r="X1061" s="33"/>
      <c r="Y1061" s="23"/>
      <c r="Z1061" s="21" t="str">
        <f t="shared" si="362"/>
        <v>giovedì</v>
      </c>
      <c r="AA1061" s="22">
        <f t="shared" si="363"/>
        <v>4</v>
      </c>
      <c r="AB1061" s="22" t="str">
        <f t="shared" si="364"/>
        <v>04:00</v>
      </c>
      <c r="AC1061" s="22" t="str">
        <f t="shared" si="365"/>
        <v>NO</v>
      </c>
      <c r="AD1061" s="46"/>
      <c r="AE1061" s="85">
        <v>45841</v>
      </c>
      <c r="AF1061" s="86" t="s">
        <v>110</v>
      </c>
      <c r="AG1061" s="86" t="s">
        <v>51</v>
      </c>
      <c r="AH1061" s="86">
        <v>5400257580</v>
      </c>
      <c r="AI1061" s="86">
        <v>20</v>
      </c>
      <c r="AJ1061" s="87">
        <v>12.45</v>
      </c>
      <c r="AK1061" s="87">
        <v>16.45</v>
      </c>
      <c r="AL1061" s="87">
        <v>8</v>
      </c>
      <c r="AM1061" s="86" t="s">
        <v>272</v>
      </c>
      <c r="AN1061" s="86" t="s">
        <v>45</v>
      </c>
      <c r="AO1061" s="75" t="s">
        <v>61</v>
      </c>
    </row>
    <row r="1062" spans="1:41" ht="14.45" customHeight="1">
      <c r="A1062" s="38"/>
      <c r="B1062" s="11">
        <f t="shared" si="352"/>
        <v>45841</v>
      </c>
      <c r="C1062" s="39">
        <f t="shared" ref="C1062:C1091" si="373">IF(AH1062="","", IF(OR(AH1062=4041, AH1062=4042, AH1062=4043, AH1062=4044, AH1062=4045, AH1062=4046, AH1062=4048, AH1062=4049, AH1062=4051, AH1062=4052, AH1062=4053, AH1062=4054),
404,
IF(AH1062=4047,
"ALTRO CANTIERE",
IF(AH1062=4050,
430,
IF(LEN(AH1062)=5,
MID(AH1062, 1, 2) &amp; "/" &amp; MID(AH1062, 3, 3),
AH1062)
)
)
))</f>
        <v>5400261041</v>
      </c>
      <c r="D1062" s="50" t="str">
        <f>IF(AF1062="", "", IFERROR(TEXT(INDEX(Tabella4[N°], MATCH("*"&amp;AF1062&amp;"*", Tabella4[DIPENDENTE], 0)), "0000"), "Non trovato"))</f>
        <v>0243</v>
      </c>
      <c r="E1062" s="50" t="str">
        <f>IF(AG1062="", "", IF(ISERROR(MATCH("*"&amp;AG1062&amp;"*", Tabella4[DIPENDENTE], 0)), "Non trovato", TEXT(INDEX(Tabella4[N°], MATCH("*"&amp;AG1062&amp;"*", Tabella4[DIPENDENTE], 0)), "0000")))</f>
        <v/>
      </c>
      <c r="F1062" s="48" t="str">
        <f t="shared" si="353"/>
        <v>PUGLIARES</v>
      </c>
      <c r="G1062" s="48" t="str">
        <f t="shared" si="354"/>
        <v/>
      </c>
      <c r="H1062" s="57"/>
      <c r="I1062" s="68" t="str">
        <f t="shared" si="355"/>
        <v>02</v>
      </c>
      <c r="J1062" s="39" t="str">
        <f t="shared" si="370"/>
        <v/>
      </c>
      <c r="K1062" s="40" t="str">
        <f t="shared" si="371"/>
        <v>03:45</v>
      </c>
      <c r="L1062" s="48"/>
      <c r="M1062" s="41" t="str">
        <f t="shared" si="372"/>
        <v/>
      </c>
      <c r="N1062" s="41" t="str">
        <f t="shared" si="356"/>
        <v/>
      </c>
      <c r="O1062" s="10" t="str">
        <f t="shared" si="357"/>
        <v>03:45</v>
      </c>
      <c r="P1062" s="10" t="str">
        <f t="shared" si="358"/>
        <v/>
      </c>
      <c r="Q1062" s="48" t="str">
        <f t="shared" si="359"/>
        <v/>
      </c>
      <c r="R1062" s="48" t="str">
        <f t="shared" si="360"/>
        <v/>
      </c>
      <c r="S1062" s="42" t="str">
        <f t="shared" si="361"/>
        <v>SINGOLO</v>
      </c>
      <c r="T1062" s="57" t="str">
        <f>Tabella3[[#This Row],[Descrizione Attività]]</f>
        <v>ASSISTENZA ELETTRICA ATTIVITA' EDILE IMP 2800 LUGLIO 2025 (PREV 4066)</v>
      </c>
      <c r="U1062" s="57" t="str">
        <f>IF(Tabella1[[#This Row],[DATA]]="","","02")</f>
        <v>02</v>
      </c>
      <c r="V1062" s="34"/>
      <c r="W1062" s="34"/>
      <c r="X1062" s="33"/>
      <c r="Y1062" s="23"/>
      <c r="Z1062" s="21" t="str">
        <f t="shared" si="362"/>
        <v>giovedì</v>
      </c>
      <c r="AA1062" s="22">
        <f t="shared" si="363"/>
        <v>3.75</v>
      </c>
      <c r="AB1062" s="22" t="str">
        <f t="shared" si="364"/>
        <v>03:45</v>
      </c>
      <c r="AC1062" s="22" t="str">
        <f t="shared" si="365"/>
        <v>NO</v>
      </c>
      <c r="AD1062" s="46"/>
      <c r="AE1062" s="85">
        <v>45841</v>
      </c>
      <c r="AF1062" s="86" t="s">
        <v>89</v>
      </c>
      <c r="AG1062" s="86"/>
      <c r="AH1062" s="86">
        <v>5400261041</v>
      </c>
      <c r="AI1062" s="86">
        <v>10</v>
      </c>
      <c r="AJ1062" s="87">
        <v>10.15</v>
      </c>
      <c r="AK1062" s="87">
        <v>14.45</v>
      </c>
      <c r="AL1062" s="87">
        <v>3.75</v>
      </c>
      <c r="AM1062" s="86" t="s">
        <v>257</v>
      </c>
      <c r="AN1062" s="86" t="s">
        <v>91</v>
      </c>
      <c r="AO1062" s="75" t="s">
        <v>61</v>
      </c>
    </row>
    <row r="1063" spans="1:41" ht="14.45" customHeight="1">
      <c r="A1063" s="38"/>
      <c r="B1063" s="11">
        <f t="shared" si="352"/>
        <v>45841</v>
      </c>
      <c r="C1063" s="39">
        <f t="shared" si="373"/>
        <v>5400257237</v>
      </c>
      <c r="D1063" s="50" t="str">
        <f>IF(AF1063="", "", IFERROR(TEXT(INDEX(Tabella4[N°], MATCH("*"&amp;AF1063&amp;"*", Tabella4[DIPENDENTE], 0)), "0000"), "Non trovato"))</f>
        <v>0493</v>
      </c>
      <c r="E1063" s="50" t="str">
        <f>IF(AG1063="", "", IF(ISERROR(MATCH("*"&amp;AG1063&amp;"*", Tabella4[DIPENDENTE], 0)), "Non trovato", TEXT(INDEX(Tabella4[N°], MATCH("*"&amp;AG1063&amp;"*", Tabella4[DIPENDENTE], 0)), "0000")))</f>
        <v>2013</v>
      </c>
      <c r="F1063" s="48" t="str">
        <f t="shared" si="353"/>
        <v>SPINALI D</v>
      </c>
      <c r="G1063" s="48" t="str">
        <f t="shared" si="354"/>
        <v>DE LUCA</v>
      </c>
      <c r="H1063" s="57"/>
      <c r="I1063" s="68" t="str">
        <f t="shared" si="355"/>
        <v>02</v>
      </c>
      <c r="J1063" s="39" t="str">
        <f t="shared" si="370"/>
        <v/>
      </c>
      <c r="K1063" s="40" t="str">
        <f t="shared" si="371"/>
        <v>04:15</v>
      </c>
      <c r="L1063" s="48"/>
      <c r="M1063" s="41" t="str">
        <f t="shared" si="372"/>
        <v/>
      </c>
      <c r="N1063" s="41" t="str">
        <f t="shared" si="356"/>
        <v/>
      </c>
      <c r="O1063" s="10" t="str">
        <f t="shared" si="357"/>
        <v>04:15</v>
      </c>
      <c r="P1063" s="10" t="str">
        <f t="shared" si="358"/>
        <v/>
      </c>
      <c r="Q1063" s="48" t="str">
        <f t="shared" si="359"/>
        <v/>
      </c>
      <c r="R1063" s="48" t="str">
        <f t="shared" si="360"/>
        <v/>
      </c>
      <c r="S1063" s="42" t="str">
        <f t="shared" si="361"/>
        <v>DOPPIO</v>
      </c>
      <c r="T1063" s="57" t="str">
        <f>Tabella3[[#This Row],[Descrizione Attività]]</f>
        <v>PA1S: squ strum correttiva Luglio</v>
      </c>
      <c r="U1063" s="57" t="str">
        <f>IF(Tabella1[[#This Row],[DATA]]="","","02")</f>
        <v>02</v>
      </c>
      <c r="V1063" s="34"/>
      <c r="W1063" s="34"/>
      <c r="X1063" s="33"/>
      <c r="Y1063" s="23"/>
      <c r="Z1063" s="21" t="str">
        <f t="shared" si="362"/>
        <v>giovedì</v>
      </c>
      <c r="AA1063" s="22">
        <f t="shared" si="363"/>
        <v>4.25</v>
      </c>
      <c r="AB1063" s="22" t="str">
        <f t="shared" si="364"/>
        <v>04:15</v>
      </c>
      <c r="AC1063" s="22" t="str">
        <f t="shared" si="365"/>
        <v>NO</v>
      </c>
      <c r="AD1063" s="46"/>
      <c r="AE1063" s="85">
        <v>45841</v>
      </c>
      <c r="AF1063" s="86" t="s">
        <v>42</v>
      </c>
      <c r="AG1063" s="86" t="s">
        <v>105</v>
      </c>
      <c r="AH1063" s="86">
        <v>5400257237</v>
      </c>
      <c r="AI1063" s="86">
        <v>10</v>
      </c>
      <c r="AJ1063" s="87">
        <v>7.45</v>
      </c>
      <c r="AK1063" s="87">
        <v>12</v>
      </c>
      <c r="AL1063" s="87">
        <v>8.5</v>
      </c>
      <c r="AM1063" s="86" t="s">
        <v>260</v>
      </c>
      <c r="AN1063" s="86" t="s">
        <v>45</v>
      </c>
      <c r="AO1063" s="75" t="s">
        <v>46</v>
      </c>
    </row>
    <row r="1064" spans="1:41" ht="14.45" customHeight="1">
      <c r="A1064" s="38"/>
      <c r="B1064" s="11">
        <f t="shared" si="352"/>
        <v>45841</v>
      </c>
      <c r="C1064" s="39">
        <f t="shared" si="373"/>
        <v>5400257235</v>
      </c>
      <c r="D1064" s="50" t="str">
        <f>IF(AF1064="", "", IFERROR(TEXT(INDEX(Tabella4[N°], MATCH("*"&amp;AF1064&amp;"*", Tabella4[DIPENDENTE], 0)), "0000"), "Non trovato"))</f>
        <v>1442</v>
      </c>
      <c r="E1064" s="50" t="str">
        <f>IF(AG1064="", "", IF(ISERROR(MATCH("*"&amp;AG1064&amp;"*", Tabella4[DIPENDENTE], 0)), "Non trovato", TEXT(INDEX(Tabella4[N°], MATCH("*"&amp;AG1064&amp;"*", Tabella4[DIPENDENTE], 0)), "0000")))</f>
        <v/>
      </c>
      <c r="F1064" s="48" t="str">
        <f t="shared" si="353"/>
        <v>TARASCIO</v>
      </c>
      <c r="G1064" s="48" t="str">
        <f t="shared" si="354"/>
        <v/>
      </c>
      <c r="H1064" s="57"/>
      <c r="I1064" s="68" t="str">
        <f t="shared" si="355"/>
        <v>02</v>
      </c>
      <c r="J1064" s="39" t="str">
        <f t="shared" si="370"/>
        <v/>
      </c>
      <c r="K1064" s="40" t="str">
        <f t="shared" si="371"/>
        <v>08:15</v>
      </c>
      <c r="L1064" s="48"/>
      <c r="M1064" s="41" t="str">
        <f t="shared" si="372"/>
        <v/>
      </c>
      <c r="N1064" s="41" t="str">
        <f t="shared" si="356"/>
        <v/>
      </c>
      <c r="O1064" s="10" t="str">
        <f t="shared" si="357"/>
        <v>08:15</v>
      </c>
      <c r="P1064" s="10" t="str">
        <f t="shared" si="358"/>
        <v/>
      </c>
      <c r="Q1064" s="48" t="str">
        <f t="shared" si="359"/>
        <v/>
      </c>
      <c r="R1064" s="48" t="str">
        <f t="shared" si="360"/>
        <v/>
      </c>
      <c r="S1064" s="42" t="str">
        <f t="shared" si="361"/>
        <v>SINGOLO</v>
      </c>
      <c r="T1064" s="57" t="str">
        <f>Tabella3[[#This Row],[Descrizione Attività]]</f>
        <v>Utilities: squ strum correttiva Luglio</v>
      </c>
      <c r="U1064" s="57" t="str">
        <f>IF(Tabella1[[#This Row],[DATA]]="","","02")</f>
        <v>02</v>
      </c>
      <c r="V1064" s="34"/>
      <c r="W1064" s="34"/>
      <c r="X1064" s="33"/>
      <c r="Y1064" s="23"/>
      <c r="Z1064" s="21" t="str">
        <f t="shared" si="362"/>
        <v>giovedì</v>
      </c>
      <c r="AA1064" s="22">
        <f t="shared" si="363"/>
        <v>8.25</v>
      </c>
      <c r="AB1064" s="22" t="str">
        <f t="shared" si="364"/>
        <v>08:15</v>
      </c>
      <c r="AC1064" s="22" t="str">
        <f t="shared" si="365"/>
        <v>NO</v>
      </c>
      <c r="AD1064" s="46"/>
      <c r="AE1064" s="85">
        <v>45841</v>
      </c>
      <c r="AF1064" s="86" t="s">
        <v>102</v>
      </c>
      <c r="AG1064" s="86"/>
      <c r="AH1064" s="86">
        <v>5400257235</v>
      </c>
      <c r="AI1064" s="86">
        <v>10</v>
      </c>
      <c r="AJ1064" s="87">
        <v>7.45</v>
      </c>
      <c r="AK1064" s="87">
        <v>16.45</v>
      </c>
      <c r="AL1064" s="87">
        <v>8.25</v>
      </c>
      <c r="AM1064" s="86" t="s">
        <v>262</v>
      </c>
      <c r="AN1064" s="86" t="s">
        <v>45</v>
      </c>
      <c r="AO1064" s="75" t="s">
        <v>46</v>
      </c>
    </row>
    <row r="1065" spans="1:41" ht="14.45" customHeight="1">
      <c r="A1065" s="38"/>
      <c r="B1065" s="11">
        <f t="shared" si="352"/>
        <v>45841</v>
      </c>
      <c r="C1065" s="39">
        <f t="shared" si="373"/>
        <v>5400257240</v>
      </c>
      <c r="D1065" s="50" t="str">
        <f>IF(AF1065="", "", IFERROR(TEXT(INDEX(Tabella4[N°], MATCH("*"&amp;AF1065&amp;"*", Tabella4[DIPENDENTE], 0)), "0000"), "Non trovato"))</f>
        <v>0490</v>
      </c>
      <c r="E1065" s="50" t="str">
        <f>IF(AG1065="", "", IF(ISERROR(MATCH("*"&amp;AG1065&amp;"*", Tabella4[DIPENDENTE], 0)), "Non trovato", TEXT(INDEX(Tabella4[N°], MATCH("*"&amp;AG1065&amp;"*", Tabella4[DIPENDENTE], 0)), "0000")))</f>
        <v>2214</v>
      </c>
      <c r="F1065" s="48" t="str">
        <f t="shared" si="353"/>
        <v>RICIPUTO</v>
      </c>
      <c r="G1065" s="48" t="str">
        <f t="shared" si="354"/>
        <v>SERRA</v>
      </c>
      <c r="H1065" s="57"/>
      <c r="I1065" s="68" t="str">
        <f t="shared" si="355"/>
        <v>02</v>
      </c>
      <c r="J1065" s="39" t="str">
        <f t="shared" si="370"/>
        <v/>
      </c>
      <c r="K1065" s="40" t="str">
        <f t="shared" si="371"/>
        <v>06:15</v>
      </c>
      <c r="L1065" s="48"/>
      <c r="M1065" s="41" t="str">
        <f t="shared" si="372"/>
        <v/>
      </c>
      <c r="N1065" s="41" t="str">
        <f t="shared" si="356"/>
        <v/>
      </c>
      <c r="O1065" s="10" t="str">
        <f t="shared" si="357"/>
        <v>06:15</v>
      </c>
      <c r="P1065" s="10" t="str">
        <f t="shared" si="358"/>
        <v/>
      </c>
      <c r="Q1065" s="48" t="str">
        <f t="shared" si="359"/>
        <v/>
      </c>
      <c r="R1065" s="48" t="str">
        <f t="shared" si="360"/>
        <v/>
      </c>
      <c r="S1065" s="42" t="str">
        <f t="shared" si="361"/>
        <v>DOPPIO</v>
      </c>
      <c r="T1065" s="57" t="str">
        <f>Tabella3[[#This Row],[Descrizione Attività]]</f>
        <v>ARCOM BLE PON: squ stru corrett Luglio</v>
      </c>
      <c r="U1065" s="57" t="str">
        <f>IF(Tabella1[[#This Row],[DATA]]="","","02")</f>
        <v>02</v>
      </c>
      <c r="V1065" s="34"/>
      <c r="W1065" s="34"/>
      <c r="X1065" s="33"/>
      <c r="Y1065" s="23"/>
      <c r="Z1065" s="21" t="str">
        <f t="shared" si="362"/>
        <v>giovedì</v>
      </c>
      <c r="AA1065" s="22">
        <f t="shared" si="363"/>
        <v>6.25</v>
      </c>
      <c r="AB1065" s="22" t="str">
        <f t="shared" si="364"/>
        <v>06:15</v>
      </c>
      <c r="AC1065" s="22" t="str">
        <f t="shared" si="365"/>
        <v>NO</v>
      </c>
      <c r="AD1065" s="46"/>
      <c r="AE1065" s="85">
        <v>45841</v>
      </c>
      <c r="AF1065" s="86" t="s">
        <v>96</v>
      </c>
      <c r="AG1065" s="86" t="s">
        <v>52</v>
      </c>
      <c r="AH1065" s="86">
        <v>5400257240</v>
      </c>
      <c r="AI1065" s="86">
        <v>10</v>
      </c>
      <c r="AJ1065" s="87">
        <v>7.45</v>
      </c>
      <c r="AK1065" s="87">
        <v>14.45</v>
      </c>
      <c r="AL1065" s="87">
        <v>12.5</v>
      </c>
      <c r="AM1065" s="86" t="s">
        <v>261</v>
      </c>
      <c r="AN1065" s="86" t="s">
        <v>45</v>
      </c>
      <c r="AO1065" s="75" t="s">
        <v>46</v>
      </c>
    </row>
    <row r="1066" spans="1:41" ht="14.45" customHeight="1">
      <c r="A1066" s="38"/>
      <c r="B1066" s="11">
        <f t="shared" si="352"/>
        <v>45841</v>
      </c>
      <c r="C1066" s="39">
        <f t="shared" si="373"/>
        <v>5400257235</v>
      </c>
      <c r="D1066" s="50" t="str">
        <f>IF(AF1066="", "", IFERROR(TEXT(INDEX(Tabella4[N°], MATCH("*"&amp;AF1066&amp;"*", Tabella4[DIPENDENTE], 0)), "0000"), "Non trovato"))</f>
        <v>0490</v>
      </c>
      <c r="E1066" s="50" t="str">
        <f>IF(AG1066="", "", IF(ISERROR(MATCH("*"&amp;AG1066&amp;"*", Tabella4[DIPENDENTE], 0)), "Non trovato", TEXT(INDEX(Tabella4[N°], MATCH("*"&amp;AG1066&amp;"*", Tabella4[DIPENDENTE], 0)), "0000")))</f>
        <v/>
      </c>
      <c r="F1066" s="48" t="str">
        <f t="shared" si="353"/>
        <v>RICIPUTO</v>
      </c>
      <c r="G1066" s="48" t="str">
        <f t="shared" si="354"/>
        <v/>
      </c>
      <c r="H1066" s="57"/>
      <c r="I1066" s="68" t="str">
        <f t="shared" si="355"/>
        <v>02</v>
      </c>
      <c r="J1066" s="39" t="str">
        <f t="shared" si="370"/>
        <v/>
      </c>
      <c r="K1066" s="40" t="str">
        <f t="shared" si="371"/>
        <v>02:00</v>
      </c>
      <c r="L1066" s="48"/>
      <c r="M1066" s="41" t="str">
        <f t="shared" si="372"/>
        <v/>
      </c>
      <c r="N1066" s="41" t="str">
        <f t="shared" si="356"/>
        <v/>
      </c>
      <c r="O1066" s="10" t="str">
        <f t="shared" si="357"/>
        <v>02:00</v>
      </c>
      <c r="P1066" s="10" t="str">
        <f t="shared" si="358"/>
        <v/>
      </c>
      <c r="Q1066" s="48" t="str">
        <f t="shared" si="359"/>
        <v/>
      </c>
      <c r="R1066" s="48" t="str">
        <f t="shared" si="360"/>
        <v/>
      </c>
      <c r="S1066" s="42" t="str">
        <f t="shared" si="361"/>
        <v>SINGOLO</v>
      </c>
      <c r="T1066" s="57" t="str">
        <f>Tabella3[[#This Row],[Descrizione Attività]]</f>
        <v>Utilities: squ strum correttiva Luglio</v>
      </c>
      <c r="U1066" s="57" t="str">
        <f>IF(Tabella1[[#This Row],[DATA]]="","","02")</f>
        <v>02</v>
      </c>
      <c r="V1066" s="34"/>
      <c r="W1066" s="34"/>
      <c r="X1066" s="33"/>
      <c r="Y1066" s="23"/>
      <c r="Z1066" s="21" t="str">
        <f t="shared" si="362"/>
        <v>giovedì</v>
      </c>
      <c r="AA1066" s="22">
        <f t="shared" si="363"/>
        <v>2</v>
      </c>
      <c r="AB1066" s="22" t="str">
        <f t="shared" si="364"/>
        <v>02:00</v>
      </c>
      <c r="AC1066" s="22" t="str">
        <f t="shared" si="365"/>
        <v>NO</v>
      </c>
      <c r="AD1066" s="46"/>
      <c r="AE1066" s="85">
        <v>45841</v>
      </c>
      <c r="AF1066" s="86" t="s">
        <v>96</v>
      </c>
      <c r="AG1066" s="86"/>
      <c r="AH1066" s="86">
        <v>5400257235</v>
      </c>
      <c r="AI1066" s="86">
        <v>10</v>
      </c>
      <c r="AJ1066" s="87">
        <v>14.45</v>
      </c>
      <c r="AK1066" s="87">
        <v>16.45</v>
      </c>
      <c r="AL1066" s="87">
        <v>2</v>
      </c>
      <c r="AM1066" s="86" t="s">
        <v>262</v>
      </c>
      <c r="AN1066" s="86" t="s">
        <v>45</v>
      </c>
      <c r="AO1066" s="75" t="s">
        <v>46</v>
      </c>
    </row>
    <row r="1067" spans="1:41" ht="14.45" customHeight="1">
      <c r="A1067" s="38"/>
      <c r="B1067" s="11">
        <f t="shared" si="352"/>
        <v>45841</v>
      </c>
      <c r="C1067" s="39">
        <f t="shared" si="373"/>
        <v>5400257235</v>
      </c>
      <c r="D1067" s="50" t="str">
        <f>IF(AF1067="", "", IFERROR(TEXT(INDEX(Tabella4[N°], MATCH("*"&amp;AF1067&amp;"*", Tabella4[DIPENDENTE], 0)), "0000"), "Non trovato"))</f>
        <v>1972</v>
      </c>
      <c r="E1067" s="50" t="str">
        <f>IF(AG1067="", "", IF(ISERROR(MATCH("*"&amp;AG1067&amp;"*", Tabella4[DIPENDENTE], 0)), "Non trovato", TEXT(INDEX(Tabella4[N°], MATCH("*"&amp;AG1067&amp;"*", Tabella4[DIPENDENTE], 0)), "0000")))</f>
        <v>2132</v>
      </c>
      <c r="F1067" s="48" t="str">
        <f t="shared" si="353"/>
        <v>MILLO</v>
      </c>
      <c r="G1067" s="48" t="str">
        <f t="shared" si="354"/>
        <v>ALLEGRETTI</v>
      </c>
      <c r="H1067" s="57"/>
      <c r="I1067" s="68" t="str">
        <f t="shared" si="355"/>
        <v>02</v>
      </c>
      <c r="J1067" s="39" t="str">
        <f t="shared" si="370"/>
        <v/>
      </c>
      <c r="K1067" s="40" t="str">
        <f t="shared" si="371"/>
        <v>04:15</v>
      </c>
      <c r="L1067" s="48"/>
      <c r="M1067" s="41" t="str">
        <f t="shared" si="372"/>
        <v/>
      </c>
      <c r="N1067" s="41" t="str">
        <f t="shared" si="356"/>
        <v/>
      </c>
      <c r="O1067" s="10" t="str">
        <f t="shared" si="357"/>
        <v>04:15</v>
      </c>
      <c r="P1067" s="10" t="str">
        <f t="shared" si="358"/>
        <v/>
      </c>
      <c r="Q1067" s="48" t="str">
        <f t="shared" si="359"/>
        <v/>
      </c>
      <c r="R1067" s="48" t="str">
        <f t="shared" si="360"/>
        <v/>
      </c>
      <c r="S1067" s="42" t="str">
        <f t="shared" si="361"/>
        <v>DOPPIO</v>
      </c>
      <c r="T1067" s="57" t="str">
        <f>Tabella3[[#This Row],[Descrizione Attività]]</f>
        <v>Utilities: squ strum correttiva Luglio</v>
      </c>
      <c r="U1067" s="57" t="str">
        <f>IF(Tabella1[[#This Row],[DATA]]="","","02")</f>
        <v>02</v>
      </c>
      <c r="V1067" s="34"/>
      <c r="W1067" s="34"/>
      <c r="X1067" s="33"/>
      <c r="Y1067" s="23"/>
      <c r="Z1067" s="21" t="str">
        <f t="shared" si="362"/>
        <v>giovedì</v>
      </c>
      <c r="AA1067" s="22">
        <f t="shared" si="363"/>
        <v>4.25</v>
      </c>
      <c r="AB1067" s="22" t="str">
        <f t="shared" si="364"/>
        <v>04:15</v>
      </c>
      <c r="AC1067" s="22" t="str">
        <f t="shared" si="365"/>
        <v>NO</v>
      </c>
      <c r="AD1067" s="46"/>
      <c r="AE1067" s="85">
        <v>45841</v>
      </c>
      <c r="AF1067" s="86" t="s">
        <v>100</v>
      </c>
      <c r="AG1067" s="86" t="s">
        <v>107</v>
      </c>
      <c r="AH1067" s="86">
        <v>5400257235</v>
      </c>
      <c r="AI1067" s="86">
        <v>10</v>
      </c>
      <c r="AJ1067" s="87">
        <v>7.45</v>
      </c>
      <c r="AK1067" s="87">
        <v>12</v>
      </c>
      <c r="AL1067" s="87">
        <v>8.5</v>
      </c>
      <c r="AM1067" s="86" t="s">
        <v>262</v>
      </c>
      <c r="AN1067" s="86" t="s">
        <v>45</v>
      </c>
      <c r="AO1067" s="75" t="s">
        <v>46</v>
      </c>
    </row>
    <row r="1068" spans="1:41" ht="14.45" customHeight="1">
      <c r="A1068" s="38"/>
      <c r="B1068" s="11">
        <f t="shared" si="352"/>
        <v>45841</v>
      </c>
      <c r="C1068" s="39">
        <f t="shared" si="373"/>
        <v>5400257240</v>
      </c>
      <c r="D1068" s="50" t="str">
        <f>IF(AF1068="", "", IFERROR(TEXT(INDEX(Tabella4[N°], MATCH("*"&amp;AF1068&amp;"*", Tabella4[DIPENDENTE], 0)), "0000"), "Non trovato"))</f>
        <v>0304</v>
      </c>
      <c r="E1068" s="50" t="str">
        <f>IF(AG1068="", "", IF(ISERROR(MATCH("*"&amp;AG1068&amp;"*", Tabella4[DIPENDENTE], 0)), "Non trovato", TEXT(INDEX(Tabella4[N°], MATCH("*"&amp;AG1068&amp;"*", Tabella4[DIPENDENTE], 0)), "0000")))</f>
        <v>0277</v>
      </c>
      <c r="F1068" s="48" t="str">
        <f t="shared" si="353"/>
        <v>MANSERVIGI</v>
      </c>
      <c r="G1068" s="48" t="str">
        <f t="shared" si="354"/>
        <v>BAUDO</v>
      </c>
      <c r="H1068" s="57"/>
      <c r="I1068" s="68" t="str">
        <f t="shared" si="355"/>
        <v>02</v>
      </c>
      <c r="J1068" s="39" t="str">
        <f t="shared" si="370"/>
        <v/>
      </c>
      <c r="K1068" s="40" t="str">
        <f t="shared" si="371"/>
        <v>03:45</v>
      </c>
      <c r="L1068" s="48"/>
      <c r="M1068" s="41" t="str">
        <f t="shared" si="372"/>
        <v/>
      </c>
      <c r="N1068" s="41" t="str">
        <f t="shared" si="356"/>
        <v/>
      </c>
      <c r="O1068" s="10" t="str">
        <f t="shared" si="357"/>
        <v>03:45</v>
      </c>
      <c r="P1068" s="10" t="str">
        <f t="shared" si="358"/>
        <v/>
      </c>
      <c r="Q1068" s="48" t="str">
        <f t="shared" si="359"/>
        <v/>
      </c>
      <c r="R1068" s="48" t="str">
        <f t="shared" si="360"/>
        <v/>
      </c>
      <c r="S1068" s="42" t="str">
        <f t="shared" si="361"/>
        <v>DOPPIO</v>
      </c>
      <c r="T1068" s="57" t="str">
        <f>Tabella3[[#This Row],[Descrizione Attività]]</f>
        <v>ARCOM BLE PON: squ stru corrett Luglio</v>
      </c>
      <c r="U1068" s="57" t="str">
        <f>IF(Tabella1[[#This Row],[DATA]]="","","02")</f>
        <v>02</v>
      </c>
      <c r="V1068" s="34"/>
      <c r="W1068" s="34"/>
      <c r="X1068" s="33"/>
      <c r="Y1068" s="23"/>
      <c r="Z1068" s="21" t="str">
        <f t="shared" si="362"/>
        <v>giovedì</v>
      </c>
      <c r="AA1068" s="22">
        <f t="shared" si="363"/>
        <v>3.75</v>
      </c>
      <c r="AB1068" s="22" t="str">
        <f t="shared" si="364"/>
        <v>03:45</v>
      </c>
      <c r="AC1068" s="22" t="str">
        <f t="shared" si="365"/>
        <v>NO</v>
      </c>
      <c r="AD1068" s="46"/>
      <c r="AE1068" s="85">
        <v>45841</v>
      </c>
      <c r="AF1068" s="86" t="s">
        <v>87</v>
      </c>
      <c r="AG1068" s="86" t="s">
        <v>94</v>
      </c>
      <c r="AH1068" s="86">
        <v>5400257240</v>
      </c>
      <c r="AI1068" s="86">
        <v>10</v>
      </c>
      <c r="AJ1068" s="87">
        <v>10.15</v>
      </c>
      <c r="AK1068" s="87">
        <v>14.45</v>
      </c>
      <c r="AL1068" s="87">
        <v>7.5</v>
      </c>
      <c r="AM1068" s="86" t="s">
        <v>261</v>
      </c>
      <c r="AN1068" s="86" t="s">
        <v>45</v>
      </c>
      <c r="AO1068" s="75" t="s">
        <v>46</v>
      </c>
    </row>
    <row r="1069" spans="1:41" ht="14.45" customHeight="1">
      <c r="A1069" s="38"/>
      <c r="B1069" s="11">
        <f t="shared" si="352"/>
        <v>45841</v>
      </c>
      <c r="C1069" s="39">
        <f t="shared" si="373"/>
        <v>404</v>
      </c>
      <c r="D1069" s="50" t="str">
        <f>IF(AF1069="", "", IFERROR(TEXT(INDEX(Tabella4[N°], MATCH("*"&amp;AF1069&amp;"*", Tabella4[DIPENDENTE], 0)), "0000"), "Non trovato"))</f>
        <v>1924</v>
      </c>
      <c r="E1069" s="50" t="str">
        <f>IF(AG1069="", "", IF(ISERROR(MATCH("*"&amp;AG1069&amp;"*", Tabella4[DIPENDENTE], 0)), "Non trovato", TEXT(INDEX(Tabella4[N°], MATCH("*"&amp;AG1069&amp;"*", Tabella4[DIPENDENTE], 0)), "0000")))</f>
        <v/>
      </c>
      <c r="F1069" s="48" t="str">
        <f t="shared" si="353"/>
        <v>PARTESANO</v>
      </c>
      <c r="G1069" s="48" t="str">
        <f t="shared" si="354"/>
        <v/>
      </c>
      <c r="H1069" s="57"/>
      <c r="I1069" s="68" t="str">
        <f t="shared" si="355"/>
        <v>02</v>
      </c>
      <c r="J1069" s="39" t="str">
        <f t="shared" si="370"/>
        <v>02:00</v>
      </c>
      <c r="K1069" s="40" t="str">
        <f t="shared" si="371"/>
        <v/>
      </c>
      <c r="L1069" s="48"/>
      <c r="M1069" s="41" t="str">
        <f t="shared" si="372"/>
        <v/>
      </c>
      <c r="N1069" s="41" t="str">
        <f t="shared" si="356"/>
        <v/>
      </c>
      <c r="O1069" s="10" t="str">
        <f t="shared" si="357"/>
        <v>02:00</v>
      </c>
      <c r="P1069" s="10" t="str">
        <f t="shared" si="358"/>
        <v/>
      </c>
      <c r="Q1069" s="48" t="str">
        <f t="shared" si="359"/>
        <v/>
      </c>
      <c r="R1069" s="48" t="str">
        <f t="shared" si="360"/>
        <v/>
      </c>
      <c r="S1069" s="42" t="str">
        <f t="shared" si="361"/>
        <v>SINGOLO</v>
      </c>
      <c r="T1069" s="57" t="str">
        <f>Tabella3[[#This Row],[Descrizione Attività]]</f>
        <v>ORE CONTO PROPRIO</v>
      </c>
      <c r="U1069" s="57" t="str">
        <f>IF(Tabella1[[#This Row],[DATA]]="","","02")</f>
        <v>02</v>
      </c>
      <c r="V1069" s="34"/>
      <c r="W1069" s="34"/>
      <c r="X1069" s="33"/>
      <c r="Y1069" s="23"/>
      <c r="Z1069" s="21" t="str">
        <f t="shared" si="362"/>
        <v>giovedì</v>
      </c>
      <c r="AA1069" s="22">
        <f t="shared" si="363"/>
        <v>2</v>
      </c>
      <c r="AB1069" s="22" t="str">
        <f t="shared" si="364"/>
        <v>02:00</v>
      </c>
      <c r="AC1069" s="22" t="str">
        <f t="shared" si="365"/>
        <v>NO</v>
      </c>
      <c r="AD1069" s="46"/>
      <c r="AE1069" s="85">
        <v>45841</v>
      </c>
      <c r="AF1069" s="86" t="s">
        <v>103</v>
      </c>
      <c r="AG1069" s="86"/>
      <c r="AH1069" s="86">
        <v>4041</v>
      </c>
      <c r="AI1069" s="86">
        <v>10</v>
      </c>
      <c r="AJ1069" s="87">
        <v>14.45</v>
      </c>
      <c r="AK1069" s="87">
        <v>16.45</v>
      </c>
      <c r="AL1069" s="87">
        <v>2</v>
      </c>
      <c r="AM1069" s="86" t="s">
        <v>62</v>
      </c>
      <c r="AN1069" s="86" t="s">
        <v>49</v>
      </c>
      <c r="AO1069" s="75">
        <v>4041</v>
      </c>
    </row>
    <row r="1070" spans="1:41" ht="14.45" customHeight="1">
      <c r="A1070" s="38"/>
      <c r="B1070" s="11">
        <f t="shared" si="352"/>
        <v>45841</v>
      </c>
      <c r="C1070" s="39" t="str">
        <f t="shared" si="373"/>
        <v>23/134</v>
      </c>
      <c r="D1070" s="50" t="str">
        <f>IF(AF1070="", "", IFERROR(TEXT(INDEX(Tabella4[N°], MATCH("*"&amp;AF1070&amp;"*", Tabella4[DIPENDENTE], 0)), "0000"), "Non trovato"))</f>
        <v>1972</v>
      </c>
      <c r="E1070" s="50" t="str">
        <f>IF(AG1070="", "", IF(ISERROR(MATCH("*"&amp;AG1070&amp;"*", Tabella4[DIPENDENTE], 0)), "Non trovato", TEXT(INDEX(Tabella4[N°], MATCH("*"&amp;AG1070&amp;"*", Tabella4[DIPENDENTE], 0)), "0000")))</f>
        <v/>
      </c>
      <c r="F1070" s="48" t="str">
        <f t="shared" si="353"/>
        <v>MILLO</v>
      </c>
      <c r="G1070" s="48" t="str">
        <f t="shared" si="354"/>
        <v/>
      </c>
      <c r="H1070" s="57"/>
      <c r="I1070" s="68" t="str">
        <f t="shared" si="355"/>
        <v>02</v>
      </c>
      <c r="J1070" s="39" t="str">
        <f t="shared" si="370"/>
        <v/>
      </c>
      <c r="K1070" s="40" t="str">
        <f t="shared" si="371"/>
        <v>04:00</v>
      </c>
      <c r="L1070" s="48"/>
      <c r="M1070" s="41" t="str">
        <f t="shared" si="372"/>
        <v/>
      </c>
      <c r="N1070" s="41" t="str">
        <f t="shared" si="356"/>
        <v/>
      </c>
      <c r="O1070" s="10" t="str">
        <f t="shared" si="357"/>
        <v>04:00</v>
      </c>
      <c r="P1070" s="10" t="str">
        <f t="shared" si="358"/>
        <v/>
      </c>
      <c r="Q1070" s="48" t="str">
        <f t="shared" si="359"/>
        <v/>
      </c>
      <c r="R1070" s="48" t="str">
        <f t="shared" si="360"/>
        <v/>
      </c>
      <c r="S1070" s="42" t="str">
        <f t="shared" si="361"/>
        <v>SINGOLO</v>
      </c>
      <c r="T1070" s="57" t="str">
        <f>Tabella3[[#This Row],[Descrizione Attività]]</f>
        <v>Manutenzione Strumentale Isab</v>
      </c>
      <c r="U1070" s="57" t="str">
        <f>IF(Tabella1[[#This Row],[DATA]]="","","02")</f>
        <v>02</v>
      </c>
      <c r="V1070" s="34"/>
      <c r="W1070" s="34"/>
      <c r="X1070" s="33"/>
      <c r="Y1070" s="23"/>
      <c r="Z1070" s="21" t="str">
        <f t="shared" si="362"/>
        <v>giovedì</v>
      </c>
      <c r="AA1070" s="22">
        <f t="shared" si="363"/>
        <v>4</v>
      </c>
      <c r="AB1070" s="22" t="str">
        <f t="shared" si="364"/>
        <v>04:00</v>
      </c>
      <c r="AC1070" s="22" t="str">
        <f t="shared" si="365"/>
        <v>NO</v>
      </c>
      <c r="AD1070" s="46"/>
      <c r="AE1070" s="85">
        <v>45841</v>
      </c>
      <c r="AF1070" s="86" t="s">
        <v>100</v>
      </c>
      <c r="AG1070" s="86"/>
      <c r="AH1070" s="86">
        <v>23134</v>
      </c>
      <c r="AI1070" s="86">
        <v>20</v>
      </c>
      <c r="AJ1070" s="87">
        <v>12.45</v>
      </c>
      <c r="AK1070" s="87">
        <v>16.45</v>
      </c>
      <c r="AL1070" s="87">
        <v>4</v>
      </c>
      <c r="AM1070" s="86" t="s">
        <v>156</v>
      </c>
      <c r="AN1070" s="86" t="s">
        <v>49</v>
      </c>
      <c r="AO1070" s="75" t="s">
        <v>46</v>
      </c>
    </row>
    <row r="1071" spans="1:41" ht="14.45" customHeight="1">
      <c r="A1071" s="38"/>
      <c r="B1071" s="11">
        <f t="shared" si="352"/>
        <v>45841</v>
      </c>
      <c r="C1071" s="39">
        <f t="shared" si="373"/>
        <v>404</v>
      </c>
      <c r="D1071" s="50" t="str">
        <f>IF(AF1071="", "", IFERROR(TEXT(INDEX(Tabella4[N°], MATCH("*"&amp;AF1071&amp;"*", Tabella4[DIPENDENTE], 0)), "0000"), "Non trovato"))</f>
        <v>2132</v>
      </c>
      <c r="E1071" s="50" t="str">
        <f>IF(AG1071="", "", IF(ISERROR(MATCH("*"&amp;AG1071&amp;"*", Tabella4[DIPENDENTE], 0)), "Non trovato", TEXT(INDEX(Tabella4[N°], MATCH("*"&amp;AG1071&amp;"*", Tabella4[DIPENDENTE], 0)), "0000")))</f>
        <v/>
      </c>
      <c r="F1071" s="48" t="str">
        <f t="shared" si="353"/>
        <v>ALLEGRETTI</v>
      </c>
      <c r="G1071" s="48" t="str">
        <f t="shared" si="354"/>
        <v/>
      </c>
      <c r="H1071" s="57"/>
      <c r="I1071" s="68" t="str">
        <f t="shared" si="355"/>
        <v>02</v>
      </c>
      <c r="J1071" s="39" t="str">
        <f t="shared" si="370"/>
        <v>01:00</v>
      </c>
      <c r="K1071" s="40" t="str">
        <f t="shared" si="371"/>
        <v/>
      </c>
      <c r="L1071" s="48"/>
      <c r="M1071" s="41" t="str">
        <f t="shared" si="372"/>
        <v/>
      </c>
      <c r="N1071" s="41" t="str">
        <f t="shared" si="356"/>
        <v/>
      </c>
      <c r="O1071" s="10" t="str">
        <f t="shared" si="357"/>
        <v>01:00</v>
      </c>
      <c r="P1071" s="10" t="str">
        <f t="shared" si="358"/>
        <v/>
      </c>
      <c r="Q1071" s="48" t="str">
        <f t="shared" si="359"/>
        <v/>
      </c>
      <c r="R1071" s="48" t="str">
        <f t="shared" si="360"/>
        <v/>
      </c>
      <c r="S1071" s="42" t="str">
        <f t="shared" si="361"/>
        <v>SINGOLO</v>
      </c>
      <c r="T1071" s="57" t="str">
        <f>Tabella3[[#This Row],[Descrizione Attività]]</f>
        <v>ORE CONTO PROPRIO</v>
      </c>
      <c r="U1071" s="57" t="str">
        <f>IF(Tabella1[[#This Row],[DATA]]="","","02")</f>
        <v>02</v>
      </c>
      <c r="V1071" s="34"/>
      <c r="W1071" s="34"/>
      <c r="X1071" s="33"/>
      <c r="Y1071" s="23"/>
      <c r="Z1071" s="21" t="str">
        <f t="shared" si="362"/>
        <v>giovedì</v>
      </c>
      <c r="AA1071" s="22">
        <f t="shared" si="363"/>
        <v>1</v>
      </c>
      <c r="AB1071" s="22" t="str">
        <f t="shared" si="364"/>
        <v>01:00</v>
      </c>
      <c r="AC1071" s="22" t="str">
        <f t="shared" si="365"/>
        <v>NO</v>
      </c>
      <c r="AD1071" s="46"/>
      <c r="AE1071" s="85">
        <v>45841</v>
      </c>
      <c r="AF1071" s="86" t="s">
        <v>107</v>
      </c>
      <c r="AG1071" s="86"/>
      <c r="AH1071" s="86">
        <v>4041</v>
      </c>
      <c r="AI1071" s="86">
        <v>10</v>
      </c>
      <c r="AJ1071" s="87">
        <v>6.45</v>
      </c>
      <c r="AK1071" s="87">
        <v>7.45</v>
      </c>
      <c r="AL1071" s="87">
        <v>1</v>
      </c>
      <c r="AM1071" s="86" t="s">
        <v>62</v>
      </c>
      <c r="AN1071" s="86" t="s">
        <v>49</v>
      </c>
      <c r="AO1071" s="75">
        <v>4041</v>
      </c>
    </row>
    <row r="1072" spans="1:41" ht="14.45" customHeight="1">
      <c r="A1072" s="38"/>
      <c r="B1072" s="11">
        <f t="shared" si="352"/>
        <v>45841</v>
      </c>
      <c r="C1072" s="39">
        <f t="shared" si="373"/>
        <v>404</v>
      </c>
      <c r="D1072" s="50" t="str">
        <f>IF(AF1072="", "", IFERROR(TEXT(INDEX(Tabella4[N°], MATCH("*"&amp;AF1072&amp;"*", Tabella4[DIPENDENTE], 0)), "0000"), "Non trovato"))</f>
        <v>2132</v>
      </c>
      <c r="E1072" s="50" t="str">
        <f>IF(AG1072="", "", IF(ISERROR(MATCH("*"&amp;AG1072&amp;"*", Tabella4[DIPENDENTE], 0)), "Non trovato", TEXT(INDEX(Tabella4[N°], MATCH("*"&amp;AG1072&amp;"*", Tabella4[DIPENDENTE], 0)), "0000")))</f>
        <v/>
      </c>
      <c r="F1072" s="48" t="str">
        <f t="shared" si="353"/>
        <v>ALLEGRETTI</v>
      </c>
      <c r="G1072" s="48" t="str">
        <f t="shared" si="354"/>
        <v/>
      </c>
      <c r="H1072" s="57"/>
      <c r="I1072" s="68" t="str">
        <f t="shared" si="355"/>
        <v>02</v>
      </c>
      <c r="J1072" s="39" t="str">
        <f t="shared" si="370"/>
        <v>06:00</v>
      </c>
      <c r="K1072" s="40" t="str">
        <f t="shared" si="371"/>
        <v/>
      </c>
      <c r="L1072" s="48"/>
      <c r="M1072" s="41" t="str">
        <f t="shared" si="372"/>
        <v/>
      </c>
      <c r="N1072" s="41" t="str">
        <f t="shared" si="356"/>
        <v/>
      </c>
      <c r="O1072" s="10" t="str">
        <f t="shared" si="357"/>
        <v>06:00</v>
      </c>
      <c r="P1072" s="10" t="str">
        <f t="shared" si="358"/>
        <v/>
      </c>
      <c r="Q1072" s="48" t="str">
        <f t="shared" si="359"/>
        <v/>
      </c>
      <c r="R1072" s="48" t="str">
        <f t="shared" si="360"/>
        <v/>
      </c>
      <c r="S1072" s="42" t="str">
        <f t="shared" si="361"/>
        <v>SINGOLO</v>
      </c>
      <c r="T1072" s="57" t="str">
        <f>Tabella3[[#This Row],[Descrizione Attività]]</f>
        <v>ORE CONTO PROPRIO</v>
      </c>
      <c r="U1072" s="57" t="str">
        <f>IF(Tabella1[[#This Row],[DATA]]="","","02")</f>
        <v>02</v>
      </c>
      <c r="V1072" s="34"/>
      <c r="W1072" s="34"/>
      <c r="X1072" s="33"/>
      <c r="Y1072" s="23"/>
      <c r="Z1072" s="21" t="str">
        <f t="shared" si="362"/>
        <v>giovedì</v>
      </c>
      <c r="AA1072" s="22">
        <f t="shared" si="363"/>
        <v>6</v>
      </c>
      <c r="AB1072" s="22" t="str">
        <f t="shared" si="364"/>
        <v>06:00</v>
      </c>
      <c r="AC1072" s="22" t="str">
        <f t="shared" si="365"/>
        <v>NO</v>
      </c>
      <c r="AD1072" s="46"/>
      <c r="AE1072" s="85">
        <v>45841</v>
      </c>
      <c r="AF1072" s="86" t="s">
        <v>107</v>
      </c>
      <c r="AG1072" s="86"/>
      <c r="AH1072" s="86">
        <v>4041</v>
      </c>
      <c r="AI1072" s="86">
        <v>10</v>
      </c>
      <c r="AJ1072" s="87">
        <v>12.45</v>
      </c>
      <c r="AK1072" s="87">
        <v>18.45</v>
      </c>
      <c r="AL1072" s="87">
        <v>6</v>
      </c>
      <c r="AM1072" s="86" t="s">
        <v>62</v>
      </c>
      <c r="AN1072" s="86" t="s">
        <v>49</v>
      </c>
      <c r="AO1072" s="75">
        <v>4041</v>
      </c>
    </row>
    <row r="1073" spans="1:41" ht="14.45" customHeight="1">
      <c r="A1073" s="38"/>
      <c r="B1073" s="12">
        <f t="shared" si="352"/>
        <v>45841</v>
      </c>
      <c r="C1073" s="39">
        <f t="shared" si="373"/>
        <v>404</v>
      </c>
      <c r="D1073" s="52" t="str">
        <f>IF(AF1073="", "", IFERROR(TEXT(INDEX(Tabella4[N°], MATCH("*"&amp;AF1073&amp;"*", Tabella4[DIPENDENTE], 0)), "0000"), "Non trovato"))</f>
        <v>0319</v>
      </c>
      <c r="E1073" s="52" t="str">
        <f>IF(AG1073="", "", IF(ISERROR(MATCH("*"&amp;AG1073&amp;"*", Tabella4[DIPENDENTE], 0)), "Non trovato", TEXT(INDEX(Tabella4[N°], MATCH("*"&amp;AG1073&amp;"*", Tabella4[DIPENDENTE], 0)), "0000")))</f>
        <v/>
      </c>
      <c r="F1073" s="48" t="str">
        <f t="shared" si="353"/>
        <v>AMARA</v>
      </c>
      <c r="G1073" s="48" t="str">
        <f t="shared" si="354"/>
        <v/>
      </c>
      <c r="H1073" s="57"/>
      <c r="I1073" s="68" t="str">
        <f t="shared" si="355"/>
        <v>02</v>
      </c>
      <c r="J1073" s="39" t="str">
        <f t="shared" si="370"/>
        <v>01:00</v>
      </c>
      <c r="K1073" s="40" t="str">
        <f t="shared" si="371"/>
        <v/>
      </c>
      <c r="L1073" s="48"/>
      <c r="M1073" s="41" t="str">
        <f t="shared" si="372"/>
        <v/>
      </c>
      <c r="N1073" s="41" t="str">
        <f t="shared" si="356"/>
        <v/>
      </c>
      <c r="O1073" s="10" t="str">
        <f t="shared" si="357"/>
        <v>01:00</v>
      </c>
      <c r="P1073" s="10" t="str">
        <f t="shared" si="358"/>
        <v/>
      </c>
      <c r="Q1073" s="48" t="str">
        <f t="shared" si="359"/>
        <v/>
      </c>
      <c r="R1073" s="48" t="str">
        <f t="shared" si="360"/>
        <v/>
      </c>
      <c r="S1073" s="42" t="str">
        <f t="shared" si="361"/>
        <v>SINGOLO</v>
      </c>
      <c r="T1073" s="57" t="str">
        <f>Tabella3[[#This Row],[Descrizione Attività]]</f>
        <v>ORE CONTO PROPRIO</v>
      </c>
      <c r="U1073" s="57" t="str">
        <f>IF(Tabella1[[#This Row],[DATA]]="","","02")</f>
        <v>02</v>
      </c>
      <c r="V1073" s="34"/>
      <c r="W1073" s="34"/>
      <c r="X1073" s="33"/>
      <c r="Y1073" s="23"/>
      <c r="Z1073" s="21" t="str">
        <f t="shared" si="362"/>
        <v>giovedì</v>
      </c>
      <c r="AA1073" s="22">
        <f t="shared" si="363"/>
        <v>1</v>
      </c>
      <c r="AB1073" s="22" t="str">
        <f t="shared" si="364"/>
        <v>01:00</v>
      </c>
      <c r="AC1073" s="22" t="str">
        <f t="shared" si="365"/>
        <v>NO</v>
      </c>
      <c r="AD1073" s="46"/>
      <c r="AE1073" s="85">
        <v>45841</v>
      </c>
      <c r="AF1073" s="86" t="s">
        <v>155</v>
      </c>
      <c r="AG1073" s="86"/>
      <c r="AH1073" s="86">
        <v>4041</v>
      </c>
      <c r="AI1073" s="86">
        <v>10</v>
      </c>
      <c r="AJ1073" s="87">
        <v>6.45</v>
      </c>
      <c r="AK1073" s="87">
        <v>7.45</v>
      </c>
      <c r="AL1073" s="87">
        <v>1</v>
      </c>
      <c r="AM1073" s="86" t="s">
        <v>62</v>
      </c>
      <c r="AN1073" s="86" t="s">
        <v>49</v>
      </c>
      <c r="AO1073" s="75">
        <v>4041</v>
      </c>
    </row>
    <row r="1074" spans="1:41" ht="14.45" customHeight="1">
      <c r="A1074" s="38"/>
      <c r="B1074" s="12">
        <f t="shared" si="352"/>
        <v>45841</v>
      </c>
      <c r="C1074" s="39">
        <f t="shared" si="373"/>
        <v>404</v>
      </c>
      <c r="D1074" s="52" t="str">
        <f>IF(AF1074="", "", IFERROR(TEXT(INDEX(Tabella4[N°], MATCH("*"&amp;AF1074&amp;"*", Tabella4[DIPENDENTE], 0)), "0000"), "Non trovato"))</f>
        <v>0552</v>
      </c>
      <c r="E1074" s="52" t="str">
        <f>IF(AG1074="", "", IF(ISERROR(MATCH("*"&amp;AG1074&amp;"*", Tabella4[DIPENDENTE], 0)), "Non trovato", TEXT(INDEX(Tabella4[N°], MATCH("*"&amp;AG1074&amp;"*", Tabella4[DIPENDENTE], 0)), "0000")))</f>
        <v/>
      </c>
      <c r="F1074" s="48" t="str">
        <f t="shared" si="353"/>
        <v>DI MARE</v>
      </c>
      <c r="G1074" s="48" t="str">
        <f t="shared" si="354"/>
        <v/>
      </c>
      <c r="H1074" s="57"/>
      <c r="I1074" s="68" t="str">
        <f t="shared" si="355"/>
        <v>02</v>
      </c>
      <c r="J1074" s="39" t="str">
        <f t="shared" si="370"/>
        <v>01:30</v>
      </c>
      <c r="K1074" s="40" t="str">
        <f t="shared" si="371"/>
        <v/>
      </c>
      <c r="L1074" s="48"/>
      <c r="M1074" s="41" t="str">
        <f t="shared" si="372"/>
        <v/>
      </c>
      <c r="N1074" s="41" t="str">
        <f t="shared" si="356"/>
        <v/>
      </c>
      <c r="O1074" s="10" t="str">
        <f t="shared" si="357"/>
        <v>01:30</v>
      </c>
      <c r="P1074" s="10" t="str">
        <f t="shared" si="358"/>
        <v/>
      </c>
      <c r="Q1074" s="48" t="str">
        <f t="shared" si="359"/>
        <v/>
      </c>
      <c r="R1074" s="48" t="str">
        <f t="shared" si="360"/>
        <v/>
      </c>
      <c r="S1074" s="42" t="str">
        <f t="shared" si="361"/>
        <v>SINGOLO</v>
      </c>
      <c r="T1074" s="57" t="str">
        <f>Tabella3[[#This Row],[Descrizione Attività]]</f>
        <v>ORE CONTO PROPRIO</v>
      </c>
      <c r="U1074" s="57" t="str">
        <f>IF(Tabella1[[#This Row],[DATA]]="","","02")</f>
        <v>02</v>
      </c>
      <c r="V1074" s="34"/>
      <c r="W1074" s="34"/>
      <c r="X1074" s="33"/>
      <c r="Y1074" s="23"/>
      <c r="Z1074" s="21" t="str">
        <f t="shared" si="362"/>
        <v>giovedì</v>
      </c>
      <c r="AA1074" s="22">
        <f t="shared" si="363"/>
        <v>1.5</v>
      </c>
      <c r="AB1074" s="22" t="str">
        <f t="shared" si="364"/>
        <v>01:30</v>
      </c>
      <c r="AC1074" s="22" t="str">
        <f t="shared" si="365"/>
        <v>NO</v>
      </c>
      <c r="AD1074" s="46"/>
      <c r="AE1074" s="85">
        <v>45841</v>
      </c>
      <c r="AF1074" s="86" t="s">
        <v>63</v>
      </c>
      <c r="AG1074" s="86"/>
      <c r="AH1074" s="86">
        <v>4041</v>
      </c>
      <c r="AI1074" s="86">
        <v>10</v>
      </c>
      <c r="AJ1074" s="87">
        <v>6.15</v>
      </c>
      <c r="AK1074" s="87">
        <v>7.45</v>
      </c>
      <c r="AL1074" s="87">
        <v>1.5</v>
      </c>
      <c r="AM1074" s="86" t="s">
        <v>62</v>
      </c>
      <c r="AN1074" s="86" t="s">
        <v>49</v>
      </c>
      <c r="AO1074" s="75">
        <v>4041</v>
      </c>
    </row>
    <row r="1075" spans="1:41" ht="14.45" customHeight="1">
      <c r="A1075" s="38"/>
      <c r="B1075" s="12">
        <f t="shared" si="352"/>
        <v>45841</v>
      </c>
      <c r="C1075" s="39">
        <f t="shared" si="373"/>
        <v>404</v>
      </c>
      <c r="D1075" s="52" t="str">
        <f>IF(AF1075="", "", IFERROR(TEXT(INDEX(Tabella4[N°], MATCH("*"&amp;AF1075&amp;"*", Tabella4[DIPENDENTE], 0)), "0000"), "Non trovato"))</f>
        <v>0552</v>
      </c>
      <c r="E1075" s="52" t="str">
        <f>IF(AG1075="", "", IF(ISERROR(MATCH("*"&amp;AG1075&amp;"*", Tabella4[DIPENDENTE], 0)), "Non trovato", TEXT(INDEX(Tabella4[N°], MATCH("*"&amp;AG1075&amp;"*", Tabella4[DIPENDENTE], 0)), "0000")))</f>
        <v/>
      </c>
      <c r="F1075" s="48" t="str">
        <f t="shared" si="353"/>
        <v>DI MARE</v>
      </c>
      <c r="G1075" s="48" t="str">
        <f t="shared" si="354"/>
        <v/>
      </c>
      <c r="H1075" s="57"/>
      <c r="I1075" s="68" t="str">
        <f t="shared" si="355"/>
        <v>02</v>
      </c>
      <c r="J1075" s="39" t="str">
        <f t="shared" si="370"/>
        <v>00:30</v>
      </c>
      <c r="K1075" s="40" t="str">
        <f t="shared" si="371"/>
        <v/>
      </c>
      <c r="L1075" s="48"/>
      <c r="M1075" s="41" t="str">
        <f t="shared" si="372"/>
        <v/>
      </c>
      <c r="N1075" s="41" t="str">
        <f t="shared" si="356"/>
        <v/>
      </c>
      <c r="O1075" s="10" t="str">
        <f t="shared" si="357"/>
        <v>00:30</v>
      </c>
      <c r="P1075" s="10" t="str">
        <f t="shared" si="358"/>
        <v/>
      </c>
      <c r="Q1075" s="48" t="str">
        <f t="shared" si="359"/>
        <v/>
      </c>
      <c r="R1075" s="48" t="str">
        <f t="shared" si="360"/>
        <v/>
      </c>
      <c r="S1075" s="42" t="str">
        <f t="shared" si="361"/>
        <v>SINGOLO</v>
      </c>
      <c r="T1075" s="57" t="str">
        <f>Tabella3[[#This Row],[Descrizione Attività]]</f>
        <v>ORE CONTO PROPRIO</v>
      </c>
      <c r="U1075" s="57" t="str">
        <f>IF(Tabella1[[#This Row],[DATA]]="","","02")</f>
        <v>02</v>
      </c>
      <c r="V1075" s="34"/>
      <c r="W1075" s="34"/>
      <c r="X1075" s="33"/>
      <c r="Y1075" s="23"/>
      <c r="Z1075" s="21" t="str">
        <f t="shared" si="362"/>
        <v>giovedì</v>
      </c>
      <c r="AA1075" s="22">
        <f t="shared" si="363"/>
        <v>0.5</v>
      </c>
      <c r="AB1075" s="22" t="str">
        <f t="shared" si="364"/>
        <v>00:30</v>
      </c>
      <c r="AC1075" s="22" t="str">
        <f t="shared" si="365"/>
        <v>NO</v>
      </c>
      <c r="AD1075" s="46"/>
      <c r="AE1075" s="85">
        <v>45841</v>
      </c>
      <c r="AF1075" s="86" t="s">
        <v>63</v>
      </c>
      <c r="AG1075" s="86"/>
      <c r="AH1075" s="86">
        <v>4041</v>
      </c>
      <c r="AI1075" s="86">
        <v>10</v>
      </c>
      <c r="AJ1075" s="87">
        <v>16.45</v>
      </c>
      <c r="AK1075" s="87">
        <v>17.149999999999999</v>
      </c>
      <c r="AL1075" s="87">
        <v>0.5</v>
      </c>
      <c r="AM1075" s="86" t="s">
        <v>62</v>
      </c>
      <c r="AN1075" s="86" t="s">
        <v>49</v>
      </c>
      <c r="AO1075" s="75">
        <v>4041</v>
      </c>
    </row>
    <row r="1076" spans="1:41" ht="14.45" customHeight="1">
      <c r="A1076" s="64"/>
      <c r="B1076" s="12">
        <f t="shared" si="352"/>
        <v>45841</v>
      </c>
      <c r="C1076" s="39">
        <f t="shared" si="373"/>
        <v>404</v>
      </c>
      <c r="D1076" s="52" t="str">
        <f>IF(AF1076="", "", IFERROR(TEXT(INDEX(Tabella4[N°], MATCH("*"&amp;AF1076&amp;"*", Tabella4[DIPENDENTE], 0)), "0000"), "Non trovato"))</f>
        <v>1050</v>
      </c>
      <c r="E1076" s="52" t="str">
        <f>IF(AG1076="", "", IF(ISERROR(MATCH("*"&amp;AG1076&amp;"*", Tabella4[DIPENDENTE], 0)), "Non trovato", TEXT(INDEX(Tabella4[N°], MATCH("*"&amp;AG1076&amp;"*", Tabella4[DIPENDENTE], 0)), "0000")))</f>
        <v/>
      </c>
      <c r="F1076" s="48" t="str">
        <f t="shared" si="353"/>
        <v>GIGLIUTO M</v>
      </c>
      <c r="G1076" s="48" t="str">
        <f t="shared" si="354"/>
        <v/>
      </c>
      <c r="H1076" s="57"/>
      <c r="I1076" s="68" t="str">
        <f t="shared" si="355"/>
        <v>02</v>
      </c>
      <c r="J1076" s="39" t="str">
        <f t="shared" si="370"/>
        <v>08:15</v>
      </c>
      <c r="K1076" s="40" t="str">
        <f t="shared" si="371"/>
        <v/>
      </c>
      <c r="L1076" s="48"/>
      <c r="M1076" s="41" t="str">
        <f t="shared" si="372"/>
        <v>01:00</v>
      </c>
      <c r="N1076" s="41" t="str">
        <f t="shared" si="356"/>
        <v/>
      </c>
      <c r="O1076" s="10" t="str">
        <f t="shared" si="357"/>
        <v>09:15</v>
      </c>
      <c r="P1076" s="10" t="str">
        <f t="shared" si="358"/>
        <v/>
      </c>
      <c r="Q1076" s="48" t="str">
        <f t="shared" si="359"/>
        <v/>
      </c>
      <c r="R1076" s="48" t="str">
        <f t="shared" si="360"/>
        <v/>
      </c>
      <c r="S1076" s="42" t="str">
        <f t="shared" si="361"/>
        <v>SINGOLO</v>
      </c>
      <c r="T1076" s="57" t="str">
        <f>Tabella3[[#This Row],[Descrizione Attività]]</f>
        <v>ORE CONTO PROPRIO</v>
      </c>
      <c r="U1076" s="57" t="str">
        <f>IF(Tabella1[[#This Row],[DATA]]="","","02")</f>
        <v>02</v>
      </c>
      <c r="V1076" s="34"/>
      <c r="W1076" s="34"/>
      <c r="X1076" s="33"/>
      <c r="Y1076" s="23"/>
      <c r="Z1076" s="21" t="str">
        <f t="shared" si="362"/>
        <v>giovedì</v>
      </c>
      <c r="AA1076" s="22">
        <f t="shared" si="363"/>
        <v>9.25</v>
      </c>
      <c r="AB1076" s="22" t="str">
        <f t="shared" si="364"/>
        <v>09:15</v>
      </c>
      <c r="AC1076" s="22" t="str">
        <f t="shared" si="365"/>
        <v>NO</v>
      </c>
      <c r="AD1076" s="46"/>
      <c r="AE1076" s="85">
        <v>45841</v>
      </c>
      <c r="AF1076" s="86" t="s">
        <v>109</v>
      </c>
      <c r="AG1076" s="86"/>
      <c r="AH1076" s="86">
        <v>4041</v>
      </c>
      <c r="AI1076" s="86">
        <v>10</v>
      </c>
      <c r="AJ1076" s="87">
        <v>7.15</v>
      </c>
      <c r="AK1076" s="87">
        <v>17.149999999999999</v>
      </c>
      <c r="AL1076" s="87">
        <v>9.25</v>
      </c>
      <c r="AM1076" s="86" t="s">
        <v>62</v>
      </c>
      <c r="AN1076" s="86" t="s">
        <v>49</v>
      </c>
      <c r="AO1076" s="75">
        <v>4041</v>
      </c>
    </row>
    <row r="1077" spans="1:41" ht="14.45" customHeight="1">
      <c r="A1077" s="38"/>
      <c r="B1077" s="9">
        <f t="shared" si="352"/>
        <v>45841</v>
      </c>
      <c r="C1077" s="39">
        <f t="shared" si="373"/>
        <v>404</v>
      </c>
      <c r="D1077" s="38" t="str">
        <f>IF(AF1077="", "", IFERROR(TEXT(INDEX(Tabella4[N°], MATCH("*"&amp;AF1077&amp;"*", Tabella4[DIPENDENTE], 0)), "0000"), "Non trovato"))</f>
        <v>0278</v>
      </c>
      <c r="E1077" s="38" t="str">
        <f>IF(AG1077="", "", IF(ISERROR(MATCH("*"&amp;AG1077&amp;"*", Tabella4[DIPENDENTE], 0)), "Non trovato", TEXT(INDEX(Tabella4[N°], MATCH("*"&amp;AG1077&amp;"*", Tabella4[DIPENDENTE], 0)), "0000")))</f>
        <v>0386</v>
      </c>
      <c r="F1077" s="48" t="str">
        <f t="shared" si="353"/>
        <v>INTRESSALVI</v>
      </c>
      <c r="G1077" s="48" t="str">
        <f t="shared" si="354"/>
        <v>TRICHINI</v>
      </c>
      <c r="H1077" s="57"/>
      <c r="I1077" s="68" t="str">
        <f t="shared" si="355"/>
        <v>02</v>
      </c>
      <c r="J1077" s="39" t="str">
        <f t="shared" si="370"/>
        <v>08:15</v>
      </c>
      <c r="K1077" s="40" t="str">
        <f t="shared" si="371"/>
        <v/>
      </c>
      <c r="L1077" s="48"/>
      <c r="M1077" s="41" t="str">
        <f t="shared" si="372"/>
        <v/>
      </c>
      <c r="N1077" s="41" t="str">
        <f t="shared" si="356"/>
        <v/>
      </c>
      <c r="O1077" s="10" t="str">
        <f t="shared" si="357"/>
        <v>08:15</v>
      </c>
      <c r="P1077" s="10" t="str">
        <f t="shared" si="358"/>
        <v/>
      </c>
      <c r="Q1077" s="48" t="str">
        <f t="shared" si="359"/>
        <v/>
      </c>
      <c r="R1077" s="48" t="str">
        <f t="shared" si="360"/>
        <v/>
      </c>
      <c r="S1077" s="42" t="str">
        <f t="shared" si="361"/>
        <v>DOPPIO</v>
      </c>
      <c r="T1077" s="57" t="str">
        <f>Tabella3[[#This Row],[Descrizione Attività]]</f>
        <v>ORE CONTO PROPRIO</v>
      </c>
      <c r="U1077" s="57" t="str">
        <f>IF(Tabella1[[#This Row],[DATA]]="","","02")</f>
        <v>02</v>
      </c>
      <c r="V1077" s="34"/>
      <c r="W1077" s="34"/>
      <c r="X1077" s="33"/>
      <c r="Y1077" s="23"/>
      <c r="Z1077" s="21" t="str">
        <f t="shared" si="362"/>
        <v>giovedì</v>
      </c>
      <c r="AA1077" s="22">
        <f t="shared" si="363"/>
        <v>8.25</v>
      </c>
      <c r="AB1077" s="22" t="str">
        <f t="shared" si="364"/>
        <v>08:15</v>
      </c>
      <c r="AC1077" s="22" t="str">
        <f t="shared" si="365"/>
        <v>NO</v>
      </c>
      <c r="AD1077" s="46"/>
      <c r="AE1077" s="85">
        <v>45841</v>
      </c>
      <c r="AF1077" s="86" t="s">
        <v>50</v>
      </c>
      <c r="AG1077" s="86" t="s">
        <v>113</v>
      </c>
      <c r="AH1077" s="86">
        <v>4041</v>
      </c>
      <c r="AI1077" s="86">
        <v>10</v>
      </c>
      <c r="AJ1077" s="87">
        <v>7.45</v>
      </c>
      <c r="AK1077" s="87">
        <v>16.45</v>
      </c>
      <c r="AL1077" s="87">
        <v>16.5</v>
      </c>
      <c r="AM1077" s="86" t="s">
        <v>62</v>
      </c>
      <c r="AN1077" s="86" t="s">
        <v>49</v>
      </c>
      <c r="AO1077" s="75">
        <v>4041</v>
      </c>
    </row>
    <row r="1078" spans="1:41" ht="14.45" customHeight="1">
      <c r="A1078" s="38"/>
      <c r="B1078" s="9">
        <f t="shared" si="352"/>
        <v>45841</v>
      </c>
      <c r="C1078" s="39">
        <f t="shared" si="373"/>
        <v>404</v>
      </c>
      <c r="D1078" s="38" t="str">
        <f>IF(AF1078="", "", IFERROR(TEXT(INDEX(Tabella4[N°], MATCH("*"&amp;AF1078&amp;"*", Tabella4[DIPENDENTE], 0)), "0000"), "Non trovato"))</f>
        <v>1876</v>
      </c>
      <c r="E1078" s="38" t="str">
        <f>IF(AG1078="", "", IF(ISERROR(MATCH("*"&amp;AG1078&amp;"*", Tabella4[DIPENDENTE], 0)), "Non trovato", TEXT(INDEX(Tabella4[N°], MATCH("*"&amp;AG1078&amp;"*", Tabella4[DIPENDENTE], 0)), "0000")))</f>
        <v/>
      </c>
      <c r="F1078" s="48" t="str">
        <f t="shared" si="353"/>
        <v>RICCIO</v>
      </c>
      <c r="G1078" s="48" t="str">
        <f t="shared" si="354"/>
        <v/>
      </c>
      <c r="H1078" s="57"/>
      <c r="I1078" s="68" t="str">
        <f t="shared" si="355"/>
        <v>02</v>
      </c>
      <c r="J1078" s="39" t="str">
        <f t="shared" si="370"/>
        <v>05:45</v>
      </c>
      <c r="K1078" s="40" t="str">
        <f t="shared" si="371"/>
        <v/>
      </c>
      <c r="L1078" s="48"/>
      <c r="M1078" s="41" t="str">
        <f t="shared" si="372"/>
        <v/>
      </c>
      <c r="N1078" s="41" t="str">
        <f t="shared" si="356"/>
        <v/>
      </c>
      <c r="O1078" s="10" t="str">
        <f t="shared" si="357"/>
        <v>05:45</v>
      </c>
      <c r="P1078" s="10" t="str">
        <f t="shared" si="358"/>
        <v/>
      </c>
      <c r="Q1078" s="48" t="str">
        <f t="shared" si="359"/>
        <v/>
      </c>
      <c r="R1078" s="48" t="str">
        <f t="shared" si="360"/>
        <v/>
      </c>
      <c r="S1078" s="42" t="str">
        <f t="shared" si="361"/>
        <v>SINGOLO</v>
      </c>
      <c r="T1078" s="57" t="str">
        <f>Tabella3[[#This Row],[Descrizione Attività]]</f>
        <v>ORE CONTO PROPRIO</v>
      </c>
      <c r="U1078" s="57" t="str">
        <f>IF(Tabella1[[#This Row],[DATA]]="","","02")</f>
        <v>02</v>
      </c>
      <c r="V1078" s="34"/>
      <c r="W1078" s="34"/>
      <c r="X1078" s="33"/>
      <c r="Y1078" s="23"/>
      <c r="Z1078" s="21" t="str">
        <f t="shared" si="362"/>
        <v>giovedì</v>
      </c>
      <c r="AA1078" s="22">
        <f t="shared" si="363"/>
        <v>5.75</v>
      </c>
      <c r="AB1078" s="22" t="str">
        <f t="shared" si="364"/>
        <v>05:45</v>
      </c>
      <c r="AC1078" s="22" t="str">
        <f t="shared" si="365"/>
        <v>NO</v>
      </c>
      <c r="AD1078" s="46"/>
      <c r="AE1078" s="85">
        <v>45841</v>
      </c>
      <c r="AF1078" s="86" t="s">
        <v>56</v>
      </c>
      <c r="AG1078" s="86"/>
      <c r="AH1078" s="86">
        <v>4041</v>
      </c>
      <c r="AI1078" s="86">
        <v>10</v>
      </c>
      <c r="AJ1078" s="87">
        <v>10.15</v>
      </c>
      <c r="AK1078" s="87">
        <v>16.45</v>
      </c>
      <c r="AL1078" s="87">
        <v>5.75</v>
      </c>
      <c r="AM1078" s="86" t="s">
        <v>62</v>
      </c>
      <c r="AN1078" s="86" t="s">
        <v>49</v>
      </c>
      <c r="AO1078" s="75">
        <v>4041</v>
      </c>
    </row>
    <row r="1079" spans="1:41" ht="14.45" customHeight="1">
      <c r="A1079" s="38"/>
      <c r="B1079" s="9">
        <f t="shared" si="352"/>
        <v>45841</v>
      </c>
      <c r="C1079" s="39" t="str">
        <f t="shared" si="373"/>
        <v>23/134</v>
      </c>
      <c r="D1079" s="38" t="str">
        <f>IF(AF1079="", "", IFERROR(TEXT(INDEX(Tabella4[N°], MATCH("*"&amp;AF1079&amp;"*", Tabella4[DIPENDENTE], 0)), "0000"), "Non trovato"))</f>
        <v>0263</v>
      </c>
      <c r="E1079" s="38" t="str">
        <f>IF(AG1079="", "", IF(ISERROR(MATCH("*"&amp;AG1079&amp;"*", Tabella4[DIPENDENTE], 0)), "Non trovato", TEXT(INDEX(Tabella4[N°], MATCH("*"&amp;AG1079&amp;"*", Tabella4[DIPENDENTE], 0)), "0000")))</f>
        <v/>
      </c>
      <c r="F1079" s="48" t="str">
        <f t="shared" si="353"/>
        <v>ROSSITTO G</v>
      </c>
      <c r="G1079" s="48" t="str">
        <f t="shared" si="354"/>
        <v/>
      </c>
      <c r="H1079" s="57"/>
      <c r="I1079" s="68" t="str">
        <f t="shared" si="355"/>
        <v>02</v>
      </c>
      <c r="J1079" s="39" t="str">
        <f t="shared" si="370"/>
        <v/>
      </c>
      <c r="K1079" s="40" t="str">
        <f t="shared" si="371"/>
        <v>01:30</v>
      </c>
      <c r="L1079" s="48"/>
      <c r="M1079" s="41" t="str">
        <f t="shared" si="372"/>
        <v/>
      </c>
      <c r="N1079" s="41" t="str">
        <f t="shared" si="356"/>
        <v/>
      </c>
      <c r="O1079" s="10" t="str">
        <f t="shared" si="357"/>
        <v>01:30</v>
      </c>
      <c r="P1079" s="10" t="str">
        <f t="shared" si="358"/>
        <v/>
      </c>
      <c r="Q1079" s="48" t="str">
        <f t="shared" si="359"/>
        <v/>
      </c>
      <c r="R1079" s="48" t="str">
        <f t="shared" si="360"/>
        <v/>
      </c>
      <c r="S1079" s="42" t="str">
        <f t="shared" si="361"/>
        <v>SINGOLO</v>
      </c>
      <c r="T1079" s="57" t="str">
        <f>Tabella3[[#This Row],[Descrizione Attività]]</f>
        <v>Manutenzione Elettrica Isab</v>
      </c>
      <c r="U1079" s="57" t="str">
        <f>IF(Tabella1[[#This Row],[DATA]]="","","02")</f>
        <v>02</v>
      </c>
      <c r="V1079" s="34"/>
      <c r="W1079" s="34"/>
      <c r="X1079" s="33"/>
      <c r="Y1079" s="23"/>
      <c r="Z1079" s="21" t="str">
        <f t="shared" si="362"/>
        <v>giovedì</v>
      </c>
      <c r="AA1079" s="22">
        <f t="shared" si="363"/>
        <v>1.5</v>
      </c>
      <c r="AB1079" s="22" t="str">
        <f t="shared" si="364"/>
        <v>01:30</v>
      </c>
      <c r="AC1079" s="22" t="str">
        <f t="shared" si="365"/>
        <v>NO</v>
      </c>
      <c r="AD1079" s="46"/>
      <c r="AE1079" s="85">
        <v>45841</v>
      </c>
      <c r="AF1079" s="86" t="s">
        <v>110</v>
      </c>
      <c r="AG1079" s="86"/>
      <c r="AH1079" s="86">
        <v>23134</v>
      </c>
      <c r="AI1079" s="86">
        <v>10</v>
      </c>
      <c r="AJ1079" s="87">
        <v>6.15</v>
      </c>
      <c r="AK1079" s="87">
        <v>7.45</v>
      </c>
      <c r="AL1079" s="87">
        <v>1.5</v>
      </c>
      <c r="AM1079" s="86" t="s">
        <v>111</v>
      </c>
      <c r="AN1079" s="86" t="s">
        <v>49</v>
      </c>
      <c r="AO1079" s="75" t="s">
        <v>61</v>
      </c>
    </row>
    <row r="1080" spans="1:41" ht="14.45" customHeight="1">
      <c r="A1080" s="38"/>
      <c r="B1080" s="9">
        <f t="shared" si="352"/>
        <v>45841</v>
      </c>
      <c r="C1080" s="39" t="str">
        <f t="shared" si="373"/>
        <v>23/134</v>
      </c>
      <c r="D1080" s="38" t="str">
        <f>IF(AF1080="", "", IFERROR(TEXT(INDEX(Tabella4[N°], MATCH("*"&amp;AF1080&amp;"*", Tabella4[DIPENDENTE], 0)), "0000"), "Non trovato"))</f>
        <v>0263</v>
      </c>
      <c r="E1080" s="38" t="str">
        <f>IF(AG1080="", "", IF(ISERROR(MATCH("*"&amp;AG1080&amp;"*", Tabella4[DIPENDENTE], 0)), "Non trovato", TEXT(INDEX(Tabella4[N°], MATCH("*"&amp;AG1080&amp;"*", Tabella4[DIPENDENTE], 0)), "0000")))</f>
        <v/>
      </c>
      <c r="F1080" s="48" t="str">
        <f t="shared" si="353"/>
        <v>ROSSITTO G</v>
      </c>
      <c r="G1080" s="48" t="str">
        <f t="shared" si="354"/>
        <v/>
      </c>
      <c r="H1080" s="57"/>
      <c r="I1080" s="68" t="str">
        <f t="shared" si="355"/>
        <v>02</v>
      </c>
      <c r="J1080" s="39" t="str">
        <f t="shared" si="370"/>
        <v/>
      </c>
      <c r="K1080" s="40" t="str">
        <f t="shared" si="371"/>
        <v>01:00</v>
      </c>
      <c r="L1080" s="48"/>
      <c r="M1080" s="41" t="str">
        <f t="shared" si="372"/>
        <v/>
      </c>
      <c r="N1080" s="41" t="str">
        <f t="shared" si="356"/>
        <v/>
      </c>
      <c r="O1080" s="10" t="str">
        <f t="shared" si="357"/>
        <v>01:00</v>
      </c>
      <c r="P1080" s="10" t="str">
        <f t="shared" si="358"/>
        <v/>
      </c>
      <c r="Q1080" s="48" t="str">
        <f t="shared" si="359"/>
        <v/>
      </c>
      <c r="R1080" s="48" t="str">
        <f t="shared" si="360"/>
        <v/>
      </c>
      <c r="S1080" s="42" t="str">
        <f t="shared" si="361"/>
        <v>SINGOLO</v>
      </c>
      <c r="T1080" s="57" t="str">
        <f>Tabella3[[#This Row],[Descrizione Attività]]</f>
        <v>Manutenzione Elettrica Isab</v>
      </c>
      <c r="U1080" s="57" t="str">
        <f>IF(Tabella1[[#This Row],[DATA]]="","","02")</f>
        <v>02</v>
      </c>
      <c r="V1080" s="34"/>
      <c r="W1080" s="34"/>
      <c r="X1080" s="33"/>
      <c r="Y1080" s="23"/>
      <c r="Z1080" s="21" t="str">
        <f t="shared" si="362"/>
        <v>giovedì</v>
      </c>
      <c r="AA1080" s="22">
        <f t="shared" si="363"/>
        <v>1</v>
      </c>
      <c r="AB1080" s="22" t="str">
        <f t="shared" si="364"/>
        <v>01:00</v>
      </c>
      <c r="AC1080" s="22" t="str">
        <f t="shared" si="365"/>
        <v>NO</v>
      </c>
      <c r="AD1080" s="46"/>
      <c r="AE1080" s="85">
        <v>45841</v>
      </c>
      <c r="AF1080" s="86" t="s">
        <v>110</v>
      </c>
      <c r="AG1080" s="86"/>
      <c r="AH1080" s="86">
        <v>23134</v>
      </c>
      <c r="AI1080" s="86">
        <v>10</v>
      </c>
      <c r="AJ1080" s="87">
        <v>16.45</v>
      </c>
      <c r="AK1080" s="87">
        <v>17.45</v>
      </c>
      <c r="AL1080" s="87">
        <v>1</v>
      </c>
      <c r="AM1080" s="86" t="s">
        <v>111</v>
      </c>
      <c r="AN1080" s="86" t="s">
        <v>49</v>
      </c>
      <c r="AO1080" s="75" t="s">
        <v>61</v>
      </c>
    </row>
    <row r="1081" spans="1:41" ht="14.45" customHeight="1">
      <c r="A1081" s="38"/>
      <c r="B1081" s="9">
        <f t="shared" si="352"/>
        <v>45841</v>
      </c>
      <c r="C1081" s="39">
        <f t="shared" si="373"/>
        <v>404</v>
      </c>
      <c r="D1081" s="38" t="str">
        <f>IF(AF1081="", "", IFERROR(TEXT(INDEX(Tabella4[N°], MATCH("*"&amp;AF1081&amp;"*", Tabella4[DIPENDENTE], 0)), "0000"), "Non trovato"))</f>
        <v>1765</v>
      </c>
      <c r="E1081" s="38" t="str">
        <f>IF(AG1081="", "", IF(ISERROR(MATCH("*"&amp;AG1081&amp;"*", Tabella4[DIPENDENTE], 0)), "Non trovato", TEXT(INDEX(Tabella4[N°], MATCH("*"&amp;AG1081&amp;"*", Tabella4[DIPENDENTE], 0)), "0000")))</f>
        <v/>
      </c>
      <c r="F1081" s="48" t="str">
        <f t="shared" si="353"/>
        <v>SIRINGO</v>
      </c>
      <c r="G1081" s="48" t="str">
        <f t="shared" si="354"/>
        <v/>
      </c>
      <c r="H1081" s="57"/>
      <c r="I1081" s="68" t="str">
        <f t="shared" si="355"/>
        <v>02</v>
      </c>
      <c r="J1081" s="39" t="str">
        <f t="shared" si="370"/>
        <v>08:15</v>
      </c>
      <c r="K1081" s="40" t="str">
        <f t="shared" si="371"/>
        <v/>
      </c>
      <c r="L1081" s="48"/>
      <c r="M1081" s="41" t="str">
        <f t="shared" si="372"/>
        <v/>
      </c>
      <c r="N1081" s="41" t="str">
        <f t="shared" si="356"/>
        <v/>
      </c>
      <c r="O1081" s="10" t="str">
        <f t="shared" si="357"/>
        <v>08:15</v>
      </c>
      <c r="P1081" s="10" t="str">
        <f t="shared" si="358"/>
        <v/>
      </c>
      <c r="Q1081" s="48" t="str">
        <f t="shared" si="359"/>
        <v/>
      </c>
      <c r="R1081" s="48" t="str">
        <f t="shared" si="360"/>
        <v/>
      </c>
      <c r="S1081" s="42" t="str">
        <f t="shared" si="361"/>
        <v>SINGOLO</v>
      </c>
      <c r="T1081" s="57" t="str">
        <f>Tabella3[[#This Row],[Descrizione Attività]]</f>
        <v>ORE CONTO PROPRIO</v>
      </c>
      <c r="U1081" s="57" t="str">
        <f>IF(Tabella1[[#This Row],[DATA]]="","","02")</f>
        <v>02</v>
      </c>
      <c r="V1081" s="34"/>
      <c r="W1081" s="34"/>
      <c r="X1081" s="33"/>
      <c r="Y1081" s="23"/>
      <c r="Z1081" s="21" t="str">
        <f t="shared" si="362"/>
        <v>giovedì</v>
      </c>
      <c r="AA1081" s="22">
        <f t="shared" si="363"/>
        <v>8.25</v>
      </c>
      <c r="AB1081" s="22" t="str">
        <f t="shared" si="364"/>
        <v>08:15</v>
      </c>
      <c r="AC1081" s="22" t="str">
        <f t="shared" si="365"/>
        <v>NO</v>
      </c>
      <c r="AD1081" s="46"/>
      <c r="AE1081" s="85">
        <v>45841</v>
      </c>
      <c r="AF1081" s="86" t="s">
        <v>112</v>
      </c>
      <c r="AG1081" s="86"/>
      <c r="AH1081" s="86">
        <v>4041</v>
      </c>
      <c r="AI1081" s="86">
        <v>10</v>
      </c>
      <c r="AJ1081" s="87">
        <v>7.45</v>
      </c>
      <c r="AK1081" s="87">
        <v>16.45</v>
      </c>
      <c r="AL1081" s="87">
        <v>8.25</v>
      </c>
      <c r="AM1081" s="86" t="s">
        <v>62</v>
      </c>
      <c r="AN1081" s="86" t="s">
        <v>49</v>
      </c>
      <c r="AO1081" s="75">
        <v>4041</v>
      </c>
    </row>
    <row r="1082" spans="1:41" ht="14.45" customHeight="1">
      <c r="A1082" s="38"/>
      <c r="B1082" s="9">
        <f t="shared" si="352"/>
        <v>45841</v>
      </c>
      <c r="C1082" s="39">
        <f t="shared" si="373"/>
        <v>5400256460</v>
      </c>
      <c r="D1082" s="38" t="str">
        <f>IF(AF1082="", "", IFERROR(TEXT(INDEX(Tabella4[N°], MATCH("*"&amp;AF1082&amp;"*", Tabella4[DIPENDENTE], 0)), "0000"), "Non trovato"))</f>
        <v>0431</v>
      </c>
      <c r="E1082" s="38" t="str">
        <f>IF(AG1082="", "", IF(ISERROR(MATCH("*"&amp;AG1082&amp;"*", Tabella4[DIPENDENTE], 0)), "Non trovato", TEXT(INDEX(Tabella4[N°], MATCH("*"&amp;AG1082&amp;"*", Tabella4[DIPENDENTE], 0)), "0000")))</f>
        <v/>
      </c>
      <c r="F1082" s="48" t="str">
        <f t="shared" si="353"/>
        <v>DI NICOLA</v>
      </c>
      <c r="G1082" s="48" t="str">
        <f t="shared" si="354"/>
        <v/>
      </c>
      <c r="H1082" s="57"/>
      <c r="I1082" s="68" t="str">
        <f t="shared" si="355"/>
        <v>02</v>
      </c>
      <c r="J1082" s="39" t="str">
        <f t="shared" si="370"/>
        <v/>
      </c>
      <c r="K1082" s="40" t="str">
        <f t="shared" si="371"/>
        <v>08:00</v>
      </c>
      <c r="L1082" s="48"/>
      <c r="M1082" s="41" t="str">
        <f t="shared" si="372"/>
        <v/>
      </c>
      <c r="N1082" s="41" t="str">
        <f t="shared" si="356"/>
        <v/>
      </c>
      <c r="O1082" s="10" t="str">
        <f t="shared" si="357"/>
        <v>08:00</v>
      </c>
      <c r="P1082" s="10" t="str">
        <f t="shared" si="358"/>
        <v/>
      </c>
      <c r="Q1082" s="48" t="str">
        <f t="shared" si="359"/>
        <v/>
      </c>
      <c r="R1082" s="48" t="str">
        <f t="shared" si="360"/>
        <v/>
      </c>
      <c r="S1082" s="42" t="str">
        <f t="shared" si="361"/>
        <v>SINGOLO</v>
      </c>
      <c r="T1082" s="57" t="str">
        <f>Tabella3[[#This Row],[Descrizione Attività]]</f>
        <v>PTF 5: luce fari + neon scalandrone</v>
      </c>
      <c r="U1082" s="57" t="str">
        <f>IF(Tabella1[[#This Row],[DATA]]="","","02")</f>
        <v>02</v>
      </c>
      <c r="V1082" s="34"/>
      <c r="W1082" s="34"/>
      <c r="X1082" s="33"/>
      <c r="Y1082" s="23"/>
      <c r="Z1082" s="21" t="str">
        <f t="shared" si="362"/>
        <v>giovedì</v>
      </c>
      <c r="AA1082" s="22">
        <f t="shared" si="363"/>
        <v>8</v>
      </c>
      <c r="AB1082" s="22" t="str">
        <f t="shared" si="364"/>
        <v>08:00</v>
      </c>
      <c r="AC1082" s="22" t="str">
        <f t="shared" si="365"/>
        <v>NO</v>
      </c>
      <c r="AD1082" s="46"/>
      <c r="AE1082" s="85">
        <v>45841</v>
      </c>
      <c r="AF1082" s="86" t="s">
        <v>64</v>
      </c>
      <c r="AG1082" s="86"/>
      <c r="AH1082" s="86">
        <v>5400256460</v>
      </c>
      <c r="AI1082" s="86">
        <v>10</v>
      </c>
      <c r="AJ1082" s="87">
        <v>8</v>
      </c>
      <c r="AK1082" s="87">
        <v>16.45</v>
      </c>
      <c r="AL1082" s="87">
        <v>8</v>
      </c>
      <c r="AM1082" s="86" t="s">
        <v>269</v>
      </c>
      <c r="AN1082" s="86" t="s">
        <v>45</v>
      </c>
      <c r="AO1082" s="75" t="s">
        <v>61</v>
      </c>
    </row>
    <row r="1083" spans="1:41" ht="14.45" customHeight="1">
      <c r="A1083" s="38"/>
      <c r="B1083" s="9">
        <f t="shared" si="352"/>
        <v>45841</v>
      </c>
      <c r="C1083" s="39">
        <f t="shared" si="373"/>
        <v>5400257235</v>
      </c>
      <c r="D1083" s="38" t="str">
        <f>IF(AF1083="", "", IFERROR(TEXT(INDEX(Tabella4[N°], MATCH("*"&amp;AF1083&amp;"*", Tabella4[DIPENDENTE], 0)), "0000"), "Non trovato"))</f>
        <v>1924</v>
      </c>
      <c r="E1083" s="38" t="str">
        <f>IF(AG1083="", "", IF(ISERROR(MATCH("*"&amp;AG1083&amp;"*", Tabella4[DIPENDENTE], 0)), "Non trovato", TEXT(INDEX(Tabella4[N°], MATCH("*"&amp;AG1083&amp;"*", Tabella4[DIPENDENTE], 0)), "0000")))</f>
        <v/>
      </c>
      <c r="F1083" s="48" t="str">
        <f t="shared" si="353"/>
        <v>PARTESANO</v>
      </c>
      <c r="G1083" s="48" t="str">
        <f t="shared" si="354"/>
        <v/>
      </c>
      <c r="H1083" s="57"/>
      <c r="I1083" s="68" t="str">
        <f t="shared" si="355"/>
        <v>02</v>
      </c>
      <c r="J1083" s="39" t="str">
        <f t="shared" si="370"/>
        <v/>
      </c>
      <c r="K1083" s="40" t="str">
        <f t="shared" si="371"/>
        <v>06:15</v>
      </c>
      <c r="L1083" s="48"/>
      <c r="M1083" s="41" t="str">
        <f t="shared" si="372"/>
        <v/>
      </c>
      <c r="N1083" s="41" t="str">
        <f t="shared" si="356"/>
        <v/>
      </c>
      <c r="O1083" s="10" t="str">
        <f t="shared" si="357"/>
        <v>06:15</v>
      </c>
      <c r="P1083" s="10" t="str">
        <f t="shared" si="358"/>
        <v/>
      </c>
      <c r="Q1083" s="48" t="str">
        <f t="shared" si="359"/>
        <v/>
      </c>
      <c r="R1083" s="48" t="str">
        <f t="shared" si="360"/>
        <v/>
      </c>
      <c r="S1083" s="42" t="str">
        <f t="shared" si="361"/>
        <v>SINGOLO</v>
      </c>
      <c r="T1083" s="57" t="str">
        <f>Tabella3[[#This Row],[Descrizione Attività]]</f>
        <v>Utilities: squ strum correttiva Luglio</v>
      </c>
      <c r="U1083" s="57" t="str">
        <f>IF(Tabella1[[#This Row],[DATA]]="","","02")</f>
        <v>02</v>
      </c>
      <c r="V1083" s="34"/>
      <c r="W1083" s="34"/>
      <c r="X1083" s="33"/>
      <c r="Y1083" s="23"/>
      <c r="Z1083" s="21" t="str">
        <f t="shared" si="362"/>
        <v>giovedì</v>
      </c>
      <c r="AA1083" s="22">
        <f t="shared" si="363"/>
        <v>6.25</v>
      </c>
      <c r="AB1083" s="22" t="str">
        <f t="shared" si="364"/>
        <v>06:15</v>
      </c>
      <c r="AC1083" s="22" t="str">
        <f t="shared" si="365"/>
        <v>NO</v>
      </c>
      <c r="AD1083" s="46"/>
      <c r="AE1083" s="85">
        <v>45841</v>
      </c>
      <c r="AF1083" s="86" t="s">
        <v>103</v>
      </c>
      <c r="AG1083" s="86"/>
      <c r="AH1083" s="86">
        <v>5400257235</v>
      </c>
      <c r="AI1083" s="86">
        <v>10</v>
      </c>
      <c r="AJ1083" s="87">
        <v>7.45</v>
      </c>
      <c r="AK1083" s="87">
        <v>14.45</v>
      </c>
      <c r="AL1083" s="87">
        <v>6.25</v>
      </c>
      <c r="AM1083" s="86" t="s">
        <v>262</v>
      </c>
      <c r="AN1083" s="86" t="s">
        <v>45</v>
      </c>
      <c r="AO1083" s="75" t="s">
        <v>46</v>
      </c>
    </row>
    <row r="1084" spans="1:41" ht="14.45" customHeight="1">
      <c r="A1084" s="38"/>
      <c r="B1084" s="9">
        <f t="shared" si="352"/>
        <v>45842</v>
      </c>
      <c r="C1084" s="39">
        <f t="shared" si="373"/>
        <v>404</v>
      </c>
      <c r="D1084" s="38" t="str">
        <f>IF(AF1084="", "", IFERROR(TEXT(INDEX(Tabella4[N°], MATCH("*"&amp;AF1084&amp;"*", Tabella4[DIPENDENTE], 0)), "0000"), "Non trovato"))</f>
        <v>1050</v>
      </c>
      <c r="E1084" s="38" t="str">
        <f>IF(AG1084="", "", IF(ISERROR(MATCH("*"&amp;AG1084&amp;"*", Tabella4[DIPENDENTE], 0)), "Non trovato", TEXT(INDEX(Tabella4[N°], MATCH("*"&amp;AG1084&amp;"*", Tabella4[DIPENDENTE], 0)), "0000")))</f>
        <v/>
      </c>
      <c r="F1084" s="48" t="str">
        <f t="shared" si="353"/>
        <v>GIGLIUTO M</v>
      </c>
      <c r="G1084" s="48" t="str">
        <f t="shared" si="354"/>
        <v/>
      </c>
      <c r="H1084" s="57"/>
      <c r="I1084" s="68" t="str">
        <f t="shared" si="355"/>
        <v>02</v>
      </c>
      <c r="J1084" s="39" t="str">
        <f t="shared" si="370"/>
        <v/>
      </c>
      <c r="K1084" s="40" t="str">
        <f t="shared" si="371"/>
        <v/>
      </c>
      <c r="L1084" s="48"/>
      <c r="M1084" s="41" t="str">
        <f t="shared" si="372"/>
        <v/>
      </c>
      <c r="N1084" s="41" t="str">
        <f t="shared" si="356"/>
        <v/>
      </c>
      <c r="O1084" s="10" t="str">
        <f t="shared" si="357"/>
        <v>00:30</v>
      </c>
      <c r="P1084" s="10" t="str">
        <f t="shared" si="358"/>
        <v>00:30</v>
      </c>
      <c r="Q1084" s="48" t="str">
        <f t="shared" si="359"/>
        <v/>
      </c>
      <c r="R1084" s="48" t="str">
        <f t="shared" si="360"/>
        <v/>
      </c>
      <c r="S1084" s="42" t="str">
        <f t="shared" si="361"/>
        <v>SINGOLO</v>
      </c>
      <c r="T1084" s="57" t="str">
        <f>Tabella3[[#This Row],[Descrizione Attività]]</f>
        <v>PERMESSO RETRIBUITO</v>
      </c>
      <c r="U1084" s="57" t="str">
        <f>IF(Tabella1[[#This Row],[DATA]]="","","02")</f>
        <v>02</v>
      </c>
      <c r="V1084" s="34"/>
      <c r="W1084" s="34"/>
      <c r="X1084" s="33"/>
      <c r="Y1084" s="23"/>
      <c r="Z1084" s="21" t="str">
        <f t="shared" si="362"/>
        <v>venerdì</v>
      </c>
      <c r="AA1084" s="22">
        <f t="shared" si="363"/>
        <v>0.5</v>
      </c>
      <c r="AB1084" s="22" t="str">
        <f t="shared" si="364"/>
        <v>00:30</v>
      </c>
      <c r="AC1084" s="22" t="str">
        <f t="shared" si="365"/>
        <v>NO</v>
      </c>
      <c r="AD1084" s="46"/>
      <c r="AE1084" s="85">
        <v>45842</v>
      </c>
      <c r="AF1084" s="86" t="s">
        <v>109</v>
      </c>
      <c r="AG1084" s="86"/>
      <c r="AH1084" s="86">
        <v>4044</v>
      </c>
      <c r="AI1084" s="86">
        <v>10</v>
      </c>
      <c r="AJ1084" s="87">
        <v>12.15</v>
      </c>
      <c r="AK1084" s="87">
        <v>12.45</v>
      </c>
      <c r="AL1084" s="87">
        <v>0.5</v>
      </c>
      <c r="AM1084" s="86" t="s">
        <v>48</v>
      </c>
      <c r="AN1084" s="86" t="s">
        <v>49</v>
      </c>
      <c r="AO1084" s="75">
        <v>404</v>
      </c>
    </row>
    <row r="1085" spans="1:41" ht="14.45" customHeight="1">
      <c r="A1085" s="38"/>
      <c r="B1085" s="9">
        <f t="shared" si="352"/>
        <v>45842</v>
      </c>
      <c r="C1085" s="39">
        <f t="shared" si="373"/>
        <v>404</v>
      </c>
      <c r="D1085" s="38" t="str">
        <f>IF(AF1085="", "", IFERROR(TEXT(INDEX(Tabella4[N°], MATCH("*"&amp;AF1085&amp;"*", Tabella4[DIPENDENTE], 0)), "0000"), "Non trovato"))</f>
        <v>2114</v>
      </c>
      <c r="E1085" s="38" t="str">
        <f>IF(AG1085="", "", IF(ISERROR(MATCH("*"&amp;AG1085&amp;"*", Tabella4[DIPENDENTE], 0)), "Non trovato", TEXT(INDEX(Tabella4[N°], MATCH("*"&amp;AG1085&amp;"*", Tabella4[DIPENDENTE], 0)), "0000")))</f>
        <v/>
      </c>
      <c r="F1085" s="48" t="str">
        <f t="shared" si="353"/>
        <v>GUARINO</v>
      </c>
      <c r="G1085" s="48" t="str">
        <f t="shared" si="354"/>
        <v/>
      </c>
      <c r="H1085" s="57"/>
      <c r="I1085" s="68" t="str">
        <f t="shared" si="355"/>
        <v>02</v>
      </c>
      <c r="J1085" s="39" t="str">
        <f t="shared" si="370"/>
        <v/>
      </c>
      <c r="K1085" s="40" t="str">
        <f t="shared" si="371"/>
        <v/>
      </c>
      <c r="L1085" s="48"/>
      <c r="M1085" s="41" t="str">
        <f t="shared" si="372"/>
        <v/>
      </c>
      <c r="N1085" s="41" t="str">
        <f t="shared" si="356"/>
        <v/>
      </c>
      <c r="O1085" s="10" t="str">
        <f t="shared" si="357"/>
        <v>01:00</v>
      </c>
      <c r="P1085" s="10" t="str">
        <f t="shared" si="358"/>
        <v>01:00</v>
      </c>
      <c r="Q1085" s="48" t="str">
        <f t="shared" si="359"/>
        <v/>
      </c>
      <c r="R1085" s="48" t="str">
        <f t="shared" si="360"/>
        <v/>
      </c>
      <c r="S1085" s="42" t="str">
        <f t="shared" si="361"/>
        <v>SINGOLO</v>
      </c>
      <c r="T1085" s="57" t="str">
        <f>Tabella3[[#This Row],[Descrizione Attività]]</f>
        <v>PERMESSO RETRIBUITO</v>
      </c>
      <c r="U1085" s="57" t="str">
        <f>IF(Tabella1[[#This Row],[DATA]]="","","02")</f>
        <v>02</v>
      </c>
      <c r="V1085" s="34"/>
      <c r="W1085" s="34"/>
      <c r="X1085" s="33"/>
      <c r="Y1085" s="23"/>
      <c r="Z1085" s="21" t="str">
        <f t="shared" si="362"/>
        <v>venerdì</v>
      </c>
      <c r="AA1085" s="22">
        <f t="shared" si="363"/>
        <v>1</v>
      </c>
      <c r="AB1085" s="22" t="str">
        <f t="shared" si="364"/>
        <v>01:00</v>
      </c>
      <c r="AC1085" s="22" t="str">
        <f t="shared" si="365"/>
        <v>NO</v>
      </c>
      <c r="AD1085" s="46"/>
      <c r="AE1085" s="85">
        <v>45842</v>
      </c>
      <c r="AF1085" s="86" t="s">
        <v>43</v>
      </c>
      <c r="AG1085" s="86"/>
      <c r="AH1085" s="86">
        <v>4044</v>
      </c>
      <c r="AI1085" s="86">
        <v>10</v>
      </c>
      <c r="AJ1085" s="87">
        <v>11.45</v>
      </c>
      <c r="AK1085" s="87">
        <v>12.45</v>
      </c>
      <c r="AL1085" s="87">
        <v>1</v>
      </c>
      <c r="AM1085" s="86" t="s">
        <v>48</v>
      </c>
      <c r="AN1085" s="86" t="s">
        <v>49</v>
      </c>
      <c r="AO1085" s="75">
        <v>404</v>
      </c>
    </row>
    <row r="1086" spans="1:41" ht="14.45" customHeight="1">
      <c r="A1086" s="38"/>
      <c r="B1086" s="9">
        <f t="shared" si="352"/>
        <v>45842</v>
      </c>
      <c r="C1086" s="39">
        <f t="shared" si="373"/>
        <v>404</v>
      </c>
      <c r="D1086" s="38" t="str">
        <f>IF(AF1086="", "", IFERROR(TEXT(INDEX(Tabella4[N°], MATCH("*"&amp;AF1086&amp;"*", Tabella4[DIPENDENTE], 0)), "0000"), "Non trovato"))</f>
        <v>0967</v>
      </c>
      <c r="E1086" s="38" t="str">
        <f>IF(AG1086="", "", IF(ISERROR(MATCH("*"&amp;AG1086&amp;"*", Tabella4[DIPENDENTE], 0)), "Non trovato", TEXT(INDEX(Tabella4[N°], MATCH("*"&amp;AG1086&amp;"*", Tabella4[DIPENDENTE], 0)), "0000")))</f>
        <v>0803</v>
      </c>
      <c r="F1086" s="48" t="str">
        <f t="shared" si="353"/>
        <v>SCALISI</v>
      </c>
      <c r="G1086" s="48" t="str">
        <f t="shared" si="354"/>
        <v>SPINALI V</v>
      </c>
      <c r="H1086" s="57"/>
      <c r="I1086" s="68" t="str">
        <f t="shared" si="355"/>
        <v>02</v>
      </c>
      <c r="J1086" s="39" t="str">
        <f t="shared" si="370"/>
        <v/>
      </c>
      <c r="K1086" s="40" t="str">
        <f t="shared" si="371"/>
        <v/>
      </c>
      <c r="L1086" s="48"/>
      <c r="M1086" s="41" t="str">
        <f t="shared" si="372"/>
        <v/>
      </c>
      <c r="N1086" s="41" t="str">
        <f t="shared" si="356"/>
        <v/>
      </c>
      <c r="O1086" s="10" t="str">
        <f t="shared" si="357"/>
        <v>00:30</v>
      </c>
      <c r="P1086" s="10" t="str">
        <f t="shared" si="358"/>
        <v>00:30</v>
      </c>
      <c r="Q1086" s="48" t="str">
        <f t="shared" si="359"/>
        <v/>
      </c>
      <c r="R1086" s="48" t="str">
        <f t="shared" si="360"/>
        <v/>
      </c>
      <c r="S1086" s="42" t="str">
        <f t="shared" si="361"/>
        <v>DOPPIO</v>
      </c>
      <c r="T1086" s="57" t="str">
        <f>Tabella3[[#This Row],[Descrizione Attività]]</f>
        <v>PERMESSO RETRIBUITO</v>
      </c>
      <c r="U1086" s="57" t="str">
        <f>IF(Tabella1[[#This Row],[DATA]]="","","02")</f>
        <v>02</v>
      </c>
      <c r="V1086" s="34"/>
      <c r="W1086" s="34"/>
      <c r="X1086" s="33"/>
      <c r="Y1086" s="23"/>
      <c r="Z1086" s="21" t="str">
        <f t="shared" si="362"/>
        <v>venerdì</v>
      </c>
      <c r="AA1086" s="22">
        <f t="shared" si="363"/>
        <v>0.5</v>
      </c>
      <c r="AB1086" s="22" t="str">
        <f t="shared" si="364"/>
        <v>00:30</v>
      </c>
      <c r="AC1086" s="22" t="str">
        <f t="shared" si="365"/>
        <v>NO</v>
      </c>
      <c r="AD1086" s="46"/>
      <c r="AE1086" s="85">
        <v>45842</v>
      </c>
      <c r="AF1086" s="86" t="s">
        <v>68</v>
      </c>
      <c r="AG1086" s="86" t="s">
        <v>69</v>
      </c>
      <c r="AH1086" s="86">
        <v>4044</v>
      </c>
      <c r="AI1086" s="86">
        <v>10</v>
      </c>
      <c r="AJ1086" s="87">
        <v>7.45</v>
      </c>
      <c r="AK1086" s="87">
        <v>8.15</v>
      </c>
      <c r="AL1086" s="87">
        <v>1</v>
      </c>
      <c r="AM1086" s="86" t="s">
        <v>48</v>
      </c>
      <c r="AN1086" s="86" t="s">
        <v>49</v>
      </c>
      <c r="AO1086" s="75">
        <v>404</v>
      </c>
    </row>
    <row r="1087" spans="1:41" ht="14.45" customHeight="1">
      <c r="A1087" s="38"/>
      <c r="B1087" s="9">
        <f t="shared" si="352"/>
        <v>45842</v>
      </c>
      <c r="C1087" s="39">
        <f t="shared" si="373"/>
        <v>404</v>
      </c>
      <c r="D1087" s="38" t="str">
        <f>IF(AF1087="", "", IFERROR(TEXT(INDEX(Tabella4[N°], MATCH("*"&amp;AF1087&amp;"*", Tabella4[DIPENDENTE], 0)), "0000"), "Non trovato"))</f>
        <v>2109</v>
      </c>
      <c r="E1087" s="38" t="str">
        <f>IF(AG1087="", "", IF(ISERROR(MATCH("*"&amp;AG1087&amp;"*", Tabella4[DIPENDENTE], 0)), "Non trovato", TEXT(INDEX(Tabella4[N°], MATCH("*"&amp;AG1087&amp;"*", Tabella4[DIPENDENTE], 0)), "0000")))</f>
        <v>2083</v>
      </c>
      <c r="F1087" s="48" t="str">
        <f t="shared" si="353"/>
        <v>CAVALLI</v>
      </c>
      <c r="G1087" s="48" t="str">
        <f t="shared" si="354"/>
        <v>NOCERA</v>
      </c>
      <c r="H1087" s="57"/>
      <c r="I1087" s="68" t="str">
        <f t="shared" si="355"/>
        <v>02</v>
      </c>
      <c r="J1087" s="39" t="str">
        <f t="shared" si="370"/>
        <v/>
      </c>
      <c r="K1087" s="40" t="str">
        <f t="shared" si="371"/>
        <v/>
      </c>
      <c r="L1087" s="48"/>
      <c r="M1087" s="41" t="str">
        <f t="shared" si="372"/>
        <v/>
      </c>
      <c r="N1087" s="41" t="str">
        <f t="shared" si="356"/>
        <v/>
      </c>
      <c r="O1087" s="10" t="str">
        <f t="shared" si="357"/>
        <v>05:00</v>
      </c>
      <c r="P1087" s="10" t="str">
        <f t="shared" si="358"/>
        <v>05:00</v>
      </c>
      <c r="Q1087" s="48" t="str">
        <f t="shared" si="359"/>
        <v/>
      </c>
      <c r="R1087" s="48" t="str">
        <f t="shared" si="360"/>
        <v/>
      </c>
      <c r="S1087" s="42" t="str">
        <f t="shared" si="361"/>
        <v>DOPPIO</v>
      </c>
      <c r="T1087" s="57" t="str">
        <f>Tabella3[[#This Row],[Descrizione Attività]]</f>
        <v>FERIE</v>
      </c>
      <c r="U1087" s="57" t="str">
        <f>IF(Tabella1[[#This Row],[DATA]]="","","02")</f>
        <v>02</v>
      </c>
      <c r="V1087" s="34"/>
      <c r="W1087" s="34"/>
      <c r="X1087" s="33"/>
      <c r="Y1087" s="23"/>
      <c r="Z1087" s="21" t="str">
        <f t="shared" si="362"/>
        <v>venerdì</v>
      </c>
      <c r="AA1087" s="22">
        <f t="shared" si="363"/>
        <v>5</v>
      </c>
      <c r="AB1087" s="22" t="str">
        <f t="shared" si="364"/>
        <v>05:00</v>
      </c>
      <c r="AC1087" s="22" t="str">
        <f t="shared" si="365"/>
        <v>NO</v>
      </c>
      <c r="AD1087" s="46"/>
      <c r="AE1087" s="85">
        <v>45842</v>
      </c>
      <c r="AF1087" s="86" t="s">
        <v>114</v>
      </c>
      <c r="AG1087" s="86" t="s">
        <v>88</v>
      </c>
      <c r="AH1087" s="86">
        <v>4042</v>
      </c>
      <c r="AI1087" s="86">
        <v>10</v>
      </c>
      <c r="AJ1087" s="87"/>
      <c r="AK1087" s="87"/>
      <c r="AL1087" s="87">
        <v>10</v>
      </c>
      <c r="AM1087" s="86" t="s">
        <v>53</v>
      </c>
      <c r="AN1087" s="86" t="s">
        <v>49</v>
      </c>
      <c r="AO1087" s="75">
        <v>404</v>
      </c>
    </row>
    <row r="1088" spans="1:41" ht="14.45" customHeight="1">
      <c r="A1088" s="38"/>
      <c r="B1088" s="9">
        <f t="shared" si="352"/>
        <v>45842</v>
      </c>
      <c r="C1088" s="39">
        <f t="shared" si="373"/>
        <v>404</v>
      </c>
      <c r="D1088" s="38" t="str">
        <f>IF(AF1088="", "", IFERROR(TEXT(INDEX(Tabella4[N°], MATCH("*"&amp;AF1088&amp;"*", Tabella4[DIPENDENTE], 0)), "0000"), "Non trovato"))</f>
        <v>2214</v>
      </c>
      <c r="E1088" s="38" t="str">
        <f>IF(AG1088="", "", IF(ISERROR(MATCH("*"&amp;AG1088&amp;"*", Tabella4[DIPENDENTE], 0)), "Non trovato", TEXT(INDEX(Tabella4[N°], MATCH("*"&amp;AG1088&amp;"*", Tabella4[DIPENDENTE], 0)), "0000")))</f>
        <v/>
      </c>
      <c r="F1088" s="48" t="str">
        <f t="shared" si="353"/>
        <v>SERRA</v>
      </c>
      <c r="G1088" s="48" t="str">
        <f t="shared" si="354"/>
        <v/>
      </c>
      <c r="H1088" s="57"/>
      <c r="I1088" s="68" t="str">
        <f t="shared" si="355"/>
        <v>02</v>
      </c>
      <c r="J1088" s="39" t="str">
        <f t="shared" si="370"/>
        <v/>
      </c>
      <c r="K1088" s="40" t="str">
        <f t="shared" si="371"/>
        <v/>
      </c>
      <c r="L1088" s="48"/>
      <c r="M1088" s="41" t="str">
        <f t="shared" si="372"/>
        <v/>
      </c>
      <c r="N1088" s="41" t="str">
        <f t="shared" si="356"/>
        <v/>
      </c>
      <c r="O1088" s="10" t="str">
        <f t="shared" si="357"/>
        <v>05:00</v>
      </c>
      <c r="P1088" s="10" t="str">
        <f t="shared" si="358"/>
        <v>05:00</v>
      </c>
      <c r="Q1088" s="48" t="str">
        <f t="shared" si="359"/>
        <v/>
      </c>
      <c r="R1088" s="48" t="str">
        <f t="shared" si="360"/>
        <v/>
      </c>
      <c r="S1088" s="42" t="str">
        <f t="shared" si="361"/>
        <v>SINGOLO</v>
      </c>
      <c r="T1088" s="57" t="str">
        <f>Tabella3[[#This Row],[Descrizione Attività]]</f>
        <v>FERIE</v>
      </c>
      <c r="U1088" s="57" t="str">
        <f>IF(Tabella1[[#This Row],[DATA]]="","","02")</f>
        <v>02</v>
      </c>
      <c r="V1088" s="34"/>
      <c r="W1088" s="34"/>
      <c r="X1088" s="33"/>
      <c r="Y1088" s="23"/>
      <c r="Z1088" s="21" t="str">
        <f t="shared" si="362"/>
        <v>venerdì</v>
      </c>
      <c r="AA1088" s="22">
        <f t="shared" si="363"/>
        <v>5</v>
      </c>
      <c r="AB1088" s="22" t="str">
        <f t="shared" si="364"/>
        <v>05:00</v>
      </c>
      <c r="AC1088" s="22" t="str">
        <f t="shared" si="365"/>
        <v>NO</v>
      </c>
      <c r="AD1088" s="46"/>
      <c r="AE1088" s="85">
        <v>45842</v>
      </c>
      <c r="AF1088" s="86" t="s">
        <v>52</v>
      </c>
      <c r="AG1088" s="86"/>
      <c r="AH1088" s="86">
        <v>4042</v>
      </c>
      <c r="AI1088" s="86">
        <v>10</v>
      </c>
      <c r="AJ1088" s="87"/>
      <c r="AK1088" s="87"/>
      <c r="AL1088" s="87">
        <v>5</v>
      </c>
      <c r="AM1088" s="86" t="s">
        <v>53</v>
      </c>
      <c r="AN1088" s="86" t="s">
        <v>49</v>
      </c>
      <c r="AO1088" s="75">
        <v>404</v>
      </c>
    </row>
    <row r="1089" spans="1:41" ht="14.45" customHeight="1">
      <c r="A1089" s="38"/>
      <c r="B1089" s="9">
        <f t="shared" si="352"/>
        <v>45842</v>
      </c>
      <c r="C1089" s="39">
        <f t="shared" si="373"/>
        <v>404</v>
      </c>
      <c r="D1089" s="38" t="str">
        <f>IF(AF1089="", "", IFERROR(TEXT(INDEX(Tabella4[N°], MATCH("*"&amp;AF1089&amp;"*", Tabella4[DIPENDENTE], 0)), "0000"), "Non trovato"))</f>
        <v>0476</v>
      </c>
      <c r="E1089" s="38" t="str">
        <f>IF(AG1089="", "", IF(ISERROR(MATCH("*"&amp;AG1089&amp;"*", Tabella4[DIPENDENTE], 0)), "Non trovato", TEXT(INDEX(Tabella4[N°], MATCH("*"&amp;AG1089&amp;"*", Tabella4[DIPENDENTE], 0)), "0000")))</f>
        <v>0266</v>
      </c>
      <c r="F1089" s="48" t="str">
        <f t="shared" si="353"/>
        <v>ARICO'</v>
      </c>
      <c r="G1089" s="48" t="str">
        <f t="shared" si="354"/>
        <v>DI SALVO</v>
      </c>
      <c r="H1089" s="57"/>
      <c r="I1089" s="68" t="str">
        <f t="shared" si="355"/>
        <v>02</v>
      </c>
      <c r="J1089" s="39" t="str">
        <f t="shared" si="370"/>
        <v/>
      </c>
      <c r="K1089" s="40" t="str">
        <f t="shared" si="371"/>
        <v/>
      </c>
      <c r="L1089" s="48"/>
      <c r="M1089" s="41" t="str">
        <f t="shared" si="372"/>
        <v/>
      </c>
      <c r="N1089" s="41" t="str">
        <f t="shared" si="356"/>
        <v/>
      </c>
      <c r="O1089" s="10" t="str">
        <f t="shared" si="357"/>
        <v>05:00</v>
      </c>
      <c r="P1089" s="10" t="str">
        <f t="shared" si="358"/>
        <v/>
      </c>
      <c r="Q1089" s="48" t="str">
        <f t="shared" si="359"/>
        <v>05:00</v>
      </c>
      <c r="R1089" s="48" t="str">
        <f t="shared" si="360"/>
        <v/>
      </c>
      <c r="S1089" s="42" t="str">
        <f t="shared" si="361"/>
        <v>DOPPIO</v>
      </c>
      <c r="T1089" s="57" t="str">
        <f>Tabella3[[#This Row],[Descrizione Attività]]</f>
        <v>MALATTIA</v>
      </c>
      <c r="U1089" s="57" t="str">
        <f>IF(Tabella1[[#This Row],[DATA]]="","","02")</f>
        <v>02</v>
      </c>
      <c r="V1089" s="34"/>
      <c r="W1089" s="34"/>
      <c r="X1089" s="33"/>
      <c r="Y1089" s="23"/>
      <c r="Z1089" s="21" t="str">
        <f t="shared" si="362"/>
        <v>venerdì</v>
      </c>
      <c r="AA1089" s="22">
        <f t="shared" si="363"/>
        <v>5</v>
      </c>
      <c r="AB1089" s="22" t="str">
        <f t="shared" si="364"/>
        <v>05:00</v>
      </c>
      <c r="AC1089" s="22" t="str">
        <f t="shared" si="365"/>
        <v>NO</v>
      </c>
      <c r="AD1089" s="46"/>
      <c r="AE1089" s="85">
        <v>45842</v>
      </c>
      <c r="AF1089" s="86" t="s">
        <v>108</v>
      </c>
      <c r="AG1089" s="86" t="s">
        <v>54</v>
      </c>
      <c r="AH1089" s="86">
        <v>4043</v>
      </c>
      <c r="AI1089" s="86">
        <v>10</v>
      </c>
      <c r="AJ1089" s="87"/>
      <c r="AK1089" s="87"/>
      <c r="AL1089" s="87">
        <v>10</v>
      </c>
      <c r="AM1089" s="86" t="s">
        <v>22</v>
      </c>
      <c r="AN1089" s="86" t="s">
        <v>49</v>
      </c>
      <c r="AO1089" s="75">
        <v>404</v>
      </c>
    </row>
    <row r="1090" spans="1:41" ht="14.45" customHeight="1">
      <c r="A1090" s="38"/>
      <c r="B1090" s="9">
        <f t="shared" si="352"/>
        <v>45842</v>
      </c>
      <c r="C1090" s="39">
        <f t="shared" si="373"/>
        <v>404</v>
      </c>
      <c r="D1090" s="38" t="str">
        <f>IF(AF1090="", "", IFERROR(TEXT(INDEX(Tabella4[N°], MATCH("*"&amp;AF1090&amp;"*", Tabella4[DIPENDENTE], 0)), "0000"), "Non trovato"))</f>
        <v>2011</v>
      </c>
      <c r="E1090" s="38" t="str">
        <f>IF(AG1090="", "", IF(ISERROR(MATCH("*"&amp;AG1090&amp;"*", Tabella4[DIPENDENTE], 0)), "Non trovato", TEXT(INDEX(Tabella4[N°], MATCH("*"&amp;AG1090&amp;"*", Tabella4[DIPENDENTE], 0)), "0000")))</f>
        <v/>
      </c>
      <c r="F1090" s="48" t="str">
        <f t="shared" si="353"/>
        <v>SCAVULLO</v>
      </c>
      <c r="G1090" s="48" t="str">
        <f t="shared" si="354"/>
        <v/>
      </c>
      <c r="H1090" s="57"/>
      <c r="I1090" s="68" t="str">
        <f t="shared" si="355"/>
        <v>02</v>
      </c>
      <c r="J1090" s="39" t="str">
        <f t="shared" si="370"/>
        <v/>
      </c>
      <c r="K1090" s="40" t="str">
        <f t="shared" si="371"/>
        <v/>
      </c>
      <c r="L1090" s="48"/>
      <c r="M1090" s="41" t="str">
        <f t="shared" si="372"/>
        <v/>
      </c>
      <c r="N1090" s="41" t="str">
        <f t="shared" si="356"/>
        <v/>
      </c>
      <c r="O1090" s="10" t="str">
        <f t="shared" si="357"/>
        <v>05:00</v>
      </c>
      <c r="P1090" s="10" t="str">
        <f t="shared" si="358"/>
        <v/>
      </c>
      <c r="Q1090" s="48" t="str">
        <f t="shared" si="359"/>
        <v>05:00</v>
      </c>
      <c r="R1090" s="48" t="str">
        <f t="shared" si="360"/>
        <v/>
      </c>
      <c r="S1090" s="42" t="str">
        <f t="shared" si="361"/>
        <v>SINGOLO</v>
      </c>
      <c r="T1090" s="57" t="str">
        <f>Tabella3[[#This Row],[Descrizione Attività]]</f>
        <v>MALATTIA</v>
      </c>
      <c r="U1090" s="57" t="str">
        <f>IF(Tabella1[[#This Row],[DATA]]="","","02")</f>
        <v>02</v>
      </c>
      <c r="V1090" s="34"/>
      <c r="W1090" s="34"/>
      <c r="X1090" s="33"/>
      <c r="Y1090" s="23"/>
      <c r="Z1090" s="21" t="str">
        <f t="shared" si="362"/>
        <v>venerdì</v>
      </c>
      <c r="AA1090" s="22">
        <f t="shared" si="363"/>
        <v>5</v>
      </c>
      <c r="AB1090" s="22" t="str">
        <f t="shared" si="364"/>
        <v>05:00</v>
      </c>
      <c r="AC1090" s="22" t="str">
        <f t="shared" si="365"/>
        <v>NO</v>
      </c>
      <c r="AD1090" s="46"/>
      <c r="AE1090" s="85">
        <v>45842</v>
      </c>
      <c r="AF1090" s="86" t="s">
        <v>84</v>
      </c>
      <c r="AG1090" s="86"/>
      <c r="AH1090" s="86">
        <v>4043</v>
      </c>
      <c r="AI1090" s="86">
        <v>10</v>
      </c>
      <c r="AJ1090" s="87"/>
      <c r="AK1090" s="87"/>
      <c r="AL1090" s="87">
        <v>5</v>
      </c>
      <c r="AM1090" s="86" t="s">
        <v>22</v>
      </c>
      <c r="AN1090" s="86" t="s">
        <v>49</v>
      </c>
      <c r="AO1090" s="75">
        <v>404</v>
      </c>
    </row>
    <row r="1091" spans="1:41" ht="14.45" customHeight="1">
      <c r="A1091" s="38"/>
      <c r="B1091" s="9">
        <f t="shared" si="352"/>
        <v>45842</v>
      </c>
      <c r="C1091" s="39">
        <f t="shared" si="373"/>
        <v>5400257263</v>
      </c>
      <c r="D1091" s="38" t="str">
        <f>IF(AF1091="", "", IFERROR(TEXT(INDEX(Tabella4[N°], MATCH("*"&amp;AF1091&amp;"*", Tabella4[DIPENDENTE], 0)), "0000"), "Non trovato"))</f>
        <v>1894</v>
      </c>
      <c r="E1091" s="38" t="str">
        <f>IF(AG1091="", "", IF(ISERROR(MATCH("*"&amp;AG1091&amp;"*", Tabella4[DIPENDENTE], 0)), "Non trovato", TEXT(INDEX(Tabella4[N°], MATCH("*"&amp;AG1091&amp;"*", Tabella4[DIPENDENTE], 0)), "0000")))</f>
        <v>0559</v>
      </c>
      <c r="F1091" s="48" t="str">
        <f t="shared" si="353"/>
        <v>CORTESE</v>
      </c>
      <c r="G1091" s="48" t="str">
        <f t="shared" si="354"/>
        <v>MARINO A</v>
      </c>
      <c r="H1091" s="57"/>
      <c r="I1091" s="68" t="str">
        <f t="shared" si="355"/>
        <v>02</v>
      </c>
      <c r="J1091" s="39" t="str">
        <f t="shared" si="370"/>
        <v/>
      </c>
      <c r="K1091" s="40" t="str">
        <f t="shared" si="371"/>
        <v>07:00</v>
      </c>
      <c r="L1091" s="48"/>
      <c r="M1091" s="41" t="str">
        <f t="shared" si="372"/>
        <v>02:00</v>
      </c>
      <c r="N1091" s="41" t="str">
        <f t="shared" si="356"/>
        <v/>
      </c>
      <c r="O1091" s="10" t="str">
        <f t="shared" si="357"/>
        <v>09:00</v>
      </c>
      <c r="P1091" s="10" t="str">
        <f t="shared" si="358"/>
        <v/>
      </c>
      <c r="Q1091" s="48" t="str">
        <f t="shared" si="359"/>
        <v/>
      </c>
      <c r="R1091" s="48" t="str">
        <f t="shared" si="360"/>
        <v/>
      </c>
      <c r="S1091" s="42" t="str">
        <f t="shared" si="361"/>
        <v>DOPPIO</v>
      </c>
      <c r="T1091" s="57" t="str">
        <f>Tabella3[[#This Row],[Descrizione Attività]]</f>
        <v>Smontagg. e montagg. conv. "A" e Mot. El</v>
      </c>
      <c r="U1091" s="57" t="str">
        <f>IF(Tabella1[[#This Row],[DATA]]="","","02")</f>
        <v>02</v>
      </c>
      <c r="V1091" s="34"/>
      <c r="W1091" s="34"/>
      <c r="X1091" s="33"/>
      <c r="Y1091" s="23"/>
      <c r="Z1091" s="21" t="str">
        <f t="shared" si="362"/>
        <v>venerdì</v>
      </c>
      <c r="AA1091" s="22">
        <f t="shared" si="363"/>
        <v>9</v>
      </c>
      <c r="AB1091" s="22" t="str">
        <f t="shared" si="364"/>
        <v>09:00</v>
      </c>
      <c r="AC1091" s="22" t="str">
        <f t="shared" si="365"/>
        <v>NO</v>
      </c>
      <c r="AD1091" s="46"/>
      <c r="AE1091" s="85">
        <v>45842</v>
      </c>
      <c r="AF1091" s="86" t="s">
        <v>58</v>
      </c>
      <c r="AG1091" s="86" t="s">
        <v>157</v>
      </c>
      <c r="AH1091" s="86">
        <v>5400257263</v>
      </c>
      <c r="AI1091" s="86">
        <v>10</v>
      </c>
      <c r="AJ1091" s="87">
        <v>7.45</v>
      </c>
      <c r="AK1091" s="87">
        <v>16.45</v>
      </c>
      <c r="AL1091" s="87">
        <v>18</v>
      </c>
      <c r="AM1091" s="86" t="s">
        <v>250</v>
      </c>
      <c r="AN1091" s="86" t="s">
        <v>45</v>
      </c>
      <c r="AO1091" s="75" t="s">
        <v>124</v>
      </c>
    </row>
    <row r="1092" spans="1:41" ht="14.45" customHeight="1">
      <c r="A1092" s="38"/>
      <c r="B1092" s="9">
        <f t="shared" ref="B1092:B1155" si="374">IF(OR(AE1092="", AE1092=0), "", AE1092)</f>
        <v>45842</v>
      </c>
      <c r="C1092" s="39">
        <f>IF(AH1092="","", IF(OR(AH1092=4041, AH1092=4042, AH1092=4043, AH1092=4044, AH1092=4045, AH1092=4046, AH1092=4048, AH1092=4049, AH1092=4051, AH1092=4052, AH1092=4053, AH1092=4054),
    404,
    IF(AH1092=4047,
        "ALTRO CANTIERE",
        IF(AH1092=4050,
            430,
            IF(LEN(AH1092)=5,
                MID(AH1092, 1, 2) &amp; "/" &amp; MID(AH1092, 3, 3),
                AH1092
            )
        )
    )
))</f>
        <v>5400257823</v>
      </c>
      <c r="D1092" s="38" t="str">
        <f>IF(AF1092="", "", IFERROR(TEXT(INDEX(Tabella4[N°], MATCH("*"&amp;AF1092&amp;"*", Tabella4[DIPENDENTE], 0)), "0000"), "Non trovato"))</f>
        <v>0967</v>
      </c>
      <c r="E1092" s="38" t="str">
        <f>IF(AG1092="", "", IF(ISERROR(MATCH("*"&amp;AG1092&amp;"*", Tabella4[DIPENDENTE], 0)), "Non trovato", TEXT(INDEX(Tabella4[N°], MATCH("*"&amp;AG1092&amp;"*", Tabella4[DIPENDENTE], 0)), "0000")))</f>
        <v>0803</v>
      </c>
      <c r="F1092" s="48" t="str">
        <f t="shared" ref="F1092:F1155" si="375">IF(AF1092="","",AF1092)</f>
        <v>SCALISI</v>
      </c>
      <c r="G1092" s="48" t="str">
        <f t="shared" ref="G1092:G1155" si="376">IF(AG1092="","",AG1092)</f>
        <v>SPINALI V</v>
      </c>
      <c r="H1092" s="57"/>
      <c r="I1092" s="68" t="str">
        <f t="shared" ref="I1092:I1155" si="377">IF(B1092&lt;&gt;"", "02", "")</f>
        <v>02</v>
      </c>
      <c r="J1092" s="39" t="str">
        <f>IF(OR(AH1092=4041, AH1092=4048, AH1092=4049, AH1092=4054, AH1092=4050,AH1092=428),
    IF(TEXT(VALUE(AB1092) -
        IF(M1092&lt;&gt;"", VALUE(M1092), 0) -
        IF(N1092&lt;&gt;"", VALUE(N1092), 0),
    "[hh]:mm") = "00:00",
    "",
    TEXT(VALUE(AB1092) -
        IF(M1092&lt;&gt;"", VALUE(M1092), 0) -
        IF(N1092&lt;&gt;"", VALUE(N1092), 0),
    "[hh]:mm")),
    "")</f>
        <v/>
      </c>
      <c r="K1092" s="40" t="str">
        <f>IF(AND(AH1092&lt;&gt;4041, AH1092&lt;&gt;428, AH1092&lt;&gt;4048, AH1092&lt;&gt;4054, AH1092&lt;&gt;4049, AH1092&lt;&gt;4045, AH1092&lt;&gt;4046, AH1092&lt;&gt;4052, AH1092&lt;&gt;4044, AH1092&lt;&gt;4042, AH1092&lt;&gt;4043, AH1092&lt;&gt;4053, AH1092&lt;&gt;4047, AH1092&lt;&gt;4050),
    IF(ISERROR(TEXT(VALUE(AB1092) -
        IF(M1092&lt;&gt;"", VALUE(M1092), 0) -
        IF(N1092&lt;&gt;"", VALUE(N1092), 0),
    "[hh]:mm")), "",
    IF(TEXT(VALUE(AB1092) -
        IF(M1092&lt;&gt;"", VALUE(M1092), 0) -
        IF(N1092&lt;&gt;"", VALUE(N1092), 0),
    "[hh]:mm") = "00:00",
    "",
    TEXT(VALUE(AB1092) -
        IF(M1092&lt;&gt;"", VALUE(M1092), 0) -
        IF(N1092&lt;&gt;"", VALUE(N1092), 0),
    "[hh]:mm"))),
    "")</f>
        <v>04:30</v>
      </c>
      <c r="L1092" s="48"/>
      <c r="M1092" s="41" t="str">
        <f>IF(AND(AC1092="NO", OR(Z1092="lunedì", Z1092="martedì", Z1092="mercoledì", Z1092="giovedì", Z1092="venerdì")),
    IF(Z1092="venerdì",
        IF(VALUE(AB1092)&gt;VALUE("7:00"),TEXT(VALUE(AB1092)-VALUE("7:00"),"[hh]:mm"),""),
        IF(VALUE(AB1092)&gt;VALUE("8:15"),TEXT(VALUE(AB1092)-VALUE("8:15"),"[hh]:mm"),"")
    ),
"")</f>
        <v/>
      </c>
      <c r="N1092" s="41" t="str">
        <f t="shared" ref="N1092:N1155" si="378">IF(AND(OR(Z1092="sabato", Z1092="domenica", AC1092="SI"), AB1092&lt;&gt;0), AB1092, "")</f>
        <v/>
      </c>
      <c r="O1092" s="10" t="str">
        <f t="shared" ref="O1092:O1155" si="379">AB1092</f>
        <v>04:30</v>
      </c>
      <c r="P1092" s="10" t="str">
        <f t="shared" ref="P1092:P1155" si="380">IF(OR(AH1092=4042, AH1092=4044),AB1092, "")</f>
        <v/>
      </c>
      <c r="Q1092" s="48" t="str">
        <f t="shared" ref="Q1092:Q1155" si="381">IF(OR(AH1092=4043, AH1092=4053),AB1092, "")</f>
        <v/>
      </c>
      <c r="R1092" s="48" t="str">
        <f t="shared" ref="R1092:R1155" si="382">IF(OR(AH1092=4045, AH1092=4046,AH1092=4052),AB1092, "")</f>
        <v/>
      </c>
      <c r="S1092" s="42" t="str">
        <f t="shared" ref="S1092:S1155" si="383">IF(G1092="",IF(F1092="","","SINGOLO"),IF(F1092&lt;&gt;"","DOPPIO",""))</f>
        <v>DOPPIO</v>
      </c>
      <c r="T1092" s="57" t="str">
        <f>Tabella3[[#This Row],[Descrizione Attività]]</f>
        <v>1800/MOV024 - ripristino funzionalità</v>
      </c>
      <c r="U1092" s="57" t="str">
        <f>IF(Tabella1[[#This Row],[DATA]]="","","02")</f>
        <v>02</v>
      </c>
      <c r="V1092" s="34"/>
      <c r="W1092" s="34"/>
      <c r="X1092" s="33"/>
      <c r="Y1092" s="23"/>
      <c r="Z1092" s="21" t="str">
        <f t="shared" ref="Z1092:Z1155" si="384">TEXT(B1092, "gggg")</f>
        <v>venerdì</v>
      </c>
      <c r="AA1092" s="22">
        <f t="shared" ref="AA1092:AA1155" si="385">IF(AND(AF1092="", AG1092=""), "", IF(AND(AF1092&lt;&gt;"", AG1092&lt;&gt;""), AL1092/2, AL1092))</f>
        <v>4.5</v>
      </c>
      <c r="AB1092" s="22" t="str">
        <f t="shared" ref="AB1092:AB1155" si="386">IF(AA1092="", "", TEXT(AA1092/24, "[hh]:mm"))</f>
        <v>04:30</v>
      </c>
      <c r="AC1092" s="22" t="str">
        <f t="shared" ref="AC1092:AC1155" si="387">IF(COUNTIF(Y$1:Y$1976, B1092) &gt; 0, "SI", "NO")</f>
        <v>NO</v>
      </c>
      <c r="AD1092" s="46"/>
      <c r="AE1092" s="85">
        <v>45842</v>
      </c>
      <c r="AF1092" s="86" t="s">
        <v>68</v>
      </c>
      <c r="AG1092" s="86" t="s">
        <v>69</v>
      </c>
      <c r="AH1092" s="86">
        <v>5400257823</v>
      </c>
      <c r="AI1092" s="86">
        <v>10</v>
      </c>
      <c r="AJ1092" s="87">
        <v>8.15</v>
      </c>
      <c r="AK1092" s="87">
        <v>12.45</v>
      </c>
      <c r="AL1092" s="87">
        <v>9</v>
      </c>
      <c r="AM1092" s="86" t="s">
        <v>273</v>
      </c>
      <c r="AN1092" s="86" t="s">
        <v>45</v>
      </c>
      <c r="AO1092" s="75" t="s">
        <v>119</v>
      </c>
    </row>
    <row r="1093" spans="1:41" ht="14.45" customHeight="1">
      <c r="A1093" s="38"/>
      <c r="B1093" s="9">
        <f t="shared" si="374"/>
        <v>45842</v>
      </c>
      <c r="C1093" s="39">
        <f>IF(AH1093="","", IF(OR(AH1093=4041, AH1093=4042, AH1093=4043, AH1093=4044, AH1093=4045, AH1093=4046, AH1093=4048, AH1093=4049, AH1093=4051, AH1093=4052, AH1093=4053, AH1093=4054),
404,
IF(AH1093=4047,
"ALTRO CANTIERE",
IF(AH1093=4050,
430,
IF(LEN(AH1093)=5,
MID(AH1093, 1, 2) &amp; "/" &amp; MID(AH1093, 3, 3),
AH1093)
)
)
))</f>
        <v>5400257568</v>
      </c>
      <c r="D1093" s="38" t="str">
        <f>IF(AF1093="", "", IFERROR(TEXT(INDEX(Tabella4[N°], MATCH("*"&amp;AF1093&amp;"*", Tabella4[DIPENDENTE], 0)), "0000"), "Non trovato"))</f>
        <v>1976</v>
      </c>
      <c r="E1093" s="38" t="str">
        <f>IF(AG1093="", "", IF(ISERROR(MATCH("*"&amp;AG1093&amp;"*", Tabella4[DIPENDENTE], 0)), "Non trovato", TEXT(INDEX(Tabella4[N°], MATCH("*"&amp;AG1093&amp;"*", Tabella4[DIPENDENTE], 0)), "0000")))</f>
        <v>2150</v>
      </c>
      <c r="F1093" s="48" t="str">
        <f t="shared" si="375"/>
        <v>RIZZA F</v>
      </c>
      <c r="G1093" s="48" t="str">
        <f t="shared" si="376"/>
        <v>RIZZA C</v>
      </c>
      <c r="H1093" s="57"/>
      <c r="I1093" s="68" t="str">
        <f t="shared" si="377"/>
        <v>02</v>
      </c>
      <c r="J1093" s="39" t="str">
        <f t="shared" ref="J1093:J1124" si="388">IF(OR(AH1093=4041, AH1093=4048, AH1093=4049, AH1093=4054, AH1093=4050,AH1093=428),
IF(TEXT(VALUE(AB1093) -
IF(M1093&lt;&gt;"", VALUE(M1093), 0) -
IF(N1093&lt;&gt;"", VALUE(N1093), 0),
"[hh]:mm") = "00:00",
"",
TEXT(VALUE(AB1093) -
IF(M1093&lt;&gt;"", VALUE(M1093), 0) -
IF(N1093&lt;&gt;"", VALUE(N1093), 0),
"[hh]:mm")),
"")</f>
        <v/>
      </c>
      <c r="K1093" s="40" t="str">
        <f t="shared" ref="K1093:K1124" si="389">IF(AND(AH1093&lt;&gt;4041, AH1093&lt;&gt;428, AH1093&lt;&gt;4048, AH1093&lt;&gt;4054, AH1093&lt;&gt;4049, AH1093&lt;&gt;4045, AH1093&lt;&gt;4046, AH1093&lt;&gt;4052, AH1093&lt;&gt;4044, AH1093&lt;&gt;4042, AH1093&lt;&gt;4043, AH1093&lt;&gt;4053, AH1093&lt;&gt;4047, AH1093&lt;&gt;4050),
IF(ISERROR(TEXT(VALUE(AB1093) -
IF(M1093&lt;&gt;"", VALUE(M1093), 0) -
IF(N1093&lt;&gt;"", VALUE(N1093), 0),
"[hh]:mm")), "",
IF(TEXT(VALUE(AB1093) -
IF(M1093&lt;&gt;"", VALUE(M1093), 0) -
IF(N1093&lt;&gt;"", VALUE(N1093), 0),
"[hh]:mm") = "00:00",
"",
TEXT(VALUE(AB1093) -
IF(M1093&lt;&gt;"", VALUE(M1093), 0) -
IF(N1093&lt;&gt;"", VALUE(N1093), 0),
"[hh]:mm"))),
"")</f>
        <v>05:00</v>
      </c>
      <c r="L1093" s="48"/>
      <c r="M1093" s="41" t="str">
        <f t="shared" ref="M1093:M1124" si="390">IF(AND(AC1093="NO", OR(Z1093="lunedì", Z1093="martedì", Z1093="mercoledì", Z1093="giovedì", Z1093="venerdì")),
IF(Z1093="venerdì",
IF(VALUE(AB1093)&gt;VALUE("7:00"),TEXT(VALUE(AB1093)-VALUE("7:00"),"[hh]:mm"),""),
IF(VALUE(AB1093)&gt;VALUE("8:15"),TEXT(VALUE(AB1093)-VALUE("8:15"),"[hh]:mm"),"")
),
"")</f>
        <v/>
      </c>
      <c r="N1093" s="41" t="str">
        <f t="shared" si="378"/>
        <v/>
      </c>
      <c r="O1093" s="10" t="str">
        <f t="shared" si="379"/>
        <v>05:00</v>
      </c>
      <c r="P1093" s="10" t="str">
        <f t="shared" si="380"/>
        <v/>
      </c>
      <c r="Q1093" s="48" t="str">
        <f t="shared" si="381"/>
        <v/>
      </c>
      <c r="R1093" s="48" t="str">
        <f t="shared" si="382"/>
        <v/>
      </c>
      <c r="S1093" s="42" t="str">
        <f t="shared" si="383"/>
        <v>DOPPIO</v>
      </c>
      <c r="T1093" s="57" t="str">
        <f>Tabella3[[#This Row],[Descrizione Attività]]</f>
        <v>ripristini sistemi AI - luglio 2025</v>
      </c>
      <c r="U1093" s="57" t="str">
        <f>IF(Tabella1[[#This Row],[DATA]]="","","02")</f>
        <v>02</v>
      </c>
      <c r="V1093" s="34"/>
      <c r="W1093" s="34"/>
      <c r="X1093" s="33"/>
      <c r="Y1093" s="23"/>
      <c r="Z1093" s="21" t="str">
        <f t="shared" si="384"/>
        <v>venerdì</v>
      </c>
      <c r="AA1093" s="22">
        <f t="shared" si="385"/>
        <v>5</v>
      </c>
      <c r="AB1093" s="22" t="str">
        <f t="shared" si="386"/>
        <v>05:00</v>
      </c>
      <c r="AC1093" s="22" t="str">
        <f t="shared" si="387"/>
        <v>NO</v>
      </c>
      <c r="AD1093" s="46"/>
      <c r="AE1093" s="85">
        <v>45842</v>
      </c>
      <c r="AF1093" s="86" t="s">
        <v>77</v>
      </c>
      <c r="AG1093" s="86" t="s">
        <v>78</v>
      </c>
      <c r="AH1093" s="86">
        <v>5400257568</v>
      </c>
      <c r="AI1093" s="86">
        <v>10</v>
      </c>
      <c r="AJ1093" s="87">
        <v>7.45</v>
      </c>
      <c r="AK1093" s="87">
        <v>12.45</v>
      </c>
      <c r="AL1093" s="87">
        <v>10</v>
      </c>
      <c r="AM1093" s="86" t="s">
        <v>253</v>
      </c>
      <c r="AN1093" s="86" t="s">
        <v>45</v>
      </c>
      <c r="AO1093" s="75" t="s">
        <v>80</v>
      </c>
    </row>
    <row r="1094" spans="1:41" ht="14.45" customHeight="1">
      <c r="A1094" s="38"/>
      <c r="B1094" s="9">
        <f t="shared" si="374"/>
        <v>45842</v>
      </c>
      <c r="C1094" s="39">
        <f t="shared" ref="C1094:C1124" si="391">IF(AH1094="","", IF(OR(AH1094=4041, AH1094=4042, AH1094=4043, AH1094=4044, AH1094=4045, AH1094=4046, AH1094=4048, AH1094=4049, AH1094=4051, AH1094=4052, AH1094=4053, AH1094=4054),
404,
IF(AH1094=4047,
"ALTRO CANTIERE",
IF(AH1094=4050,
430,
IF(LEN(AH1094)=5,
MID(AH1094, 1, 2) &amp; "/" &amp; MID(AH1094, 3, 3),
AH1094)
)
)
))</f>
        <v>5400257239</v>
      </c>
      <c r="D1094" s="38" t="str">
        <f>IF(AF1094="", "", IFERROR(TEXT(INDEX(Tabella4[N°], MATCH("*"&amp;AF1094&amp;"*", Tabella4[DIPENDENTE], 0)), "0000"), "Non trovato"))</f>
        <v>0552</v>
      </c>
      <c r="E1094" s="38" t="str">
        <f>IF(AG1094="", "", IF(ISERROR(MATCH("*"&amp;AG1094&amp;"*", Tabella4[DIPENDENTE], 0)), "Non trovato", TEXT(INDEX(Tabella4[N°], MATCH("*"&amp;AG1094&amp;"*", Tabella4[DIPENDENTE], 0)), "0000")))</f>
        <v>0285</v>
      </c>
      <c r="F1094" s="48" t="str">
        <f t="shared" si="375"/>
        <v>DI MARE</v>
      </c>
      <c r="G1094" s="48" t="str">
        <f t="shared" si="376"/>
        <v>GALIFFI</v>
      </c>
      <c r="H1094" s="57"/>
      <c r="I1094" s="68" t="str">
        <f t="shared" si="377"/>
        <v>02</v>
      </c>
      <c r="J1094" s="39" t="str">
        <f t="shared" si="388"/>
        <v/>
      </c>
      <c r="K1094" s="40" t="str">
        <f t="shared" si="389"/>
        <v>05:00</v>
      </c>
      <c r="L1094" s="48"/>
      <c r="M1094" s="41" t="str">
        <f t="shared" si="390"/>
        <v/>
      </c>
      <c r="N1094" s="41" t="str">
        <f t="shared" si="378"/>
        <v/>
      </c>
      <c r="O1094" s="10" t="str">
        <f t="shared" si="379"/>
        <v>05:00</v>
      </c>
      <c r="P1094" s="10" t="str">
        <f t="shared" si="380"/>
        <v/>
      </c>
      <c r="Q1094" s="48" t="str">
        <f t="shared" si="381"/>
        <v/>
      </c>
      <c r="R1094" s="48" t="str">
        <f t="shared" si="382"/>
        <v/>
      </c>
      <c r="S1094" s="42" t="str">
        <f t="shared" si="383"/>
        <v>DOPPIO</v>
      </c>
      <c r="T1094" s="57" t="str">
        <f>Tabella3[[#This Row],[Descrizione Attività]]</f>
        <v>ARCOM BLE PON: squ ele corrett Luglio</v>
      </c>
      <c r="U1094" s="57" t="str">
        <f>IF(Tabella1[[#This Row],[DATA]]="","","02")</f>
        <v>02</v>
      </c>
      <c r="V1094" s="34"/>
      <c r="W1094" s="34"/>
      <c r="X1094" s="33"/>
      <c r="Y1094" s="23"/>
      <c r="Z1094" s="21" t="str">
        <f t="shared" si="384"/>
        <v>venerdì</v>
      </c>
      <c r="AA1094" s="22">
        <f t="shared" si="385"/>
        <v>5</v>
      </c>
      <c r="AB1094" s="22" t="str">
        <f t="shared" si="386"/>
        <v>05:00</v>
      </c>
      <c r="AC1094" s="22" t="str">
        <f t="shared" si="387"/>
        <v>NO</v>
      </c>
      <c r="AD1094" s="46"/>
      <c r="AE1094" s="85">
        <v>45842</v>
      </c>
      <c r="AF1094" s="86" t="s">
        <v>63</v>
      </c>
      <c r="AG1094" s="86" t="s">
        <v>267</v>
      </c>
      <c r="AH1094" s="86">
        <v>5400257239</v>
      </c>
      <c r="AI1094" s="86">
        <v>10</v>
      </c>
      <c r="AJ1094" s="87">
        <v>7.45</v>
      </c>
      <c r="AK1094" s="87">
        <v>12.45</v>
      </c>
      <c r="AL1094" s="87">
        <v>10</v>
      </c>
      <c r="AM1094" s="86" t="s">
        <v>258</v>
      </c>
      <c r="AN1094" s="86" t="s">
        <v>45</v>
      </c>
      <c r="AO1094" s="75" t="s">
        <v>61</v>
      </c>
    </row>
    <row r="1095" spans="1:41" ht="14.45" customHeight="1">
      <c r="A1095" s="38"/>
      <c r="B1095" s="9">
        <f t="shared" si="374"/>
        <v>45842</v>
      </c>
      <c r="C1095" s="39">
        <f t="shared" si="391"/>
        <v>5400256460</v>
      </c>
      <c r="D1095" s="38" t="str">
        <f>IF(AF1095="", "", IFERROR(TEXT(INDEX(Tabella4[N°], MATCH("*"&amp;AF1095&amp;"*", Tabella4[DIPENDENTE], 0)), "0000"), "Non trovato"))</f>
        <v>0475</v>
      </c>
      <c r="E1095" s="38" t="str">
        <f>IF(AG1095="", "", IF(ISERROR(MATCH("*"&amp;AG1095&amp;"*", Tabella4[DIPENDENTE], 0)), "Non trovato", TEXT(INDEX(Tabella4[N°], MATCH("*"&amp;AG1095&amp;"*", Tabella4[DIPENDENTE], 0)), "0000")))</f>
        <v>0431</v>
      </c>
      <c r="F1095" s="48" t="str">
        <f t="shared" si="375"/>
        <v>TRINGALI</v>
      </c>
      <c r="G1095" s="48" t="str">
        <f t="shared" si="376"/>
        <v>DI NICOLA</v>
      </c>
      <c r="H1095" s="57"/>
      <c r="I1095" s="68" t="str">
        <f t="shared" si="377"/>
        <v>02</v>
      </c>
      <c r="J1095" s="39" t="str">
        <f t="shared" si="388"/>
        <v/>
      </c>
      <c r="K1095" s="40" t="str">
        <f t="shared" si="389"/>
        <v>05:00</v>
      </c>
      <c r="L1095" s="48"/>
      <c r="M1095" s="41" t="str">
        <f t="shared" si="390"/>
        <v/>
      </c>
      <c r="N1095" s="41" t="str">
        <f t="shared" si="378"/>
        <v/>
      </c>
      <c r="O1095" s="10" t="str">
        <f t="shared" si="379"/>
        <v>05:00</v>
      </c>
      <c r="P1095" s="10" t="str">
        <f t="shared" si="380"/>
        <v/>
      </c>
      <c r="Q1095" s="48" t="str">
        <f t="shared" si="381"/>
        <v/>
      </c>
      <c r="R1095" s="48" t="str">
        <f t="shared" si="382"/>
        <v/>
      </c>
      <c r="S1095" s="42" t="str">
        <f t="shared" si="383"/>
        <v>DOPPIO</v>
      </c>
      <c r="T1095" s="57" t="str">
        <f>Tabella3[[#This Row],[Descrizione Attività]]</f>
        <v>PTF 5: luce fari + neon scalandrone</v>
      </c>
      <c r="U1095" s="57" t="str">
        <f>IF(Tabella1[[#This Row],[DATA]]="","","02")</f>
        <v>02</v>
      </c>
      <c r="V1095" s="34"/>
      <c r="W1095" s="34"/>
      <c r="X1095" s="33"/>
      <c r="Y1095" s="23"/>
      <c r="Z1095" s="21" t="str">
        <f t="shared" si="384"/>
        <v>venerdì</v>
      </c>
      <c r="AA1095" s="22">
        <f t="shared" si="385"/>
        <v>5</v>
      </c>
      <c r="AB1095" s="22" t="str">
        <f t="shared" si="386"/>
        <v>05:00</v>
      </c>
      <c r="AC1095" s="22" t="str">
        <f t="shared" si="387"/>
        <v>NO</v>
      </c>
      <c r="AD1095" s="46"/>
      <c r="AE1095" s="85">
        <v>45842</v>
      </c>
      <c r="AF1095" s="86" t="s">
        <v>57</v>
      </c>
      <c r="AG1095" s="86" t="s">
        <v>64</v>
      </c>
      <c r="AH1095" s="86">
        <v>5400256460</v>
      </c>
      <c r="AI1095" s="86">
        <v>10</v>
      </c>
      <c r="AJ1095" s="87">
        <v>7.45</v>
      </c>
      <c r="AK1095" s="87">
        <v>12.45</v>
      </c>
      <c r="AL1095" s="87">
        <v>10</v>
      </c>
      <c r="AM1095" s="86" t="s">
        <v>269</v>
      </c>
      <c r="AN1095" s="86" t="s">
        <v>45</v>
      </c>
      <c r="AO1095" s="75" t="s">
        <v>61</v>
      </c>
    </row>
    <row r="1096" spans="1:41" ht="14.45" customHeight="1">
      <c r="A1096" s="38"/>
      <c r="B1096" s="9">
        <f t="shared" si="374"/>
        <v>45842</v>
      </c>
      <c r="C1096" s="39">
        <f t="shared" si="391"/>
        <v>5400257814</v>
      </c>
      <c r="D1096" s="38" t="str">
        <f>IF(AF1096="", "", IFERROR(TEXT(INDEX(Tabella4[N°], MATCH("*"&amp;AF1096&amp;"*", Tabella4[DIPENDENTE], 0)), "0000"), "Non trovato"))</f>
        <v>0552</v>
      </c>
      <c r="E1096" s="38" t="str">
        <f>IF(AG1096="", "", IF(ISERROR(MATCH("*"&amp;AG1096&amp;"*", Tabella4[DIPENDENTE], 0)), "Non trovato", TEXT(INDEX(Tabella4[N°], MATCH("*"&amp;AG1096&amp;"*", Tabella4[DIPENDENTE], 0)), "0000")))</f>
        <v>0431</v>
      </c>
      <c r="F1096" s="48" t="str">
        <f t="shared" si="375"/>
        <v>DI MARE</v>
      </c>
      <c r="G1096" s="48" t="str">
        <f t="shared" si="376"/>
        <v>DI NICOLA</v>
      </c>
      <c r="H1096" s="57"/>
      <c r="I1096" s="68" t="str">
        <f t="shared" si="377"/>
        <v>02</v>
      </c>
      <c r="J1096" s="39" t="str">
        <f t="shared" si="388"/>
        <v/>
      </c>
      <c r="K1096" s="40" t="str">
        <f t="shared" si="389"/>
        <v>02:00</v>
      </c>
      <c r="L1096" s="48"/>
      <c r="M1096" s="41" t="str">
        <f t="shared" si="390"/>
        <v/>
      </c>
      <c r="N1096" s="41" t="str">
        <f t="shared" si="378"/>
        <v/>
      </c>
      <c r="O1096" s="10" t="str">
        <f t="shared" si="379"/>
        <v>02:00</v>
      </c>
      <c r="P1096" s="10" t="str">
        <f t="shared" si="380"/>
        <v/>
      </c>
      <c r="Q1096" s="48" t="str">
        <f t="shared" si="381"/>
        <v/>
      </c>
      <c r="R1096" s="48" t="str">
        <f t="shared" si="382"/>
        <v/>
      </c>
      <c r="S1096" s="42" t="str">
        <f t="shared" si="383"/>
        <v>DOPPIO</v>
      </c>
      <c r="T1096" s="57" t="str">
        <f>Tabella3[[#This Row],[Descrizione Attività]]</f>
        <v>2000:posa in opera illum provvisoria</v>
      </c>
      <c r="U1096" s="57" t="str">
        <f>IF(Tabella1[[#This Row],[DATA]]="","","02")</f>
        <v>02</v>
      </c>
      <c r="V1096" s="34"/>
      <c r="W1096" s="34"/>
      <c r="X1096" s="33"/>
      <c r="Y1096" s="23"/>
      <c r="Z1096" s="21" t="str">
        <f t="shared" si="384"/>
        <v>venerdì</v>
      </c>
      <c r="AA1096" s="22">
        <f t="shared" si="385"/>
        <v>2</v>
      </c>
      <c r="AB1096" s="22" t="str">
        <f t="shared" si="386"/>
        <v>02:00</v>
      </c>
      <c r="AC1096" s="22" t="str">
        <f t="shared" si="387"/>
        <v>NO</v>
      </c>
      <c r="AD1096" s="46"/>
      <c r="AE1096" s="85">
        <v>45842</v>
      </c>
      <c r="AF1096" s="86" t="s">
        <v>63</v>
      </c>
      <c r="AG1096" s="86" t="s">
        <v>64</v>
      </c>
      <c r="AH1096" s="86">
        <v>5400257814</v>
      </c>
      <c r="AI1096" s="86">
        <v>10</v>
      </c>
      <c r="AJ1096" s="87">
        <v>12.45</v>
      </c>
      <c r="AK1096" s="87">
        <v>14.45</v>
      </c>
      <c r="AL1096" s="87">
        <v>4</v>
      </c>
      <c r="AM1096" s="86" t="s">
        <v>274</v>
      </c>
      <c r="AN1096" s="86" t="s">
        <v>45</v>
      </c>
      <c r="AO1096" s="75" t="s">
        <v>61</v>
      </c>
    </row>
    <row r="1097" spans="1:41" ht="14.45" customHeight="1">
      <c r="A1097" s="38"/>
      <c r="B1097" s="9">
        <f t="shared" si="374"/>
        <v>45842</v>
      </c>
      <c r="C1097" s="39">
        <f t="shared" si="391"/>
        <v>5400257236</v>
      </c>
      <c r="D1097" s="38" t="str">
        <f>IF(AF1097="", "", IFERROR(TEXT(INDEX(Tabella4[N°], MATCH("*"&amp;AF1097&amp;"*", Tabella4[DIPENDENTE], 0)), "0000"), "Non trovato"))</f>
        <v>2203</v>
      </c>
      <c r="E1097" s="38" t="str">
        <f>IF(AG1097="", "", IF(ISERROR(MATCH("*"&amp;AG1097&amp;"*", Tabella4[DIPENDENTE], 0)), "Non trovato", TEXT(INDEX(Tabella4[N°], MATCH("*"&amp;AG1097&amp;"*", Tabella4[DIPENDENTE], 0)), "0000")))</f>
        <v>0315</v>
      </c>
      <c r="F1097" s="48" t="str">
        <f t="shared" si="375"/>
        <v>RICCIOLI</v>
      </c>
      <c r="G1097" s="48" t="str">
        <f t="shared" si="376"/>
        <v>MIGNOSA F</v>
      </c>
      <c r="H1097" s="57"/>
      <c r="I1097" s="68" t="str">
        <f t="shared" si="377"/>
        <v>02</v>
      </c>
      <c r="J1097" s="39" t="str">
        <f t="shared" si="388"/>
        <v/>
      </c>
      <c r="K1097" s="40" t="str">
        <f t="shared" si="389"/>
        <v>05:00</v>
      </c>
      <c r="L1097" s="48"/>
      <c r="M1097" s="41" t="str">
        <f t="shared" si="390"/>
        <v/>
      </c>
      <c r="N1097" s="41" t="str">
        <f t="shared" si="378"/>
        <v/>
      </c>
      <c r="O1097" s="10" t="str">
        <f t="shared" si="379"/>
        <v>05:00</v>
      </c>
      <c r="P1097" s="10" t="str">
        <f t="shared" si="380"/>
        <v/>
      </c>
      <c r="Q1097" s="48" t="str">
        <f t="shared" si="381"/>
        <v/>
      </c>
      <c r="R1097" s="48" t="str">
        <f t="shared" si="382"/>
        <v/>
      </c>
      <c r="S1097" s="42" t="str">
        <f t="shared" si="383"/>
        <v>DOPPIO</v>
      </c>
      <c r="T1097" s="57" t="str">
        <f>Tabella3[[#This Row],[Descrizione Attività]]</f>
        <v>PA1S: squ elettr correttiva Luglio</v>
      </c>
      <c r="U1097" s="57" t="str">
        <f>IF(Tabella1[[#This Row],[DATA]]="","","02")</f>
        <v>02</v>
      </c>
      <c r="V1097" s="34"/>
      <c r="W1097" s="34"/>
      <c r="X1097" s="33"/>
      <c r="Y1097" s="23"/>
      <c r="Z1097" s="21" t="str">
        <f t="shared" si="384"/>
        <v>venerdì</v>
      </c>
      <c r="AA1097" s="22">
        <f t="shared" si="385"/>
        <v>5</v>
      </c>
      <c r="AB1097" s="22" t="str">
        <f t="shared" si="386"/>
        <v>05:00</v>
      </c>
      <c r="AC1097" s="22" t="str">
        <f t="shared" si="387"/>
        <v>NO</v>
      </c>
      <c r="AD1097" s="46"/>
      <c r="AE1097" s="85">
        <v>45842</v>
      </c>
      <c r="AF1097" s="86" t="s">
        <v>65</v>
      </c>
      <c r="AG1097" s="86" t="s">
        <v>66</v>
      </c>
      <c r="AH1097" s="86">
        <v>5400257236</v>
      </c>
      <c r="AI1097" s="86">
        <v>10</v>
      </c>
      <c r="AJ1097" s="87">
        <v>7.45</v>
      </c>
      <c r="AK1097" s="87">
        <v>12.45</v>
      </c>
      <c r="AL1097" s="87">
        <v>10</v>
      </c>
      <c r="AM1097" s="86" t="s">
        <v>254</v>
      </c>
      <c r="AN1097" s="86" t="s">
        <v>45</v>
      </c>
      <c r="AO1097" s="75" t="s">
        <v>61</v>
      </c>
    </row>
    <row r="1098" spans="1:41" ht="14.45" customHeight="1">
      <c r="A1098" s="38"/>
      <c r="B1098" s="9">
        <f t="shared" si="374"/>
        <v>45842</v>
      </c>
      <c r="C1098" s="39">
        <f t="shared" si="391"/>
        <v>5400256074</v>
      </c>
      <c r="D1098" s="38" t="str">
        <f>IF(AF1098="", "", IFERROR(TEXT(INDEX(Tabella4[N°], MATCH("*"&amp;AF1098&amp;"*", Tabella4[DIPENDENTE], 0)), "0000"), "Non trovato"))</f>
        <v>0427</v>
      </c>
      <c r="E1098" s="38" t="str">
        <f>IF(AG1098="", "", IF(ISERROR(MATCH("*"&amp;AG1098&amp;"*", Tabella4[DIPENDENTE], 0)), "Non trovato", TEXT(INDEX(Tabella4[N°], MATCH("*"&amp;AG1098&amp;"*", Tabella4[DIPENDENTE], 0)), "0000")))</f>
        <v/>
      </c>
      <c r="F1098" s="48" t="str">
        <f t="shared" si="375"/>
        <v>CAVALIERE</v>
      </c>
      <c r="G1098" s="48" t="str">
        <f t="shared" si="376"/>
        <v/>
      </c>
      <c r="H1098" s="57"/>
      <c r="I1098" s="68" t="str">
        <f t="shared" si="377"/>
        <v>02</v>
      </c>
      <c r="J1098" s="39" t="str">
        <f t="shared" si="388"/>
        <v/>
      </c>
      <c r="K1098" s="40" t="str">
        <f t="shared" si="389"/>
        <v>05:30</v>
      </c>
      <c r="L1098" s="48"/>
      <c r="M1098" s="41" t="str">
        <f t="shared" si="390"/>
        <v/>
      </c>
      <c r="N1098" s="41" t="str">
        <f t="shared" si="378"/>
        <v/>
      </c>
      <c r="O1098" s="10" t="str">
        <f t="shared" si="379"/>
        <v>05:30</v>
      </c>
      <c r="P1098" s="10" t="str">
        <f t="shared" si="380"/>
        <v/>
      </c>
      <c r="Q1098" s="48" t="str">
        <f t="shared" si="381"/>
        <v/>
      </c>
      <c r="R1098" s="48" t="str">
        <f t="shared" si="382"/>
        <v/>
      </c>
      <c r="S1098" s="42" t="str">
        <f t="shared" si="383"/>
        <v>SINGOLO</v>
      </c>
      <c r="T1098" s="57" t="str">
        <f>Tabella3[[#This Row],[Descrizione Attività]]</f>
        <v>Installazione strum. revamping Ramp1-GPL</v>
      </c>
      <c r="U1098" s="57" t="str">
        <f>IF(Tabella1[[#This Row],[DATA]]="","","02")</f>
        <v>02</v>
      </c>
      <c r="V1098" s="34"/>
      <c r="W1098" s="34"/>
      <c r="X1098" s="33"/>
      <c r="Y1098" s="23"/>
      <c r="Z1098" s="21" t="str">
        <f t="shared" si="384"/>
        <v>venerdì</v>
      </c>
      <c r="AA1098" s="22">
        <f t="shared" si="385"/>
        <v>5.5</v>
      </c>
      <c r="AB1098" s="22" t="str">
        <f t="shared" si="386"/>
        <v>05:30</v>
      </c>
      <c r="AC1098" s="22" t="str">
        <f t="shared" si="387"/>
        <v>NO</v>
      </c>
      <c r="AD1098" s="46"/>
      <c r="AE1098" s="85">
        <v>45842</v>
      </c>
      <c r="AF1098" s="86" t="s">
        <v>75</v>
      </c>
      <c r="AG1098" s="86"/>
      <c r="AH1098" s="86">
        <v>5400256074</v>
      </c>
      <c r="AI1098" s="86">
        <v>10</v>
      </c>
      <c r="AJ1098" s="87">
        <v>7.45</v>
      </c>
      <c r="AK1098" s="87">
        <v>13.15</v>
      </c>
      <c r="AL1098" s="87">
        <v>5.5</v>
      </c>
      <c r="AM1098" s="86" t="s">
        <v>256</v>
      </c>
      <c r="AN1098" s="86" t="s">
        <v>45</v>
      </c>
      <c r="AO1098" s="75" t="s">
        <v>46</v>
      </c>
    </row>
    <row r="1099" spans="1:41" ht="14.45" customHeight="1">
      <c r="A1099" s="38"/>
      <c r="B1099" s="9">
        <f t="shared" si="374"/>
        <v>45842</v>
      </c>
      <c r="C1099" s="39">
        <f t="shared" si="391"/>
        <v>404</v>
      </c>
      <c r="D1099" s="38" t="str">
        <f>IF(AF1099="", "", IFERROR(TEXT(INDEX(Tabella4[N°], MATCH("*"&amp;AF1099&amp;"*", Tabella4[DIPENDENTE], 0)), "0000"), "Non trovato"))</f>
        <v>0427</v>
      </c>
      <c r="E1099" s="38" t="str">
        <f>IF(AG1099="", "", IF(ISERROR(MATCH("*"&amp;AG1099&amp;"*", Tabella4[DIPENDENTE], 0)), "Non trovato", TEXT(INDEX(Tabella4[N°], MATCH("*"&amp;AG1099&amp;"*", Tabella4[DIPENDENTE], 0)), "0000")))</f>
        <v/>
      </c>
      <c r="F1099" s="48" t="str">
        <f t="shared" si="375"/>
        <v>CAVALIERE</v>
      </c>
      <c r="G1099" s="48" t="str">
        <f t="shared" si="376"/>
        <v/>
      </c>
      <c r="H1099" s="57"/>
      <c r="I1099" s="68" t="str">
        <f t="shared" si="377"/>
        <v>02</v>
      </c>
      <c r="J1099" s="39" t="str">
        <f t="shared" si="388"/>
        <v>01:45</v>
      </c>
      <c r="K1099" s="40" t="str">
        <f t="shared" si="389"/>
        <v/>
      </c>
      <c r="L1099" s="48"/>
      <c r="M1099" s="41" t="str">
        <f t="shared" si="390"/>
        <v/>
      </c>
      <c r="N1099" s="41" t="str">
        <f t="shared" si="378"/>
        <v/>
      </c>
      <c r="O1099" s="10" t="str">
        <f t="shared" si="379"/>
        <v>01:45</v>
      </c>
      <c r="P1099" s="10" t="str">
        <f t="shared" si="380"/>
        <v/>
      </c>
      <c r="Q1099" s="48" t="str">
        <f t="shared" si="381"/>
        <v/>
      </c>
      <c r="R1099" s="48" t="str">
        <f t="shared" si="382"/>
        <v/>
      </c>
      <c r="S1099" s="42" t="str">
        <f t="shared" si="383"/>
        <v>SINGOLO</v>
      </c>
      <c r="T1099" s="57" t="str">
        <f>Tabella3[[#This Row],[Descrizione Attività]]</f>
        <v>ORE CONTO PROPRIO</v>
      </c>
      <c r="U1099" s="57" t="str">
        <f>IF(Tabella1[[#This Row],[DATA]]="","","02")</f>
        <v>02</v>
      </c>
      <c r="V1099" s="34"/>
      <c r="W1099" s="34"/>
      <c r="X1099" s="33"/>
      <c r="Y1099" s="23"/>
      <c r="Z1099" s="21" t="str">
        <f t="shared" si="384"/>
        <v>venerdì</v>
      </c>
      <c r="AA1099" s="22">
        <f t="shared" si="385"/>
        <v>1.75</v>
      </c>
      <c r="AB1099" s="22" t="str">
        <f t="shared" si="386"/>
        <v>01:45</v>
      </c>
      <c r="AC1099" s="22" t="str">
        <f t="shared" si="387"/>
        <v>NO</v>
      </c>
      <c r="AD1099" s="46"/>
      <c r="AE1099" s="85">
        <v>45842</v>
      </c>
      <c r="AF1099" s="86" t="s">
        <v>75</v>
      </c>
      <c r="AG1099" s="86"/>
      <c r="AH1099" s="86">
        <v>4041</v>
      </c>
      <c r="AI1099" s="86">
        <v>10</v>
      </c>
      <c r="AJ1099" s="87">
        <v>13.15</v>
      </c>
      <c r="AK1099" s="87">
        <v>15</v>
      </c>
      <c r="AL1099" s="87">
        <v>1.75</v>
      </c>
      <c r="AM1099" s="86" t="s">
        <v>62</v>
      </c>
      <c r="AN1099" s="86" t="s">
        <v>49</v>
      </c>
      <c r="AO1099" s="75">
        <v>4041</v>
      </c>
    </row>
    <row r="1100" spans="1:41" ht="14.45" customHeight="1">
      <c r="A1100" s="38"/>
      <c r="B1100" s="9">
        <f t="shared" si="374"/>
        <v>45842</v>
      </c>
      <c r="C1100" s="39">
        <f t="shared" si="391"/>
        <v>5400261344</v>
      </c>
      <c r="D1100" s="38" t="str">
        <f>IF(AF1100="", "", IFERROR(TEXT(INDEX(Tabella4[N°], MATCH("*"&amp;AF1100&amp;"*", Tabella4[DIPENDENTE], 0)), "0000"), "Non trovato"))</f>
        <v>0427</v>
      </c>
      <c r="E1100" s="38" t="str">
        <f>IF(AG1100="", "", IF(ISERROR(MATCH("*"&amp;AG1100&amp;"*", Tabella4[DIPENDENTE], 0)), "Non trovato", TEXT(INDEX(Tabella4[N°], MATCH("*"&amp;AG1100&amp;"*", Tabella4[DIPENDENTE], 0)), "0000")))</f>
        <v/>
      </c>
      <c r="F1100" s="48" t="str">
        <f t="shared" si="375"/>
        <v>CAVALIERE</v>
      </c>
      <c r="G1100" s="48" t="str">
        <f t="shared" si="376"/>
        <v/>
      </c>
      <c r="H1100" s="57"/>
      <c r="I1100" s="68" t="str">
        <f t="shared" si="377"/>
        <v>02</v>
      </c>
      <c r="J1100" s="39" t="str">
        <f t="shared" si="388"/>
        <v/>
      </c>
      <c r="K1100" s="40" t="str">
        <f t="shared" si="389"/>
        <v>04:00</v>
      </c>
      <c r="L1100" s="48"/>
      <c r="M1100" s="41" t="str">
        <f t="shared" si="390"/>
        <v/>
      </c>
      <c r="N1100" s="41" t="str">
        <f t="shared" si="378"/>
        <v/>
      </c>
      <c r="O1100" s="10" t="str">
        <f t="shared" si="379"/>
        <v>04:00</v>
      </c>
      <c r="P1100" s="10" t="str">
        <f t="shared" si="380"/>
        <v/>
      </c>
      <c r="Q1100" s="48" t="str">
        <f t="shared" si="381"/>
        <v/>
      </c>
      <c r="R1100" s="48" t="str">
        <f t="shared" si="382"/>
        <v/>
      </c>
      <c r="S1100" s="42" t="str">
        <f t="shared" si="383"/>
        <v>SINGOLO</v>
      </c>
      <c r="T1100" s="57" t="str">
        <f>Tabella3[[#This Row],[Descrizione Attività]]</f>
        <v>CHIAMATA CTG PER RIC GUASTO E RIPR FUNZ CENTRALINA MONITORI ANTINC PTF5/6 PONTILE ( PREV 4033)</v>
      </c>
      <c r="U1100" s="57" t="str">
        <f>IF(Tabella1[[#This Row],[DATA]]="","","02")</f>
        <v>02</v>
      </c>
      <c r="V1100" s="34"/>
      <c r="W1100" s="34"/>
      <c r="X1100" s="33"/>
      <c r="Y1100" s="23"/>
      <c r="Z1100" s="21" t="str">
        <f t="shared" si="384"/>
        <v>venerdì</v>
      </c>
      <c r="AA1100" s="22">
        <f t="shared" si="385"/>
        <v>4</v>
      </c>
      <c r="AB1100" s="22" t="str">
        <f t="shared" si="386"/>
        <v>04:00</v>
      </c>
      <c r="AC1100" s="22" t="str">
        <f t="shared" si="387"/>
        <v>NO</v>
      </c>
      <c r="AD1100" s="46"/>
      <c r="AE1100" s="85">
        <v>45842</v>
      </c>
      <c r="AF1100" s="86" t="s">
        <v>75</v>
      </c>
      <c r="AG1100" s="86"/>
      <c r="AH1100" s="86">
        <v>5400261344</v>
      </c>
      <c r="AI1100" s="86">
        <v>10</v>
      </c>
      <c r="AJ1100" s="87">
        <v>15</v>
      </c>
      <c r="AK1100" s="87">
        <v>19</v>
      </c>
      <c r="AL1100" s="87">
        <v>4</v>
      </c>
      <c r="AM1100" s="86" t="s">
        <v>275</v>
      </c>
      <c r="AN1100" s="86" t="s">
        <v>45</v>
      </c>
      <c r="AO1100" s="75" t="s">
        <v>61</v>
      </c>
    </row>
    <row r="1101" spans="1:41" ht="14.45" customHeight="1">
      <c r="A1101" s="38"/>
      <c r="B1101" s="9">
        <f t="shared" si="374"/>
        <v>45842</v>
      </c>
      <c r="C1101" s="39">
        <f t="shared" si="391"/>
        <v>5400257530</v>
      </c>
      <c r="D1101" s="38" t="str">
        <f>IF(AF1101="", "", IFERROR(TEXT(INDEX(Tabella4[N°], MATCH("*"&amp;AF1101&amp;"*", Tabella4[DIPENDENTE], 0)), "0000"), "Non trovato"))</f>
        <v>0370</v>
      </c>
      <c r="E1101" s="38" t="str">
        <f>IF(AG1101="", "", IF(ISERROR(MATCH("*"&amp;AG1101&amp;"*", Tabella4[DIPENDENTE], 0)), "Non trovato", TEXT(INDEX(Tabella4[N°], MATCH("*"&amp;AG1101&amp;"*", Tabella4[DIPENDENTE], 0)), "0000")))</f>
        <v/>
      </c>
      <c r="F1101" s="48" t="str">
        <f t="shared" si="375"/>
        <v>GARBINI</v>
      </c>
      <c r="G1101" s="48" t="str">
        <f t="shared" si="376"/>
        <v/>
      </c>
      <c r="H1101" s="57"/>
      <c r="I1101" s="68" t="str">
        <f t="shared" si="377"/>
        <v>02</v>
      </c>
      <c r="J1101" s="39" t="str">
        <f t="shared" si="388"/>
        <v/>
      </c>
      <c r="K1101" s="40" t="str">
        <f t="shared" si="389"/>
        <v>05:00</v>
      </c>
      <c r="L1101" s="48"/>
      <c r="M1101" s="41" t="str">
        <f t="shared" si="390"/>
        <v/>
      </c>
      <c r="N1101" s="41" t="str">
        <f t="shared" si="378"/>
        <v/>
      </c>
      <c r="O1101" s="10" t="str">
        <f t="shared" si="379"/>
        <v>05:00</v>
      </c>
      <c r="P1101" s="10" t="str">
        <f t="shared" si="380"/>
        <v/>
      </c>
      <c r="Q1101" s="48" t="str">
        <f t="shared" si="381"/>
        <v/>
      </c>
      <c r="R1101" s="48" t="str">
        <f t="shared" si="382"/>
        <v/>
      </c>
      <c r="S1101" s="42" t="str">
        <f t="shared" si="383"/>
        <v>SINGOLO</v>
      </c>
      <c r="T1101" s="57" t="str">
        <f>Tabella3[[#This Row],[Descrizione Attività]]</f>
        <v>U500/ILLUMINAZIONE IMPIANTO</v>
      </c>
      <c r="U1101" s="57" t="str">
        <f>IF(Tabella1[[#This Row],[DATA]]="","","02")</f>
        <v>02</v>
      </c>
      <c r="V1101" s="34"/>
      <c r="W1101" s="34"/>
      <c r="X1101" s="33"/>
      <c r="Y1101" s="23"/>
      <c r="Z1101" s="21" t="str">
        <f t="shared" si="384"/>
        <v>venerdì</v>
      </c>
      <c r="AA1101" s="22">
        <f t="shared" si="385"/>
        <v>5</v>
      </c>
      <c r="AB1101" s="22" t="str">
        <f t="shared" si="386"/>
        <v>05:00</v>
      </c>
      <c r="AC1101" s="22" t="str">
        <f t="shared" si="387"/>
        <v>NO</v>
      </c>
      <c r="AD1101" s="46"/>
      <c r="AE1101" s="85">
        <v>45842</v>
      </c>
      <c r="AF1101" s="86" t="s">
        <v>115</v>
      </c>
      <c r="AG1101" s="86"/>
      <c r="AH1101" s="86">
        <v>5400257530</v>
      </c>
      <c r="AI1101" s="86">
        <v>10</v>
      </c>
      <c r="AJ1101" s="87">
        <v>7.45</v>
      </c>
      <c r="AK1101" s="87">
        <v>12.45</v>
      </c>
      <c r="AL1101" s="87">
        <v>5</v>
      </c>
      <c r="AM1101" s="86" t="s">
        <v>268</v>
      </c>
      <c r="AN1101" s="86" t="s">
        <v>45</v>
      </c>
      <c r="AO1101" s="75" t="s">
        <v>61</v>
      </c>
    </row>
    <row r="1102" spans="1:41" ht="14.45" customHeight="1">
      <c r="A1102" s="38"/>
      <c r="B1102" s="9">
        <f t="shared" si="374"/>
        <v>45842</v>
      </c>
      <c r="C1102" s="39">
        <f t="shared" si="391"/>
        <v>5400261344</v>
      </c>
      <c r="D1102" s="38" t="str">
        <f>IF(AF1102="", "", IFERROR(TEXT(INDEX(Tabella4[N°], MATCH("*"&amp;AF1102&amp;"*", Tabella4[DIPENDENTE], 0)), "0000"), "Non trovato"))</f>
        <v>0370</v>
      </c>
      <c r="E1102" s="38" t="str">
        <f>IF(AG1102="", "", IF(ISERROR(MATCH("*"&amp;AG1102&amp;"*", Tabella4[DIPENDENTE], 0)), "Non trovato", TEXT(INDEX(Tabella4[N°], MATCH("*"&amp;AG1102&amp;"*", Tabella4[DIPENDENTE], 0)), "0000")))</f>
        <v/>
      </c>
      <c r="F1102" s="48" t="str">
        <f t="shared" si="375"/>
        <v>GARBINI</v>
      </c>
      <c r="G1102" s="48" t="str">
        <f t="shared" si="376"/>
        <v/>
      </c>
      <c r="H1102" s="57"/>
      <c r="I1102" s="68" t="str">
        <f t="shared" si="377"/>
        <v>02</v>
      </c>
      <c r="J1102" s="39" t="str">
        <f t="shared" si="388"/>
        <v/>
      </c>
      <c r="K1102" s="40" t="str">
        <f t="shared" si="389"/>
        <v>03:00</v>
      </c>
      <c r="L1102" s="48"/>
      <c r="M1102" s="41" t="str">
        <f t="shared" si="390"/>
        <v/>
      </c>
      <c r="N1102" s="41" t="str">
        <f t="shared" si="378"/>
        <v/>
      </c>
      <c r="O1102" s="10" t="str">
        <f t="shared" si="379"/>
        <v>03:00</v>
      </c>
      <c r="P1102" s="10" t="str">
        <f t="shared" si="380"/>
        <v/>
      </c>
      <c r="Q1102" s="48" t="str">
        <f t="shared" si="381"/>
        <v/>
      </c>
      <c r="R1102" s="48" t="str">
        <f t="shared" si="382"/>
        <v/>
      </c>
      <c r="S1102" s="42" t="str">
        <f t="shared" si="383"/>
        <v>SINGOLO</v>
      </c>
      <c r="T1102" s="57" t="str">
        <f>Tabella3[[#This Row],[Descrizione Attività]]</f>
        <v>CHIAMATA CTG PER RIC GUASTO E RIPR FUNZ CENTRALINA MONITORI ANTINC PTF5/6 PONTILE ( PREV 4033)</v>
      </c>
      <c r="U1102" s="57" t="str">
        <f>IF(Tabella1[[#This Row],[DATA]]="","","02")</f>
        <v>02</v>
      </c>
      <c r="V1102" s="34"/>
      <c r="W1102" s="34"/>
      <c r="X1102" s="33"/>
      <c r="Y1102" s="23"/>
      <c r="Z1102" s="21" t="str">
        <f t="shared" si="384"/>
        <v>venerdì</v>
      </c>
      <c r="AA1102" s="22">
        <f t="shared" si="385"/>
        <v>3</v>
      </c>
      <c r="AB1102" s="22" t="str">
        <f t="shared" si="386"/>
        <v>03:00</v>
      </c>
      <c r="AC1102" s="22" t="str">
        <f t="shared" si="387"/>
        <v>NO</v>
      </c>
      <c r="AD1102" s="46"/>
      <c r="AE1102" s="85">
        <v>45842</v>
      </c>
      <c r="AF1102" s="86" t="s">
        <v>115</v>
      </c>
      <c r="AG1102" s="86"/>
      <c r="AH1102" s="86">
        <v>5400261344</v>
      </c>
      <c r="AI1102" s="86">
        <v>10</v>
      </c>
      <c r="AJ1102" s="87">
        <v>16</v>
      </c>
      <c r="AK1102" s="87">
        <v>19</v>
      </c>
      <c r="AL1102" s="87">
        <v>3</v>
      </c>
      <c r="AM1102" s="86" t="s">
        <v>275</v>
      </c>
      <c r="AN1102" s="86" t="s">
        <v>45</v>
      </c>
      <c r="AO1102" s="75" t="s">
        <v>61</v>
      </c>
    </row>
    <row r="1103" spans="1:41" ht="14.45" customHeight="1">
      <c r="A1103" s="38"/>
      <c r="B1103" s="9">
        <f t="shared" si="374"/>
        <v>45842</v>
      </c>
      <c r="C1103" s="39">
        <f t="shared" si="391"/>
        <v>5400243313</v>
      </c>
      <c r="D1103" s="38" t="str">
        <f>IF(AF1103="", "", IFERROR(TEXT(INDEX(Tabella4[N°], MATCH("*"&amp;AF1103&amp;"*", Tabella4[DIPENDENTE], 0)), "0000"), "Non trovato"))</f>
        <v>1833</v>
      </c>
      <c r="E1103" s="38" t="str">
        <f>IF(AG1103="", "", IF(ISERROR(MATCH("*"&amp;AG1103&amp;"*", Tabella4[DIPENDENTE], 0)), "Non trovato", TEXT(INDEX(Tabella4[N°], MATCH("*"&amp;AG1103&amp;"*", Tabella4[DIPENDENTE], 0)), "0000")))</f>
        <v>2136</v>
      </c>
      <c r="F1103" s="48" t="str">
        <f t="shared" si="375"/>
        <v>MICELI</v>
      </c>
      <c r="G1103" s="48" t="str">
        <f t="shared" si="376"/>
        <v>INTURRISI</v>
      </c>
      <c r="H1103" s="57"/>
      <c r="I1103" s="68" t="str">
        <f t="shared" si="377"/>
        <v>02</v>
      </c>
      <c r="J1103" s="39" t="str">
        <f t="shared" si="388"/>
        <v/>
      </c>
      <c r="K1103" s="40" t="str">
        <f t="shared" si="389"/>
        <v>05:00</v>
      </c>
      <c r="L1103" s="48"/>
      <c r="M1103" s="41" t="str">
        <f t="shared" si="390"/>
        <v/>
      </c>
      <c r="N1103" s="41" t="str">
        <f t="shared" si="378"/>
        <v/>
      </c>
      <c r="O1103" s="10" t="str">
        <f t="shared" si="379"/>
        <v>05:00</v>
      </c>
      <c r="P1103" s="10" t="str">
        <f t="shared" si="380"/>
        <v/>
      </c>
      <c r="Q1103" s="48" t="str">
        <f t="shared" si="381"/>
        <v/>
      </c>
      <c r="R1103" s="48" t="str">
        <f t="shared" si="382"/>
        <v/>
      </c>
      <c r="S1103" s="42" t="str">
        <f t="shared" si="383"/>
        <v>DOPPIO</v>
      </c>
      <c r="T1103" s="57" t="str">
        <f>Tabella3[[#This Row],[Descrizione Attività]]</f>
        <v>Assistenza ELE attività edili_2025</v>
      </c>
      <c r="U1103" s="57" t="str">
        <f>IF(Tabella1[[#This Row],[DATA]]="","","02")</f>
        <v>02</v>
      </c>
      <c r="V1103" s="34"/>
      <c r="W1103" s="34"/>
      <c r="X1103" s="33"/>
      <c r="Y1103" s="23"/>
      <c r="Z1103" s="21" t="str">
        <f t="shared" si="384"/>
        <v>venerdì</v>
      </c>
      <c r="AA1103" s="22">
        <f t="shared" si="385"/>
        <v>5</v>
      </c>
      <c r="AB1103" s="22" t="str">
        <f t="shared" si="386"/>
        <v>05:00</v>
      </c>
      <c r="AC1103" s="22" t="str">
        <f t="shared" si="387"/>
        <v>NO</v>
      </c>
      <c r="AD1103" s="46"/>
      <c r="AE1103" s="85">
        <v>45842</v>
      </c>
      <c r="AF1103" s="86" t="s">
        <v>82</v>
      </c>
      <c r="AG1103" s="86" t="s">
        <v>264</v>
      </c>
      <c r="AH1103" s="86">
        <v>5400243313</v>
      </c>
      <c r="AI1103" s="86">
        <v>10</v>
      </c>
      <c r="AJ1103" s="87">
        <v>7.45</v>
      </c>
      <c r="AK1103" s="87">
        <v>12.45</v>
      </c>
      <c r="AL1103" s="87">
        <v>10</v>
      </c>
      <c r="AM1103" s="86" t="s">
        <v>145</v>
      </c>
      <c r="AN1103" s="86" t="s">
        <v>45</v>
      </c>
      <c r="AO1103" s="75" t="s">
        <v>61</v>
      </c>
    </row>
    <row r="1104" spans="1:41" ht="14.45" customHeight="1">
      <c r="A1104" s="38"/>
      <c r="B1104" s="9">
        <f t="shared" si="374"/>
        <v>45842</v>
      </c>
      <c r="C1104" s="39">
        <f t="shared" si="391"/>
        <v>5400257530</v>
      </c>
      <c r="D1104" s="38" t="str">
        <f>IF(AF1104="", "", IFERROR(TEXT(INDEX(Tabella4[N°], MATCH("*"&amp;AF1104&amp;"*", Tabella4[DIPENDENTE], 0)), "0000"), "Non trovato"))</f>
        <v>2114</v>
      </c>
      <c r="E1104" s="38" t="str">
        <f>IF(AG1104="", "", IF(ISERROR(MATCH("*"&amp;AG1104&amp;"*", Tabella4[DIPENDENTE], 0)), "Non trovato", TEXT(INDEX(Tabella4[N°], MATCH("*"&amp;AG1104&amp;"*", Tabella4[DIPENDENTE], 0)), "0000")))</f>
        <v/>
      </c>
      <c r="F1104" s="48" t="str">
        <f t="shared" si="375"/>
        <v>GUARINO</v>
      </c>
      <c r="G1104" s="48" t="str">
        <f t="shared" si="376"/>
        <v/>
      </c>
      <c r="H1104" s="57"/>
      <c r="I1104" s="68" t="str">
        <f t="shared" si="377"/>
        <v>02</v>
      </c>
      <c r="J1104" s="39" t="str">
        <f t="shared" si="388"/>
        <v/>
      </c>
      <c r="K1104" s="40" t="str">
        <f t="shared" si="389"/>
        <v>04:00</v>
      </c>
      <c r="L1104" s="48"/>
      <c r="M1104" s="41" t="str">
        <f t="shared" si="390"/>
        <v/>
      </c>
      <c r="N1104" s="41" t="str">
        <f t="shared" si="378"/>
        <v/>
      </c>
      <c r="O1104" s="10" t="str">
        <f t="shared" si="379"/>
        <v>04:00</v>
      </c>
      <c r="P1104" s="10" t="str">
        <f t="shared" si="380"/>
        <v/>
      </c>
      <c r="Q1104" s="48" t="str">
        <f t="shared" si="381"/>
        <v/>
      </c>
      <c r="R1104" s="48" t="str">
        <f t="shared" si="382"/>
        <v/>
      </c>
      <c r="S1104" s="42" t="str">
        <f t="shared" si="383"/>
        <v>SINGOLO</v>
      </c>
      <c r="T1104" s="57" t="str">
        <f>Tabella3[[#This Row],[Descrizione Attività]]</f>
        <v>U500/ILLUMINAZIONE IMPIANTO</v>
      </c>
      <c r="U1104" s="57" t="str">
        <f>IF(Tabella1[[#This Row],[DATA]]="","","02")</f>
        <v>02</v>
      </c>
      <c r="V1104" s="34"/>
      <c r="W1104" s="34"/>
      <c r="X1104" s="33"/>
      <c r="Y1104" s="23"/>
      <c r="Z1104" s="21" t="str">
        <f t="shared" si="384"/>
        <v>venerdì</v>
      </c>
      <c r="AA1104" s="22">
        <f t="shared" si="385"/>
        <v>4</v>
      </c>
      <c r="AB1104" s="22" t="str">
        <f t="shared" si="386"/>
        <v>04:00</v>
      </c>
      <c r="AC1104" s="22" t="str">
        <f t="shared" si="387"/>
        <v>NO</v>
      </c>
      <c r="AD1104" s="46"/>
      <c r="AE1104" s="85">
        <v>45842</v>
      </c>
      <c r="AF1104" s="86" t="s">
        <v>43</v>
      </c>
      <c r="AG1104" s="86"/>
      <c r="AH1104" s="86">
        <v>5400257530</v>
      </c>
      <c r="AI1104" s="86">
        <v>10</v>
      </c>
      <c r="AJ1104" s="87">
        <v>7.45</v>
      </c>
      <c r="AK1104" s="87">
        <v>11.45</v>
      </c>
      <c r="AL1104" s="87">
        <v>4</v>
      </c>
      <c r="AM1104" s="86" t="s">
        <v>268</v>
      </c>
      <c r="AN1104" s="86" t="s">
        <v>45</v>
      </c>
      <c r="AO1104" s="75" t="s">
        <v>61</v>
      </c>
    </row>
    <row r="1105" spans="1:41" ht="14.45" customHeight="1">
      <c r="A1105" s="38"/>
      <c r="B1105" s="9">
        <f t="shared" si="374"/>
        <v>45842</v>
      </c>
      <c r="C1105" s="39">
        <f t="shared" si="391"/>
        <v>5400257530</v>
      </c>
      <c r="D1105" s="38" t="str">
        <f>IF(AF1105="", "", IFERROR(TEXT(INDEX(Tabella4[N°], MATCH("*"&amp;AF1105&amp;"*", Tabella4[DIPENDENTE], 0)), "0000"), "Non trovato"))</f>
        <v>0263</v>
      </c>
      <c r="E1105" s="38" t="str">
        <f>IF(AG1105="", "", IF(ISERROR(MATCH("*"&amp;AG1105&amp;"*", Tabella4[DIPENDENTE], 0)), "Non trovato", TEXT(INDEX(Tabella4[N°], MATCH("*"&amp;AG1105&amp;"*", Tabella4[DIPENDENTE], 0)), "0000")))</f>
        <v/>
      </c>
      <c r="F1105" s="48" t="str">
        <f t="shared" si="375"/>
        <v>ROSSITTO G</v>
      </c>
      <c r="G1105" s="48" t="str">
        <f t="shared" si="376"/>
        <v/>
      </c>
      <c r="H1105" s="57"/>
      <c r="I1105" s="68" t="str">
        <f t="shared" si="377"/>
        <v>02</v>
      </c>
      <c r="J1105" s="39" t="str">
        <f t="shared" si="388"/>
        <v/>
      </c>
      <c r="K1105" s="40" t="str">
        <f t="shared" si="389"/>
        <v>01:00</v>
      </c>
      <c r="L1105" s="48"/>
      <c r="M1105" s="41" t="str">
        <f t="shared" si="390"/>
        <v/>
      </c>
      <c r="N1105" s="41" t="str">
        <f t="shared" si="378"/>
        <v/>
      </c>
      <c r="O1105" s="10" t="str">
        <f t="shared" si="379"/>
        <v>01:00</v>
      </c>
      <c r="P1105" s="10" t="str">
        <f t="shared" si="380"/>
        <v/>
      </c>
      <c r="Q1105" s="48" t="str">
        <f t="shared" si="381"/>
        <v/>
      </c>
      <c r="R1105" s="48" t="str">
        <f t="shared" si="382"/>
        <v/>
      </c>
      <c r="S1105" s="42" t="str">
        <f t="shared" si="383"/>
        <v>SINGOLO</v>
      </c>
      <c r="T1105" s="57" t="str">
        <f>Tabella3[[#This Row],[Descrizione Attività]]</f>
        <v>U500/ILLUMINAZIONE IMPIANTO</v>
      </c>
      <c r="U1105" s="57" t="str">
        <f>IF(Tabella1[[#This Row],[DATA]]="","","02")</f>
        <v>02</v>
      </c>
      <c r="V1105" s="34"/>
      <c r="W1105" s="34"/>
      <c r="X1105" s="33"/>
      <c r="Y1105" s="23"/>
      <c r="Z1105" s="21" t="str">
        <f t="shared" si="384"/>
        <v>venerdì</v>
      </c>
      <c r="AA1105" s="22">
        <f t="shared" si="385"/>
        <v>1</v>
      </c>
      <c r="AB1105" s="22" t="str">
        <f t="shared" si="386"/>
        <v>01:00</v>
      </c>
      <c r="AC1105" s="22" t="str">
        <f t="shared" si="387"/>
        <v>NO</v>
      </c>
      <c r="AD1105" s="46"/>
      <c r="AE1105" s="85">
        <v>45842</v>
      </c>
      <c r="AF1105" s="86" t="s">
        <v>110</v>
      </c>
      <c r="AG1105" s="86"/>
      <c r="AH1105" s="86">
        <v>5400257530</v>
      </c>
      <c r="AI1105" s="86">
        <v>10</v>
      </c>
      <c r="AJ1105" s="87">
        <v>11.45</v>
      </c>
      <c r="AK1105" s="87">
        <v>12.45</v>
      </c>
      <c r="AL1105" s="87">
        <v>1</v>
      </c>
      <c r="AM1105" s="86" t="s">
        <v>268</v>
      </c>
      <c r="AN1105" s="86" t="s">
        <v>45</v>
      </c>
      <c r="AO1105" s="75" t="s">
        <v>61</v>
      </c>
    </row>
    <row r="1106" spans="1:41" ht="14.45" customHeight="1">
      <c r="A1106" s="38"/>
      <c r="B1106" s="9">
        <f t="shared" si="374"/>
        <v>45842</v>
      </c>
      <c r="C1106" s="39">
        <f t="shared" si="391"/>
        <v>5400250282</v>
      </c>
      <c r="D1106" s="38" t="str">
        <f>IF(AF1106="", "", IFERROR(TEXT(INDEX(Tabella4[N°], MATCH("*"&amp;AF1106&amp;"*", Tabella4[DIPENDENTE], 0)), "0000"), "Non trovato"))</f>
        <v>1904</v>
      </c>
      <c r="E1106" s="38" t="str">
        <f>IF(AG1106="", "", IF(ISERROR(MATCH("*"&amp;AG1106&amp;"*", Tabella4[DIPENDENTE], 0)), "Non trovato", TEXT(INDEX(Tabella4[N°], MATCH("*"&amp;AG1106&amp;"*", Tabella4[DIPENDENTE], 0)), "0000")))</f>
        <v>0319</v>
      </c>
      <c r="F1106" s="48" t="str">
        <f t="shared" si="375"/>
        <v>LA ROCCA</v>
      </c>
      <c r="G1106" s="48" t="str">
        <f t="shared" si="376"/>
        <v>AMARA</v>
      </c>
      <c r="H1106" s="57"/>
      <c r="I1106" s="68" t="str">
        <f t="shared" si="377"/>
        <v>02</v>
      </c>
      <c r="J1106" s="39" t="str">
        <f t="shared" si="388"/>
        <v/>
      </c>
      <c r="K1106" s="40" t="str">
        <f t="shared" si="389"/>
        <v>05:00</v>
      </c>
      <c r="L1106" s="48"/>
      <c r="M1106" s="41" t="str">
        <f t="shared" si="390"/>
        <v/>
      </c>
      <c r="N1106" s="41" t="str">
        <f t="shared" si="378"/>
        <v/>
      </c>
      <c r="O1106" s="10" t="str">
        <f t="shared" si="379"/>
        <v>05:00</v>
      </c>
      <c r="P1106" s="10" t="str">
        <f t="shared" si="380"/>
        <v/>
      </c>
      <c r="Q1106" s="48" t="str">
        <f t="shared" si="381"/>
        <v/>
      </c>
      <c r="R1106" s="48" t="str">
        <f t="shared" si="382"/>
        <v/>
      </c>
      <c r="S1106" s="42" t="str">
        <f t="shared" si="383"/>
        <v>DOPPIO</v>
      </c>
      <c r="T1106" s="57" t="str">
        <f>Tabella3[[#This Row],[Descrizione Attività]]</f>
        <v>200/MP102A-MP103C-scavo e ric guasto</v>
      </c>
      <c r="U1106" s="57" t="str">
        <f>IF(Tabella1[[#This Row],[DATA]]="","","02")</f>
        <v>02</v>
      </c>
      <c r="V1106" s="34"/>
      <c r="W1106" s="34"/>
      <c r="X1106" s="33"/>
      <c r="Y1106" s="23"/>
      <c r="Z1106" s="21" t="str">
        <f t="shared" si="384"/>
        <v>venerdì</v>
      </c>
      <c r="AA1106" s="22">
        <f t="shared" si="385"/>
        <v>5</v>
      </c>
      <c r="AB1106" s="22" t="str">
        <f t="shared" si="386"/>
        <v>05:00</v>
      </c>
      <c r="AC1106" s="22" t="str">
        <f t="shared" si="387"/>
        <v>NO</v>
      </c>
      <c r="AD1106" s="46"/>
      <c r="AE1106" s="85">
        <v>45842</v>
      </c>
      <c r="AF1106" s="86" t="s">
        <v>59</v>
      </c>
      <c r="AG1106" s="86" t="s">
        <v>155</v>
      </c>
      <c r="AH1106" s="86">
        <v>5400250282</v>
      </c>
      <c r="AI1106" s="86">
        <v>10</v>
      </c>
      <c r="AJ1106" s="87">
        <v>7.45</v>
      </c>
      <c r="AK1106" s="87">
        <v>12.45</v>
      </c>
      <c r="AL1106" s="87">
        <v>10</v>
      </c>
      <c r="AM1106" s="86" t="s">
        <v>237</v>
      </c>
      <c r="AN1106" s="86" t="s">
        <v>45</v>
      </c>
      <c r="AO1106" s="75" t="s">
        <v>61</v>
      </c>
    </row>
    <row r="1107" spans="1:41" ht="14.45" customHeight="1">
      <c r="A1107" s="38"/>
      <c r="B1107" s="9">
        <f t="shared" si="374"/>
        <v>45842</v>
      </c>
      <c r="C1107" s="39">
        <f t="shared" si="391"/>
        <v>5400256883</v>
      </c>
      <c r="D1107" s="38" t="str">
        <f>IF(AF1107="", "", IFERROR(TEXT(INDEX(Tabella4[N°], MATCH("*"&amp;AF1107&amp;"*", Tabella4[DIPENDENTE], 0)), "0000"), "Non trovato"))</f>
        <v>0510</v>
      </c>
      <c r="E1107" s="38" t="str">
        <f>IF(AG1107="", "", IF(ISERROR(MATCH("*"&amp;AG1107&amp;"*", Tabella4[DIPENDENTE], 0)), "Non trovato", TEXT(INDEX(Tabella4[N°], MATCH("*"&amp;AG1107&amp;"*", Tabella4[DIPENDENTE], 0)), "0000")))</f>
        <v>0511</v>
      </c>
      <c r="F1107" s="48" t="str">
        <f t="shared" si="375"/>
        <v>TORDONATO</v>
      </c>
      <c r="G1107" s="48" t="str">
        <f t="shared" si="376"/>
        <v>DI GRANDE D</v>
      </c>
      <c r="H1107" s="57"/>
      <c r="I1107" s="68" t="str">
        <f t="shared" si="377"/>
        <v>02</v>
      </c>
      <c r="J1107" s="39" t="str">
        <f t="shared" si="388"/>
        <v/>
      </c>
      <c r="K1107" s="40" t="str">
        <f t="shared" si="389"/>
        <v>07:00</v>
      </c>
      <c r="L1107" s="48"/>
      <c r="M1107" s="41" t="str">
        <f t="shared" si="390"/>
        <v/>
      </c>
      <c r="N1107" s="41" t="str">
        <f t="shared" si="378"/>
        <v/>
      </c>
      <c r="O1107" s="10" t="str">
        <f t="shared" si="379"/>
        <v>07:00</v>
      </c>
      <c r="P1107" s="10" t="str">
        <f t="shared" si="380"/>
        <v/>
      </c>
      <c r="Q1107" s="48" t="str">
        <f t="shared" si="381"/>
        <v/>
      </c>
      <c r="R1107" s="48" t="str">
        <f t="shared" si="382"/>
        <v/>
      </c>
      <c r="S1107" s="42" t="str">
        <f t="shared" si="383"/>
        <v>DOPPIO</v>
      </c>
      <c r="T1107" s="57" t="str">
        <f>Tabella3[[#This Row],[Descrizione Attività]]</f>
        <v>389E-A1.1:ripr.funzionalità parti intern</v>
      </c>
      <c r="U1107" s="57" t="str">
        <f>IF(Tabella1[[#This Row],[DATA]]="","","02")</f>
        <v>02</v>
      </c>
      <c r="V1107" s="34"/>
      <c r="W1107" s="34"/>
      <c r="X1107" s="33"/>
      <c r="Y1107" s="23"/>
      <c r="Z1107" s="21" t="str">
        <f t="shared" si="384"/>
        <v>venerdì</v>
      </c>
      <c r="AA1107" s="22">
        <f t="shared" si="385"/>
        <v>7</v>
      </c>
      <c r="AB1107" s="22" t="str">
        <f t="shared" si="386"/>
        <v>07:00</v>
      </c>
      <c r="AC1107" s="22" t="str">
        <f t="shared" si="387"/>
        <v>NO</v>
      </c>
      <c r="AD1107" s="46"/>
      <c r="AE1107" s="85">
        <v>45842</v>
      </c>
      <c r="AF1107" s="86" t="s">
        <v>143</v>
      </c>
      <c r="AG1107" s="86" t="s">
        <v>144</v>
      </c>
      <c r="AH1107" s="86">
        <v>5400256883</v>
      </c>
      <c r="AI1107" s="86">
        <v>10</v>
      </c>
      <c r="AJ1107" s="87">
        <v>7.45</v>
      </c>
      <c r="AK1107" s="87">
        <v>14.45</v>
      </c>
      <c r="AL1107" s="87">
        <v>14</v>
      </c>
      <c r="AM1107" s="86" t="s">
        <v>219</v>
      </c>
      <c r="AN1107" s="86" t="s">
        <v>45</v>
      </c>
      <c r="AO1107" s="75" t="s">
        <v>61</v>
      </c>
    </row>
    <row r="1108" spans="1:41" ht="14.45" customHeight="1">
      <c r="A1108" s="38"/>
      <c r="B1108" s="9">
        <f t="shared" si="374"/>
        <v>45842</v>
      </c>
      <c r="C1108" s="39">
        <f t="shared" si="391"/>
        <v>5400256883</v>
      </c>
      <c r="D1108" s="38" t="str">
        <f>IF(AF1108="", "", IFERROR(TEXT(INDEX(Tabella4[N°], MATCH("*"&amp;AF1108&amp;"*", Tabella4[DIPENDENTE], 0)), "0000"), "Non trovato"))</f>
        <v>1667</v>
      </c>
      <c r="E1108" s="38" t="str">
        <f>IF(AG1108="", "", IF(ISERROR(MATCH("*"&amp;AG1108&amp;"*", Tabella4[DIPENDENTE], 0)), "Non trovato", TEXT(INDEX(Tabella4[N°], MATCH("*"&amp;AG1108&amp;"*", Tabella4[DIPENDENTE], 0)), "0000")))</f>
        <v/>
      </c>
      <c r="F1108" s="48" t="str">
        <f t="shared" si="375"/>
        <v>CAVALLARO</v>
      </c>
      <c r="G1108" s="48" t="str">
        <f t="shared" si="376"/>
        <v/>
      </c>
      <c r="H1108" s="57"/>
      <c r="I1108" s="68" t="str">
        <f t="shared" si="377"/>
        <v>02</v>
      </c>
      <c r="J1108" s="39" t="str">
        <f t="shared" si="388"/>
        <v/>
      </c>
      <c r="K1108" s="40" t="str">
        <f t="shared" si="389"/>
        <v>05:30</v>
      </c>
      <c r="L1108" s="48"/>
      <c r="M1108" s="41" t="str">
        <f t="shared" si="390"/>
        <v/>
      </c>
      <c r="N1108" s="41" t="str">
        <f t="shared" si="378"/>
        <v/>
      </c>
      <c r="O1108" s="10" t="str">
        <f t="shared" si="379"/>
        <v>05:30</v>
      </c>
      <c r="P1108" s="10" t="str">
        <f t="shared" si="380"/>
        <v/>
      </c>
      <c r="Q1108" s="48" t="str">
        <f t="shared" si="381"/>
        <v/>
      </c>
      <c r="R1108" s="48" t="str">
        <f t="shared" si="382"/>
        <v/>
      </c>
      <c r="S1108" s="42" t="str">
        <f t="shared" si="383"/>
        <v>SINGOLO</v>
      </c>
      <c r="T1108" s="57" t="str">
        <f>Tabella3[[#This Row],[Descrizione Attività]]</f>
        <v>389E-A1.1:ripr.funzionalità parti intern</v>
      </c>
      <c r="U1108" s="57" t="str">
        <f>IF(Tabella1[[#This Row],[DATA]]="","","02")</f>
        <v>02</v>
      </c>
      <c r="V1108" s="34"/>
      <c r="W1108" s="34"/>
      <c r="X1108" s="33"/>
      <c r="Y1108" s="23"/>
      <c r="Z1108" s="21" t="str">
        <f t="shared" si="384"/>
        <v>venerdì</v>
      </c>
      <c r="AA1108" s="22">
        <f t="shared" si="385"/>
        <v>5.5</v>
      </c>
      <c r="AB1108" s="22" t="str">
        <f t="shared" si="386"/>
        <v>05:30</v>
      </c>
      <c r="AC1108" s="22" t="str">
        <f t="shared" si="387"/>
        <v>NO</v>
      </c>
      <c r="AD1108" s="46"/>
      <c r="AE1108" s="85">
        <v>45842</v>
      </c>
      <c r="AF1108" s="86" t="s">
        <v>162</v>
      </c>
      <c r="AG1108" s="86"/>
      <c r="AH1108" s="86">
        <v>5400256883</v>
      </c>
      <c r="AI1108" s="86">
        <v>10</v>
      </c>
      <c r="AJ1108" s="87">
        <v>7.45</v>
      </c>
      <c r="AK1108" s="87">
        <v>13.15</v>
      </c>
      <c r="AL1108" s="87">
        <v>5.5</v>
      </c>
      <c r="AM1108" s="86" t="s">
        <v>219</v>
      </c>
      <c r="AN1108" s="86" t="s">
        <v>45</v>
      </c>
      <c r="AO1108" s="75" t="s">
        <v>61</v>
      </c>
    </row>
    <row r="1109" spans="1:41" ht="14.45" customHeight="1">
      <c r="A1109" s="38"/>
      <c r="B1109" s="9">
        <f t="shared" si="374"/>
        <v>45842</v>
      </c>
      <c r="C1109" s="39" t="str">
        <f t="shared" si="391"/>
        <v>ALTRO CANTIERE</v>
      </c>
      <c r="D1109" s="38" t="str">
        <f>IF(AF1109="", "", IFERROR(TEXT(INDEX(Tabella4[N°], MATCH("*"&amp;AF1109&amp;"*", Tabella4[DIPENDENTE], 0)), "0000"), "Non trovato"))</f>
        <v>1667</v>
      </c>
      <c r="E1109" s="38" t="str">
        <f>IF(AG1109="", "", IF(ISERROR(MATCH("*"&amp;AG1109&amp;"*", Tabella4[DIPENDENTE], 0)), "Non trovato", TEXT(INDEX(Tabella4[N°], MATCH("*"&amp;AG1109&amp;"*", Tabella4[DIPENDENTE], 0)), "0000")))</f>
        <v/>
      </c>
      <c r="F1109" s="48" t="str">
        <f t="shared" si="375"/>
        <v>CAVALLARO</v>
      </c>
      <c r="G1109" s="48" t="str">
        <f t="shared" si="376"/>
        <v/>
      </c>
      <c r="H1109" s="57"/>
      <c r="I1109" s="68" t="str">
        <f t="shared" si="377"/>
        <v>02</v>
      </c>
      <c r="J1109" s="39" t="str">
        <f t="shared" si="388"/>
        <v/>
      </c>
      <c r="K1109" s="40" t="str">
        <f t="shared" si="389"/>
        <v/>
      </c>
      <c r="L1109" s="48"/>
      <c r="M1109" s="41" t="str">
        <f t="shared" si="390"/>
        <v/>
      </c>
      <c r="N1109" s="41" t="str">
        <f t="shared" si="378"/>
        <v/>
      </c>
      <c r="O1109" s="10" t="str">
        <f t="shared" si="379"/>
        <v>03:30</v>
      </c>
      <c r="P1109" s="10" t="str">
        <f t="shared" si="380"/>
        <v/>
      </c>
      <c r="Q1109" s="48" t="str">
        <f t="shared" si="381"/>
        <v/>
      </c>
      <c r="R1109" s="48" t="str">
        <f t="shared" si="382"/>
        <v/>
      </c>
      <c r="S1109" s="42" t="str">
        <f t="shared" si="383"/>
        <v>SINGOLO</v>
      </c>
      <c r="T1109" s="57" t="str">
        <f>Tabella3[[#This Row],[Descrizione Attività]]</f>
        <v>ALTRO CANTIERE</v>
      </c>
      <c r="U1109" s="57" t="str">
        <f>IF(Tabella1[[#This Row],[DATA]]="","","02")</f>
        <v>02</v>
      </c>
      <c r="V1109" s="34"/>
      <c r="W1109" s="34"/>
      <c r="X1109" s="33"/>
      <c r="Y1109" s="23"/>
      <c r="Z1109" s="21" t="str">
        <f t="shared" si="384"/>
        <v>venerdì</v>
      </c>
      <c r="AA1109" s="22">
        <f t="shared" si="385"/>
        <v>3.5</v>
      </c>
      <c r="AB1109" s="22" t="str">
        <f t="shared" si="386"/>
        <v>03:30</v>
      </c>
      <c r="AC1109" s="22" t="str">
        <f t="shared" si="387"/>
        <v>NO</v>
      </c>
      <c r="AD1109" s="46"/>
      <c r="AE1109" s="85">
        <v>45842</v>
      </c>
      <c r="AF1109" s="86" t="s">
        <v>162</v>
      </c>
      <c r="AG1109" s="86"/>
      <c r="AH1109" s="86">
        <v>4047</v>
      </c>
      <c r="AI1109" s="86">
        <v>10</v>
      </c>
      <c r="AJ1109" s="87">
        <v>13.15</v>
      </c>
      <c r="AK1109" s="87">
        <v>16.45</v>
      </c>
      <c r="AL1109" s="87">
        <v>3.5</v>
      </c>
      <c r="AM1109" s="86" t="s">
        <v>70</v>
      </c>
      <c r="AN1109" s="86" t="s">
        <v>49</v>
      </c>
      <c r="AO1109" s="75">
        <v>4047</v>
      </c>
    </row>
    <row r="1110" spans="1:41" ht="14.45" customHeight="1">
      <c r="A1110" s="38"/>
      <c r="B1110" s="9">
        <f t="shared" si="374"/>
        <v>45842</v>
      </c>
      <c r="C1110" s="39">
        <f t="shared" si="391"/>
        <v>5400257240</v>
      </c>
      <c r="D1110" s="38" t="str">
        <f>IF(AF1110="", "", IFERROR(TEXT(INDEX(Tabella4[N°], MATCH("*"&amp;AF1110&amp;"*", Tabella4[DIPENDENTE], 0)), "0000"), "Non trovato"))</f>
        <v>0490</v>
      </c>
      <c r="E1110" s="38" t="str">
        <f>IF(AG1110="", "", IF(ISERROR(MATCH("*"&amp;AG1110&amp;"*", Tabella4[DIPENDENTE], 0)), "Non trovato", TEXT(INDEX(Tabella4[N°], MATCH("*"&amp;AG1110&amp;"*", Tabella4[DIPENDENTE], 0)), "0000")))</f>
        <v>0304</v>
      </c>
      <c r="F1110" s="48" t="str">
        <f t="shared" si="375"/>
        <v>RICIPUTO</v>
      </c>
      <c r="G1110" s="48" t="str">
        <f t="shared" si="376"/>
        <v>MANSERVIGI</v>
      </c>
      <c r="H1110" s="57"/>
      <c r="I1110" s="68" t="str">
        <f t="shared" si="377"/>
        <v>02</v>
      </c>
      <c r="J1110" s="39" t="str">
        <f t="shared" si="388"/>
        <v/>
      </c>
      <c r="K1110" s="40" t="str">
        <f t="shared" si="389"/>
        <v>05:00</v>
      </c>
      <c r="L1110" s="48"/>
      <c r="M1110" s="41" t="str">
        <f t="shared" si="390"/>
        <v/>
      </c>
      <c r="N1110" s="41" t="str">
        <f t="shared" si="378"/>
        <v/>
      </c>
      <c r="O1110" s="10" t="str">
        <f t="shared" si="379"/>
        <v>05:00</v>
      </c>
      <c r="P1110" s="10" t="str">
        <f t="shared" si="380"/>
        <v/>
      </c>
      <c r="Q1110" s="48" t="str">
        <f t="shared" si="381"/>
        <v/>
      </c>
      <c r="R1110" s="48" t="str">
        <f t="shared" si="382"/>
        <v/>
      </c>
      <c r="S1110" s="42" t="str">
        <f t="shared" si="383"/>
        <v>DOPPIO</v>
      </c>
      <c r="T1110" s="57" t="str">
        <f>Tabella3[[#This Row],[Descrizione Attività]]</f>
        <v>ARCOM BLE PON: squ stru corrett Luglio</v>
      </c>
      <c r="U1110" s="57" t="str">
        <f>IF(Tabella1[[#This Row],[DATA]]="","","02")</f>
        <v>02</v>
      </c>
      <c r="V1110" s="34"/>
      <c r="W1110" s="34"/>
      <c r="X1110" s="33"/>
      <c r="Y1110" s="23"/>
      <c r="Z1110" s="21" t="str">
        <f t="shared" si="384"/>
        <v>venerdì</v>
      </c>
      <c r="AA1110" s="22">
        <f t="shared" si="385"/>
        <v>5</v>
      </c>
      <c r="AB1110" s="22" t="str">
        <f t="shared" si="386"/>
        <v>05:00</v>
      </c>
      <c r="AC1110" s="22" t="str">
        <f t="shared" si="387"/>
        <v>NO</v>
      </c>
      <c r="AD1110" s="46"/>
      <c r="AE1110" s="85">
        <v>45842</v>
      </c>
      <c r="AF1110" s="86" t="s">
        <v>96</v>
      </c>
      <c r="AG1110" s="86" t="s">
        <v>87</v>
      </c>
      <c r="AH1110" s="86">
        <v>5400257240</v>
      </c>
      <c r="AI1110" s="86">
        <v>10</v>
      </c>
      <c r="AJ1110" s="87">
        <v>7.45</v>
      </c>
      <c r="AK1110" s="87">
        <v>12.45</v>
      </c>
      <c r="AL1110" s="87">
        <v>10</v>
      </c>
      <c r="AM1110" s="86" t="s">
        <v>261</v>
      </c>
      <c r="AN1110" s="86" t="s">
        <v>45</v>
      </c>
      <c r="AO1110" s="75" t="s">
        <v>46</v>
      </c>
    </row>
    <row r="1111" spans="1:41" ht="14.45" customHeight="1">
      <c r="A1111" s="38"/>
      <c r="B1111" s="9">
        <f t="shared" si="374"/>
        <v>45842</v>
      </c>
      <c r="C1111" s="39">
        <f t="shared" si="391"/>
        <v>5400257237</v>
      </c>
      <c r="D1111" s="38" t="str">
        <f>IF(AF1111="", "", IFERROR(TEXT(INDEX(Tabella4[N°], MATCH("*"&amp;AF1111&amp;"*", Tabella4[DIPENDENTE], 0)), "0000"), "Non trovato"))</f>
        <v>0493</v>
      </c>
      <c r="E1111" s="38" t="str">
        <f>IF(AG1111="", "", IF(ISERROR(MATCH("*"&amp;AG1111&amp;"*", Tabella4[DIPENDENTE], 0)), "Non trovato", TEXT(INDEX(Tabella4[N°], MATCH("*"&amp;AG1111&amp;"*", Tabella4[DIPENDENTE], 0)), "0000")))</f>
        <v>2013</v>
      </c>
      <c r="F1111" s="48" t="str">
        <f t="shared" si="375"/>
        <v>SPINALI D</v>
      </c>
      <c r="G1111" s="48" t="str">
        <f t="shared" si="376"/>
        <v>DE LUCA</v>
      </c>
      <c r="H1111" s="57"/>
      <c r="I1111" s="68" t="str">
        <f t="shared" si="377"/>
        <v>02</v>
      </c>
      <c r="J1111" s="39" t="str">
        <f t="shared" si="388"/>
        <v/>
      </c>
      <c r="K1111" s="40" t="str">
        <f t="shared" si="389"/>
        <v>05:00</v>
      </c>
      <c r="L1111" s="48"/>
      <c r="M1111" s="41" t="str">
        <f t="shared" si="390"/>
        <v/>
      </c>
      <c r="N1111" s="41" t="str">
        <f t="shared" si="378"/>
        <v/>
      </c>
      <c r="O1111" s="10" t="str">
        <f t="shared" si="379"/>
        <v>05:00</v>
      </c>
      <c r="P1111" s="10" t="str">
        <f t="shared" si="380"/>
        <v/>
      </c>
      <c r="Q1111" s="48" t="str">
        <f t="shared" si="381"/>
        <v/>
      </c>
      <c r="R1111" s="48" t="str">
        <f t="shared" si="382"/>
        <v/>
      </c>
      <c r="S1111" s="42" t="str">
        <f t="shared" si="383"/>
        <v>DOPPIO</v>
      </c>
      <c r="T1111" s="57" t="str">
        <f>Tabella3[[#This Row],[Descrizione Attività]]</f>
        <v>PA1S: squ strum correttiva Luglio</v>
      </c>
      <c r="U1111" s="57" t="str">
        <f>IF(Tabella1[[#This Row],[DATA]]="","","02")</f>
        <v>02</v>
      </c>
      <c r="V1111" s="34"/>
      <c r="W1111" s="34"/>
      <c r="X1111" s="33"/>
      <c r="Y1111" s="23"/>
      <c r="Z1111" s="21" t="str">
        <f t="shared" si="384"/>
        <v>venerdì</v>
      </c>
      <c r="AA1111" s="22">
        <f t="shared" si="385"/>
        <v>5</v>
      </c>
      <c r="AB1111" s="22" t="str">
        <f t="shared" si="386"/>
        <v>05:00</v>
      </c>
      <c r="AC1111" s="22" t="str">
        <f t="shared" si="387"/>
        <v>NO</v>
      </c>
      <c r="AD1111" s="46"/>
      <c r="AE1111" s="85">
        <v>45842</v>
      </c>
      <c r="AF1111" s="86" t="s">
        <v>42</v>
      </c>
      <c r="AG1111" s="86" t="s">
        <v>105</v>
      </c>
      <c r="AH1111" s="86">
        <v>5400257237</v>
      </c>
      <c r="AI1111" s="86">
        <v>10</v>
      </c>
      <c r="AJ1111" s="87">
        <v>7.45</v>
      </c>
      <c r="AK1111" s="87">
        <v>12.45</v>
      </c>
      <c r="AL1111" s="87">
        <v>10</v>
      </c>
      <c r="AM1111" s="86" t="s">
        <v>260</v>
      </c>
      <c r="AN1111" s="86" t="s">
        <v>45</v>
      </c>
      <c r="AO1111" s="75" t="s">
        <v>46</v>
      </c>
    </row>
    <row r="1112" spans="1:41" ht="14.45" customHeight="1">
      <c r="A1112" s="38"/>
      <c r="B1112" s="9">
        <f t="shared" si="374"/>
        <v>45842</v>
      </c>
      <c r="C1112" s="39">
        <f t="shared" si="391"/>
        <v>5400257235</v>
      </c>
      <c r="D1112" s="38" t="str">
        <f>IF(AF1112="", "", IFERROR(TEXT(INDEX(Tabella4[N°], MATCH("*"&amp;AF1112&amp;"*", Tabella4[DIPENDENTE], 0)), "0000"), "Non trovato"))</f>
        <v>1442</v>
      </c>
      <c r="E1112" s="38" t="str">
        <f>IF(AG1112="", "", IF(ISERROR(MATCH("*"&amp;AG1112&amp;"*", Tabella4[DIPENDENTE], 0)), "Non trovato", TEXT(INDEX(Tabella4[N°], MATCH("*"&amp;AG1112&amp;"*", Tabella4[DIPENDENTE], 0)), "0000")))</f>
        <v>1924</v>
      </c>
      <c r="F1112" s="48" t="str">
        <f t="shared" si="375"/>
        <v>TARASCIO</v>
      </c>
      <c r="G1112" s="48" t="str">
        <f t="shared" si="376"/>
        <v>PARTESANO</v>
      </c>
      <c r="H1112" s="57"/>
      <c r="I1112" s="68" t="str">
        <f t="shared" si="377"/>
        <v>02</v>
      </c>
      <c r="J1112" s="39" t="str">
        <f t="shared" si="388"/>
        <v/>
      </c>
      <c r="K1112" s="40" t="str">
        <f t="shared" si="389"/>
        <v>05:00</v>
      </c>
      <c r="L1112" s="48"/>
      <c r="M1112" s="41" t="str">
        <f t="shared" si="390"/>
        <v/>
      </c>
      <c r="N1112" s="41" t="str">
        <f t="shared" si="378"/>
        <v/>
      </c>
      <c r="O1112" s="10" t="str">
        <f t="shared" si="379"/>
        <v>05:00</v>
      </c>
      <c r="P1112" s="10" t="str">
        <f t="shared" si="380"/>
        <v/>
      </c>
      <c r="Q1112" s="48" t="str">
        <f t="shared" si="381"/>
        <v/>
      </c>
      <c r="R1112" s="48" t="str">
        <f t="shared" si="382"/>
        <v/>
      </c>
      <c r="S1112" s="42" t="str">
        <f t="shared" si="383"/>
        <v>DOPPIO</v>
      </c>
      <c r="T1112" s="57" t="str">
        <f>Tabella3[[#This Row],[Descrizione Attività]]</f>
        <v>Utilities: squ strum correttiva Luglio</v>
      </c>
      <c r="U1112" s="57" t="str">
        <f>IF(Tabella1[[#This Row],[DATA]]="","","02")</f>
        <v>02</v>
      </c>
      <c r="V1112" s="34"/>
      <c r="W1112" s="34"/>
      <c r="X1112" s="33"/>
      <c r="Y1112" s="23"/>
      <c r="Z1112" s="21" t="str">
        <f t="shared" si="384"/>
        <v>venerdì</v>
      </c>
      <c r="AA1112" s="22">
        <f t="shared" si="385"/>
        <v>5</v>
      </c>
      <c r="AB1112" s="22" t="str">
        <f t="shared" si="386"/>
        <v>05:00</v>
      </c>
      <c r="AC1112" s="22" t="str">
        <f t="shared" si="387"/>
        <v>NO</v>
      </c>
      <c r="AD1112" s="46"/>
      <c r="AE1112" s="85">
        <v>45842</v>
      </c>
      <c r="AF1112" s="86" t="s">
        <v>102</v>
      </c>
      <c r="AG1112" s="86" t="s">
        <v>103</v>
      </c>
      <c r="AH1112" s="86">
        <v>5400257235</v>
      </c>
      <c r="AI1112" s="86">
        <v>10</v>
      </c>
      <c r="AJ1112" s="87">
        <v>7.45</v>
      </c>
      <c r="AK1112" s="87">
        <v>12.45</v>
      </c>
      <c r="AL1112" s="87">
        <v>10</v>
      </c>
      <c r="AM1112" s="86" t="s">
        <v>262</v>
      </c>
      <c r="AN1112" s="86" t="s">
        <v>45</v>
      </c>
      <c r="AO1112" s="75" t="s">
        <v>46</v>
      </c>
    </row>
    <row r="1113" spans="1:41" ht="14.45" customHeight="1">
      <c r="A1113" s="38"/>
      <c r="B1113" s="9">
        <f t="shared" si="374"/>
        <v>45842</v>
      </c>
      <c r="C1113" s="39">
        <f t="shared" si="391"/>
        <v>5400257401</v>
      </c>
      <c r="D1113" s="38" t="str">
        <f>IF(AF1113="", "", IFERROR(TEXT(INDEX(Tabella4[N°], MATCH("*"&amp;AF1113&amp;"*", Tabella4[DIPENDENTE], 0)), "0000"), "Non trovato"))</f>
        <v>0354</v>
      </c>
      <c r="E1113" s="38" t="str">
        <f>IF(AG1113="", "", IF(ISERROR(MATCH("*"&amp;AG1113&amp;"*", Tabella4[DIPENDENTE], 0)), "Non trovato", TEXT(INDEX(Tabella4[N°], MATCH("*"&amp;AG1113&amp;"*", Tabella4[DIPENDENTE], 0)), "0000")))</f>
        <v>0277</v>
      </c>
      <c r="F1113" s="48" t="str">
        <f t="shared" si="375"/>
        <v>GARRO L</v>
      </c>
      <c r="G1113" s="48" t="str">
        <f t="shared" si="376"/>
        <v>BAUDO</v>
      </c>
      <c r="H1113" s="57"/>
      <c r="I1113" s="68" t="str">
        <f t="shared" si="377"/>
        <v>02</v>
      </c>
      <c r="J1113" s="39" t="str">
        <f t="shared" si="388"/>
        <v/>
      </c>
      <c r="K1113" s="40" t="str">
        <f t="shared" si="389"/>
        <v>05:00</v>
      </c>
      <c r="L1113" s="48"/>
      <c r="M1113" s="41" t="str">
        <f t="shared" si="390"/>
        <v/>
      </c>
      <c r="N1113" s="41" t="str">
        <f t="shared" si="378"/>
        <v/>
      </c>
      <c r="O1113" s="10" t="str">
        <f t="shared" si="379"/>
        <v>05:00</v>
      </c>
      <c r="P1113" s="10" t="str">
        <f t="shared" si="380"/>
        <v/>
      </c>
      <c r="Q1113" s="48" t="str">
        <f t="shared" si="381"/>
        <v/>
      </c>
      <c r="R1113" s="48" t="str">
        <f t="shared" si="382"/>
        <v/>
      </c>
      <c r="S1113" s="42" t="str">
        <f t="shared" si="383"/>
        <v>DOPPIO</v>
      </c>
      <c r="T1113" s="57" t="str">
        <f>Tabella3[[#This Row],[Descrizione Attività]]</f>
        <v>1200: assistenza KV - HIC</v>
      </c>
      <c r="U1113" s="57" t="str">
        <f>IF(Tabella1[[#This Row],[DATA]]="","","02")</f>
        <v>02</v>
      </c>
      <c r="V1113" s="34"/>
      <c r="W1113" s="34"/>
      <c r="X1113" s="33"/>
      <c r="Y1113" s="23"/>
      <c r="Z1113" s="21" t="str">
        <f t="shared" si="384"/>
        <v>venerdì</v>
      </c>
      <c r="AA1113" s="22">
        <f t="shared" si="385"/>
        <v>5</v>
      </c>
      <c r="AB1113" s="22" t="str">
        <f t="shared" si="386"/>
        <v>05:00</v>
      </c>
      <c r="AC1113" s="22" t="str">
        <f t="shared" si="387"/>
        <v>NO</v>
      </c>
      <c r="AD1113" s="46"/>
      <c r="AE1113" s="85">
        <v>45842</v>
      </c>
      <c r="AF1113" s="86" t="s">
        <v>99</v>
      </c>
      <c r="AG1113" s="86" t="s">
        <v>94</v>
      </c>
      <c r="AH1113" s="86">
        <v>5400257401</v>
      </c>
      <c r="AI1113" s="86">
        <v>10</v>
      </c>
      <c r="AJ1113" s="87">
        <v>7.45</v>
      </c>
      <c r="AK1113" s="87">
        <v>12.45</v>
      </c>
      <c r="AL1113" s="87">
        <v>10</v>
      </c>
      <c r="AM1113" s="86" t="s">
        <v>252</v>
      </c>
      <c r="AN1113" s="86" t="s">
        <v>45</v>
      </c>
      <c r="AO1113" s="75" t="s">
        <v>46</v>
      </c>
    </row>
    <row r="1114" spans="1:41" ht="14.45" customHeight="1">
      <c r="A1114" s="38"/>
      <c r="B1114" s="9">
        <f t="shared" si="374"/>
        <v>45842</v>
      </c>
      <c r="C1114" s="39" t="str">
        <f t="shared" si="391"/>
        <v>23/134</v>
      </c>
      <c r="D1114" s="38" t="str">
        <f>IF(AF1114="", "", IFERROR(TEXT(INDEX(Tabella4[N°], MATCH("*"&amp;AF1114&amp;"*", Tabella4[DIPENDENTE], 0)), "0000"), "Non trovato"))</f>
        <v>1972</v>
      </c>
      <c r="E1114" s="38" t="str">
        <f>IF(AG1114="", "", IF(ISERROR(MATCH("*"&amp;AG1114&amp;"*", Tabella4[DIPENDENTE], 0)), "Non trovato", TEXT(INDEX(Tabella4[N°], MATCH("*"&amp;AG1114&amp;"*", Tabella4[DIPENDENTE], 0)), "0000")))</f>
        <v/>
      </c>
      <c r="F1114" s="48" t="str">
        <f t="shared" si="375"/>
        <v>MILLO</v>
      </c>
      <c r="G1114" s="48" t="str">
        <f t="shared" si="376"/>
        <v/>
      </c>
      <c r="H1114" s="57"/>
      <c r="I1114" s="68" t="str">
        <f t="shared" si="377"/>
        <v>02</v>
      </c>
      <c r="J1114" s="39" t="str">
        <f t="shared" si="388"/>
        <v/>
      </c>
      <c r="K1114" s="40" t="str">
        <f t="shared" si="389"/>
        <v>05:00</v>
      </c>
      <c r="L1114" s="48"/>
      <c r="M1114" s="41" t="str">
        <f t="shared" si="390"/>
        <v/>
      </c>
      <c r="N1114" s="41" t="str">
        <f t="shared" si="378"/>
        <v/>
      </c>
      <c r="O1114" s="10" t="str">
        <f t="shared" si="379"/>
        <v>05:00</v>
      </c>
      <c r="P1114" s="10" t="str">
        <f t="shared" si="380"/>
        <v/>
      </c>
      <c r="Q1114" s="48" t="str">
        <f t="shared" si="381"/>
        <v/>
      </c>
      <c r="R1114" s="48" t="str">
        <f t="shared" si="382"/>
        <v/>
      </c>
      <c r="S1114" s="42" t="str">
        <f t="shared" si="383"/>
        <v>SINGOLO</v>
      </c>
      <c r="T1114" s="57" t="str">
        <f>Tabella3[[#This Row],[Descrizione Attività]]</f>
        <v>Manutenzione Strumentale Isab</v>
      </c>
      <c r="U1114" s="57" t="str">
        <f>IF(Tabella1[[#This Row],[DATA]]="","","02")</f>
        <v>02</v>
      </c>
      <c r="V1114" s="34"/>
      <c r="W1114" s="34"/>
      <c r="X1114" s="33"/>
      <c r="Y1114" s="23"/>
      <c r="Z1114" s="21" t="str">
        <f t="shared" si="384"/>
        <v>venerdì</v>
      </c>
      <c r="AA1114" s="22">
        <f t="shared" si="385"/>
        <v>5</v>
      </c>
      <c r="AB1114" s="22" t="str">
        <f t="shared" si="386"/>
        <v>05:00</v>
      </c>
      <c r="AC1114" s="22" t="str">
        <f t="shared" si="387"/>
        <v>NO</v>
      </c>
      <c r="AD1114" s="46"/>
      <c r="AE1114" s="85">
        <v>45842</v>
      </c>
      <c r="AF1114" s="86" t="s">
        <v>100</v>
      </c>
      <c r="AG1114" s="86"/>
      <c r="AH1114" s="86">
        <v>23134</v>
      </c>
      <c r="AI1114" s="86">
        <v>20</v>
      </c>
      <c r="AJ1114" s="87">
        <v>7.45</v>
      </c>
      <c r="AK1114" s="87">
        <v>12.45</v>
      </c>
      <c r="AL1114" s="87">
        <v>5</v>
      </c>
      <c r="AM1114" s="86" t="s">
        <v>156</v>
      </c>
      <c r="AN1114" s="86" t="s">
        <v>49</v>
      </c>
      <c r="AO1114" s="75" t="s">
        <v>46</v>
      </c>
    </row>
    <row r="1115" spans="1:41" ht="14.45" customHeight="1">
      <c r="A1115" s="38"/>
      <c r="B1115" s="9">
        <f t="shared" si="374"/>
        <v>45842</v>
      </c>
      <c r="C1115" s="39">
        <f t="shared" si="391"/>
        <v>404</v>
      </c>
      <c r="D1115" s="38" t="str">
        <f>IF(AF1115="", "", IFERROR(TEXT(INDEX(Tabella4[N°], MATCH("*"&amp;AF1115&amp;"*", Tabella4[DIPENDENTE], 0)), "0000"), "Non trovato"))</f>
        <v>0490</v>
      </c>
      <c r="E1115" s="38" t="str">
        <f>IF(AG1115="", "", IF(ISERROR(MATCH("*"&amp;AG1115&amp;"*", Tabella4[DIPENDENTE], 0)), "Non trovato", TEXT(INDEX(Tabella4[N°], MATCH("*"&amp;AG1115&amp;"*", Tabella4[DIPENDENTE], 0)), "0000")))</f>
        <v/>
      </c>
      <c r="F1115" s="48" t="str">
        <f t="shared" si="375"/>
        <v>RICIPUTO</v>
      </c>
      <c r="G1115" s="48" t="str">
        <f t="shared" si="376"/>
        <v/>
      </c>
      <c r="H1115" s="57"/>
      <c r="I1115" s="68" t="str">
        <f t="shared" si="377"/>
        <v>02</v>
      </c>
      <c r="J1115" s="39" t="str">
        <f t="shared" si="388"/>
        <v>05:00</v>
      </c>
      <c r="K1115" s="40" t="str">
        <f t="shared" si="389"/>
        <v/>
      </c>
      <c r="L1115" s="48"/>
      <c r="M1115" s="41" t="str">
        <f t="shared" si="390"/>
        <v/>
      </c>
      <c r="N1115" s="41" t="str">
        <f t="shared" si="378"/>
        <v/>
      </c>
      <c r="O1115" s="10" t="str">
        <f t="shared" si="379"/>
        <v>05:00</v>
      </c>
      <c r="P1115" s="10" t="str">
        <f t="shared" si="380"/>
        <v/>
      </c>
      <c r="Q1115" s="48" t="str">
        <f t="shared" si="381"/>
        <v/>
      </c>
      <c r="R1115" s="48" t="str">
        <f t="shared" si="382"/>
        <v/>
      </c>
      <c r="S1115" s="42" t="str">
        <f t="shared" si="383"/>
        <v>SINGOLO</v>
      </c>
      <c r="T1115" s="57" t="str">
        <f>Tabella3[[#This Row],[Descrizione Attività]]</f>
        <v>ORE CONTO PROPRIO</v>
      </c>
      <c r="U1115" s="57" t="str">
        <f>IF(Tabella1[[#This Row],[DATA]]="","","02")</f>
        <v>02</v>
      </c>
      <c r="V1115" s="34"/>
      <c r="W1115" s="34"/>
      <c r="X1115" s="33"/>
      <c r="Y1115" s="23"/>
      <c r="Z1115" s="21" t="str">
        <f t="shared" si="384"/>
        <v>venerdì</v>
      </c>
      <c r="AA1115" s="22">
        <f t="shared" si="385"/>
        <v>5</v>
      </c>
      <c r="AB1115" s="22" t="str">
        <f t="shared" si="386"/>
        <v>05:00</v>
      </c>
      <c r="AC1115" s="22" t="str">
        <f t="shared" si="387"/>
        <v>NO</v>
      </c>
      <c r="AD1115" s="46"/>
      <c r="AE1115" s="85">
        <v>45842</v>
      </c>
      <c r="AF1115" s="86" t="s">
        <v>96</v>
      </c>
      <c r="AG1115" s="86"/>
      <c r="AH1115" s="86">
        <v>4041</v>
      </c>
      <c r="AI1115" s="86">
        <v>10</v>
      </c>
      <c r="AJ1115" s="87">
        <v>12.45</v>
      </c>
      <c r="AK1115" s="87">
        <v>17.45</v>
      </c>
      <c r="AL1115" s="87">
        <v>5</v>
      </c>
      <c r="AM1115" s="86" t="s">
        <v>62</v>
      </c>
      <c r="AN1115" s="86" t="s">
        <v>49</v>
      </c>
      <c r="AO1115" s="75">
        <v>4041</v>
      </c>
    </row>
    <row r="1116" spans="1:41" ht="14.45" customHeight="1">
      <c r="A1116" s="38"/>
      <c r="B1116" s="9">
        <f t="shared" si="374"/>
        <v>45842</v>
      </c>
      <c r="C1116" s="39">
        <f t="shared" si="391"/>
        <v>404</v>
      </c>
      <c r="D1116" s="38" t="str">
        <f>IF(AF1116="", "", IFERROR(TEXT(INDEX(Tabella4[N°], MATCH("*"&amp;AF1116&amp;"*", Tabella4[DIPENDENTE], 0)), "0000"), "Non trovato"))</f>
        <v>0493</v>
      </c>
      <c r="E1116" s="38" t="str">
        <f>IF(AG1116="", "", IF(ISERROR(MATCH("*"&amp;AG1116&amp;"*", Tabella4[DIPENDENTE], 0)), "Non trovato", TEXT(INDEX(Tabella4[N°], MATCH("*"&amp;AG1116&amp;"*", Tabella4[DIPENDENTE], 0)), "0000")))</f>
        <v/>
      </c>
      <c r="F1116" s="48" t="str">
        <f t="shared" si="375"/>
        <v>SPINALI D</v>
      </c>
      <c r="G1116" s="48" t="str">
        <f t="shared" si="376"/>
        <v/>
      </c>
      <c r="H1116" s="57"/>
      <c r="I1116" s="68" t="str">
        <f t="shared" si="377"/>
        <v>02</v>
      </c>
      <c r="J1116" s="39" t="str">
        <f t="shared" si="388"/>
        <v>05:30</v>
      </c>
      <c r="K1116" s="40" t="str">
        <f t="shared" si="389"/>
        <v/>
      </c>
      <c r="L1116" s="48"/>
      <c r="M1116" s="41" t="str">
        <f t="shared" si="390"/>
        <v/>
      </c>
      <c r="N1116" s="41" t="str">
        <f t="shared" si="378"/>
        <v/>
      </c>
      <c r="O1116" s="10" t="str">
        <f t="shared" si="379"/>
        <v>05:30</v>
      </c>
      <c r="P1116" s="10" t="str">
        <f t="shared" si="380"/>
        <v/>
      </c>
      <c r="Q1116" s="48" t="str">
        <f t="shared" si="381"/>
        <v/>
      </c>
      <c r="R1116" s="48" t="str">
        <f t="shared" si="382"/>
        <v/>
      </c>
      <c r="S1116" s="42" t="str">
        <f t="shared" si="383"/>
        <v>SINGOLO</v>
      </c>
      <c r="T1116" s="57" t="str">
        <f>Tabella3[[#This Row],[Descrizione Attività]]</f>
        <v>ORE CONTO PROPRIO</v>
      </c>
      <c r="U1116" s="57" t="str">
        <f>IF(Tabella1[[#This Row],[DATA]]="","","02")</f>
        <v>02</v>
      </c>
      <c r="V1116" s="34"/>
      <c r="W1116" s="34"/>
      <c r="X1116" s="33"/>
      <c r="Y1116" s="23"/>
      <c r="Z1116" s="21" t="str">
        <f t="shared" si="384"/>
        <v>venerdì</v>
      </c>
      <c r="AA1116" s="22">
        <f t="shared" si="385"/>
        <v>5.5</v>
      </c>
      <c r="AB1116" s="22" t="str">
        <f t="shared" si="386"/>
        <v>05:30</v>
      </c>
      <c r="AC1116" s="22" t="str">
        <f t="shared" si="387"/>
        <v>NO</v>
      </c>
      <c r="AD1116" s="46"/>
      <c r="AE1116" s="85">
        <v>45842</v>
      </c>
      <c r="AF1116" s="86" t="s">
        <v>42</v>
      </c>
      <c r="AG1116" s="86"/>
      <c r="AH1116" s="86">
        <v>4041</v>
      </c>
      <c r="AI1116" s="86">
        <v>10</v>
      </c>
      <c r="AJ1116" s="87">
        <v>12.45</v>
      </c>
      <c r="AK1116" s="87">
        <v>18.149999999999999</v>
      </c>
      <c r="AL1116" s="87">
        <v>5.5</v>
      </c>
      <c r="AM1116" s="86" t="s">
        <v>62</v>
      </c>
      <c r="AN1116" s="86" t="s">
        <v>49</v>
      </c>
      <c r="AO1116" s="75">
        <v>4041</v>
      </c>
    </row>
    <row r="1117" spans="1:41" ht="14.45" customHeight="1">
      <c r="A1117" s="38"/>
      <c r="B1117" s="9">
        <f t="shared" si="374"/>
        <v>45842</v>
      </c>
      <c r="C1117" s="39">
        <f t="shared" si="391"/>
        <v>404</v>
      </c>
      <c r="D1117" s="38" t="str">
        <f>IF(AF1117="", "", IFERROR(TEXT(INDEX(Tabella4[N°], MATCH("*"&amp;AF1117&amp;"*", Tabella4[DIPENDENTE], 0)), "0000"), "Non trovato"))</f>
        <v>2132</v>
      </c>
      <c r="E1117" s="38" t="str">
        <f>IF(AG1117="", "", IF(ISERROR(MATCH("*"&amp;AG1117&amp;"*", Tabella4[DIPENDENTE], 0)), "Non trovato", TEXT(INDEX(Tabella4[N°], MATCH("*"&amp;AG1117&amp;"*", Tabella4[DIPENDENTE], 0)), "0000")))</f>
        <v/>
      </c>
      <c r="F1117" s="48" t="str">
        <f t="shared" si="375"/>
        <v>ALLEGRETTI</v>
      </c>
      <c r="G1117" s="48" t="str">
        <f t="shared" si="376"/>
        <v/>
      </c>
      <c r="H1117" s="57"/>
      <c r="I1117" s="68" t="str">
        <f t="shared" si="377"/>
        <v>02</v>
      </c>
      <c r="J1117" s="39" t="str">
        <f t="shared" si="388"/>
        <v>07:00</v>
      </c>
      <c r="K1117" s="40" t="str">
        <f t="shared" si="389"/>
        <v/>
      </c>
      <c r="L1117" s="48"/>
      <c r="M1117" s="41" t="str">
        <f t="shared" si="390"/>
        <v>04:30</v>
      </c>
      <c r="N1117" s="41" t="str">
        <f t="shared" si="378"/>
        <v/>
      </c>
      <c r="O1117" s="10" t="str">
        <f t="shared" si="379"/>
        <v>11:30</v>
      </c>
      <c r="P1117" s="10" t="str">
        <f t="shared" si="380"/>
        <v/>
      </c>
      <c r="Q1117" s="48" t="str">
        <f t="shared" si="381"/>
        <v/>
      </c>
      <c r="R1117" s="48" t="str">
        <f t="shared" si="382"/>
        <v/>
      </c>
      <c r="S1117" s="42" t="str">
        <f t="shared" si="383"/>
        <v>SINGOLO</v>
      </c>
      <c r="T1117" s="57" t="str">
        <f>Tabella3[[#This Row],[Descrizione Attività]]</f>
        <v>ORE CONTO PROPRIO</v>
      </c>
      <c r="U1117" s="57" t="str">
        <f>IF(Tabella1[[#This Row],[DATA]]="","","02")</f>
        <v>02</v>
      </c>
      <c r="V1117" s="34"/>
      <c r="W1117" s="34"/>
      <c r="X1117" s="33"/>
      <c r="Y1117" s="23"/>
      <c r="Z1117" s="21" t="str">
        <f t="shared" si="384"/>
        <v>venerdì</v>
      </c>
      <c r="AA1117" s="22">
        <f t="shared" si="385"/>
        <v>11.5</v>
      </c>
      <c r="AB1117" s="22" t="str">
        <f t="shared" si="386"/>
        <v>11:30</v>
      </c>
      <c r="AC1117" s="22" t="str">
        <f t="shared" si="387"/>
        <v>NO</v>
      </c>
      <c r="AD1117" s="46"/>
      <c r="AE1117" s="85">
        <v>45842</v>
      </c>
      <c r="AF1117" s="86" t="s">
        <v>107</v>
      </c>
      <c r="AG1117" s="86"/>
      <c r="AH1117" s="86">
        <v>4041</v>
      </c>
      <c r="AI1117" s="86">
        <v>10</v>
      </c>
      <c r="AJ1117" s="87">
        <v>6.45</v>
      </c>
      <c r="AK1117" s="87">
        <v>18.149999999999999</v>
      </c>
      <c r="AL1117" s="87">
        <v>11.5</v>
      </c>
      <c r="AM1117" s="86" t="s">
        <v>62</v>
      </c>
      <c r="AN1117" s="86" t="s">
        <v>49</v>
      </c>
      <c r="AO1117" s="75">
        <v>4041</v>
      </c>
    </row>
    <row r="1118" spans="1:41" ht="14.45" customHeight="1">
      <c r="A1118" s="38"/>
      <c r="B1118" s="9">
        <f t="shared" si="374"/>
        <v>45842</v>
      </c>
      <c r="C1118" s="39">
        <f t="shared" si="391"/>
        <v>404</v>
      </c>
      <c r="D1118" s="38" t="str">
        <f>IF(AF1118="", "", IFERROR(TEXT(INDEX(Tabella4[N°], MATCH("*"&amp;AF1118&amp;"*", Tabella4[DIPENDENTE], 0)), "0000"), "Non trovato"))</f>
        <v>0319</v>
      </c>
      <c r="E1118" s="38" t="str">
        <f>IF(AG1118="", "", IF(ISERROR(MATCH("*"&amp;AG1118&amp;"*", Tabella4[DIPENDENTE], 0)), "Non trovato", TEXT(INDEX(Tabella4[N°], MATCH("*"&amp;AG1118&amp;"*", Tabella4[DIPENDENTE], 0)), "0000")))</f>
        <v/>
      </c>
      <c r="F1118" s="48" t="str">
        <f t="shared" si="375"/>
        <v>AMARA</v>
      </c>
      <c r="G1118" s="48" t="str">
        <f t="shared" si="376"/>
        <v/>
      </c>
      <c r="H1118" s="57"/>
      <c r="I1118" s="68" t="str">
        <f t="shared" si="377"/>
        <v>02</v>
      </c>
      <c r="J1118" s="39" t="str">
        <f t="shared" si="388"/>
        <v>01:00</v>
      </c>
      <c r="K1118" s="40" t="str">
        <f t="shared" si="389"/>
        <v/>
      </c>
      <c r="L1118" s="48"/>
      <c r="M1118" s="41" t="str">
        <f t="shared" si="390"/>
        <v/>
      </c>
      <c r="N1118" s="41" t="str">
        <f t="shared" si="378"/>
        <v/>
      </c>
      <c r="O1118" s="10" t="str">
        <f t="shared" si="379"/>
        <v>01:00</v>
      </c>
      <c r="P1118" s="10" t="str">
        <f t="shared" si="380"/>
        <v/>
      </c>
      <c r="Q1118" s="48" t="str">
        <f t="shared" si="381"/>
        <v/>
      </c>
      <c r="R1118" s="48" t="str">
        <f t="shared" si="382"/>
        <v/>
      </c>
      <c r="S1118" s="42" t="str">
        <f t="shared" si="383"/>
        <v>SINGOLO</v>
      </c>
      <c r="T1118" s="57" t="str">
        <f>Tabella3[[#This Row],[Descrizione Attività]]</f>
        <v>ORE CONTO PROPRIO</v>
      </c>
      <c r="U1118" s="57" t="str">
        <f>IF(Tabella1[[#This Row],[DATA]]="","","02")</f>
        <v>02</v>
      </c>
      <c r="V1118" s="34"/>
      <c r="W1118" s="34"/>
      <c r="X1118" s="33"/>
      <c r="Y1118" s="23"/>
      <c r="Z1118" s="21" t="str">
        <f t="shared" si="384"/>
        <v>venerdì</v>
      </c>
      <c r="AA1118" s="22">
        <f t="shared" si="385"/>
        <v>1</v>
      </c>
      <c r="AB1118" s="22" t="str">
        <f t="shared" si="386"/>
        <v>01:00</v>
      </c>
      <c r="AC1118" s="22" t="str">
        <f t="shared" si="387"/>
        <v>NO</v>
      </c>
      <c r="AD1118" s="46"/>
      <c r="AE1118" s="85">
        <v>45842</v>
      </c>
      <c r="AF1118" s="86" t="s">
        <v>155</v>
      </c>
      <c r="AG1118" s="86"/>
      <c r="AH1118" s="86">
        <v>4041</v>
      </c>
      <c r="AI1118" s="86">
        <v>10</v>
      </c>
      <c r="AJ1118" s="87">
        <v>6.45</v>
      </c>
      <c r="AK1118" s="87">
        <v>7.45</v>
      </c>
      <c r="AL1118" s="87">
        <v>1</v>
      </c>
      <c r="AM1118" s="86" t="s">
        <v>62</v>
      </c>
      <c r="AN1118" s="86" t="s">
        <v>49</v>
      </c>
      <c r="AO1118" s="75">
        <v>4041</v>
      </c>
    </row>
    <row r="1119" spans="1:41" ht="14.45" customHeight="1">
      <c r="A1119" s="38"/>
      <c r="B1119" s="9">
        <f t="shared" si="374"/>
        <v>45842</v>
      </c>
      <c r="C1119" s="39">
        <f t="shared" si="391"/>
        <v>404</v>
      </c>
      <c r="D1119" s="38" t="str">
        <f>IF(AF1119="", "", IFERROR(TEXT(INDEX(Tabella4[N°], MATCH("*"&amp;AF1119&amp;"*", Tabella4[DIPENDENTE], 0)), "0000"), "Non trovato"))</f>
        <v>0319</v>
      </c>
      <c r="E1119" s="38" t="str">
        <f>IF(AG1119="", "", IF(ISERROR(MATCH("*"&amp;AG1119&amp;"*", Tabella4[DIPENDENTE], 0)), "Non trovato", TEXT(INDEX(Tabella4[N°], MATCH("*"&amp;AG1119&amp;"*", Tabella4[DIPENDENTE], 0)), "0000")))</f>
        <v/>
      </c>
      <c r="F1119" s="48" t="str">
        <f t="shared" si="375"/>
        <v>AMARA</v>
      </c>
      <c r="G1119" s="48" t="str">
        <f t="shared" si="376"/>
        <v/>
      </c>
      <c r="H1119" s="57"/>
      <c r="I1119" s="68" t="str">
        <f t="shared" si="377"/>
        <v>02</v>
      </c>
      <c r="J1119" s="39" t="str">
        <f t="shared" si="388"/>
        <v>01:00</v>
      </c>
      <c r="K1119" s="40" t="str">
        <f t="shared" si="389"/>
        <v/>
      </c>
      <c r="L1119" s="48"/>
      <c r="M1119" s="41" t="str">
        <f t="shared" si="390"/>
        <v/>
      </c>
      <c r="N1119" s="41" t="str">
        <f t="shared" si="378"/>
        <v/>
      </c>
      <c r="O1119" s="10" t="str">
        <f t="shared" si="379"/>
        <v>01:00</v>
      </c>
      <c r="P1119" s="10" t="str">
        <f t="shared" si="380"/>
        <v/>
      </c>
      <c r="Q1119" s="48" t="str">
        <f t="shared" si="381"/>
        <v/>
      </c>
      <c r="R1119" s="48" t="str">
        <f t="shared" si="382"/>
        <v/>
      </c>
      <c r="S1119" s="42" t="str">
        <f t="shared" si="383"/>
        <v>SINGOLO</v>
      </c>
      <c r="T1119" s="57" t="str">
        <f>Tabella3[[#This Row],[Descrizione Attività]]</f>
        <v>ORE CONTO PROPRIO</v>
      </c>
      <c r="U1119" s="57" t="str">
        <f>IF(Tabella1[[#This Row],[DATA]]="","","02")</f>
        <v>02</v>
      </c>
      <c r="V1119" s="34"/>
      <c r="W1119" s="34"/>
      <c r="X1119" s="33"/>
      <c r="Y1119" s="23"/>
      <c r="Z1119" s="21" t="str">
        <f t="shared" si="384"/>
        <v>venerdì</v>
      </c>
      <c r="AA1119" s="22">
        <f t="shared" si="385"/>
        <v>1</v>
      </c>
      <c r="AB1119" s="22" t="str">
        <f t="shared" si="386"/>
        <v>01:00</v>
      </c>
      <c r="AC1119" s="22" t="str">
        <f t="shared" si="387"/>
        <v>NO</v>
      </c>
      <c r="AD1119" s="46"/>
      <c r="AE1119" s="85">
        <v>45842</v>
      </c>
      <c r="AF1119" s="86" t="s">
        <v>155</v>
      </c>
      <c r="AG1119" s="86"/>
      <c r="AH1119" s="86">
        <v>4041</v>
      </c>
      <c r="AI1119" s="86">
        <v>10</v>
      </c>
      <c r="AJ1119" s="87">
        <v>15.45</v>
      </c>
      <c r="AK1119" s="87">
        <v>16.45</v>
      </c>
      <c r="AL1119" s="87">
        <v>1</v>
      </c>
      <c r="AM1119" s="86" t="s">
        <v>62</v>
      </c>
      <c r="AN1119" s="86" t="s">
        <v>49</v>
      </c>
      <c r="AO1119" s="75">
        <v>4041</v>
      </c>
    </row>
    <row r="1120" spans="1:41" ht="14.45" customHeight="1">
      <c r="A1120" s="38"/>
      <c r="B1120" s="9">
        <f t="shared" si="374"/>
        <v>45842</v>
      </c>
      <c r="C1120" s="39">
        <f t="shared" si="391"/>
        <v>404</v>
      </c>
      <c r="D1120" s="38" t="str">
        <f>IF(AF1120="", "", IFERROR(TEXT(INDEX(Tabella4[N°], MATCH("*"&amp;AF1120&amp;"*", Tabella4[DIPENDENTE], 0)), "0000"), "Non trovato"))</f>
        <v>0552</v>
      </c>
      <c r="E1120" s="38" t="str">
        <f>IF(AG1120="", "", IF(ISERROR(MATCH("*"&amp;AG1120&amp;"*", Tabella4[DIPENDENTE], 0)), "Non trovato", TEXT(INDEX(Tabella4[N°], MATCH("*"&amp;AG1120&amp;"*", Tabella4[DIPENDENTE], 0)), "0000")))</f>
        <v/>
      </c>
      <c r="F1120" s="48" t="str">
        <f t="shared" si="375"/>
        <v>DI MARE</v>
      </c>
      <c r="G1120" s="48" t="str">
        <f t="shared" si="376"/>
        <v/>
      </c>
      <c r="H1120" s="57"/>
      <c r="I1120" s="68" t="str">
        <f t="shared" si="377"/>
        <v>02</v>
      </c>
      <c r="J1120" s="39" t="str">
        <f t="shared" si="388"/>
        <v>01:30</v>
      </c>
      <c r="K1120" s="40" t="str">
        <f t="shared" si="389"/>
        <v/>
      </c>
      <c r="L1120" s="48"/>
      <c r="M1120" s="41" t="str">
        <f t="shared" si="390"/>
        <v/>
      </c>
      <c r="N1120" s="41" t="str">
        <f t="shared" si="378"/>
        <v/>
      </c>
      <c r="O1120" s="10" t="str">
        <f t="shared" si="379"/>
        <v>01:30</v>
      </c>
      <c r="P1120" s="10" t="str">
        <f t="shared" si="380"/>
        <v/>
      </c>
      <c r="Q1120" s="48" t="str">
        <f t="shared" si="381"/>
        <v/>
      </c>
      <c r="R1120" s="48" t="str">
        <f t="shared" si="382"/>
        <v/>
      </c>
      <c r="S1120" s="42" t="str">
        <f t="shared" si="383"/>
        <v>SINGOLO</v>
      </c>
      <c r="T1120" s="57" t="str">
        <f>Tabella3[[#This Row],[Descrizione Attività]]</f>
        <v>ORE CONTO PROPRIO</v>
      </c>
      <c r="U1120" s="57" t="str">
        <f>IF(Tabella1[[#This Row],[DATA]]="","","02")</f>
        <v>02</v>
      </c>
      <c r="V1120" s="34"/>
      <c r="W1120" s="34"/>
      <c r="X1120" s="33"/>
      <c r="Y1120" s="23"/>
      <c r="Z1120" s="21" t="str">
        <f t="shared" si="384"/>
        <v>venerdì</v>
      </c>
      <c r="AA1120" s="22">
        <f t="shared" si="385"/>
        <v>1.5</v>
      </c>
      <c r="AB1120" s="22" t="str">
        <f t="shared" si="386"/>
        <v>01:30</v>
      </c>
      <c r="AC1120" s="22" t="str">
        <f t="shared" si="387"/>
        <v>NO</v>
      </c>
      <c r="AD1120" s="46"/>
      <c r="AE1120" s="85">
        <v>45842</v>
      </c>
      <c r="AF1120" s="86" t="s">
        <v>63</v>
      </c>
      <c r="AG1120" s="86"/>
      <c r="AH1120" s="86">
        <v>4041</v>
      </c>
      <c r="AI1120" s="86">
        <v>10</v>
      </c>
      <c r="AJ1120" s="87">
        <v>6.15</v>
      </c>
      <c r="AK1120" s="87">
        <v>7.45</v>
      </c>
      <c r="AL1120" s="87">
        <v>1.5</v>
      </c>
      <c r="AM1120" s="86" t="s">
        <v>62</v>
      </c>
      <c r="AN1120" s="86" t="s">
        <v>49</v>
      </c>
      <c r="AO1120" s="75">
        <v>4041</v>
      </c>
    </row>
    <row r="1121" spans="1:41" ht="14.45" customHeight="1">
      <c r="A1121" s="38"/>
      <c r="B1121" s="9">
        <f t="shared" si="374"/>
        <v>45842</v>
      </c>
      <c r="C1121" s="39">
        <f t="shared" si="391"/>
        <v>404</v>
      </c>
      <c r="D1121" s="38" t="str">
        <f>IF(AF1121="", "", IFERROR(TEXT(INDEX(Tabella4[N°], MATCH("*"&amp;AF1121&amp;"*", Tabella4[DIPENDENTE], 0)), "0000"), "Non trovato"))</f>
        <v>1050</v>
      </c>
      <c r="E1121" s="38" t="str">
        <f>IF(AG1121="", "", IF(ISERROR(MATCH("*"&amp;AG1121&amp;"*", Tabella4[DIPENDENTE], 0)), "Non trovato", TEXT(INDEX(Tabella4[N°], MATCH("*"&amp;AG1121&amp;"*", Tabella4[DIPENDENTE], 0)), "0000")))</f>
        <v/>
      </c>
      <c r="F1121" s="48" t="str">
        <f t="shared" si="375"/>
        <v>GIGLIUTO M</v>
      </c>
      <c r="G1121" s="48" t="str">
        <f t="shared" si="376"/>
        <v/>
      </c>
      <c r="H1121" s="57"/>
      <c r="I1121" s="68" t="str">
        <f t="shared" si="377"/>
        <v>02</v>
      </c>
      <c r="J1121" s="39" t="str">
        <f t="shared" si="388"/>
        <v>05:00</v>
      </c>
      <c r="K1121" s="40" t="str">
        <f t="shared" si="389"/>
        <v/>
      </c>
      <c r="L1121" s="48"/>
      <c r="M1121" s="41" t="str">
        <f t="shared" si="390"/>
        <v/>
      </c>
      <c r="N1121" s="41" t="str">
        <f t="shared" si="378"/>
        <v/>
      </c>
      <c r="O1121" s="10" t="str">
        <f t="shared" si="379"/>
        <v>05:00</v>
      </c>
      <c r="P1121" s="10" t="str">
        <f t="shared" si="380"/>
        <v/>
      </c>
      <c r="Q1121" s="48" t="str">
        <f t="shared" si="381"/>
        <v/>
      </c>
      <c r="R1121" s="48" t="str">
        <f t="shared" si="382"/>
        <v/>
      </c>
      <c r="S1121" s="42" t="str">
        <f t="shared" si="383"/>
        <v>SINGOLO</v>
      </c>
      <c r="T1121" s="57" t="str">
        <f>Tabella3[[#This Row],[Descrizione Attività]]</f>
        <v>ORE CONTO PROPRIO</v>
      </c>
      <c r="U1121" s="57" t="str">
        <f>IF(Tabella1[[#This Row],[DATA]]="","","02")</f>
        <v>02</v>
      </c>
      <c r="V1121" s="34"/>
      <c r="W1121" s="34"/>
      <c r="X1121" s="33"/>
      <c r="Y1121" s="23"/>
      <c r="Z1121" s="21" t="str">
        <f t="shared" si="384"/>
        <v>venerdì</v>
      </c>
      <c r="AA1121" s="22">
        <f t="shared" si="385"/>
        <v>5</v>
      </c>
      <c r="AB1121" s="22" t="str">
        <f t="shared" si="386"/>
        <v>05:00</v>
      </c>
      <c r="AC1121" s="22" t="str">
        <f t="shared" si="387"/>
        <v>NO</v>
      </c>
      <c r="AD1121" s="46"/>
      <c r="AE1121" s="85">
        <v>45842</v>
      </c>
      <c r="AF1121" s="86" t="s">
        <v>109</v>
      </c>
      <c r="AG1121" s="86"/>
      <c r="AH1121" s="86">
        <v>4041</v>
      </c>
      <c r="AI1121" s="86">
        <v>10</v>
      </c>
      <c r="AJ1121" s="87">
        <v>7.15</v>
      </c>
      <c r="AK1121" s="87">
        <v>12.15</v>
      </c>
      <c r="AL1121" s="87">
        <v>5</v>
      </c>
      <c r="AM1121" s="86" t="s">
        <v>62</v>
      </c>
      <c r="AN1121" s="86" t="s">
        <v>49</v>
      </c>
      <c r="AO1121" s="75">
        <v>4041</v>
      </c>
    </row>
    <row r="1122" spans="1:41" ht="14.45" customHeight="1">
      <c r="A1122" s="38"/>
      <c r="B1122" s="9">
        <f t="shared" si="374"/>
        <v>45842</v>
      </c>
      <c r="C1122" s="39">
        <f t="shared" si="391"/>
        <v>404</v>
      </c>
      <c r="D1122" s="38" t="str">
        <f>IF(AF1122="", "", IFERROR(TEXT(INDEX(Tabella4[N°], MATCH("*"&amp;AF1122&amp;"*", Tabella4[DIPENDENTE], 0)), "0000"), "Non trovato"))</f>
        <v>0278</v>
      </c>
      <c r="E1122" s="38" t="str">
        <f>IF(AG1122="", "", IF(ISERROR(MATCH("*"&amp;AG1122&amp;"*", Tabella4[DIPENDENTE], 0)), "Non trovato", TEXT(INDEX(Tabella4[N°], MATCH("*"&amp;AG1122&amp;"*", Tabella4[DIPENDENTE], 0)), "0000")))</f>
        <v/>
      </c>
      <c r="F1122" s="48" t="str">
        <f t="shared" si="375"/>
        <v>INTRESSALVI</v>
      </c>
      <c r="G1122" s="48" t="str">
        <f t="shared" si="376"/>
        <v/>
      </c>
      <c r="H1122" s="57"/>
      <c r="I1122" s="68" t="str">
        <f t="shared" si="377"/>
        <v>02</v>
      </c>
      <c r="J1122" s="39" t="str">
        <f t="shared" si="388"/>
        <v>07:00</v>
      </c>
      <c r="K1122" s="40" t="str">
        <f t="shared" si="389"/>
        <v/>
      </c>
      <c r="L1122" s="48"/>
      <c r="M1122" s="41" t="str">
        <f t="shared" si="390"/>
        <v/>
      </c>
      <c r="N1122" s="41" t="str">
        <f t="shared" si="378"/>
        <v/>
      </c>
      <c r="O1122" s="10" t="str">
        <f t="shared" si="379"/>
        <v>07:00</v>
      </c>
      <c r="P1122" s="10" t="str">
        <f t="shared" si="380"/>
        <v/>
      </c>
      <c r="Q1122" s="48" t="str">
        <f t="shared" si="381"/>
        <v/>
      </c>
      <c r="R1122" s="48" t="str">
        <f t="shared" si="382"/>
        <v/>
      </c>
      <c r="S1122" s="42" t="str">
        <f t="shared" si="383"/>
        <v>SINGOLO</v>
      </c>
      <c r="T1122" s="57" t="str">
        <f>Tabella3[[#This Row],[Descrizione Attività]]</f>
        <v>ORE CONTO PROPRIO</v>
      </c>
      <c r="U1122" s="57" t="str">
        <f>IF(Tabella1[[#This Row],[DATA]]="","","02")</f>
        <v>02</v>
      </c>
      <c r="V1122" s="34"/>
      <c r="W1122" s="34"/>
      <c r="X1122" s="33"/>
      <c r="Y1122" s="23"/>
      <c r="Z1122" s="21" t="str">
        <f t="shared" si="384"/>
        <v>venerdì</v>
      </c>
      <c r="AA1122" s="22">
        <f t="shared" si="385"/>
        <v>7</v>
      </c>
      <c r="AB1122" s="22" t="str">
        <f t="shared" si="386"/>
        <v>07:00</v>
      </c>
      <c r="AC1122" s="22" t="str">
        <f t="shared" si="387"/>
        <v>NO</v>
      </c>
      <c r="AD1122" s="46"/>
      <c r="AE1122" s="85">
        <v>45842</v>
      </c>
      <c r="AF1122" s="86" t="s">
        <v>50</v>
      </c>
      <c r="AG1122" s="86"/>
      <c r="AH1122" s="86">
        <v>4041</v>
      </c>
      <c r="AI1122" s="86">
        <v>10</v>
      </c>
      <c r="AJ1122" s="87">
        <v>7.45</v>
      </c>
      <c r="AK1122" s="87">
        <v>14.45</v>
      </c>
      <c r="AL1122" s="87">
        <v>7</v>
      </c>
      <c r="AM1122" s="86" t="s">
        <v>62</v>
      </c>
      <c r="AN1122" s="86" t="s">
        <v>49</v>
      </c>
      <c r="AO1122" s="75">
        <v>4041</v>
      </c>
    </row>
    <row r="1123" spans="1:41" ht="14.45" customHeight="1">
      <c r="A1123" s="38"/>
      <c r="B1123" s="9">
        <f t="shared" si="374"/>
        <v>45842</v>
      </c>
      <c r="C1123" s="39">
        <f t="shared" si="391"/>
        <v>5400261295</v>
      </c>
      <c r="D1123" s="38" t="str">
        <f>IF(AF1123="", "", IFERROR(TEXT(INDEX(Tabella4[N°], MATCH("*"&amp;AF1123&amp;"*", Tabella4[DIPENDENTE], 0)), "0000"), "Non trovato"))</f>
        <v>0242</v>
      </c>
      <c r="E1123" s="38" t="str">
        <f>IF(AG1123="", "", IF(ISERROR(MATCH("*"&amp;AG1123&amp;"*", Tabella4[DIPENDENTE], 0)), "Non trovato", TEXT(INDEX(Tabella4[N°], MATCH("*"&amp;AG1123&amp;"*", Tabella4[DIPENDENTE], 0)), "0000")))</f>
        <v>1969</v>
      </c>
      <c r="F1123" s="48" t="str">
        <f t="shared" si="375"/>
        <v>OGNISANTI A</v>
      </c>
      <c r="G1123" s="48" t="str">
        <f t="shared" si="376"/>
        <v>BELLISTRI</v>
      </c>
      <c r="H1123" s="57"/>
      <c r="I1123" s="68" t="str">
        <f t="shared" si="377"/>
        <v>02</v>
      </c>
      <c r="J1123" s="39" t="str">
        <f t="shared" si="388"/>
        <v/>
      </c>
      <c r="K1123" s="40" t="str">
        <f t="shared" si="389"/>
        <v>05:00</v>
      </c>
      <c r="L1123" s="48"/>
      <c r="M1123" s="41" t="str">
        <f t="shared" si="390"/>
        <v/>
      </c>
      <c r="N1123" s="41" t="str">
        <f t="shared" si="378"/>
        <v/>
      </c>
      <c r="O1123" s="10" t="str">
        <f t="shared" si="379"/>
        <v>05:00</v>
      </c>
      <c r="P1123" s="10" t="str">
        <f t="shared" si="380"/>
        <v/>
      </c>
      <c r="Q1123" s="48" t="str">
        <f t="shared" si="381"/>
        <v/>
      </c>
      <c r="R1123" s="48" t="str">
        <f t="shared" si="382"/>
        <v/>
      </c>
      <c r="S1123" s="42" t="str">
        <f t="shared" si="383"/>
        <v>DOPPIO</v>
      </c>
      <c r="T1123" s="57" t="str">
        <f>Tabella3[[#This Row],[Descrizione Attività]]</f>
        <v>Scolleg MP101A IMP 2000 e verif. Ele (PREV.4065)</v>
      </c>
      <c r="U1123" s="57" t="str">
        <f>IF(Tabella1[[#This Row],[DATA]]="","","02")</f>
        <v>02</v>
      </c>
      <c r="V1123" s="34"/>
      <c r="W1123" s="34"/>
      <c r="X1123" s="33"/>
      <c r="Y1123" s="23"/>
      <c r="Z1123" s="21" t="str">
        <f t="shared" si="384"/>
        <v>venerdì</v>
      </c>
      <c r="AA1123" s="22">
        <f t="shared" si="385"/>
        <v>5</v>
      </c>
      <c r="AB1123" s="22" t="str">
        <f t="shared" si="386"/>
        <v>05:00</v>
      </c>
      <c r="AC1123" s="22" t="str">
        <f t="shared" si="387"/>
        <v>NO</v>
      </c>
      <c r="AD1123" s="46"/>
      <c r="AE1123" s="85">
        <v>45842</v>
      </c>
      <c r="AF1123" s="86" t="s">
        <v>72</v>
      </c>
      <c r="AG1123" s="86" t="s">
        <v>73</v>
      </c>
      <c r="AH1123" s="86">
        <v>5400261295</v>
      </c>
      <c r="AI1123" s="86">
        <v>10</v>
      </c>
      <c r="AJ1123" s="87">
        <v>7.45</v>
      </c>
      <c r="AK1123" s="87">
        <v>12.45</v>
      </c>
      <c r="AL1123" s="87">
        <v>10</v>
      </c>
      <c r="AM1123" s="86" t="s">
        <v>276</v>
      </c>
      <c r="AN1123" s="86" t="s">
        <v>45</v>
      </c>
      <c r="AO1123" s="75" t="s">
        <v>61</v>
      </c>
    </row>
    <row r="1124" spans="1:41" ht="14.45" customHeight="1">
      <c r="A1124" s="38"/>
      <c r="B1124" s="9">
        <f t="shared" si="374"/>
        <v>45842</v>
      </c>
      <c r="C1124" s="39">
        <f t="shared" si="391"/>
        <v>5400257263</v>
      </c>
      <c r="D1124" s="38" t="str">
        <f>IF(AF1124="", "", IFERROR(TEXT(INDEX(Tabella4[N°], MATCH("*"&amp;AF1124&amp;"*", Tabella4[DIPENDENTE], 0)), "0000"), "Non trovato"))</f>
        <v>0242</v>
      </c>
      <c r="E1124" s="38" t="str">
        <f>IF(AG1124="", "", IF(ISERROR(MATCH("*"&amp;AG1124&amp;"*", Tabella4[DIPENDENTE], 0)), "Non trovato", TEXT(INDEX(Tabella4[N°], MATCH("*"&amp;AG1124&amp;"*", Tabella4[DIPENDENTE], 0)), "0000")))</f>
        <v>0319</v>
      </c>
      <c r="F1124" s="48" t="str">
        <f t="shared" si="375"/>
        <v>OGNISANTI A</v>
      </c>
      <c r="G1124" s="48" t="str">
        <f t="shared" si="376"/>
        <v>AMARA</v>
      </c>
      <c r="H1124" s="57"/>
      <c r="I1124" s="68" t="str">
        <f t="shared" si="377"/>
        <v>02</v>
      </c>
      <c r="J1124" s="39" t="str">
        <f t="shared" si="388"/>
        <v/>
      </c>
      <c r="K1124" s="40" t="str">
        <f t="shared" si="389"/>
        <v>03:00</v>
      </c>
      <c r="L1124" s="48"/>
      <c r="M1124" s="41" t="str">
        <f t="shared" si="390"/>
        <v/>
      </c>
      <c r="N1124" s="41" t="str">
        <f t="shared" si="378"/>
        <v/>
      </c>
      <c r="O1124" s="10" t="str">
        <f t="shared" si="379"/>
        <v>03:00</v>
      </c>
      <c r="P1124" s="10" t="str">
        <f t="shared" si="380"/>
        <v/>
      </c>
      <c r="Q1124" s="48" t="str">
        <f t="shared" si="381"/>
        <v/>
      </c>
      <c r="R1124" s="48" t="str">
        <f t="shared" si="382"/>
        <v/>
      </c>
      <c r="S1124" s="42" t="str">
        <f t="shared" si="383"/>
        <v>DOPPIO</v>
      </c>
      <c r="T1124" s="57" t="str">
        <f>Tabella3[[#This Row],[Descrizione Attività]]</f>
        <v>Smontagg. e montagg. conv. "A" e Mot. El</v>
      </c>
      <c r="U1124" s="57" t="str">
        <f>IF(Tabella1[[#This Row],[DATA]]="","","02")</f>
        <v>02</v>
      </c>
      <c r="V1124" s="34"/>
      <c r="W1124" s="34"/>
      <c r="X1124" s="33"/>
      <c r="Y1124" s="23"/>
      <c r="Z1124" s="21" t="str">
        <f t="shared" si="384"/>
        <v>venerdì</v>
      </c>
      <c r="AA1124" s="22">
        <f t="shared" si="385"/>
        <v>3</v>
      </c>
      <c r="AB1124" s="22" t="str">
        <f t="shared" si="386"/>
        <v>03:00</v>
      </c>
      <c r="AC1124" s="22" t="str">
        <f t="shared" si="387"/>
        <v>NO</v>
      </c>
      <c r="AD1124" s="46"/>
      <c r="AE1124" s="85">
        <v>45842</v>
      </c>
      <c r="AF1124" s="86" t="s">
        <v>72</v>
      </c>
      <c r="AG1124" s="86" t="s">
        <v>155</v>
      </c>
      <c r="AH1124" s="86">
        <v>5400257263</v>
      </c>
      <c r="AI1124" s="86">
        <v>10</v>
      </c>
      <c r="AJ1124" s="87">
        <v>12.45</v>
      </c>
      <c r="AK1124" s="87">
        <v>15.45</v>
      </c>
      <c r="AL1124" s="87">
        <v>6</v>
      </c>
      <c r="AM1124" s="86" t="s">
        <v>250</v>
      </c>
      <c r="AN1124" s="86" t="s">
        <v>45</v>
      </c>
      <c r="AO1124" s="75" t="s">
        <v>124</v>
      </c>
    </row>
    <row r="1125" spans="1:41" ht="14.45" customHeight="1">
      <c r="A1125" s="38"/>
      <c r="B1125" s="9">
        <f t="shared" si="374"/>
        <v>45842</v>
      </c>
      <c r="C1125" s="39">
        <f>IF(AH1125="","", IF(OR(AH1125=4041, AH1125=4042, AH1125=4043, AH1125=4044, AH1125=4045, AH1125=4046, AH1125=4048, AH1125=4049, AH1125=4051, AH1125=4052, AH1125=4053, AH1125=4054),
404,
IF(AH1125=4047,
"ALTRO CANTIERE",
IF(AH1125=4050,
430,
IF(LEN(AH1125)=5,
MID(AH1125, 1, 2) &amp; "/" &amp; MID(AH1125, 3, 3),
AH1125)
)
)
))</f>
        <v>404</v>
      </c>
      <c r="D1125" s="38" t="str">
        <f>IF(AF1125="", "", IFERROR(TEXT(INDEX(Tabella4[N°], MATCH("*"&amp;AF1125&amp;"*", Tabella4[DIPENDENTE], 0)), "0000"), "Non trovato"))</f>
        <v>1876</v>
      </c>
      <c r="E1125" s="38" t="str">
        <f>IF(AG1125="", "", IF(ISERROR(MATCH("*"&amp;AG1125&amp;"*", Tabella4[DIPENDENTE], 0)), "Non trovato", TEXT(INDEX(Tabella4[N°], MATCH("*"&amp;AG1125&amp;"*", Tabella4[DIPENDENTE], 0)), "0000")))</f>
        <v>0386</v>
      </c>
      <c r="F1125" s="48" t="str">
        <f t="shared" si="375"/>
        <v>RICCIO</v>
      </c>
      <c r="G1125" s="48" t="str">
        <f t="shared" si="376"/>
        <v>TRICHINI</v>
      </c>
      <c r="H1125" s="57"/>
      <c r="I1125" s="68" t="str">
        <f t="shared" si="377"/>
        <v>02</v>
      </c>
      <c r="J1125" s="39" t="str">
        <f t="shared" ref="J1125:J1155" si="392">IF(OR(AH1125=4041, AH1125=4048, AH1125=4049, AH1125=4054, AH1125=4050,AH1125=428),
IF(TEXT(VALUE(AB1125) -
IF(M1125&lt;&gt;"", VALUE(M1125), 0) -
IF(N1125&lt;&gt;"", VALUE(N1125), 0),
"[hh]:mm") = "00:00",
"",
TEXT(VALUE(AB1125) -
IF(M1125&lt;&gt;"", VALUE(M1125), 0) -
IF(N1125&lt;&gt;"", VALUE(N1125), 0),
"[hh]:mm")),
"")</f>
        <v>05:00</v>
      </c>
      <c r="K1125" s="40" t="str">
        <f t="shared" ref="K1125:K1155" si="393">IF(AND(AH1125&lt;&gt;4041, AH1125&lt;&gt;428, AH1125&lt;&gt;4048, AH1125&lt;&gt;4054, AH1125&lt;&gt;4049, AH1125&lt;&gt;4045, AH1125&lt;&gt;4046, AH1125&lt;&gt;4052, AH1125&lt;&gt;4044, AH1125&lt;&gt;4042, AH1125&lt;&gt;4043, AH1125&lt;&gt;4053, AH1125&lt;&gt;4047, AH1125&lt;&gt;4050),
IF(ISERROR(TEXT(VALUE(AB1125) -
IF(M1125&lt;&gt;"", VALUE(M1125), 0) -
IF(N1125&lt;&gt;"", VALUE(N1125), 0),
"[hh]:mm")), "",
IF(TEXT(VALUE(AB1125) -
IF(M1125&lt;&gt;"", VALUE(M1125), 0) -
IF(N1125&lt;&gt;"", VALUE(N1125), 0),
"[hh]:mm") = "00:00",
"",
TEXT(VALUE(AB1125) -
IF(M1125&lt;&gt;"", VALUE(M1125), 0) -
IF(N1125&lt;&gt;"", VALUE(N1125), 0),
"[hh]:mm"))),
"")</f>
        <v/>
      </c>
      <c r="L1125" s="48"/>
      <c r="M1125" s="41" t="str">
        <f t="shared" ref="M1125:M1155" si="394">IF(AND(AC1125="NO", OR(Z1125="lunedì", Z1125="martedì", Z1125="mercoledì", Z1125="giovedì", Z1125="venerdì")),
IF(Z1125="venerdì",
IF(VALUE(AB1125)&gt;VALUE("7:00"),TEXT(VALUE(AB1125)-VALUE("7:00"),"[hh]:mm"),""),
IF(VALUE(AB1125)&gt;VALUE("8:15"),TEXT(VALUE(AB1125)-VALUE("8:15"),"[hh]:mm"),"")
),
"")</f>
        <v/>
      </c>
      <c r="N1125" s="41" t="str">
        <f t="shared" si="378"/>
        <v/>
      </c>
      <c r="O1125" s="10" t="str">
        <f t="shared" si="379"/>
        <v>05:00</v>
      </c>
      <c r="P1125" s="10" t="str">
        <f t="shared" si="380"/>
        <v/>
      </c>
      <c r="Q1125" s="48" t="str">
        <f t="shared" si="381"/>
        <v/>
      </c>
      <c r="R1125" s="48" t="str">
        <f t="shared" si="382"/>
        <v/>
      </c>
      <c r="S1125" s="42" t="str">
        <f t="shared" si="383"/>
        <v>DOPPIO</v>
      </c>
      <c r="T1125" s="57" t="str">
        <f>Tabella3[[#This Row],[Descrizione Attività]]</f>
        <v>ORE CONTO PROPRIO</v>
      </c>
      <c r="U1125" s="57" t="str">
        <f>IF(Tabella1[[#This Row],[DATA]]="","","02")</f>
        <v>02</v>
      </c>
      <c r="V1125" s="34"/>
      <c r="W1125" s="34"/>
      <c r="X1125" s="33"/>
      <c r="Y1125" s="23"/>
      <c r="Z1125" s="21" t="str">
        <f t="shared" si="384"/>
        <v>venerdì</v>
      </c>
      <c r="AA1125" s="22">
        <f t="shared" si="385"/>
        <v>5</v>
      </c>
      <c r="AB1125" s="22" t="str">
        <f t="shared" si="386"/>
        <v>05:00</v>
      </c>
      <c r="AC1125" s="22" t="str">
        <f t="shared" si="387"/>
        <v>NO</v>
      </c>
      <c r="AD1125" s="46"/>
      <c r="AE1125" s="85">
        <v>45842</v>
      </c>
      <c r="AF1125" s="86" t="s">
        <v>56</v>
      </c>
      <c r="AG1125" s="86" t="s">
        <v>113</v>
      </c>
      <c r="AH1125" s="86">
        <v>4041</v>
      </c>
      <c r="AI1125" s="86">
        <v>10</v>
      </c>
      <c r="AJ1125" s="87">
        <v>7.45</v>
      </c>
      <c r="AK1125" s="87">
        <v>12.45</v>
      </c>
      <c r="AL1125" s="87">
        <v>10</v>
      </c>
      <c r="AM1125" s="86" t="s">
        <v>62</v>
      </c>
      <c r="AN1125" s="86" t="s">
        <v>49</v>
      </c>
      <c r="AO1125" s="75">
        <v>4041</v>
      </c>
    </row>
    <row r="1126" spans="1:41" ht="14.45" customHeight="1">
      <c r="A1126" s="64"/>
      <c r="B1126" s="9">
        <f t="shared" si="374"/>
        <v>45842</v>
      </c>
      <c r="C1126" s="39" t="str">
        <f t="shared" ref="C1126:C1155" si="395">IF(AH1126="","", IF(OR(AH1126=4041, AH1126=4042, AH1126=4043, AH1126=4044, AH1126=4045, AH1126=4046, AH1126=4048, AH1126=4049, AH1126=4051, AH1126=4052, AH1126=4053, AH1126=4054),
404,
IF(AH1126=4047,
"ALTRO CANTIERE",
IF(AH1126=4050,
430,
IF(LEN(AH1126)=5,
MID(AH1126, 1, 2) &amp; "/" &amp; MID(AH1126, 3, 3),
AH1126)
)
)
))</f>
        <v>23/134</v>
      </c>
      <c r="D1126" s="38" t="str">
        <f>IF(AF1126="", "", IFERROR(TEXT(INDEX(Tabella4[N°], MATCH("*"&amp;AF1126&amp;"*", Tabella4[DIPENDENTE], 0)), "0000"), "Non trovato"))</f>
        <v>0263</v>
      </c>
      <c r="E1126" s="38" t="str">
        <f>IF(AG1126="", "", IF(ISERROR(MATCH("*"&amp;AG1126&amp;"*", Tabella4[DIPENDENTE], 0)), "Non trovato", TEXT(INDEX(Tabella4[N°], MATCH("*"&amp;AG1126&amp;"*", Tabella4[DIPENDENTE], 0)), "0000")))</f>
        <v/>
      </c>
      <c r="F1126" s="48" t="str">
        <f t="shared" si="375"/>
        <v>ROSSITTO G</v>
      </c>
      <c r="G1126" s="48" t="str">
        <f t="shared" si="376"/>
        <v/>
      </c>
      <c r="H1126" s="57"/>
      <c r="I1126" s="68" t="str">
        <f t="shared" si="377"/>
        <v>02</v>
      </c>
      <c r="J1126" s="39" t="str">
        <f t="shared" si="392"/>
        <v/>
      </c>
      <c r="K1126" s="40" t="str">
        <f t="shared" si="393"/>
        <v>05:30</v>
      </c>
      <c r="L1126" s="48"/>
      <c r="M1126" s="41" t="str">
        <f t="shared" si="394"/>
        <v/>
      </c>
      <c r="N1126" s="41" t="str">
        <f t="shared" si="378"/>
        <v/>
      </c>
      <c r="O1126" s="10" t="str">
        <f t="shared" si="379"/>
        <v>05:30</v>
      </c>
      <c r="P1126" s="10" t="str">
        <f t="shared" si="380"/>
        <v/>
      </c>
      <c r="Q1126" s="48" t="str">
        <f t="shared" si="381"/>
        <v/>
      </c>
      <c r="R1126" s="48" t="str">
        <f t="shared" si="382"/>
        <v/>
      </c>
      <c r="S1126" s="42" t="str">
        <f t="shared" si="383"/>
        <v>SINGOLO</v>
      </c>
      <c r="T1126" s="57" t="str">
        <f>Tabella3[[#This Row],[Descrizione Attività]]</f>
        <v>Manutenzione Elettrica Isab</v>
      </c>
      <c r="U1126" s="57" t="str">
        <f>IF(Tabella1[[#This Row],[DATA]]="","","02")</f>
        <v>02</v>
      </c>
      <c r="V1126" s="34"/>
      <c r="W1126" s="34"/>
      <c r="X1126" s="33"/>
      <c r="Y1126" s="23"/>
      <c r="Z1126" s="21" t="str">
        <f t="shared" si="384"/>
        <v>venerdì</v>
      </c>
      <c r="AA1126" s="22">
        <f t="shared" si="385"/>
        <v>5.5</v>
      </c>
      <c r="AB1126" s="22" t="str">
        <f t="shared" si="386"/>
        <v>05:30</v>
      </c>
      <c r="AC1126" s="22" t="str">
        <f t="shared" si="387"/>
        <v>NO</v>
      </c>
      <c r="AD1126" s="46"/>
      <c r="AE1126" s="85">
        <v>45842</v>
      </c>
      <c r="AF1126" s="86" t="s">
        <v>110</v>
      </c>
      <c r="AG1126" s="86"/>
      <c r="AH1126" s="86">
        <v>23134</v>
      </c>
      <c r="AI1126" s="86">
        <v>10</v>
      </c>
      <c r="AJ1126" s="87">
        <v>6.15</v>
      </c>
      <c r="AK1126" s="87">
        <v>11.45</v>
      </c>
      <c r="AL1126" s="87">
        <v>5.5</v>
      </c>
      <c r="AM1126" s="86" t="s">
        <v>111</v>
      </c>
      <c r="AN1126" s="86" t="s">
        <v>49</v>
      </c>
      <c r="AO1126" s="75" t="s">
        <v>61</v>
      </c>
    </row>
    <row r="1127" spans="1:41" ht="14.45" customHeight="1">
      <c r="A1127" s="38"/>
      <c r="B1127" s="9">
        <f t="shared" si="374"/>
        <v>45842</v>
      </c>
      <c r="C1127" s="39" t="str">
        <f t="shared" si="395"/>
        <v>23/134</v>
      </c>
      <c r="D1127" s="38" t="str">
        <f>IF(AF1127="", "", IFERROR(TEXT(INDEX(Tabella4[N°], MATCH("*"&amp;AF1127&amp;"*", Tabella4[DIPENDENTE], 0)), "0000"), "Non trovato"))</f>
        <v>0263</v>
      </c>
      <c r="E1127" s="38" t="str">
        <f>IF(AG1127="", "", IF(ISERROR(MATCH("*"&amp;AG1127&amp;"*", Tabella4[DIPENDENTE], 0)), "Non trovato", TEXT(INDEX(Tabella4[N°], MATCH("*"&amp;AG1127&amp;"*", Tabella4[DIPENDENTE], 0)), "0000")))</f>
        <v/>
      </c>
      <c r="F1127" s="48" t="str">
        <f t="shared" si="375"/>
        <v>ROSSITTO G</v>
      </c>
      <c r="G1127" s="48" t="str">
        <f t="shared" si="376"/>
        <v/>
      </c>
      <c r="H1127" s="57"/>
      <c r="I1127" s="68" t="str">
        <f t="shared" si="377"/>
        <v>02</v>
      </c>
      <c r="J1127" s="39" t="str">
        <f t="shared" si="392"/>
        <v/>
      </c>
      <c r="K1127" s="40" t="str">
        <f t="shared" si="393"/>
        <v>02:00</v>
      </c>
      <c r="L1127" s="48"/>
      <c r="M1127" s="41" t="str">
        <f t="shared" si="394"/>
        <v/>
      </c>
      <c r="N1127" s="41" t="str">
        <f t="shared" si="378"/>
        <v/>
      </c>
      <c r="O1127" s="10" t="str">
        <f t="shared" si="379"/>
        <v>02:00</v>
      </c>
      <c r="P1127" s="10" t="str">
        <f t="shared" si="380"/>
        <v/>
      </c>
      <c r="Q1127" s="48" t="str">
        <f t="shared" si="381"/>
        <v/>
      </c>
      <c r="R1127" s="48" t="str">
        <f t="shared" si="382"/>
        <v/>
      </c>
      <c r="S1127" s="42" t="str">
        <f t="shared" si="383"/>
        <v>SINGOLO</v>
      </c>
      <c r="T1127" s="57" t="str">
        <f>Tabella3[[#This Row],[Descrizione Attività]]</f>
        <v>Manutenzione Elettrica Isab</v>
      </c>
      <c r="U1127" s="57" t="str">
        <f>IF(Tabella1[[#This Row],[DATA]]="","","02")</f>
        <v>02</v>
      </c>
      <c r="V1127" s="34"/>
      <c r="W1127" s="34"/>
      <c r="X1127" s="33"/>
      <c r="Y1127" s="23"/>
      <c r="Z1127" s="21" t="str">
        <f t="shared" si="384"/>
        <v>venerdì</v>
      </c>
      <c r="AA1127" s="22">
        <f t="shared" si="385"/>
        <v>2</v>
      </c>
      <c r="AB1127" s="22" t="str">
        <f t="shared" si="386"/>
        <v>02:00</v>
      </c>
      <c r="AC1127" s="22" t="str">
        <f t="shared" si="387"/>
        <v>NO</v>
      </c>
      <c r="AD1127" s="46"/>
      <c r="AE1127" s="85">
        <v>45842</v>
      </c>
      <c r="AF1127" s="86" t="s">
        <v>110</v>
      </c>
      <c r="AG1127" s="86"/>
      <c r="AH1127" s="86">
        <v>23134</v>
      </c>
      <c r="AI1127" s="86">
        <v>10</v>
      </c>
      <c r="AJ1127" s="87">
        <v>12.45</v>
      </c>
      <c r="AK1127" s="87">
        <v>14.45</v>
      </c>
      <c r="AL1127" s="87">
        <v>2</v>
      </c>
      <c r="AM1127" s="86" t="s">
        <v>111</v>
      </c>
      <c r="AN1127" s="86" t="s">
        <v>49</v>
      </c>
      <c r="AO1127" s="75" t="s">
        <v>61</v>
      </c>
    </row>
    <row r="1128" spans="1:41" ht="14.45" customHeight="1">
      <c r="A1128" s="38"/>
      <c r="B1128" s="9">
        <f t="shared" si="374"/>
        <v>45842</v>
      </c>
      <c r="C1128" s="39">
        <f t="shared" si="395"/>
        <v>404</v>
      </c>
      <c r="D1128" s="38" t="str">
        <f>IF(AF1128="", "", IFERROR(TEXT(INDEX(Tabella4[N°], MATCH("*"&amp;AF1128&amp;"*", Tabella4[DIPENDENTE], 0)), "0000"), "Non trovato"))</f>
        <v>0483</v>
      </c>
      <c r="E1128" s="38" t="str">
        <f>IF(AG1128="", "", IF(ISERROR(MATCH("*"&amp;AG1128&amp;"*", Tabella4[DIPENDENTE], 0)), "Non trovato", TEXT(INDEX(Tabella4[N°], MATCH("*"&amp;AG1128&amp;"*", Tabella4[DIPENDENTE], 0)), "0000")))</f>
        <v>1765</v>
      </c>
      <c r="F1128" s="48" t="str">
        <f t="shared" si="375"/>
        <v>SCARAVELLI</v>
      </c>
      <c r="G1128" s="48" t="str">
        <f t="shared" si="376"/>
        <v>SIRINGO</v>
      </c>
      <c r="H1128" s="57"/>
      <c r="I1128" s="68" t="str">
        <f t="shared" si="377"/>
        <v>02</v>
      </c>
      <c r="J1128" s="39" t="str">
        <f t="shared" si="392"/>
        <v>07:00</v>
      </c>
      <c r="K1128" s="40" t="str">
        <f t="shared" si="393"/>
        <v/>
      </c>
      <c r="L1128" s="48"/>
      <c r="M1128" s="41" t="str">
        <f t="shared" si="394"/>
        <v/>
      </c>
      <c r="N1128" s="41" t="str">
        <f t="shared" si="378"/>
        <v/>
      </c>
      <c r="O1128" s="10" t="str">
        <f t="shared" si="379"/>
        <v>07:00</v>
      </c>
      <c r="P1128" s="10" t="str">
        <f t="shared" si="380"/>
        <v/>
      </c>
      <c r="Q1128" s="48" t="str">
        <f t="shared" si="381"/>
        <v/>
      </c>
      <c r="R1128" s="48" t="str">
        <f t="shared" si="382"/>
        <v/>
      </c>
      <c r="S1128" s="42" t="str">
        <f t="shared" si="383"/>
        <v>DOPPIO</v>
      </c>
      <c r="T1128" s="57" t="str">
        <f>Tabella3[[#This Row],[Descrizione Attività]]</f>
        <v>ORE CONTO PROPRIO</v>
      </c>
      <c r="U1128" s="57" t="str">
        <f>IF(Tabella1[[#This Row],[DATA]]="","","02")</f>
        <v>02</v>
      </c>
      <c r="V1128" s="34"/>
      <c r="W1128" s="34"/>
      <c r="X1128" s="33"/>
      <c r="Y1128" s="23"/>
      <c r="Z1128" s="21" t="str">
        <f t="shared" si="384"/>
        <v>venerdì</v>
      </c>
      <c r="AA1128" s="22">
        <f t="shared" si="385"/>
        <v>7</v>
      </c>
      <c r="AB1128" s="22" t="str">
        <f t="shared" si="386"/>
        <v>07:00</v>
      </c>
      <c r="AC1128" s="22" t="str">
        <f t="shared" si="387"/>
        <v>NO</v>
      </c>
      <c r="AD1128" s="46"/>
      <c r="AE1128" s="85">
        <v>45842</v>
      </c>
      <c r="AF1128" s="86" t="s">
        <v>51</v>
      </c>
      <c r="AG1128" s="86" t="s">
        <v>112</v>
      </c>
      <c r="AH1128" s="86">
        <v>4041</v>
      </c>
      <c r="AI1128" s="86">
        <v>10</v>
      </c>
      <c r="AJ1128" s="87">
        <v>7.45</v>
      </c>
      <c r="AK1128" s="87">
        <v>14.45</v>
      </c>
      <c r="AL1128" s="87">
        <v>14</v>
      </c>
      <c r="AM1128" s="86" t="s">
        <v>62</v>
      </c>
      <c r="AN1128" s="86" t="s">
        <v>49</v>
      </c>
      <c r="AO1128" s="75">
        <v>4041</v>
      </c>
    </row>
    <row r="1129" spans="1:41" ht="14.45" customHeight="1">
      <c r="A1129" s="38"/>
      <c r="B1129" s="9">
        <f t="shared" si="374"/>
        <v>45842</v>
      </c>
      <c r="C1129" s="39">
        <f t="shared" si="395"/>
        <v>5400261041</v>
      </c>
      <c r="D1129" s="38" t="str">
        <f>IF(AF1129="", "", IFERROR(TEXT(INDEX(Tabella4[N°], MATCH("*"&amp;AF1129&amp;"*", Tabella4[DIPENDENTE], 0)), "0000"), "Non trovato"))</f>
        <v>0243</v>
      </c>
      <c r="E1129" s="38" t="str">
        <f>IF(AG1129="", "", IF(ISERROR(MATCH("*"&amp;AG1129&amp;"*", Tabella4[DIPENDENTE], 0)), "Non trovato", TEXT(INDEX(Tabella4[N°], MATCH("*"&amp;AG1129&amp;"*", Tabella4[DIPENDENTE], 0)), "0000")))</f>
        <v/>
      </c>
      <c r="F1129" s="48" t="str">
        <f t="shared" si="375"/>
        <v>PUGLIARES</v>
      </c>
      <c r="G1129" s="48" t="str">
        <f t="shared" si="376"/>
        <v/>
      </c>
      <c r="H1129" s="57"/>
      <c r="I1129" s="68" t="str">
        <f t="shared" si="377"/>
        <v>02</v>
      </c>
      <c r="J1129" s="39" t="str">
        <f t="shared" si="392"/>
        <v/>
      </c>
      <c r="K1129" s="40" t="str">
        <f t="shared" si="393"/>
        <v>05:00</v>
      </c>
      <c r="L1129" s="48"/>
      <c r="M1129" s="41" t="str">
        <f t="shared" si="394"/>
        <v/>
      </c>
      <c r="N1129" s="41" t="str">
        <f t="shared" si="378"/>
        <v/>
      </c>
      <c r="O1129" s="10" t="str">
        <f t="shared" si="379"/>
        <v>05:00</v>
      </c>
      <c r="P1129" s="10" t="str">
        <f t="shared" si="380"/>
        <v/>
      </c>
      <c r="Q1129" s="48" t="str">
        <f t="shared" si="381"/>
        <v/>
      </c>
      <c r="R1129" s="48" t="str">
        <f t="shared" si="382"/>
        <v/>
      </c>
      <c r="S1129" s="42" t="str">
        <f t="shared" si="383"/>
        <v>SINGOLO</v>
      </c>
      <c r="T1129" s="57" t="str">
        <f>Tabella3[[#This Row],[Descrizione Attività]]</f>
        <v>ASSISTENZA ELETTRICA ATTIVITA' EDILE IMP 2800 LUGLIO 2025 (PREV 4066)</v>
      </c>
      <c r="U1129" s="57" t="str">
        <f>IF(Tabella1[[#This Row],[DATA]]="","","02")</f>
        <v>02</v>
      </c>
      <c r="V1129" s="34"/>
      <c r="W1129" s="34"/>
      <c r="X1129" s="33"/>
      <c r="Y1129" s="23"/>
      <c r="Z1129" s="21" t="str">
        <f t="shared" si="384"/>
        <v>venerdì</v>
      </c>
      <c r="AA1129" s="22">
        <f t="shared" si="385"/>
        <v>5</v>
      </c>
      <c r="AB1129" s="22" t="str">
        <f t="shared" si="386"/>
        <v>05:00</v>
      </c>
      <c r="AC1129" s="22" t="str">
        <f t="shared" si="387"/>
        <v>NO</v>
      </c>
      <c r="AD1129" s="46"/>
      <c r="AE1129" s="85">
        <v>45842</v>
      </c>
      <c r="AF1129" s="86" t="s">
        <v>89</v>
      </c>
      <c r="AG1129" s="86"/>
      <c r="AH1129" s="86">
        <v>5400261041</v>
      </c>
      <c r="AI1129" s="86">
        <v>10</v>
      </c>
      <c r="AJ1129" s="87">
        <v>7.45</v>
      </c>
      <c r="AK1129" s="87">
        <v>12.45</v>
      </c>
      <c r="AL1129" s="87">
        <v>5</v>
      </c>
      <c r="AM1129" s="86" t="s">
        <v>257</v>
      </c>
      <c r="AN1129" s="86" t="s">
        <v>91</v>
      </c>
      <c r="AO1129" s="75" t="s">
        <v>61</v>
      </c>
    </row>
    <row r="1130" spans="1:41" ht="14.45" customHeight="1">
      <c r="A1130" s="38"/>
      <c r="B1130" s="9">
        <f t="shared" si="374"/>
        <v>45843</v>
      </c>
      <c r="C1130" s="39">
        <f t="shared" si="395"/>
        <v>5400257926</v>
      </c>
      <c r="D1130" s="38" t="str">
        <f>IF(AF1130="", "", IFERROR(TEXT(INDEX(Tabella4[N°], MATCH("*"&amp;AF1130&amp;"*", Tabella4[DIPENDENTE], 0)), "0000"), "Non trovato"))</f>
        <v>0967</v>
      </c>
      <c r="E1130" s="38" t="str">
        <f>IF(AG1130="", "", IF(ISERROR(MATCH("*"&amp;AG1130&amp;"*", Tabella4[DIPENDENTE], 0)), "Non trovato", TEXT(INDEX(Tabella4[N°], MATCH("*"&amp;AG1130&amp;"*", Tabella4[DIPENDENTE], 0)), "0000")))</f>
        <v>2119</v>
      </c>
      <c r="F1130" s="48" t="str">
        <f t="shared" si="375"/>
        <v>SCALISI</v>
      </c>
      <c r="G1130" s="48" t="str">
        <f t="shared" si="376"/>
        <v>PLATANIA M</v>
      </c>
      <c r="H1130" s="57"/>
      <c r="I1130" s="68" t="str">
        <f t="shared" si="377"/>
        <v>02</v>
      </c>
      <c r="J1130" s="39" t="str">
        <f t="shared" si="392"/>
        <v/>
      </c>
      <c r="K1130" s="40" t="str">
        <f t="shared" si="393"/>
        <v/>
      </c>
      <c r="L1130" s="48"/>
      <c r="M1130" s="41" t="str">
        <f t="shared" si="394"/>
        <v/>
      </c>
      <c r="N1130" s="41" t="str">
        <f t="shared" si="378"/>
        <v>01:30</v>
      </c>
      <c r="O1130" s="10" t="str">
        <f t="shared" si="379"/>
        <v>01:30</v>
      </c>
      <c r="P1130" s="10" t="str">
        <f t="shared" si="380"/>
        <v/>
      </c>
      <c r="Q1130" s="48" t="str">
        <f t="shared" si="381"/>
        <v/>
      </c>
      <c r="R1130" s="48" t="str">
        <f t="shared" si="382"/>
        <v/>
      </c>
      <c r="S1130" s="42" t="str">
        <f t="shared" si="383"/>
        <v>DOPPIO</v>
      </c>
      <c r="T1130" s="57" t="str">
        <f>Tabella3[[#This Row],[Descrizione Attività]]</f>
        <v>VERIFICA FUNZIONALE RBV080 (PRFEV 4034)</v>
      </c>
      <c r="U1130" s="57" t="str">
        <f>IF(Tabella1[[#This Row],[DATA]]="","","02")</f>
        <v>02</v>
      </c>
      <c r="V1130" s="34"/>
      <c r="W1130" s="34"/>
      <c r="X1130" s="33"/>
      <c r="Y1130" s="23"/>
      <c r="Z1130" s="21" t="str">
        <f t="shared" si="384"/>
        <v>sabato</v>
      </c>
      <c r="AA1130" s="22">
        <f t="shared" si="385"/>
        <v>1.5</v>
      </c>
      <c r="AB1130" s="22" t="str">
        <f t="shared" si="386"/>
        <v>01:30</v>
      </c>
      <c r="AC1130" s="22" t="str">
        <f t="shared" si="387"/>
        <v>NO</v>
      </c>
      <c r="AD1130" s="46"/>
      <c r="AE1130" s="85">
        <v>45843</v>
      </c>
      <c r="AF1130" s="86" t="s">
        <v>68</v>
      </c>
      <c r="AG1130" s="86" t="s">
        <v>277</v>
      </c>
      <c r="AH1130" s="86">
        <v>5400257926</v>
      </c>
      <c r="AI1130" s="86">
        <v>10</v>
      </c>
      <c r="AJ1130" s="87">
        <v>19.45</v>
      </c>
      <c r="AK1130" s="87">
        <v>21.15</v>
      </c>
      <c r="AL1130" s="87">
        <v>3</v>
      </c>
      <c r="AM1130" s="86" t="s">
        <v>278</v>
      </c>
      <c r="AN1130" s="86" t="s">
        <v>45</v>
      </c>
      <c r="AO1130" s="75" t="s">
        <v>119</v>
      </c>
    </row>
    <row r="1131" spans="1:41" ht="14.45" customHeight="1">
      <c r="A1131" s="38"/>
      <c r="B1131" s="9">
        <f t="shared" si="374"/>
        <v>45843</v>
      </c>
      <c r="C1131" s="39" t="str">
        <f t="shared" si="395"/>
        <v>21/103</v>
      </c>
      <c r="D1131" s="38" t="str">
        <f>IF(AF1131="", "", IFERROR(TEXT(INDEX(Tabella4[N°], MATCH("*"&amp;AF1131&amp;"*", Tabella4[DIPENDENTE], 0)), "0000"), "Non trovato"))</f>
        <v>0242</v>
      </c>
      <c r="E1131" s="38" t="str">
        <f>IF(AG1131="", "", IF(ISERROR(MATCH("*"&amp;AG1131&amp;"*", Tabella4[DIPENDENTE], 0)), "Non trovato", TEXT(INDEX(Tabella4[N°], MATCH("*"&amp;AG1131&amp;"*", Tabella4[DIPENDENTE], 0)), "0000")))</f>
        <v>1969</v>
      </c>
      <c r="F1131" s="48" t="str">
        <f t="shared" si="375"/>
        <v>OGNISANTI A</v>
      </c>
      <c r="G1131" s="48" t="str">
        <f t="shared" si="376"/>
        <v>BELLISTRI</v>
      </c>
      <c r="H1131" s="57"/>
      <c r="I1131" s="68" t="str">
        <f t="shared" si="377"/>
        <v>02</v>
      </c>
      <c r="J1131" s="39" t="str">
        <f t="shared" si="392"/>
        <v/>
      </c>
      <c r="K1131" s="40" t="str">
        <f t="shared" si="393"/>
        <v/>
      </c>
      <c r="L1131" s="48"/>
      <c r="M1131" s="41" t="str">
        <f t="shared" si="394"/>
        <v/>
      </c>
      <c r="N1131" s="41" t="str">
        <f t="shared" si="378"/>
        <v>01:30</v>
      </c>
      <c r="O1131" s="10" t="str">
        <f t="shared" si="379"/>
        <v>01:30</v>
      </c>
      <c r="P1131" s="10" t="str">
        <f t="shared" si="380"/>
        <v/>
      </c>
      <c r="Q1131" s="48" t="str">
        <f t="shared" si="381"/>
        <v/>
      </c>
      <c r="R1131" s="48" t="str">
        <f t="shared" si="382"/>
        <v/>
      </c>
      <c r="S1131" s="42" t="str">
        <f t="shared" si="383"/>
        <v>DOPPIO</v>
      </c>
      <c r="T1131" s="57" t="str">
        <f>Tabella3[[#This Row],[Descrizione Attività]]</f>
        <v>Attività elettriche varie c/o sito ISAB Energy di Priolo G</v>
      </c>
      <c r="U1131" s="57" t="str">
        <f>IF(Tabella1[[#This Row],[DATA]]="","","02")</f>
        <v>02</v>
      </c>
      <c r="V1131" s="34"/>
      <c r="W1131" s="34"/>
      <c r="X1131" s="33"/>
      <c r="Y1131" s="23"/>
      <c r="Z1131" s="21" t="str">
        <f t="shared" si="384"/>
        <v>sabato</v>
      </c>
      <c r="AA1131" s="22">
        <f t="shared" si="385"/>
        <v>1.5</v>
      </c>
      <c r="AB1131" s="22" t="str">
        <f t="shared" si="386"/>
        <v>01:30</v>
      </c>
      <c r="AC1131" s="22" t="str">
        <f t="shared" si="387"/>
        <v>NO</v>
      </c>
      <c r="AD1131" s="46"/>
      <c r="AE1131" s="85">
        <v>45843</v>
      </c>
      <c r="AF1131" s="86" t="s">
        <v>72</v>
      </c>
      <c r="AG1131" s="86" t="s">
        <v>73</v>
      </c>
      <c r="AH1131" s="86">
        <v>21103</v>
      </c>
      <c r="AI1131" s="86">
        <v>10</v>
      </c>
      <c r="AJ1131" s="87">
        <v>12</v>
      </c>
      <c r="AK1131" s="87">
        <v>13.3</v>
      </c>
      <c r="AL1131" s="87">
        <v>3</v>
      </c>
      <c r="AM1131" s="86" t="s">
        <v>136</v>
      </c>
      <c r="AN1131" s="86" t="s">
        <v>91</v>
      </c>
      <c r="AO1131" s="75" t="s">
        <v>137</v>
      </c>
    </row>
    <row r="1132" spans="1:41" ht="14.45" customHeight="1">
      <c r="A1132" s="64"/>
      <c r="B1132" s="9">
        <f t="shared" si="374"/>
        <v>45843</v>
      </c>
      <c r="C1132" s="39">
        <f t="shared" si="395"/>
        <v>5400257687</v>
      </c>
      <c r="D1132" s="38" t="str">
        <f>IF(AF1132="", "", IFERROR(TEXT(INDEX(Tabella4[N°], MATCH("*"&amp;AF1132&amp;"*", Tabella4[DIPENDENTE], 0)), "0000"), "Non trovato"))</f>
        <v>0242</v>
      </c>
      <c r="E1132" s="38" t="str">
        <f>IF(AG1132="", "", IF(ISERROR(MATCH("*"&amp;AG1132&amp;"*", Tabella4[DIPENDENTE], 0)), "Non trovato", TEXT(INDEX(Tabella4[N°], MATCH("*"&amp;AG1132&amp;"*", Tabella4[DIPENDENTE], 0)), "0000")))</f>
        <v>1969</v>
      </c>
      <c r="F1132" s="48" t="str">
        <f t="shared" si="375"/>
        <v>OGNISANTI A</v>
      </c>
      <c r="G1132" s="48" t="str">
        <f t="shared" si="376"/>
        <v>BELLISTRI</v>
      </c>
      <c r="H1132" s="57"/>
      <c r="I1132" s="68" t="str">
        <f t="shared" si="377"/>
        <v>02</v>
      </c>
      <c r="J1132" s="39" t="str">
        <f t="shared" si="392"/>
        <v/>
      </c>
      <c r="K1132" s="40" t="str">
        <f t="shared" si="393"/>
        <v/>
      </c>
      <c r="L1132" s="48"/>
      <c r="M1132" s="41" t="str">
        <f t="shared" si="394"/>
        <v/>
      </c>
      <c r="N1132" s="41" t="str">
        <f t="shared" si="378"/>
        <v>05:00</v>
      </c>
      <c r="O1132" s="10" t="str">
        <f t="shared" si="379"/>
        <v>05:00</v>
      </c>
      <c r="P1132" s="10" t="str">
        <f t="shared" si="380"/>
        <v/>
      </c>
      <c r="Q1132" s="48" t="str">
        <f t="shared" si="381"/>
        <v/>
      </c>
      <c r="R1132" s="48" t="str">
        <f t="shared" si="382"/>
        <v/>
      </c>
      <c r="S1132" s="42" t="str">
        <f t="shared" si="383"/>
        <v>DOPPIO</v>
      </c>
      <c r="T1132" s="57" t="str">
        <f>Tabella3[[#This Row],[Descrizione Attività]]</f>
        <v>C401-C405: smo/rim vent.da sostitituire</v>
      </c>
      <c r="U1132" s="57" t="str">
        <f>IF(Tabella1[[#This Row],[DATA]]="","","02")</f>
        <v>02</v>
      </c>
      <c r="V1132" s="34"/>
      <c r="W1132" s="34"/>
      <c r="X1132" s="33"/>
      <c r="Y1132" s="23"/>
      <c r="Z1132" s="21" t="str">
        <f t="shared" si="384"/>
        <v>sabato</v>
      </c>
      <c r="AA1132" s="22">
        <f t="shared" si="385"/>
        <v>5</v>
      </c>
      <c r="AB1132" s="22" t="str">
        <f t="shared" si="386"/>
        <v>05:00</v>
      </c>
      <c r="AC1132" s="22" t="str">
        <f t="shared" si="387"/>
        <v>NO</v>
      </c>
      <c r="AD1132" s="46"/>
      <c r="AE1132" s="85">
        <v>45843</v>
      </c>
      <c r="AF1132" s="86" t="s">
        <v>72</v>
      </c>
      <c r="AG1132" s="86" t="s">
        <v>73</v>
      </c>
      <c r="AH1132" s="86">
        <v>5400257687</v>
      </c>
      <c r="AI1132" s="86">
        <v>10</v>
      </c>
      <c r="AJ1132" s="87">
        <v>7</v>
      </c>
      <c r="AK1132" s="87">
        <v>12</v>
      </c>
      <c r="AL1132" s="87">
        <v>10</v>
      </c>
      <c r="AM1132" s="86" t="s">
        <v>279</v>
      </c>
      <c r="AN1132" s="86" t="s">
        <v>45</v>
      </c>
      <c r="AO1132" s="75" t="s">
        <v>124</v>
      </c>
    </row>
    <row r="1133" spans="1:41" ht="14.45" customHeight="1">
      <c r="A1133" s="38"/>
      <c r="B1133" s="9">
        <f t="shared" si="374"/>
        <v>45843</v>
      </c>
      <c r="C1133" s="39">
        <f t="shared" si="395"/>
        <v>404</v>
      </c>
      <c r="D1133" s="38" t="str">
        <f>IF(AF1133="", "", IFERROR(TEXT(INDEX(Tabella4[N°], MATCH("*"&amp;AF1133&amp;"*", Tabella4[DIPENDENTE], 0)), "0000"), "Non trovato"))</f>
        <v>1050</v>
      </c>
      <c r="E1133" s="38" t="str">
        <f>IF(AG1133="", "", IF(ISERROR(MATCH("*"&amp;AG1133&amp;"*", Tabella4[DIPENDENTE], 0)), "Non trovato", TEXT(INDEX(Tabella4[N°], MATCH("*"&amp;AG1133&amp;"*", Tabella4[DIPENDENTE], 0)), "0000")))</f>
        <v/>
      </c>
      <c r="F1133" s="48" t="str">
        <f t="shared" si="375"/>
        <v>GIGLIUTO M</v>
      </c>
      <c r="G1133" s="48" t="str">
        <f t="shared" si="376"/>
        <v/>
      </c>
      <c r="H1133" s="57"/>
      <c r="I1133" s="68" t="str">
        <f t="shared" si="377"/>
        <v>02</v>
      </c>
      <c r="J1133" s="39" t="str">
        <f t="shared" si="392"/>
        <v/>
      </c>
      <c r="K1133" s="40" t="str">
        <f t="shared" si="393"/>
        <v/>
      </c>
      <c r="L1133" s="48"/>
      <c r="M1133" s="41" t="str">
        <f t="shared" si="394"/>
        <v/>
      </c>
      <c r="N1133" s="41" t="str">
        <f t="shared" si="378"/>
        <v>06:00</v>
      </c>
      <c r="O1133" s="10" t="str">
        <f t="shared" si="379"/>
        <v>06:00</v>
      </c>
      <c r="P1133" s="10" t="str">
        <f t="shared" si="380"/>
        <v/>
      </c>
      <c r="Q1133" s="48" t="str">
        <f t="shared" si="381"/>
        <v/>
      </c>
      <c r="R1133" s="48" t="str">
        <f t="shared" si="382"/>
        <v/>
      </c>
      <c r="S1133" s="42" t="str">
        <f t="shared" si="383"/>
        <v>SINGOLO</v>
      </c>
      <c r="T1133" s="57" t="str">
        <f>Tabella3[[#This Row],[Descrizione Attività]]</f>
        <v>ORE CONTO PROPRIO</v>
      </c>
      <c r="U1133" s="57" t="str">
        <f>IF(Tabella1[[#This Row],[DATA]]="","","02")</f>
        <v>02</v>
      </c>
      <c r="V1133" s="34"/>
      <c r="W1133" s="34"/>
      <c r="X1133" s="33"/>
      <c r="Y1133" s="23"/>
      <c r="Z1133" s="21" t="str">
        <f t="shared" si="384"/>
        <v>sabato</v>
      </c>
      <c r="AA1133" s="22">
        <f t="shared" si="385"/>
        <v>6</v>
      </c>
      <c r="AB1133" s="22" t="str">
        <f t="shared" si="386"/>
        <v>06:00</v>
      </c>
      <c r="AC1133" s="22" t="str">
        <f t="shared" si="387"/>
        <v>NO</v>
      </c>
      <c r="AD1133" s="46"/>
      <c r="AE1133" s="85">
        <v>45843</v>
      </c>
      <c r="AF1133" s="86" t="s">
        <v>109</v>
      </c>
      <c r="AG1133" s="86"/>
      <c r="AH1133" s="86">
        <v>4041</v>
      </c>
      <c r="AI1133" s="86">
        <v>10</v>
      </c>
      <c r="AJ1133" s="87">
        <v>7</v>
      </c>
      <c r="AK1133" s="87">
        <v>13</v>
      </c>
      <c r="AL1133" s="87">
        <v>6</v>
      </c>
      <c r="AM1133" s="86" t="s">
        <v>62</v>
      </c>
      <c r="AN1133" s="86" t="s">
        <v>49</v>
      </c>
      <c r="AO1133" s="75">
        <v>4041</v>
      </c>
    </row>
    <row r="1134" spans="1:41" ht="14.45" customHeight="1">
      <c r="A1134" s="38"/>
      <c r="B1134" s="9">
        <f t="shared" si="374"/>
        <v>45845</v>
      </c>
      <c r="C1134" s="39">
        <f t="shared" si="395"/>
        <v>404</v>
      </c>
      <c r="D1134" s="38" t="str">
        <f>IF(AF1134="", "", IFERROR(TEXT(INDEX(Tabella4[N°], MATCH("*"&amp;AF1134&amp;"*", Tabella4[DIPENDENTE], 0)), "0000"), "Non trovato"))</f>
        <v>0319</v>
      </c>
      <c r="E1134" s="38" t="str">
        <f>IF(AG1134="", "", IF(ISERROR(MATCH("*"&amp;AG1134&amp;"*", Tabella4[DIPENDENTE], 0)), "Non trovato", TEXT(INDEX(Tabella4[N°], MATCH("*"&amp;AG1134&amp;"*", Tabella4[DIPENDENTE], 0)), "0000")))</f>
        <v>0427</v>
      </c>
      <c r="F1134" s="48" t="str">
        <f t="shared" si="375"/>
        <v>AMARA</v>
      </c>
      <c r="G1134" s="48" t="str">
        <f t="shared" si="376"/>
        <v>CAVALIERE</v>
      </c>
      <c r="H1134" s="57"/>
      <c r="I1134" s="68" t="str">
        <f t="shared" si="377"/>
        <v>02</v>
      </c>
      <c r="J1134" s="39" t="str">
        <f t="shared" si="392"/>
        <v/>
      </c>
      <c r="K1134" s="40" t="str">
        <f t="shared" si="393"/>
        <v/>
      </c>
      <c r="L1134" s="48"/>
      <c r="M1134" s="41" t="str">
        <f t="shared" si="394"/>
        <v/>
      </c>
      <c r="N1134" s="41" t="str">
        <f t="shared" si="378"/>
        <v/>
      </c>
      <c r="O1134" s="10" t="str">
        <f t="shared" si="379"/>
        <v>01:00</v>
      </c>
      <c r="P1134" s="10" t="str">
        <f t="shared" si="380"/>
        <v>01:00</v>
      </c>
      <c r="Q1134" s="48" t="str">
        <f t="shared" si="381"/>
        <v/>
      </c>
      <c r="R1134" s="48" t="str">
        <f t="shared" si="382"/>
        <v/>
      </c>
      <c r="S1134" s="42" t="str">
        <f t="shared" si="383"/>
        <v>DOPPIO</v>
      </c>
      <c r="T1134" s="57" t="str">
        <f>Tabella3[[#This Row],[Descrizione Attività]]</f>
        <v>PERMESSO RETRIBUITO</v>
      </c>
      <c r="U1134" s="57" t="str">
        <f>IF(Tabella1[[#This Row],[DATA]]="","","02")</f>
        <v>02</v>
      </c>
      <c r="V1134" s="34"/>
      <c r="W1134" s="34"/>
      <c r="X1134" s="33"/>
      <c r="Y1134" s="23"/>
      <c r="Z1134" s="21" t="str">
        <f t="shared" si="384"/>
        <v>lunedì</v>
      </c>
      <c r="AA1134" s="22">
        <f t="shared" si="385"/>
        <v>1</v>
      </c>
      <c r="AB1134" s="22" t="str">
        <f t="shared" si="386"/>
        <v>01:00</v>
      </c>
      <c r="AC1134" s="22" t="str">
        <f t="shared" si="387"/>
        <v>NO</v>
      </c>
      <c r="AD1134" s="46"/>
      <c r="AE1134" s="85">
        <v>45845</v>
      </c>
      <c r="AF1134" s="86" t="s">
        <v>155</v>
      </c>
      <c r="AG1134" s="86" t="s">
        <v>75</v>
      </c>
      <c r="AH1134" s="86">
        <v>4044</v>
      </c>
      <c r="AI1134" s="86">
        <v>10</v>
      </c>
      <c r="AJ1134" s="87">
        <v>15.45</v>
      </c>
      <c r="AK1134" s="87">
        <v>16.45</v>
      </c>
      <c r="AL1134" s="87">
        <v>2</v>
      </c>
      <c r="AM1134" s="86" t="s">
        <v>48</v>
      </c>
      <c r="AN1134" s="86" t="s">
        <v>49</v>
      </c>
      <c r="AO1134" s="75">
        <v>404</v>
      </c>
    </row>
    <row r="1135" spans="1:41" ht="14.45" customHeight="1">
      <c r="A1135" s="38"/>
      <c r="B1135" s="9">
        <f t="shared" si="374"/>
        <v>45845</v>
      </c>
      <c r="C1135" s="39">
        <f t="shared" si="395"/>
        <v>404</v>
      </c>
      <c r="D1135" s="38" t="str">
        <f>IF(AF1135="", "", IFERROR(TEXT(INDEX(Tabella4[N°], MATCH("*"&amp;AF1135&amp;"*", Tabella4[DIPENDENTE], 0)), "0000"), "Non trovato"))</f>
        <v>1050</v>
      </c>
      <c r="E1135" s="38" t="str">
        <f>IF(AG1135="", "", IF(ISERROR(MATCH("*"&amp;AG1135&amp;"*", Tabella4[DIPENDENTE], 0)), "Non trovato", TEXT(INDEX(Tabella4[N°], MATCH("*"&amp;AG1135&amp;"*", Tabella4[DIPENDENTE], 0)), "0000")))</f>
        <v/>
      </c>
      <c r="F1135" s="48" t="str">
        <f t="shared" si="375"/>
        <v>GIGLIUTO M</v>
      </c>
      <c r="G1135" s="48" t="str">
        <f t="shared" si="376"/>
        <v/>
      </c>
      <c r="H1135" s="57"/>
      <c r="I1135" s="68" t="str">
        <f t="shared" si="377"/>
        <v>02</v>
      </c>
      <c r="J1135" s="39" t="str">
        <f t="shared" si="392"/>
        <v/>
      </c>
      <c r="K1135" s="40" t="str">
        <f t="shared" si="393"/>
        <v/>
      </c>
      <c r="L1135" s="48"/>
      <c r="M1135" s="41" t="str">
        <f t="shared" si="394"/>
        <v/>
      </c>
      <c r="N1135" s="41" t="str">
        <f t="shared" si="378"/>
        <v/>
      </c>
      <c r="O1135" s="10" t="str">
        <f t="shared" si="379"/>
        <v>00:30</v>
      </c>
      <c r="P1135" s="10" t="str">
        <f t="shared" si="380"/>
        <v>00:30</v>
      </c>
      <c r="Q1135" s="48" t="str">
        <f t="shared" si="381"/>
        <v/>
      </c>
      <c r="R1135" s="48" t="str">
        <f t="shared" si="382"/>
        <v/>
      </c>
      <c r="S1135" s="42" t="str">
        <f t="shared" si="383"/>
        <v>SINGOLO</v>
      </c>
      <c r="T1135" s="57" t="str">
        <f>Tabella3[[#This Row],[Descrizione Attività]]</f>
        <v>PERMESSO RETRIBUITO</v>
      </c>
      <c r="U1135" s="57" t="str">
        <f>IF(Tabella1[[#This Row],[DATA]]="","","02")</f>
        <v>02</v>
      </c>
      <c r="V1135" s="34"/>
      <c r="W1135" s="34"/>
      <c r="X1135" s="33"/>
      <c r="Y1135" s="23"/>
      <c r="Z1135" s="21" t="str">
        <f t="shared" si="384"/>
        <v>lunedì</v>
      </c>
      <c r="AA1135" s="22">
        <f t="shared" si="385"/>
        <v>0.5</v>
      </c>
      <c r="AB1135" s="22" t="str">
        <f t="shared" si="386"/>
        <v>00:30</v>
      </c>
      <c r="AC1135" s="22" t="str">
        <f t="shared" si="387"/>
        <v>NO</v>
      </c>
      <c r="AD1135" s="46"/>
      <c r="AE1135" s="85">
        <v>45845</v>
      </c>
      <c r="AF1135" s="86" t="s">
        <v>109</v>
      </c>
      <c r="AG1135" s="86"/>
      <c r="AH1135" s="86">
        <v>4044</v>
      </c>
      <c r="AI1135" s="86">
        <v>10</v>
      </c>
      <c r="AJ1135" s="87">
        <v>7.45</v>
      </c>
      <c r="AK1135" s="87">
        <v>8.15</v>
      </c>
      <c r="AL1135" s="87">
        <v>0.5</v>
      </c>
      <c r="AM1135" s="86" t="s">
        <v>48</v>
      </c>
      <c r="AN1135" s="86" t="s">
        <v>49</v>
      </c>
      <c r="AO1135" s="75">
        <v>404</v>
      </c>
    </row>
    <row r="1136" spans="1:41" ht="14.45" customHeight="1">
      <c r="A1136" s="38"/>
      <c r="B1136" s="9">
        <f t="shared" si="374"/>
        <v>45845</v>
      </c>
      <c r="C1136" s="39">
        <f t="shared" si="395"/>
        <v>404</v>
      </c>
      <c r="D1136" s="38" t="str">
        <f>IF(AF1136="", "", IFERROR(TEXT(INDEX(Tabella4[N°], MATCH("*"&amp;AF1136&amp;"*", Tabella4[DIPENDENTE], 0)), "0000"), "Non trovato"))</f>
        <v>0315</v>
      </c>
      <c r="E1136" s="38" t="str">
        <f>IF(AG1136="", "", IF(ISERROR(MATCH("*"&amp;AG1136&amp;"*", Tabella4[DIPENDENTE], 0)), "Non trovato", TEXT(INDEX(Tabella4[N°], MATCH("*"&amp;AG1136&amp;"*", Tabella4[DIPENDENTE], 0)), "0000")))</f>
        <v/>
      </c>
      <c r="F1136" s="48" t="str">
        <f t="shared" si="375"/>
        <v>MIGNOSA F</v>
      </c>
      <c r="G1136" s="48" t="str">
        <f t="shared" si="376"/>
        <v/>
      </c>
      <c r="H1136" s="57"/>
      <c r="I1136" s="68" t="str">
        <f t="shared" si="377"/>
        <v>02</v>
      </c>
      <c r="J1136" s="39" t="str">
        <f t="shared" si="392"/>
        <v/>
      </c>
      <c r="K1136" s="40" t="str">
        <f t="shared" si="393"/>
        <v/>
      </c>
      <c r="L1136" s="48"/>
      <c r="M1136" s="41" t="str">
        <f t="shared" si="394"/>
        <v/>
      </c>
      <c r="N1136" s="41" t="str">
        <f t="shared" si="378"/>
        <v/>
      </c>
      <c r="O1136" s="10" t="str">
        <f t="shared" si="379"/>
        <v>04:00</v>
      </c>
      <c r="P1136" s="10" t="str">
        <f t="shared" si="380"/>
        <v>04:00</v>
      </c>
      <c r="Q1136" s="48" t="str">
        <f t="shared" si="381"/>
        <v/>
      </c>
      <c r="R1136" s="48" t="str">
        <f t="shared" si="382"/>
        <v/>
      </c>
      <c r="S1136" s="42" t="str">
        <f t="shared" si="383"/>
        <v>SINGOLO</v>
      </c>
      <c r="T1136" s="57" t="str">
        <f>Tabella3[[#This Row],[Descrizione Attività]]</f>
        <v>PERMESSO RETRIBUITO</v>
      </c>
      <c r="U1136" s="57" t="str">
        <f>IF(Tabella1[[#This Row],[DATA]]="","","02")</f>
        <v>02</v>
      </c>
      <c r="V1136" s="34"/>
      <c r="W1136" s="34"/>
      <c r="X1136" s="33"/>
      <c r="Y1136" s="23"/>
      <c r="Z1136" s="21" t="str">
        <f t="shared" si="384"/>
        <v>lunedì</v>
      </c>
      <c r="AA1136" s="22">
        <f t="shared" si="385"/>
        <v>4</v>
      </c>
      <c r="AB1136" s="22" t="str">
        <f t="shared" si="386"/>
        <v>04:00</v>
      </c>
      <c r="AC1136" s="22" t="str">
        <f t="shared" si="387"/>
        <v>NO</v>
      </c>
      <c r="AD1136" s="46"/>
      <c r="AE1136" s="85">
        <v>45845</v>
      </c>
      <c r="AF1136" s="86" t="s">
        <v>66</v>
      </c>
      <c r="AG1136" s="86"/>
      <c r="AH1136" s="86">
        <v>4044</v>
      </c>
      <c r="AI1136" s="86">
        <v>10</v>
      </c>
      <c r="AJ1136" s="87">
        <v>12.45</v>
      </c>
      <c r="AK1136" s="87">
        <v>16.45</v>
      </c>
      <c r="AL1136" s="87">
        <v>4</v>
      </c>
      <c r="AM1136" s="86" t="s">
        <v>48</v>
      </c>
      <c r="AN1136" s="86" t="s">
        <v>49</v>
      </c>
      <c r="AO1136" s="75">
        <v>404</v>
      </c>
    </row>
    <row r="1137" spans="1:41" ht="14.45" customHeight="1">
      <c r="A1137" s="38"/>
      <c r="B1137" s="9">
        <f t="shared" si="374"/>
        <v>45845</v>
      </c>
      <c r="C1137" s="39">
        <f t="shared" si="395"/>
        <v>404</v>
      </c>
      <c r="D1137" s="38" t="str">
        <f>IF(AF1137="", "", IFERROR(TEXT(INDEX(Tabella4[N°], MATCH("*"&amp;AF1137&amp;"*", Tabella4[DIPENDENTE], 0)), "0000"), "Non trovato"))</f>
        <v>1904</v>
      </c>
      <c r="E1137" s="38" t="str">
        <f>IF(AG1137="", "", IF(ISERROR(MATCH("*"&amp;AG1137&amp;"*", Tabella4[DIPENDENTE], 0)), "Non trovato", TEXT(INDEX(Tabella4[N°], MATCH("*"&amp;AG1137&amp;"*", Tabella4[DIPENDENTE], 0)), "0000")))</f>
        <v>1894</v>
      </c>
      <c r="F1137" s="48" t="str">
        <f t="shared" si="375"/>
        <v>LA ROCCA</v>
      </c>
      <c r="G1137" s="48" t="str">
        <f t="shared" si="376"/>
        <v>CORTESE</v>
      </c>
      <c r="H1137" s="57"/>
      <c r="I1137" s="68" t="str">
        <f t="shared" si="377"/>
        <v>02</v>
      </c>
      <c r="J1137" s="39" t="str">
        <f t="shared" si="392"/>
        <v/>
      </c>
      <c r="K1137" s="40" t="str">
        <f t="shared" si="393"/>
        <v/>
      </c>
      <c r="L1137" s="48"/>
      <c r="M1137" s="41" t="str">
        <f t="shared" si="394"/>
        <v/>
      </c>
      <c r="N1137" s="41" t="str">
        <f t="shared" si="378"/>
        <v/>
      </c>
      <c r="O1137" s="10" t="str">
        <f t="shared" si="379"/>
        <v>02:45</v>
      </c>
      <c r="P1137" s="10" t="str">
        <f t="shared" si="380"/>
        <v>02:45</v>
      </c>
      <c r="Q1137" s="48" t="str">
        <f t="shared" si="381"/>
        <v/>
      </c>
      <c r="R1137" s="48" t="str">
        <f t="shared" si="382"/>
        <v/>
      </c>
      <c r="S1137" s="42" t="str">
        <f t="shared" si="383"/>
        <v>DOPPIO</v>
      </c>
      <c r="T1137" s="57" t="str">
        <f>Tabella3[[#This Row],[Descrizione Attività]]</f>
        <v>PERMESSO RETRIBUITO</v>
      </c>
      <c r="U1137" s="57" t="str">
        <f>IF(Tabella1[[#This Row],[DATA]]="","","02")</f>
        <v>02</v>
      </c>
      <c r="V1137" s="34"/>
      <c r="W1137" s="34"/>
      <c r="X1137" s="33"/>
      <c r="Y1137" s="23"/>
      <c r="Z1137" s="21" t="str">
        <f t="shared" si="384"/>
        <v>lunedì</v>
      </c>
      <c r="AA1137" s="22">
        <f t="shared" si="385"/>
        <v>2.75</v>
      </c>
      <c r="AB1137" s="22" t="str">
        <f t="shared" si="386"/>
        <v>02:45</v>
      </c>
      <c r="AC1137" s="22" t="str">
        <f t="shared" si="387"/>
        <v>NO</v>
      </c>
      <c r="AD1137" s="46"/>
      <c r="AE1137" s="85">
        <v>45845</v>
      </c>
      <c r="AF1137" s="86" t="s">
        <v>59</v>
      </c>
      <c r="AG1137" s="86" t="s">
        <v>58</v>
      </c>
      <c r="AH1137" s="86">
        <v>4044</v>
      </c>
      <c r="AI1137" s="86">
        <v>10</v>
      </c>
      <c r="AJ1137" s="87">
        <v>14</v>
      </c>
      <c r="AK1137" s="87">
        <v>16.45</v>
      </c>
      <c r="AL1137" s="87">
        <v>5.5</v>
      </c>
      <c r="AM1137" s="86" t="s">
        <v>48</v>
      </c>
      <c r="AN1137" s="86" t="s">
        <v>49</v>
      </c>
      <c r="AO1137" s="75">
        <v>404</v>
      </c>
    </row>
    <row r="1138" spans="1:41" ht="14.45" customHeight="1">
      <c r="A1138" s="38"/>
      <c r="B1138" s="9">
        <f t="shared" si="374"/>
        <v>45845</v>
      </c>
      <c r="C1138" s="39">
        <f t="shared" si="395"/>
        <v>404</v>
      </c>
      <c r="D1138" s="38" t="str">
        <f>IF(AF1138="", "", IFERROR(TEXT(INDEX(Tabella4[N°], MATCH("*"&amp;AF1138&amp;"*", Tabella4[DIPENDENTE], 0)), "0000"), "Non trovato"))</f>
        <v>0285</v>
      </c>
      <c r="E1138" s="38" t="str">
        <f>IF(AG1138="", "", IF(ISERROR(MATCH("*"&amp;AG1138&amp;"*", Tabella4[DIPENDENTE], 0)), "Non trovato", TEXT(INDEX(Tabella4[N°], MATCH("*"&amp;AG1138&amp;"*", Tabella4[DIPENDENTE], 0)), "0000")))</f>
        <v/>
      </c>
      <c r="F1138" s="48" t="str">
        <f t="shared" si="375"/>
        <v>GALIFFI</v>
      </c>
      <c r="G1138" s="48" t="str">
        <f t="shared" si="376"/>
        <v/>
      </c>
      <c r="H1138" s="57"/>
      <c r="I1138" s="68" t="str">
        <f t="shared" si="377"/>
        <v>02</v>
      </c>
      <c r="J1138" s="39" t="str">
        <f t="shared" si="392"/>
        <v/>
      </c>
      <c r="K1138" s="40" t="str">
        <f t="shared" si="393"/>
        <v/>
      </c>
      <c r="L1138" s="48"/>
      <c r="M1138" s="41" t="str">
        <f t="shared" si="394"/>
        <v/>
      </c>
      <c r="N1138" s="41" t="str">
        <f t="shared" si="378"/>
        <v/>
      </c>
      <c r="O1138" s="10" t="str">
        <f t="shared" si="379"/>
        <v>02:45</v>
      </c>
      <c r="P1138" s="10" t="str">
        <f t="shared" si="380"/>
        <v>02:45</v>
      </c>
      <c r="Q1138" s="48" t="str">
        <f t="shared" si="381"/>
        <v/>
      </c>
      <c r="R1138" s="48" t="str">
        <f t="shared" si="382"/>
        <v/>
      </c>
      <c r="S1138" s="42" t="str">
        <f t="shared" si="383"/>
        <v>SINGOLO</v>
      </c>
      <c r="T1138" s="57" t="str">
        <f>Tabella3[[#This Row],[Descrizione Attività]]</f>
        <v>PERMESSO RETRIBUITO</v>
      </c>
      <c r="U1138" s="57" t="str">
        <f>IF(Tabella1[[#This Row],[DATA]]="","","02")</f>
        <v>02</v>
      </c>
      <c r="V1138" s="34"/>
      <c r="W1138" s="34"/>
      <c r="X1138" s="33"/>
      <c r="Y1138" s="23"/>
      <c r="Z1138" s="21" t="str">
        <f t="shared" si="384"/>
        <v>lunedì</v>
      </c>
      <c r="AA1138" s="22">
        <f t="shared" si="385"/>
        <v>2.75</v>
      </c>
      <c r="AB1138" s="22" t="str">
        <f t="shared" si="386"/>
        <v>02:45</v>
      </c>
      <c r="AC1138" s="22" t="str">
        <f t="shared" si="387"/>
        <v>NO</v>
      </c>
      <c r="AD1138" s="46"/>
      <c r="AE1138" s="85">
        <v>45845</v>
      </c>
      <c r="AF1138" s="86" t="s">
        <v>267</v>
      </c>
      <c r="AG1138" s="86"/>
      <c r="AH1138" s="86">
        <v>4044</v>
      </c>
      <c r="AI1138" s="86">
        <v>10</v>
      </c>
      <c r="AJ1138" s="87">
        <v>14</v>
      </c>
      <c r="AK1138" s="87">
        <v>16.45</v>
      </c>
      <c r="AL1138" s="87">
        <v>2.75</v>
      </c>
      <c r="AM1138" s="86" t="s">
        <v>48</v>
      </c>
      <c r="AN1138" s="86" t="s">
        <v>49</v>
      </c>
      <c r="AO1138" s="75">
        <v>404</v>
      </c>
    </row>
    <row r="1139" spans="1:41" ht="14.45" customHeight="1">
      <c r="A1139" s="38"/>
      <c r="B1139" s="9">
        <f t="shared" si="374"/>
        <v>45845</v>
      </c>
      <c r="C1139" s="39">
        <f t="shared" si="395"/>
        <v>404</v>
      </c>
      <c r="D1139" s="38" t="str">
        <f>IF(AF1139="", "", IFERROR(TEXT(INDEX(Tabella4[N°], MATCH("*"&amp;AF1139&amp;"*", Tabella4[DIPENDENTE], 0)), "0000"), "Non trovato"))</f>
        <v>0552</v>
      </c>
      <c r="E1139" s="38" t="str">
        <f>IF(AG1139="", "", IF(ISERROR(MATCH("*"&amp;AG1139&amp;"*", Tabella4[DIPENDENTE], 0)), "Non trovato", TEXT(INDEX(Tabella4[N°], MATCH("*"&amp;AG1139&amp;"*", Tabella4[DIPENDENTE], 0)), "0000")))</f>
        <v>2114</v>
      </c>
      <c r="F1139" s="48" t="str">
        <f t="shared" si="375"/>
        <v>DI MARE</v>
      </c>
      <c r="G1139" s="48" t="str">
        <f t="shared" si="376"/>
        <v>GUARINO</v>
      </c>
      <c r="H1139" s="57"/>
      <c r="I1139" s="68" t="str">
        <f t="shared" si="377"/>
        <v>02</v>
      </c>
      <c r="J1139" s="39" t="str">
        <f t="shared" si="392"/>
        <v/>
      </c>
      <c r="K1139" s="40" t="str">
        <f t="shared" si="393"/>
        <v/>
      </c>
      <c r="L1139" s="48"/>
      <c r="M1139" s="41" t="str">
        <f t="shared" si="394"/>
        <v/>
      </c>
      <c r="N1139" s="41" t="str">
        <f t="shared" si="378"/>
        <v/>
      </c>
      <c r="O1139" s="10" t="str">
        <f t="shared" si="379"/>
        <v>08:15</v>
      </c>
      <c r="P1139" s="10" t="str">
        <f t="shared" si="380"/>
        <v>08:15</v>
      </c>
      <c r="Q1139" s="48" t="str">
        <f t="shared" si="381"/>
        <v/>
      </c>
      <c r="R1139" s="48" t="str">
        <f t="shared" si="382"/>
        <v/>
      </c>
      <c r="S1139" s="42" t="str">
        <f t="shared" si="383"/>
        <v>DOPPIO</v>
      </c>
      <c r="T1139" s="57" t="str">
        <f>Tabella3[[#This Row],[Descrizione Attività]]</f>
        <v>FERIE</v>
      </c>
      <c r="U1139" s="57" t="str">
        <f>IF(Tabella1[[#This Row],[DATA]]="","","02")</f>
        <v>02</v>
      </c>
      <c r="V1139" s="34"/>
      <c r="W1139" s="34"/>
      <c r="X1139" s="33"/>
      <c r="Y1139" s="23"/>
      <c r="Z1139" s="21" t="str">
        <f t="shared" si="384"/>
        <v>lunedì</v>
      </c>
      <c r="AA1139" s="22">
        <f t="shared" si="385"/>
        <v>8.25</v>
      </c>
      <c r="AB1139" s="22" t="str">
        <f t="shared" si="386"/>
        <v>08:15</v>
      </c>
      <c r="AC1139" s="22" t="str">
        <f t="shared" si="387"/>
        <v>NO</v>
      </c>
      <c r="AD1139" s="46"/>
      <c r="AE1139" s="85">
        <v>45845</v>
      </c>
      <c r="AF1139" s="86" t="s">
        <v>63</v>
      </c>
      <c r="AG1139" s="86" t="s">
        <v>43</v>
      </c>
      <c r="AH1139" s="86">
        <v>4042</v>
      </c>
      <c r="AI1139" s="86">
        <v>10</v>
      </c>
      <c r="AJ1139" s="87"/>
      <c r="AK1139" s="87"/>
      <c r="AL1139" s="87">
        <v>16.5</v>
      </c>
      <c r="AM1139" s="86" t="s">
        <v>53</v>
      </c>
      <c r="AN1139" s="86" t="s">
        <v>49</v>
      </c>
      <c r="AO1139" s="75">
        <v>404</v>
      </c>
    </row>
    <row r="1140" spans="1:41" ht="14.45" customHeight="1">
      <c r="A1140" s="38"/>
      <c r="B1140" s="9">
        <f t="shared" si="374"/>
        <v>45845</v>
      </c>
      <c r="C1140" s="39">
        <f t="shared" si="395"/>
        <v>404</v>
      </c>
      <c r="D1140" s="38" t="str">
        <f>IF(AF1140="", "", IFERROR(TEXT(INDEX(Tabella4[N°], MATCH("*"&amp;AF1140&amp;"*", Tabella4[DIPENDENTE], 0)), "0000"), "Non trovato"))</f>
        <v>2083</v>
      </c>
      <c r="E1140" s="38" t="str">
        <f>IF(AG1140="", "", IF(ISERROR(MATCH("*"&amp;AG1140&amp;"*", Tabella4[DIPENDENTE], 0)), "Non trovato", TEXT(INDEX(Tabella4[N°], MATCH("*"&amp;AG1140&amp;"*", Tabella4[DIPENDENTE], 0)), "0000")))</f>
        <v>0242</v>
      </c>
      <c r="F1140" s="48" t="str">
        <f t="shared" si="375"/>
        <v>NOCERA</v>
      </c>
      <c r="G1140" s="48" t="str">
        <f t="shared" si="376"/>
        <v>OGNISANTI</v>
      </c>
      <c r="H1140" s="57"/>
      <c r="I1140" s="68" t="str">
        <f t="shared" si="377"/>
        <v>02</v>
      </c>
      <c r="J1140" s="39" t="str">
        <f t="shared" si="392"/>
        <v/>
      </c>
      <c r="K1140" s="40" t="str">
        <f t="shared" si="393"/>
        <v/>
      </c>
      <c r="L1140" s="48"/>
      <c r="M1140" s="41" t="str">
        <f t="shared" si="394"/>
        <v/>
      </c>
      <c r="N1140" s="41" t="str">
        <f t="shared" si="378"/>
        <v/>
      </c>
      <c r="O1140" s="10" t="str">
        <f t="shared" si="379"/>
        <v>08:15</v>
      </c>
      <c r="P1140" s="10" t="str">
        <f t="shared" si="380"/>
        <v>08:15</v>
      </c>
      <c r="Q1140" s="48" t="str">
        <f t="shared" si="381"/>
        <v/>
      </c>
      <c r="R1140" s="48" t="str">
        <f t="shared" si="382"/>
        <v/>
      </c>
      <c r="S1140" s="42" t="str">
        <f t="shared" si="383"/>
        <v>DOPPIO</v>
      </c>
      <c r="T1140" s="57" t="str">
        <f>Tabella3[[#This Row],[Descrizione Attività]]</f>
        <v>FERIE</v>
      </c>
      <c r="U1140" s="57" t="str">
        <f>IF(Tabella1[[#This Row],[DATA]]="","","02")</f>
        <v>02</v>
      </c>
      <c r="V1140" s="34"/>
      <c r="W1140" s="34"/>
      <c r="X1140" s="33"/>
      <c r="Y1140" s="23"/>
      <c r="Z1140" s="21" t="str">
        <f t="shared" si="384"/>
        <v>lunedì</v>
      </c>
      <c r="AA1140" s="22">
        <f t="shared" si="385"/>
        <v>8.25</v>
      </c>
      <c r="AB1140" s="22" t="str">
        <f t="shared" si="386"/>
        <v>08:15</v>
      </c>
      <c r="AC1140" s="22" t="str">
        <f t="shared" si="387"/>
        <v>NO</v>
      </c>
      <c r="AD1140" s="46"/>
      <c r="AE1140" s="85">
        <v>45845</v>
      </c>
      <c r="AF1140" s="86" t="s">
        <v>88</v>
      </c>
      <c r="AG1140" s="86" t="s">
        <v>280</v>
      </c>
      <c r="AH1140" s="86">
        <v>4042</v>
      </c>
      <c r="AI1140" s="86">
        <v>10</v>
      </c>
      <c r="AJ1140" s="87"/>
      <c r="AK1140" s="87"/>
      <c r="AL1140" s="87">
        <v>16.5</v>
      </c>
      <c r="AM1140" s="86" t="s">
        <v>53</v>
      </c>
      <c r="AN1140" s="86" t="s">
        <v>49</v>
      </c>
      <c r="AO1140" s="75">
        <v>404</v>
      </c>
    </row>
    <row r="1141" spans="1:41" ht="14.45" customHeight="1">
      <c r="A1141" s="38"/>
      <c r="B1141" s="9">
        <f t="shared" si="374"/>
        <v>45845</v>
      </c>
      <c r="C1141" s="39">
        <f t="shared" si="395"/>
        <v>404</v>
      </c>
      <c r="D1141" s="38" t="str">
        <f>IF(AF1141="", "", IFERROR(TEXT(INDEX(Tabella4[N°], MATCH("*"&amp;AF1141&amp;"*", Tabella4[DIPENDENTE], 0)), "0000"), "Non trovato"))</f>
        <v>0803</v>
      </c>
      <c r="E1141" s="38" t="str">
        <f>IF(AG1141="", "", IF(ISERROR(MATCH("*"&amp;AG1141&amp;"*", Tabella4[DIPENDENTE], 0)), "Non trovato", TEXT(INDEX(Tabella4[N°], MATCH("*"&amp;AG1141&amp;"*", Tabella4[DIPENDENTE], 0)), "0000")))</f>
        <v/>
      </c>
      <c r="F1141" s="48" t="str">
        <f t="shared" si="375"/>
        <v>SPINALI V</v>
      </c>
      <c r="G1141" s="48" t="str">
        <f t="shared" si="376"/>
        <v/>
      </c>
      <c r="H1141" s="57"/>
      <c r="I1141" s="68" t="str">
        <f t="shared" si="377"/>
        <v>02</v>
      </c>
      <c r="J1141" s="39" t="str">
        <f t="shared" si="392"/>
        <v/>
      </c>
      <c r="K1141" s="40" t="str">
        <f t="shared" si="393"/>
        <v/>
      </c>
      <c r="L1141" s="48"/>
      <c r="M1141" s="41" t="str">
        <f t="shared" si="394"/>
        <v/>
      </c>
      <c r="N1141" s="41" t="str">
        <f t="shared" si="378"/>
        <v/>
      </c>
      <c r="O1141" s="10" t="str">
        <f t="shared" si="379"/>
        <v>08:15</v>
      </c>
      <c r="P1141" s="10" t="str">
        <f t="shared" si="380"/>
        <v>08:15</v>
      </c>
      <c r="Q1141" s="48" t="str">
        <f t="shared" si="381"/>
        <v/>
      </c>
      <c r="R1141" s="48" t="str">
        <f t="shared" si="382"/>
        <v/>
      </c>
      <c r="S1141" s="42" t="str">
        <f t="shared" si="383"/>
        <v>SINGOLO</v>
      </c>
      <c r="T1141" s="57" t="str">
        <f>Tabella3[[#This Row],[Descrizione Attività]]</f>
        <v>FERIE</v>
      </c>
      <c r="U1141" s="57" t="str">
        <f>IF(Tabella1[[#This Row],[DATA]]="","","02")</f>
        <v>02</v>
      </c>
      <c r="V1141" s="34"/>
      <c r="W1141" s="34"/>
      <c r="X1141" s="33"/>
      <c r="Y1141" s="23"/>
      <c r="Z1141" s="21" t="str">
        <f t="shared" si="384"/>
        <v>lunedì</v>
      </c>
      <c r="AA1141" s="22">
        <f t="shared" si="385"/>
        <v>8.25</v>
      </c>
      <c r="AB1141" s="22" t="str">
        <f t="shared" si="386"/>
        <v>08:15</v>
      </c>
      <c r="AC1141" s="22" t="str">
        <f t="shared" si="387"/>
        <v>NO</v>
      </c>
      <c r="AD1141" s="46"/>
      <c r="AE1141" s="85">
        <v>45845</v>
      </c>
      <c r="AF1141" s="86" t="s">
        <v>69</v>
      </c>
      <c r="AG1141" s="86"/>
      <c r="AH1141" s="86">
        <v>4042</v>
      </c>
      <c r="AI1141" s="86">
        <v>10</v>
      </c>
      <c r="AJ1141" s="87"/>
      <c r="AK1141" s="87"/>
      <c r="AL1141" s="87">
        <v>8.25</v>
      </c>
      <c r="AM1141" s="86" t="s">
        <v>53</v>
      </c>
      <c r="AN1141" s="86" t="s">
        <v>49</v>
      </c>
      <c r="AO1141" s="75">
        <v>404</v>
      </c>
    </row>
    <row r="1142" spans="1:41" ht="14.45" customHeight="1">
      <c r="A1142" s="38"/>
      <c r="B1142" s="9">
        <f t="shared" si="374"/>
        <v>45845</v>
      </c>
      <c r="C1142" s="39">
        <f t="shared" si="395"/>
        <v>404</v>
      </c>
      <c r="D1142" s="38" t="str">
        <f>IF(AF1142="", "", IFERROR(TEXT(INDEX(Tabella4[N°], MATCH("*"&amp;AF1142&amp;"*", Tabella4[DIPENDENTE], 0)), "0000"), "Non trovato"))</f>
        <v>0476</v>
      </c>
      <c r="E1142" s="38" t="str">
        <f>IF(AG1142="", "", IF(ISERROR(MATCH("*"&amp;AG1142&amp;"*", Tabella4[DIPENDENTE], 0)), "Non trovato", TEXT(INDEX(Tabella4[N°], MATCH("*"&amp;AG1142&amp;"*", Tabella4[DIPENDENTE], 0)), "0000")))</f>
        <v>0277</v>
      </c>
      <c r="F1142" s="48" t="str">
        <f t="shared" si="375"/>
        <v>ARICO'</v>
      </c>
      <c r="G1142" s="48" t="str">
        <f t="shared" si="376"/>
        <v>BAUDO</v>
      </c>
      <c r="H1142" s="57"/>
      <c r="I1142" s="68" t="str">
        <f t="shared" si="377"/>
        <v>02</v>
      </c>
      <c r="J1142" s="39" t="str">
        <f t="shared" si="392"/>
        <v/>
      </c>
      <c r="K1142" s="40" t="str">
        <f t="shared" si="393"/>
        <v/>
      </c>
      <c r="L1142" s="48"/>
      <c r="M1142" s="41" t="str">
        <f t="shared" si="394"/>
        <v/>
      </c>
      <c r="N1142" s="41" t="str">
        <f t="shared" si="378"/>
        <v/>
      </c>
      <c r="O1142" s="10" t="str">
        <f t="shared" si="379"/>
        <v>04:00</v>
      </c>
      <c r="P1142" s="10" t="str">
        <f t="shared" si="380"/>
        <v/>
      </c>
      <c r="Q1142" s="48" t="str">
        <f t="shared" si="381"/>
        <v/>
      </c>
      <c r="R1142" s="48" t="str">
        <f t="shared" si="382"/>
        <v>04:00</v>
      </c>
      <c r="S1142" s="42" t="str">
        <f t="shared" si="383"/>
        <v>DOPPIO</v>
      </c>
      <c r="T1142" s="57" t="str">
        <f>Tabella3[[#This Row],[Descrizione Attività]]</f>
        <v>CASSA INTEGRAZIONE</v>
      </c>
      <c r="U1142" s="57" t="str">
        <f>IF(Tabella1[[#This Row],[DATA]]="","","02")</f>
        <v>02</v>
      </c>
      <c r="V1142" s="34"/>
      <c r="W1142" s="34"/>
      <c r="X1142" s="33"/>
      <c r="Y1142" s="23"/>
      <c r="Z1142" s="21" t="str">
        <f t="shared" si="384"/>
        <v>lunedì</v>
      </c>
      <c r="AA1142" s="22">
        <f t="shared" si="385"/>
        <v>4</v>
      </c>
      <c r="AB1142" s="22" t="str">
        <f t="shared" si="386"/>
        <v>04:00</v>
      </c>
      <c r="AC1142" s="22" t="str">
        <f t="shared" si="387"/>
        <v>NO</v>
      </c>
      <c r="AD1142" s="46"/>
      <c r="AE1142" s="85">
        <v>45845</v>
      </c>
      <c r="AF1142" s="86" t="s">
        <v>108</v>
      </c>
      <c r="AG1142" s="86" t="s">
        <v>94</v>
      </c>
      <c r="AH1142" s="86">
        <v>4046</v>
      </c>
      <c r="AI1142" s="86">
        <v>10</v>
      </c>
      <c r="AJ1142" s="87">
        <v>12.45</v>
      </c>
      <c r="AK1142" s="87">
        <v>16.45</v>
      </c>
      <c r="AL1142" s="87">
        <v>8</v>
      </c>
      <c r="AM1142" s="86" t="s">
        <v>263</v>
      </c>
      <c r="AN1142" s="86" t="s">
        <v>49</v>
      </c>
      <c r="AO1142" s="75">
        <v>404</v>
      </c>
    </row>
    <row r="1143" spans="1:41" ht="14.45" customHeight="1">
      <c r="A1143" s="38"/>
      <c r="B1143" s="9">
        <f t="shared" si="374"/>
        <v>45845</v>
      </c>
      <c r="C1143" s="39">
        <f t="shared" si="395"/>
        <v>404</v>
      </c>
      <c r="D1143" s="38" t="str">
        <f>IF(AF1143="", "", IFERROR(TEXT(INDEX(Tabella4[N°], MATCH("*"&amp;AF1143&amp;"*", Tabella4[DIPENDENTE], 0)), "0000"), "Non trovato"))</f>
        <v>1969</v>
      </c>
      <c r="E1143" s="38" t="str">
        <f>IF(AG1143="", "", IF(ISERROR(MATCH("*"&amp;AG1143&amp;"*", Tabella4[DIPENDENTE], 0)), "Non trovato", TEXT(INDEX(Tabella4[N°], MATCH("*"&amp;AG1143&amp;"*", Tabella4[DIPENDENTE], 0)), "0000")))</f>
        <v>2013</v>
      </c>
      <c r="F1143" s="48" t="str">
        <f t="shared" si="375"/>
        <v>BELLISTRI</v>
      </c>
      <c r="G1143" s="48" t="str">
        <f t="shared" si="376"/>
        <v>DE LUCA</v>
      </c>
      <c r="H1143" s="57"/>
      <c r="I1143" s="68" t="str">
        <f t="shared" si="377"/>
        <v>02</v>
      </c>
      <c r="J1143" s="39" t="str">
        <f t="shared" si="392"/>
        <v/>
      </c>
      <c r="K1143" s="40" t="str">
        <f t="shared" si="393"/>
        <v/>
      </c>
      <c r="L1143" s="48"/>
      <c r="M1143" s="41" t="str">
        <f t="shared" si="394"/>
        <v/>
      </c>
      <c r="N1143" s="41" t="str">
        <f t="shared" si="378"/>
        <v/>
      </c>
      <c r="O1143" s="10" t="str">
        <f t="shared" si="379"/>
        <v>04:00</v>
      </c>
      <c r="P1143" s="10" t="str">
        <f t="shared" si="380"/>
        <v/>
      </c>
      <c r="Q1143" s="48" t="str">
        <f t="shared" si="381"/>
        <v/>
      </c>
      <c r="R1143" s="48" t="str">
        <f t="shared" si="382"/>
        <v>04:00</v>
      </c>
      <c r="S1143" s="42" t="str">
        <f t="shared" si="383"/>
        <v>DOPPIO</v>
      </c>
      <c r="T1143" s="57" t="str">
        <f>Tabella3[[#This Row],[Descrizione Attività]]</f>
        <v>CASSA INTEGRAZIONE</v>
      </c>
      <c r="U1143" s="57" t="str">
        <f>IF(Tabella1[[#This Row],[DATA]]="","","02")</f>
        <v>02</v>
      </c>
      <c r="V1143" s="34"/>
      <c r="W1143" s="34"/>
      <c r="X1143" s="33"/>
      <c r="Y1143" s="23"/>
      <c r="Z1143" s="21" t="str">
        <f t="shared" si="384"/>
        <v>lunedì</v>
      </c>
      <c r="AA1143" s="22">
        <f t="shared" si="385"/>
        <v>4</v>
      </c>
      <c r="AB1143" s="22" t="str">
        <f t="shared" si="386"/>
        <v>04:00</v>
      </c>
      <c r="AC1143" s="22" t="str">
        <f t="shared" si="387"/>
        <v>NO</v>
      </c>
      <c r="AD1143" s="46"/>
      <c r="AE1143" s="85">
        <v>45845</v>
      </c>
      <c r="AF1143" s="86" t="s">
        <v>73</v>
      </c>
      <c r="AG1143" s="86" t="s">
        <v>105</v>
      </c>
      <c r="AH1143" s="86">
        <v>4046</v>
      </c>
      <c r="AI1143" s="86">
        <v>10</v>
      </c>
      <c r="AJ1143" s="87">
        <v>12.45</v>
      </c>
      <c r="AK1143" s="87">
        <v>16.45</v>
      </c>
      <c r="AL1143" s="87">
        <v>8</v>
      </c>
      <c r="AM1143" s="86" t="s">
        <v>263</v>
      </c>
      <c r="AN1143" s="86" t="s">
        <v>49</v>
      </c>
      <c r="AO1143" s="75">
        <v>404</v>
      </c>
    </row>
    <row r="1144" spans="1:41" ht="14.45" customHeight="1">
      <c r="A1144" s="38"/>
      <c r="B1144" s="9">
        <f t="shared" si="374"/>
        <v>45845</v>
      </c>
      <c r="C1144" s="39">
        <f t="shared" si="395"/>
        <v>404</v>
      </c>
      <c r="D1144" s="38" t="str">
        <f>IF(AF1144="", "", IFERROR(TEXT(INDEX(Tabella4[N°], MATCH("*"&amp;AF1144&amp;"*", Tabella4[DIPENDENTE], 0)), "0000"), "Non trovato"))</f>
        <v>0431</v>
      </c>
      <c r="E1144" s="38" t="str">
        <f>IF(AG1144="", "", IF(ISERROR(MATCH("*"&amp;AG1144&amp;"*", Tabella4[DIPENDENTE], 0)), "Non trovato", TEXT(INDEX(Tabella4[N°], MATCH("*"&amp;AG1144&amp;"*", Tabella4[DIPENDENTE], 0)), "0000")))</f>
        <v>0266</v>
      </c>
      <c r="F1144" s="48" t="str">
        <f t="shared" si="375"/>
        <v>DI NICOLA</v>
      </c>
      <c r="G1144" s="48" t="str">
        <f t="shared" si="376"/>
        <v>DI SALVO</v>
      </c>
      <c r="H1144" s="57"/>
      <c r="I1144" s="68" t="str">
        <f t="shared" si="377"/>
        <v>02</v>
      </c>
      <c r="J1144" s="39" t="str">
        <f t="shared" si="392"/>
        <v/>
      </c>
      <c r="K1144" s="40" t="str">
        <f t="shared" si="393"/>
        <v/>
      </c>
      <c r="L1144" s="48"/>
      <c r="M1144" s="41" t="str">
        <f t="shared" si="394"/>
        <v/>
      </c>
      <c r="N1144" s="41" t="str">
        <f t="shared" si="378"/>
        <v/>
      </c>
      <c r="O1144" s="10" t="str">
        <f t="shared" si="379"/>
        <v>04:00</v>
      </c>
      <c r="P1144" s="10" t="str">
        <f t="shared" si="380"/>
        <v/>
      </c>
      <c r="Q1144" s="48" t="str">
        <f t="shared" si="381"/>
        <v/>
      </c>
      <c r="R1144" s="48" t="str">
        <f t="shared" si="382"/>
        <v>04:00</v>
      </c>
      <c r="S1144" s="42" t="str">
        <f t="shared" si="383"/>
        <v>DOPPIO</v>
      </c>
      <c r="T1144" s="57" t="str">
        <f>Tabella3[[#This Row],[Descrizione Attività]]</f>
        <v>CASSA INTEGRAZIONE</v>
      </c>
      <c r="U1144" s="57" t="str">
        <f>IF(Tabella1[[#This Row],[DATA]]="","","02")</f>
        <v>02</v>
      </c>
      <c r="V1144" s="34"/>
      <c r="W1144" s="34"/>
      <c r="X1144" s="33"/>
      <c r="Y1144" s="23"/>
      <c r="Z1144" s="21" t="str">
        <f t="shared" si="384"/>
        <v>lunedì</v>
      </c>
      <c r="AA1144" s="22">
        <f t="shared" si="385"/>
        <v>4</v>
      </c>
      <c r="AB1144" s="22" t="str">
        <f t="shared" si="386"/>
        <v>04:00</v>
      </c>
      <c r="AC1144" s="22" t="str">
        <f t="shared" si="387"/>
        <v>NO</v>
      </c>
      <c r="AD1144" s="46"/>
      <c r="AE1144" s="85">
        <v>45845</v>
      </c>
      <c r="AF1144" s="86" t="s">
        <v>64</v>
      </c>
      <c r="AG1144" s="86" t="s">
        <v>54</v>
      </c>
      <c r="AH1144" s="86">
        <v>4046</v>
      </c>
      <c r="AI1144" s="86">
        <v>10</v>
      </c>
      <c r="AJ1144" s="87">
        <v>12.45</v>
      </c>
      <c r="AK1144" s="87">
        <v>16.45</v>
      </c>
      <c r="AL1144" s="87">
        <v>8</v>
      </c>
      <c r="AM1144" s="86" t="s">
        <v>263</v>
      </c>
      <c r="AN1144" s="86" t="s">
        <v>49</v>
      </c>
      <c r="AO1144" s="75">
        <v>404</v>
      </c>
    </row>
    <row r="1145" spans="1:41" ht="14.45" customHeight="1">
      <c r="A1145" s="38"/>
      <c r="B1145" s="9">
        <f t="shared" si="374"/>
        <v>45845</v>
      </c>
      <c r="C1145" s="39">
        <f t="shared" si="395"/>
        <v>404</v>
      </c>
      <c r="D1145" s="38" t="str">
        <f>IF(AF1145="", "", IFERROR(TEXT(INDEX(Tabella4[N°], MATCH("*"&amp;AF1145&amp;"*", Tabella4[DIPENDENTE], 0)), "0000"), "Non trovato"))</f>
        <v>0370</v>
      </c>
      <c r="E1145" s="38" t="str">
        <f>IF(AG1145="", "", IF(ISERROR(MATCH("*"&amp;AG1145&amp;"*", Tabella4[DIPENDENTE], 0)), "Non trovato", TEXT(INDEX(Tabella4[N°], MATCH("*"&amp;AG1145&amp;"*", Tabella4[DIPENDENTE], 0)), "0000")))</f>
        <v>0354</v>
      </c>
      <c r="F1145" s="48" t="str">
        <f t="shared" si="375"/>
        <v>GARBINI</v>
      </c>
      <c r="G1145" s="48" t="str">
        <f t="shared" si="376"/>
        <v>GARRO L</v>
      </c>
      <c r="H1145" s="57"/>
      <c r="I1145" s="68" t="str">
        <f t="shared" si="377"/>
        <v>02</v>
      </c>
      <c r="J1145" s="39" t="str">
        <f t="shared" si="392"/>
        <v/>
      </c>
      <c r="K1145" s="40" t="str">
        <f t="shared" si="393"/>
        <v/>
      </c>
      <c r="L1145" s="48"/>
      <c r="M1145" s="41" t="str">
        <f t="shared" si="394"/>
        <v/>
      </c>
      <c r="N1145" s="41" t="str">
        <f t="shared" si="378"/>
        <v/>
      </c>
      <c r="O1145" s="10" t="str">
        <f t="shared" si="379"/>
        <v>04:00</v>
      </c>
      <c r="P1145" s="10" t="str">
        <f t="shared" si="380"/>
        <v/>
      </c>
      <c r="Q1145" s="48" t="str">
        <f t="shared" si="381"/>
        <v/>
      </c>
      <c r="R1145" s="48" t="str">
        <f t="shared" si="382"/>
        <v>04:00</v>
      </c>
      <c r="S1145" s="42" t="str">
        <f t="shared" si="383"/>
        <v>DOPPIO</v>
      </c>
      <c r="T1145" s="57" t="str">
        <f>Tabella3[[#This Row],[Descrizione Attività]]</f>
        <v>CASSA INTEGRAZIONE</v>
      </c>
      <c r="U1145" s="57" t="str">
        <f>IF(Tabella1[[#This Row],[DATA]]="","","02")</f>
        <v>02</v>
      </c>
      <c r="V1145" s="34"/>
      <c r="W1145" s="34"/>
      <c r="X1145" s="33"/>
      <c r="Y1145" s="23"/>
      <c r="Z1145" s="21" t="str">
        <f t="shared" si="384"/>
        <v>lunedì</v>
      </c>
      <c r="AA1145" s="22">
        <f t="shared" si="385"/>
        <v>4</v>
      </c>
      <c r="AB1145" s="22" t="str">
        <f t="shared" si="386"/>
        <v>04:00</v>
      </c>
      <c r="AC1145" s="22" t="str">
        <f t="shared" si="387"/>
        <v>NO</v>
      </c>
      <c r="AD1145" s="46"/>
      <c r="AE1145" s="85">
        <v>45845</v>
      </c>
      <c r="AF1145" s="86" t="s">
        <v>115</v>
      </c>
      <c r="AG1145" s="86" t="s">
        <v>99</v>
      </c>
      <c r="AH1145" s="86">
        <v>4046</v>
      </c>
      <c r="AI1145" s="86">
        <v>10</v>
      </c>
      <c r="AJ1145" s="87">
        <v>12.45</v>
      </c>
      <c r="AK1145" s="87">
        <v>16.45</v>
      </c>
      <c r="AL1145" s="87">
        <v>8</v>
      </c>
      <c r="AM1145" s="86" t="s">
        <v>263</v>
      </c>
      <c r="AN1145" s="86" t="s">
        <v>49</v>
      </c>
      <c r="AO1145" s="75">
        <v>404</v>
      </c>
    </row>
    <row r="1146" spans="1:41" ht="14.45" customHeight="1">
      <c r="A1146" s="38"/>
      <c r="B1146" s="9">
        <f t="shared" si="374"/>
        <v>45845</v>
      </c>
      <c r="C1146" s="39">
        <f t="shared" si="395"/>
        <v>404</v>
      </c>
      <c r="D1146" s="38" t="str">
        <f>IF(AF1146="", "", IFERROR(TEXT(INDEX(Tabella4[N°], MATCH("*"&amp;AF1146&amp;"*", Tabella4[DIPENDENTE], 0)), "0000"), "Non trovato"))</f>
        <v>0278</v>
      </c>
      <c r="E1146" s="38" t="str">
        <f>IF(AG1146="", "", IF(ISERROR(MATCH("*"&amp;AG1146&amp;"*", Tabella4[DIPENDENTE], 0)), "Non trovato", TEXT(INDEX(Tabella4[N°], MATCH("*"&amp;AG1146&amp;"*", Tabella4[DIPENDENTE], 0)), "0000")))</f>
        <v>2136</v>
      </c>
      <c r="F1146" s="48" t="str">
        <f t="shared" si="375"/>
        <v>INTRESSALVI</v>
      </c>
      <c r="G1146" s="48" t="str">
        <f t="shared" si="376"/>
        <v>INTURRISI</v>
      </c>
      <c r="H1146" s="57"/>
      <c r="I1146" s="68" t="str">
        <f t="shared" si="377"/>
        <v>02</v>
      </c>
      <c r="J1146" s="39" t="str">
        <f t="shared" si="392"/>
        <v/>
      </c>
      <c r="K1146" s="40" t="str">
        <f t="shared" si="393"/>
        <v/>
      </c>
      <c r="L1146" s="48"/>
      <c r="M1146" s="41" t="str">
        <f t="shared" si="394"/>
        <v/>
      </c>
      <c r="N1146" s="41" t="str">
        <f t="shared" si="378"/>
        <v/>
      </c>
      <c r="O1146" s="10" t="str">
        <f t="shared" si="379"/>
        <v>04:00</v>
      </c>
      <c r="P1146" s="10" t="str">
        <f t="shared" si="380"/>
        <v/>
      </c>
      <c r="Q1146" s="48" t="str">
        <f t="shared" si="381"/>
        <v/>
      </c>
      <c r="R1146" s="48" t="str">
        <f t="shared" si="382"/>
        <v>04:00</v>
      </c>
      <c r="S1146" s="42" t="str">
        <f t="shared" si="383"/>
        <v>DOPPIO</v>
      </c>
      <c r="T1146" s="57" t="str">
        <f>Tabella3[[#This Row],[Descrizione Attività]]</f>
        <v>CASSA INTEGRAZIONE</v>
      </c>
      <c r="U1146" s="57" t="str">
        <f>IF(Tabella1[[#This Row],[DATA]]="","","02")</f>
        <v>02</v>
      </c>
      <c r="V1146" s="34"/>
      <c r="W1146" s="34"/>
      <c r="X1146" s="33"/>
      <c r="Y1146" s="23"/>
      <c r="Z1146" s="21" t="str">
        <f t="shared" si="384"/>
        <v>lunedì</v>
      </c>
      <c r="AA1146" s="22">
        <f t="shared" si="385"/>
        <v>4</v>
      </c>
      <c r="AB1146" s="22" t="str">
        <f t="shared" si="386"/>
        <v>04:00</v>
      </c>
      <c r="AC1146" s="22" t="str">
        <f t="shared" si="387"/>
        <v>NO</v>
      </c>
      <c r="AD1146" s="46"/>
      <c r="AE1146" s="85">
        <v>45845</v>
      </c>
      <c r="AF1146" s="86" t="s">
        <v>50</v>
      </c>
      <c r="AG1146" s="86" t="s">
        <v>264</v>
      </c>
      <c r="AH1146" s="86">
        <v>4046</v>
      </c>
      <c r="AI1146" s="86">
        <v>10</v>
      </c>
      <c r="AJ1146" s="87">
        <v>12.45</v>
      </c>
      <c r="AK1146" s="87">
        <v>16.45</v>
      </c>
      <c r="AL1146" s="87">
        <v>8</v>
      </c>
      <c r="AM1146" s="86" t="s">
        <v>263</v>
      </c>
      <c r="AN1146" s="86" t="s">
        <v>49</v>
      </c>
      <c r="AO1146" s="75">
        <v>404</v>
      </c>
    </row>
    <row r="1147" spans="1:41" ht="14.45" customHeight="1">
      <c r="A1147" s="38"/>
      <c r="B1147" s="9">
        <f t="shared" si="374"/>
        <v>45845</v>
      </c>
      <c r="C1147" s="39">
        <f t="shared" si="395"/>
        <v>404</v>
      </c>
      <c r="D1147" s="38" t="str">
        <f>IF(AF1147="", "", IFERROR(TEXT(INDEX(Tabella4[N°], MATCH("*"&amp;AF1147&amp;"*", Tabella4[DIPENDENTE], 0)), "0000"), "Non trovato"))</f>
        <v>0304</v>
      </c>
      <c r="E1147" s="38" t="str">
        <f>IF(AG1147="", "", IF(ISERROR(MATCH("*"&amp;AG1147&amp;"*", Tabella4[DIPENDENTE], 0)), "Non trovato", TEXT(INDEX(Tabella4[N°], MATCH("*"&amp;AG1147&amp;"*", Tabella4[DIPENDENTE], 0)), "0000")))</f>
        <v>1833</v>
      </c>
      <c r="F1147" s="48" t="str">
        <f t="shared" si="375"/>
        <v>MANSERVIGI</v>
      </c>
      <c r="G1147" s="48" t="str">
        <f t="shared" si="376"/>
        <v>MICELI</v>
      </c>
      <c r="H1147" s="57"/>
      <c r="I1147" s="68" t="str">
        <f t="shared" si="377"/>
        <v>02</v>
      </c>
      <c r="J1147" s="39" t="str">
        <f t="shared" si="392"/>
        <v/>
      </c>
      <c r="K1147" s="40" t="str">
        <f t="shared" si="393"/>
        <v/>
      </c>
      <c r="L1147" s="48"/>
      <c r="M1147" s="41" t="str">
        <f t="shared" si="394"/>
        <v/>
      </c>
      <c r="N1147" s="41" t="str">
        <f t="shared" si="378"/>
        <v/>
      </c>
      <c r="O1147" s="10" t="str">
        <f t="shared" si="379"/>
        <v>04:00</v>
      </c>
      <c r="P1147" s="10" t="str">
        <f t="shared" si="380"/>
        <v/>
      </c>
      <c r="Q1147" s="48" t="str">
        <f t="shared" si="381"/>
        <v/>
      </c>
      <c r="R1147" s="48" t="str">
        <f t="shared" si="382"/>
        <v>04:00</v>
      </c>
      <c r="S1147" s="42" t="str">
        <f t="shared" si="383"/>
        <v>DOPPIO</v>
      </c>
      <c r="T1147" s="57" t="str">
        <f>Tabella3[[#This Row],[Descrizione Attività]]</f>
        <v>CASSA INTEGRAZIONE</v>
      </c>
      <c r="U1147" s="57" t="str">
        <f>IF(Tabella1[[#This Row],[DATA]]="","","02")</f>
        <v>02</v>
      </c>
      <c r="V1147" s="34"/>
      <c r="W1147" s="34"/>
      <c r="X1147" s="33"/>
      <c r="Y1147" s="23"/>
      <c r="Z1147" s="21" t="str">
        <f t="shared" si="384"/>
        <v>lunedì</v>
      </c>
      <c r="AA1147" s="22">
        <f t="shared" si="385"/>
        <v>4</v>
      </c>
      <c r="AB1147" s="22" t="str">
        <f t="shared" si="386"/>
        <v>04:00</v>
      </c>
      <c r="AC1147" s="22" t="str">
        <f t="shared" si="387"/>
        <v>NO</v>
      </c>
      <c r="AD1147" s="46"/>
      <c r="AE1147" s="85">
        <v>45845</v>
      </c>
      <c r="AF1147" s="86" t="s">
        <v>87</v>
      </c>
      <c r="AG1147" s="86" t="s">
        <v>82</v>
      </c>
      <c r="AH1147" s="86">
        <v>4046</v>
      </c>
      <c r="AI1147" s="86">
        <v>10</v>
      </c>
      <c r="AJ1147" s="87">
        <v>12.45</v>
      </c>
      <c r="AK1147" s="87">
        <v>16.45</v>
      </c>
      <c r="AL1147" s="87">
        <v>8</v>
      </c>
      <c r="AM1147" s="86" t="s">
        <v>263</v>
      </c>
      <c r="AN1147" s="86" t="s">
        <v>49</v>
      </c>
      <c r="AO1147" s="75">
        <v>404</v>
      </c>
    </row>
    <row r="1148" spans="1:41" ht="14.45" customHeight="1">
      <c r="A1148" s="38"/>
      <c r="B1148" s="9">
        <f t="shared" si="374"/>
        <v>45845</v>
      </c>
      <c r="C1148" s="39">
        <f t="shared" si="395"/>
        <v>404</v>
      </c>
      <c r="D1148" s="38" t="str">
        <f>IF(AF1148="", "", IFERROR(TEXT(INDEX(Tabella4[N°], MATCH("*"&amp;AF1148&amp;"*", Tabella4[DIPENDENTE], 0)), "0000"), "Non trovato"))</f>
        <v>0243</v>
      </c>
      <c r="E1148" s="38" t="str">
        <f>IF(AG1148="", "", IF(ISERROR(MATCH("*"&amp;AG1148&amp;"*", Tabella4[DIPENDENTE], 0)), "Non trovato", TEXT(INDEX(Tabella4[N°], MATCH("*"&amp;AG1148&amp;"*", Tabella4[DIPENDENTE], 0)), "0000")))</f>
        <v>2203</v>
      </c>
      <c r="F1148" s="48" t="str">
        <f t="shared" si="375"/>
        <v>PUGLIARES</v>
      </c>
      <c r="G1148" s="48" t="str">
        <f t="shared" si="376"/>
        <v>RICCIOLI</v>
      </c>
      <c r="H1148" s="57"/>
      <c r="I1148" s="68" t="str">
        <f t="shared" si="377"/>
        <v>02</v>
      </c>
      <c r="J1148" s="39" t="str">
        <f t="shared" si="392"/>
        <v/>
      </c>
      <c r="K1148" s="40" t="str">
        <f t="shared" si="393"/>
        <v/>
      </c>
      <c r="L1148" s="48"/>
      <c r="M1148" s="41" t="str">
        <f t="shared" si="394"/>
        <v/>
      </c>
      <c r="N1148" s="41" t="str">
        <f t="shared" si="378"/>
        <v/>
      </c>
      <c r="O1148" s="10" t="str">
        <f t="shared" si="379"/>
        <v>04:00</v>
      </c>
      <c r="P1148" s="10" t="str">
        <f t="shared" si="380"/>
        <v/>
      </c>
      <c r="Q1148" s="48" t="str">
        <f t="shared" si="381"/>
        <v/>
      </c>
      <c r="R1148" s="48" t="str">
        <f t="shared" si="382"/>
        <v>04:00</v>
      </c>
      <c r="S1148" s="42" t="str">
        <f t="shared" si="383"/>
        <v>DOPPIO</v>
      </c>
      <c r="T1148" s="57" t="str">
        <f>Tabella3[[#This Row],[Descrizione Attività]]</f>
        <v>CASSA INTEGRAZIONE</v>
      </c>
      <c r="U1148" s="57" t="str">
        <f>IF(Tabella1[[#This Row],[DATA]]="","","02")</f>
        <v>02</v>
      </c>
      <c r="V1148" s="34"/>
      <c r="W1148" s="34"/>
      <c r="X1148" s="33"/>
      <c r="Y1148" s="23"/>
      <c r="Z1148" s="21" t="str">
        <f t="shared" si="384"/>
        <v>lunedì</v>
      </c>
      <c r="AA1148" s="22">
        <f t="shared" si="385"/>
        <v>4</v>
      </c>
      <c r="AB1148" s="22" t="str">
        <f t="shared" si="386"/>
        <v>04:00</v>
      </c>
      <c r="AC1148" s="22" t="str">
        <f t="shared" si="387"/>
        <v>NO</v>
      </c>
      <c r="AD1148" s="46"/>
      <c r="AE1148" s="85">
        <v>45845</v>
      </c>
      <c r="AF1148" s="86" t="s">
        <v>89</v>
      </c>
      <c r="AG1148" s="86" t="s">
        <v>65</v>
      </c>
      <c r="AH1148" s="86">
        <v>4046</v>
      </c>
      <c r="AI1148" s="86">
        <v>10</v>
      </c>
      <c r="AJ1148" s="87">
        <v>12.45</v>
      </c>
      <c r="AK1148" s="87">
        <v>16.45</v>
      </c>
      <c r="AL1148" s="87">
        <v>8</v>
      </c>
      <c r="AM1148" s="86" t="s">
        <v>263</v>
      </c>
      <c r="AN1148" s="86" t="s">
        <v>49</v>
      </c>
      <c r="AO1148" s="75">
        <v>404</v>
      </c>
    </row>
    <row r="1149" spans="1:41" ht="14.45" customHeight="1">
      <c r="A1149" s="38"/>
      <c r="B1149" s="9">
        <f t="shared" si="374"/>
        <v>45845</v>
      </c>
      <c r="C1149" s="39">
        <f t="shared" si="395"/>
        <v>404</v>
      </c>
      <c r="D1149" s="38" t="str">
        <f>IF(AF1149="", "", IFERROR(TEXT(INDEX(Tabella4[N°], MATCH("*"&amp;AF1149&amp;"*", Tabella4[DIPENDENTE], 0)), "0000"), "Non trovato"))</f>
        <v>0490</v>
      </c>
      <c r="E1149" s="38" t="str">
        <f>IF(AG1149="", "", IF(ISERROR(MATCH("*"&amp;AG1149&amp;"*", Tabella4[DIPENDENTE], 0)), "Non trovato", TEXT(INDEX(Tabella4[N°], MATCH("*"&amp;AG1149&amp;"*", Tabella4[DIPENDENTE], 0)), "0000")))</f>
        <v>0967</v>
      </c>
      <c r="F1149" s="48" t="str">
        <f t="shared" si="375"/>
        <v>RICIPUTO</v>
      </c>
      <c r="G1149" s="48" t="str">
        <f t="shared" si="376"/>
        <v>SCALISI</v>
      </c>
      <c r="H1149" s="57"/>
      <c r="I1149" s="68" t="str">
        <f t="shared" si="377"/>
        <v>02</v>
      </c>
      <c r="J1149" s="39" t="str">
        <f t="shared" si="392"/>
        <v/>
      </c>
      <c r="K1149" s="40" t="str">
        <f t="shared" si="393"/>
        <v/>
      </c>
      <c r="L1149" s="48"/>
      <c r="M1149" s="41" t="str">
        <f t="shared" si="394"/>
        <v/>
      </c>
      <c r="N1149" s="41" t="str">
        <f t="shared" si="378"/>
        <v/>
      </c>
      <c r="O1149" s="10" t="str">
        <f t="shared" si="379"/>
        <v>04:00</v>
      </c>
      <c r="P1149" s="10" t="str">
        <f t="shared" si="380"/>
        <v/>
      </c>
      <c r="Q1149" s="48" t="str">
        <f t="shared" si="381"/>
        <v/>
      </c>
      <c r="R1149" s="48" t="str">
        <f t="shared" si="382"/>
        <v>04:00</v>
      </c>
      <c r="S1149" s="42" t="str">
        <f t="shared" si="383"/>
        <v>DOPPIO</v>
      </c>
      <c r="T1149" s="57" t="str">
        <f>Tabella3[[#This Row],[Descrizione Attività]]</f>
        <v>CASSA INTEGRAZIONE</v>
      </c>
      <c r="U1149" s="57" t="str">
        <f>IF(Tabella1[[#This Row],[DATA]]="","","02")</f>
        <v>02</v>
      </c>
      <c r="V1149" s="34"/>
      <c r="W1149" s="34"/>
      <c r="X1149" s="33"/>
      <c r="Y1149" s="23"/>
      <c r="Z1149" s="21" t="str">
        <f t="shared" si="384"/>
        <v>lunedì</v>
      </c>
      <c r="AA1149" s="22">
        <f t="shared" si="385"/>
        <v>4</v>
      </c>
      <c r="AB1149" s="22" t="str">
        <f t="shared" si="386"/>
        <v>04:00</v>
      </c>
      <c r="AC1149" s="22" t="str">
        <f t="shared" si="387"/>
        <v>NO</v>
      </c>
      <c r="AD1149" s="46"/>
      <c r="AE1149" s="85">
        <v>45845</v>
      </c>
      <c r="AF1149" s="86" t="s">
        <v>96</v>
      </c>
      <c r="AG1149" s="86" t="s">
        <v>68</v>
      </c>
      <c r="AH1149" s="86">
        <v>4046</v>
      </c>
      <c r="AI1149" s="86">
        <v>10</v>
      </c>
      <c r="AJ1149" s="87">
        <v>12.45</v>
      </c>
      <c r="AK1149" s="87">
        <v>16.45</v>
      </c>
      <c r="AL1149" s="87">
        <v>8</v>
      </c>
      <c r="AM1149" s="86" t="s">
        <v>263</v>
      </c>
      <c r="AN1149" s="86" t="s">
        <v>49</v>
      </c>
      <c r="AO1149" s="75">
        <v>404</v>
      </c>
    </row>
    <row r="1150" spans="1:41" ht="14.45" customHeight="1">
      <c r="A1150" s="38"/>
      <c r="B1150" s="9">
        <f t="shared" si="374"/>
        <v>45845</v>
      </c>
      <c r="C1150" s="39">
        <f t="shared" si="395"/>
        <v>404</v>
      </c>
      <c r="D1150" s="38" t="str">
        <f>IF(AF1150="", "", IFERROR(TEXT(INDEX(Tabella4[N°], MATCH("*"&amp;AF1150&amp;"*", Tabella4[DIPENDENTE], 0)), "0000"), "Non trovato"))</f>
        <v>1976</v>
      </c>
      <c r="E1150" s="38" t="str">
        <f>IF(AG1150="", "", IF(ISERROR(MATCH("*"&amp;AG1150&amp;"*", Tabella4[DIPENDENTE], 0)), "Non trovato", TEXT(INDEX(Tabella4[N°], MATCH("*"&amp;AG1150&amp;"*", Tabella4[DIPENDENTE], 0)), "0000")))</f>
        <v>2150</v>
      </c>
      <c r="F1150" s="48" t="str">
        <f t="shared" si="375"/>
        <v>RIZZA F</v>
      </c>
      <c r="G1150" s="48" t="str">
        <f t="shared" si="376"/>
        <v>RIZZA C</v>
      </c>
      <c r="H1150" s="57"/>
      <c r="I1150" s="68" t="str">
        <f t="shared" si="377"/>
        <v>02</v>
      </c>
      <c r="J1150" s="39" t="str">
        <f t="shared" si="392"/>
        <v/>
      </c>
      <c r="K1150" s="40" t="str">
        <f t="shared" si="393"/>
        <v/>
      </c>
      <c r="L1150" s="48"/>
      <c r="M1150" s="41" t="str">
        <f t="shared" si="394"/>
        <v/>
      </c>
      <c r="N1150" s="41" t="str">
        <f t="shared" si="378"/>
        <v/>
      </c>
      <c r="O1150" s="10" t="str">
        <f t="shared" si="379"/>
        <v>04:00</v>
      </c>
      <c r="P1150" s="10" t="str">
        <f t="shared" si="380"/>
        <v/>
      </c>
      <c r="Q1150" s="48" t="str">
        <f t="shared" si="381"/>
        <v/>
      </c>
      <c r="R1150" s="48" t="str">
        <f t="shared" si="382"/>
        <v>04:00</v>
      </c>
      <c r="S1150" s="42" t="str">
        <f t="shared" si="383"/>
        <v>DOPPIO</v>
      </c>
      <c r="T1150" s="57" t="str">
        <f>Tabella3[[#This Row],[Descrizione Attività]]</f>
        <v>CASSA INTEGRAZIONE</v>
      </c>
      <c r="U1150" s="57" t="str">
        <f>IF(Tabella1[[#This Row],[DATA]]="","","02")</f>
        <v>02</v>
      </c>
      <c r="V1150" s="34"/>
      <c r="W1150" s="34"/>
      <c r="X1150" s="33"/>
      <c r="Y1150" s="23"/>
      <c r="Z1150" s="21" t="str">
        <f t="shared" si="384"/>
        <v>lunedì</v>
      </c>
      <c r="AA1150" s="22">
        <f t="shared" si="385"/>
        <v>4</v>
      </c>
      <c r="AB1150" s="22" t="str">
        <f t="shared" si="386"/>
        <v>04:00</v>
      </c>
      <c r="AC1150" s="22" t="str">
        <f t="shared" si="387"/>
        <v>NO</v>
      </c>
      <c r="AD1150" s="46"/>
      <c r="AE1150" s="85">
        <v>45845</v>
      </c>
      <c r="AF1150" s="86" t="s">
        <v>77</v>
      </c>
      <c r="AG1150" s="86" t="s">
        <v>78</v>
      </c>
      <c r="AH1150" s="86">
        <v>4046</v>
      </c>
      <c r="AI1150" s="86">
        <v>10</v>
      </c>
      <c r="AJ1150" s="87">
        <v>12.45</v>
      </c>
      <c r="AK1150" s="87">
        <v>16.45</v>
      </c>
      <c r="AL1150" s="87">
        <v>8</v>
      </c>
      <c r="AM1150" s="86" t="s">
        <v>263</v>
      </c>
      <c r="AN1150" s="86" t="s">
        <v>49</v>
      </c>
      <c r="AO1150" s="75">
        <v>404</v>
      </c>
    </row>
    <row r="1151" spans="1:41" ht="14.45" customHeight="1">
      <c r="A1151" s="38"/>
      <c r="B1151" s="9">
        <f t="shared" si="374"/>
        <v>45845</v>
      </c>
      <c r="C1151" s="39">
        <f t="shared" si="395"/>
        <v>404</v>
      </c>
      <c r="D1151" s="38" t="str">
        <f>IF(AF1151="", "", IFERROR(TEXT(INDEX(Tabella4[N°], MATCH("*"&amp;AF1151&amp;"*", Tabella4[DIPENDENTE], 0)), "0000"), "Non trovato"))</f>
        <v>2214</v>
      </c>
      <c r="E1151" s="38" t="str">
        <f>IF(AG1151="", "", IF(ISERROR(MATCH("*"&amp;AG1151&amp;"*", Tabella4[DIPENDENTE], 0)), "Non trovato", TEXT(INDEX(Tabella4[N°], MATCH("*"&amp;AG1151&amp;"*", Tabella4[DIPENDENTE], 0)), "0000")))</f>
        <v>0493</v>
      </c>
      <c r="F1151" s="48" t="str">
        <f t="shared" si="375"/>
        <v>SERRA</v>
      </c>
      <c r="G1151" s="48" t="str">
        <f t="shared" si="376"/>
        <v>SPINALI D</v>
      </c>
      <c r="H1151" s="57"/>
      <c r="I1151" s="68" t="str">
        <f t="shared" si="377"/>
        <v>02</v>
      </c>
      <c r="J1151" s="39" t="str">
        <f t="shared" si="392"/>
        <v/>
      </c>
      <c r="K1151" s="40" t="str">
        <f t="shared" si="393"/>
        <v/>
      </c>
      <c r="L1151" s="48"/>
      <c r="M1151" s="41" t="str">
        <f t="shared" si="394"/>
        <v/>
      </c>
      <c r="N1151" s="41" t="str">
        <f t="shared" si="378"/>
        <v/>
      </c>
      <c r="O1151" s="10" t="str">
        <f t="shared" si="379"/>
        <v>04:00</v>
      </c>
      <c r="P1151" s="10" t="str">
        <f t="shared" si="380"/>
        <v/>
      </c>
      <c r="Q1151" s="48" t="str">
        <f t="shared" si="381"/>
        <v/>
      </c>
      <c r="R1151" s="48" t="str">
        <f t="shared" si="382"/>
        <v>04:00</v>
      </c>
      <c r="S1151" s="42" t="str">
        <f t="shared" si="383"/>
        <v>DOPPIO</v>
      </c>
      <c r="T1151" s="57" t="str">
        <f>Tabella3[[#This Row],[Descrizione Attività]]</f>
        <v>CASSA INTEGRAZIONE</v>
      </c>
      <c r="U1151" s="57" t="str">
        <f>IF(Tabella1[[#This Row],[DATA]]="","","02")</f>
        <v>02</v>
      </c>
      <c r="V1151" s="34"/>
      <c r="W1151" s="34"/>
      <c r="X1151" s="33"/>
      <c r="Y1151" s="23"/>
      <c r="Z1151" s="21" t="str">
        <f t="shared" si="384"/>
        <v>lunedì</v>
      </c>
      <c r="AA1151" s="22">
        <f t="shared" si="385"/>
        <v>4</v>
      </c>
      <c r="AB1151" s="22" t="str">
        <f t="shared" si="386"/>
        <v>04:00</v>
      </c>
      <c r="AC1151" s="22" t="str">
        <f t="shared" si="387"/>
        <v>NO</v>
      </c>
      <c r="AD1151" s="46"/>
      <c r="AE1151" s="85">
        <v>45845</v>
      </c>
      <c r="AF1151" s="86" t="s">
        <v>52</v>
      </c>
      <c r="AG1151" s="86" t="s">
        <v>42</v>
      </c>
      <c r="AH1151" s="86">
        <v>4046</v>
      </c>
      <c r="AI1151" s="86">
        <v>10</v>
      </c>
      <c r="AJ1151" s="87">
        <v>12.45</v>
      </c>
      <c r="AK1151" s="87">
        <v>16.45</v>
      </c>
      <c r="AL1151" s="87">
        <v>8</v>
      </c>
      <c r="AM1151" s="86" t="s">
        <v>263</v>
      </c>
      <c r="AN1151" s="86" t="s">
        <v>49</v>
      </c>
      <c r="AO1151" s="75">
        <v>404</v>
      </c>
    </row>
    <row r="1152" spans="1:41" ht="14.45" customHeight="1">
      <c r="A1152" s="38"/>
      <c r="B1152" s="9">
        <f t="shared" si="374"/>
        <v>45845</v>
      </c>
      <c r="C1152" s="39">
        <f t="shared" si="395"/>
        <v>404</v>
      </c>
      <c r="D1152" s="38" t="str">
        <f>IF(AF1152="", "", IFERROR(TEXT(INDEX(Tabella4[N°], MATCH("*"&amp;AF1152&amp;"*", Tabella4[DIPENDENTE], 0)), "0000"), "Non trovato"))</f>
        <v>0475</v>
      </c>
      <c r="E1152" s="38" t="str">
        <f>IF(AG1152="", "", IF(ISERROR(MATCH("*"&amp;AG1152&amp;"*", Tabella4[DIPENDENTE], 0)), "Non trovato", TEXT(INDEX(Tabella4[N°], MATCH("*"&amp;AG1152&amp;"*", Tabella4[DIPENDENTE], 0)), "0000")))</f>
        <v>2119</v>
      </c>
      <c r="F1152" s="48" t="str">
        <f t="shared" si="375"/>
        <v>TRINGALI</v>
      </c>
      <c r="G1152" s="48" t="str">
        <f t="shared" si="376"/>
        <v>PLATANIA M</v>
      </c>
      <c r="H1152" s="57"/>
      <c r="I1152" s="68" t="str">
        <f t="shared" si="377"/>
        <v>02</v>
      </c>
      <c r="J1152" s="39" t="str">
        <f t="shared" si="392"/>
        <v/>
      </c>
      <c r="K1152" s="40" t="str">
        <f t="shared" si="393"/>
        <v/>
      </c>
      <c r="L1152" s="48"/>
      <c r="M1152" s="41" t="str">
        <f t="shared" si="394"/>
        <v/>
      </c>
      <c r="N1152" s="41" t="str">
        <f t="shared" si="378"/>
        <v/>
      </c>
      <c r="O1152" s="10" t="str">
        <f t="shared" si="379"/>
        <v>04:00</v>
      </c>
      <c r="P1152" s="10" t="str">
        <f t="shared" si="380"/>
        <v/>
      </c>
      <c r="Q1152" s="48" t="str">
        <f t="shared" si="381"/>
        <v/>
      </c>
      <c r="R1152" s="48" t="str">
        <f t="shared" si="382"/>
        <v>04:00</v>
      </c>
      <c r="S1152" s="42" t="str">
        <f t="shared" si="383"/>
        <v>DOPPIO</v>
      </c>
      <c r="T1152" s="57" t="str">
        <f>Tabella3[[#This Row],[Descrizione Attività]]</f>
        <v>CASSA INTEGRAZIONE</v>
      </c>
      <c r="U1152" s="57" t="str">
        <f>IF(Tabella1[[#This Row],[DATA]]="","","02")</f>
        <v>02</v>
      </c>
      <c r="V1152" s="34"/>
      <c r="W1152" s="34"/>
      <c r="X1152" s="33"/>
      <c r="Y1152" s="23"/>
      <c r="Z1152" s="21" t="str">
        <f t="shared" si="384"/>
        <v>lunedì</v>
      </c>
      <c r="AA1152" s="22">
        <f t="shared" si="385"/>
        <v>4</v>
      </c>
      <c r="AB1152" s="22" t="str">
        <f t="shared" si="386"/>
        <v>04:00</v>
      </c>
      <c r="AC1152" s="22" t="str">
        <f t="shared" si="387"/>
        <v>NO</v>
      </c>
      <c r="AD1152" s="46"/>
      <c r="AE1152" s="85">
        <v>45845</v>
      </c>
      <c r="AF1152" s="86" t="s">
        <v>57</v>
      </c>
      <c r="AG1152" s="86" t="s">
        <v>277</v>
      </c>
      <c r="AH1152" s="86">
        <v>4046</v>
      </c>
      <c r="AI1152" s="86">
        <v>10</v>
      </c>
      <c r="AJ1152" s="87">
        <v>12.45</v>
      </c>
      <c r="AK1152" s="87">
        <v>16.45</v>
      </c>
      <c r="AL1152" s="87">
        <v>8</v>
      </c>
      <c r="AM1152" s="86" t="s">
        <v>263</v>
      </c>
      <c r="AN1152" s="86" t="s">
        <v>49</v>
      </c>
      <c r="AO1152" s="75">
        <v>404</v>
      </c>
    </row>
    <row r="1153" spans="1:41" ht="14.45" customHeight="1">
      <c r="A1153" s="38"/>
      <c r="B1153" s="9">
        <f t="shared" si="374"/>
        <v>45845</v>
      </c>
      <c r="C1153" s="39">
        <f t="shared" si="395"/>
        <v>430</v>
      </c>
      <c r="D1153" s="38" t="str">
        <f>IF(AF1153="", "", IFERROR(TEXT(INDEX(Tabella4[N°], MATCH("*"&amp;AF1153&amp;"*", Tabella4[DIPENDENTE], 0)), "0000"), "Non trovato"))</f>
        <v>1894</v>
      </c>
      <c r="E1153" s="38" t="str">
        <f>IF(AG1153="", "", IF(ISERROR(MATCH("*"&amp;AG1153&amp;"*", Tabella4[DIPENDENTE], 0)), "Non trovato", TEXT(INDEX(Tabella4[N°], MATCH("*"&amp;AG1153&amp;"*", Tabella4[DIPENDENTE], 0)), "0000")))</f>
        <v>1904</v>
      </c>
      <c r="F1153" s="48" t="str">
        <f t="shared" si="375"/>
        <v>CORTESE</v>
      </c>
      <c r="G1153" s="48" t="str">
        <f t="shared" si="376"/>
        <v>LA ROCCA</v>
      </c>
      <c r="H1153" s="57"/>
      <c r="I1153" s="68" t="str">
        <f t="shared" si="377"/>
        <v>02</v>
      </c>
      <c r="J1153" s="39" t="str">
        <f t="shared" si="392"/>
        <v>05:30</v>
      </c>
      <c r="K1153" s="40" t="str">
        <f t="shared" si="393"/>
        <v/>
      </c>
      <c r="L1153" s="48"/>
      <c r="M1153" s="41" t="str">
        <f t="shared" si="394"/>
        <v/>
      </c>
      <c r="N1153" s="41" t="str">
        <f t="shared" si="378"/>
        <v/>
      </c>
      <c r="O1153" s="10" t="str">
        <f t="shared" si="379"/>
        <v>05:30</v>
      </c>
      <c r="P1153" s="10" t="str">
        <f t="shared" si="380"/>
        <v/>
      </c>
      <c r="Q1153" s="48" t="str">
        <f t="shared" si="381"/>
        <v/>
      </c>
      <c r="R1153" s="48" t="str">
        <f t="shared" si="382"/>
        <v/>
      </c>
      <c r="S1153" s="42" t="str">
        <f t="shared" si="383"/>
        <v>DOPPIO</v>
      </c>
      <c r="T1153" s="57" t="str">
        <f>Tabella3[[#This Row],[Descrizione Attività]]</f>
        <v>CORSO DI FORMAZIONE</v>
      </c>
      <c r="U1153" s="57" t="str">
        <f>IF(Tabella1[[#This Row],[DATA]]="","","02")</f>
        <v>02</v>
      </c>
      <c r="V1153" s="34"/>
      <c r="W1153" s="34"/>
      <c r="X1153" s="33"/>
      <c r="Y1153" s="23"/>
      <c r="Z1153" s="21" t="str">
        <f t="shared" si="384"/>
        <v>lunedì</v>
      </c>
      <c r="AA1153" s="22">
        <f t="shared" si="385"/>
        <v>5.5</v>
      </c>
      <c r="AB1153" s="22" t="str">
        <f t="shared" si="386"/>
        <v>05:30</v>
      </c>
      <c r="AC1153" s="22" t="str">
        <f t="shared" si="387"/>
        <v>NO</v>
      </c>
      <c r="AD1153" s="46"/>
      <c r="AE1153" s="85">
        <v>45845</v>
      </c>
      <c r="AF1153" s="86" t="s">
        <v>58</v>
      </c>
      <c r="AG1153" s="86" t="s">
        <v>59</v>
      </c>
      <c r="AH1153" s="86">
        <v>4050</v>
      </c>
      <c r="AI1153" s="86">
        <v>10</v>
      </c>
      <c r="AJ1153" s="87">
        <v>7.45</v>
      </c>
      <c r="AK1153" s="87">
        <v>14</v>
      </c>
      <c r="AL1153" s="87">
        <v>11</v>
      </c>
      <c r="AM1153" s="86" t="s">
        <v>169</v>
      </c>
      <c r="AN1153" s="86" t="s">
        <v>49</v>
      </c>
      <c r="AO1153" s="75">
        <v>404</v>
      </c>
    </row>
    <row r="1154" spans="1:41" ht="14.45" customHeight="1">
      <c r="A1154" s="38"/>
      <c r="B1154" s="9">
        <f t="shared" si="374"/>
        <v>45845</v>
      </c>
      <c r="C1154" s="39">
        <f t="shared" si="395"/>
        <v>430</v>
      </c>
      <c r="D1154" s="38" t="str">
        <f>IF(AF1154="", "", IFERROR(TEXT(INDEX(Tabella4[N°], MATCH("*"&amp;AF1154&amp;"*", Tabella4[DIPENDENTE], 0)), "0000"), "Non trovato"))</f>
        <v>0285</v>
      </c>
      <c r="E1154" s="38" t="str">
        <f>IF(AG1154="", "", IF(ISERROR(MATCH("*"&amp;AG1154&amp;"*", Tabella4[DIPENDENTE], 0)), "Non trovato", TEXT(INDEX(Tabella4[N°], MATCH("*"&amp;AG1154&amp;"*", Tabella4[DIPENDENTE], 0)), "0000")))</f>
        <v>1972</v>
      </c>
      <c r="F1154" s="48" t="str">
        <f t="shared" si="375"/>
        <v>GALIFFI</v>
      </c>
      <c r="G1154" s="48" t="str">
        <f t="shared" si="376"/>
        <v>MILLO</v>
      </c>
      <c r="H1154" s="57"/>
      <c r="I1154" s="68" t="str">
        <f t="shared" si="377"/>
        <v>02</v>
      </c>
      <c r="J1154" s="39" t="str">
        <f t="shared" si="392"/>
        <v>05:30</v>
      </c>
      <c r="K1154" s="40" t="str">
        <f t="shared" si="393"/>
        <v/>
      </c>
      <c r="L1154" s="48"/>
      <c r="M1154" s="41" t="str">
        <f t="shared" si="394"/>
        <v/>
      </c>
      <c r="N1154" s="41" t="str">
        <f t="shared" si="378"/>
        <v/>
      </c>
      <c r="O1154" s="10" t="str">
        <f t="shared" si="379"/>
        <v>05:30</v>
      </c>
      <c r="P1154" s="10" t="str">
        <f t="shared" si="380"/>
        <v/>
      </c>
      <c r="Q1154" s="48" t="str">
        <f t="shared" si="381"/>
        <v/>
      </c>
      <c r="R1154" s="48" t="str">
        <f t="shared" si="382"/>
        <v/>
      </c>
      <c r="S1154" s="42" t="str">
        <f t="shared" si="383"/>
        <v>DOPPIO</v>
      </c>
      <c r="T1154" s="57" t="str">
        <f>Tabella3[[#This Row],[Descrizione Attività]]</f>
        <v>CORSO DI FORMAZIONE</v>
      </c>
      <c r="U1154" s="57" t="str">
        <f>IF(Tabella1[[#This Row],[DATA]]="","","02")</f>
        <v>02</v>
      </c>
      <c r="V1154" s="34"/>
      <c r="W1154" s="34"/>
      <c r="X1154" s="33"/>
      <c r="Y1154" s="23"/>
      <c r="Z1154" s="21" t="str">
        <f t="shared" si="384"/>
        <v>lunedì</v>
      </c>
      <c r="AA1154" s="22">
        <f t="shared" si="385"/>
        <v>5.5</v>
      </c>
      <c r="AB1154" s="22" t="str">
        <f t="shared" si="386"/>
        <v>05:30</v>
      </c>
      <c r="AC1154" s="22" t="str">
        <f t="shared" si="387"/>
        <v>NO</v>
      </c>
      <c r="AD1154" s="46"/>
      <c r="AE1154" s="85">
        <v>45845</v>
      </c>
      <c r="AF1154" s="86" t="s">
        <v>267</v>
      </c>
      <c r="AG1154" s="86" t="s">
        <v>100</v>
      </c>
      <c r="AH1154" s="86">
        <v>4050</v>
      </c>
      <c r="AI1154" s="86">
        <v>10</v>
      </c>
      <c r="AJ1154" s="87">
        <v>7.45</v>
      </c>
      <c r="AK1154" s="87">
        <v>14</v>
      </c>
      <c r="AL1154" s="87">
        <v>11</v>
      </c>
      <c r="AM1154" s="86" t="s">
        <v>169</v>
      </c>
      <c r="AN1154" s="86" t="s">
        <v>49</v>
      </c>
      <c r="AO1154" s="75">
        <v>404</v>
      </c>
    </row>
    <row r="1155" spans="1:41" ht="14.45" customHeight="1">
      <c r="A1155" s="38"/>
      <c r="B1155" s="9">
        <f t="shared" si="374"/>
        <v>45845</v>
      </c>
      <c r="C1155" s="39">
        <f t="shared" si="395"/>
        <v>5400246667</v>
      </c>
      <c r="D1155" s="38" t="str">
        <f>IF(AF1155="", "", IFERROR(TEXT(INDEX(Tabella4[N°], MATCH("*"&amp;AF1155&amp;"*", Tabella4[DIPENDENTE], 0)), "0000"), "Non trovato"))</f>
        <v>0427</v>
      </c>
      <c r="E1155" s="38" t="str">
        <f>IF(AG1155="", "", IF(ISERROR(MATCH("*"&amp;AG1155&amp;"*", Tabella4[DIPENDENTE], 0)), "Non trovato", TEXT(INDEX(Tabella4[N°], MATCH("*"&amp;AG1155&amp;"*", Tabella4[DIPENDENTE], 0)), "0000")))</f>
        <v>0319</v>
      </c>
      <c r="F1155" s="48" t="str">
        <f t="shared" si="375"/>
        <v>CAVALIERE</v>
      </c>
      <c r="G1155" s="48" t="str">
        <f t="shared" si="376"/>
        <v>AMARA</v>
      </c>
      <c r="H1155" s="57"/>
      <c r="I1155" s="68" t="str">
        <f t="shared" si="377"/>
        <v>02</v>
      </c>
      <c r="J1155" s="39" t="str">
        <f t="shared" si="392"/>
        <v/>
      </c>
      <c r="K1155" s="40" t="str">
        <f t="shared" si="393"/>
        <v>03:00</v>
      </c>
      <c r="L1155" s="48"/>
      <c r="M1155" s="41" t="str">
        <f t="shared" si="394"/>
        <v/>
      </c>
      <c r="N1155" s="41" t="str">
        <f t="shared" si="378"/>
        <v/>
      </c>
      <c r="O1155" s="10" t="str">
        <f t="shared" si="379"/>
        <v>03:00</v>
      </c>
      <c r="P1155" s="10" t="str">
        <f t="shared" si="380"/>
        <v/>
      </c>
      <c r="Q1155" s="48" t="str">
        <f t="shared" si="381"/>
        <v/>
      </c>
      <c r="R1155" s="48" t="str">
        <f t="shared" si="382"/>
        <v/>
      </c>
      <c r="S1155" s="42" t="str">
        <f t="shared" si="383"/>
        <v>DOPPIO</v>
      </c>
      <c r="T1155" s="57" t="str">
        <f>Tabella3[[#This Row],[Descrizione Attività]]</f>
        <v>Attività ELE imp. 400</v>
      </c>
      <c r="U1155" s="57" t="str">
        <f>IF(Tabella1[[#This Row],[DATA]]="","","02")</f>
        <v>02</v>
      </c>
      <c r="V1155" s="34"/>
      <c r="W1155" s="34"/>
      <c r="X1155" s="33"/>
      <c r="Y1155" s="23"/>
      <c r="Z1155" s="21" t="str">
        <f t="shared" si="384"/>
        <v>lunedì</v>
      </c>
      <c r="AA1155" s="22">
        <f t="shared" si="385"/>
        <v>3</v>
      </c>
      <c r="AB1155" s="22" t="str">
        <f t="shared" si="386"/>
        <v>03:00</v>
      </c>
      <c r="AC1155" s="22" t="str">
        <f t="shared" si="387"/>
        <v>NO</v>
      </c>
      <c r="AD1155" s="46"/>
      <c r="AE1155" s="85">
        <v>45845</v>
      </c>
      <c r="AF1155" s="86" t="s">
        <v>75</v>
      </c>
      <c r="AG1155" s="86" t="s">
        <v>155</v>
      </c>
      <c r="AH1155" s="86">
        <v>5400246667</v>
      </c>
      <c r="AI1155" s="86">
        <v>20</v>
      </c>
      <c r="AJ1155" s="87">
        <v>12.45</v>
      </c>
      <c r="AK1155" s="87">
        <v>15.45</v>
      </c>
      <c r="AL1155" s="87">
        <v>6</v>
      </c>
      <c r="AM1155" s="86" t="s">
        <v>217</v>
      </c>
      <c r="AN1155" s="86" t="s">
        <v>45</v>
      </c>
      <c r="AO1155" s="75" t="s">
        <v>61</v>
      </c>
    </row>
    <row r="1156" spans="1:41" ht="14.45" customHeight="1">
      <c r="A1156" s="38"/>
      <c r="B1156" s="9">
        <f t="shared" ref="B1156:B1219" si="396">IF(OR(AE1156="", AE1156=0), "", AE1156)</f>
        <v>45845</v>
      </c>
      <c r="C1156" s="39" t="str">
        <f>IF(AH1156="","", IF(OR(AH1156=4041, AH1156=4042, AH1156=4043, AH1156=4044, AH1156=4045, AH1156=4046, AH1156=4048, AH1156=4049, AH1156=4051, AH1156=4052, AH1156=4053, AH1156=4054),
    404,
    IF(AH1156=4047,
        "ALTRO CANTIERE",
        IF(AH1156=4050,
            430,
            IF(LEN(AH1156)=5,
                MID(AH1156, 1, 2) &amp; "/" &amp; MID(AH1156, 3, 3),
                AH1156
            )
        )
    )
))</f>
        <v>23/076</v>
      </c>
      <c r="D1156" s="38" t="str">
        <f>IF(AF1156="", "", IFERROR(TEXT(INDEX(Tabella4[N°], MATCH("*"&amp;AF1156&amp;"*", Tabella4[DIPENDENTE], 0)), "0000"), "Non trovato"))</f>
        <v>0427</v>
      </c>
      <c r="E1156" s="38" t="str">
        <f>IF(AG1156="", "", IF(ISERROR(MATCH("*"&amp;AG1156&amp;"*", Tabella4[DIPENDENTE], 0)), "Non trovato", TEXT(INDEX(Tabella4[N°], MATCH("*"&amp;AG1156&amp;"*", Tabella4[DIPENDENTE], 0)), "0000")))</f>
        <v/>
      </c>
      <c r="F1156" s="48" t="str">
        <f t="shared" ref="F1156:F1219" si="397">IF(AF1156="","",AF1156)</f>
        <v>CAVALIERE</v>
      </c>
      <c r="G1156" s="48" t="str">
        <f t="shared" ref="G1156:G1219" si="398">IF(AG1156="","",AG1156)</f>
        <v/>
      </c>
      <c r="H1156" s="57"/>
      <c r="I1156" s="68" t="str">
        <f t="shared" ref="I1156:I1219" si="399">IF(B1156&lt;&gt;"", "02", "")</f>
        <v>02</v>
      </c>
      <c r="J1156" s="39" t="str">
        <f>IF(OR(AH1156=4041, AH1156=4048, AH1156=4049, AH1156=4054, AH1156=4050,AH1156=428),
    IF(TEXT(VALUE(AB1156) -
        IF(M1156&lt;&gt;"", VALUE(M1156), 0) -
        IF(N1156&lt;&gt;"", VALUE(N1156), 0),
    "[hh]:mm") = "00:00",
    "",
    TEXT(VALUE(AB1156) -
        IF(M1156&lt;&gt;"", VALUE(M1156), 0) -
        IF(N1156&lt;&gt;"", VALUE(N1156), 0),
    "[hh]:mm")),
    "")</f>
        <v/>
      </c>
      <c r="K1156" s="40" t="str">
        <f>IF(AND(AH1156&lt;&gt;4041, AH1156&lt;&gt;428, AH1156&lt;&gt;4048, AH1156&lt;&gt;4054, AH1156&lt;&gt;4049, AH1156&lt;&gt;4045, AH1156&lt;&gt;4046, AH1156&lt;&gt;4052, AH1156&lt;&gt;4044, AH1156&lt;&gt;4042, AH1156&lt;&gt;4043, AH1156&lt;&gt;4053, AH1156&lt;&gt;4047, AH1156&lt;&gt;4050),
    IF(ISERROR(TEXT(VALUE(AB1156) -
        IF(M1156&lt;&gt;"", VALUE(M1156), 0) -
        IF(N1156&lt;&gt;"", VALUE(N1156), 0),
    "[hh]:mm")), "",
    IF(TEXT(VALUE(AB1156) -
        IF(M1156&lt;&gt;"", VALUE(M1156), 0) -
        IF(N1156&lt;&gt;"", VALUE(N1156), 0),
    "[hh]:mm") = "00:00",
    "",
    TEXT(VALUE(AB1156) -
        IF(M1156&lt;&gt;"", VALUE(M1156), 0) -
        IF(N1156&lt;&gt;"", VALUE(N1156), 0),
    "[hh]:mm"))),
    "")</f>
        <v>04:15</v>
      </c>
      <c r="L1156" s="48"/>
      <c r="M1156" s="41" t="str">
        <f>IF(AND(AC1156="NO", OR(Z1156="lunedì", Z1156="martedì", Z1156="mercoledì", Z1156="giovedì", Z1156="venerdì")),
    IF(Z1156="venerdì",
        IF(VALUE(AB1156)&gt;VALUE("7:00"),TEXT(VALUE(AB1156)-VALUE("7:00"),"[hh]:mm"),""),
        IF(VALUE(AB1156)&gt;VALUE("8:15"),TEXT(VALUE(AB1156)-VALUE("8:15"),"[hh]:mm"),"")
    ),
"")</f>
        <v/>
      </c>
      <c r="N1156" s="41" t="str">
        <f t="shared" ref="N1156:N1219" si="400">IF(AND(OR(Z1156="sabato", Z1156="domenica", AC1156="SI"), AB1156&lt;&gt;0), AB1156, "")</f>
        <v/>
      </c>
      <c r="O1156" s="10" t="str">
        <f t="shared" ref="O1156:O1219" si="401">AB1156</f>
        <v>04:15</v>
      </c>
      <c r="P1156" s="10" t="str">
        <f t="shared" ref="P1156:P1219" si="402">IF(OR(AH1156=4042, AH1156=4044),AB1156, "")</f>
        <v/>
      </c>
      <c r="Q1156" s="48" t="str">
        <f t="shared" ref="Q1156:Q1219" si="403">IF(OR(AH1156=4043, AH1156=4053),AB1156, "")</f>
        <v/>
      </c>
      <c r="R1156" s="48" t="str">
        <f t="shared" ref="R1156:R1219" si="404">IF(OR(AH1156=4045, AH1156=4046,AH1156=4052),AB1156, "")</f>
        <v/>
      </c>
      <c r="S1156" s="42" t="str">
        <f t="shared" ref="S1156:S1219" si="405">IF(G1156="",IF(F1156="","","SINGOLO"),IF(F1156&lt;&gt;"","DOPPIO",""))</f>
        <v>SINGOLO</v>
      </c>
      <c r="T1156" s="57" t="str">
        <f>Tabella3[[#This Row],[Descrizione Attività]]</f>
        <v>Lavori elestrum HydroCOM Project compressori Isab Imp 400-100-800</v>
      </c>
      <c r="U1156" s="57" t="str">
        <f>IF(Tabella1[[#This Row],[DATA]]="","","02")</f>
        <v>02</v>
      </c>
      <c r="V1156" s="34"/>
      <c r="W1156" s="34"/>
      <c r="X1156" s="33"/>
      <c r="Y1156" s="23"/>
      <c r="Z1156" s="21" t="str">
        <f t="shared" ref="Z1156:Z1219" si="406">TEXT(B1156, "gggg")</f>
        <v>lunedì</v>
      </c>
      <c r="AA1156" s="22">
        <f t="shared" ref="AA1156:AA1219" si="407">IF(AND(AF1156="", AG1156=""), "", IF(AND(AF1156&lt;&gt;"", AG1156&lt;&gt;""), AL1156/2, AL1156))</f>
        <v>4.25</v>
      </c>
      <c r="AB1156" s="22" t="str">
        <f t="shared" ref="AB1156:AB1219" si="408">IF(AA1156="", "", TEXT(AA1156/24, "[hh]:mm"))</f>
        <v>04:15</v>
      </c>
      <c r="AC1156" s="22" t="str">
        <f t="shared" ref="AC1156:AC1219" si="409">IF(COUNTIF(Y$1:Y$1976, B1156) &gt; 0, "SI", "NO")</f>
        <v>NO</v>
      </c>
      <c r="AD1156" s="46"/>
      <c r="AE1156" s="85">
        <v>45845</v>
      </c>
      <c r="AF1156" s="86" t="s">
        <v>75</v>
      </c>
      <c r="AG1156" s="86"/>
      <c r="AH1156" s="86">
        <v>23076</v>
      </c>
      <c r="AI1156" s="86">
        <v>10</v>
      </c>
      <c r="AJ1156" s="87">
        <v>7.45</v>
      </c>
      <c r="AK1156" s="87">
        <v>12</v>
      </c>
      <c r="AL1156" s="87">
        <v>4.25</v>
      </c>
      <c r="AM1156" s="86" t="s">
        <v>138</v>
      </c>
      <c r="AN1156" s="86" t="s">
        <v>49</v>
      </c>
      <c r="AO1156" s="75" t="s">
        <v>139</v>
      </c>
    </row>
    <row r="1157" spans="1:41" ht="14.45" customHeight="1">
      <c r="A1157" s="38"/>
      <c r="B1157" s="9">
        <f t="shared" si="396"/>
        <v>45845</v>
      </c>
      <c r="C1157" s="39">
        <f>IF(AH1157="","", IF(OR(AH1157=4041, AH1157=4042, AH1157=4043, AH1157=4044, AH1157=4045, AH1157=4046, AH1157=4048, AH1157=4049, AH1157=4051, AH1157=4052, AH1157=4053, AH1157=4054),
404,
IF(AH1157=4047,
"ALTRO CANTIERE",
IF(AH1157=4050,
430,
IF(LEN(AH1157)=5,
MID(AH1157, 1, 2) &amp; "/" &amp; MID(AH1157, 3, 3),
AH1157)
)
)
))</f>
        <v>5400261041</v>
      </c>
      <c r="D1157" s="38" t="str">
        <f>IF(AF1157="", "", IFERROR(TEXT(INDEX(Tabella4[N°], MATCH("*"&amp;AF1157&amp;"*", Tabella4[DIPENDENTE], 0)), "0000"), "Non trovato"))</f>
        <v>0243</v>
      </c>
      <c r="E1157" s="38" t="str">
        <f>IF(AG1157="", "", IF(ISERROR(MATCH("*"&amp;AG1157&amp;"*", Tabella4[DIPENDENTE], 0)), "Non trovato", TEXT(INDEX(Tabella4[N°], MATCH("*"&amp;AG1157&amp;"*", Tabella4[DIPENDENTE], 0)), "0000")))</f>
        <v/>
      </c>
      <c r="F1157" s="48" t="str">
        <f t="shared" si="397"/>
        <v>PUGLIARES</v>
      </c>
      <c r="G1157" s="48" t="str">
        <f t="shared" si="398"/>
        <v/>
      </c>
      <c r="H1157" s="57"/>
      <c r="I1157" s="68" t="str">
        <f t="shared" si="399"/>
        <v>02</v>
      </c>
      <c r="J1157" s="39" t="str">
        <f t="shared" ref="J1157:J1188" si="410">IF(OR(AH1157=4041, AH1157=4048, AH1157=4049, AH1157=4054, AH1157=4050,AH1157=428),
IF(TEXT(VALUE(AB1157) -
IF(M1157&lt;&gt;"", VALUE(M1157), 0) -
IF(N1157&lt;&gt;"", VALUE(N1157), 0),
"[hh]:mm") = "00:00",
"",
TEXT(VALUE(AB1157) -
IF(M1157&lt;&gt;"", VALUE(M1157), 0) -
IF(N1157&lt;&gt;"", VALUE(N1157), 0),
"[hh]:mm")),
"")</f>
        <v/>
      </c>
      <c r="K1157" s="40" t="str">
        <f t="shared" ref="K1157:K1188" si="411">IF(AND(AH1157&lt;&gt;4041, AH1157&lt;&gt;428, AH1157&lt;&gt;4048, AH1157&lt;&gt;4054, AH1157&lt;&gt;4049, AH1157&lt;&gt;4045, AH1157&lt;&gt;4046, AH1157&lt;&gt;4052, AH1157&lt;&gt;4044, AH1157&lt;&gt;4042, AH1157&lt;&gt;4043, AH1157&lt;&gt;4053, AH1157&lt;&gt;4047, AH1157&lt;&gt;4050),
IF(ISERROR(TEXT(VALUE(AB1157) -
IF(M1157&lt;&gt;"", VALUE(M1157), 0) -
IF(N1157&lt;&gt;"", VALUE(N1157), 0),
"[hh]:mm")), "",
IF(TEXT(VALUE(AB1157) -
IF(M1157&lt;&gt;"", VALUE(M1157), 0) -
IF(N1157&lt;&gt;"", VALUE(N1157), 0),
"[hh]:mm") = "00:00",
"",
TEXT(VALUE(AB1157) -
IF(M1157&lt;&gt;"", VALUE(M1157), 0) -
IF(N1157&lt;&gt;"", VALUE(N1157), 0),
"[hh]:mm"))),
"")</f>
        <v>04:15</v>
      </c>
      <c r="L1157" s="48"/>
      <c r="M1157" s="41" t="str">
        <f t="shared" ref="M1157:M1188" si="412">IF(AND(AC1157="NO", OR(Z1157="lunedì", Z1157="martedì", Z1157="mercoledì", Z1157="giovedì", Z1157="venerdì")),
IF(Z1157="venerdì",
IF(VALUE(AB1157)&gt;VALUE("7:00"),TEXT(VALUE(AB1157)-VALUE("7:00"),"[hh]:mm"),""),
IF(VALUE(AB1157)&gt;VALUE("8:15"),TEXT(VALUE(AB1157)-VALUE("8:15"),"[hh]:mm"),"")
),
"")</f>
        <v/>
      </c>
      <c r="N1157" s="41" t="str">
        <f t="shared" si="400"/>
        <v/>
      </c>
      <c r="O1157" s="10" t="str">
        <f t="shared" si="401"/>
        <v>04:15</v>
      </c>
      <c r="P1157" s="10" t="str">
        <f t="shared" si="402"/>
        <v/>
      </c>
      <c r="Q1157" s="48" t="str">
        <f t="shared" si="403"/>
        <v/>
      </c>
      <c r="R1157" s="48" t="str">
        <f t="shared" si="404"/>
        <v/>
      </c>
      <c r="S1157" s="42" t="str">
        <f t="shared" si="405"/>
        <v>SINGOLO</v>
      </c>
      <c r="T1157" s="57" t="str">
        <f>Tabella3[[#This Row],[Descrizione Attività]]</f>
        <v>ASSISTENZA ELETTRICA ATTIVITA' EDILE IMP 2800 LUGLIO 2025 (PREV 4066)</v>
      </c>
      <c r="U1157" s="57" t="str">
        <f>IF(Tabella1[[#This Row],[DATA]]="","","02")</f>
        <v>02</v>
      </c>
      <c r="V1157" s="34"/>
      <c r="W1157" s="34"/>
      <c r="X1157" s="33"/>
      <c r="Y1157" s="23"/>
      <c r="Z1157" s="21" t="str">
        <f t="shared" si="406"/>
        <v>lunedì</v>
      </c>
      <c r="AA1157" s="22">
        <f t="shared" si="407"/>
        <v>4.25</v>
      </c>
      <c r="AB1157" s="22" t="str">
        <f t="shared" si="408"/>
        <v>04:15</v>
      </c>
      <c r="AC1157" s="22" t="str">
        <f t="shared" si="409"/>
        <v>NO</v>
      </c>
      <c r="AD1157" s="46"/>
      <c r="AE1157" s="85">
        <v>45845</v>
      </c>
      <c r="AF1157" s="86" t="s">
        <v>89</v>
      </c>
      <c r="AG1157" s="86"/>
      <c r="AH1157" s="86">
        <v>5400261041</v>
      </c>
      <c r="AI1157" s="86">
        <v>10</v>
      </c>
      <c r="AJ1157" s="87">
        <v>7.45</v>
      </c>
      <c r="AK1157" s="87">
        <v>12</v>
      </c>
      <c r="AL1157" s="87">
        <v>4.25</v>
      </c>
      <c r="AM1157" s="86" t="s">
        <v>257</v>
      </c>
      <c r="AN1157" s="86" t="s">
        <v>91</v>
      </c>
      <c r="AO1157" s="75" t="s">
        <v>61</v>
      </c>
    </row>
    <row r="1158" spans="1:41" ht="14.45" customHeight="1">
      <c r="A1158" s="38"/>
      <c r="B1158" s="9">
        <f t="shared" si="396"/>
        <v>45845</v>
      </c>
      <c r="C1158" s="39">
        <f t="shared" ref="C1158:C1188" si="413">IF(AH1158="","", IF(OR(AH1158=4041, AH1158=4042, AH1158=4043, AH1158=4044, AH1158=4045, AH1158=4046, AH1158=4048, AH1158=4049, AH1158=4051, AH1158=4052, AH1158=4053, AH1158=4054),
404,
IF(AH1158=4047,
"ALTRO CANTIERE",
IF(AH1158=4050,
430,
IF(LEN(AH1158)=5,
MID(AH1158, 1, 2) &amp; "/" &amp; MID(AH1158, 3, 3),
AH1158)
)
)
))</f>
        <v>5400243313</v>
      </c>
      <c r="D1158" s="38" t="str">
        <f>IF(AF1158="", "", IFERROR(TEXT(INDEX(Tabella4[N°], MATCH("*"&amp;AF1158&amp;"*", Tabella4[DIPENDENTE], 0)), "0000"), "Non trovato"))</f>
        <v>1833</v>
      </c>
      <c r="E1158" s="38" t="str">
        <f>IF(AG1158="", "", IF(ISERROR(MATCH("*"&amp;AG1158&amp;"*", Tabella4[DIPENDENTE], 0)), "Non trovato", TEXT(INDEX(Tabella4[N°], MATCH("*"&amp;AG1158&amp;"*", Tabella4[DIPENDENTE], 0)), "0000")))</f>
        <v>0319</v>
      </c>
      <c r="F1158" s="48" t="str">
        <f t="shared" si="397"/>
        <v>MICELI</v>
      </c>
      <c r="G1158" s="48" t="str">
        <f t="shared" si="398"/>
        <v>AMARA</v>
      </c>
      <c r="H1158" s="57"/>
      <c r="I1158" s="68" t="str">
        <f t="shared" si="399"/>
        <v>02</v>
      </c>
      <c r="J1158" s="39" t="str">
        <f t="shared" si="410"/>
        <v/>
      </c>
      <c r="K1158" s="40" t="str">
        <f t="shared" si="411"/>
        <v>04:15</v>
      </c>
      <c r="L1158" s="48"/>
      <c r="M1158" s="41" t="str">
        <f t="shared" si="412"/>
        <v/>
      </c>
      <c r="N1158" s="41" t="str">
        <f t="shared" si="400"/>
        <v/>
      </c>
      <c r="O1158" s="10" t="str">
        <f t="shared" si="401"/>
        <v>04:15</v>
      </c>
      <c r="P1158" s="10" t="str">
        <f t="shared" si="402"/>
        <v/>
      </c>
      <c r="Q1158" s="48" t="str">
        <f t="shared" si="403"/>
        <v/>
      </c>
      <c r="R1158" s="48" t="str">
        <f t="shared" si="404"/>
        <v/>
      </c>
      <c r="S1158" s="42" t="str">
        <f t="shared" si="405"/>
        <v>DOPPIO</v>
      </c>
      <c r="T1158" s="57" t="str">
        <f>Tabella3[[#This Row],[Descrizione Attività]]</f>
        <v>Assistenza ELE attività edili_2025</v>
      </c>
      <c r="U1158" s="57" t="str">
        <f>IF(Tabella1[[#This Row],[DATA]]="","","02")</f>
        <v>02</v>
      </c>
      <c r="V1158" s="34"/>
      <c r="W1158" s="34"/>
      <c r="X1158" s="33"/>
      <c r="Y1158" s="23"/>
      <c r="Z1158" s="21" t="str">
        <f t="shared" si="406"/>
        <v>lunedì</v>
      </c>
      <c r="AA1158" s="22">
        <f t="shared" si="407"/>
        <v>4.25</v>
      </c>
      <c r="AB1158" s="22" t="str">
        <f t="shared" si="408"/>
        <v>04:15</v>
      </c>
      <c r="AC1158" s="22" t="str">
        <f t="shared" si="409"/>
        <v>NO</v>
      </c>
      <c r="AD1158" s="46"/>
      <c r="AE1158" s="85">
        <v>45845</v>
      </c>
      <c r="AF1158" s="86" t="s">
        <v>82</v>
      </c>
      <c r="AG1158" s="86" t="s">
        <v>155</v>
      </c>
      <c r="AH1158" s="86">
        <v>5400243313</v>
      </c>
      <c r="AI1158" s="86">
        <v>10</v>
      </c>
      <c r="AJ1158" s="87">
        <v>7.45</v>
      </c>
      <c r="AK1158" s="87">
        <v>12</v>
      </c>
      <c r="AL1158" s="87">
        <v>8.5</v>
      </c>
      <c r="AM1158" s="86" t="s">
        <v>145</v>
      </c>
      <c r="AN1158" s="86" t="s">
        <v>45</v>
      </c>
      <c r="AO1158" s="75" t="s">
        <v>61</v>
      </c>
    </row>
    <row r="1159" spans="1:41" ht="14.45" customHeight="1">
      <c r="A1159" s="38"/>
      <c r="B1159" s="9">
        <f t="shared" si="396"/>
        <v>45845</v>
      </c>
      <c r="C1159" s="39">
        <f t="shared" si="413"/>
        <v>5400257530</v>
      </c>
      <c r="D1159" s="38" t="str">
        <f>IF(AF1159="", "", IFERROR(TEXT(INDEX(Tabella4[N°], MATCH("*"&amp;AF1159&amp;"*", Tabella4[DIPENDENTE], 0)), "0000"), "Non trovato"))</f>
        <v>0370</v>
      </c>
      <c r="E1159" s="38" t="str">
        <f>IF(AG1159="", "", IF(ISERROR(MATCH("*"&amp;AG1159&amp;"*", Tabella4[DIPENDENTE], 0)), "Non trovato", TEXT(INDEX(Tabella4[N°], MATCH("*"&amp;AG1159&amp;"*", Tabella4[DIPENDENTE], 0)), "0000")))</f>
        <v>1969</v>
      </c>
      <c r="F1159" s="48" t="str">
        <f t="shared" si="397"/>
        <v>GARBINI</v>
      </c>
      <c r="G1159" s="48" t="str">
        <f t="shared" si="398"/>
        <v>BELLISTRI</v>
      </c>
      <c r="H1159" s="57"/>
      <c r="I1159" s="68" t="str">
        <f t="shared" si="399"/>
        <v>02</v>
      </c>
      <c r="J1159" s="39" t="str">
        <f t="shared" si="410"/>
        <v/>
      </c>
      <c r="K1159" s="40" t="str">
        <f t="shared" si="411"/>
        <v>04:15</v>
      </c>
      <c r="L1159" s="48"/>
      <c r="M1159" s="41" t="str">
        <f t="shared" si="412"/>
        <v/>
      </c>
      <c r="N1159" s="41" t="str">
        <f t="shared" si="400"/>
        <v/>
      </c>
      <c r="O1159" s="10" t="str">
        <f t="shared" si="401"/>
        <v>04:15</v>
      </c>
      <c r="P1159" s="10" t="str">
        <f t="shared" si="402"/>
        <v/>
      </c>
      <c r="Q1159" s="48" t="str">
        <f t="shared" si="403"/>
        <v/>
      </c>
      <c r="R1159" s="48" t="str">
        <f t="shared" si="404"/>
        <v/>
      </c>
      <c r="S1159" s="42" t="str">
        <f t="shared" si="405"/>
        <v>DOPPIO</v>
      </c>
      <c r="T1159" s="57" t="str">
        <f>Tabella3[[#This Row],[Descrizione Attività]]</f>
        <v>U500/ILLUMINAZIONE IMPIANTO</v>
      </c>
      <c r="U1159" s="57" t="str">
        <f>IF(Tabella1[[#This Row],[DATA]]="","","02")</f>
        <v>02</v>
      </c>
      <c r="V1159" s="34"/>
      <c r="W1159" s="34"/>
      <c r="X1159" s="33"/>
      <c r="Y1159" s="23"/>
      <c r="Z1159" s="21" t="str">
        <f t="shared" si="406"/>
        <v>lunedì</v>
      </c>
      <c r="AA1159" s="22">
        <f t="shared" si="407"/>
        <v>4.25</v>
      </c>
      <c r="AB1159" s="22" t="str">
        <f t="shared" si="408"/>
        <v>04:15</v>
      </c>
      <c r="AC1159" s="22" t="str">
        <f t="shared" si="409"/>
        <v>NO</v>
      </c>
      <c r="AD1159" s="46"/>
      <c r="AE1159" s="85">
        <v>45845</v>
      </c>
      <c r="AF1159" s="86" t="s">
        <v>115</v>
      </c>
      <c r="AG1159" s="86" t="s">
        <v>73</v>
      </c>
      <c r="AH1159" s="86">
        <v>5400257530</v>
      </c>
      <c r="AI1159" s="86">
        <v>10</v>
      </c>
      <c r="AJ1159" s="87">
        <v>7.45</v>
      </c>
      <c r="AK1159" s="87">
        <v>12</v>
      </c>
      <c r="AL1159" s="87">
        <v>8.5</v>
      </c>
      <c r="AM1159" s="86" t="s">
        <v>268</v>
      </c>
      <c r="AN1159" s="86" t="s">
        <v>45</v>
      </c>
      <c r="AO1159" s="75" t="s">
        <v>61</v>
      </c>
    </row>
    <row r="1160" spans="1:41" ht="14.45" customHeight="1">
      <c r="A1160" s="38"/>
      <c r="B1160" s="9">
        <f t="shared" si="396"/>
        <v>45845</v>
      </c>
      <c r="C1160" s="39">
        <f t="shared" si="413"/>
        <v>5400253505</v>
      </c>
      <c r="D1160" s="38" t="str">
        <f>IF(AF1160="", "", IFERROR(TEXT(INDEX(Tabella4[N°], MATCH("*"&amp;AF1160&amp;"*", Tabella4[DIPENDENTE], 0)), "0000"), "Non trovato"))</f>
        <v>0483</v>
      </c>
      <c r="E1160" s="38" t="str">
        <f>IF(AG1160="", "", IF(ISERROR(MATCH("*"&amp;AG1160&amp;"*", Tabella4[DIPENDENTE], 0)), "Non trovato", TEXT(INDEX(Tabella4[N°], MATCH("*"&amp;AG1160&amp;"*", Tabella4[DIPENDENTE], 0)), "0000")))</f>
        <v>0266</v>
      </c>
      <c r="F1160" s="48" t="str">
        <f t="shared" si="397"/>
        <v>SCARAVELLI</v>
      </c>
      <c r="G1160" s="48" t="str">
        <f t="shared" si="398"/>
        <v>DI SALVO</v>
      </c>
      <c r="H1160" s="57"/>
      <c r="I1160" s="68" t="str">
        <f t="shared" si="399"/>
        <v>02</v>
      </c>
      <c r="J1160" s="39" t="str">
        <f t="shared" si="410"/>
        <v/>
      </c>
      <c r="K1160" s="40" t="str">
        <f t="shared" si="411"/>
        <v>02:00</v>
      </c>
      <c r="L1160" s="48"/>
      <c r="M1160" s="41" t="str">
        <f t="shared" si="412"/>
        <v/>
      </c>
      <c r="N1160" s="41" t="str">
        <f t="shared" si="400"/>
        <v/>
      </c>
      <c r="O1160" s="10" t="str">
        <f t="shared" si="401"/>
        <v>02:00</v>
      </c>
      <c r="P1160" s="10" t="str">
        <f t="shared" si="402"/>
        <v/>
      </c>
      <c r="Q1160" s="48" t="str">
        <f t="shared" si="403"/>
        <v/>
      </c>
      <c r="R1160" s="48" t="str">
        <f t="shared" si="404"/>
        <v/>
      </c>
      <c r="S1160" s="42" t="str">
        <f t="shared" si="405"/>
        <v>DOPPIO</v>
      </c>
      <c r="T1160" s="57" t="str">
        <f>Tabella3[[#This Row],[Descrizione Attività]]</f>
        <v>COEMI 900-E101A/B ILLUMINAZIONE</v>
      </c>
      <c r="U1160" s="57" t="str">
        <f>IF(Tabella1[[#This Row],[DATA]]="","","02")</f>
        <v>02</v>
      </c>
      <c r="V1160" s="34"/>
      <c r="W1160" s="34"/>
      <c r="X1160" s="33"/>
      <c r="Y1160" s="23"/>
      <c r="Z1160" s="21" t="str">
        <f t="shared" si="406"/>
        <v>lunedì</v>
      </c>
      <c r="AA1160" s="22">
        <f t="shared" si="407"/>
        <v>2</v>
      </c>
      <c r="AB1160" s="22" t="str">
        <f t="shared" si="408"/>
        <v>02:00</v>
      </c>
      <c r="AC1160" s="22" t="str">
        <f t="shared" si="409"/>
        <v>NO</v>
      </c>
      <c r="AD1160" s="46"/>
      <c r="AE1160" s="85">
        <v>45845</v>
      </c>
      <c r="AF1160" s="86" t="s">
        <v>51</v>
      </c>
      <c r="AG1160" s="86" t="s">
        <v>54</v>
      </c>
      <c r="AH1160" s="86">
        <v>5400253505</v>
      </c>
      <c r="AI1160" s="86">
        <v>10</v>
      </c>
      <c r="AJ1160" s="87">
        <v>7.45</v>
      </c>
      <c r="AK1160" s="87">
        <v>9.4499999999999993</v>
      </c>
      <c r="AL1160" s="87">
        <v>4</v>
      </c>
      <c r="AM1160" s="86" t="s">
        <v>281</v>
      </c>
      <c r="AN1160" s="86" t="s">
        <v>45</v>
      </c>
      <c r="AO1160" s="75" t="s">
        <v>61</v>
      </c>
    </row>
    <row r="1161" spans="1:41" ht="14.45" customHeight="1">
      <c r="A1161" s="38"/>
      <c r="B1161" s="9">
        <f t="shared" si="396"/>
        <v>45845</v>
      </c>
      <c r="C1161" s="39">
        <f t="shared" si="413"/>
        <v>5400257917</v>
      </c>
      <c r="D1161" s="38" t="str">
        <f>IF(AF1161="", "", IFERROR(TEXT(INDEX(Tabella4[N°], MATCH("*"&amp;AF1161&amp;"*", Tabella4[DIPENDENTE], 0)), "0000"), "Non trovato"))</f>
        <v>0483</v>
      </c>
      <c r="E1161" s="38" t="str">
        <f>IF(AG1161="", "", IF(ISERROR(MATCH("*"&amp;AG1161&amp;"*", Tabella4[DIPENDENTE], 0)), "Non trovato", TEXT(INDEX(Tabella4[N°], MATCH("*"&amp;AG1161&amp;"*", Tabella4[DIPENDENTE], 0)), "0000")))</f>
        <v>0266</v>
      </c>
      <c r="F1161" s="48" t="str">
        <f t="shared" si="397"/>
        <v>SCARAVELLI</v>
      </c>
      <c r="G1161" s="48" t="str">
        <f t="shared" si="398"/>
        <v>DI SALVO</v>
      </c>
      <c r="H1161" s="57"/>
      <c r="I1161" s="68" t="str">
        <f t="shared" si="399"/>
        <v>02</v>
      </c>
      <c r="J1161" s="39" t="str">
        <f t="shared" si="410"/>
        <v/>
      </c>
      <c r="K1161" s="40" t="str">
        <f t="shared" si="411"/>
        <v>02:15</v>
      </c>
      <c r="L1161" s="48"/>
      <c r="M1161" s="41" t="str">
        <f t="shared" si="412"/>
        <v/>
      </c>
      <c r="N1161" s="41" t="str">
        <f t="shared" si="400"/>
        <v/>
      </c>
      <c r="O1161" s="10" t="str">
        <f t="shared" si="401"/>
        <v>02:15</v>
      </c>
      <c r="P1161" s="10" t="str">
        <f t="shared" si="402"/>
        <v/>
      </c>
      <c r="Q1161" s="48" t="str">
        <f t="shared" si="403"/>
        <v/>
      </c>
      <c r="R1161" s="48" t="str">
        <f t="shared" si="404"/>
        <v/>
      </c>
      <c r="S1161" s="42" t="str">
        <f t="shared" si="405"/>
        <v>DOPPIO</v>
      </c>
      <c r="T1161" s="57" t="str">
        <f>Tabella3[[#This Row],[Descrizione Attività]]</f>
        <v>coemi illuminazione provvisoria 400 E102</v>
      </c>
      <c r="U1161" s="57" t="str">
        <f>IF(Tabella1[[#This Row],[DATA]]="","","02")</f>
        <v>02</v>
      </c>
      <c r="V1161" s="34"/>
      <c r="W1161" s="34"/>
      <c r="X1161" s="33"/>
      <c r="Y1161" s="23"/>
      <c r="Z1161" s="21" t="str">
        <f t="shared" si="406"/>
        <v>lunedì</v>
      </c>
      <c r="AA1161" s="22">
        <f t="shared" si="407"/>
        <v>2.25</v>
      </c>
      <c r="AB1161" s="22" t="str">
        <f t="shared" si="408"/>
        <v>02:15</v>
      </c>
      <c r="AC1161" s="22" t="str">
        <f t="shared" si="409"/>
        <v>NO</v>
      </c>
      <c r="AD1161" s="46"/>
      <c r="AE1161" s="85">
        <v>45845</v>
      </c>
      <c r="AF1161" s="86" t="s">
        <v>51</v>
      </c>
      <c r="AG1161" s="86" t="s">
        <v>54</v>
      </c>
      <c r="AH1161" s="86">
        <v>5400257917</v>
      </c>
      <c r="AI1161" s="86">
        <v>10</v>
      </c>
      <c r="AJ1161" s="87">
        <v>9.4499999999999993</v>
      </c>
      <c r="AK1161" s="87">
        <v>12</v>
      </c>
      <c r="AL1161" s="87">
        <v>4.5</v>
      </c>
      <c r="AM1161" s="86" t="s">
        <v>282</v>
      </c>
      <c r="AN1161" s="86" t="s">
        <v>45</v>
      </c>
      <c r="AO1161" s="75" t="s">
        <v>61</v>
      </c>
    </row>
    <row r="1162" spans="1:41" ht="14.45" customHeight="1">
      <c r="A1162" s="38"/>
      <c r="B1162" s="9">
        <f t="shared" si="396"/>
        <v>45845</v>
      </c>
      <c r="C1162" s="51">
        <f t="shared" si="413"/>
        <v>5400251870</v>
      </c>
      <c r="D1162" s="38" t="str">
        <f>IF(AF1162="", "", IFERROR(TEXT(INDEX(Tabella4[N°], MATCH("*"&amp;AF1162&amp;"*", Tabella4[DIPENDENTE], 0)), "0000"), "Non trovato"))</f>
        <v>2013</v>
      </c>
      <c r="E1162" s="38" t="str">
        <f>IF(AG1162="", "", IF(ISERROR(MATCH("*"&amp;AG1162&amp;"*", Tabella4[DIPENDENTE], 0)), "Non trovato", TEXT(INDEX(Tabella4[N°], MATCH("*"&amp;AG1162&amp;"*", Tabella4[DIPENDENTE], 0)), "0000")))</f>
        <v>2136</v>
      </c>
      <c r="F1162" s="48" t="str">
        <f t="shared" si="397"/>
        <v>DE LUCA</v>
      </c>
      <c r="G1162" s="48" t="str">
        <f t="shared" si="398"/>
        <v>INTURRISI</v>
      </c>
      <c r="H1162" s="57"/>
      <c r="I1162" s="68" t="str">
        <f t="shared" si="399"/>
        <v>02</v>
      </c>
      <c r="J1162" s="39" t="str">
        <f t="shared" si="410"/>
        <v/>
      </c>
      <c r="K1162" s="40" t="str">
        <f t="shared" si="411"/>
        <v>04:15</v>
      </c>
      <c r="L1162" s="48"/>
      <c r="M1162" s="41" t="str">
        <f t="shared" si="412"/>
        <v/>
      </c>
      <c r="N1162" s="41" t="str">
        <f t="shared" si="400"/>
        <v/>
      </c>
      <c r="O1162" s="10" t="str">
        <f t="shared" si="401"/>
        <v>04:15</v>
      </c>
      <c r="P1162" s="10" t="str">
        <f t="shared" si="402"/>
        <v/>
      </c>
      <c r="Q1162" s="48" t="str">
        <f t="shared" si="403"/>
        <v/>
      </c>
      <c r="R1162" s="48" t="str">
        <f t="shared" si="404"/>
        <v/>
      </c>
      <c r="S1162" s="42" t="str">
        <f t="shared" si="405"/>
        <v>DOPPIO</v>
      </c>
      <c r="T1162" s="58" t="str">
        <f>Tabella3[[#This Row],[Descrizione Attività]]</f>
        <v>LAVORI ELESTRUM SOST 500 T-103</v>
      </c>
      <c r="U1162" s="58" t="str">
        <f>IF(Tabella1[[#This Row],[DATA]]="","","02")</f>
        <v>02</v>
      </c>
      <c r="V1162" s="34"/>
      <c r="W1162" s="34"/>
      <c r="X1162" s="33"/>
      <c r="Y1162" s="23"/>
      <c r="Z1162" s="21" t="str">
        <f t="shared" si="406"/>
        <v>lunedì</v>
      </c>
      <c r="AA1162" s="22">
        <f t="shared" si="407"/>
        <v>4.25</v>
      </c>
      <c r="AB1162" s="22" t="str">
        <f t="shared" si="408"/>
        <v>04:15</v>
      </c>
      <c r="AC1162" s="22" t="str">
        <f t="shared" si="409"/>
        <v>NO</v>
      </c>
      <c r="AD1162" s="46"/>
      <c r="AE1162" s="85">
        <v>45845</v>
      </c>
      <c r="AF1162" s="86" t="s">
        <v>105</v>
      </c>
      <c r="AG1162" s="86" t="s">
        <v>264</v>
      </c>
      <c r="AH1162" s="88">
        <v>5400251870</v>
      </c>
      <c r="AI1162" s="88">
        <v>10</v>
      </c>
      <c r="AJ1162" s="87">
        <v>7.45</v>
      </c>
      <c r="AK1162" s="87">
        <v>12</v>
      </c>
      <c r="AL1162" s="87">
        <v>8.5</v>
      </c>
      <c r="AM1162" s="86" t="s">
        <v>283</v>
      </c>
      <c r="AN1162" s="86" t="s">
        <v>45</v>
      </c>
      <c r="AO1162" s="75" t="s">
        <v>61</v>
      </c>
    </row>
    <row r="1163" spans="1:41" ht="14.45" customHeight="1">
      <c r="A1163" s="38"/>
      <c r="B1163" s="9">
        <f t="shared" si="396"/>
        <v>45845</v>
      </c>
      <c r="C1163" s="39">
        <f t="shared" si="413"/>
        <v>5400256591</v>
      </c>
      <c r="D1163" s="38" t="str">
        <f>IF(AF1163="", "", IFERROR(TEXT(INDEX(Tabella4[N°], MATCH("*"&amp;AF1163&amp;"*", Tabella4[DIPENDENTE], 0)), "0000"), "Non trovato"))</f>
        <v>0263</v>
      </c>
      <c r="E1163" s="38" t="str">
        <f>IF(AG1163="", "", IF(ISERROR(MATCH("*"&amp;AG1163&amp;"*", Tabella4[DIPENDENTE], 0)), "Non trovato", TEXT(INDEX(Tabella4[N°], MATCH("*"&amp;AG1163&amp;"*", Tabella4[DIPENDENTE], 0)), "0000")))</f>
        <v>0278</v>
      </c>
      <c r="F1163" s="48" t="str">
        <f t="shared" si="397"/>
        <v>ROSSITTO G</v>
      </c>
      <c r="G1163" s="48" t="str">
        <f t="shared" si="398"/>
        <v>INTRESSALVI</v>
      </c>
      <c r="H1163" s="57"/>
      <c r="I1163" s="68" t="str">
        <f t="shared" si="399"/>
        <v>02</v>
      </c>
      <c r="J1163" s="39" t="str">
        <f t="shared" si="410"/>
        <v/>
      </c>
      <c r="K1163" s="40" t="str">
        <f t="shared" si="411"/>
        <v>04:15</v>
      </c>
      <c r="L1163" s="48"/>
      <c r="M1163" s="41" t="str">
        <f t="shared" si="412"/>
        <v/>
      </c>
      <c r="N1163" s="41" t="str">
        <f t="shared" si="400"/>
        <v/>
      </c>
      <c r="O1163" s="10" t="str">
        <f t="shared" si="401"/>
        <v>04:15</v>
      </c>
      <c r="P1163" s="10" t="str">
        <f t="shared" si="402"/>
        <v/>
      </c>
      <c r="Q1163" s="48" t="str">
        <f t="shared" si="403"/>
        <v/>
      </c>
      <c r="R1163" s="48" t="str">
        <f t="shared" si="404"/>
        <v/>
      </c>
      <c r="S1163" s="42" t="str">
        <f t="shared" si="405"/>
        <v>DOPPIO</v>
      </c>
      <c r="T1163" s="57" t="str">
        <f>Tabella3[[#This Row],[Descrizione Attività]]</f>
        <v>200/MP104A-MP105B - ripr guasto cavi</v>
      </c>
      <c r="U1163" s="57" t="str">
        <f>IF(Tabella1[[#This Row],[DATA]]="","","02")</f>
        <v>02</v>
      </c>
      <c r="V1163" s="34"/>
      <c r="W1163" s="34"/>
      <c r="X1163" s="33"/>
      <c r="Y1163" s="23"/>
      <c r="Z1163" s="21" t="str">
        <f t="shared" si="406"/>
        <v>lunedì</v>
      </c>
      <c r="AA1163" s="22">
        <f t="shared" si="407"/>
        <v>4.25</v>
      </c>
      <c r="AB1163" s="22" t="str">
        <f t="shared" si="408"/>
        <v>04:15</v>
      </c>
      <c r="AC1163" s="22" t="str">
        <f t="shared" si="409"/>
        <v>NO</v>
      </c>
      <c r="AD1163" s="46"/>
      <c r="AE1163" s="85">
        <v>45845</v>
      </c>
      <c r="AF1163" s="86" t="s">
        <v>110</v>
      </c>
      <c r="AG1163" s="86" t="s">
        <v>50</v>
      </c>
      <c r="AH1163" s="86">
        <v>5400256591</v>
      </c>
      <c r="AI1163" s="86">
        <v>10</v>
      </c>
      <c r="AJ1163" s="87">
        <v>7.45</v>
      </c>
      <c r="AK1163" s="87">
        <v>12</v>
      </c>
      <c r="AL1163" s="87">
        <v>8.5</v>
      </c>
      <c r="AM1163" s="86" t="s">
        <v>238</v>
      </c>
      <c r="AN1163" s="86" t="s">
        <v>45</v>
      </c>
      <c r="AO1163" s="75" t="s">
        <v>61</v>
      </c>
    </row>
    <row r="1164" spans="1:41" ht="14.45" customHeight="1">
      <c r="A1164" s="64"/>
      <c r="B1164" s="9">
        <f t="shared" si="396"/>
        <v>45845</v>
      </c>
      <c r="C1164" s="39">
        <f t="shared" si="413"/>
        <v>5400256460</v>
      </c>
      <c r="D1164" s="38" t="str">
        <f>IF(AF1164="", "", IFERROR(TEXT(INDEX(Tabella4[N°], MATCH("*"&amp;AF1164&amp;"*", Tabella4[DIPENDENTE], 0)), "0000"), "Non trovato"))</f>
        <v>0431</v>
      </c>
      <c r="E1164" s="38" t="str">
        <f>IF(AG1164="", "", IF(ISERROR(MATCH("*"&amp;AG1164&amp;"*", Tabella4[DIPENDENTE], 0)), "Non trovato", TEXT(INDEX(Tabella4[N°], MATCH("*"&amp;AG1164&amp;"*", Tabella4[DIPENDENTE], 0)), "0000")))</f>
        <v>0475</v>
      </c>
      <c r="F1164" s="48" t="str">
        <f t="shared" si="397"/>
        <v>DI NICOLA</v>
      </c>
      <c r="G1164" s="48" t="str">
        <f t="shared" si="398"/>
        <v>TRINGALI</v>
      </c>
      <c r="H1164" s="57"/>
      <c r="I1164" s="68" t="str">
        <f t="shared" si="399"/>
        <v>02</v>
      </c>
      <c r="J1164" s="39" t="str">
        <f t="shared" si="410"/>
        <v/>
      </c>
      <c r="K1164" s="40" t="str">
        <f t="shared" si="411"/>
        <v>04:15</v>
      </c>
      <c r="L1164" s="48"/>
      <c r="M1164" s="41" t="str">
        <f t="shared" si="412"/>
        <v/>
      </c>
      <c r="N1164" s="41" t="str">
        <f t="shared" si="400"/>
        <v/>
      </c>
      <c r="O1164" s="10" t="str">
        <f t="shared" si="401"/>
        <v>04:15</v>
      </c>
      <c r="P1164" s="10" t="str">
        <f t="shared" si="402"/>
        <v/>
      </c>
      <c r="Q1164" s="48" t="str">
        <f t="shared" si="403"/>
        <v/>
      </c>
      <c r="R1164" s="48" t="str">
        <f t="shared" si="404"/>
        <v/>
      </c>
      <c r="S1164" s="42" t="str">
        <f t="shared" si="405"/>
        <v>DOPPIO</v>
      </c>
      <c r="T1164" s="57" t="str">
        <f>Tabella3[[#This Row],[Descrizione Attività]]</f>
        <v>PTF 5: luce fari + neon scalandrone</v>
      </c>
      <c r="U1164" s="57" t="str">
        <f>IF(Tabella1[[#This Row],[DATA]]="","","02")</f>
        <v>02</v>
      </c>
      <c r="V1164" s="34"/>
      <c r="W1164" s="34"/>
      <c r="X1164" s="33"/>
      <c r="Y1164" s="23"/>
      <c r="Z1164" s="21" t="str">
        <f t="shared" si="406"/>
        <v>lunedì</v>
      </c>
      <c r="AA1164" s="22">
        <f t="shared" si="407"/>
        <v>4.25</v>
      </c>
      <c r="AB1164" s="22" t="str">
        <f t="shared" si="408"/>
        <v>04:15</v>
      </c>
      <c r="AC1164" s="22" t="str">
        <f t="shared" si="409"/>
        <v>NO</v>
      </c>
      <c r="AD1164" s="46"/>
      <c r="AE1164" s="85">
        <v>45845</v>
      </c>
      <c r="AF1164" s="86" t="s">
        <v>64</v>
      </c>
      <c r="AG1164" s="86" t="s">
        <v>57</v>
      </c>
      <c r="AH1164" s="86">
        <v>5400256460</v>
      </c>
      <c r="AI1164" s="86">
        <v>10</v>
      </c>
      <c r="AJ1164" s="87">
        <v>7.45</v>
      </c>
      <c r="AK1164" s="87">
        <v>12</v>
      </c>
      <c r="AL1164" s="87">
        <v>8.5</v>
      </c>
      <c r="AM1164" s="86" t="s">
        <v>269</v>
      </c>
      <c r="AN1164" s="86" t="s">
        <v>45</v>
      </c>
      <c r="AO1164" s="75" t="s">
        <v>61</v>
      </c>
    </row>
    <row r="1165" spans="1:41" ht="14.45" customHeight="1">
      <c r="A1165" s="38"/>
      <c r="B1165" s="9">
        <f t="shared" si="396"/>
        <v>45845</v>
      </c>
      <c r="C1165" s="39">
        <f t="shared" si="413"/>
        <v>5400257237</v>
      </c>
      <c r="D1165" s="38" t="str">
        <f>IF(AF1165="", "", IFERROR(TEXT(INDEX(Tabella4[N°], MATCH("*"&amp;AF1165&amp;"*", Tabella4[DIPENDENTE], 0)), "0000"), "Non trovato"))</f>
        <v>0493</v>
      </c>
      <c r="E1165" s="38" t="str">
        <f>IF(AG1165="", "", IF(ISERROR(MATCH("*"&amp;AG1165&amp;"*", Tabella4[DIPENDENTE], 0)), "Non trovato", TEXT(INDEX(Tabella4[N°], MATCH("*"&amp;AG1165&amp;"*", Tabella4[DIPENDENTE], 0)), "0000")))</f>
        <v>0304</v>
      </c>
      <c r="F1165" s="48" t="str">
        <f t="shared" si="397"/>
        <v>SPINALI D</v>
      </c>
      <c r="G1165" s="48" t="str">
        <f t="shared" si="398"/>
        <v>MANSERVIGI</v>
      </c>
      <c r="H1165" s="57"/>
      <c r="I1165" s="68" t="str">
        <f t="shared" si="399"/>
        <v>02</v>
      </c>
      <c r="J1165" s="39" t="str">
        <f t="shared" si="410"/>
        <v/>
      </c>
      <c r="K1165" s="40" t="str">
        <f t="shared" si="411"/>
        <v>04:15</v>
      </c>
      <c r="L1165" s="48"/>
      <c r="M1165" s="41" t="str">
        <f t="shared" si="412"/>
        <v/>
      </c>
      <c r="N1165" s="41" t="str">
        <f t="shared" si="400"/>
        <v/>
      </c>
      <c r="O1165" s="10" t="str">
        <f t="shared" si="401"/>
        <v>04:15</v>
      </c>
      <c r="P1165" s="10" t="str">
        <f t="shared" si="402"/>
        <v/>
      </c>
      <c r="Q1165" s="48" t="str">
        <f t="shared" si="403"/>
        <v/>
      </c>
      <c r="R1165" s="48" t="str">
        <f t="shared" si="404"/>
        <v/>
      </c>
      <c r="S1165" s="42" t="str">
        <f t="shared" si="405"/>
        <v>DOPPIO</v>
      </c>
      <c r="T1165" s="57" t="str">
        <f>Tabella3[[#This Row],[Descrizione Attività]]</f>
        <v>PA1S: squ strum correttiva Luglio</v>
      </c>
      <c r="U1165" s="57" t="str">
        <f>IF(Tabella1[[#This Row],[DATA]]="","","02")</f>
        <v>02</v>
      </c>
      <c r="V1165" s="34"/>
      <c r="W1165" s="34"/>
      <c r="X1165" s="33"/>
      <c r="Y1165" s="23"/>
      <c r="Z1165" s="21" t="str">
        <f t="shared" si="406"/>
        <v>lunedì</v>
      </c>
      <c r="AA1165" s="22">
        <f t="shared" si="407"/>
        <v>4.25</v>
      </c>
      <c r="AB1165" s="22" t="str">
        <f t="shared" si="408"/>
        <v>04:15</v>
      </c>
      <c r="AC1165" s="22" t="str">
        <f t="shared" si="409"/>
        <v>NO</v>
      </c>
      <c r="AD1165" s="46"/>
      <c r="AE1165" s="85">
        <v>45845</v>
      </c>
      <c r="AF1165" s="86" t="s">
        <v>42</v>
      </c>
      <c r="AG1165" s="86" t="s">
        <v>87</v>
      </c>
      <c r="AH1165" s="86">
        <v>5400257237</v>
      </c>
      <c r="AI1165" s="86">
        <v>10</v>
      </c>
      <c r="AJ1165" s="87">
        <v>7.45</v>
      </c>
      <c r="AK1165" s="87">
        <v>12</v>
      </c>
      <c r="AL1165" s="87">
        <v>8.5</v>
      </c>
      <c r="AM1165" s="86" t="s">
        <v>260</v>
      </c>
      <c r="AN1165" s="86" t="s">
        <v>45</v>
      </c>
      <c r="AO1165" s="75" t="s">
        <v>46</v>
      </c>
    </row>
    <row r="1166" spans="1:41" ht="14.45" customHeight="1">
      <c r="A1166" s="38"/>
      <c r="B1166" s="9">
        <f t="shared" si="396"/>
        <v>45845</v>
      </c>
      <c r="C1166" s="39">
        <f t="shared" si="413"/>
        <v>5400257235</v>
      </c>
      <c r="D1166" s="38" t="str">
        <f>IF(AF1166="", "", IFERROR(TEXT(INDEX(Tabella4[N°], MATCH("*"&amp;AF1166&amp;"*", Tabella4[DIPENDENTE], 0)), "0000"), "Non trovato"))</f>
        <v>1442</v>
      </c>
      <c r="E1166" s="38" t="str">
        <f>IF(AG1166="", "", IF(ISERROR(MATCH("*"&amp;AG1166&amp;"*", Tabella4[DIPENDENTE], 0)), "Non trovato", TEXT(INDEX(Tabella4[N°], MATCH("*"&amp;AG1166&amp;"*", Tabella4[DIPENDENTE], 0)), "0000")))</f>
        <v>1924</v>
      </c>
      <c r="F1166" s="48" t="str">
        <f t="shared" si="397"/>
        <v>TARASCIO</v>
      </c>
      <c r="G1166" s="48" t="str">
        <f t="shared" si="398"/>
        <v>PARTESANO</v>
      </c>
      <c r="H1166" s="57"/>
      <c r="I1166" s="68" t="str">
        <f t="shared" si="399"/>
        <v>02</v>
      </c>
      <c r="J1166" s="39" t="str">
        <f t="shared" si="410"/>
        <v/>
      </c>
      <c r="K1166" s="40" t="str">
        <f t="shared" si="411"/>
        <v>04:15</v>
      </c>
      <c r="L1166" s="48"/>
      <c r="M1166" s="41" t="str">
        <f t="shared" si="412"/>
        <v/>
      </c>
      <c r="N1166" s="41" t="str">
        <f t="shared" si="400"/>
        <v/>
      </c>
      <c r="O1166" s="10" t="str">
        <f t="shared" si="401"/>
        <v>04:15</v>
      </c>
      <c r="P1166" s="10" t="str">
        <f t="shared" si="402"/>
        <v/>
      </c>
      <c r="Q1166" s="48" t="str">
        <f t="shared" si="403"/>
        <v/>
      </c>
      <c r="R1166" s="48" t="str">
        <f t="shared" si="404"/>
        <v/>
      </c>
      <c r="S1166" s="42" t="str">
        <f t="shared" si="405"/>
        <v>DOPPIO</v>
      </c>
      <c r="T1166" s="57" t="str">
        <f>Tabella3[[#This Row],[Descrizione Attività]]</f>
        <v>Utilities: squ strum correttiva Luglio</v>
      </c>
      <c r="U1166" s="57" t="str">
        <f>IF(Tabella1[[#This Row],[DATA]]="","","02")</f>
        <v>02</v>
      </c>
      <c r="V1166" s="34"/>
      <c r="W1166" s="34"/>
      <c r="X1166" s="33"/>
      <c r="Y1166" s="23"/>
      <c r="Z1166" s="21" t="str">
        <f t="shared" si="406"/>
        <v>lunedì</v>
      </c>
      <c r="AA1166" s="22">
        <f t="shared" si="407"/>
        <v>4.25</v>
      </c>
      <c r="AB1166" s="22" t="str">
        <f t="shared" si="408"/>
        <v>04:15</v>
      </c>
      <c r="AC1166" s="22" t="str">
        <f t="shared" si="409"/>
        <v>NO</v>
      </c>
      <c r="AD1166" s="46"/>
      <c r="AE1166" s="85">
        <v>45845</v>
      </c>
      <c r="AF1166" s="86" t="s">
        <v>102</v>
      </c>
      <c r="AG1166" s="86" t="s">
        <v>103</v>
      </c>
      <c r="AH1166" s="86">
        <v>5400257235</v>
      </c>
      <c r="AI1166" s="86">
        <v>10</v>
      </c>
      <c r="AJ1166" s="87">
        <v>7.45</v>
      </c>
      <c r="AK1166" s="87">
        <v>12</v>
      </c>
      <c r="AL1166" s="87">
        <v>8.5</v>
      </c>
      <c r="AM1166" s="86" t="s">
        <v>262</v>
      </c>
      <c r="AN1166" s="86" t="s">
        <v>45</v>
      </c>
      <c r="AO1166" s="75" t="s">
        <v>46</v>
      </c>
    </row>
    <row r="1167" spans="1:41" ht="14.45" customHeight="1">
      <c r="A1167" s="38"/>
      <c r="B1167" s="9">
        <f t="shared" si="396"/>
        <v>45845</v>
      </c>
      <c r="C1167" s="39">
        <f t="shared" si="413"/>
        <v>5400257401</v>
      </c>
      <c r="D1167" s="38" t="str">
        <f>IF(AF1167="", "", IFERROR(TEXT(INDEX(Tabella4[N°], MATCH("*"&amp;AF1167&amp;"*", Tabella4[DIPENDENTE], 0)), "0000"), "Non trovato"))</f>
        <v>0354</v>
      </c>
      <c r="E1167" s="38" t="str">
        <f>IF(AG1167="", "", IF(ISERROR(MATCH("*"&amp;AG1167&amp;"*", Tabella4[DIPENDENTE], 0)), "Non trovato", TEXT(INDEX(Tabella4[N°], MATCH("*"&amp;AG1167&amp;"*", Tabella4[DIPENDENTE], 0)), "0000")))</f>
        <v>0277</v>
      </c>
      <c r="F1167" s="48" t="str">
        <f t="shared" si="397"/>
        <v>GARRO L</v>
      </c>
      <c r="G1167" s="48" t="str">
        <f t="shared" si="398"/>
        <v>BAUDO</v>
      </c>
      <c r="H1167" s="57"/>
      <c r="I1167" s="68" t="str">
        <f t="shared" si="399"/>
        <v>02</v>
      </c>
      <c r="J1167" s="39" t="str">
        <f t="shared" si="410"/>
        <v/>
      </c>
      <c r="K1167" s="40" t="str">
        <f t="shared" si="411"/>
        <v>04:15</v>
      </c>
      <c r="L1167" s="48"/>
      <c r="M1167" s="41" t="str">
        <f t="shared" si="412"/>
        <v/>
      </c>
      <c r="N1167" s="41" t="str">
        <f t="shared" si="400"/>
        <v/>
      </c>
      <c r="O1167" s="10" t="str">
        <f t="shared" si="401"/>
        <v>04:15</v>
      </c>
      <c r="P1167" s="10" t="str">
        <f t="shared" si="402"/>
        <v/>
      </c>
      <c r="Q1167" s="48" t="str">
        <f t="shared" si="403"/>
        <v/>
      </c>
      <c r="R1167" s="48" t="str">
        <f t="shared" si="404"/>
        <v/>
      </c>
      <c r="S1167" s="42" t="str">
        <f t="shared" si="405"/>
        <v>DOPPIO</v>
      </c>
      <c r="T1167" s="57" t="str">
        <f>Tabella3[[#This Row],[Descrizione Attività]]</f>
        <v>1200: assistenza KV - HIC</v>
      </c>
      <c r="U1167" s="57" t="str">
        <f>IF(Tabella1[[#This Row],[DATA]]="","","02")</f>
        <v>02</v>
      </c>
      <c r="V1167" s="34"/>
      <c r="W1167" s="34"/>
      <c r="X1167" s="33"/>
      <c r="Y1167" s="23"/>
      <c r="Z1167" s="21" t="str">
        <f t="shared" si="406"/>
        <v>lunedì</v>
      </c>
      <c r="AA1167" s="22">
        <f t="shared" si="407"/>
        <v>4.25</v>
      </c>
      <c r="AB1167" s="22" t="str">
        <f t="shared" si="408"/>
        <v>04:15</v>
      </c>
      <c r="AC1167" s="22" t="str">
        <f t="shared" si="409"/>
        <v>NO</v>
      </c>
      <c r="AD1167" s="46"/>
      <c r="AE1167" s="85">
        <v>45845</v>
      </c>
      <c r="AF1167" s="86" t="s">
        <v>99</v>
      </c>
      <c r="AG1167" s="86" t="s">
        <v>94</v>
      </c>
      <c r="AH1167" s="86">
        <v>5400257401</v>
      </c>
      <c r="AI1167" s="86">
        <v>10</v>
      </c>
      <c r="AJ1167" s="87">
        <v>7.45</v>
      </c>
      <c r="AK1167" s="87">
        <v>12</v>
      </c>
      <c r="AL1167" s="87">
        <v>8.5</v>
      </c>
      <c r="AM1167" s="86" t="s">
        <v>252</v>
      </c>
      <c r="AN1167" s="86" t="s">
        <v>45</v>
      </c>
      <c r="AO1167" s="75" t="s">
        <v>46</v>
      </c>
    </row>
    <row r="1168" spans="1:41" ht="14.45" customHeight="1">
      <c r="A1168" s="38"/>
      <c r="B1168" s="9">
        <f t="shared" si="396"/>
        <v>45845</v>
      </c>
      <c r="C1168" s="39">
        <f t="shared" si="413"/>
        <v>5400257240</v>
      </c>
      <c r="D1168" s="38" t="str">
        <f>IF(AF1168="", "", IFERROR(TEXT(INDEX(Tabella4[N°], MATCH("*"&amp;AF1168&amp;"*", Tabella4[DIPENDENTE], 0)), "0000"), "Non trovato"))</f>
        <v>0490</v>
      </c>
      <c r="E1168" s="38" t="str">
        <f>IF(AG1168="", "", IF(ISERROR(MATCH("*"&amp;AG1168&amp;"*", Tabella4[DIPENDENTE], 0)), "Non trovato", TEXT(INDEX(Tabella4[N°], MATCH("*"&amp;AG1168&amp;"*", Tabella4[DIPENDENTE], 0)), "0000")))</f>
        <v>2214</v>
      </c>
      <c r="F1168" s="48" t="str">
        <f t="shared" si="397"/>
        <v>RICIPUTO</v>
      </c>
      <c r="G1168" s="48" t="str">
        <f t="shared" si="398"/>
        <v>SERRA</v>
      </c>
      <c r="H1168" s="57"/>
      <c r="I1168" s="68" t="str">
        <f t="shared" si="399"/>
        <v>02</v>
      </c>
      <c r="J1168" s="39" t="str">
        <f t="shared" si="410"/>
        <v/>
      </c>
      <c r="K1168" s="40" t="str">
        <f t="shared" si="411"/>
        <v>04:15</v>
      </c>
      <c r="L1168" s="48"/>
      <c r="M1168" s="41" t="str">
        <f t="shared" si="412"/>
        <v/>
      </c>
      <c r="N1168" s="41" t="str">
        <f t="shared" si="400"/>
        <v/>
      </c>
      <c r="O1168" s="10" t="str">
        <f t="shared" si="401"/>
        <v>04:15</v>
      </c>
      <c r="P1168" s="10" t="str">
        <f t="shared" si="402"/>
        <v/>
      </c>
      <c r="Q1168" s="48" t="str">
        <f t="shared" si="403"/>
        <v/>
      </c>
      <c r="R1168" s="48" t="str">
        <f t="shared" si="404"/>
        <v/>
      </c>
      <c r="S1168" s="42" t="str">
        <f t="shared" si="405"/>
        <v>DOPPIO</v>
      </c>
      <c r="T1168" s="57" t="str">
        <f>Tabella3[[#This Row],[Descrizione Attività]]</f>
        <v>ARCOM BLE PON: squ stru corrett Luglio</v>
      </c>
      <c r="U1168" s="57" t="str">
        <f>IF(Tabella1[[#This Row],[DATA]]="","","02")</f>
        <v>02</v>
      </c>
      <c r="V1168" s="34"/>
      <c r="W1168" s="34"/>
      <c r="X1168" s="33"/>
      <c r="Y1168" s="23"/>
      <c r="Z1168" s="21" t="str">
        <f t="shared" si="406"/>
        <v>lunedì</v>
      </c>
      <c r="AA1168" s="22">
        <f t="shared" si="407"/>
        <v>4.25</v>
      </c>
      <c r="AB1168" s="22" t="str">
        <f t="shared" si="408"/>
        <v>04:15</v>
      </c>
      <c r="AC1168" s="22" t="str">
        <f t="shared" si="409"/>
        <v>NO</v>
      </c>
      <c r="AD1168" s="46"/>
      <c r="AE1168" s="85">
        <v>45845</v>
      </c>
      <c r="AF1168" s="86" t="s">
        <v>96</v>
      </c>
      <c r="AG1168" s="86" t="s">
        <v>52</v>
      </c>
      <c r="AH1168" s="86">
        <v>5400257240</v>
      </c>
      <c r="AI1168" s="86">
        <v>10</v>
      </c>
      <c r="AJ1168" s="87">
        <v>7.45</v>
      </c>
      <c r="AK1168" s="87">
        <v>12</v>
      </c>
      <c r="AL1168" s="87">
        <v>8.5</v>
      </c>
      <c r="AM1168" s="86" t="s">
        <v>261</v>
      </c>
      <c r="AN1168" s="86" t="s">
        <v>45</v>
      </c>
      <c r="AO1168" s="75" t="s">
        <v>46</v>
      </c>
    </row>
    <row r="1169" spans="1:41" ht="14.45" customHeight="1">
      <c r="A1169" s="38"/>
      <c r="B1169" s="9">
        <f t="shared" si="396"/>
        <v>45845</v>
      </c>
      <c r="C1169" s="39">
        <f t="shared" si="413"/>
        <v>5400257240</v>
      </c>
      <c r="D1169" s="38" t="str">
        <f>IF(AF1169="", "", IFERROR(TEXT(INDEX(Tabella4[N°], MATCH("*"&amp;AF1169&amp;"*", Tabella4[DIPENDENTE], 0)), "0000"), "Non trovato"))</f>
        <v>2132</v>
      </c>
      <c r="E1169" s="38" t="str">
        <f>IF(AG1169="", "", IF(ISERROR(MATCH("*"&amp;AG1169&amp;"*", Tabella4[DIPENDENTE], 0)), "Non trovato", TEXT(INDEX(Tabella4[N°], MATCH("*"&amp;AG1169&amp;"*", Tabella4[DIPENDENTE], 0)), "0000")))</f>
        <v/>
      </c>
      <c r="F1169" s="48" t="str">
        <f t="shared" si="397"/>
        <v>ALLEGRETTI</v>
      </c>
      <c r="G1169" s="48" t="str">
        <f t="shared" si="398"/>
        <v/>
      </c>
      <c r="H1169" s="57"/>
      <c r="I1169" s="68" t="str">
        <f t="shared" si="399"/>
        <v>02</v>
      </c>
      <c r="J1169" s="39" t="str">
        <f t="shared" si="410"/>
        <v/>
      </c>
      <c r="K1169" s="40" t="str">
        <f t="shared" si="411"/>
        <v>04:15</v>
      </c>
      <c r="L1169" s="48"/>
      <c r="M1169" s="41" t="str">
        <f t="shared" si="412"/>
        <v/>
      </c>
      <c r="N1169" s="41" t="str">
        <f t="shared" si="400"/>
        <v/>
      </c>
      <c r="O1169" s="10" t="str">
        <f t="shared" si="401"/>
        <v>04:15</v>
      </c>
      <c r="P1169" s="10" t="str">
        <f t="shared" si="402"/>
        <v/>
      </c>
      <c r="Q1169" s="48" t="str">
        <f t="shared" si="403"/>
        <v/>
      </c>
      <c r="R1169" s="48" t="str">
        <f t="shared" si="404"/>
        <v/>
      </c>
      <c r="S1169" s="42" t="str">
        <f t="shared" si="405"/>
        <v>SINGOLO</v>
      </c>
      <c r="T1169" s="57" t="str">
        <f>Tabella3[[#This Row],[Descrizione Attività]]</f>
        <v>ARCOM BLE PON: squ stru corrett Luglio</v>
      </c>
      <c r="U1169" s="57" t="str">
        <f>IF(Tabella1[[#This Row],[DATA]]="","","02")</f>
        <v>02</v>
      </c>
      <c r="V1169" s="34"/>
      <c r="W1169" s="34"/>
      <c r="X1169" s="33"/>
      <c r="Y1169" s="23"/>
      <c r="Z1169" s="21" t="str">
        <f t="shared" si="406"/>
        <v>lunedì</v>
      </c>
      <c r="AA1169" s="22">
        <f t="shared" si="407"/>
        <v>4.25</v>
      </c>
      <c r="AB1169" s="22" t="str">
        <f t="shared" si="408"/>
        <v>04:15</v>
      </c>
      <c r="AC1169" s="22" t="str">
        <f t="shared" si="409"/>
        <v>NO</v>
      </c>
      <c r="AD1169" s="46"/>
      <c r="AE1169" s="85">
        <v>45845</v>
      </c>
      <c r="AF1169" s="86" t="s">
        <v>107</v>
      </c>
      <c r="AG1169" s="86"/>
      <c r="AH1169" s="86">
        <v>5400257240</v>
      </c>
      <c r="AI1169" s="86">
        <v>10</v>
      </c>
      <c r="AJ1169" s="87">
        <v>7.45</v>
      </c>
      <c r="AK1169" s="87">
        <v>12</v>
      </c>
      <c r="AL1169" s="87">
        <v>4.25</v>
      </c>
      <c r="AM1169" s="86" t="s">
        <v>261</v>
      </c>
      <c r="AN1169" s="86" t="s">
        <v>45</v>
      </c>
      <c r="AO1169" s="75" t="s">
        <v>46</v>
      </c>
    </row>
    <row r="1170" spans="1:41" ht="14.45" customHeight="1">
      <c r="A1170" s="38"/>
      <c r="B1170" s="9">
        <f t="shared" si="396"/>
        <v>45845</v>
      </c>
      <c r="C1170" s="39">
        <f t="shared" si="413"/>
        <v>404</v>
      </c>
      <c r="D1170" s="38" t="str">
        <f>IF(AF1170="", "", IFERROR(TEXT(INDEX(Tabella4[N°], MATCH("*"&amp;AF1170&amp;"*", Tabella4[DIPENDENTE], 0)), "0000"), "Non trovato"))</f>
        <v>2132</v>
      </c>
      <c r="E1170" s="38" t="str">
        <f>IF(AG1170="", "", IF(ISERROR(MATCH("*"&amp;AG1170&amp;"*", Tabella4[DIPENDENTE], 0)), "Non trovato", TEXT(INDEX(Tabella4[N°], MATCH("*"&amp;AG1170&amp;"*", Tabella4[DIPENDENTE], 0)), "0000")))</f>
        <v/>
      </c>
      <c r="F1170" s="48" t="str">
        <f t="shared" si="397"/>
        <v>ALLEGRETTI</v>
      </c>
      <c r="G1170" s="48" t="str">
        <f t="shared" si="398"/>
        <v/>
      </c>
      <c r="H1170" s="57"/>
      <c r="I1170" s="68" t="str">
        <f t="shared" si="399"/>
        <v>02</v>
      </c>
      <c r="J1170" s="39" t="str">
        <f t="shared" si="410"/>
        <v>05:00</v>
      </c>
      <c r="K1170" s="40" t="str">
        <f t="shared" si="411"/>
        <v/>
      </c>
      <c r="L1170" s="48"/>
      <c r="M1170" s="41" t="str">
        <f t="shared" si="412"/>
        <v/>
      </c>
      <c r="N1170" s="41" t="str">
        <f t="shared" si="400"/>
        <v/>
      </c>
      <c r="O1170" s="10" t="str">
        <f t="shared" si="401"/>
        <v>05:00</v>
      </c>
      <c r="P1170" s="10" t="str">
        <f t="shared" si="402"/>
        <v/>
      </c>
      <c r="Q1170" s="48" t="str">
        <f t="shared" si="403"/>
        <v/>
      </c>
      <c r="R1170" s="48" t="str">
        <f t="shared" si="404"/>
        <v/>
      </c>
      <c r="S1170" s="42" t="str">
        <f t="shared" si="405"/>
        <v>SINGOLO</v>
      </c>
      <c r="T1170" s="57" t="str">
        <f>Tabella3[[#This Row],[Descrizione Attività]]</f>
        <v>ORE CONTO PROPRIO</v>
      </c>
      <c r="U1170" s="57" t="str">
        <f>IF(Tabella1[[#This Row],[DATA]]="","","02")</f>
        <v>02</v>
      </c>
      <c r="V1170" s="34"/>
      <c r="W1170" s="34"/>
      <c r="X1170" s="33"/>
      <c r="Y1170" s="23"/>
      <c r="Z1170" s="21" t="str">
        <f t="shared" si="406"/>
        <v>lunedì</v>
      </c>
      <c r="AA1170" s="22">
        <f t="shared" si="407"/>
        <v>5</v>
      </c>
      <c r="AB1170" s="22" t="str">
        <f t="shared" si="408"/>
        <v>05:00</v>
      </c>
      <c r="AC1170" s="22" t="str">
        <f t="shared" si="409"/>
        <v>NO</v>
      </c>
      <c r="AD1170" s="46"/>
      <c r="AE1170" s="85">
        <v>45845</v>
      </c>
      <c r="AF1170" s="86" t="s">
        <v>107</v>
      </c>
      <c r="AG1170" s="86"/>
      <c r="AH1170" s="86">
        <v>4041</v>
      </c>
      <c r="AI1170" s="86">
        <v>10</v>
      </c>
      <c r="AJ1170" s="87">
        <v>12.45</v>
      </c>
      <c r="AK1170" s="87">
        <v>17.45</v>
      </c>
      <c r="AL1170" s="87">
        <v>5</v>
      </c>
      <c r="AM1170" s="86" t="s">
        <v>62</v>
      </c>
      <c r="AN1170" s="86" t="s">
        <v>49</v>
      </c>
      <c r="AO1170" s="75">
        <v>4041</v>
      </c>
    </row>
    <row r="1171" spans="1:41" ht="14.45" customHeight="1">
      <c r="A1171" s="38"/>
      <c r="B1171" s="9">
        <f t="shared" si="396"/>
        <v>45845</v>
      </c>
      <c r="C1171" s="39">
        <f t="shared" si="413"/>
        <v>404</v>
      </c>
      <c r="D1171" s="38" t="str">
        <f>IF(AF1171="", "", IFERROR(TEXT(INDEX(Tabella4[N°], MATCH("*"&amp;AF1171&amp;"*", Tabella4[DIPENDENTE], 0)), "0000"), "Non trovato"))</f>
        <v>2132</v>
      </c>
      <c r="E1171" s="38" t="str">
        <f>IF(AG1171="", "", IF(ISERROR(MATCH("*"&amp;AG1171&amp;"*", Tabella4[DIPENDENTE], 0)), "Non trovato", TEXT(INDEX(Tabella4[N°], MATCH("*"&amp;AG1171&amp;"*", Tabella4[DIPENDENTE], 0)), "0000")))</f>
        <v/>
      </c>
      <c r="F1171" s="48" t="str">
        <f t="shared" si="397"/>
        <v>ALLEGRETTI</v>
      </c>
      <c r="G1171" s="48" t="str">
        <f t="shared" si="398"/>
        <v/>
      </c>
      <c r="H1171" s="57"/>
      <c r="I1171" s="68" t="str">
        <f t="shared" si="399"/>
        <v>02</v>
      </c>
      <c r="J1171" s="39" t="str">
        <f t="shared" si="410"/>
        <v>01:00</v>
      </c>
      <c r="K1171" s="40" t="str">
        <f t="shared" si="411"/>
        <v/>
      </c>
      <c r="L1171" s="48"/>
      <c r="M1171" s="41" t="str">
        <f t="shared" si="412"/>
        <v/>
      </c>
      <c r="N1171" s="41" t="str">
        <f t="shared" si="400"/>
        <v/>
      </c>
      <c r="O1171" s="10" t="str">
        <f t="shared" si="401"/>
        <v>01:00</v>
      </c>
      <c r="P1171" s="10" t="str">
        <f t="shared" si="402"/>
        <v/>
      </c>
      <c r="Q1171" s="48" t="str">
        <f t="shared" si="403"/>
        <v/>
      </c>
      <c r="R1171" s="48" t="str">
        <f t="shared" si="404"/>
        <v/>
      </c>
      <c r="S1171" s="42" t="str">
        <f t="shared" si="405"/>
        <v>SINGOLO</v>
      </c>
      <c r="T1171" s="57" t="str">
        <f>Tabella3[[#This Row],[Descrizione Attività]]</f>
        <v>ORE CONTO PROPRIO</v>
      </c>
      <c r="U1171" s="57" t="str">
        <f>IF(Tabella1[[#This Row],[DATA]]="","","02")</f>
        <v>02</v>
      </c>
      <c r="V1171" s="34"/>
      <c r="W1171" s="34"/>
      <c r="X1171" s="33"/>
      <c r="Y1171" s="23"/>
      <c r="Z1171" s="21" t="str">
        <f t="shared" si="406"/>
        <v>lunedì</v>
      </c>
      <c r="AA1171" s="22">
        <f t="shared" si="407"/>
        <v>1</v>
      </c>
      <c r="AB1171" s="22" t="str">
        <f t="shared" si="408"/>
        <v>01:00</v>
      </c>
      <c r="AC1171" s="22" t="str">
        <f t="shared" si="409"/>
        <v>NO</v>
      </c>
      <c r="AD1171" s="46"/>
      <c r="AE1171" s="85">
        <v>45845</v>
      </c>
      <c r="AF1171" s="86" t="s">
        <v>107</v>
      </c>
      <c r="AG1171" s="86"/>
      <c r="AH1171" s="86">
        <v>4041</v>
      </c>
      <c r="AI1171" s="86">
        <v>10</v>
      </c>
      <c r="AJ1171" s="87">
        <v>6.45</v>
      </c>
      <c r="AK1171" s="87">
        <v>7.45</v>
      </c>
      <c r="AL1171" s="87">
        <v>1</v>
      </c>
      <c r="AM1171" s="86" t="s">
        <v>62</v>
      </c>
      <c r="AN1171" s="86" t="s">
        <v>49</v>
      </c>
      <c r="AO1171" s="75">
        <v>4041</v>
      </c>
    </row>
    <row r="1172" spans="1:41" ht="14.45" customHeight="1">
      <c r="A1172" s="38"/>
      <c r="B1172" s="9">
        <f t="shared" si="396"/>
        <v>45845</v>
      </c>
      <c r="C1172" s="39">
        <f t="shared" si="413"/>
        <v>404</v>
      </c>
      <c r="D1172" s="38" t="str">
        <f>IF(AF1172="", "", IFERROR(TEXT(INDEX(Tabella4[N°], MATCH("*"&amp;AF1172&amp;"*", Tabella4[DIPENDENTE], 0)), "0000"), "Non trovato"))</f>
        <v>1442</v>
      </c>
      <c r="E1172" s="38" t="str">
        <f>IF(AG1172="", "", IF(ISERROR(MATCH("*"&amp;AG1172&amp;"*", Tabella4[DIPENDENTE], 0)), "Non trovato", TEXT(INDEX(Tabella4[N°], MATCH("*"&amp;AG1172&amp;"*", Tabella4[DIPENDENTE], 0)), "0000")))</f>
        <v>0483</v>
      </c>
      <c r="F1172" s="48" t="str">
        <f t="shared" si="397"/>
        <v>TARASCIO</v>
      </c>
      <c r="G1172" s="48" t="str">
        <f t="shared" si="398"/>
        <v>SCARAVELLI</v>
      </c>
      <c r="H1172" s="57"/>
      <c r="I1172" s="68" t="str">
        <f t="shared" si="399"/>
        <v>02</v>
      </c>
      <c r="J1172" s="39" t="str">
        <f t="shared" si="410"/>
        <v>04:00</v>
      </c>
      <c r="K1172" s="40" t="str">
        <f t="shared" si="411"/>
        <v/>
      </c>
      <c r="L1172" s="48"/>
      <c r="M1172" s="41" t="str">
        <f t="shared" si="412"/>
        <v/>
      </c>
      <c r="N1172" s="41" t="str">
        <f t="shared" si="400"/>
        <v/>
      </c>
      <c r="O1172" s="10" t="str">
        <f t="shared" si="401"/>
        <v>04:00</v>
      </c>
      <c r="P1172" s="10" t="str">
        <f t="shared" si="402"/>
        <v/>
      </c>
      <c r="Q1172" s="48" t="str">
        <f t="shared" si="403"/>
        <v/>
      </c>
      <c r="R1172" s="48" t="str">
        <f t="shared" si="404"/>
        <v/>
      </c>
      <c r="S1172" s="42" t="str">
        <f t="shared" si="405"/>
        <v>DOPPIO</v>
      </c>
      <c r="T1172" s="57" t="str">
        <f>Tabella3[[#This Row],[Descrizione Attività]]</f>
        <v>ORE CONTO PROPRIO</v>
      </c>
      <c r="U1172" s="57" t="str">
        <f>IF(Tabella1[[#This Row],[DATA]]="","","02")</f>
        <v>02</v>
      </c>
      <c r="V1172" s="34"/>
      <c r="W1172" s="34"/>
      <c r="X1172" s="33"/>
      <c r="Y1172" s="23"/>
      <c r="Z1172" s="21" t="str">
        <f t="shared" si="406"/>
        <v>lunedì</v>
      </c>
      <c r="AA1172" s="22">
        <f t="shared" si="407"/>
        <v>4</v>
      </c>
      <c r="AB1172" s="22" t="str">
        <f t="shared" si="408"/>
        <v>04:00</v>
      </c>
      <c r="AC1172" s="22" t="str">
        <f t="shared" si="409"/>
        <v>NO</v>
      </c>
      <c r="AD1172" s="46"/>
      <c r="AE1172" s="85">
        <v>45845</v>
      </c>
      <c r="AF1172" s="86" t="s">
        <v>102</v>
      </c>
      <c r="AG1172" s="86" t="s">
        <v>51</v>
      </c>
      <c r="AH1172" s="86">
        <v>4041</v>
      </c>
      <c r="AI1172" s="86">
        <v>10</v>
      </c>
      <c r="AJ1172" s="87">
        <v>12.45</v>
      </c>
      <c r="AK1172" s="87">
        <v>16.45</v>
      </c>
      <c r="AL1172" s="87">
        <v>8</v>
      </c>
      <c r="AM1172" s="86" t="s">
        <v>62</v>
      </c>
      <c r="AN1172" s="86" t="s">
        <v>49</v>
      </c>
      <c r="AO1172" s="75">
        <v>4041</v>
      </c>
    </row>
    <row r="1173" spans="1:41" ht="14.45" customHeight="1">
      <c r="A1173" s="38"/>
      <c r="B1173" s="9">
        <f t="shared" si="396"/>
        <v>45845</v>
      </c>
      <c r="C1173" s="39">
        <f t="shared" si="413"/>
        <v>404</v>
      </c>
      <c r="D1173" s="38" t="str">
        <f>IF(AF1173="", "", IFERROR(TEXT(INDEX(Tabella4[N°], MATCH("*"&amp;AF1173&amp;"*", Tabella4[DIPENDENTE], 0)), "0000"), "Non trovato"))</f>
        <v>1924</v>
      </c>
      <c r="E1173" s="38" t="str">
        <f>IF(AG1173="", "", IF(ISERROR(MATCH("*"&amp;AG1173&amp;"*", Tabella4[DIPENDENTE], 0)), "Non trovato", TEXT(INDEX(Tabella4[N°], MATCH("*"&amp;AG1173&amp;"*", Tabella4[DIPENDENTE], 0)), "0000")))</f>
        <v/>
      </c>
      <c r="F1173" s="48" t="str">
        <f t="shared" si="397"/>
        <v>PARTESANO</v>
      </c>
      <c r="G1173" s="48" t="str">
        <f t="shared" si="398"/>
        <v/>
      </c>
      <c r="H1173" s="57"/>
      <c r="I1173" s="68" t="str">
        <f t="shared" si="399"/>
        <v>02</v>
      </c>
      <c r="J1173" s="39" t="str">
        <f t="shared" si="410"/>
        <v>04:00</v>
      </c>
      <c r="K1173" s="40" t="str">
        <f t="shared" si="411"/>
        <v/>
      </c>
      <c r="L1173" s="48"/>
      <c r="M1173" s="41" t="str">
        <f t="shared" si="412"/>
        <v/>
      </c>
      <c r="N1173" s="41" t="str">
        <f t="shared" si="400"/>
        <v/>
      </c>
      <c r="O1173" s="10" t="str">
        <f t="shared" si="401"/>
        <v>04:00</v>
      </c>
      <c r="P1173" s="10" t="str">
        <f t="shared" si="402"/>
        <v/>
      </c>
      <c r="Q1173" s="48" t="str">
        <f t="shared" si="403"/>
        <v/>
      </c>
      <c r="R1173" s="48" t="str">
        <f t="shared" si="404"/>
        <v/>
      </c>
      <c r="S1173" s="42" t="str">
        <f t="shared" si="405"/>
        <v>SINGOLO</v>
      </c>
      <c r="T1173" s="57" t="str">
        <f>Tabella3[[#This Row],[Descrizione Attività]]</f>
        <v>ORE CONTO PROPRIO</v>
      </c>
      <c r="U1173" s="57" t="str">
        <f>IF(Tabella1[[#This Row],[DATA]]="","","02")</f>
        <v>02</v>
      </c>
      <c r="V1173" s="34"/>
      <c r="W1173" s="34"/>
      <c r="X1173" s="33"/>
      <c r="Y1173" s="23"/>
      <c r="Z1173" s="21" t="str">
        <f t="shared" si="406"/>
        <v>lunedì</v>
      </c>
      <c r="AA1173" s="22">
        <f t="shared" si="407"/>
        <v>4</v>
      </c>
      <c r="AB1173" s="22" t="str">
        <f t="shared" si="408"/>
        <v>04:00</v>
      </c>
      <c r="AC1173" s="22" t="str">
        <f t="shared" si="409"/>
        <v>NO</v>
      </c>
      <c r="AD1173" s="46"/>
      <c r="AE1173" s="85">
        <v>45845</v>
      </c>
      <c r="AF1173" s="86" t="s">
        <v>103</v>
      </c>
      <c r="AG1173" s="86"/>
      <c r="AH1173" s="86">
        <v>4041</v>
      </c>
      <c r="AI1173" s="86">
        <v>10</v>
      </c>
      <c r="AJ1173" s="87">
        <v>12.45</v>
      </c>
      <c r="AK1173" s="87">
        <v>16.45</v>
      </c>
      <c r="AL1173" s="87">
        <v>4</v>
      </c>
      <c r="AM1173" s="86" t="s">
        <v>62</v>
      </c>
      <c r="AN1173" s="86" t="s">
        <v>49</v>
      </c>
      <c r="AO1173" s="75">
        <v>4041</v>
      </c>
    </row>
    <row r="1174" spans="1:41" ht="14.45" customHeight="1">
      <c r="A1174" s="38"/>
      <c r="B1174" s="9">
        <f t="shared" si="396"/>
        <v>45845</v>
      </c>
      <c r="C1174" s="39">
        <f t="shared" si="413"/>
        <v>404</v>
      </c>
      <c r="D1174" s="38" t="str">
        <f>IF(AF1174="", "", IFERROR(TEXT(INDEX(Tabella4[N°], MATCH("*"&amp;AF1174&amp;"*", Tabella4[DIPENDENTE], 0)), "0000"), "Non trovato"))</f>
        <v>0476</v>
      </c>
      <c r="E1174" s="38" t="str">
        <f>IF(AG1174="", "", IF(ISERROR(MATCH("*"&amp;AG1174&amp;"*", Tabella4[DIPENDENTE], 0)), "Non trovato", TEXT(INDEX(Tabella4[N°], MATCH("*"&amp;AG1174&amp;"*", Tabella4[DIPENDENTE], 0)), "0000")))</f>
        <v/>
      </c>
      <c r="F1174" s="48" t="str">
        <f t="shared" si="397"/>
        <v>ARICO'</v>
      </c>
      <c r="G1174" s="48" t="str">
        <f t="shared" si="398"/>
        <v/>
      </c>
      <c r="H1174" s="57"/>
      <c r="I1174" s="68" t="str">
        <f t="shared" si="399"/>
        <v>02</v>
      </c>
      <c r="J1174" s="39" t="str">
        <f t="shared" si="410"/>
        <v>04:15</v>
      </c>
      <c r="K1174" s="40" t="str">
        <f t="shared" si="411"/>
        <v/>
      </c>
      <c r="L1174" s="48"/>
      <c r="M1174" s="41" t="str">
        <f t="shared" si="412"/>
        <v/>
      </c>
      <c r="N1174" s="41" t="str">
        <f t="shared" si="400"/>
        <v/>
      </c>
      <c r="O1174" s="10" t="str">
        <f t="shared" si="401"/>
        <v>04:15</v>
      </c>
      <c r="P1174" s="10" t="str">
        <f t="shared" si="402"/>
        <v/>
      </c>
      <c r="Q1174" s="48" t="str">
        <f t="shared" si="403"/>
        <v/>
      </c>
      <c r="R1174" s="48" t="str">
        <f t="shared" si="404"/>
        <v/>
      </c>
      <c r="S1174" s="42" t="str">
        <f t="shared" si="405"/>
        <v>SINGOLO</v>
      </c>
      <c r="T1174" s="57" t="str">
        <f>Tabella3[[#This Row],[Descrizione Attività]]</f>
        <v>ORE CONTO PROPRIO</v>
      </c>
      <c r="U1174" s="57" t="str">
        <f>IF(Tabella1[[#This Row],[DATA]]="","","02")</f>
        <v>02</v>
      </c>
      <c r="V1174" s="34"/>
      <c r="W1174" s="34"/>
      <c r="X1174" s="33"/>
      <c r="Y1174" s="23"/>
      <c r="Z1174" s="21" t="str">
        <f t="shared" si="406"/>
        <v>lunedì</v>
      </c>
      <c r="AA1174" s="22">
        <f t="shared" si="407"/>
        <v>4.25</v>
      </c>
      <c r="AB1174" s="22" t="str">
        <f t="shared" si="408"/>
        <v>04:15</v>
      </c>
      <c r="AC1174" s="22" t="str">
        <f t="shared" si="409"/>
        <v>NO</v>
      </c>
      <c r="AD1174" s="46"/>
      <c r="AE1174" s="85">
        <v>45845</v>
      </c>
      <c r="AF1174" s="86" t="s">
        <v>108</v>
      </c>
      <c r="AG1174" s="86"/>
      <c r="AH1174" s="86">
        <v>4041</v>
      </c>
      <c r="AI1174" s="86">
        <v>10</v>
      </c>
      <c r="AJ1174" s="87">
        <v>7.45</v>
      </c>
      <c r="AK1174" s="87">
        <v>12</v>
      </c>
      <c r="AL1174" s="87">
        <v>4.25</v>
      </c>
      <c r="AM1174" s="86" t="s">
        <v>62</v>
      </c>
      <c r="AN1174" s="86" t="s">
        <v>49</v>
      </c>
      <c r="AO1174" s="75">
        <v>4041</v>
      </c>
    </row>
    <row r="1175" spans="1:41" ht="14.45" customHeight="1">
      <c r="A1175" s="38"/>
      <c r="B1175" s="9">
        <f t="shared" si="396"/>
        <v>45845</v>
      </c>
      <c r="C1175" s="39" t="str">
        <f t="shared" si="413"/>
        <v>23/134</v>
      </c>
      <c r="D1175" s="38" t="str">
        <f>IF(AF1175="", "", IFERROR(TEXT(INDEX(Tabella4[N°], MATCH("*"&amp;AF1175&amp;"*", Tabella4[DIPENDENTE], 0)), "0000"), "Non trovato"))</f>
        <v>1972</v>
      </c>
      <c r="E1175" s="38" t="str">
        <f>IF(AG1175="", "", IF(ISERROR(MATCH("*"&amp;AG1175&amp;"*", Tabella4[DIPENDENTE], 0)), "Non trovato", TEXT(INDEX(Tabella4[N°], MATCH("*"&amp;AG1175&amp;"*", Tabella4[DIPENDENTE], 0)), "0000")))</f>
        <v/>
      </c>
      <c r="F1175" s="48" t="str">
        <f t="shared" si="397"/>
        <v>MILLO</v>
      </c>
      <c r="G1175" s="48" t="str">
        <f t="shared" si="398"/>
        <v/>
      </c>
      <c r="H1175" s="57"/>
      <c r="I1175" s="68" t="str">
        <f t="shared" si="399"/>
        <v>02</v>
      </c>
      <c r="J1175" s="39" t="str">
        <f t="shared" si="410"/>
        <v/>
      </c>
      <c r="K1175" s="40" t="str">
        <f t="shared" si="411"/>
        <v>02:45</v>
      </c>
      <c r="L1175" s="48"/>
      <c r="M1175" s="41" t="str">
        <f t="shared" si="412"/>
        <v/>
      </c>
      <c r="N1175" s="41" t="str">
        <f t="shared" si="400"/>
        <v/>
      </c>
      <c r="O1175" s="10" t="str">
        <f t="shared" si="401"/>
        <v>02:45</v>
      </c>
      <c r="P1175" s="10" t="str">
        <f t="shared" si="402"/>
        <v/>
      </c>
      <c r="Q1175" s="48" t="str">
        <f t="shared" si="403"/>
        <v/>
      </c>
      <c r="R1175" s="48" t="str">
        <f t="shared" si="404"/>
        <v/>
      </c>
      <c r="S1175" s="42" t="str">
        <f t="shared" si="405"/>
        <v>SINGOLO</v>
      </c>
      <c r="T1175" s="57" t="str">
        <f>Tabella3[[#This Row],[Descrizione Attività]]</f>
        <v>Manutenzione Strumentale Isab</v>
      </c>
      <c r="U1175" s="57" t="str">
        <f>IF(Tabella1[[#This Row],[DATA]]="","","02")</f>
        <v>02</v>
      </c>
      <c r="V1175" s="34"/>
      <c r="W1175" s="34"/>
      <c r="X1175" s="33"/>
      <c r="Y1175" s="23"/>
      <c r="Z1175" s="21" t="str">
        <f t="shared" si="406"/>
        <v>lunedì</v>
      </c>
      <c r="AA1175" s="22">
        <f t="shared" si="407"/>
        <v>2.75</v>
      </c>
      <c r="AB1175" s="22" t="str">
        <f t="shared" si="408"/>
        <v>02:45</v>
      </c>
      <c r="AC1175" s="22" t="str">
        <f t="shared" si="409"/>
        <v>NO</v>
      </c>
      <c r="AD1175" s="46"/>
      <c r="AE1175" s="85">
        <v>45845</v>
      </c>
      <c r="AF1175" s="86" t="s">
        <v>100</v>
      </c>
      <c r="AG1175" s="86"/>
      <c r="AH1175" s="86">
        <v>23134</v>
      </c>
      <c r="AI1175" s="86">
        <v>20</v>
      </c>
      <c r="AJ1175" s="87">
        <v>14</v>
      </c>
      <c r="AK1175" s="87">
        <v>16.45</v>
      </c>
      <c r="AL1175" s="87">
        <v>2.75</v>
      </c>
      <c r="AM1175" s="86" t="s">
        <v>156</v>
      </c>
      <c r="AN1175" s="86" t="s">
        <v>49</v>
      </c>
      <c r="AO1175" s="75" t="s">
        <v>46</v>
      </c>
    </row>
    <row r="1176" spans="1:41" ht="14.45" customHeight="1">
      <c r="A1176" s="38"/>
      <c r="B1176" s="9">
        <f t="shared" si="396"/>
        <v>45845</v>
      </c>
      <c r="C1176" s="39">
        <f t="shared" si="413"/>
        <v>404</v>
      </c>
      <c r="D1176" s="38" t="str">
        <f>IF(AF1176="", "", IFERROR(TEXT(INDEX(Tabella4[N°], MATCH("*"&amp;AF1176&amp;"*", Tabella4[DIPENDENTE], 0)), "0000"), "Non trovato"))</f>
        <v>0319</v>
      </c>
      <c r="E1176" s="38" t="str">
        <f>IF(AG1176="", "", IF(ISERROR(MATCH("*"&amp;AG1176&amp;"*", Tabella4[DIPENDENTE], 0)), "Non trovato", TEXT(INDEX(Tabella4[N°], MATCH("*"&amp;AG1176&amp;"*", Tabella4[DIPENDENTE], 0)), "0000")))</f>
        <v/>
      </c>
      <c r="F1176" s="48" t="str">
        <f t="shared" si="397"/>
        <v>AMARA</v>
      </c>
      <c r="G1176" s="48" t="str">
        <f t="shared" si="398"/>
        <v/>
      </c>
      <c r="H1176" s="57"/>
      <c r="I1176" s="68" t="str">
        <f t="shared" si="399"/>
        <v>02</v>
      </c>
      <c r="J1176" s="39" t="str">
        <f t="shared" si="410"/>
        <v>01:00</v>
      </c>
      <c r="K1176" s="40" t="str">
        <f t="shared" si="411"/>
        <v/>
      </c>
      <c r="L1176" s="48"/>
      <c r="M1176" s="41" t="str">
        <f t="shared" si="412"/>
        <v/>
      </c>
      <c r="N1176" s="41" t="str">
        <f t="shared" si="400"/>
        <v/>
      </c>
      <c r="O1176" s="10" t="str">
        <f t="shared" si="401"/>
        <v>01:00</v>
      </c>
      <c r="P1176" s="10" t="str">
        <f t="shared" si="402"/>
        <v/>
      </c>
      <c r="Q1176" s="48" t="str">
        <f t="shared" si="403"/>
        <v/>
      </c>
      <c r="R1176" s="48" t="str">
        <f t="shared" si="404"/>
        <v/>
      </c>
      <c r="S1176" s="42" t="str">
        <f t="shared" si="405"/>
        <v>SINGOLO</v>
      </c>
      <c r="T1176" s="57" t="str">
        <f>Tabella3[[#This Row],[Descrizione Attività]]</f>
        <v>ORE CONTO PROPRIO</v>
      </c>
      <c r="U1176" s="57" t="str">
        <f>IF(Tabella1[[#This Row],[DATA]]="","","02")</f>
        <v>02</v>
      </c>
      <c r="V1176" s="34"/>
      <c r="W1176" s="34"/>
      <c r="X1176" s="33"/>
      <c r="Y1176" s="23"/>
      <c r="Z1176" s="21" t="str">
        <f t="shared" si="406"/>
        <v>lunedì</v>
      </c>
      <c r="AA1176" s="22">
        <f t="shared" si="407"/>
        <v>1</v>
      </c>
      <c r="AB1176" s="22" t="str">
        <f t="shared" si="408"/>
        <v>01:00</v>
      </c>
      <c r="AC1176" s="22" t="str">
        <f t="shared" si="409"/>
        <v>NO</v>
      </c>
      <c r="AD1176" s="46"/>
      <c r="AE1176" s="85">
        <v>45845</v>
      </c>
      <c r="AF1176" s="86" t="s">
        <v>155</v>
      </c>
      <c r="AG1176" s="86"/>
      <c r="AH1176" s="86">
        <v>4041</v>
      </c>
      <c r="AI1176" s="86">
        <v>10</v>
      </c>
      <c r="AJ1176" s="87">
        <v>6.45</v>
      </c>
      <c r="AK1176" s="87">
        <v>7.45</v>
      </c>
      <c r="AL1176" s="87">
        <v>1</v>
      </c>
      <c r="AM1176" s="86" t="s">
        <v>62</v>
      </c>
      <c r="AN1176" s="86" t="s">
        <v>49</v>
      </c>
      <c r="AO1176" s="75">
        <v>4041</v>
      </c>
    </row>
    <row r="1177" spans="1:41" ht="14.45" customHeight="1">
      <c r="A1177" s="38"/>
      <c r="B1177" s="9">
        <f t="shared" si="396"/>
        <v>45845</v>
      </c>
      <c r="C1177" s="39" t="str">
        <f t="shared" si="413"/>
        <v>23/134</v>
      </c>
      <c r="D1177" s="38" t="str">
        <f>IF(AF1177="", "", IFERROR(TEXT(INDEX(Tabella4[N°], MATCH("*"&amp;AF1177&amp;"*", Tabella4[DIPENDENTE], 0)), "0000"), "Non trovato"))</f>
        <v>2109</v>
      </c>
      <c r="E1177" s="38" t="str">
        <f>IF(AG1177="", "", IF(ISERROR(MATCH("*"&amp;AG1177&amp;"*", Tabella4[DIPENDENTE], 0)), "Non trovato", TEXT(INDEX(Tabella4[N°], MATCH("*"&amp;AG1177&amp;"*", Tabella4[DIPENDENTE], 0)), "0000")))</f>
        <v/>
      </c>
      <c r="F1177" s="48" t="str">
        <f t="shared" si="397"/>
        <v>CAVALLI</v>
      </c>
      <c r="G1177" s="48" t="str">
        <f t="shared" si="398"/>
        <v/>
      </c>
      <c r="H1177" s="57"/>
      <c r="I1177" s="68" t="str">
        <f t="shared" si="399"/>
        <v>02</v>
      </c>
      <c r="J1177" s="39" t="str">
        <f t="shared" si="410"/>
        <v/>
      </c>
      <c r="K1177" s="40" t="str">
        <f t="shared" si="411"/>
        <v>08:15</v>
      </c>
      <c r="L1177" s="48"/>
      <c r="M1177" s="41" t="str">
        <f t="shared" si="412"/>
        <v/>
      </c>
      <c r="N1177" s="41" t="str">
        <f t="shared" si="400"/>
        <v/>
      </c>
      <c r="O1177" s="10" t="str">
        <f t="shared" si="401"/>
        <v>08:15</v>
      </c>
      <c r="P1177" s="10" t="str">
        <f t="shared" si="402"/>
        <v/>
      </c>
      <c r="Q1177" s="48" t="str">
        <f t="shared" si="403"/>
        <v/>
      </c>
      <c r="R1177" s="48" t="str">
        <f t="shared" si="404"/>
        <v/>
      </c>
      <c r="S1177" s="42" t="str">
        <f t="shared" si="405"/>
        <v>SINGOLO</v>
      </c>
      <c r="T1177" s="57" t="str">
        <f>Tabella3[[#This Row],[Descrizione Attività]]</f>
        <v>Manutenzione Strumentale Isab</v>
      </c>
      <c r="U1177" s="57" t="str">
        <f>IF(Tabella1[[#This Row],[DATA]]="","","02")</f>
        <v>02</v>
      </c>
      <c r="V1177" s="34"/>
      <c r="W1177" s="34"/>
      <c r="X1177" s="33"/>
      <c r="Y1177" s="23"/>
      <c r="Z1177" s="21" t="str">
        <f t="shared" si="406"/>
        <v>lunedì</v>
      </c>
      <c r="AA1177" s="22">
        <f t="shared" si="407"/>
        <v>8.25</v>
      </c>
      <c r="AB1177" s="22" t="str">
        <f t="shared" si="408"/>
        <v>08:15</v>
      </c>
      <c r="AC1177" s="22" t="str">
        <f t="shared" si="409"/>
        <v>NO</v>
      </c>
      <c r="AD1177" s="46"/>
      <c r="AE1177" s="85">
        <v>45845</v>
      </c>
      <c r="AF1177" s="86" t="s">
        <v>114</v>
      </c>
      <c r="AG1177" s="86"/>
      <c r="AH1177" s="86">
        <v>23134</v>
      </c>
      <c r="AI1177" s="86">
        <v>20</v>
      </c>
      <c r="AJ1177" s="87">
        <v>7.45</v>
      </c>
      <c r="AK1177" s="87">
        <v>16.45</v>
      </c>
      <c r="AL1177" s="87">
        <v>8.25</v>
      </c>
      <c r="AM1177" s="86" t="s">
        <v>156</v>
      </c>
      <c r="AN1177" s="86" t="s">
        <v>49</v>
      </c>
      <c r="AO1177" s="75" t="s">
        <v>46</v>
      </c>
    </row>
    <row r="1178" spans="1:41" ht="14.45" customHeight="1">
      <c r="A1178" s="38"/>
      <c r="B1178" s="9">
        <f t="shared" si="396"/>
        <v>45845</v>
      </c>
      <c r="C1178" s="39">
        <f t="shared" si="413"/>
        <v>404</v>
      </c>
      <c r="D1178" s="38" t="str">
        <f>IF(AF1178="", "", IFERROR(TEXT(INDEX(Tabella4[N°], MATCH("*"&amp;AF1178&amp;"*", Tabella4[DIPENDENTE], 0)), "0000"), "Non trovato"))</f>
        <v>1050</v>
      </c>
      <c r="E1178" s="38" t="str">
        <f>IF(AG1178="", "", IF(ISERROR(MATCH("*"&amp;AG1178&amp;"*", Tabella4[DIPENDENTE], 0)), "Non trovato", TEXT(INDEX(Tabella4[N°], MATCH("*"&amp;AG1178&amp;"*", Tabella4[DIPENDENTE], 0)), "0000")))</f>
        <v/>
      </c>
      <c r="F1178" s="48" t="str">
        <f t="shared" si="397"/>
        <v>GIGLIUTO M</v>
      </c>
      <c r="G1178" s="48" t="str">
        <f t="shared" si="398"/>
        <v/>
      </c>
      <c r="H1178" s="57"/>
      <c r="I1178" s="68" t="str">
        <f t="shared" si="399"/>
        <v>02</v>
      </c>
      <c r="J1178" s="39" t="str">
        <f t="shared" si="410"/>
        <v>07:45</v>
      </c>
      <c r="K1178" s="40" t="str">
        <f t="shared" si="411"/>
        <v/>
      </c>
      <c r="L1178" s="48"/>
      <c r="M1178" s="41" t="str">
        <f t="shared" si="412"/>
        <v/>
      </c>
      <c r="N1178" s="41" t="str">
        <f t="shared" si="400"/>
        <v/>
      </c>
      <c r="O1178" s="10" t="str">
        <f t="shared" si="401"/>
        <v>07:45</v>
      </c>
      <c r="P1178" s="10" t="str">
        <f t="shared" si="402"/>
        <v/>
      </c>
      <c r="Q1178" s="48" t="str">
        <f t="shared" si="403"/>
        <v/>
      </c>
      <c r="R1178" s="48" t="str">
        <f t="shared" si="404"/>
        <v/>
      </c>
      <c r="S1178" s="42" t="str">
        <f t="shared" si="405"/>
        <v>SINGOLO</v>
      </c>
      <c r="T1178" s="57" t="str">
        <f>Tabella3[[#This Row],[Descrizione Attività]]</f>
        <v>ORE CONTO PROPRIO</v>
      </c>
      <c r="U1178" s="57" t="str">
        <f>IF(Tabella1[[#This Row],[DATA]]="","","02")</f>
        <v>02</v>
      </c>
      <c r="V1178" s="34"/>
      <c r="W1178" s="34"/>
      <c r="X1178" s="33"/>
      <c r="Y1178" s="23"/>
      <c r="Z1178" s="21" t="str">
        <f t="shared" si="406"/>
        <v>lunedì</v>
      </c>
      <c r="AA1178" s="22">
        <f t="shared" si="407"/>
        <v>7.75</v>
      </c>
      <c r="AB1178" s="22" t="str">
        <f t="shared" si="408"/>
        <v>07:45</v>
      </c>
      <c r="AC1178" s="22" t="str">
        <f t="shared" si="409"/>
        <v>NO</v>
      </c>
      <c r="AD1178" s="46"/>
      <c r="AE1178" s="85">
        <v>45845</v>
      </c>
      <c r="AF1178" s="86" t="s">
        <v>109</v>
      </c>
      <c r="AG1178" s="86"/>
      <c r="AH1178" s="86">
        <v>4041</v>
      </c>
      <c r="AI1178" s="86">
        <v>10</v>
      </c>
      <c r="AJ1178" s="87">
        <v>8.15</v>
      </c>
      <c r="AK1178" s="87">
        <v>16.45</v>
      </c>
      <c r="AL1178" s="87">
        <v>7.75</v>
      </c>
      <c r="AM1178" s="86" t="s">
        <v>62</v>
      </c>
      <c r="AN1178" s="86" t="s">
        <v>49</v>
      </c>
      <c r="AO1178" s="75">
        <v>4041</v>
      </c>
    </row>
    <row r="1179" spans="1:41" ht="14.45" customHeight="1">
      <c r="A1179" s="38"/>
      <c r="B1179" s="9">
        <f t="shared" si="396"/>
        <v>45845</v>
      </c>
      <c r="C1179" s="39" t="str">
        <f t="shared" si="413"/>
        <v>23/134</v>
      </c>
      <c r="D1179" s="38" t="str">
        <f>IF(AF1179="", "", IFERROR(TEXT(INDEX(Tabella4[N°], MATCH("*"&amp;AF1179&amp;"*", Tabella4[DIPENDENTE], 0)), "0000"), "Non trovato"))</f>
        <v>0263</v>
      </c>
      <c r="E1179" s="38" t="str">
        <f>IF(AG1179="", "", IF(ISERROR(MATCH("*"&amp;AG1179&amp;"*", Tabella4[DIPENDENTE], 0)), "Non trovato", TEXT(INDEX(Tabella4[N°], MATCH("*"&amp;AG1179&amp;"*", Tabella4[DIPENDENTE], 0)), "0000")))</f>
        <v/>
      </c>
      <c r="F1179" s="48" t="str">
        <f t="shared" si="397"/>
        <v>ROSSITTO G</v>
      </c>
      <c r="G1179" s="48" t="str">
        <f t="shared" si="398"/>
        <v/>
      </c>
      <c r="H1179" s="57"/>
      <c r="I1179" s="68" t="str">
        <f t="shared" si="399"/>
        <v>02</v>
      </c>
      <c r="J1179" s="39" t="str">
        <f t="shared" si="410"/>
        <v/>
      </c>
      <c r="K1179" s="40" t="str">
        <f t="shared" si="411"/>
        <v>01:30</v>
      </c>
      <c r="L1179" s="48"/>
      <c r="M1179" s="41" t="str">
        <f t="shared" si="412"/>
        <v/>
      </c>
      <c r="N1179" s="41" t="str">
        <f t="shared" si="400"/>
        <v/>
      </c>
      <c r="O1179" s="10" t="str">
        <f t="shared" si="401"/>
        <v>01:30</v>
      </c>
      <c r="P1179" s="10" t="str">
        <f t="shared" si="402"/>
        <v/>
      </c>
      <c r="Q1179" s="48" t="str">
        <f t="shared" si="403"/>
        <v/>
      </c>
      <c r="R1179" s="48" t="str">
        <f t="shared" si="404"/>
        <v/>
      </c>
      <c r="S1179" s="42" t="str">
        <f t="shared" si="405"/>
        <v>SINGOLO</v>
      </c>
      <c r="T1179" s="57" t="str">
        <f>Tabella3[[#This Row],[Descrizione Attività]]</f>
        <v>Manutenzione Elettrica Isab</v>
      </c>
      <c r="U1179" s="57" t="str">
        <f>IF(Tabella1[[#This Row],[DATA]]="","","02")</f>
        <v>02</v>
      </c>
      <c r="V1179" s="34"/>
      <c r="W1179" s="34"/>
      <c r="X1179" s="33"/>
      <c r="Y1179" s="23"/>
      <c r="Z1179" s="21" t="str">
        <f t="shared" si="406"/>
        <v>lunedì</v>
      </c>
      <c r="AA1179" s="22">
        <f t="shared" si="407"/>
        <v>1.5</v>
      </c>
      <c r="AB1179" s="22" t="str">
        <f t="shared" si="408"/>
        <v>01:30</v>
      </c>
      <c r="AC1179" s="22" t="str">
        <f t="shared" si="409"/>
        <v>NO</v>
      </c>
      <c r="AD1179" s="46"/>
      <c r="AE1179" s="85">
        <v>45845</v>
      </c>
      <c r="AF1179" s="86" t="s">
        <v>110</v>
      </c>
      <c r="AG1179" s="86"/>
      <c r="AH1179" s="86">
        <v>23134</v>
      </c>
      <c r="AI1179" s="86">
        <v>10</v>
      </c>
      <c r="AJ1179" s="87">
        <v>6.15</v>
      </c>
      <c r="AK1179" s="87">
        <v>7.45</v>
      </c>
      <c r="AL1179" s="87">
        <v>1.5</v>
      </c>
      <c r="AM1179" s="86" t="s">
        <v>111</v>
      </c>
      <c r="AN1179" s="86" t="s">
        <v>49</v>
      </c>
      <c r="AO1179" s="75" t="s">
        <v>61</v>
      </c>
    </row>
    <row r="1180" spans="1:41" ht="14.45" customHeight="1">
      <c r="A1180" s="38"/>
      <c r="B1180" s="9">
        <f t="shared" si="396"/>
        <v>45845</v>
      </c>
      <c r="C1180" s="39" t="str">
        <f t="shared" si="413"/>
        <v>23/134</v>
      </c>
      <c r="D1180" s="38" t="str">
        <f>IF(AF1180="", "", IFERROR(TEXT(INDEX(Tabella4[N°], MATCH("*"&amp;AF1180&amp;"*", Tabella4[DIPENDENTE], 0)), "0000"), "Non trovato"))</f>
        <v>0263</v>
      </c>
      <c r="E1180" s="38" t="str">
        <f>IF(AG1180="", "", IF(ISERROR(MATCH("*"&amp;AG1180&amp;"*", Tabella4[DIPENDENTE], 0)), "Non trovato", TEXT(INDEX(Tabella4[N°], MATCH("*"&amp;AG1180&amp;"*", Tabella4[DIPENDENTE], 0)), "0000")))</f>
        <v/>
      </c>
      <c r="F1180" s="48" t="str">
        <f t="shared" si="397"/>
        <v>ROSSITTO G</v>
      </c>
      <c r="G1180" s="48" t="str">
        <f t="shared" si="398"/>
        <v/>
      </c>
      <c r="H1180" s="57"/>
      <c r="I1180" s="68" t="str">
        <f t="shared" si="399"/>
        <v>02</v>
      </c>
      <c r="J1180" s="39" t="str">
        <f t="shared" si="410"/>
        <v/>
      </c>
      <c r="K1180" s="40" t="str">
        <f t="shared" si="411"/>
        <v>05:00</v>
      </c>
      <c r="L1180" s="48"/>
      <c r="M1180" s="41" t="str">
        <f t="shared" si="412"/>
        <v/>
      </c>
      <c r="N1180" s="41" t="str">
        <f t="shared" si="400"/>
        <v/>
      </c>
      <c r="O1180" s="10" t="str">
        <f t="shared" si="401"/>
        <v>05:00</v>
      </c>
      <c r="P1180" s="10" t="str">
        <f t="shared" si="402"/>
        <v/>
      </c>
      <c r="Q1180" s="48" t="str">
        <f t="shared" si="403"/>
        <v/>
      </c>
      <c r="R1180" s="48" t="str">
        <f t="shared" si="404"/>
        <v/>
      </c>
      <c r="S1180" s="42" t="str">
        <f t="shared" si="405"/>
        <v>SINGOLO</v>
      </c>
      <c r="T1180" s="57" t="str">
        <f>Tabella3[[#This Row],[Descrizione Attività]]</f>
        <v>Manutenzione Elettrica Isab</v>
      </c>
      <c r="U1180" s="57" t="str">
        <f>IF(Tabella1[[#This Row],[DATA]]="","","02")</f>
        <v>02</v>
      </c>
      <c r="V1180" s="34"/>
      <c r="W1180" s="34"/>
      <c r="X1180" s="33"/>
      <c r="Y1180" s="23"/>
      <c r="Z1180" s="21" t="str">
        <f t="shared" si="406"/>
        <v>lunedì</v>
      </c>
      <c r="AA1180" s="22">
        <f t="shared" si="407"/>
        <v>5</v>
      </c>
      <c r="AB1180" s="22" t="str">
        <f t="shared" si="408"/>
        <v>05:00</v>
      </c>
      <c r="AC1180" s="22" t="str">
        <f t="shared" si="409"/>
        <v>NO</v>
      </c>
      <c r="AD1180" s="46"/>
      <c r="AE1180" s="85">
        <v>45845</v>
      </c>
      <c r="AF1180" s="86" t="s">
        <v>110</v>
      </c>
      <c r="AG1180" s="86"/>
      <c r="AH1180" s="86">
        <v>23134</v>
      </c>
      <c r="AI1180" s="86">
        <v>10</v>
      </c>
      <c r="AJ1180" s="87">
        <v>12.45</v>
      </c>
      <c r="AK1180" s="87">
        <v>17.45</v>
      </c>
      <c r="AL1180" s="87">
        <v>5</v>
      </c>
      <c r="AM1180" s="86" t="s">
        <v>111</v>
      </c>
      <c r="AN1180" s="86" t="s">
        <v>49</v>
      </c>
      <c r="AO1180" s="75" t="s">
        <v>61</v>
      </c>
    </row>
    <row r="1181" spans="1:41" ht="14.45" customHeight="1">
      <c r="A1181" s="38"/>
      <c r="B1181" s="9">
        <f t="shared" si="396"/>
        <v>45845</v>
      </c>
      <c r="C1181" s="39">
        <f t="shared" si="413"/>
        <v>404</v>
      </c>
      <c r="D1181" s="38" t="str">
        <f>IF(AF1181="", "", IFERROR(TEXT(INDEX(Tabella4[N°], MATCH("*"&amp;AF1181&amp;"*", Tabella4[DIPENDENTE], 0)), "0000"), "Non trovato"))</f>
        <v>1765</v>
      </c>
      <c r="E1181" s="38" t="str">
        <f>IF(AG1181="", "", IF(ISERROR(MATCH("*"&amp;AG1181&amp;"*", Tabella4[DIPENDENTE], 0)), "Non trovato", TEXT(INDEX(Tabella4[N°], MATCH("*"&amp;AG1181&amp;"*", Tabella4[DIPENDENTE], 0)), "0000")))</f>
        <v>0386</v>
      </c>
      <c r="F1181" s="48" t="str">
        <f t="shared" si="397"/>
        <v>SIRINGO</v>
      </c>
      <c r="G1181" s="48" t="str">
        <f t="shared" si="398"/>
        <v>TRICHINI</v>
      </c>
      <c r="H1181" s="57"/>
      <c r="I1181" s="68" t="str">
        <f t="shared" si="399"/>
        <v>02</v>
      </c>
      <c r="J1181" s="39" t="str">
        <f t="shared" si="410"/>
        <v>08:15</v>
      </c>
      <c r="K1181" s="40" t="str">
        <f t="shared" si="411"/>
        <v/>
      </c>
      <c r="L1181" s="48"/>
      <c r="M1181" s="41" t="str">
        <f t="shared" si="412"/>
        <v/>
      </c>
      <c r="N1181" s="41" t="str">
        <f t="shared" si="400"/>
        <v/>
      </c>
      <c r="O1181" s="10" t="str">
        <f t="shared" si="401"/>
        <v>08:15</v>
      </c>
      <c r="P1181" s="10" t="str">
        <f t="shared" si="402"/>
        <v/>
      </c>
      <c r="Q1181" s="48" t="str">
        <f t="shared" si="403"/>
        <v/>
      </c>
      <c r="R1181" s="48" t="str">
        <f t="shared" si="404"/>
        <v/>
      </c>
      <c r="S1181" s="42" t="str">
        <f t="shared" si="405"/>
        <v>DOPPIO</v>
      </c>
      <c r="T1181" s="57" t="str">
        <f>Tabella3[[#This Row],[Descrizione Attività]]</f>
        <v>ORE CONTO PROPRIO</v>
      </c>
      <c r="U1181" s="57" t="str">
        <f>IF(Tabella1[[#This Row],[DATA]]="","","02")</f>
        <v>02</v>
      </c>
      <c r="V1181" s="34"/>
      <c r="W1181" s="34"/>
      <c r="X1181" s="33"/>
      <c r="Y1181" s="23"/>
      <c r="Z1181" s="21" t="str">
        <f t="shared" si="406"/>
        <v>lunedì</v>
      </c>
      <c r="AA1181" s="22">
        <f t="shared" si="407"/>
        <v>8.25</v>
      </c>
      <c r="AB1181" s="22" t="str">
        <f t="shared" si="408"/>
        <v>08:15</v>
      </c>
      <c r="AC1181" s="22" t="str">
        <f t="shared" si="409"/>
        <v>NO</v>
      </c>
      <c r="AD1181" s="46"/>
      <c r="AE1181" s="85">
        <v>45845</v>
      </c>
      <c r="AF1181" s="86" t="s">
        <v>112</v>
      </c>
      <c r="AG1181" s="86" t="s">
        <v>113</v>
      </c>
      <c r="AH1181" s="86">
        <v>4041</v>
      </c>
      <c r="AI1181" s="86">
        <v>10</v>
      </c>
      <c r="AJ1181" s="87">
        <v>7.45</v>
      </c>
      <c r="AK1181" s="87">
        <v>16.45</v>
      </c>
      <c r="AL1181" s="87">
        <v>16.5</v>
      </c>
      <c r="AM1181" s="86" t="s">
        <v>62</v>
      </c>
      <c r="AN1181" s="86" t="s">
        <v>49</v>
      </c>
      <c r="AO1181" s="75">
        <v>4041</v>
      </c>
    </row>
    <row r="1182" spans="1:41" ht="14.45" customHeight="1">
      <c r="A1182" s="38"/>
      <c r="B1182" s="9">
        <f t="shared" si="396"/>
        <v>45845</v>
      </c>
      <c r="C1182" s="39">
        <f t="shared" si="413"/>
        <v>5400257236</v>
      </c>
      <c r="D1182" s="38" t="str">
        <f>IF(AF1182="", "", IFERROR(TEXT(INDEX(Tabella4[N°], MATCH("*"&amp;AF1182&amp;"*", Tabella4[DIPENDENTE], 0)), "0000"), "Non trovato"))</f>
        <v>2203</v>
      </c>
      <c r="E1182" s="38" t="str">
        <f>IF(AG1182="", "", IF(ISERROR(MATCH("*"&amp;AG1182&amp;"*", Tabella4[DIPENDENTE], 0)), "Non trovato", TEXT(INDEX(Tabella4[N°], MATCH("*"&amp;AG1182&amp;"*", Tabella4[DIPENDENTE], 0)), "0000")))</f>
        <v>0315</v>
      </c>
      <c r="F1182" s="48" t="str">
        <f t="shared" si="397"/>
        <v>RICCIOLI</v>
      </c>
      <c r="G1182" s="48" t="str">
        <f t="shared" si="398"/>
        <v>MIGNOSA F</v>
      </c>
      <c r="H1182" s="57"/>
      <c r="I1182" s="68" t="str">
        <f t="shared" si="399"/>
        <v>02</v>
      </c>
      <c r="J1182" s="39" t="str">
        <f t="shared" si="410"/>
        <v/>
      </c>
      <c r="K1182" s="40" t="str">
        <f t="shared" si="411"/>
        <v>04:15</v>
      </c>
      <c r="L1182" s="48"/>
      <c r="M1182" s="41" t="str">
        <f t="shared" si="412"/>
        <v/>
      </c>
      <c r="N1182" s="41" t="str">
        <f t="shared" si="400"/>
        <v/>
      </c>
      <c r="O1182" s="10" t="str">
        <f t="shared" si="401"/>
        <v>04:15</v>
      </c>
      <c r="P1182" s="10" t="str">
        <f t="shared" si="402"/>
        <v/>
      </c>
      <c r="Q1182" s="48" t="str">
        <f t="shared" si="403"/>
        <v/>
      </c>
      <c r="R1182" s="48" t="str">
        <f t="shared" si="404"/>
        <v/>
      </c>
      <c r="S1182" s="42" t="str">
        <f t="shared" si="405"/>
        <v>DOPPIO</v>
      </c>
      <c r="T1182" s="57" t="str">
        <f>Tabella3[[#This Row],[Descrizione Attività]]</f>
        <v>PA1S: squ elettr correttiva Luglio</v>
      </c>
      <c r="U1182" s="57" t="str">
        <f>IF(Tabella1[[#This Row],[DATA]]="","","02")</f>
        <v>02</v>
      </c>
      <c r="V1182" s="34"/>
      <c r="W1182" s="34"/>
      <c r="X1182" s="33"/>
      <c r="Y1182" s="23"/>
      <c r="Z1182" s="21" t="str">
        <f t="shared" si="406"/>
        <v>lunedì</v>
      </c>
      <c r="AA1182" s="22">
        <f t="shared" si="407"/>
        <v>4.25</v>
      </c>
      <c r="AB1182" s="22" t="str">
        <f t="shared" si="408"/>
        <v>04:15</v>
      </c>
      <c r="AC1182" s="22" t="str">
        <f t="shared" si="409"/>
        <v>NO</v>
      </c>
      <c r="AD1182" s="46"/>
      <c r="AE1182" s="85">
        <v>45845</v>
      </c>
      <c r="AF1182" s="86" t="s">
        <v>65</v>
      </c>
      <c r="AG1182" s="86" t="s">
        <v>66</v>
      </c>
      <c r="AH1182" s="86">
        <v>5400257236</v>
      </c>
      <c r="AI1182" s="86">
        <v>10</v>
      </c>
      <c r="AJ1182" s="87">
        <v>7.45</v>
      </c>
      <c r="AK1182" s="87">
        <v>12</v>
      </c>
      <c r="AL1182" s="87">
        <v>8.5</v>
      </c>
      <c r="AM1182" s="86" t="s">
        <v>254</v>
      </c>
      <c r="AN1182" s="86" t="s">
        <v>45</v>
      </c>
      <c r="AO1182" s="75" t="s">
        <v>61</v>
      </c>
    </row>
    <row r="1183" spans="1:41" ht="14.45" customHeight="1">
      <c r="A1183" s="38"/>
      <c r="B1183" s="9">
        <f t="shared" si="396"/>
        <v>45845</v>
      </c>
      <c r="C1183" s="39">
        <f t="shared" si="413"/>
        <v>5400257926</v>
      </c>
      <c r="D1183" s="38" t="str">
        <f>IF(AF1183="", "", IFERROR(TEXT(INDEX(Tabella4[N°], MATCH("*"&amp;AF1183&amp;"*", Tabella4[DIPENDENTE], 0)), "0000"), "Non trovato"))</f>
        <v>0967</v>
      </c>
      <c r="E1183" s="38" t="str">
        <f>IF(AG1183="", "", IF(ISERROR(MATCH("*"&amp;AG1183&amp;"*", Tabella4[DIPENDENTE], 0)), "Non trovato", TEXT(INDEX(Tabella4[N°], MATCH("*"&amp;AG1183&amp;"*", Tabella4[DIPENDENTE], 0)), "0000")))</f>
        <v>2119</v>
      </c>
      <c r="F1183" s="48" t="str">
        <f t="shared" si="397"/>
        <v>SCALISI</v>
      </c>
      <c r="G1183" s="48" t="str">
        <f t="shared" si="398"/>
        <v>PLATANIA M</v>
      </c>
      <c r="H1183" s="57"/>
      <c r="I1183" s="68" t="str">
        <f t="shared" si="399"/>
        <v>02</v>
      </c>
      <c r="J1183" s="39" t="str">
        <f t="shared" si="410"/>
        <v/>
      </c>
      <c r="K1183" s="40" t="str">
        <f t="shared" si="411"/>
        <v>04:15</v>
      </c>
      <c r="L1183" s="48"/>
      <c r="M1183" s="41" t="str">
        <f t="shared" si="412"/>
        <v/>
      </c>
      <c r="N1183" s="41" t="str">
        <f t="shared" si="400"/>
        <v/>
      </c>
      <c r="O1183" s="10" t="str">
        <f t="shared" si="401"/>
        <v>04:15</v>
      </c>
      <c r="P1183" s="10" t="str">
        <f t="shared" si="402"/>
        <v/>
      </c>
      <c r="Q1183" s="48" t="str">
        <f t="shared" si="403"/>
        <v/>
      </c>
      <c r="R1183" s="48" t="str">
        <f t="shared" si="404"/>
        <v/>
      </c>
      <c r="S1183" s="42" t="str">
        <f t="shared" si="405"/>
        <v>DOPPIO</v>
      </c>
      <c r="T1183" s="57" t="str">
        <f>Tabella3[[#This Row],[Descrizione Attività]]</f>
        <v>500/RBV044-guasto motore elettrico</v>
      </c>
      <c r="U1183" s="57" t="str">
        <f>IF(Tabella1[[#This Row],[DATA]]="","","02")</f>
        <v>02</v>
      </c>
      <c r="V1183" s="34"/>
      <c r="W1183" s="34"/>
      <c r="X1183" s="33"/>
      <c r="Y1183" s="23"/>
      <c r="Z1183" s="21" t="str">
        <f t="shared" si="406"/>
        <v>lunedì</v>
      </c>
      <c r="AA1183" s="22">
        <f t="shared" si="407"/>
        <v>4.25</v>
      </c>
      <c r="AB1183" s="22" t="str">
        <f t="shared" si="408"/>
        <v>04:15</v>
      </c>
      <c r="AC1183" s="22" t="str">
        <f t="shared" si="409"/>
        <v>NO</v>
      </c>
      <c r="AD1183" s="46"/>
      <c r="AE1183" s="85">
        <v>45845</v>
      </c>
      <c r="AF1183" s="86" t="s">
        <v>68</v>
      </c>
      <c r="AG1183" s="86" t="s">
        <v>277</v>
      </c>
      <c r="AH1183" s="86">
        <v>5400257926</v>
      </c>
      <c r="AI1183" s="86">
        <v>10</v>
      </c>
      <c r="AJ1183" s="87">
        <v>7.45</v>
      </c>
      <c r="AK1183" s="87">
        <v>12</v>
      </c>
      <c r="AL1183" s="87">
        <v>8.5</v>
      </c>
      <c r="AM1183" s="86" t="s">
        <v>284</v>
      </c>
      <c r="AN1183" s="86" t="s">
        <v>45</v>
      </c>
      <c r="AO1183" s="75" t="s">
        <v>119</v>
      </c>
    </row>
    <row r="1184" spans="1:41" ht="14.45" customHeight="1">
      <c r="A1184" s="38"/>
      <c r="B1184" s="9">
        <f t="shared" si="396"/>
        <v>45845</v>
      </c>
      <c r="C1184" s="39">
        <f t="shared" si="413"/>
        <v>5400257568</v>
      </c>
      <c r="D1184" s="38" t="str">
        <f>IF(AF1184="", "", IFERROR(TEXT(INDEX(Tabella4[N°], MATCH("*"&amp;AF1184&amp;"*", Tabella4[DIPENDENTE], 0)), "0000"), "Non trovato"))</f>
        <v>1976</v>
      </c>
      <c r="E1184" s="38" t="str">
        <f>IF(AG1184="", "", IF(ISERROR(MATCH("*"&amp;AG1184&amp;"*", Tabella4[DIPENDENTE], 0)), "Non trovato", TEXT(INDEX(Tabella4[N°], MATCH("*"&amp;AG1184&amp;"*", Tabella4[DIPENDENTE], 0)), "0000")))</f>
        <v>2150</v>
      </c>
      <c r="F1184" s="48" t="str">
        <f t="shared" si="397"/>
        <v>RIZZA F</v>
      </c>
      <c r="G1184" s="48" t="str">
        <f t="shared" si="398"/>
        <v>RIZZA C</v>
      </c>
      <c r="H1184" s="57"/>
      <c r="I1184" s="68" t="str">
        <f t="shared" si="399"/>
        <v>02</v>
      </c>
      <c r="J1184" s="39" t="str">
        <f t="shared" si="410"/>
        <v/>
      </c>
      <c r="K1184" s="40" t="str">
        <f t="shared" si="411"/>
        <v>04:15</v>
      </c>
      <c r="L1184" s="48"/>
      <c r="M1184" s="41" t="str">
        <f t="shared" si="412"/>
        <v/>
      </c>
      <c r="N1184" s="41" t="str">
        <f t="shared" si="400"/>
        <v/>
      </c>
      <c r="O1184" s="10" t="str">
        <f t="shared" si="401"/>
        <v>04:15</v>
      </c>
      <c r="P1184" s="10" t="str">
        <f t="shared" si="402"/>
        <v/>
      </c>
      <c r="Q1184" s="48" t="str">
        <f t="shared" si="403"/>
        <v/>
      </c>
      <c r="R1184" s="48" t="str">
        <f t="shared" si="404"/>
        <v/>
      </c>
      <c r="S1184" s="42" t="str">
        <f t="shared" si="405"/>
        <v>DOPPIO</v>
      </c>
      <c r="T1184" s="57" t="str">
        <f>Tabella3[[#This Row],[Descrizione Attività]]</f>
        <v>ripristini sistemi AI - luglio 2025</v>
      </c>
      <c r="U1184" s="57" t="str">
        <f>IF(Tabella1[[#This Row],[DATA]]="","","02")</f>
        <v>02</v>
      </c>
      <c r="V1184" s="34"/>
      <c r="W1184" s="34"/>
      <c r="X1184" s="33"/>
      <c r="Y1184" s="23"/>
      <c r="Z1184" s="21" t="str">
        <f t="shared" si="406"/>
        <v>lunedì</v>
      </c>
      <c r="AA1184" s="22">
        <f t="shared" si="407"/>
        <v>4.25</v>
      </c>
      <c r="AB1184" s="22" t="str">
        <f t="shared" si="408"/>
        <v>04:15</v>
      </c>
      <c r="AC1184" s="22" t="str">
        <f t="shared" si="409"/>
        <v>NO</v>
      </c>
      <c r="AD1184" s="46"/>
      <c r="AE1184" s="85">
        <v>45845</v>
      </c>
      <c r="AF1184" s="86" t="s">
        <v>77</v>
      </c>
      <c r="AG1184" s="86" t="s">
        <v>78</v>
      </c>
      <c r="AH1184" s="86">
        <v>5400257568</v>
      </c>
      <c r="AI1184" s="86">
        <v>10</v>
      </c>
      <c r="AJ1184" s="87">
        <v>7.45</v>
      </c>
      <c r="AK1184" s="87">
        <v>12</v>
      </c>
      <c r="AL1184" s="87">
        <v>8.5</v>
      </c>
      <c r="AM1184" s="86" t="s">
        <v>253</v>
      </c>
      <c r="AN1184" s="86" t="s">
        <v>45</v>
      </c>
      <c r="AO1184" s="75" t="s">
        <v>80</v>
      </c>
    </row>
    <row r="1185" spans="1:41" ht="14.45" customHeight="1">
      <c r="A1185" s="38"/>
      <c r="B1185" s="9">
        <f t="shared" si="396"/>
        <v>45845</v>
      </c>
      <c r="C1185" s="39">
        <f t="shared" si="413"/>
        <v>404</v>
      </c>
      <c r="D1185" s="38" t="str">
        <f>IF(AF1185="", "", IFERROR(TEXT(INDEX(Tabella4[N°], MATCH("*"&amp;AF1185&amp;"*", Tabella4[DIPENDENTE], 0)), "0000"), "Non trovato"))</f>
        <v>2011</v>
      </c>
      <c r="E1185" s="38" t="str">
        <f>IF(AG1185="", "", IF(ISERROR(MATCH("*"&amp;AG1185&amp;"*", Tabella4[DIPENDENTE], 0)), "Non trovato", TEXT(INDEX(Tabella4[N°], MATCH("*"&amp;AG1185&amp;"*", Tabella4[DIPENDENTE], 0)), "0000")))</f>
        <v/>
      </c>
      <c r="F1185" s="48" t="str">
        <f t="shared" si="397"/>
        <v>SCAVULLO</v>
      </c>
      <c r="G1185" s="48" t="str">
        <f t="shared" si="398"/>
        <v/>
      </c>
      <c r="H1185" s="57"/>
      <c r="I1185" s="68" t="str">
        <f t="shared" si="399"/>
        <v>02</v>
      </c>
      <c r="J1185" s="39" t="str">
        <f t="shared" si="410"/>
        <v/>
      </c>
      <c r="K1185" s="40" t="str">
        <f t="shared" si="411"/>
        <v/>
      </c>
      <c r="L1185" s="48"/>
      <c r="M1185" s="41" t="str">
        <f t="shared" si="412"/>
        <v/>
      </c>
      <c r="N1185" s="41" t="str">
        <f t="shared" si="400"/>
        <v/>
      </c>
      <c r="O1185" s="10" t="str">
        <f t="shared" si="401"/>
        <v>08:15</v>
      </c>
      <c r="P1185" s="10" t="str">
        <f t="shared" si="402"/>
        <v/>
      </c>
      <c r="Q1185" s="48" t="str">
        <f t="shared" si="403"/>
        <v>08:15</v>
      </c>
      <c r="R1185" s="48" t="str">
        <f t="shared" si="404"/>
        <v/>
      </c>
      <c r="S1185" s="42" t="str">
        <f t="shared" si="405"/>
        <v>SINGOLO</v>
      </c>
      <c r="T1185" s="57" t="str">
        <f>Tabella3[[#This Row],[Descrizione Attività]]</f>
        <v>MALATTIA</v>
      </c>
      <c r="U1185" s="57" t="str">
        <f>IF(Tabella1[[#This Row],[DATA]]="","","02")</f>
        <v>02</v>
      </c>
      <c r="V1185" s="34"/>
      <c r="W1185" s="34"/>
      <c r="X1185" s="33"/>
      <c r="Y1185" s="23"/>
      <c r="Z1185" s="21" t="str">
        <f t="shared" si="406"/>
        <v>lunedì</v>
      </c>
      <c r="AA1185" s="22">
        <f t="shared" si="407"/>
        <v>8.25</v>
      </c>
      <c r="AB1185" s="22" t="str">
        <f t="shared" si="408"/>
        <v>08:15</v>
      </c>
      <c r="AC1185" s="22" t="str">
        <f t="shared" si="409"/>
        <v>NO</v>
      </c>
      <c r="AD1185" s="46"/>
      <c r="AE1185" s="85">
        <v>45845</v>
      </c>
      <c r="AF1185" s="86" t="s">
        <v>84</v>
      </c>
      <c r="AG1185" s="86"/>
      <c r="AH1185" s="86">
        <v>4043</v>
      </c>
      <c r="AI1185" s="86">
        <v>10</v>
      </c>
      <c r="AJ1185" s="87"/>
      <c r="AK1185" s="87"/>
      <c r="AL1185" s="87">
        <v>8.25</v>
      </c>
      <c r="AM1185" s="86" t="s">
        <v>22</v>
      </c>
      <c r="AN1185" s="86" t="s">
        <v>49</v>
      </c>
      <c r="AO1185" s="75">
        <v>404</v>
      </c>
    </row>
    <row r="1186" spans="1:41" ht="14.45" customHeight="1">
      <c r="A1186" s="38"/>
      <c r="B1186" s="9">
        <f t="shared" si="396"/>
        <v>45846</v>
      </c>
      <c r="C1186" s="39">
        <f t="shared" si="413"/>
        <v>404</v>
      </c>
      <c r="D1186" s="38" t="str">
        <f>IF(AF1186="", "", IFERROR(TEXT(INDEX(Tabella4[N°], MATCH("*"&amp;AF1186&amp;"*", Tabella4[DIPENDENTE], 0)), "0000"), "Non trovato"))</f>
        <v>0427</v>
      </c>
      <c r="E1186" s="38" t="str">
        <f>IF(AG1186="", "", IF(ISERROR(MATCH("*"&amp;AG1186&amp;"*", Tabella4[DIPENDENTE], 0)), "Non trovato", TEXT(INDEX(Tabella4[N°], MATCH("*"&amp;AG1186&amp;"*", Tabella4[DIPENDENTE], 0)), "0000")))</f>
        <v/>
      </c>
      <c r="F1186" s="48" t="str">
        <f t="shared" si="397"/>
        <v>CAVALIERE</v>
      </c>
      <c r="G1186" s="48" t="str">
        <f t="shared" si="398"/>
        <v/>
      </c>
      <c r="H1186" s="57"/>
      <c r="I1186" s="68" t="str">
        <f t="shared" si="399"/>
        <v>02</v>
      </c>
      <c r="J1186" s="39" t="str">
        <f t="shared" si="410"/>
        <v/>
      </c>
      <c r="K1186" s="40" t="str">
        <f t="shared" si="411"/>
        <v/>
      </c>
      <c r="L1186" s="48"/>
      <c r="M1186" s="41" t="str">
        <f t="shared" si="412"/>
        <v/>
      </c>
      <c r="N1186" s="41" t="str">
        <f t="shared" si="400"/>
        <v/>
      </c>
      <c r="O1186" s="10" t="str">
        <f t="shared" si="401"/>
        <v>04:00</v>
      </c>
      <c r="P1186" s="10" t="str">
        <f t="shared" si="402"/>
        <v>04:00</v>
      </c>
      <c r="Q1186" s="48" t="str">
        <f t="shared" si="403"/>
        <v/>
      </c>
      <c r="R1186" s="48" t="str">
        <f t="shared" si="404"/>
        <v/>
      </c>
      <c r="S1186" s="42" t="str">
        <f t="shared" si="405"/>
        <v>SINGOLO</v>
      </c>
      <c r="T1186" s="57" t="str">
        <f>Tabella3[[#This Row],[Descrizione Attività]]</f>
        <v>PERMESSO RETRIBUITO</v>
      </c>
      <c r="U1186" s="57" t="str">
        <f>IF(Tabella1[[#This Row],[DATA]]="","","02")</f>
        <v>02</v>
      </c>
      <c r="V1186" s="34"/>
      <c r="W1186" s="34"/>
      <c r="X1186" s="33"/>
      <c r="Y1186" s="23"/>
      <c r="Z1186" s="21" t="str">
        <f t="shared" si="406"/>
        <v>martedì</v>
      </c>
      <c r="AA1186" s="22">
        <f t="shared" si="407"/>
        <v>4</v>
      </c>
      <c r="AB1186" s="22" t="str">
        <f t="shared" si="408"/>
        <v>04:00</v>
      </c>
      <c r="AC1186" s="22" t="str">
        <f t="shared" si="409"/>
        <v>NO</v>
      </c>
      <c r="AD1186" s="46"/>
      <c r="AE1186" s="85">
        <v>45846</v>
      </c>
      <c r="AF1186" s="86" t="s">
        <v>75</v>
      </c>
      <c r="AG1186" s="86"/>
      <c r="AH1186" s="86">
        <v>4044</v>
      </c>
      <c r="AI1186" s="86">
        <v>10</v>
      </c>
      <c r="AJ1186" s="87">
        <v>12.45</v>
      </c>
      <c r="AK1186" s="87">
        <v>16.45</v>
      </c>
      <c r="AL1186" s="87">
        <v>4</v>
      </c>
      <c r="AM1186" s="86" t="s">
        <v>48</v>
      </c>
      <c r="AN1186" s="86" t="s">
        <v>49</v>
      </c>
      <c r="AO1186" s="75">
        <v>404</v>
      </c>
    </row>
    <row r="1187" spans="1:41" ht="14.45" customHeight="1">
      <c r="A1187" s="38"/>
      <c r="B1187" s="9">
        <f t="shared" si="396"/>
        <v>45846</v>
      </c>
      <c r="C1187" s="39">
        <f t="shared" si="413"/>
        <v>404</v>
      </c>
      <c r="D1187" s="38" t="str">
        <f>IF(AF1187="", "", IFERROR(TEXT(INDEX(Tabella4[N°], MATCH("*"&amp;AF1187&amp;"*", Tabella4[DIPENDENTE], 0)), "0000"), "Non trovato"))</f>
        <v>2013</v>
      </c>
      <c r="E1187" s="38" t="str">
        <f>IF(AG1187="", "", IF(ISERROR(MATCH("*"&amp;AG1187&amp;"*", Tabella4[DIPENDENTE], 0)), "Non trovato", TEXT(INDEX(Tabella4[N°], MATCH("*"&amp;AG1187&amp;"*", Tabella4[DIPENDENTE], 0)), "0000")))</f>
        <v>0370</v>
      </c>
      <c r="F1187" s="48" t="str">
        <f t="shared" si="397"/>
        <v>DE LUCA</v>
      </c>
      <c r="G1187" s="48" t="str">
        <f t="shared" si="398"/>
        <v>GARBINI</v>
      </c>
      <c r="H1187" s="57"/>
      <c r="I1187" s="68" t="str">
        <f t="shared" si="399"/>
        <v>02</v>
      </c>
      <c r="J1187" s="39" t="str">
        <f t="shared" si="410"/>
        <v/>
      </c>
      <c r="K1187" s="40" t="str">
        <f t="shared" si="411"/>
        <v/>
      </c>
      <c r="L1187" s="48"/>
      <c r="M1187" s="41" t="str">
        <f t="shared" si="412"/>
        <v/>
      </c>
      <c r="N1187" s="41" t="str">
        <f t="shared" si="400"/>
        <v/>
      </c>
      <c r="O1187" s="10" t="str">
        <f t="shared" si="401"/>
        <v>04:00</v>
      </c>
      <c r="P1187" s="10" t="str">
        <f t="shared" si="402"/>
        <v>04:00</v>
      </c>
      <c r="Q1187" s="48" t="str">
        <f t="shared" si="403"/>
        <v/>
      </c>
      <c r="R1187" s="48" t="str">
        <f t="shared" si="404"/>
        <v/>
      </c>
      <c r="S1187" s="42" t="str">
        <f t="shared" si="405"/>
        <v>DOPPIO</v>
      </c>
      <c r="T1187" s="57" t="str">
        <f>Tabella3[[#This Row],[Descrizione Attività]]</f>
        <v>PERMESSO RETRIBUITO</v>
      </c>
      <c r="U1187" s="57" t="str">
        <f>IF(Tabella1[[#This Row],[DATA]]="","","02")</f>
        <v>02</v>
      </c>
      <c r="V1187" s="34"/>
      <c r="W1187" s="34"/>
      <c r="X1187" s="33"/>
      <c r="Y1187" s="23"/>
      <c r="Z1187" s="21" t="str">
        <f t="shared" si="406"/>
        <v>martedì</v>
      </c>
      <c r="AA1187" s="22">
        <f t="shared" si="407"/>
        <v>4</v>
      </c>
      <c r="AB1187" s="22" t="str">
        <f t="shared" si="408"/>
        <v>04:00</v>
      </c>
      <c r="AC1187" s="22" t="str">
        <f t="shared" si="409"/>
        <v>NO</v>
      </c>
      <c r="AD1187" s="46"/>
      <c r="AE1187" s="85">
        <v>45846</v>
      </c>
      <c r="AF1187" s="86" t="s">
        <v>105</v>
      </c>
      <c r="AG1187" s="86" t="s">
        <v>115</v>
      </c>
      <c r="AH1187" s="86">
        <v>4044</v>
      </c>
      <c r="AI1187" s="86">
        <v>10</v>
      </c>
      <c r="AJ1187" s="87">
        <v>12.45</v>
      </c>
      <c r="AK1187" s="87">
        <v>16.45</v>
      </c>
      <c r="AL1187" s="87">
        <v>8</v>
      </c>
      <c r="AM1187" s="86" t="s">
        <v>48</v>
      </c>
      <c r="AN1187" s="86" t="s">
        <v>49</v>
      </c>
      <c r="AO1187" s="75">
        <v>404</v>
      </c>
    </row>
    <row r="1188" spans="1:41" ht="14.45" customHeight="1">
      <c r="A1188" s="38"/>
      <c r="B1188" s="9">
        <f t="shared" si="396"/>
        <v>45846</v>
      </c>
      <c r="C1188" s="39">
        <f t="shared" si="413"/>
        <v>404</v>
      </c>
      <c r="D1188" s="38" t="str">
        <f>IF(AF1188="", "", IFERROR(TEXT(INDEX(Tabella4[N°], MATCH("*"&amp;AF1188&amp;"*", Tabella4[DIPENDENTE], 0)), "0000"), "Non trovato"))</f>
        <v>2136</v>
      </c>
      <c r="E1188" s="38" t="str">
        <f>IF(AG1188="", "", IF(ISERROR(MATCH("*"&amp;AG1188&amp;"*", Tabella4[DIPENDENTE], 0)), "Non trovato", TEXT(INDEX(Tabella4[N°], MATCH("*"&amp;AG1188&amp;"*", Tabella4[DIPENDENTE], 0)), "0000")))</f>
        <v>1972</v>
      </c>
      <c r="F1188" s="48" t="str">
        <f t="shared" si="397"/>
        <v>INTURRISI</v>
      </c>
      <c r="G1188" s="48" t="str">
        <f t="shared" si="398"/>
        <v>MILLO</v>
      </c>
      <c r="H1188" s="57"/>
      <c r="I1188" s="68" t="str">
        <f t="shared" si="399"/>
        <v>02</v>
      </c>
      <c r="J1188" s="39" t="str">
        <f t="shared" si="410"/>
        <v/>
      </c>
      <c r="K1188" s="40" t="str">
        <f t="shared" si="411"/>
        <v/>
      </c>
      <c r="L1188" s="48"/>
      <c r="M1188" s="41" t="str">
        <f t="shared" si="412"/>
        <v/>
      </c>
      <c r="N1188" s="41" t="str">
        <f t="shared" si="400"/>
        <v/>
      </c>
      <c r="O1188" s="10" t="str">
        <f t="shared" si="401"/>
        <v>04:00</v>
      </c>
      <c r="P1188" s="10" t="str">
        <f t="shared" si="402"/>
        <v>04:00</v>
      </c>
      <c r="Q1188" s="48" t="str">
        <f t="shared" si="403"/>
        <v/>
      </c>
      <c r="R1188" s="48" t="str">
        <f t="shared" si="404"/>
        <v/>
      </c>
      <c r="S1188" s="42" t="str">
        <f t="shared" si="405"/>
        <v>DOPPIO</v>
      </c>
      <c r="T1188" s="57" t="str">
        <f>Tabella3[[#This Row],[Descrizione Attività]]</f>
        <v>PERMESSO RETRIBUITO</v>
      </c>
      <c r="U1188" s="57" t="str">
        <f>IF(Tabella1[[#This Row],[DATA]]="","","02")</f>
        <v>02</v>
      </c>
      <c r="V1188" s="34"/>
      <c r="W1188" s="34"/>
      <c r="X1188" s="33"/>
      <c r="Y1188" s="23"/>
      <c r="Z1188" s="21" t="str">
        <f t="shared" si="406"/>
        <v>martedì</v>
      </c>
      <c r="AA1188" s="22">
        <f t="shared" si="407"/>
        <v>4</v>
      </c>
      <c r="AB1188" s="22" t="str">
        <f t="shared" si="408"/>
        <v>04:00</v>
      </c>
      <c r="AC1188" s="22" t="str">
        <f t="shared" si="409"/>
        <v>NO</v>
      </c>
      <c r="AD1188" s="46"/>
      <c r="AE1188" s="85">
        <v>45846</v>
      </c>
      <c r="AF1188" s="86" t="s">
        <v>264</v>
      </c>
      <c r="AG1188" s="86" t="s">
        <v>100</v>
      </c>
      <c r="AH1188" s="86">
        <v>4044</v>
      </c>
      <c r="AI1188" s="86">
        <v>10</v>
      </c>
      <c r="AJ1188" s="87">
        <v>12.45</v>
      </c>
      <c r="AK1188" s="87">
        <v>16.45</v>
      </c>
      <c r="AL1188" s="87">
        <v>8</v>
      </c>
      <c r="AM1188" s="86" t="s">
        <v>48</v>
      </c>
      <c r="AN1188" s="86" t="s">
        <v>49</v>
      </c>
      <c r="AO1188" s="75">
        <v>404</v>
      </c>
    </row>
    <row r="1189" spans="1:41" ht="14.45" customHeight="1">
      <c r="A1189" s="38"/>
      <c r="B1189" s="9">
        <f t="shared" si="396"/>
        <v>45846</v>
      </c>
      <c r="C1189" s="39">
        <f>IF(AH1189="","", IF(OR(AH1189=4041, AH1189=4042, AH1189=4043, AH1189=4044, AH1189=4045, AH1189=4046, AH1189=4048, AH1189=4049, AH1189=4051, AH1189=4052, AH1189=4053, AH1189=4054),
404,
IF(AH1189=4047,
"ALTRO CANTIERE",
IF(AH1189=4050,
430,
IF(LEN(AH1189)=5,
MID(AH1189, 1, 2) &amp; "/" &amp; MID(AH1189, 3, 3),
AH1189)
)
)
))</f>
        <v>404</v>
      </c>
      <c r="D1189" s="38" t="str">
        <f>IF(AF1189="", "", IFERROR(TEXT(INDEX(Tabella4[N°], MATCH("*"&amp;AF1189&amp;"*", Tabella4[DIPENDENTE], 0)), "0000"), "Non trovato"))</f>
        <v>1976</v>
      </c>
      <c r="E1189" s="38" t="str">
        <f>IF(AG1189="", "", IF(ISERROR(MATCH("*"&amp;AG1189&amp;"*", Tabella4[DIPENDENTE], 0)), "Non trovato", TEXT(INDEX(Tabella4[N°], MATCH("*"&amp;AG1189&amp;"*", Tabella4[DIPENDENTE], 0)), "0000")))</f>
        <v>2150</v>
      </c>
      <c r="F1189" s="48" t="str">
        <f t="shared" si="397"/>
        <v>RIZZA F</v>
      </c>
      <c r="G1189" s="48" t="str">
        <f t="shared" si="398"/>
        <v>RIZZA C</v>
      </c>
      <c r="H1189" s="57"/>
      <c r="I1189" s="68" t="str">
        <f t="shared" si="399"/>
        <v>02</v>
      </c>
      <c r="J1189" s="39" t="str">
        <f t="shared" ref="J1189:J1219" si="414">IF(OR(AH1189=4041, AH1189=4048, AH1189=4049, AH1189=4054, AH1189=4050,AH1189=428),
IF(TEXT(VALUE(AB1189) -
IF(M1189&lt;&gt;"", VALUE(M1189), 0) -
IF(N1189&lt;&gt;"", VALUE(N1189), 0),
"[hh]:mm") = "00:00",
"",
TEXT(VALUE(AB1189) -
IF(M1189&lt;&gt;"", VALUE(M1189), 0) -
IF(N1189&lt;&gt;"", VALUE(N1189), 0),
"[hh]:mm")),
"")</f>
        <v/>
      </c>
      <c r="K1189" s="40" t="str">
        <f t="shared" ref="K1189:K1219" si="415">IF(AND(AH1189&lt;&gt;4041, AH1189&lt;&gt;428, AH1189&lt;&gt;4048, AH1189&lt;&gt;4054, AH1189&lt;&gt;4049, AH1189&lt;&gt;4045, AH1189&lt;&gt;4046, AH1189&lt;&gt;4052, AH1189&lt;&gt;4044, AH1189&lt;&gt;4042, AH1189&lt;&gt;4043, AH1189&lt;&gt;4053, AH1189&lt;&gt;4047, AH1189&lt;&gt;4050),
IF(ISERROR(TEXT(VALUE(AB1189) -
IF(M1189&lt;&gt;"", VALUE(M1189), 0) -
IF(N1189&lt;&gt;"", VALUE(N1189), 0),
"[hh]:mm")), "",
IF(TEXT(VALUE(AB1189) -
IF(M1189&lt;&gt;"", VALUE(M1189), 0) -
IF(N1189&lt;&gt;"", VALUE(N1189), 0),
"[hh]:mm") = "00:00",
"",
TEXT(VALUE(AB1189) -
IF(M1189&lt;&gt;"", VALUE(M1189), 0) -
IF(N1189&lt;&gt;"", VALUE(N1189), 0),
"[hh]:mm"))),
"")</f>
        <v/>
      </c>
      <c r="L1189" s="48"/>
      <c r="M1189" s="41" t="str">
        <f t="shared" ref="M1189:M1219" si="416">IF(AND(AC1189="NO", OR(Z1189="lunedì", Z1189="martedì", Z1189="mercoledì", Z1189="giovedì", Z1189="venerdì")),
IF(Z1189="venerdì",
IF(VALUE(AB1189)&gt;VALUE("7:00"),TEXT(VALUE(AB1189)-VALUE("7:00"),"[hh]:mm"),""),
IF(VALUE(AB1189)&gt;VALUE("8:15"),TEXT(VALUE(AB1189)-VALUE("8:15"),"[hh]:mm"),"")
),
"")</f>
        <v/>
      </c>
      <c r="N1189" s="41" t="str">
        <f t="shared" si="400"/>
        <v/>
      </c>
      <c r="O1189" s="10" t="str">
        <f t="shared" si="401"/>
        <v>04:00</v>
      </c>
      <c r="P1189" s="10" t="str">
        <f t="shared" si="402"/>
        <v>04:00</v>
      </c>
      <c r="Q1189" s="48" t="str">
        <f t="shared" si="403"/>
        <v/>
      </c>
      <c r="R1189" s="48" t="str">
        <f t="shared" si="404"/>
        <v/>
      </c>
      <c r="S1189" s="42" t="str">
        <f t="shared" si="405"/>
        <v>DOPPIO</v>
      </c>
      <c r="T1189" s="57" t="str">
        <f>Tabella3[[#This Row],[Descrizione Attività]]</f>
        <v>PERMESSO RETRIBUITO</v>
      </c>
      <c r="U1189" s="57" t="str">
        <f>IF(Tabella1[[#This Row],[DATA]]="","","02")</f>
        <v>02</v>
      </c>
      <c r="V1189" s="34"/>
      <c r="W1189" s="34"/>
      <c r="X1189" s="33"/>
      <c r="Y1189" s="23"/>
      <c r="Z1189" s="21" t="str">
        <f t="shared" si="406"/>
        <v>martedì</v>
      </c>
      <c r="AA1189" s="22">
        <f t="shared" si="407"/>
        <v>4</v>
      </c>
      <c r="AB1189" s="22" t="str">
        <f t="shared" si="408"/>
        <v>04:00</v>
      </c>
      <c r="AC1189" s="22" t="str">
        <f t="shared" si="409"/>
        <v>NO</v>
      </c>
      <c r="AD1189" s="46"/>
      <c r="AE1189" s="85">
        <v>45846</v>
      </c>
      <c r="AF1189" s="86" t="s">
        <v>77</v>
      </c>
      <c r="AG1189" s="86" t="s">
        <v>78</v>
      </c>
      <c r="AH1189" s="86">
        <v>4044</v>
      </c>
      <c r="AI1189" s="86">
        <v>10</v>
      </c>
      <c r="AJ1189" s="87">
        <v>12.45</v>
      </c>
      <c r="AK1189" s="87">
        <v>16.45</v>
      </c>
      <c r="AL1189" s="87">
        <v>8</v>
      </c>
      <c r="AM1189" s="86" t="s">
        <v>48</v>
      </c>
      <c r="AN1189" s="86" t="s">
        <v>49</v>
      </c>
      <c r="AO1189" s="75">
        <v>404</v>
      </c>
    </row>
    <row r="1190" spans="1:41" ht="14.45" customHeight="1">
      <c r="A1190" s="38"/>
      <c r="B1190" s="9">
        <f t="shared" si="396"/>
        <v>45846</v>
      </c>
      <c r="C1190" s="39">
        <f t="shared" ref="C1190:C1219" si="417">IF(AH1190="","", IF(OR(AH1190=4041, AH1190=4042, AH1190=4043, AH1190=4044, AH1190=4045, AH1190=4046, AH1190=4048, AH1190=4049, AH1190=4051, AH1190=4052, AH1190=4053, AH1190=4054),
404,
IF(AH1190=4047,
"ALTRO CANTIERE",
IF(AH1190=4050,
430,
IF(LEN(AH1190)=5,
MID(AH1190, 1, 2) &amp; "/" &amp; MID(AH1190, 3, 3),
AH1190)
)
)
))</f>
        <v>404</v>
      </c>
      <c r="D1190" s="38" t="str">
        <f>IF(AF1190="", "", IFERROR(TEXT(INDEX(Tabella4[N°], MATCH("*"&amp;AF1190&amp;"*", Tabella4[DIPENDENTE], 0)), "0000"), "Non trovato"))</f>
        <v>1876</v>
      </c>
      <c r="E1190" s="38" t="str">
        <f>IF(AG1190="", "", IF(ISERROR(MATCH("*"&amp;AG1190&amp;"*", Tabella4[DIPENDENTE], 0)), "Non trovato", TEXT(INDEX(Tabella4[N°], MATCH("*"&amp;AG1190&amp;"*", Tabella4[DIPENDENTE], 0)), "0000")))</f>
        <v/>
      </c>
      <c r="F1190" s="48" t="str">
        <f t="shared" si="397"/>
        <v>RICCIO</v>
      </c>
      <c r="G1190" s="48" t="str">
        <f t="shared" si="398"/>
        <v/>
      </c>
      <c r="H1190" s="57"/>
      <c r="I1190" s="68" t="str">
        <f t="shared" si="399"/>
        <v>02</v>
      </c>
      <c r="J1190" s="39" t="str">
        <f t="shared" si="414"/>
        <v/>
      </c>
      <c r="K1190" s="40" t="str">
        <f t="shared" si="415"/>
        <v/>
      </c>
      <c r="L1190" s="48"/>
      <c r="M1190" s="41" t="str">
        <f t="shared" si="416"/>
        <v/>
      </c>
      <c r="N1190" s="41" t="str">
        <f t="shared" si="400"/>
        <v/>
      </c>
      <c r="O1190" s="10" t="str">
        <f t="shared" si="401"/>
        <v>00:30</v>
      </c>
      <c r="P1190" s="10" t="str">
        <f t="shared" si="402"/>
        <v>00:30</v>
      </c>
      <c r="Q1190" s="48" t="str">
        <f t="shared" si="403"/>
        <v/>
      </c>
      <c r="R1190" s="48" t="str">
        <f t="shared" si="404"/>
        <v/>
      </c>
      <c r="S1190" s="42" t="str">
        <f t="shared" si="405"/>
        <v>SINGOLO</v>
      </c>
      <c r="T1190" s="57" t="str">
        <f>Tabella3[[#This Row],[Descrizione Attività]]</f>
        <v>PERMESSO RETRIBUITO</v>
      </c>
      <c r="U1190" s="57" t="str">
        <f>IF(Tabella1[[#This Row],[DATA]]="","","02")</f>
        <v>02</v>
      </c>
      <c r="V1190" s="34"/>
      <c r="W1190" s="34"/>
      <c r="X1190" s="33"/>
      <c r="Y1190" s="23"/>
      <c r="Z1190" s="21" t="str">
        <f t="shared" si="406"/>
        <v>martedì</v>
      </c>
      <c r="AA1190" s="22">
        <f t="shared" si="407"/>
        <v>0.5</v>
      </c>
      <c r="AB1190" s="22" t="str">
        <f t="shared" si="408"/>
        <v>00:30</v>
      </c>
      <c r="AC1190" s="22" t="str">
        <f t="shared" si="409"/>
        <v>NO</v>
      </c>
      <c r="AD1190" s="46"/>
      <c r="AE1190" s="85">
        <v>45846</v>
      </c>
      <c r="AF1190" s="86" t="s">
        <v>56</v>
      </c>
      <c r="AG1190" s="86"/>
      <c r="AH1190" s="86">
        <v>4044</v>
      </c>
      <c r="AI1190" s="86">
        <v>10</v>
      </c>
      <c r="AJ1190" s="87">
        <v>16.149999999999999</v>
      </c>
      <c r="AK1190" s="87">
        <v>16.45</v>
      </c>
      <c r="AL1190" s="87">
        <v>0.5</v>
      </c>
      <c r="AM1190" s="86" t="s">
        <v>48</v>
      </c>
      <c r="AN1190" s="86" t="s">
        <v>49</v>
      </c>
      <c r="AO1190" s="75">
        <v>404</v>
      </c>
    </row>
    <row r="1191" spans="1:41" ht="14.45" customHeight="1">
      <c r="A1191" s="38"/>
      <c r="B1191" s="9">
        <f t="shared" si="396"/>
        <v>45846</v>
      </c>
      <c r="C1191" s="39">
        <f t="shared" si="417"/>
        <v>404</v>
      </c>
      <c r="D1191" s="38" t="str">
        <f>IF(AF1191="", "", IFERROR(TEXT(INDEX(Tabella4[N°], MATCH("*"&amp;AF1191&amp;"*", Tabella4[DIPENDENTE], 0)), "0000"), "Non trovato"))</f>
        <v>0266</v>
      </c>
      <c r="E1191" s="38" t="str">
        <f>IF(AG1191="", "", IF(ISERROR(MATCH("*"&amp;AG1191&amp;"*", Tabella4[DIPENDENTE], 0)), "Non trovato", TEXT(INDEX(Tabella4[N°], MATCH("*"&amp;AG1191&amp;"*", Tabella4[DIPENDENTE], 0)), "0000")))</f>
        <v/>
      </c>
      <c r="F1191" s="48" t="str">
        <f t="shared" si="397"/>
        <v>DI SALVO</v>
      </c>
      <c r="G1191" s="48" t="str">
        <f t="shared" si="398"/>
        <v/>
      </c>
      <c r="H1191" s="57"/>
      <c r="I1191" s="68" t="str">
        <f t="shared" si="399"/>
        <v>02</v>
      </c>
      <c r="J1191" s="39" t="str">
        <f t="shared" si="414"/>
        <v/>
      </c>
      <c r="K1191" s="40" t="str">
        <f t="shared" si="415"/>
        <v/>
      </c>
      <c r="L1191" s="48"/>
      <c r="M1191" s="41" t="str">
        <f t="shared" si="416"/>
        <v/>
      </c>
      <c r="N1191" s="41" t="str">
        <f t="shared" si="400"/>
        <v/>
      </c>
      <c r="O1191" s="10" t="str">
        <f t="shared" si="401"/>
        <v>08:15</v>
      </c>
      <c r="P1191" s="10" t="str">
        <f t="shared" si="402"/>
        <v>08:15</v>
      </c>
      <c r="Q1191" s="48" t="str">
        <f t="shared" si="403"/>
        <v/>
      </c>
      <c r="R1191" s="48" t="str">
        <f t="shared" si="404"/>
        <v/>
      </c>
      <c r="S1191" s="42" t="str">
        <f t="shared" si="405"/>
        <v>SINGOLO</v>
      </c>
      <c r="T1191" s="57" t="str">
        <f>Tabella3[[#This Row],[Descrizione Attività]]</f>
        <v>PERMESSO RETRIBUITO</v>
      </c>
      <c r="U1191" s="57" t="str">
        <f>IF(Tabella1[[#This Row],[DATA]]="","","02")</f>
        <v>02</v>
      </c>
      <c r="V1191" s="34"/>
      <c r="W1191" s="34"/>
      <c r="X1191" s="33"/>
      <c r="Y1191" s="23"/>
      <c r="Z1191" s="21" t="str">
        <f t="shared" si="406"/>
        <v>martedì</v>
      </c>
      <c r="AA1191" s="22">
        <f t="shared" si="407"/>
        <v>8.25</v>
      </c>
      <c r="AB1191" s="22" t="str">
        <f t="shared" si="408"/>
        <v>08:15</v>
      </c>
      <c r="AC1191" s="22" t="str">
        <f t="shared" si="409"/>
        <v>NO</v>
      </c>
      <c r="AD1191" s="46"/>
      <c r="AE1191" s="85">
        <v>45846</v>
      </c>
      <c r="AF1191" s="86" t="s">
        <v>54</v>
      </c>
      <c r="AG1191" s="86"/>
      <c r="AH1191" s="86">
        <v>4044</v>
      </c>
      <c r="AI1191" s="86">
        <v>10</v>
      </c>
      <c r="AJ1191" s="87"/>
      <c r="AK1191" s="87"/>
      <c r="AL1191" s="87">
        <v>8.25</v>
      </c>
      <c r="AM1191" s="86" t="s">
        <v>48</v>
      </c>
      <c r="AN1191" s="86" t="s">
        <v>49</v>
      </c>
      <c r="AO1191" s="75">
        <v>404</v>
      </c>
    </row>
    <row r="1192" spans="1:41" ht="14.45" customHeight="1">
      <c r="A1192" s="38"/>
      <c r="B1192" s="9">
        <f t="shared" si="396"/>
        <v>45846</v>
      </c>
      <c r="C1192" s="39">
        <f t="shared" si="417"/>
        <v>404</v>
      </c>
      <c r="D1192" s="38" t="str">
        <f>IF(AF1192="", "", IFERROR(TEXT(INDEX(Tabella4[N°], MATCH("*"&amp;AF1192&amp;"*", Tabella4[DIPENDENTE], 0)), "0000"), "Non trovato"))</f>
        <v>1969</v>
      </c>
      <c r="E1192" s="38" t="str">
        <f>IF(AG1192="", "", IF(ISERROR(MATCH("*"&amp;AG1192&amp;"*", Tabella4[DIPENDENTE], 0)), "Non trovato", TEXT(INDEX(Tabella4[N°], MATCH("*"&amp;AG1192&amp;"*", Tabella4[DIPENDENTE], 0)), "0000")))</f>
        <v>0552</v>
      </c>
      <c r="F1192" s="48" t="str">
        <f t="shared" si="397"/>
        <v>BELLISTRI</v>
      </c>
      <c r="G1192" s="48" t="str">
        <f t="shared" si="398"/>
        <v>DI MARE</v>
      </c>
      <c r="H1192" s="57"/>
      <c r="I1192" s="68" t="str">
        <f t="shared" si="399"/>
        <v>02</v>
      </c>
      <c r="J1192" s="39" t="str">
        <f t="shared" si="414"/>
        <v/>
      </c>
      <c r="K1192" s="40" t="str">
        <f t="shared" si="415"/>
        <v/>
      </c>
      <c r="L1192" s="48"/>
      <c r="M1192" s="41" t="str">
        <f t="shared" si="416"/>
        <v/>
      </c>
      <c r="N1192" s="41" t="str">
        <f t="shared" si="400"/>
        <v/>
      </c>
      <c r="O1192" s="10" t="str">
        <f t="shared" si="401"/>
        <v>08:15</v>
      </c>
      <c r="P1192" s="10" t="str">
        <f t="shared" si="402"/>
        <v>08:15</v>
      </c>
      <c r="Q1192" s="48" t="str">
        <f t="shared" si="403"/>
        <v/>
      </c>
      <c r="R1192" s="48" t="str">
        <f t="shared" si="404"/>
        <v/>
      </c>
      <c r="S1192" s="42" t="str">
        <f t="shared" si="405"/>
        <v>DOPPIO</v>
      </c>
      <c r="T1192" s="57" t="str">
        <f>Tabella3[[#This Row],[Descrizione Attività]]</f>
        <v>FERIE</v>
      </c>
      <c r="U1192" s="57" t="str">
        <f>IF(Tabella1[[#This Row],[DATA]]="","","02")</f>
        <v>02</v>
      </c>
      <c r="V1192" s="34"/>
      <c r="W1192" s="34"/>
      <c r="X1192" s="33"/>
      <c r="Y1192" s="23"/>
      <c r="Z1192" s="21" t="str">
        <f t="shared" si="406"/>
        <v>martedì</v>
      </c>
      <c r="AA1192" s="22">
        <f t="shared" si="407"/>
        <v>8.25</v>
      </c>
      <c r="AB1192" s="22" t="str">
        <f t="shared" si="408"/>
        <v>08:15</v>
      </c>
      <c r="AC1192" s="22" t="str">
        <f t="shared" si="409"/>
        <v>NO</v>
      </c>
      <c r="AD1192" s="46"/>
      <c r="AE1192" s="85">
        <v>45846</v>
      </c>
      <c r="AF1192" s="86" t="s">
        <v>73</v>
      </c>
      <c r="AG1192" s="86" t="s">
        <v>63</v>
      </c>
      <c r="AH1192" s="86">
        <v>4042</v>
      </c>
      <c r="AI1192" s="86">
        <v>10</v>
      </c>
      <c r="AJ1192" s="87"/>
      <c r="AK1192" s="87"/>
      <c r="AL1192" s="87">
        <v>16.5</v>
      </c>
      <c r="AM1192" s="86" t="s">
        <v>53</v>
      </c>
      <c r="AN1192" s="86" t="s">
        <v>49</v>
      </c>
      <c r="AO1192" s="75">
        <v>404</v>
      </c>
    </row>
    <row r="1193" spans="1:41" ht="14.45" customHeight="1">
      <c r="A1193" s="38"/>
      <c r="B1193" s="9">
        <f t="shared" si="396"/>
        <v>45846</v>
      </c>
      <c r="C1193" s="39">
        <f t="shared" si="417"/>
        <v>404</v>
      </c>
      <c r="D1193" s="38" t="str">
        <f>IF(AF1193="", "", IFERROR(TEXT(INDEX(Tabella4[N°], MATCH("*"&amp;AF1193&amp;"*", Tabella4[DIPENDENTE], 0)), "0000"), "Non trovato"))</f>
        <v>2114</v>
      </c>
      <c r="E1193" s="38" t="str">
        <f>IF(AG1193="", "", IF(ISERROR(MATCH("*"&amp;AG1193&amp;"*", Tabella4[DIPENDENTE], 0)), "Non trovato", TEXT(INDEX(Tabella4[N°], MATCH("*"&amp;AG1193&amp;"*", Tabella4[DIPENDENTE], 0)), "0000")))</f>
        <v>2083</v>
      </c>
      <c r="F1193" s="48" t="str">
        <f t="shared" si="397"/>
        <v>GUARINO</v>
      </c>
      <c r="G1193" s="48" t="str">
        <f t="shared" si="398"/>
        <v>NOCERA</v>
      </c>
      <c r="H1193" s="57"/>
      <c r="I1193" s="68" t="str">
        <f t="shared" si="399"/>
        <v>02</v>
      </c>
      <c r="J1193" s="39" t="str">
        <f t="shared" si="414"/>
        <v/>
      </c>
      <c r="K1193" s="40" t="str">
        <f t="shared" si="415"/>
        <v/>
      </c>
      <c r="L1193" s="48"/>
      <c r="M1193" s="41" t="str">
        <f t="shared" si="416"/>
        <v/>
      </c>
      <c r="N1193" s="41" t="str">
        <f t="shared" si="400"/>
        <v/>
      </c>
      <c r="O1193" s="10" t="str">
        <f t="shared" si="401"/>
        <v>08:15</v>
      </c>
      <c r="P1193" s="10" t="str">
        <f t="shared" si="402"/>
        <v>08:15</v>
      </c>
      <c r="Q1193" s="48" t="str">
        <f t="shared" si="403"/>
        <v/>
      </c>
      <c r="R1193" s="48" t="str">
        <f t="shared" si="404"/>
        <v/>
      </c>
      <c r="S1193" s="42" t="str">
        <f t="shared" si="405"/>
        <v>DOPPIO</v>
      </c>
      <c r="T1193" s="57" t="str">
        <f>Tabella3[[#This Row],[Descrizione Attività]]</f>
        <v>FERIE</v>
      </c>
      <c r="U1193" s="57" t="str">
        <f>IF(Tabella1[[#This Row],[DATA]]="","","02")</f>
        <v>02</v>
      </c>
      <c r="V1193" s="34"/>
      <c r="W1193" s="34"/>
      <c r="X1193" s="33"/>
      <c r="Y1193" s="23"/>
      <c r="Z1193" s="21" t="str">
        <f t="shared" si="406"/>
        <v>martedì</v>
      </c>
      <c r="AA1193" s="22">
        <f t="shared" si="407"/>
        <v>8.25</v>
      </c>
      <c r="AB1193" s="22" t="str">
        <f t="shared" si="408"/>
        <v>08:15</v>
      </c>
      <c r="AC1193" s="22" t="str">
        <f t="shared" si="409"/>
        <v>NO</v>
      </c>
      <c r="AD1193" s="46"/>
      <c r="AE1193" s="85">
        <v>45846</v>
      </c>
      <c r="AF1193" s="86" t="s">
        <v>43</v>
      </c>
      <c r="AG1193" s="86" t="s">
        <v>88</v>
      </c>
      <c r="AH1193" s="86">
        <v>4042</v>
      </c>
      <c r="AI1193" s="86">
        <v>10</v>
      </c>
      <c r="AJ1193" s="87"/>
      <c r="AK1193" s="87"/>
      <c r="AL1193" s="87">
        <v>16.5</v>
      </c>
      <c r="AM1193" s="86" t="s">
        <v>53</v>
      </c>
      <c r="AN1193" s="86" t="s">
        <v>49</v>
      </c>
      <c r="AO1193" s="75">
        <v>404</v>
      </c>
    </row>
    <row r="1194" spans="1:41" ht="14.45" customHeight="1">
      <c r="A1194" s="38"/>
      <c r="B1194" s="9">
        <f t="shared" si="396"/>
        <v>45846</v>
      </c>
      <c r="C1194" s="39">
        <f t="shared" si="417"/>
        <v>404</v>
      </c>
      <c r="D1194" s="38" t="str">
        <f>IF(AF1194="", "", IFERROR(TEXT(INDEX(Tabella4[N°], MATCH("*"&amp;AF1194&amp;"*", Tabella4[DIPENDENTE], 0)), "0000"), "Non trovato"))</f>
        <v>0242</v>
      </c>
      <c r="E1194" s="38" t="str">
        <f>IF(AG1194="", "", IF(ISERROR(MATCH("*"&amp;AG1194&amp;"*", Tabella4[DIPENDENTE], 0)), "Non trovato", TEXT(INDEX(Tabella4[N°], MATCH("*"&amp;AG1194&amp;"*", Tabella4[DIPENDENTE], 0)), "0000")))</f>
        <v>0803</v>
      </c>
      <c r="F1194" s="48" t="str">
        <f t="shared" si="397"/>
        <v>OGNISANTI A</v>
      </c>
      <c r="G1194" s="48" t="str">
        <f t="shared" si="398"/>
        <v>SPINALI V</v>
      </c>
      <c r="H1194" s="57"/>
      <c r="I1194" s="68" t="str">
        <f t="shared" si="399"/>
        <v>02</v>
      </c>
      <c r="J1194" s="39" t="str">
        <f t="shared" si="414"/>
        <v/>
      </c>
      <c r="K1194" s="40" t="str">
        <f t="shared" si="415"/>
        <v/>
      </c>
      <c r="L1194" s="48"/>
      <c r="M1194" s="41" t="str">
        <f t="shared" si="416"/>
        <v/>
      </c>
      <c r="N1194" s="41" t="str">
        <f t="shared" si="400"/>
        <v/>
      </c>
      <c r="O1194" s="10" t="str">
        <f t="shared" si="401"/>
        <v>08:15</v>
      </c>
      <c r="P1194" s="10" t="str">
        <f t="shared" si="402"/>
        <v>08:15</v>
      </c>
      <c r="Q1194" s="48" t="str">
        <f t="shared" si="403"/>
        <v/>
      </c>
      <c r="R1194" s="48" t="str">
        <f t="shared" si="404"/>
        <v/>
      </c>
      <c r="S1194" s="42" t="str">
        <f t="shared" si="405"/>
        <v>DOPPIO</v>
      </c>
      <c r="T1194" s="57" t="str">
        <f>Tabella3[[#This Row],[Descrizione Attività]]</f>
        <v>FERIE</v>
      </c>
      <c r="U1194" s="57" t="str">
        <f>IF(Tabella1[[#This Row],[DATA]]="","","02")</f>
        <v>02</v>
      </c>
      <c r="V1194" s="34"/>
      <c r="W1194" s="34"/>
      <c r="X1194" s="33"/>
      <c r="Y1194" s="23"/>
      <c r="Z1194" s="21" t="str">
        <f t="shared" si="406"/>
        <v>martedì</v>
      </c>
      <c r="AA1194" s="22">
        <f t="shared" si="407"/>
        <v>8.25</v>
      </c>
      <c r="AB1194" s="22" t="str">
        <f t="shared" si="408"/>
        <v>08:15</v>
      </c>
      <c r="AC1194" s="22" t="str">
        <f t="shared" si="409"/>
        <v>NO</v>
      </c>
      <c r="AD1194" s="46"/>
      <c r="AE1194" s="85">
        <v>45846</v>
      </c>
      <c r="AF1194" s="86" t="s">
        <v>72</v>
      </c>
      <c r="AG1194" s="86" t="s">
        <v>69</v>
      </c>
      <c r="AH1194" s="86">
        <v>4042</v>
      </c>
      <c r="AI1194" s="86">
        <v>10</v>
      </c>
      <c r="AJ1194" s="87"/>
      <c r="AK1194" s="87"/>
      <c r="AL1194" s="87">
        <v>16.5</v>
      </c>
      <c r="AM1194" s="86" t="s">
        <v>53</v>
      </c>
      <c r="AN1194" s="86" t="s">
        <v>49</v>
      </c>
      <c r="AO1194" s="75">
        <v>404</v>
      </c>
    </row>
    <row r="1195" spans="1:41" ht="14.45" customHeight="1">
      <c r="A1195" s="38"/>
      <c r="B1195" s="9">
        <f t="shared" si="396"/>
        <v>45846</v>
      </c>
      <c r="C1195" s="39">
        <f t="shared" si="417"/>
        <v>404</v>
      </c>
      <c r="D1195" s="38" t="str">
        <f>IF(AF1195="", "", IFERROR(TEXT(INDEX(Tabella4[N°], MATCH("*"&amp;AF1195&amp;"*", Tabella4[DIPENDENTE], 0)), "0000"), "Non trovato"))</f>
        <v>2011</v>
      </c>
      <c r="E1195" s="38" t="str">
        <f>IF(AG1195="", "", IF(ISERROR(MATCH("*"&amp;AG1195&amp;"*", Tabella4[DIPENDENTE], 0)), "Non trovato", TEXT(INDEX(Tabella4[N°], MATCH("*"&amp;AG1195&amp;"*", Tabella4[DIPENDENTE], 0)), "0000")))</f>
        <v/>
      </c>
      <c r="F1195" s="48" t="str">
        <f t="shared" si="397"/>
        <v>SCAVULLO</v>
      </c>
      <c r="G1195" s="48" t="str">
        <f t="shared" si="398"/>
        <v/>
      </c>
      <c r="H1195" s="57"/>
      <c r="I1195" s="68" t="str">
        <f t="shared" si="399"/>
        <v>02</v>
      </c>
      <c r="J1195" s="39" t="str">
        <f t="shared" si="414"/>
        <v/>
      </c>
      <c r="K1195" s="40" t="str">
        <f t="shared" si="415"/>
        <v/>
      </c>
      <c r="L1195" s="48"/>
      <c r="M1195" s="41" t="str">
        <f t="shared" si="416"/>
        <v/>
      </c>
      <c r="N1195" s="41" t="str">
        <f t="shared" si="400"/>
        <v/>
      </c>
      <c r="O1195" s="10" t="str">
        <f t="shared" si="401"/>
        <v>08:15</v>
      </c>
      <c r="P1195" s="10" t="str">
        <f t="shared" si="402"/>
        <v/>
      </c>
      <c r="Q1195" s="48" t="str">
        <f t="shared" si="403"/>
        <v>08:15</v>
      </c>
      <c r="R1195" s="48" t="str">
        <f t="shared" si="404"/>
        <v/>
      </c>
      <c r="S1195" s="42" t="str">
        <f t="shared" si="405"/>
        <v>SINGOLO</v>
      </c>
      <c r="T1195" s="57" t="str">
        <f>Tabella3[[#This Row],[Descrizione Attività]]</f>
        <v>MALATTIA</v>
      </c>
      <c r="U1195" s="57" t="str">
        <f>IF(Tabella1[[#This Row],[DATA]]="","","02")</f>
        <v>02</v>
      </c>
      <c r="V1195" s="34"/>
      <c r="W1195" s="34"/>
      <c r="X1195" s="33"/>
      <c r="Y1195" s="23"/>
      <c r="Z1195" s="21" t="str">
        <f t="shared" si="406"/>
        <v>martedì</v>
      </c>
      <c r="AA1195" s="22">
        <f t="shared" si="407"/>
        <v>8.25</v>
      </c>
      <c r="AB1195" s="22" t="str">
        <f t="shared" si="408"/>
        <v>08:15</v>
      </c>
      <c r="AC1195" s="22" t="str">
        <f t="shared" si="409"/>
        <v>NO</v>
      </c>
      <c r="AD1195" s="46"/>
      <c r="AE1195" s="85">
        <v>45846</v>
      </c>
      <c r="AF1195" s="86" t="s">
        <v>84</v>
      </c>
      <c r="AG1195" s="86"/>
      <c r="AH1195" s="86">
        <v>4043</v>
      </c>
      <c r="AI1195" s="86">
        <v>10</v>
      </c>
      <c r="AJ1195" s="87"/>
      <c r="AK1195" s="87"/>
      <c r="AL1195" s="87">
        <v>8.25</v>
      </c>
      <c r="AM1195" s="86" t="s">
        <v>22</v>
      </c>
      <c r="AN1195" s="86" t="s">
        <v>49</v>
      </c>
      <c r="AO1195" s="75">
        <v>404</v>
      </c>
    </row>
    <row r="1196" spans="1:41" ht="14.45" customHeight="1">
      <c r="A1196" s="38"/>
      <c r="B1196" s="9">
        <f t="shared" si="396"/>
        <v>45846</v>
      </c>
      <c r="C1196" s="39">
        <f t="shared" si="417"/>
        <v>404</v>
      </c>
      <c r="D1196" s="38" t="str">
        <f>IF(AF1196="", "", IFERROR(TEXT(INDEX(Tabella4[N°], MATCH("*"&amp;AF1196&amp;"*", Tabella4[DIPENDENTE], 0)), "0000"), "Non trovato"))</f>
        <v>0476</v>
      </c>
      <c r="E1196" s="38" t="str">
        <f>IF(AG1196="", "", IF(ISERROR(MATCH("*"&amp;AG1196&amp;"*", Tabella4[DIPENDENTE], 0)), "Non trovato", TEXT(INDEX(Tabella4[N°], MATCH("*"&amp;AG1196&amp;"*", Tabella4[DIPENDENTE], 0)), "0000")))</f>
        <v>0277</v>
      </c>
      <c r="F1196" s="48" t="str">
        <f t="shared" si="397"/>
        <v>ARICO'</v>
      </c>
      <c r="G1196" s="48" t="str">
        <f t="shared" si="398"/>
        <v>BAUDO</v>
      </c>
      <c r="H1196" s="57"/>
      <c r="I1196" s="68" t="str">
        <f t="shared" si="399"/>
        <v>02</v>
      </c>
      <c r="J1196" s="39" t="str">
        <f t="shared" si="414"/>
        <v/>
      </c>
      <c r="K1196" s="40" t="str">
        <f t="shared" si="415"/>
        <v/>
      </c>
      <c r="L1196" s="48"/>
      <c r="M1196" s="41" t="str">
        <f t="shared" si="416"/>
        <v/>
      </c>
      <c r="N1196" s="41" t="str">
        <f t="shared" si="400"/>
        <v/>
      </c>
      <c r="O1196" s="10" t="str">
        <f t="shared" si="401"/>
        <v>08:15</v>
      </c>
      <c r="P1196" s="10" t="str">
        <f t="shared" si="402"/>
        <v/>
      </c>
      <c r="Q1196" s="48" t="str">
        <f t="shared" si="403"/>
        <v/>
      </c>
      <c r="R1196" s="48" t="str">
        <f t="shared" si="404"/>
        <v>08:15</v>
      </c>
      <c r="S1196" s="42" t="str">
        <f t="shared" si="405"/>
        <v>DOPPIO</v>
      </c>
      <c r="T1196" s="57" t="str">
        <f>Tabella3[[#This Row],[Descrizione Attività]]</f>
        <v>CASSA INTEGRAZIONE</v>
      </c>
      <c r="U1196" s="57" t="str">
        <f>IF(Tabella1[[#This Row],[DATA]]="","","02")</f>
        <v>02</v>
      </c>
      <c r="V1196" s="34"/>
      <c r="W1196" s="34"/>
      <c r="X1196" s="33"/>
      <c r="Y1196" s="23"/>
      <c r="Z1196" s="21" t="str">
        <f t="shared" si="406"/>
        <v>martedì</v>
      </c>
      <c r="AA1196" s="22">
        <f t="shared" si="407"/>
        <v>8.25</v>
      </c>
      <c r="AB1196" s="22" t="str">
        <f t="shared" si="408"/>
        <v>08:15</v>
      </c>
      <c r="AC1196" s="22" t="str">
        <f t="shared" si="409"/>
        <v>NO</v>
      </c>
      <c r="AD1196" s="46"/>
      <c r="AE1196" s="85">
        <v>45846</v>
      </c>
      <c r="AF1196" s="86" t="s">
        <v>108</v>
      </c>
      <c r="AG1196" s="86" t="s">
        <v>94</v>
      </c>
      <c r="AH1196" s="86">
        <v>4046</v>
      </c>
      <c r="AI1196" s="86">
        <v>10</v>
      </c>
      <c r="AJ1196" s="87">
        <v>7.45</v>
      </c>
      <c r="AK1196" s="87">
        <v>16.45</v>
      </c>
      <c r="AL1196" s="87">
        <v>16.5</v>
      </c>
      <c r="AM1196" s="86" t="s">
        <v>263</v>
      </c>
      <c r="AN1196" s="86" t="s">
        <v>49</v>
      </c>
      <c r="AO1196" s="75">
        <v>404</v>
      </c>
    </row>
    <row r="1197" spans="1:41" ht="14.45" customHeight="1">
      <c r="A1197" s="64"/>
      <c r="B1197" s="9">
        <f t="shared" si="396"/>
        <v>45846</v>
      </c>
      <c r="C1197" s="39">
        <f t="shared" si="417"/>
        <v>404</v>
      </c>
      <c r="D1197" s="38" t="str">
        <f>IF(AF1197="", "", IFERROR(TEXT(INDEX(Tabella4[N°], MATCH("*"&amp;AF1197&amp;"*", Tabella4[DIPENDENTE], 0)), "0000"), "Non trovato"))</f>
        <v>0431</v>
      </c>
      <c r="E1197" s="38" t="str">
        <f>IF(AG1197="", "", IF(ISERROR(MATCH("*"&amp;AG1197&amp;"*", Tabella4[DIPENDENTE], 0)), "Non trovato", TEXT(INDEX(Tabella4[N°], MATCH("*"&amp;AG1197&amp;"*", Tabella4[DIPENDENTE], 0)), "0000")))</f>
        <v>0354</v>
      </c>
      <c r="F1197" s="48" t="str">
        <f t="shared" si="397"/>
        <v>DI NICOLA</v>
      </c>
      <c r="G1197" s="48" t="str">
        <f t="shared" si="398"/>
        <v>GARRO L</v>
      </c>
      <c r="H1197" s="57"/>
      <c r="I1197" s="68" t="str">
        <f t="shared" si="399"/>
        <v>02</v>
      </c>
      <c r="J1197" s="39" t="str">
        <f t="shared" si="414"/>
        <v/>
      </c>
      <c r="K1197" s="40" t="str">
        <f t="shared" si="415"/>
        <v/>
      </c>
      <c r="L1197" s="48"/>
      <c r="M1197" s="41" t="str">
        <f t="shared" si="416"/>
        <v/>
      </c>
      <c r="N1197" s="41" t="str">
        <f t="shared" si="400"/>
        <v/>
      </c>
      <c r="O1197" s="10" t="str">
        <f t="shared" si="401"/>
        <v>08:15</v>
      </c>
      <c r="P1197" s="10" t="str">
        <f t="shared" si="402"/>
        <v/>
      </c>
      <c r="Q1197" s="48" t="str">
        <f t="shared" si="403"/>
        <v/>
      </c>
      <c r="R1197" s="48" t="str">
        <f t="shared" si="404"/>
        <v>08:15</v>
      </c>
      <c r="S1197" s="42" t="str">
        <f t="shared" si="405"/>
        <v>DOPPIO</v>
      </c>
      <c r="T1197" s="57" t="str">
        <f>Tabella3[[#This Row],[Descrizione Attività]]</f>
        <v>CASSA INTEGRAZIONE</v>
      </c>
      <c r="U1197" s="57" t="str">
        <f>IF(Tabella1[[#This Row],[DATA]]="","","02")</f>
        <v>02</v>
      </c>
      <c r="V1197" s="34"/>
      <c r="W1197" s="34"/>
      <c r="X1197" s="33"/>
      <c r="Y1197" s="23"/>
      <c r="Z1197" s="21" t="str">
        <f t="shared" si="406"/>
        <v>martedì</v>
      </c>
      <c r="AA1197" s="22">
        <f t="shared" si="407"/>
        <v>8.25</v>
      </c>
      <c r="AB1197" s="22" t="str">
        <f t="shared" si="408"/>
        <v>08:15</v>
      </c>
      <c r="AC1197" s="22" t="str">
        <f t="shared" si="409"/>
        <v>NO</v>
      </c>
      <c r="AD1197" s="46"/>
      <c r="AE1197" s="85">
        <v>45846</v>
      </c>
      <c r="AF1197" s="86" t="s">
        <v>64</v>
      </c>
      <c r="AG1197" s="86" t="s">
        <v>99</v>
      </c>
      <c r="AH1197" s="86">
        <v>4046</v>
      </c>
      <c r="AI1197" s="86">
        <v>10</v>
      </c>
      <c r="AJ1197" s="87">
        <v>7.45</v>
      </c>
      <c r="AK1197" s="87">
        <v>16.45</v>
      </c>
      <c r="AL1197" s="87">
        <v>16.5</v>
      </c>
      <c r="AM1197" s="86" t="s">
        <v>263</v>
      </c>
      <c r="AN1197" s="86" t="s">
        <v>49</v>
      </c>
      <c r="AO1197" s="75">
        <v>404</v>
      </c>
    </row>
    <row r="1198" spans="1:41" ht="14.45" customHeight="1">
      <c r="A1198" s="38"/>
      <c r="B1198" s="9">
        <f t="shared" si="396"/>
        <v>45846</v>
      </c>
      <c r="C1198" s="39">
        <f t="shared" si="417"/>
        <v>404</v>
      </c>
      <c r="D1198" s="38" t="str">
        <f>IF(AF1198="", "", IFERROR(TEXT(INDEX(Tabella4[N°], MATCH("*"&amp;AF1198&amp;"*", Tabella4[DIPENDENTE], 0)), "0000"), "Non trovato"))</f>
        <v>0304</v>
      </c>
      <c r="E1198" s="38" t="str">
        <f>IF(AG1198="", "", IF(ISERROR(MATCH("*"&amp;AG1198&amp;"*", Tabella4[DIPENDENTE], 0)), "Non trovato", TEXT(INDEX(Tabella4[N°], MATCH("*"&amp;AG1198&amp;"*", Tabella4[DIPENDENTE], 0)), "0000")))</f>
        <v>1833</v>
      </c>
      <c r="F1198" s="48" t="str">
        <f t="shared" si="397"/>
        <v>MANSERVIGI</v>
      </c>
      <c r="G1198" s="48" t="str">
        <f t="shared" si="398"/>
        <v>MICELI</v>
      </c>
      <c r="H1198" s="57"/>
      <c r="I1198" s="68" t="str">
        <f t="shared" si="399"/>
        <v>02</v>
      </c>
      <c r="J1198" s="39" t="str">
        <f t="shared" si="414"/>
        <v/>
      </c>
      <c r="K1198" s="40" t="str">
        <f t="shared" si="415"/>
        <v/>
      </c>
      <c r="L1198" s="48"/>
      <c r="M1198" s="41" t="str">
        <f t="shared" si="416"/>
        <v/>
      </c>
      <c r="N1198" s="41" t="str">
        <f t="shared" si="400"/>
        <v/>
      </c>
      <c r="O1198" s="10" t="str">
        <f t="shared" si="401"/>
        <v>08:15</v>
      </c>
      <c r="P1198" s="10" t="str">
        <f t="shared" si="402"/>
        <v/>
      </c>
      <c r="Q1198" s="48" t="str">
        <f t="shared" si="403"/>
        <v/>
      </c>
      <c r="R1198" s="48" t="str">
        <f t="shared" si="404"/>
        <v>08:15</v>
      </c>
      <c r="S1198" s="42" t="str">
        <f t="shared" si="405"/>
        <v>DOPPIO</v>
      </c>
      <c r="T1198" s="57" t="str">
        <f>Tabella3[[#This Row],[Descrizione Attività]]</f>
        <v>CASSA INTEGRAZIONE</v>
      </c>
      <c r="U1198" s="57" t="str">
        <f>IF(Tabella1[[#This Row],[DATA]]="","","02")</f>
        <v>02</v>
      </c>
      <c r="V1198" s="34"/>
      <c r="W1198" s="34"/>
      <c r="X1198" s="33"/>
      <c r="Y1198" s="23"/>
      <c r="Z1198" s="21" t="str">
        <f t="shared" si="406"/>
        <v>martedì</v>
      </c>
      <c r="AA1198" s="22">
        <f t="shared" si="407"/>
        <v>8.25</v>
      </c>
      <c r="AB1198" s="22" t="str">
        <f t="shared" si="408"/>
        <v>08:15</v>
      </c>
      <c r="AC1198" s="22" t="str">
        <f t="shared" si="409"/>
        <v>NO</v>
      </c>
      <c r="AD1198" s="46"/>
      <c r="AE1198" s="85">
        <v>45846</v>
      </c>
      <c r="AF1198" s="86" t="s">
        <v>87</v>
      </c>
      <c r="AG1198" s="86" t="s">
        <v>82</v>
      </c>
      <c r="AH1198" s="86">
        <v>4046</v>
      </c>
      <c r="AI1198" s="86">
        <v>10</v>
      </c>
      <c r="AJ1198" s="87">
        <v>7.45</v>
      </c>
      <c r="AK1198" s="87">
        <v>16.45</v>
      </c>
      <c r="AL1198" s="87">
        <v>16.5</v>
      </c>
      <c r="AM1198" s="86" t="s">
        <v>263</v>
      </c>
      <c r="AN1198" s="86" t="s">
        <v>49</v>
      </c>
      <c r="AO1198" s="75">
        <v>404</v>
      </c>
    </row>
    <row r="1199" spans="1:41" ht="14.45" customHeight="1">
      <c r="A1199" s="38"/>
      <c r="B1199" s="9">
        <f t="shared" si="396"/>
        <v>45846</v>
      </c>
      <c r="C1199" s="51">
        <f t="shared" si="417"/>
        <v>404</v>
      </c>
      <c r="D1199" s="38" t="str">
        <f>IF(AF1199="", "", IFERROR(TEXT(INDEX(Tabella4[N°], MATCH("*"&amp;AF1199&amp;"*", Tabella4[DIPENDENTE], 0)), "0000"), "Non trovato"))</f>
        <v>1924</v>
      </c>
      <c r="E1199" s="38" t="str">
        <f>IF(AG1199="", "", IF(ISERROR(MATCH("*"&amp;AG1199&amp;"*", Tabella4[DIPENDENTE], 0)), "Non trovato", TEXT(INDEX(Tabella4[N°], MATCH("*"&amp;AG1199&amp;"*", Tabella4[DIPENDENTE], 0)), "0000")))</f>
        <v>0243</v>
      </c>
      <c r="F1199" s="48" t="str">
        <f t="shared" si="397"/>
        <v>PARTESANO</v>
      </c>
      <c r="G1199" s="48" t="str">
        <f t="shared" si="398"/>
        <v>PUGLIARES</v>
      </c>
      <c r="H1199" s="57"/>
      <c r="I1199" s="68" t="str">
        <f t="shared" si="399"/>
        <v>02</v>
      </c>
      <c r="J1199" s="39" t="str">
        <f t="shared" si="414"/>
        <v/>
      </c>
      <c r="K1199" s="40" t="str">
        <f t="shared" si="415"/>
        <v/>
      </c>
      <c r="L1199" s="48"/>
      <c r="M1199" s="41" t="str">
        <f t="shared" si="416"/>
        <v/>
      </c>
      <c r="N1199" s="41" t="str">
        <f t="shared" si="400"/>
        <v/>
      </c>
      <c r="O1199" s="10" t="str">
        <f t="shared" si="401"/>
        <v>08:15</v>
      </c>
      <c r="P1199" s="10" t="str">
        <f t="shared" si="402"/>
        <v/>
      </c>
      <c r="Q1199" s="48" t="str">
        <f t="shared" si="403"/>
        <v/>
      </c>
      <c r="R1199" s="48" t="str">
        <f t="shared" si="404"/>
        <v>08:15</v>
      </c>
      <c r="S1199" s="42" t="str">
        <f t="shared" si="405"/>
        <v>DOPPIO</v>
      </c>
      <c r="T1199" s="58" t="str">
        <f>Tabella3[[#This Row],[Descrizione Attività]]</f>
        <v>CASSA INTEGRAZIONE</v>
      </c>
      <c r="U1199" s="58" t="str">
        <f>IF(Tabella1[[#This Row],[DATA]]="","","02")</f>
        <v>02</v>
      </c>
      <c r="V1199" s="34"/>
      <c r="W1199" s="34"/>
      <c r="X1199" s="33"/>
      <c r="Y1199" s="23"/>
      <c r="Z1199" s="21" t="str">
        <f t="shared" si="406"/>
        <v>martedì</v>
      </c>
      <c r="AA1199" s="22">
        <f t="shared" si="407"/>
        <v>8.25</v>
      </c>
      <c r="AB1199" s="22" t="str">
        <f t="shared" si="408"/>
        <v>08:15</v>
      </c>
      <c r="AC1199" s="22" t="str">
        <f t="shared" si="409"/>
        <v>NO</v>
      </c>
      <c r="AD1199" s="46"/>
      <c r="AE1199" s="85">
        <v>45846</v>
      </c>
      <c r="AF1199" s="86" t="s">
        <v>103</v>
      </c>
      <c r="AG1199" s="86" t="s">
        <v>89</v>
      </c>
      <c r="AH1199" s="88">
        <v>4046</v>
      </c>
      <c r="AI1199" s="88">
        <v>10</v>
      </c>
      <c r="AJ1199" s="87">
        <v>7.45</v>
      </c>
      <c r="AK1199" s="87">
        <v>16.45</v>
      </c>
      <c r="AL1199" s="87">
        <v>16.5</v>
      </c>
      <c r="AM1199" s="86" t="s">
        <v>263</v>
      </c>
      <c r="AN1199" s="86" t="s">
        <v>49</v>
      </c>
      <c r="AO1199" s="75">
        <v>404</v>
      </c>
    </row>
    <row r="1200" spans="1:41" ht="14.45" customHeight="1">
      <c r="A1200" s="38"/>
      <c r="B1200" s="9">
        <f t="shared" si="396"/>
        <v>45846</v>
      </c>
      <c r="C1200" s="51">
        <f t="shared" si="417"/>
        <v>404</v>
      </c>
      <c r="D1200" s="38" t="str">
        <f>IF(AF1200="", "", IFERROR(TEXT(INDEX(Tabella4[N°], MATCH("*"&amp;AF1200&amp;"*", Tabella4[DIPENDENTE], 0)), "0000"), "Non trovato"))</f>
        <v>0490</v>
      </c>
      <c r="E1200" s="38" t="str">
        <f>IF(AG1200="", "", IF(ISERROR(MATCH("*"&amp;AG1200&amp;"*", Tabella4[DIPENDENTE], 0)), "Non trovato", TEXT(INDEX(Tabella4[N°], MATCH("*"&amp;AG1200&amp;"*", Tabella4[DIPENDENTE], 0)), "0000")))</f>
        <v>0967</v>
      </c>
      <c r="F1200" s="48" t="str">
        <f t="shared" si="397"/>
        <v>RICIPUTO</v>
      </c>
      <c r="G1200" s="48" t="str">
        <f t="shared" si="398"/>
        <v>SCALISI</v>
      </c>
      <c r="H1200" s="57"/>
      <c r="I1200" s="68" t="str">
        <f t="shared" si="399"/>
        <v>02</v>
      </c>
      <c r="J1200" s="39" t="str">
        <f t="shared" si="414"/>
        <v/>
      </c>
      <c r="K1200" s="40" t="str">
        <f t="shared" si="415"/>
        <v/>
      </c>
      <c r="L1200" s="48"/>
      <c r="M1200" s="41" t="str">
        <f t="shared" si="416"/>
        <v/>
      </c>
      <c r="N1200" s="41" t="str">
        <f t="shared" si="400"/>
        <v/>
      </c>
      <c r="O1200" s="10" t="str">
        <f t="shared" si="401"/>
        <v>08:15</v>
      </c>
      <c r="P1200" s="10" t="str">
        <f t="shared" si="402"/>
        <v/>
      </c>
      <c r="Q1200" s="48" t="str">
        <f t="shared" si="403"/>
        <v/>
      </c>
      <c r="R1200" s="48" t="str">
        <f t="shared" si="404"/>
        <v>08:15</v>
      </c>
      <c r="S1200" s="42" t="str">
        <f t="shared" si="405"/>
        <v>DOPPIO</v>
      </c>
      <c r="T1200" s="58" t="str">
        <f>Tabella3[[#This Row],[Descrizione Attività]]</f>
        <v>CASSA INTEGRAZIONE</v>
      </c>
      <c r="U1200" s="58" t="str">
        <f>IF(Tabella1[[#This Row],[DATA]]="","","02")</f>
        <v>02</v>
      </c>
      <c r="V1200" s="34"/>
      <c r="W1200" s="34"/>
      <c r="X1200" s="33"/>
      <c r="Y1200" s="23"/>
      <c r="Z1200" s="21" t="str">
        <f t="shared" si="406"/>
        <v>martedì</v>
      </c>
      <c r="AA1200" s="22">
        <f t="shared" si="407"/>
        <v>8.25</v>
      </c>
      <c r="AB1200" s="22" t="str">
        <f t="shared" si="408"/>
        <v>08:15</v>
      </c>
      <c r="AC1200" s="22" t="str">
        <f t="shared" si="409"/>
        <v>NO</v>
      </c>
      <c r="AD1200" s="46"/>
      <c r="AE1200" s="85">
        <v>45846</v>
      </c>
      <c r="AF1200" s="86" t="s">
        <v>96</v>
      </c>
      <c r="AG1200" s="86" t="s">
        <v>68</v>
      </c>
      <c r="AH1200" s="88">
        <v>4046</v>
      </c>
      <c r="AI1200" s="88">
        <v>10</v>
      </c>
      <c r="AJ1200" s="87">
        <v>7.45</v>
      </c>
      <c r="AK1200" s="87">
        <v>16.45</v>
      </c>
      <c r="AL1200" s="87">
        <v>16.5</v>
      </c>
      <c r="AM1200" s="86" t="s">
        <v>263</v>
      </c>
      <c r="AN1200" s="86" t="s">
        <v>49</v>
      </c>
      <c r="AO1200" s="75">
        <v>404</v>
      </c>
    </row>
    <row r="1201" spans="1:41" ht="14.45" customHeight="1">
      <c r="A1201" s="38"/>
      <c r="B1201" s="9">
        <f t="shared" si="396"/>
        <v>45846</v>
      </c>
      <c r="C1201" s="51">
        <f t="shared" si="417"/>
        <v>404</v>
      </c>
      <c r="D1201" s="38" t="str">
        <f>IF(AF1201="", "", IFERROR(TEXT(INDEX(Tabella4[N°], MATCH("*"&amp;AF1201&amp;"*", Tabella4[DIPENDENTE], 0)), "0000"), "Non trovato"))</f>
        <v>2214</v>
      </c>
      <c r="E1201" s="38" t="str">
        <f>IF(AG1201="", "", IF(ISERROR(MATCH("*"&amp;AG1201&amp;"*", Tabella4[DIPENDENTE], 0)), "Non trovato", TEXT(INDEX(Tabella4[N°], MATCH("*"&amp;AG1201&amp;"*", Tabella4[DIPENDENTE], 0)), "0000")))</f>
        <v>0493</v>
      </c>
      <c r="F1201" s="48" t="str">
        <f t="shared" si="397"/>
        <v>SERRA</v>
      </c>
      <c r="G1201" s="48" t="str">
        <f t="shared" si="398"/>
        <v>SPINALI D</v>
      </c>
      <c r="H1201" s="57"/>
      <c r="I1201" s="68" t="str">
        <f t="shared" si="399"/>
        <v>02</v>
      </c>
      <c r="J1201" s="39" t="str">
        <f t="shared" si="414"/>
        <v/>
      </c>
      <c r="K1201" s="40" t="str">
        <f t="shared" si="415"/>
        <v/>
      </c>
      <c r="L1201" s="48"/>
      <c r="M1201" s="41" t="str">
        <f t="shared" si="416"/>
        <v/>
      </c>
      <c r="N1201" s="41" t="str">
        <f t="shared" si="400"/>
        <v/>
      </c>
      <c r="O1201" s="10" t="str">
        <f t="shared" si="401"/>
        <v>08:15</v>
      </c>
      <c r="P1201" s="10" t="str">
        <f t="shared" si="402"/>
        <v/>
      </c>
      <c r="Q1201" s="48" t="str">
        <f t="shared" si="403"/>
        <v/>
      </c>
      <c r="R1201" s="48" t="str">
        <f t="shared" si="404"/>
        <v>08:15</v>
      </c>
      <c r="S1201" s="42" t="str">
        <f t="shared" si="405"/>
        <v>DOPPIO</v>
      </c>
      <c r="T1201" s="58" t="str">
        <f>Tabella3[[#This Row],[Descrizione Attività]]</f>
        <v>CASSA INTEGRAZIONE</v>
      </c>
      <c r="U1201" s="58" t="str">
        <f>IF(Tabella1[[#This Row],[DATA]]="","","02")</f>
        <v>02</v>
      </c>
      <c r="V1201" s="34"/>
      <c r="W1201" s="34"/>
      <c r="X1201" s="33"/>
      <c r="Y1201" s="23"/>
      <c r="Z1201" s="21" t="str">
        <f t="shared" si="406"/>
        <v>martedì</v>
      </c>
      <c r="AA1201" s="22">
        <f t="shared" si="407"/>
        <v>8.25</v>
      </c>
      <c r="AB1201" s="22" t="str">
        <f t="shared" si="408"/>
        <v>08:15</v>
      </c>
      <c r="AC1201" s="22" t="str">
        <f t="shared" si="409"/>
        <v>NO</v>
      </c>
      <c r="AD1201" s="46"/>
      <c r="AE1201" s="85">
        <v>45846</v>
      </c>
      <c r="AF1201" s="86" t="s">
        <v>52</v>
      </c>
      <c r="AG1201" s="86" t="s">
        <v>42</v>
      </c>
      <c r="AH1201" s="88">
        <v>4046</v>
      </c>
      <c r="AI1201" s="88">
        <v>10</v>
      </c>
      <c r="AJ1201" s="87">
        <v>7.45</v>
      </c>
      <c r="AK1201" s="87">
        <v>16.45</v>
      </c>
      <c r="AL1201" s="87">
        <v>16.5</v>
      </c>
      <c r="AM1201" s="86" t="s">
        <v>263</v>
      </c>
      <c r="AN1201" s="86" t="s">
        <v>49</v>
      </c>
      <c r="AO1201" s="75">
        <v>404</v>
      </c>
    </row>
    <row r="1202" spans="1:41" ht="14.45" customHeight="1">
      <c r="A1202" s="38"/>
      <c r="B1202" s="9">
        <f t="shared" si="396"/>
        <v>45846</v>
      </c>
      <c r="C1202" s="39">
        <f t="shared" si="417"/>
        <v>404</v>
      </c>
      <c r="D1202" s="38" t="str">
        <f>IF(AF1202="", "", IFERROR(TEXT(INDEX(Tabella4[N°], MATCH("*"&amp;AF1202&amp;"*", Tabella4[DIPENDENTE], 0)), "0000"), "Non trovato"))</f>
        <v>0475</v>
      </c>
      <c r="E1202" s="38" t="str">
        <f>IF(AG1202="", "", IF(ISERROR(MATCH("*"&amp;AG1202&amp;"*", Tabella4[DIPENDENTE], 0)), "Non trovato", TEXT(INDEX(Tabella4[N°], MATCH("*"&amp;AG1202&amp;"*", Tabella4[DIPENDENTE], 0)), "0000")))</f>
        <v>2119</v>
      </c>
      <c r="F1202" s="48" t="str">
        <f t="shared" si="397"/>
        <v>TRINGALI</v>
      </c>
      <c r="G1202" s="48" t="str">
        <f t="shared" si="398"/>
        <v>PLATANIA M</v>
      </c>
      <c r="H1202" s="57"/>
      <c r="I1202" s="68" t="str">
        <f t="shared" si="399"/>
        <v>02</v>
      </c>
      <c r="J1202" s="39" t="str">
        <f t="shared" si="414"/>
        <v/>
      </c>
      <c r="K1202" s="40" t="str">
        <f t="shared" si="415"/>
        <v/>
      </c>
      <c r="L1202" s="48"/>
      <c r="M1202" s="41" t="str">
        <f t="shared" si="416"/>
        <v/>
      </c>
      <c r="N1202" s="41" t="str">
        <f t="shared" si="400"/>
        <v/>
      </c>
      <c r="O1202" s="10" t="str">
        <f t="shared" si="401"/>
        <v>08:15</v>
      </c>
      <c r="P1202" s="10" t="str">
        <f t="shared" si="402"/>
        <v/>
      </c>
      <c r="Q1202" s="48" t="str">
        <f t="shared" si="403"/>
        <v/>
      </c>
      <c r="R1202" s="48" t="str">
        <f t="shared" si="404"/>
        <v>08:15</v>
      </c>
      <c r="S1202" s="42" t="str">
        <f t="shared" si="405"/>
        <v>DOPPIO</v>
      </c>
      <c r="T1202" s="57" t="str">
        <f>Tabella3[[#This Row],[Descrizione Attività]]</f>
        <v>CASSA INTEGRAZIONE</v>
      </c>
      <c r="U1202" s="57" t="str">
        <f>IF(Tabella1[[#This Row],[DATA]]="","","02")</f>
        <v>02</v>
      </c>
      <c r="V1202" s="34"/>
      <c r="W1202" s="34"/>
      <c r="X1202" s="33"/>
      <c r="Y1202" s="23"/>
      <c r="Z1202" s="21" t="str">
        <f t="shared" si="406"/>
        <v>martedì</v>
      </c>
      <c r="AA1202" s="22">
        <f t="shared" si="407"/>
        <v>8.25</v>
      </c>
      <c r="AB1202" s="22" t="str">
        <f t="shared" si="408"/>
        <v>08:15</v>
      </c>
      <c r="AC1202" s="22" t="str">
        <f t="shared" si="409"/>
        <v>NO</v>
      </c>
      <c r="AD1202" s="46"/>
      <c r="AE1202" s="85">
        <v>45846</v>
      </c>
      <c r="AF1202" s="86" t="s">
        <v>57</v>
      </c>
      <c r="AG1202" s="86" t="s">
        <v>277</v>
      </c>
      <c r="AH1202" s="86">
        <v>4046</v>
      </c>
      <c r="AI1202" s="86">
        <v>10</v>
      </c>
      <c r="AJ1202" s="87">
        <v>7.45</v>
      </c>
      <c r="AK1202" s="87">
        <v>16.45</v>
      </c>
      <c r="AL1202" s="87">
        <v>16.5</v>
      </c>
      <c r="AM1202" s="86" t="s">
        <v>263</v>
      </c>
      <c r="AN1202" s="86" t="s">
        <v>49</v>
      </c>
      <c r="AO1202" s="75">
        <v>404</v>
      </c>
    </row>
    <row r="1203" spans="1:41" ht="14.45" customHeight="1">
      <c r="A1203" s="38"/>
      <c r="B1203" s="9">
        <f t="shared" si="396"/>
        <v>45846</v>
      </c>
      <c r="C1203" s="39">
        <f t="shared" si="417"/>
        <v>5400257568</v>
      </c>
      <c r="D1203" s="38" t="str">
        <f>IF(AF1203="", "", IFERROR(TEXT(INDEX(Tabella4[N°], MATCH("*"&amp;AF1203&amp;"*", Tabella4[DIPENDENTE], 0)), "0000"), "Non trovato"))</f>
        <v>1976</v>
      </c>
      <c r="E1203" s="38" t="str">
        <f>IF(AG1203="", "", IF(ISERROR(MATCH("*"&amp;AG1203&amp;"*", Tabella4[DIPENDENTE], 0)), "Non trovato", TEXT(INDEX(Tabella4[N°], MATCH("*"&amp;AG1203&amp;"*", Tabella4[DIPENDENTE], 0)), "0000")))</f>
        <v>2150</v>
      </c>
      <c r="F1203" s="48" t="str">
        <f t="shared" si="397"/>
        <v>RIZZA F</v>
      </c>
      <c r="G1203" s="48" t="str">
        <f t="shared" si="398"/>
        <v>RIZZA C</v>
      </c>
      <c r="H1203" s="57"/>
      <c r="I1203" s="68" t="str">
        <f t="shared" si="399"/>
        <v>02</v>
      </c>
      <c r="J1203" s="39" t="str">
        <f t="shared" si="414"/>
        <v/>
      </c>
      <c r="K1203" s="40" t="str">
        <f t="shared" si="415"/>
        <v>04:15</v>
      </c>
      <c r="L1203" s="48"/>
      <c r="M1203" s="41" t="str">
        <f t="shared" si="416"/>
        <v/>
      </c>
      <c r="N1203" s="41" t="str">
        <f t="shared" si="400"/>
        <v/>
      </c>
      <c r="O1203" s="10" t="str">
        <f t="shared" si="401"/>
        <v>04:15</v>
      </c>
      <c r="P1203" s="10" t="str">
        <f t="shared" si="402"/>
        <v/>
      </c>
      <c r="Q1203" s="48" t="str">
        <f t="shared" si="403"/>
        <v/>
      </c>
      <c r="R1203" s="48" t="str">
        <f t="shared" si="404"/>
        <v/>
      </c>
      <c r="S1203" s="42" t="str">
        <f t="shared" si="405"/>
        <v>DOPPIO</v>
      </c>
      <c r="T1203" s="57" t="str">
        <f>Tabella3[[#This Row],[Descrizione Attività]]</f>
        <v>ripristini sistemi AI - luglio 2025</v>
      </c>
      <c r="U1203" s="57" t="str">
        <f>IF(Tabella1[[#This Row],[DATA]]="","","02")</f>
        <v>02</v>
      </c>
      <c r="V1203" s="34"/>
      <c r="W1203" s="34"/>
      <c r="X1203" s="33"/>
      <c r="Y1203" s="23"/>
      <c r="Z1203" s="21" t="str">
        <f t="shared" si="406"/>
        <v>martedì</v>
      </c>
      <c r="AA1203" s="22">
        <f t="shared" si="407"/>
        <v>4.25</v>
      </c>
      <c r="AB1203" s="22" t="str">
        <f t="shared" si="408"/>
        <v>04:15</v>
      </c>
      <c r="AC1203" s="22" t="str">
        <f t="shared" si="409"/>
        <v>NO</v>
      </c>
      <c r="AD1203" s="46"/>
      <c r="AE1203" s="85">
        <v>45846</v>
      </c>
      <c r="AF1203" s="86" t="s">
        <v>77</v>
      </c>
      <c r="AG1203" s="86" t="s">
        <v>78</v>
      </c>
      <c r="AH1203" s="86">
        <v>5400257568</v>
      </c>
      <c r="AI1203" s="86">
        <v>10</v>
      </c>
      <c r="AJ1203" s="87">
        <v>7.45</v>
      </c>
      <c r="AK1203" s="87">
        <v>12</v>
      </c>
      <c r="AL1203" s="87">
        <v>8.5</v>
      </c>
      <c r="AM1203" s="86" t="s">
        <v>253</v>
      </c>
      <c r="AN1203" s="86" t="s">
        <v>45</v>
      </c>
      <c r="AO1203" s="75" t="s">
        <v>80</v>
      </c>
    </row>
    <row r="1204" spans="1:41" ht="14.45" customHeight="1">
      <c r="A1204" s="38"/>
      <c r="B1204" s="9">
        <f t="shared" si="396"/>
        <v>45846</v>
      </c>
      <c r="C1204" s="39">
        <f t="shared" si="417"/>
        <v>5400257687</v>
      </c>
      <c r="D1204" s="38" t="str">
        <f>IF(AF1204="", "", IFERROR(TEXT(INDEX(Tabella4[N°], MATCH("*"&amp;AF1204&amp;"*", Tabella4[DIPENDENTE], 0)), "0000"), "Non trovato"))</f>
        <v>1894</v>
      </c>
      <c r="E1204" s="38" t="str">
        <f>IF(AG1204="", "", IF(ISERROR(MATCH("*"&amp;AG1204&amp;"*", Tabella4[DIPENDENTE], 0)), "Non trovato", TEXT(INDEX(Tabella4[N°], MATCH("*"&amp;AG1204&amp;"*", Tabella4[DIPENDENTE], 0)), "0000")))</f>
        <v>1904</v>
      </c>
      <c r="F1204" s="48" t="str">
        <f t="shared" si="397"/>
        <v>CORTESE</v>
      </c>
      <c r="G1204" s="48" t="str">
        <f t="shared" si="398"/>
        <v>LA ROCCA</v>
      </c>
      <c r="H1204" s="57"/>
      <c r="I1204" s="68" t="str">
        <f t="shared" si="399"/>
        <v>02</v>
      </c>
      <c r="J1204" s="39" t="str">
        <f t="shared" si="414"/>
        <v/>
      </c>
      <c r="K1204" s="40" t="str">
        <f t="shared" si="415"/>
        <v>08:15</v>
      </c>
      <c r="L1204" s="48"/>
      <c r="M1204" s="41" t="str">
        <f t="shared" si="416"/>
        <v/>
      </c>
      <c r="N1204" s="41" t="str">
        <f t="shared" si="400"/>
        <v/>
      </c>
      <c r="O1204" s="10" t="str">
        <f t="shared" si="401"/>
        <v>08:15</v>
      </c>
      <c r="P1204" s="10" t="str">
        <f t="shared" si="402"/>
        <v/>
      </c>
      <c r="Q1204" s="48" t="str">
        <f t="shared" si="403"/>
        <v/>
      </c>
      <c r="R1204" s="48" t="str">
        <f t="shared" si="404"/>
        <v/>
      </c>
      <c r="S1204" s="42" t="str">
        <f t="shared" si="405"/>
        <v>DOPPIO</v>
      </c>
      <c r="T1204" s="57" t="str">
        <f>Tabella3[[#This Row],[Descrizione Attività]]</f>
        <v>C401-C405: smo/rim vent.da sostitituire</v>
      </c>
      <c r="U1204" s="57" t="str">
        <f>IF(Tabella1[[#This Row],[DATA]]="","","02")</f>
        <v>02</v>
      </c>
      <c r="V1204" s="34"/>
      <c r="W1204" s="34"/>
      <c r="X1204" s="33"/>
      <c r="Y1204" s="23"/>
      <c r="Z1204" s="21" t="str">
        <f t="shared" si="406"/>
        <v>martedì</v>
      </c>
      <c r="AA1204" s="22">
        <f t="shared" si="407"/>
        <v>8.25</v>
      </c>
      <c r="AB1204" s="22" t="str">
        <f t="shared" si="408"/>
        <v>08:15</v>
      </c>
      <c r="AC1204" s="22" t="str">
        <f t="shared" si="409"/>
        <v>NO</v>
      </c>
      <c r="AD1204" s="46"/>
      <c r="AE1204" s="85">
        <v>45846</v>
      </c>
      <c r="AF1204" s="86" t="s">
        <v>58</v>
      </c>
      <c r="AG1204" s="86" t="s">
        <v>59</v>
      </c>
      <c r="AH1204" s="86">
        <v>5400257687</v>
      </c>
      <c r="AI1204" s="86">
        <v>10</v>
      </c>
      <c r="AJ1204" s="87">
        <v>7.45</v>
      </c>
      <c r="AK1204" s="87">
        <v>16.45</v>
      </c>
      <c r="AL1204" s="87">
        <v>16.5</v>
      </c>
      <c r="AM1204" s="86" t="s">
        <v>279</v>
      </c>
      <c r="AN1204" s="86" t="s">
        <v>45</v>
      </c>
      <c r="AO1204" s="75" t="s">
        <v>124</v>
      </c>
    </row>
    <row r="1205" spans="1:41" ht="14.45" customHeight="1">
      <c r="A1205" s="38"/>
      <c r="B1205" s="9">
        <f t="shared" si="396"/>
        <v>45846</v>
      </c>
      <c r="C1205" s="39">
        <f t="shared" si="417"/>
        <v>5400257687</v>
      </c>
      <c r="D1205" s="38" t="str">
        <f>IF(AF1205="", "", IFERROR(TEXT(INDEX(Tabella4[N°], MATCH("*"&amp;AF1205&amp;"*", Tabella4[DIPENDENTE], 0)), "0000"), "Non trovato"))</f>
        <v>0427</v>
      </c>
      <c r="E1205" s="38" t="str">
        <f>IF(AG1205="", "", IF(ISERROR(MATCH("*"&amp;AG1205&amp;"*", Tabella4[DIPENDENTE], 0)), "Non trovato", TEXT(INDEX(Tabella4[N°], MATCH("*"&amp;AG1205&amp;"*", Tabella4[DIPENDENTE], 0)), "0000")))</f>
        <v>0370</v>
      </c>
      <c r="F1205" s="48" t="str">
        <f t="shared" si="397"/>
        <v>CAVALIERE</v>
      </c>
      <c r="G1205" s="48" t="str">
        <f t="shared" si="398"/>
        <v>GARBINI</v>
      </c>
      <c r="H1205" s="57"/>
      <c r="I1205" s="68" t="str">
        <f t="shared" si="399"/>
        <v>02</v>
      </c>
      <c r="J1205" s="39" t="str">
        <f t="shared" si="414"/>
        <v/>
      </c>
      <c r="K1205" s="40" t="str">
        <f t="shared" si="415"/>
        <v>04:15</v>
      </c>
      <c r="L1205" s="48"/>
      <c r="M1205" s="41" t="str">
        <f t="shared" si="416"/>
        <v/>
      </c>
      <c r="N1205" s="41" t="str">
        <f t="shared" si="400"/>
        <v/>
      </c>
      <c r="O1205" s="10" t="str">
        <f t="shared" si="401"/>
        <v>04:15</v>
      </c>
      <c r="P1205" s="10" t="str">
        <f t="shared" si="402"/>
        <v/>
      </c>
      <c r="Q1205" s="48" t="str">
        <f t="shared" si="403"/>
        <v/>
      </c>
      <c r="R1205" s="48" t="str">
        <f t="shared" si="404"/>
        <v/>
      </c>
      <c r="S1205" s="42" t="str">
        <f t="shared" si="405"/>
        <v>DOPPIO</v>
      </c>
      <c r="T1205" s="57" t="str">
        <f>Tabella3[[#This Row],[Descrizione Attività]]</f>
        <v>C401-C405: smo/rim vent.da sostitituire</v>
      </c>
      <c r="U1205" s="57" t="str">
        <f>IF(Tabella1[[#This Row],[DATA]]="","","02")</f>
        <v>02</v>
      </c>
      <c r="V1205" s="34"/>
      <c r="W1205" s="34"/>
      <c r="X1205" s="33"/>
      <c r="Y1205" s="23"/>
      <c r="Z1205" s="21" t="str">
        <f t="shared" si="406"/>
        <v>martedì</v>
      </c>
      <c r="AA1205" s="22">
        <f t="shared" si="407"/>
        <v>4.25</v>
      </c>
      <c r="AB1205" s="22" t="str">
        <f t="shared" si="408"/>
        <v>04:15</v>
      </c>
      <c r="AC1205" s="22" t="str">
        <f t="shared" si="409"/>
        <v>NO</v>
      </c>
      <c r="AD1205" s="46"/>
      <c r="AE1205" s="85">
        <v>45846</v>
      </c>
      <c r="AF1205" s="86" t="s">
        <v>75</v>
      </c>
      <c r="AG1205" s="86" t="s">
        <v>115</v>
      </c>
      <c r="AH1205" s="86">
        <v>5400257687</v>
      </c>
      <c r="AI1205" s="86">
        <v>10</v>
      </c>
      <c r="AJ1205" s="87">
        <v>7.45</v>
      </c>
      <c r="AK1205" s="87">
        <v>12</v>
      </c>
      <c r="AL1205" s="87">
        <v>8.5</v>
      </c>
      <c r="AM1205" s="86" t="s">
        <v>279</v>
      </c>
      <c r="AN1205" s="86" t="s">
        <v>45</v>
      </c>
      <c r="AO1205" s="75" t="s">
        <v>124</v>
      </c>
    </row>
    <row r="1206" spans="1:41" ht="14.45" customHeight="1">
      <c r="A1206" s="38"/>
      <c r="B1206" s="9">
        <f t="shared" si="396"/>
        <v>45846</v>
      </c>
      <c r="C1206" s="39">
        <f t="shared" si="417"/>
        <v>5400256074</v>
      </c>
      <c r="D1206" s="38" t="str">
        <f>IF(AF1206="", "", IFERROR(TEXT(INDEX(Tabella4[N°], MATCH("*"&amp;AF1206&amp;"*", Tabella4[DIPENDENTE], 0)), "0000"), "Non trovato"))</f>
        <v>0319</v>
      </c>
      <c r="E1206" s="38" t="str">
        <f>IF(AG1206="", "", IF(ISERROR(MATCH("*"&amp;AG1206&amp;"*", Tabella4[DIPENDENTE], 0)), "Non trovato", TEXT(INDEX(Tabella4[N°], MATCH("*"&amp;AG1206&amp;"*", Tabella4[DIPENDENTE], 0)), "0000")))</f>
        <v/>
      </c>
      <c r="F1206" s="48" t="str">
        <f t="shared" si="397"/>
        <v>AMARA</v>
      </c>
      <c r="G1206" s="48" t="str">
        <f t="shared" si="398"/>
        <v/>
      </c>
      <c r="H1206" s="57"/>
      <c r="I1206" s="68" t="str">
        <f t="shared" si="399"/>
        <v>02</v>
      </c>
      <c r="J1206" s="39" t="str">
        <f t="shared" si="414"/>
        <v/>
      </c>
      <c r="K1206" s="40" t="str">
        <f t="shared" si="415"/>
        <v>02:00</v>
      </c>
      <c r="L1206" s="48"/>
      <c r="M1206" s="41" t="str">
        <f t="shared" si="416"/>
        <v/>
      </c>
      <c r="N1206" s="41" t="str">
        <f t="shared" si="400"/>
        <v/>
      </c>
      <c r="O1206" s="10" t="str">
        <f t="shared" si="401"/>
        <v>02:00</v>
      </c>
      <c r="P1206" s="10" t="str">
        <f t="shared" si="402"/>
        <v/>
      </c>
      <c r="Q1206" s="48" t="str">
        <f t="shared" si="403"/>
        <v/>
      </c>
      <c r="R1206" s="48" t="str">
        <f t="shared" si="404"/>
        <v/>
      </c>
      <c r="S1206" s="42" t="str">
        <f t="shared" si="405"/>
        <v>SINGOLO</v>
      </c>
      <c r="T1206" s="57" t="str">
        <f>Tabella3[[#This Row],[Descrizione Attività]]</f>
        <v>Installazione strum. revamping Ramp1-GPL</v>
      </c>
      <c r="U1206" s="57" t="str">
        <f>IF(Tabella1[[#This Row],[DATA]]="","","02")</f>
        <v>02</v>
      </c>
      <c r="V1206" s="34"/>
      <c r="W1206" s="34"/>
      <c r="X1206" s="33"/>
      <c r="Y1206" s="23"/>
      <c r="Z1206" s="21" t="str">
        <f t="shared" si="406"/>
        <v>martedì</v>
      </c>
      <c r="AA1206" s="22">
        <f t="shared" si="407"/>
        <v>2</v>
      </c>
      <c r="AB1206" s="22" t="str">
        <f t="shared" si="408"/>
        <v>02:00</v>
      </c>
      <c r="AC1206" s="22" t="str">
        <f t="shared" si="409"/>
        <v>NO</v>
      </c>
      <c r="AD1206" s="46"/>
      <c r="AE1206" s="85">
        <v>45846</v>
      </c>
      <c r="AF1206" s="86" t="s">
        <v>155</v>
      </c>
      <c r="AG1206" s="86"/>
      <c r="AH1206" s="86">
        <v>5400256074</v>
      </c>
      <c r="AI1206" s="86">
        <v>10</v>
      </c>
      <c r="AJ1206" s="87">
        <v>7.45</v>
      </c>
      <c r="AK1206" s="87">
        <v>9.4499999999999993</v>
      </c>
      <c r="AL1206" s="87">
        <v>2</v>
      </c>
      <c r="AM1206" s="86" t="s">
        <v>256</v>
      </c>
      <c r="AN1206" s="86" t="s">
        <v>45</v>
      </c>
      <c r="AO1206" s="75" t="s">
        <v>46</v>
      </c>
    </row>
    <row r="1207" spans="1:41" ht="14.45" customHeight="1">
      <c r="A1207" s="38"/>
      <c r="B1207" s="9">
        <f t="shared" si="396"/>
        <v>45846</v>
      </c>
      <c r="C1207" s="39">
        <f t="shared" si="417"/>
        <v>5400256987</v>
      </c>
      <c r="D1207" s="38" t="str">
        <f>IF(AF1207="", "", IFERROR(TEXT(INDEX(Tabella4[N°], MATCH("*"&amp;AF1207&amp;"*", Tabella4[DIPENDENTE], 0)), "0000"), "Non trovato"))</f>
        <v>0319</v>
      </c>
      <c r="E1207" s="38" t="str">
        <f>IF(AG1207="", "", IF(ISERROR(MATCH("*"&amp;AG1207&amp;"*", Tabella4[DIPENDENTE], 0)), "Non trovato", TEXT(INDEX(Tabella4[N°], MATCH("*"&amp;AG1207&amp;"*", Tabella4[DIPENDENTE], 0)), "0000")))</f>
        <v/>
      </c>
      <c r="F1207" s="48" t="str">
        <f t="shared" si="397"/>
        <v>AMARA</v>
      </c>
      <c r="G1207" s="48" t="str">
        <f t="shared" si="398"/>
        <v/>
      </c>
      <c r="H1207" s="57"/>
      <c r="I1207" s="68" t="str">
        <f t="shared" si="399"/>
        <v>02</v>
      </c>
      <c r="J1207" s="39" t="str">
        <f t="shared" si="414"/>
        <v/>
      </c>
      <c r="K1207" s="40" t="str">
        <f t="shared" si="415"/>
        <v>04:00</v>
      </c>
      <c r="L1207" s="48"/>
      <c r="M1207" s="41" t="str">
        <f t="shared" si="416"/>
        <v/>
      </c>
      <c r="N1207" s="41" t="str">
        <f t="shared" si="400"/>
        <v/>
      </c>
      <c r="O1207" s="10" t="str">
        <f t="shared" si="401"/>
        <v>04:00</v>
      </c>
      <c r="P1207" s="10" t="str">
        <f t="shared" si="402"/>
        <v/>
      </c>
      <c r="Q1207" s="48" t="str">
        <f t="shared" si="403"/>
        <v/>
      </c>
      <c r="R1207" s="48" t="str">
        <f t="shared" si="404"/>
        <v/>
      </c>
      <c r="S1207" s="42" t="str">
        <f t="shared" si="405"/>
        <v>SINGOLO</v>
      </c>
      <c r="T1207" s="57" t="str">
        <f>Tabella3[[#This Row],[Descrizione Attività]]</f>
        <v>SUD_Alim.ele gateway sistema SMART ABB</v>
      </c>
      <c r="U1207" s="57" t="str">
        <f>IF(Tabella1[[#This Row],[DATA]]="","","02")</f>
        <v>02</v>
      </c>
      <c r="V1207" s="34"/>
      <c r="W1207" s="34"/>
      <c r="X1207" s="33"/>
      <c r="Y1207" s="23"/>
      <c r="Z1207" s="21" t="str">
        <f t="shared" si="406"/>
        <v>martedì</v>
      </c>
      <c r="AA1207" s="22">
        <f t="shared" si="407"/>
        <v>4</v>
      </c>
      <c r="AB1207" s="22" t="str">
        <f t="shared" si="408"/>
        <v>04:00</v>
      </c>
      <c r="AC1207" s="22" t="str">
        <f t="shared" si="409"/>
        <v>NO</v>
      </c>
      <c r="AD1207" s="46"/>
      <c r="AE1207" s="85">
        <v>45846</v>
      </c>
      <c r="AF1207" s="86" t="s">
        <v>155</v>
      </c>
      <c r="AG1207" s="86"/>
      <c r="AH1207" s="86">
        <v>5400256987</v>
      </c>
      <c r="AI1207" s="86">
        <v>10</v>
      </c>
      <c r="AJ1207" s="87">
        <v>12.45</v>
      </c>
      <c r="AK1207" s="87">
        <v>16.45</v>
      </c>
      <c r="AL1207" s="87">
        <v>4</v>
      </c>
      <c r="AM1207" s="86" t="s">
        <v>285</v>
      </c>
      <c r="AN1207" s="86" t="s">
        <v>45</v>
      </c>
      <c r="AO1207" s="75" t="s">
        <v>61</v>
      </c>
    </row>
    <row r="1208" spans="1:41" ht="14.45" customHeight="1">
      <c r="A1208" s="38"/>
      <c r="B1208" s="9">
        <f t="shared" si="396"/>
        <v>45846</v>
      </c>
      <c r="C1208" s="39">
        <f t="shared" si="417"/>
        <v>5400250282</v>
      </c>
      <c r="D1208" s="38" t="str">
        <f>IF(AF1208="", "", IFERROR(TEXT(INDEX(Tabella4[N°], MATCH("*"&amp;AF1208&amp;"*", Tabella4[DIPENDENTE], 0)), "0000"), "Non trovato"))</f>
        <v>0263</v>
      </c>
      <c r="E1208" s="38" t="str">
        <f>IF(AG1208="", "", IF(ISERROR(MATCH("*"&amp;AG1208&amp;"*", Tabella4[DIPENDENTE], 0)), "Non trovato", TEXT(INDEX(Tabella4[N°], MATCH("*"&amp;AG1208&amp;"*", Tabella4[DIPENDENTE], 0)), "0000")))</f>
        <v/>
      </c>
      <c r="F1208" s="48" t="str">
        <f t="shared" si="397"/>
        <v>ROSSITTO G</v>
      </c>
      <c r="G1208" s="48" t="str">
        <f t="shared" si="398"/>
        <v/>
      </c>
      <c r="H1208" s="57"/>
      <c r="I1208" s="68" t="str">
        <f t="shared" si="399"/>
        <v>02</v>
      </c>
      <c r="J1208" s="39" t="str">
        <f t="shared" si="414"/>
        <v/>
      </c>
      <c r="K1208" s="40" t="str">
        <f t="shared" si="415"/>
        <v>04:15</v>
      </c>
      <c r="L1208" s="48"/>
      <c r="M1208" s="41" t="str">
        <f t="shared" si="416"/>
        <v/>
      </c>
      <c r="N1208" s="41" t="str">
        <f t="shared" si="400"/>
        <v/>
      </c>
      <c r="O1208" s="10" t="str">
        <f t="shared" si="401"/>
        <v>04:15</v>
      </c>
      <c r="P1208" s="10" t="str">
        <f t="shared" si="402"/>
        <v/>
      </c>
      <c r="Q1208" s="48" t="str">
        <f t="shared" si="403"/>
        <v/>
      </c>
      <c r="R1208" s="48" t="str">
        <f t="shared" si="404"/>
        <v/>
      </c>
      <c r="S1208" s="42" t="str">
        <f t="shared" si="405"/>
        <v>SINGOLO</v>
      </c>
      <c r="T1208" s="57" t="str">
        <f>Tabella3[[#This Row],[Descrizione Attività]]</f>
        <v>200/MP102A-MP103C-scavo e ric guasto</v>
      </c>
      <c r="U1208" s="57" t="str">
        <f>IF(Tabella1[[#This Row],[DATA]]="","","02")</f>
        <v>02</v>
      </c>
      <c r="V1208" s="34"/>
      <c r="W1208" s="34"/>
      <c r="X1208" s="33"/>
      <c r="Y1208" s="23"/>
      <c r="Z1208" s="21" t="str">
        <f t="shared" si="406"/>
        <v>martedì</v>
      </c>
      <c r="AA1208" s="22">
        <f t="shared" si="407"/>
        <v>4.25</v>
      </c>
      <c r="AB1208" s="22" t="str">
        <f t="shared" si="408"/>
        <v>04:15</v>
      </c>
      <c r="AC1208" s="22" t="str">
        <f t="shared" si="409"/>
        <v>NO</v>
      </c>
      <c r="AD1208" s="46"/>
      <c r="AE1208" s="85">
        <v>45846</v>
      </c>
      <c r="AF1208" s="86" t="s">
        <v>110</v>
      </c>
      <c r="AG1208" s="86"/>
      <c r="AH1208" s="86">
        <v>5400250282</v>
      </c>
      <c r="AI1208" s="86">
        <v>10</v>
      </c>
      <c r="AJ1208" s="87">
        <v>7.45</v>
      </c>
      <c r="AK1208" s="87">
        <v>12</v>
      </c>
      <c r="AL1208" s="87">
        <v>4.25</v>
      </c>
      <c r="AM1208" s="86" t="s">
        <v>237</v>
      </c>
      <c r="AN1208" s="86" t="s">
        <v>45</v>
      </c>
      <c r="AO1208" s="75" t="s">
        <v>61</v>
      </c>
    </row>
    <row r="1209" spans="1:41" ht="14.45" customHeight="1">
      <c r="A1209" s="38"/>
      <c r="B1209" s="9">
        <f t="shared" si="396"/>
        <v>45846</v>
      </c>
      <c r="C1209" s="39">
        <f t="shared" si="417"/>
        <v>5400250282</v>
      </c>
      <c r="D1209" s="38" t="str">
        <f>IF(AF1209="", "", IFERROR(TEXT(INDEX(Tabella4[N°], MATCH("*"&amp;AF1209&amp;"*", Tabella4[DIPENDENTE], 0)), "0000"), "Non trovato"))</f>
        <v>0319</v>
      </c>
      <c r="E1209" s="38" t="str">
        <f>IF(AG1209="", "", IF(ISERROR(MATCH("*"&amp;AG1209&amp;"*", Tabella4[DIPENDENTE], 0)), "Non trovato", TEXT(INDEX(Tabella4[N°], MATCH("*"&amp;AG1209&amp;"*", Tabella4[DIPENDENTE], 0)), "0000")))</f>
        <v/>
      </c>
      <c r="F1209" s="48" t="str">
        <f t="shared" si="397"/>
        <v>AMARA</v>
      </c>
      <c r="G1209" s="48" t="str">
        <f t="shared" si="398"/>
        <v/>
      </c>
      <c r="H1209" s="57"/>
      <c r="I1209" s="68" t="str">
        <f t="shared" si="399"/>
        <v>02</v>
      </c>
      <c r="J1209" s="39" t="str">
        <f t="shared" si="414"/>
        <v/>
      </c>
      <c r="K1209" s="40" t="str">
        <f t="shared" si="415"/>
        <v>02:15</v>
      </c>
      <c r="L1209" s="48"/>
      <c r="M1209" s="41" t="str">
        <f t="shared" si="416"/>
        <v/>
      </c>
      <c r="N1209" s="41" t="str">
        <f t="shared" si="400"/>
        <v/>
      </c>
      <c r="O1209" s="10" t="str">
        <f t="shared" si="401"/>
        <v>02:15</v>
      </c>
      <c r="P1209" s="10" t="str">
        <f t="shared" si="402"/>
        <v/>
      </c>
      <c r="Q1209" s="48" t="str">
        <f t="shared" si="403"/>
        <v/>
      </c>
      <c r="R1209" s="48" t="str">
        <f t="shared" si="404"/>
        <v/>
      </c>
      <c r="S1209" s="42" t="str">
        <f t="shared" si="405"/>
        <v>SINGOLO</v>
      </c>
      <c r="T1209" s="57" t="str">
        <f>Tabella3[[#This Row],[Descrizione Attività]]</f>
        <v>200/MP102A-MP103C-scavo e ric guasto</v>
      </c>
      <c r="U1209" s="57" t="str">
        <f>IF(Tabella1[[#This Row],[DATA]]="","","02")</f>
        <v>02</v>
      </c>
      <c r="V1209" s="34"/>
      <c r="W1209" s="34"/>
      <c r="X1209" s="33"/>
      <c r="Y1209" s="23"/>
      <c r="Z1209" s="21" t="str">
        <f t="shared" si="406"/>
        <v>martedì</v>
      </c>
      <c r="AA1209" s="22">
        <f t="shared" si="407"/>
        <v>2.25</v>
      </c>
      <c r="AB1209" s="22" t="str">
        <f t="shared" si="408"/>
        <v>02:15</v>
      </c>
      <c r="AC1209" s="22" t="str">
        <f t="shared" si="409"/>
        <v>NO</v>
      </c>
      <c r="AD1209" s="46"/>
      <c r="AE1209" s="85">
        <v>45846</v>
      </c>
      <c r="AF1209" s="86" t="s">
        <v>155</v>
      </c>
      <c r="AG1209" s="86"/>
      <c r="AH1209" s="86">
        <v>5400250282</v>
      </c>
      <c r="AI1209" s="86">
        <v>10</v>
      </c>
      <c r="AJ1209" s="87">
        <v>9.4499999999999993</v>
      </c>
      <c r="AK1209" s="87">
        <v>12</v>
      </c>
      <c r="AL1209" s="87">
        <v>2.25</v>
      </c>
      <c r="AM1209" s="86" t="s">
        <v>237</v>
      </c>
      <c r="AN1209" s="86" t="s">
        <v>45</v>
      </c>
      <c r="AO1209" s="75" t="s">
        <v>61</v>
      </c>
    </row>
    <row r="1210" spans="1:41" ht="14.45" customHeight="1">
      <c r="A1210" s="38"/>
      <c r="B1210" s="9">
        <f t="shared" si="396"/>
        <v>45846</v>
      </c>
      <c r="C1210" s="39">
        <f t="shared" si="417"/>
        <v>5400251870</v>
      </c>
      <c r="D1210" s="38" t="str">
        <f>IF(AF1210="", "", IFERROR(TEXT(INDEX(Tabella4[N°], MATCH("*"&amp;AF1210&amp;"*", Tabella4[DIPENDENTE], 0)), "0000"), "Non trovato"))</f>
        <v>2013</v>
      </c>
      <c r="E1210" s="38" t="str">
        <f>IF(AG1210="", "", IF(ISERROR(MATCH("*"&amp;AG1210&amp;"*", Tabella4[DIPENDENTE], 0)), "Non trovato", TEXT(INDEX(Tabella4[N°], MATCH("*"&amp;AG1210&amp;"*", Tabella4[DIPENDENTE], 0)), "0000")))</f>
        <v>2136</v>
      </c>
      <c r="F1210" s="48" t="str">
        <f t="shared" si="397"/>
        <v>DE LUCA</v>
      </c>
      <c r="G1210" s="48" t="str">
        <f t="shared" si="398"/>
        <v>INTURRISI</v>
      </c>
      <c r="H1210" s="57"/>
      <c r="I1210" s="68" t="str">
        <f t="shared" si="399"/>
        <v>02</v>
      </c>
      <c r="J1210" s="39" t="str">
        <f t="shared" si="414"/>
        <v/>
      </c>
      <c r="K1210" s="40" t="str">
        <f t="shared" si="415"/>
        <v>04:15</v>
      </c>
      <c r="L1210" s="48"/>
      <c r="M1210" s="41" t="str">
        <f t="shared" si="416"/>
        <v/>
      </c>
      <c r="N1210" s="41" t="str">
        <f t="shared" si="400"/>
        <v/>
      </c>
      <c r="O1210" s="10" t="str">
        <f t="shared" si="401"/>
        <v>04:15</v>
      </c>
      <c r="P1210" s="10" t="str">
        <f t="shared" si="402"/>
        <v/>
      </c>
      <c r="Q1210" s="48" t="str">
        <f t="shared" si="403"/>
        <v/>
      </c>
      <c r="R1210" s="48" t="str">
        <f t="shared" si="404"/>
        <v/>
      </c>
      <c r="S1210" s="42" t="str">
        <f t="shared" si="405"/>
        <v>DOPPIO</v>
      </c>
      <c r="T1210" s="57" t="str">
        <f>Tabella3[[#This Row],[Descrizione Attività]]</f>
        <v>LAVORI ELESTRUM SOST 500 T-103</v>
      </c>
      <c r="U1210" s="57" t="str">
        <f>IF(Tabella1[[#This Row],[DATA]]="","","02")</f>
        <v>02</v>
      </c>
      <c r="V1210" s="34"/>
      <c r="W1210" s="34"/>
      <c r="X1210" s="33"/>
      <c r="Y1210" s="23"/>
      <c r="Z1210" s="21" t="str">
        <f t="shared" si="406"/>
        <v>martedì</v>
      </c>
      <c r="AA1210" s="22">
        <f t="shared" si="407"/>
        <v>4.25</v>
      </c>
      <c r="AB1210" s="22" t="str">
        <f t="shared" si="408"/>
        <v>04:15</v>
      </c>
      <c r="AC1210" s="22" t="str">
        <f t="shared" si="409"/>
        <v>NO</v>
      </c>
      <c r="AD1210" s="46"/>
      <c r="AE1210" s="85">
        <v>45846</v>
      </c>
      <c r="AF1210" s="86" t="s">
        <v>105</v>
      </c>
      <c r="AG1210" s="86" t="s">
        <v>264</v>
      </c>
      <c r="AH1210" s="86">
        <v>5400251870</v>
      </c>
      <c r="AI1210" s="86">
        <v>10</v>
      </c>
      <c r="AJ1210" s="87">
        <v>7.45</v>
      </c>
      <c r="AK1210" s="87">
        <v>12</v>
      </c>
      <c r="AL1210" s="87">
        <v>8.5</v>
      </c>
      <c r="AM1210" s="86" t="s">
        <v>283</v>
      </c>
      <c r="AN1210" s="86" t="s">
        <v>45</v>
      </c>
      <c r="AO1210" s="75" t="s">
        <v>61</v>
      </c>
    </row>
    <row r="1211" spans="1:41" ht="14.45" customHeight="1">
      <c r="A1211" s="38"/>
      <c r="B1211" s="9">
        <f t="shared" si="396"/>
        <v>45846</v>
      </c>
      <c r="C1211" s="39">
        <f t="shared" si="417"/>
        <v>5400261346</v>
      </c>
      <c r="D1211" s="38" t="str">
        <f>IF(AF1211="", "", IFERROR(TEXT(INDEX(Tabella4[N°], MATCH("*"&amp;AF1211&amp;"*", Tabella4[DIPENDENTE], 0)), "0000"), "Non trovato"))</f>
        <v>0427</v>
      </c>
      <c r="E1211" s="38" t="str">
        <f>IF(AG1211="", "", IF(ISERROR(MATCH("*"&amp;AG1211&amp;"*", Tabella4[DIPENDENTE], 0)), "Non trovato", TEXT(INDEX(Tabella4[N°], MATCH("*"&amp;AG1211&amp;"*", Tabella4[DIPENDENTE], 0)), "0000")))</f>
        <v>0370</v>
      </c>
      <c r="F1211" s="48" t="str">
        <f t="shared" si="397"/>
        <v>CAVALIERE</v>
      </c>
      <c r="G1211" s="48" t="str">
        <f t="shared" si="398"/>
        <v>GARBINI</v>
      </c>
      <c r="H1211" s="57"/>
      <c r="I1211" s="68" t="str">
        <f t="shared" si="399"/>
        <v>02</v>
      </c>
      <c r="J1211" s="39" t="str">
        <f t="shared" si="414"/>
        <v/>
      </c>
      <c r="K1211" s="40" t="str">
        <f t="shared" si="415"/>
        <v>02:00</v>
      </c>
      <c r="L1211" s="48"/>
      <c r="M1211" s="41" t="str">
        <f t="shared" si="416"/>
        <v/>
      </c>
      <c r="N1211" s="41" t="str">
        <f t="shared" si="400"/>
        <v/>
      </c>
      <c r="O1211" s="10" t="str">
        <f t="shared" si="401"/>
        <v>02:00</v>
      </c>
      <c r="P1211" s="10" t="str">
        <f t="shared" si="402"/>
        <v/>
      </c>
      <c r="Q1211" s="48" t="str">
        <f t="shared" si="403"/>
        <v/>
      </c>
      <c r="R1211" s="48" t="str">
        <f t="shared" si="404"/>
        <v/>
      </c>
      <c r="S1211" s="42" t="str">
        <f t="shared" si="405"/>
        <v>DOPPIO</v>
      </c>
      <c r="T1211" s="57" t="str">
        <f>Tabella3[[#This Row],[Descrizione Attività]]</f>
        <v>RIPR FUNZ PINZA DI MESSA A TERRA PTF 5 PONTILE (PREV 4037)</v>
      </c>
      <c r="U1211" s="57" t="str">
        <f>IF(Tabella1[[#This Row],[DATA]]="","","02")</f>
        <v>02</v>
      </c>
      <c r="V1211" s="34"/>
      <c r="W1211" s="34"/>
      <c r="X1211" s="33"/>
      <c r="Y1211" s="23"/>
      <c r="Z1211" s="21" t="str">
        <f t="shared" si="406"/>
        <v>martedì</v>
      </c>
      <c r="AA1211" s="22">
        <f t="shared" si="407"/>
        <v>2</v>
      </c>
      <c r="AB1211" s="22" t="str">
        <f t="shared" si="408"/>
        <v>02:00</v>
      </c>
      <c r="AC1211" s="22" t="str">
        <f t="shared" si="409"/>
        <v>NO</v>
      </c>
      <c r="AD1211" s="46"/>
      <c r="AE1211" s="85">
        <v>45846</v>
      </c>
      <c r="AF1211" s="86" t="s">
        <v>75</v>
      </c>
      <c r="AG1211" s="86" t="s">
        <v>115</v>
      </c>
      <c r="AH1211" s="86">
        <v>5400261346</v>
      </c>
      <c r="AI1211" s="86">
        <v>10</v>
      </c>
      <c r="AJ1211" s="87">
        <v>19.05</v>
      </c>
      <c r="AK1211" s="87">
        <v>21.05</v>
      </c>
      <c r="AL1211" s="87">
        <v>4</v>
      </c>
      <c r="AM1211" s="86" t="s">
        <v>286</v>
      </c>
      <c r="AN1211" s="86" t="s">
        <v>45</v>
      </c>
      <c r="AO1211" s="75" t="s">
        <v>61</v>
      </c>
    </row>
    <row r="1212" spans="1:41" ht="14.45" customHeight="1">
      <c r="A1212" s="38"/>
      <c r="B1212" s="9">
        <f t="shared" si="396"/>
        <v>45846</v>
      </c>
      <c r="C1212" s="39">
        <f t="shared" si="417"/>
        <v>5400257237</v>
      </c>
      <c r="D1212" s="38" t="str">
        <f>IF(AF1212="", "", IFERROR(TEXT(INDEX(Tabella4[N°], MATCH("*"&amp;AF1212&amp;"*", Tabella4[DIPENDENTE], 0)), "0000"), "Non trovato"))</f>
        <v>1442</v>
      </c>
      <c r="E1212" s="38" t="str">
        <f>IF(AG1212="", "", IF(ISERROR(MATCH("*"&amp;AG1212&amp;"*", Tabella4[DIPENDENTE], 0)), "Non trovato", TEXT(INDEX(Tabella4[N°], MATCH("*"&amp;AG1212&amp;"*", Tabella4[DIPENDENTE], 0)), "0000")))</f>
        <v/>
      </c>
      <c r="F1212" s="48" t="str">
        <f t="shared" si="397"/>
        <v>TARASCIO</v>
      </c>
      <c r="G1212" s="48" t="str">
        <f t="shared" si="398"/>
        <v/>
      </c>
      <c r="H1212" s="57"/>
      <c r="I1212" s="68" t="str">
        <f t="shared" si="399"/>
        <v>02</v>
      </c>
      <c r="J1212" s="39" t="str">
        <f t="shared" si="414"/>
        <v/>
      </c>
      <c r="K1212" s="40" t="str">
        <f t="shared" si="415"/>
        <v>02:00</v>
      </c>
      <c r="L1212" s="48"/>
      <c r="M1212" s="41" t="str">
        <f t="shared" si="416"/>
        <v/>
      </c>
      <c r="N1212" s="41" t="str">
        <f t="shared" si="400"/>
        <v/>
      </c>
      <c r="O1212" s="10" t="str">
        <f t="shared" si="401"/>
        <v>02:00</v>
      </c>
      <c r="P1212" s="10" t="str">
        <f t="shared" si="402"/>
        <v/>
      </c>
      <c r="Q1212" s="48" t="str">
        <f t="shared" si="403"/>
        <v/>
      </c>
      <c r="R1212" s="48" t="str">
        <f t="shared" si="404"/>
        <v/>
      </c>
      <c r="S1212" s="42" t="str">
        <f t="shared" si="405"/>
        <v>SINGOLO</v>
      </c>
      <c r="T1212" s="57" t="str">
        <f>Tabella3[[#This Row],[Descrizione Attività]]</f>
        <v>PA1S: squ strum correttiva Luglio</v>
      </c>
      <c r="U1212" s="57" t="str">
        <f>IF(Tabella1[[#This Row],[DATA]]="","","02")</f>
        <v>02</v>
      </c>
      <c r="V1212" s="34"/>
      <c r="W1212" s="34"/>
      <c r="X1212" s="33"/>
      <c r="Y1212" s="23"/>
      <c r="Z1212" s="21" t="str">
        <f t="shared" si="406"/>
        <v>martedì</v>
      </c>
      <c r="AA1212" s="22">
        <f t="shared" si="407"/>
        <v>2</v>
      </c>
      <c r="AB1212" s="22" t="str">
        <f t="shared" si="408"/>
        <v>02:00</v>
      </c>
      <c r="AC1212" s="22" t="str">
        <f t="shared" si="409"/>
        <v>NO</v>
      </c>
      <c r="AD1212" s="46"/>
      <c r="AE1212" s="85">
        <v>45846</v>
      </c>
      <c r="AF1212" s="86" t="s">
        <v>102</v>
      </c>
      <c r="AG1212" s="86"/>
      <c r="AH1212" s="86">
        <v>5400257237</v>
      </c>
      <c r="AI1212" s="86">
        <v>10</v>
      </c>
      <c r="AJ1212" s="87">
        <v>7.45</v>
      </c>
      <c r="AK1212" s="87">
        <v>9.4499999999999993</v>
      </c>
      <c r="AL1212" s="87">
        <v>2</v>
      </c>
      <c r="AM1212" s="86" t="s">
        <v>260</v>
      </c>
      <c r="AN1212" s="86" t="s">
        <v>45</v>
      </c>
      <c r="AO1212" s="75" t="s">
        <v>46</v>
      </c>
    </row>
    <row r="1213" spans="1:41" ht="14.45" customHeight="1">
      <c r="A1213" s="38"/>
      <c r="B1213" s="9">
        <f t="shared" si="396"/>
        <v>45846</v>
      </c>
      <c r="C1213" s="39">
        <f t="shared" si="417"/>
        <v>5400257237</v>
      </c>
      <c r="D1213" s="38" t="str">
        <f>IF(AF1213="", "", IFERROR(TEXT(INDEX(Tabella4[N°], MATCH("*"&amp;AF1213&amp;"*", Tabella4[DIPENDENTE], 0)), "0000"), "Non trovato"))</f>
        <v>1972</v>
      </c>
      <c r="E1213" s="38" t="str">
        <f>IF(AG1213="", "", IF(ISERROR(MATCH("*"&amp;AG1213&amp;"*", Tabella4[DIPENDENTE], 0)), "Non trovato", TEXT(INDEX(Tabella4[N°], MATCH("*"&amp;AG1213&amp;"*", Tabella4[DIPENDENTE], 0)), "0000")))</f>
        <v>2132</v>
      </c>
      <c r="F1213" s="48" t="str">
        <f t="shared" si="397"/>
        <v>MILLO</v>
      </c>
      <c r="G1213" s="48" t="str">
        <f t="shared" si="398"/>
        <v>ALLEGRETTI</v>
      </c>
      <c r="H1213" s="57"/>
      <c r="I1213" s="68" t="str">
        <f t="shared" si="399"/>
        <v>02</v>
      </c>
      <c r="J1213" s="39" t="str">
        <f t="shared" si="414"/>
        <v/>
      </c>
      <c r="K1213" s="40" t="str">
        <f t="shared" si="415"/>
        <v>02:00</v>
      </c>
      <c r="L1213" s="48"/>
      <c r="M1213" s="41" t="str">
        <f t="shared" si="416"/>
        <v/>
      </c>
      <c r="N1213" s="41" t="str">
        <f t="shared" si="400"/>
        <v/>
      </c>
      <c r="O1213" s="10" t="str">
        <f t="shared" si="401"/>
        <v>02:00</v>
      </c>
      <c r="P1213" s="10" t="str">
        <f t="shared" si="402"/>
        <v/>
      </c>
      <c r="Q1213" s="48" t="str">
        <f t="shared" si="403"/>
        <v/>
      </c>
      <c r="R1213" s="48" t="str">
        <f t="shared" si="404"/>
        <v/>
      </c>
      <c r="S1213" s="42" t="str">
        <f t="shared" si="405"/>
        <v>DOPPIO</v>
      </c>
      <c r="T1213" s="57" t="str">
        <f>Tabella3[[#This Row],[Descrizione Attività]]</f>
        <v>PA1S: squ strum correttiva Luglio</v>
      </c>
      <c r="U1213" s="57" t="str">
        <f>IF(Tabella1[[#This Row],[DATA]]="","","02")</f>
        <v>02</v>
      </c>
      <c r="V1213" s="34"/>
      <c r="W1213" s="34"/>
      <c r="X1213" s="33"/>
      <c r="Y1213" s="23"/>
      <c r="Z1213" s="21" t="str">
        <f t="shared" si="406"/>
        <v>martedì</v>
      </c>
      <c r="AA1213" s="22">
        <f t="shared" si="407"/>
        <v>2</v>
      </c>
      <c r="AB1213" s="22" t="str">
        <f t="shared" si="408"/>
        <v>02:00</v>
      </c>
      <c r="AC1213" s="22" t="str">
        <f t="shared" si="409"/>
        <v>NO</v>
      </c>
      <c r="AD1213" s="46"/>
      <c r="AE1213" s="85">
        <v>45846</v>
      </c>
      <c r="AF1213" s="86" t="s">
        <v>100</v>
      </c>
      <c r="AG1213" s="86" t="s">
        <v>107</v>
      </c>
      <c r="AH1213" s="86">
        <v>5400257237</v>
      </c>
      <c r="AI1213" s="86">
        <v>10</v>
      </c>
      <c r="AJ1213" s="87">
        <v>7.45</v>
      </c>
      <c r="AK1213" s="87">
        <v>9.4499999999999993</v>
      </c>
      <c r="AL1213" s="87">
        <v>4</v>
      </c>
      <c r="AM1213" s="86" t="s">
        <v>260</v>
      </c>
      <c r="AN1213" s="86" t="s">
        <v>45</v>
      </c>
      <c r="AO1213" s="75" t="s">
        <v>46</v>
      </c>
    </row>
    <row r="1214" spans="1:41" ht="14.45" customHeight="1">
      <c r="A1214" s="38"/>
      <c r="B1214" s="9">
        <f t="shared" si="396"/>
        <v>45846</v>
      </c>
      <c r="C1214" s="39">
        <f t="shared" si="417"/>
        <v>404</v>
      </c>
      <c r="D1214" s="38" t="str">
        <f>IF(AF1214="", "", IFERROR(TEXT(INDEX(Tabella4[N°], MATCH("*"&amp;AF1214&amp;"*", Tabella4[DIPENDENTE], 0)), "0000"), "Non trovato"))</f>
        <v>2132</v>
      </c>
      <c r="E1214" s="38" t="str">
        <f>IF(AG1214="", "", IF(ISERROR(MATCH("*"&amp;AG1214&amp;"*", Tabella4[DIPENDENTE], 0)), "Non trovato", TEXT(INDEX(Tabella4[N°], MATCH("*"&amp;AG1214&amp;"*", Tabella4[DIPENDENTE], 0)), "0000")))</f>
        <v/>
      </c>
      <c r="F1214" s="48" t="str">
        <f t="shared" si="397"/>
        <v>ALLEGRETTI</v>
      </c>
      <c r="G1214" s="48" t="str">
        <f t="shared" si="398"/>
        <v/>
      </c>
      <c r="H1214" s="57"/>
      <c r="I1214" s="68" t="str">
        <f t="shared" si="399"/>
        <v>02</v>
      </c>
      <c r="J1214" s="39" t="str">
        <f t="shared" si="414"/>
        <v>01:00</v>
      </c>
      <c r="K1214" s="40" t="str">
        <f t="shared" si="415"/>
        <v/>
      </c>
      <c r="L1214" s="48"/>
      <c r="M1214" s="41" t="str">
        <f t="shared" si="416"/>
        <v/>
      </c>
      <c r="N1214" s="41" t="str">
        <f t="shared" si="400"/>
        <v/>
      </c>
      <c r="O1214" s="10" t="str">
        <f t="shared" si="401"/>
        <v>01:00</v>
      </c>
      <c r="P1214" s="10" t="str">
        <f t="shared" si="402"/>
        <v/>
      </c>
      <c r="Q1214" s="48" t="str">
        <f t="shared" si="403"/>
        <v/>
      </c>
      <c r="R1214" s="48" t="str">
        <f t="shared" si="404"/>
        <v/>
      </c>
      <c r="S1214" s="42" t="str">
        <f t="shared" si="405"/>
        <v>SINGOLO</v>
      </c>
      <c r="T1214" s="57" t="str">
        <f>Tabella3[[#This Row],[Descrizione Attività]]</f>
        <v>ORE CONTO PROPRIO</v>
      </c>
      <c r="U1214" s="57" t="str">
        <f>IF(Tabella1[[#This Row],[DATA]]="","","02")</f>
        <v>02</v>
      </c>
      <c r="V1214" s="34"/>
      <c r="W1214" s="34"/>
      <c r="X1214" s="33"/>
      <c r="Y1214" s="23"/>
      <c r="Z1214" s="21" t="str">
        <f t="shared" si="406"/>
        <v>martedì</v>
      </c>
      <c r="AA1214" s="22">
        <f t="shared" si="407"/>
        <v>1</v>
      </c>
      <c r="AB1214" s="22" t="str">
        <f t="shared" si="408"/>
        <v>01:00</v>
      </c>
      <c r="AC1214" s="22" t="str">
        <f t="shared" si="409"/>
        <v>NO</v>
      </c>
      <c r="AD1214" s="46"/>
      <c r="AE1214" s="85">
        <v>45846</v>
      </c>
      <c r="AF1214" s="86" t="s">
        <v>107</v>
      </c>
      <c r="AG1214" s="86"/>
      <c r="AH1214" s="86">
        <v>4041</v>
      </c>
      <c r="AI1214" s="86">
        <v>10</v>
      </c>
      <c r="AJ1214" s="87">
        <v>6.45</v>
      </c>
      <c r="AK1214" s="87">
        <v>7.45</v>
      </c>
      <c r="AL1214" s="87">
        <v>1</v>
      </c>
      <c r="AM1214" s="86" t="s">
        <v>62</v>
      </c>
      <c r="AN1214" s="86" t="s">
        <v>49</v>
      </c>
      <c r="AO1214" s="75">
        <v>4041</v>
      </c>
    </row>
    <row r="1215" spans="1:41" ht="14.45" customHeight="1">
      <c r="A1215" s="38"/>
      <c r="B1215" s="9">
        <f t="shared" si="396"/>
        <v>45846</v>
      </c>
      <c r="C1215" s="39">
        <f t="shared" si="417"/>
        <v>5400257235</v>
      </c>
      <c r="D1215" s="38" t="str">
        <f>IF(AF1215="", "", IFERROR(TEXT(INDEX(Tabella4[N°], MATCH("*"&amp;AF1215&amp;"*", Tabella4[DIPENDENTE], 0)), "0000"), "Non trovato"))</f>
        <v>1442</v>
      </c>
      <c r="E1215" s="38" t="str">
        <f>IF(AG1215="", "", IF(ISERROR(MATCH("*"&amp;AG1215&amp;"*", Tabella4[DIPENDENTE], 0)), "Non trovato", TEXT(INDEX(Tabella4[N°], MATCH("*"&amp;AG1215&amp;"*", Tabella4[DIPENDENTE], 0)), "0000")))</f>
        <v>1972</v>
      </c>
      <c r="F1215" s="48" t="str">
        <f t="shared" si="397"/>
        <v>TARASCIO</v>
      </c>
      <c r="G1215" s="48" t="str">
        <f t="shared" si="398"/>
        <v>MILLO</v>
      </c>
      <c r="H1215" s="57"/>
      <c r="I1215" s="68" t="str">
        <f t="shared" si="399"/>
        <v>02</v>
      </c>
      <c r="J1215" s="39" t="str">
        <f t="shared" si="414"/>
        <v/>
      </c>
      <c r="K1215" s="40" t="str">
        <f t="shared" si="415"/>
        <v>02:15</v>
      </c>
      <c r="L1215" s="48"/>
      <c r="M1215" s="41" t="str">
        <f t="shared" si="416"/>
        <v/>
      </c>
      <c r="N1215" s="41" t="str">
        <f t="shared" si="400"/>
        <v/>
      </c>
      <c r="O1215" s="10" t="str">
        <f t="shared" si="401"/>
        <v>02:15</v>
      </c>
      <c r="P1215" s="10" t="str">
        <f t="shared" si="402"/>
        <v/>
      </c>
      <c r="Q1215" s="48" t="str">
        <f t="shared" si="403"/>
        <v/>
      </c>
      <c r="R1215" s="48" t="str">
        <f t="shared" si="404"/>
        <v/>
      </c>
      <c r="S1215" s="42" t="str">
        <f t="shared" si="405"/>
        <v>DOPPIO</v>
      </c>
      <c r="T1215" s="57" t="str">
        <f>Tabella3[[#This Row],[Descrizione Attività]]</f>
        <v>Utilities: squ strum correttiva Luglio</v>
      </c>
      <c r="U1215" s="57" t="str">
        <f>IF(Tabella1[[#This Row],[DATA]]="","","02")</f>
        <v>02</v>
      </c>
      <c r="V1215" s="34"/>
      <c r="W1215" s="34"/>
      <c r="X1215" s="33"/>
      <c r="Y1215" s="23"/>
      <c r="Z1215" s="21" t="str">
        <f t="shared" si="406"/>
        <v>martedì</v>
      </c>
      <c r="AA1215" s="22">
        <f t="shared" si="407"/>
        <v>2.25</v>
      </c>
      <c r="AB1215" s="22" t="str">
        <f t="shared" si="408"/>
        <v>02:15</v>
      </c>
      <c r="AC1215" s="22" t="str">
        <f t="shared" si="409"/>
        <v>NO</v>
      </c>
      <c r="AD1215" s="46"/>
      <c r="AE1215" s="85">
        <v>45846</v>
      </c>
      <c r="AF1215" s="86" t="s">
        <v>102</v>
      </c>
      <c r="AG1215" s="86" t="s">
        <v>100</v>
      </c>
      <c r="AH1215" s="86">
        <v>5400257235</v>
      </c>
      <c r="AI1215" s="86">
        <v>10</v>
      </c>
      <c r="AJ1215" s="87">
        <v>9.4499999999999993</v>
      </c>
      <c r="AK1215" s="87">
        <v>12</v>
      </c>
      <c r="AL1215" s="87">
        <v>4.5</v>
      </c>
      <c r="AM1215" s="86" t="s">
        <v>262</v>
      </c>
      <c r="AN1215" s="86" t="s">
        <v>45</v>
      </c>
      <c r="AO1215" s="75" t="s">
        <v>46</v>
      </c>
    </row>
    <row r="1216" spans="1:41" ht="14.45" customHeight="1">
      <c r="A1216" s="38"/>
      <c r="B1216" s="9">
        <f t="shared" si="396"/>
        <v>45846</v>
      </c>
      <c r="C1216" s="39">
        <f t="shared" si="417"/>
        <v>5400257235</v>
      </c>
      <c r="D1216" s="38" t="str">
        <f>IF(AF1216="", "", IFERROR(TEXT(INDEX(Tabella4[N°], MATCH("*"&amp;AF1216&amp;"*", Tabella4[DIPENDENTE], 0)), "0000"), "Non trovato"))</f>
        <v>1442</v>
      </c>
      <c r="E1216" s="38" t="str">
        <f>IF(AG1216="", "", IF(ISERROR(MATCH("*"&amp;AG1216&amp;"*", Tabella4[DIPENDENTE], 0)), "Non trovato", TEXT(INDEX(Tabella4[N°], MATCH("*"&amp;AG1216&amp;"*", Tabella4[DIPENDENTE], 0)), "0000")))</f>
        <v>2132</v>
      </c>
      <c r="F1216" s="48" t="str">
        <f t="shared" si="397"/>
        <v>TARASCIO</v>
      </c>
      <c r="G1216" s="48" t="str">
        <f t="shared" si="398"/>
        <v>ALLEGRETTI</v>
      </c>
      <c r="H1216" s="57"/>
      <c r="I1216" s="68" t="str">
        <f t="shared" si="399"/>
        <v>02</v>
      </c>
      <c r="J1216" s="39" t="str">
        <f t="shared" si="414"/>
        <v/>
      </c>
      <c r="K1216" s="40" t="str">
        <f t="shared" si="415"/>
        <v>04:00</v>
      </c>
      <c r="L1216" s="48"/>
      <c r="M1216" s="41" t="str">
        <f t="shared" si="416"/>
        <v/>
      </c>
      <c r="N1216" s="41" t="str">
        <f t="shared" si="400"/>
        <v/>
      </c>
      <c r="O1216" s="10" t="str">
        <f t="shared" si="401"/>
        <v>04:00</v>
      </c>
      <c r="P1216" s="10" t="str">
        <f t="shared" si="402"/>
        <v/>
      </c>
      <c r="Q1216" s="48" t="str">
        <f t="shared" si="403"/>
        <v/>
      </c>
      <c r="R1216" s="48" t="str">
        <f t="shared" si="404"/>
        <v/>
      </c>
      <c r="S1216" s="42" t="str">
        <f t="shared" si="405"/>
        <v>DOPPIO</v>
      </c>
      <c r="T1216" s="57" t="str">
        <f>Tabella3[[#This Row],[Descrizione Attività]]</f>
        <v>Utilities: squ strum correttiva Luglio</v>
      </c>
      <c r="U1216" s="57" t="str">
        <f>IF(Tabella1[[#This Row],[DATA]]="","","02")</f>
        <v>02</v>
      </c>
      <c r="V1216" s="34"/>
      <c r="W1216" s="34"/>
      <c r="X1216" s="33"/>
      <c r="Y1216" s="23"/>
      <c r="Z1216" s="21" t="str">
        <f t="shared" si="406"/>
        <v>martedì</v>
      </c>
      <c r="AA1216" s="22">
        <f t="shared" si="407"/>
        <v>4</v>
      </c>
      <c r="AB1216" s="22" t="str">
        <f t="shared" si="408"/>
        <v>04:00</v>
      </c>
      <c r="AC1216" s="22" t="str">
        <f t="shared" si="409"/>
        <v>NO</v>
      </c>
      <c r="AD1216" s="46"/>
      <c r="AE1216" s="85">
        <v>45846</v>
      </c>
      <c r="AF1216" s="86" t="s">
        <v>102</v>
      </c>
      <c r="AG1216" s="86" t="s">
        <v>107</v>
      </c>
      <c r="AH1216" s="86">
        <v>5400257235</v>
      </c>
      <c r="AI1216" s="86">
        <v>10</v>
      </c>
      <c r="AJ1216" s="87">
        <v>12.45</v>
      </c>
      <c r="AK1216" s="87">
        <v>16.45</v>
      </c>
      <c r="AL1216" s="87">
        <v>8</v>
      </c>
      <c r="AM1216" s="86" t="s">
        <v>262</v>
      </c>
      <c r="AN1216" s="86" t="s">
        <v>45</v>
      </c>
      <c r="AO1216" s="75" t="s">
        <v>46</v>
      </c>
    </row>
    <row r="1217" spans="1:41" ht="14.45" customHeight="1">
      <c r="A1217" s="38"/>
      <c r="B1217" s="9">
        <f t="shared" si="396"/>
        <v>45846</v>
      </c>
      <c r="C1217" s="39">
        <f t="shared" si="417"/>
        <v>404</v>
      </c>
      <c r="D1217" s="38" t="str">
        <f>IF(AF1217="", "", IFERROR(TEXT(INDEX(Tabella4[N°], MATCH("*"&amp;AF1217&amp;"*", Tabella4[DIPENDENTE], 0)), "0000"), "Non trovato"))</f>
        <v>2132</v>
      </c>
      <c r="E1217" s="38" t="str">
        <f>IF(AG1217="", "", IF(ISERROR(MATCH("*"&amp;AG1217&amp;"*", Tabella4[DIPENDENTE], 0)), "Non trovato", TEXT(INDEX(Tabella4[N°], MATCH("*"&amp;AG1217&amp;"*", Tabella4[DIPENDENTE], 0)), "0000")))</f>
        <v/>
      </c>
      <c r="F1217" s="48" t="str">
        <f t="shared" si="397"/>
        <v>ALLEGRETTI</v>
      </c>
      <c r="G1217" s="48" t="str">
        <f t="shared" si="398"/>
        <v/>
      </c>
      <c r="H1217" s="57"/>
      <c r="I1217" s="68" t="str">
        <f t="shared" si="399"/>
        <v>02</v>
      </c>
      <c r="J1217" s="39" t="str">
        <f t="shared" si="414"/>
        <v>01:00</v>
      </c>
      <c r="K1217" s="40" t="str">
        <f t="shared" si="415"/>
        <v/>
      </c>
      <c r="L1217" s="48"/>
      <c r="M1217" s="41" t="str">
        <f t="shared" si="416"/>
        <v/>
      </c>
      <c r="N1217" s="41" t="str">
        <f t="shared" si="400"/>
        <v/>
      </c>
      <c r="O1217" s="10" t="str">
        <f t="shared" si="401"/>
        <v>01:00</v>
      </c>
      <c r="P1217" s="10" t="str">
        <f t="shared" si="402"/>
        <v/>
      </c>
      <c r="Q1217" s="48" t="str">
        <f t="shared" si="403"/>
        <v/>
      </c>
      <c r="R1217" s="48" t="str">
        <f t="shared" si="404"/>
        <v/>
      </c>
      <c r="S1217" s="42" t="str">
        <f t="shared" si="405"/>
        <v>SINGOLO</v>
      </c>
      <c r="T1217" s="57" t="str">
        <f>Tabella3[[#This Row],[Descrizione Attività]]</f>
        <v>ORE CONTO PROPRIO</v>
      </c>
      <c r="U1217" s="57" t="str">
        <f>IF(Tabella1[[#This Row],[DATA]]="","","02")</f>
        <v>02</v>
      </c>
      <c r="V1217" s="34"/>
      <c r="W1217" s="34"/>
      <c r="X1217" s="33"/>
      <c r="Y1217" s="23"/>
      <c r="Z1217" s="21" t="str">
        <f t="shared" si="406"/>
        <v>martedì</v>
      </c>
      <c r="AA1217" s="22">
        <f t="shared" si="407"/>
        <v>1</v>
      </c>
      <c r="AB1217" s="22" t="str">
        <f t="shared" si="408"/>
        <v>01:00</v>
      </c>
      <c r="AC1217" s="22" t="str">
        <f t="shared" si="409"/>
        <v>NO</v>
      </c>
      <c r="AD1217" s="46"/>
      <c r="AE1217" s="85">
        <v>45846</v>
      </c>
      <c r="AF1217" s="86" t="s">
        <v>107</v>
      </c>
      <c r="AG1217" s="86"/>
      <c r="AH1217" s="86">
        <v>4041</v>
      </c>
      <c r="AI1217" s="86">
        <v>10</v>
      </c>
      <c r="AJ1217" s="87">
        <v>16.45</v>
      </c>
      <c r="AK1217" s="87">
        <v>17.45</v>
      </c>
      <c r="AL1217" s="87">
        <v>1</v>
      </c>
      <c r="AM1217" s="86" t="s">
        <v>62</v>
      </c>
      <c r="AN1217" s="86" t="s">
        <v>49</v>
      </c>
      <c r="AO1217" s="75">
        <v>4041</v>
      </c>
    </row>
    <row r="1218" spans="1:41" ht="14.45" customHeight="1">
      <c r="A1218" s="38"/>
      <c r="B1218" s="9">
        <f t="shared" si="396"/>
        <v>45846</v>
      </c>
      <c r="C1218" s="39">
        <f t="shared" si="417"/>
        <v>404</v>
      </c>
      <c r="D1218" s="38" t="str">
        <f>IF(AF1218="", "", IFERROR(TEXT(INDEX(Tabella4[N°], MATCH("*"&amp;AF1218&amp;"*", Tabella4[DIPENDENTE], 0)), "0000"), "Non trovato"))</f>
        <v>2132</v>
      </c>
      <c r="E1218" s="38" t="str">
        <f>IF(AG1218="", "", IF(ISERROR(MATCH("*"&amp;AG1218&amp;"*", Tabella4[DIPENDENTE], 0)), "Non trovato", TEXT(INDEX(Tabella4[N°], MATCH("*"&amp;AG1218&amp;"*", Tabella4[DIPENDENTE], 0)), "0000")))</f>
        <v/>
      </c>
      <c r="F1218" s="48" t="str">
        <f t="shared" si="397"/>
        <v>ALLEGRETTI</v>
      </c>
      <c r="G1218" s="48" t="str">
        <f t="shared" si="398"/>
        <v/>
      </c>
      <c r="H1218" s="57"/>
      <c r="I1218" s="68" t="str">
        <f t="shared" si="399"/>
        <v>02</v>
      </c>
      <c r="J1218" s="39" t="str">
        <f t="shared" si="414"/>
        <v>02:15</v>
      </c>
      <c r="K1218" s="40" t="str">
        <f t="shared" si="415"/>
        <v/>
      </c>
      <c r="L1218" s="48"/>
      <c r="M1218" s="41" t="str">
        <f t="shared" si="416"/>
        <v/>
      </c>
      <c r="N1218" s="41" t="str">
        <f t="shared" si="400"/>
        <v/>
      </c>
      <c r="O1218" s="10" t="str">
        <f t="shared" si="401"/>
        <v>02:15</v>
      </c>
      <c r="P1218" s="10" t="str">
        <f t="shared" si="402"/>
        <v/>
      </c>
      <c r="Q1218" s="48" t="str">
        <f t="shared" si="403"/>
        <v/>
      </c>
      <c r="R1218" s="48" t="str">
        <f t="shared" si="404"/>
        <v/>
      </c>
      <c r="S1218" s="42" t="str">
        <f t="shared" si="405"/>
        <v>SINGOLO</v>
      </c>
      <c r="T1218" s="57" t="str">
        <f>Tabella3[[#This Row],[Descrizione Attività]]</f>
        <v>ORE CONTO PROPRIO</v>
      </c>
      <c r="U1218" s="57" t="str">
        <f>IF(Tabella1[[#This Row],[DATA]]="","","02")</f>
        <v>02</v>
      </c>
      <c r="V1218" s="34"/>
      <c r="W1218" s="34"/>
      <c r="X1218" s="33"/>
      <c r="Y1218" s="23"/>
      <c r="Z1218" s="21" t="str">
        <f t="shared" si="406"/>
        <v>martedì</v>
      </c>
      <c r="AA1218" s="22">
        <f t="shared" si="407"/>
        <v>2.25</v>
      </c>
      <c r="AB1218" s="22" t="str">
        <f t="shared" si="408"/>
        <v>02:15</v>
      </c>
      <c r="AC1218" s="22" t="str">
        <f t="shared" si="409"/>
        <v>NO</v>
      </c>
      <c r="AD1218" s="46"/>
      <c r="AE1218" s="85">
        <v>45846</v>
      </c>
      <c r="AF1218" s="86" t="s">
        <v>107</v>
      </c>
      <c r="AG1218" s="86"/>
      <c r="AH1218" s="86">
        <v>4041</v>
      </c>
      <c r="AI1218" s="86">
        <v>10</v>
      </c>
      <c r="AJ1218" s="87">
        <v>9.4499999999999993</v>
      </c>
      <c r="AK1218" s="87">
        <v>12</v>
      </c>
      <c r="AL1218" s="87">
        <v>2.25</v>
      </c>
      <c r="AM1218" s="86" t="s">
        <v>62</v>
      </c>
      <c r="AN1218" s="86" t="s">
        <v>49</v>
      </c>
      <c r="AO1218" s="75">
        <v>4041</v>
      </c>
    </row>
    <row r="1219" spans="1:41" ht="14.45" customHeight="1">
      <c r="A1219" s="38"/>
      <c r="B1219" s="9">
        <f t="shared" si="396"/>
        <v>45846</v>
      </c>
      <c r="C1219" s="39">
        <f t="shared" si="417"/>
        <v>404</v>
      </c>
      <c r="D1219" s="38" t="str">
        <f>IF(AF1219="", "", IFERROR(TEXT(INDEX(Tabella4[N°], MATCH("*"&amp;AF1219&amp;"*", Tabella4[DIPENDENTE], 0)), "0000"), "Non trovato"))</f>
        <v>0319</v>
      </c>
      <c r="E1219" s="38" t="str">
        <f>IF(AG1219="", "", IF(ISERROR(MATCH("*"&amp;AG1219&amp;"*", Tabella4[DIPENDENTE], 0)), "Non trovato", TEXT(INDEX(Tabella4[N°], MATCH("*"&amp;AG1219&amp;"*", Tabella4[DIPENDENTE], 0)), "0000")))</f>
        <v/>
      </c>
      <c r="F1219" s="48" t="str">
        <f t="shared" si="397"/>
        <v>AMARA</v>
      </c>
      <c r="G1219" s="48" t="str">
        <f t="shared" si="398"/>
        <v/>
      </c>
      <c r="H1219" s="57"/>
      <c r="I1219" s="68" t="str">
        <f t="shared" si="399"/>
        <v>02</v>
      </c>
      <c r="J1219" s="39" t="str">
        <f t="shared" si="414"/>
        <v>01:00</v>
      </c>
      <c r="K1219" s="40" t="str">
        <f t="shared" si="415"/>
        <v/>
      </c>
      <c r="L1219" s="48"/>
      <c r="M1219" s="41" t="str">
        <f t="shared" si="416"/>
        <v/>
      </c>
      <c r="N1219" s="41" t="str">
        <f t="shared" si="400"/>
        <v/>
      </c>
      <c r="O1219" s="10" t="str">
        <f t="shared" si="401"/>
        <v>01:00</v>
      </c>
      <c r="P1219" s="10" t="str">
        <f t="shared" si="402"/>
        <v/>
      </c>
      <c r="Q1219" s="48" t="str">
        <f t="shared" si="403"/>
        <v/>
      </c>
      <c r="R1219" s="48" t="str">
        <f t="shared" si="404"/>
        <v/>
      </c>
      <c r="S1219" s="42" t="str">
        <f t="shared" si="405"/>
        <v>SINGOLO</v>
      </c>
      <c r="T1219" s="57" t="str">
        <f>Tabella3[[#This Row],[Descrizione Attività]]</f>
        <v>ORE CONTO PROPRIO</v>
      </c>
      <c r="U1219" s="57" t="str">
        <f>IF(Tabella1[[#This Row],[DATA]]="","","02")</f>
        <v>02</v>
      </c>
      <c r="V1219" s="34"/>
      <c r="W1219" s="34"/>
      <c r="X1219" s="33"/>
      <c r="Y1219" s="23"/>
      <c r="Z1219" s="21" t="str">
        <f t="shared" si="406"/>
        <v>martedì</v>
      </c>
      <c r="AA1219" s="22">
        <f t="shared" si="407"/>
        <v>1</v>
      </c>
      <c r="AB1219" s="22" t="str">
        <f t="shared" si="408"/>
        <v>01:00</v>
      </c>
      <c r="AC1219" s="22" t="str">
        <f t="shared" si="409"/>
        <v>NO</v>
      </c>
      <c r="AD1219" s="46"/>
      <c r="AE1219" s="85">
        <v>45846</v>
      </c>
      <c r="AF1219" s="86" t="s">
        <v>155</v>
      </c>
      <c r="AG1219" s="86"/>
      <c r="AH1219" s="86">
        <v>4041</v>
      </c>
      <c r="AI1219" s="86">
        <v>10</v>
      </c>
      <c r="AJ1219" s="87">
        <v>6.45</v>
      </c>
      <c r="AK1219" s="87">
        <v>7.45</v>
      </c>
      <c r="AL1219" s="87">
        <v>1</v>
      </c>
      <c r="AM1219" s="86" t="s">
        <v>62</v>
      </c>
      <c r="AN1219" s="86" t="s">
        <v>49</v>
      </c>
      <c r="AO1219" s="75">
        <v>4041</v>
      </c>
    </row>
    <row r="1220" spans="1:41" ht="14.45" customHeight="1">
      <c r="A1220" s="38"/>
      <c r="B1220" s="9">
        <f t="shared" ref="B1220:B1283" si="418">IF(OR(AE1220="", AE1220=0), "", AE1220)</f>
        <v>45846</v>
      </c>
      <c r="C1220" s="39" t="str">
        <f>IF(AH1220="","", IF(OR(AH1220=4041, AH1220=4042, AH1220=4043, AH1220=4044, AH1220=4045, AH1220=4046, AH1220=4048, AH1220=4049, AH1220=4051, AH1220=4052, AH1220=4053, AH1220=4054),
    404,
    IF(AH1220=4047,
        "ALTRO CANTIERE",
        IF(AH1220=4050,
            430,
            IF(LEN(AH1220)=5,
                MID(AH1220, 1, 2) &amp; "/" &amp; MID(AH1220, 3, 3),
                AH1220
            )
        )
    )
))</f>
        <v>23/134</v>
      </c>
      <c r="D1220" s="38" t="str">
        <f>IF(AF1220="", "", IFERROR(TEXT(INDEX(Tabella4[N°], MATCH("*"&amp;AF1220&amp;"*", Tabella4[DIPENDENTE], 0)), "0000"), "Non trovato"))</f>
        <v>2109</v>
      </c>
      <c r="E1220" s="38" t="str">
        <f>IF(AG1220="", "", IF(ISERROR(MATCH("*"&amp;AG1220&amp;"*", Tabella4[DIPENDENTE], 0)), "Non trovato", TEXT(INDEX(Tabella4[N°], MATCH("*"&amp;AG1220&amp;"*", Tabella4[DIPENDENTE], 0)), "0000")))</f>
        <v/>
      </c>
      <c r="F1220" s="48" t="str">
        <f t="shared" ref="F1220:F1283" si="419">IF(AF1220="","",AF1220)</f>
        <v>CAVALLI</v>
      </c>
      <c r="G1220" s="48" t="str">
        <f t="shared" ref="G1220:G1283" si="420">IF(AG1220="","",AG1220)</f>
        <v/>
      </c>
      <c r="H1220" s="57"/>
      <c r="I1220" s="68" t="str">
        <f t="shared" ref="I1220:I1283" si="421">IF(B1220&lt;&gt;"", "02", "")</f>
        <v>02</v>
      </c>
      <c r="J1220" s="39" t="str">
        <f>IF(OR(AH1220=4041, AH1220=4048, AH1220=4049, AH1220=4054, AH1220=4050,AH1220=428),
    IF(TEXT(VALUE(AB1220) -
        IF(M1220&lt;&gt;"", VALUE(M1220), 0) -
        IF(N1220&lt;&gt;"", VALUE(N1220), 0),
    "[hh]:mm") = "00:00",
    "",
    TEXT(VALUE(AB1220) -
        IF(M1220&lt;&gt;"", VALUE(M1220), 0) -
        IF(N1220&lt;&gt;"", VALUE(N1220), 0),
    "[hh]:mm")),
    "")</f>
        <v/>
      </c>
      <c r="K1220" s="40" t="str">
        <f>IF(AND(AH1220&lt;&gt;4041, AH1220&lt;&gt;428, AH1220&lt;&gt;4048, AH1220&lt;&gt;4054, AH1220&lt;&gt;4049, AH1220&lt;&gt;4045, AH1220&lt;&gt;4046, AH1220&lt;&gt;4052, AH1220&lt;&gt;4044, AH1220&lt;&gt;4042, AH1220&lt;&gt;4043, AH1220&lt;&gt;4053, AH1220&lt;&gt;4047, AH1220&lt;&gt;4050),
    IF(ISERROR(TEXT(VALUE(AB1220) -
        IF(M1220&lt;&gt;"", VALUE(M1220), 0) -
        IF(N1220&lt;&gt;"", VALUE(N1220), 0),
    "[hh]:mm")), "",
    IF(TEXT(VALUE(AB1220) -
        IF(M1220&lt;&gt;"", VALUE(M1220), 0) -
        IF(N1220&lt;&gt;"", VALUE(N1220), 0),
    "[hh]:mm") = "00:00",
    "",
    TEXT(VALUE(AB1220) -
        IF(M1220&lt;&gt;"", VALUE(M1220), 0) -
        IF(N1220&lt;&gt;"", VALUE(N1220), 0),
    "[hh]:mm"))),
    "")</f>
        <v>08:15</v>
      </c>
      <c r="L1220" s="48"/>
      <c r="M1220" s="41" t="str">
        <f>IF(AND(AC1220="NO", OR(Z1220="lunedì", Z1220="martedì", Z1220="mercoledì", Z1220="giovedì", Z1220="venerdì")),
    IF(Z1220="venerdì",
        IF(VALUE(AB1220)&gt;VALUE("7:00"),TEXT(VALUE(AB1220)-VALUE("7:00"),"[hh]:mm"),""),
        IF(VALUE(AB1220)&gt;VALUE("8:15"),TEXT(VALUE(AB1220)-VALUE("8:15"),"[hh]:mm"),"")
    ),
"")</f>
        <v/>
      </c>
      <c r="N1220" s="41" t="str">
        <f t="shared" ref="N1220:N1283" si="422">IF(AND(OR(Z1220="sabato", Z1220="domenica", AC1220="SI"), AB1220&lt;&gt;0), AB1220, "")</f>
        <v/>
      </c>
      <c r="O1220" s="10" t="str">
        <f t="shared" ref="O1220:O1283" si="423">AB1220</f>
        <v>08:15</v>
      </c>
      <c r="P1220" s="10" t="str">
        <f t="shared" ref="P1220:P1283" si="424">IF(OR(AH1220=4042, AH1220=4044),AB1220, "")</f>
        <v/>
      </c>
      <c r="Q1220" s="48" t="str">
        <f t="shared" ref="Q1220:Q1283" si="425">IF(OR(AH1220=4043, AH1220=4053),AB1220, "")</f>
        <v/>
      </c>
      <c r="R1220" s="48" t="str">
        <f t="shared" ref="R1220:R1283" si="426">IF(OR(AH1220=4045, AH1220=4046,AH1220=4052),AB1220, "")</f>
        <v/>
      </c>
      <c r="S1220" s="42" t="str">
        <f t="shared" ref="S1220:S1283" si="427">IF(G1220="",IF(F1220="","","SINGOLO"),IF(F1220&lt;&gt;"","DOPPIO",""))</f>
        <v>SINGOLO</v>
      </c>
      <c r="T1220" s="57" t="str">
        <f>Tabella3[[#This Row],[Descrizione Attività]]</f>
        <v>Manutenzione Strumentale Isab</v>
      </c>
      <c r="U1220" s="57" t="str">
        <f>IF(Tabella1[[#This Row],[DATA]]="","","02")</f>
        <v>02</v>
      </c>
      <c r="V1220" s="34"/>
      <c r="W1220" s="34"/>
      <c r="X1220" s="33"/>
      <c r="Y1220" s="23"/>
      <c r="Z1220" s="21" t="str">
        <f t="shared" ref="Z1220:Z1283" si="428">TEXT(B1220, "gggg")</f>
        <v>martedì</v>
      </c>
      <c r="AA1220" s="22">
        <f t="shared" ref="AA1220:AA1283" si="429">IF(AND(AF1220="", AG1220=""), "", IF(AND(AF1220&lt;&gt;"", AG1220&lt;&gt;""), AL1220/2, AL1220))</f>
        <v>8.25</v>
      </c>
      <c r="AB1220" s="22" t="str">
        <f t="shared" ref="AB1220:AB1283" si="430">IF(AA1220="", "", TEXT(AA1220/24, "[hh]:mm"))</f>
        <v>08:15</v>
      </c>
      <c r="AC1220" s="22" t="str">
        <f t="shared" ref="AC1220:AC1283" si="431">IF(COUNTIF(Y$1:Y$1976, B1220) &gt; 0, "SI", "NO")</f>
        <v>NO</v>
      </c>
      <c r="AD1220" s="46"/>
      <c r="AE1220" s="85">
        <v>45846</v>
      </c>
      <c r="AF1220" s="86" t="s">
        <v>114</v>
      </c>
      <c r="AG1220" s="86"/>
      <c r="AH1220" s="86">
        <v>23134</v>
      </c>
      <c r="AI1220" s="86">
        <v>20</v>
      </c>
      <c r="AJ1220" s="87">
        <v>7.45</v>
      </c>
      <c r="AK1220" s="87">
        <v>16.45</v>
      </c>
      <c r="AL1220" s="87">
        <v>8.25</v>
      </c>
      <c r="AM1220" s="86" t="s">
        <v>156</v>
      </c>
      <c r="AN1220" s="86" t="s">
        <v>49</v>
      </c>
      <c r="AO1220" s="75" t="s">
        <v>46</v>
      </c>
    </row>
    <row r="1221" spans="1:41" ht="14.45" customHeight="1">
      <c r="A1221" s="38"/>
      <c r="B1221" s="9">
        <f t="shared" si="418"/>
        <v>45846</v>
      </c>
      <c r="C1221" s="39">
        <f>IF(AH1221="","", IF(OR(AH1221=4041, AH1221=4042, AH1221=4043, AH1221=4044, AH1221=4045, AH1221=4046, AH1221=4048, AH1221=4049, AH1221=4051, AH1221=4052, AH1221=4053, AH1221=4054),
404,
IF(AH1221=4047,
"ALTRO CANTIERE",
IF(AH1221=4050,
430,
IF(LEN(AH1221)=5,
MID(AH1221, 1, 2) &amp; "/" &amp; MID(AH1221, 3, 3),
AH1221)
)
)
))</f>
        <v>404</v>
      </c>
      <c r="D1221" s="38" t="str">
        <f>IF(AF1221="", "", IFERROR(TEXT(INDEX(Tabella4[N°], MATCH("*"&amp;AF1221&amp;"*", Tabella4[DIPENDENTE], 0)), "0000"), "Non trovato"))</f>
        <v>1050</v>
      </c>
      <c r="E1221" s="38" t="str">
        <f>IF(AG1221="", "", IF(ISERROR(MATCH("*"&amp;AG1221&amp;"*", Tabella4[DIPENDENTE], 0)), "Non trovato", TEXT(INDEX(Tabella4[N°], MATCH("*"&amp;AG1221&amp;"*", Tabella4[DIPENDENTE], 0)), "0000")))</f>
        <v/>
      </c>
      <c r="F1221" s="48" t="str">
        <f t="shared" si="419"/>
        <v>GIGLIUTO M</v>
      </c>
      <c r="G1221" s="48" t="str">
        <f t="shared" si="420"/>
        <v/>
      </c>
      <c r="H1221" s="57"/>
      <c r="I1221" s="68" t="str">
        <f t="shared" si="421"/>
        <v>02</v>
      </c>
      <c r="J1221" s="39" t="str">
        <f t="shared" ref="J1221:J1252" si="432">IF(OR(AH1221=4041, AH1221=4048, AH1221=4049, AH1221=4054, AH1221=4050,AH1221=428),
IF(TEXT(VALUE(AB1221) -
IF(M1221&lt;&gt;"", VALUE(M1221), 0) -
IF(N1221&lt;&gt;"", VALUE(N1221), 0),
"[hh]:mm") = "00:00",
"",
TEXT(VALUE(AB1221) -
IF(M1221&lt;&gt;"", VALUE(M1221), 0) -
IF(N1221&lt;&gt;"", VALUE(N1221), 0),
"[hh]:mm")),
"")</f>
        <v>08:15</v>
      </c>
      <c r="K1221" s="40" t="str">
        <f t="shared" ref="K1221:K1252" si="433">IF(AND(AH1221&lt;&gt;4041, AH1221&lt;&gt;428, AH1221&lt;&gt;4048, AH1221&lt;&gt;4054, AH1221&lt;&gt;4049, AH1221&lt;&gt;4045, AH1221&lt;&gt;4046, AH1221&lt;&gt;4052, AH1221&lt;&gt;4044, AH1221&lt;&gt;4042, AH1221&lt;&gt;4043, AH1221&lt;&gt;4053, AH1221&lt;&gt;4047, AH1221&lt;&gt;4050),
IF(ISERROR(TEXT(VALUE(AB1221) -
IF(M1221&lt;&gt;"", VALUE(M1221), 0) -
IF(N1221&lt;&gt;"", VALUE(N1221), 0),
"[hh]:mm")), "",
IF(TEXT(VALUE(AB1221) -
IF(M1221&lt;&gt;"", VALUE(M1221), 0) -
IF(N1221&lt;&gt;"", VALUE(N1221), 0),
"[hh]:mm") = "00:00",
"",
TEXT(VALUE(AB1221) -
IF(M1221&lt;&gt;"", VALUE(M1221), 0) -
IF(N1221&lt;&gt;"", VALUE(N1221), 0),
"[hh]:mm"))),
"")</f>
        <v/>
      </c>
      <c r="L1221" s="48"/>
      <c r="M1221" s="41" t="str">
        <f t="shared" ref="M1221:M1252" si="434">IF(AND(AC1221="NO", OR(Z1221="lunedì", Z1221="martedì", Z1221="mercoledì", Z1221="giovedì", Z1221="venerdì")),
IF(Z1221="venerdì",
IF(VALUE(AB1221)&gt;VALUE("7:00"),TEXT(VALUE(AB1221)-VALUE("7:00"),"[hh]:mm"),""),
IF(VALUE(AB1221)&gt;VALUE("8:15"),TEXT(VALUE(AB1221)-VALUE("8:15"),"[hh]:mm"),"")
),
"")</f>
        <v>00:30</v>
      </c>
      <c r="N1221" s="41" t="str">
        <f t="shared" si="422"/>
        <v/>
      </c>
      <c r="O1221" s="10" t="str">
        <f t="shared" si="423"/>
        <v>08:45</v>
      </c>
      <c r="P1221" s="10" t="str">
        <f t="shared" si="424"/>
        <v/>
      </c>
      <c r="Q1221" s="48" t="str">
        <f t="shared" si="425"/>
        <v/>
      </c>
      <c r="R1221" s="48" t="str">
        <f t="shared" si="426"/>
        <v/>
      </c>
      <c r="S1221" s="42" t="str">
        <f t="shared" si="427"/>
        <v>SINGOLO</v>
      </c>
      <c r="T1221" s="57" t="str">
        <f>Tabella3[[#This Row],[Descrizione Attività]]</f>
        <v>ORE CONTO PROPRIO</v>
      </c>
      <c r="U1221" s="57" t="str">
        <f>IF(Tabella1[[#This Row],[DATA]]="","","02")</f>
        <v>02</v>
      </c>
      <c r="V1221" s="34"/>
      <c r="W1221" s="34"/>
      <c r="X1221" s="33"/>
      <c r="Y1221" s="23"/>
      <c r="Z1221" s="21" t="str">
        <f t="shared" si="428"/>
        <v>martedì</v>
      </c>
      <c r="AA1221" s="22">
        <f t="shared" si="429"/>
        <v>8.75</v>
      </c>
      <c r="AB1221" s="22" t="str">
        <f t="shared" si="430"/>
        <v>08:45</v>
      </c>
      <c r="AC1221" s="22" t="str">
        <f t="shared" si="431"/>
        <v>NO</v>
      </c>
      <c r="AD1221" s="46"/>
      <c r="AE1221" s="85">
        <v>45846</v>
      </c>
      <c r="AF1221" s="86" t="s">
        <v>109</v>
      </c>
      <c r="AG1221" s="86"/>
      <c r="AH1221" s="86">
        <v>4041</v>
      </c>
      <c r="AI1221" s="86">
        <v>10</v>
      </c>
      <c r="AJ1221" s="87">
        <v>7.15</v>
      </c>
      <c r="AK1221" s="87">
        <v>16.45</v>
      </c>
      <c r="AL1221" s="87">
        <v>8.75</v>
      </c>
      <c r="AM1221" s="86" t="s">
        <v>62</v>
      </c>
      <c r="AN1221" s="86" t="s">
        <v>49</v>
      </c>
      <c r="AO1221" s="75">
        <v>4041</v>
      </c>
    </row>
    <row r="1222" spans="1:41" ht="14.45" customHeight="1">
      <c r="A1222" s="38"/>
      <c r="B1222" s="9">
        <f t="shared" si="418"/>
        <v>45846</v>
      </c>
      <c r="C1222" s="39">
        <f t="shared" ref="C1222:C1252" si="435">IF(AH1222="","", IF(OR(AH1222=4041, AH1222=4042, AH1222=4043, AH1222=4044, AH1222=4045, AH1222=4046, AH1222=4048, AH1222=4049, AH1222=4051, AH1222=4052, AH1222=4053, AH1222=4054),
404,
IF(AH1222=4047,
"ALTRO CANTIERE",
IF(AH1222=4050,
430,
IF(LEN(AH1222)=5,
MID(AH1222, 1, 2) &amp; "/" &amp; MID(AH1222, 3, 3),
AH1222)
)
)
))</f>
        <v>404</v>
      </c>
      <c r="D1222" s="38" t="str">
        <f>IF(AF1222="", "", IFERROR(TEXT(INDEX(Tabella4[N°], MATCH("*"&amp;AF1222&amp;"*", Tabella4[DIPENDENTE], 0)), "0000"), "Non trovato"))</f>
        <v>0278</v>
      </c>
      <c r="E1222" s="38" t="str">
        <f>IF(AG1222="", "", IF(ISERROR(MATCH("*"&amp;AG1222&amp;"*", Tabella4[DIPENDENTE], 0)), "Non trovato", TEXT(INDEX(Tabella4[N°], MATCH("*"&amp;AG1222&amp;"*", Tabella4[DIPENDENTE], 0)), "0000")))</f>
        <v>0386</v>
      </c>
      <c r="F1222" s="48" t="str">
        <f t="shared" si="419"/>
        <v>INTRESSALVI</v>
      </c>
      <c r="G1222" s="48" t="str">
        <f t="shared" si="420"/>
        <v>TRICHINI</v>
      </c>
      <c r="H1222" s="57"/>
      <c r="I1222" s="68" t="str">
        <f t="shared" si="421"/>
        <v>02</v>
      </c>
      <c r="J1222" s="39" t="str">
        <f t="shared" si="432"/>
        <v>08:15</v>
      </c>
      <c r="K1222" s="40" t="str">
        <f t="shared" si="433"/>
        <v/>
      </c>
      <c r="L1222" s="48"/>
      <c r="M1222" s="41" t="str">
        <f t="shared" si="434"/>
        <v/>
      </c>
      <c r="N1222" s="41" t="str">
        <f t="shared" si="422"/>
        <v/>
      </c>
      <c r="O1222" s="10" t="str">
        <f t="shared" si="423"/>
        <v>08:15</v>
      </c>
      <c r="P1222" s="10" t="str">
        <f t="shared" si="424"/>
        <v/>
      </c>
      <c r="Q1222" s="48" t="str">
        <f t="shared" si="425"/>
        <v/>
      </c>
      <c r="R1222" s="48" t="str">
        <f t="shared" si="426"/>
        <v/>
      </c>
      <c r="S1222" s="42" t="str">
        <f t="shared" si="427"/>
        <v>DOPPIO</v>
      </c>
      <c r="T1222" s="57" t="str">
        <f>Tabella3[[#This Row],[Descrizione Attività]]</f>
        <v>ORE CONTO PROPRIO</v>
      </c>
      <c r="U1222" s="57" t="str">
        <f>IF(Tabella1[[#This Row],[DATA]]="","","02")</f>
        <v>02</v>
      </c>
      <c r="V1222" s="34"/>
      <c r="W1222" s="34"/>
      <c r="X1222" s="33"/>
      <c r="Y1222" s="23"/>
      <c r="Z1222" s="21" t="str">
        <f t="shared" si="428"/>
        <v>martedì</v>
      </c>
      <c r="AA1222" s="22">
        <f t="shared" si="429"/>
        <v>8.25</v>
      </c>
      <c r="AB1222" s="22" t="str">
        <f t="shared" si="430"/>
        <v>08:15</v>
      </c>
      <c r="AC1222" s="22" t="str">
        <f t="shared" si="431"/>
        <v>NO</v>
      </c>
      <c r="AD1222" s="46"/>
      <c r="AE1222" s="85">
        <v>45846</v>
      </c>
      <c r="AF1222" s="86" t="s">
        <v>50</v>
      </c>
      <c r="AG1222" s="86" t="s">
        <v>113</v>
      </c>
      <c r="AH1222" s="86">
        <v>4041</v>
      </c>
      <c r="AI1222" s="86">
        <v>10</v>
      </c>
      <c r="AJ1222" s="87">
        <v>7.45</v>
      </c>
      <c r="AK1222" s="87">
        <v>16.45</v>
      </c>
      <c r="AL1222" s="87">
        <v>16.5</v>
      </c>
      <c r="AM1222" s="86" t="s">
        <v>62</v>
      </c>
      <c r="AN1222" s="86" t="s">
        <v>49</v>
      </c>
      <c r="AO1222" s="75">
        <v>4041</v>
      </c>
    </row>
    <row r="1223" spans="1:41" ht="14.45" customHeight="1">
      <c r="A1223" s="38"/>
      <c r="B1223" s="9">
        <f t="shared" si="418"/>
        <v>45846</v>
      </c>
      <c r="C1223" s="39">
        <f t="shared" si="435"/>
        <v>404</v>
      </c>
      <c r="D1223" s="38" t="str">
        <f>IF(AF1223="", "", IFERROR(TEXT(INDEX(Tabella4[N°], MATCH("*"&amp;AF1223&amp;"*", Tabella4[DIPENDENTE], 0)), "0000"), "Non trovato"))</f>
        <v>1876</v>
      </c>
      <c r="E1223" s="38" t="str">
        <f>IF(AG1223="", "", IF(ISERROR(MATCH("*"&amp;AG1223&amp;"*", Tabella4[DIPENDENTE], 0)), "Non trovato", TEXT(INDEX(Tabella4[N°], MATCH("*"&amp;AG1223&amp;"*", Tabella4[DIPENDENTE], 0)), "0000")))</f>
        <v/>
      </c>
      <c r="F1223" s="48" t="str">
        <f t="shared" si="419"/>
        <v>RICCIO</v>
      </c>
      <c r="G1223" s="48" t="str">
        <f t="shared" si="420"/>
        <v/>
      </c>
      <c r="H1223" s="57"/>
      <c r="I1223" s="68" t="str">
        <f t="shared" si="421"/>
        <v>02</v>
      </c>
      <c r="J1223" s="39" t="str">
        <f t="shared" si="432"/>
        <v>07:45</v>
      </c>
      <c r="K1223" s="40" t="str">
        <f t="shared" si="433"/>
        <v/>
      </c>
      <c r="L1223" s="48"/>
      <c r="M1223" s="41" t="str">
        <f t="shared" si="434"/>
        <v/>
      </c>
      <c r="N1223" s="41" t="str">
        <f t="shared" si="422"/>
        <v/>
      </c>
      <c r="O1223" s="10" t="str">
        <f t="shared" si="423"/>
        <v>07:45</v>
      </c>
      <c r="P1223" s="10" t="str">
        <f t="shared" si="424"/>
        <v/>
      </c>
      <c r="Q1223" s="48" t="str">
        <f t="shared" si="425"/>
        <v/>
      </c>
      <c r="R1223" s="48" t="str">
        <f t="shared" si="426"/>
        <v/>
      </c>
      <c r="S1223" s="42" t="str">
        <f t="shared" si="427"/>
        <v>SINGOLO</v>
      </c>
      <c r="T1223" s="57" t="str">
        <f>Tabella3[[#This Row],[Descrizione Attività]]</f>
        <v>ORE CONTO PROPRIO</v>
      </c>
      <c r="U1223" s="57" t="str">
        <f>IF(Tabella1[[#This Row],[DATA]]="","","02")</f>
        <v>02</v>
      </c>
      <c r="V1223" s="34"/>
      <c r="W1223" s="34"/>
      <c r="X1223" s="33"/>
      <c r="Y1223" s="23"/>
      <c r="Z1223" s="21" t="str">
        <f t="shared" si="428"/>
        <v>martedì</v>
      </c>
      <c r="AA1223" s="22">
        <f t="shared" si="429"/>
        <v>7.75</v>
      </c>
      <c r="AB1223" s="22" t="str">
        <f t="shared" si="430"/>
        <v>07:45</v>
      </c>
      <c r="AC1223" s="22" t="str">
        <f t="shared" si="431"/>
        <v>NO</v>
      </c>
      <c r="AD1223" s="46"/>
      <c r="AE1223" s="85">
        <v>45846</v>
      </c>
      <c r="AF1223" s="86" t="s">
        <v>56</v>
      </c>
      <c r="AG1223" s="86"/>
      <c r="AH1223" s="86">
        <v>4041</v>
      </c>
      <c r="AI1223" s="86">
        <v>10</v>
      </c>
      <c r="AJ1223" s="87">
        <v>7.45</v>
      </c>
      <c r="AK1223" s="87">
        <v>16.149999999999999</v>
      </c>
      <c r="AL1223" s="87">
        <v>7.75</v>
      </c>
      <c r="AM1223" s="86" t="s">
        <v>62</v>
      </c>
      <c r="AN1223" s="86" t="s">
        <v>49</v>
      </c>
      <c r="AO1223" s="75">
        <v>4041</v>
      </c>
    </row>
    <row r="1224" spans="1:41" ht="14.45" customHeight="1">
      <c r="A1224" s="38"/>
      <c r="B1224" s="9">
        <f t="shared" si="418"/>
        <v>45846</v>
      </c>
      <c r="C1224" s="39" t="str">
        <f t="shared" si="435"/>
        <v>23/134</v>
      </c>
      <c r="D1224" s="38" t="str">
        <f>IF(AF1224="", "", IFERROR(TEXT(INDEX(Tabella4[N°], MATCH("*"&amp;AF1224&amp;"*", Tabella4[DIPENDENTE], 0)), "0000"), "Non trovato"))</f>
        <v>0263</v>
      </c>
      <c r="E1224" s="38" t="str">
        <f>IF(AG1224="", "", IF(ISERROR(MATCH("*"&amp;AG1224&amp;"*", Tabella4[DIPENDENTE], 0)), "Non trovato", TEXT(INDEX(Tabella4[N°], MATCH("*"&amp;AG1224&amp;"*", Tabella4[DIPENDENTE], 0)), "0000")))</f>
        <v/>
      </c>
      <c r="F1224" s="48" t="str">
        <f t="shared" si="419"/>
        <v>ROSSITTO G</v>
      </c>
      <c r="G1224" s="48" t="str">
        <f t="shared" si="420"/>
        <v/>
      </c>
      <c r="H1224" s="57"/>
      <c r="I1224" s="68" t="str">
        <f t="shared" si="421"/>
        <v>02</v>
      </c>
      <c r="J1224" s="39" t="str">
        <f t="shared" si="432"/>
        <v/>
      </c>
      <c r="K1224" s="40" t="str">
        <f t="shared" si="433"/>
        <v>01:30</v>
      </c>
      <c r="L1224" s="48"/>
      <c r="M1224" s="41" t="str">
        <f t="shared" si="434"/>
        <v/>
      </c>
      <c r="N1224" s="41" t="str">
        <f t="shared" si="422"/>
        <v/>
      </c>
      <c r="O1224" s="10" t="str">
        <f t="shared" si="423"/>
        <v>01:30</v>
      </c>
      <c r="P1224" s="10" t="str">
        <f t="shared" si="424"/>
        <v/>
      </c>
      <c r="Q1224" s="48" t="str">
        <f t="shared" si="425"/>
        <v/>
      </c>
      <c r="R1224" s="48" t="str">
        <f t="shared" si="426"/>
        <v/>
      </c>
      <c r="S1224" s="42" t="str">
        <f t="shared" si="427"/>
        <v>SINGOLO</v>
      </c>
      <c r="T1224" s="57" t="str">
        <f>Tabella3[[#This Row],[Descrizione Attività]]</f>
        <v>Manutenzione Elettrica Isab</v>
      </c>
      <c r="U1224" s="57" t="str">
        <f>IF(Tabella1[[#This Row],[DATA]]="","","02")</f>
        <v>02</v>
      </c>
      <c r="V1224" s="34"/>
      <c r="W1224" s="34"/>
      <c r="X1224" s="33"/>
      <c r="Y1224" s="23"/>
      <c r="Z1224" s="21" t="str">
        <f t="shared" si="428"/>
        <v>martedì</v>
      </c>
      <c r="AA1224" s="22">
        <f t="shared" si="429"/>
        <v>1.5</v>
      </c>
      <c r="AB1224" s="22" t="str">
        <f t="shared" si="430"/>
        <v>01:30</v>
      </c>
      <c r="AC1224" s="22" t="str">
        <f t="shared" si="431"/>
        <v>NO</v>
      </c>
      <c r="AD1224" s="46"/>
      <c r="AE1224" s="85">
        <v>45846</v>
      </c>
      <c r="AF1224" s="86" t="s">
        <v>110</v>
      </c>
      <c r="AG1224" s="86"/>
      <c r="AH1224" s="86">
        <v>23134</v>
      </c>
      <c r="AI1224" s="86">
        <v>10</v>
      </c>
      <c r="AJ1224" s="87">
        <v>6.15</v>
      </c>
      <c r="AK1224" s="87">
        <v>7.45</v>
      </c>
      <c r="AL1224" s="87">
        <v>1.5</v>
      </c>
      <c r="AM1224" s="86" t="s">
        <v>111</v>
      </c>
      <c r="AN1224" s="86" t="s">
        <v>49</v>
      </c>
      <c r="AO1224" s="75" t="s">
        <v>61</v>
      </c>
    </row>
    <row r="1225" spans="1:41" ht="14.45" customHeight="1">
      <c r="A1225" s="38"/>
      <c r="B1225" s="9">
        <f t="shared" si="418"/>
        <v>45846</v>
      </c>
      <c r="C1225" s="39" t="str">
        <f t="shared" si="435"/>
        <v>23/134</v>
      </c>
      <c r="D1225" s="38" t="str">
        <f>IF(AF1225="", "", IFERROR(TEXT(INDEX(Tabella4[N°], MATCH("*"&amp;AF1225&amp;"*", Tabella4[DIPENDENTE], 0)), "0000"), "Non trovato"))</f>
        <v>0263</v>
      </c>
      <c r="E1225" s="38" t="str">
        <f>IF(AG1225="", "", IF(ISERROR(MATCH("*"&amp;AG1225&amp;"*", Tabella4[DIPENDENTE], 0)), "Non trovato", TEXT(INDEX(Tabella4[N°], MATCH("*"&amp;AG1225&amp;"*", Tabella4[DIPENDENTE], 0)), "0000")))</f>
        <v/>
      </c>
      <c r="F1225" s="48" t="str">
        <f t="shared" si="419"/>
        <v>ROSSITTO G</v>
      </c>
      <c r="G1225" s="48" t="str">
        <f t="shared" si="420"/>
        <v/>
      </c>
      <c r="H1225" s="57"/>
      <c r="I1225" s="68" t="str">
        <f t="shared" si="421"/>
        <v>02</v>
      </c>
      <c r="J1225" s="39" t="str">
        <f t="shared" si="432"/>
        <v/>
      </c>
      <c r="K1225" s="40" t="str">
        <f t="shared" si="433"/>
        <v>05:00</v>
      </c>
      <c r="L1225" s="48"/>
      <c r="M1225" s="41" t="str">
        <f t="shared" si="434"/>
        <v/>
      </c>
      <c r="N1225" s="41" t="str">
        <f t="shared" si="422"/>
        <v/>
      </c>
      <c r="O1225" s="10" t="str">
        <f t="shared" si="423"/>
        <v>05:00</v>
      </c>
      <c r="P1225" s="10" t="str">
        <f t="shared" si="424"/>
        <v/>
      </c>
      <c r="Q1225" s="48" t="str">
        <f t="shared" si="425"/>
        <v/>
      </c>
      <c r="R1225" s="48" t="str">
        <f t="shared" si="426"/>
        <v/>
      </c>
      <c r="S1225" s="42" t="str">
        <f t="shared" si="427"/>
        <v>SINGOLO</v>
      </c>
      <c r="T1225" s="57" t="str">
        <f>Tabella3[[#This Row],[Descrizione Attività]]</f>
        <v>Manutenzione Elettrica Isab</v>
      </c>
      <c r="U1225" s="57" t="str">
        <f>IF(Tabella1[[#This Row],[DATA]]="","","02")</f>
        <v>02</v>
      </c>
      <c r="V1225" s="34"/>
      <c r="W1225" s="34"/>
      <c r="X1225" s="33"/>
      <c r="Y1225" s="23"/>
      <c r="Z1225" s="21" t="str">
        <f t="shared" si="428"/>
        <v>martedì</v>
      </c>
      <c r="AA1225" s="22">
        <f t="shared" si="429"/>
        <v>5</v>
      </c>
      <c r="AB1225" s="22" t="str">
        <f t="shared" si="430"/>
        <v>05:00</v>
      </c>
      <c r="AC1225" s="22" t="str">
        <f t="shared" si="431"/>
        <v>NO</v>
      </c>
      <c r="AD1225" s="46"/>
      <c r="AE1225" s="85">
        <v>45846</v>
      </c>
      <c r="AF1225" s="86" t="s">
        <v>110</v>
      </c>
      <c r="AG1225" s="86"/>
      <c r="AH1225" s="86">
        <v>23134</v>
      </c>
      <c r="AI1225" s="86">
        <v>10</v>
      </c>
      <c r="AJ1225" s="87">
        <v>12.45</v>
      </c>
      <c r="AK1225" s="87">
        <v>17.45</v>
      </c>
      <c r="AL1225" s="87">
        <v>5</v>
      </c>
      <c r="AM1225" s="86" t="s">
        <v>111</v>
      </c>
      <c r="AN1225" s="86" t="s">
        <v>49</v>
      </c>
      <c r="AO1225" s="75" t="s">
        <v>61</v>
      </c>
    </row>
    <row r="1226" spans="1:41" ht="14.45" customHeight="1">
      <c r="A1226" s="38"/>
      <c r="B1226" s="9">
        <f t="shared" si="418"/>
        <v>45846</v>
      </c>
      <c r="C1226" s="39">
        <f t="shared" si="435"/>
        <v>404</v>
      </c>
      <c r="D1226" s="38" t="str">
        <f>IF(AF1226="", "", IFERROR(TEXT(INDEX(Tabella4[N°], MATCH("*"&amp;AF1226&amp;"*", Tabella4[DIPENDENTE], 0)), "0000"), "Non trovato"))</f>
        <v>0483</v>
      </c>
      <c r="E1226" s="38" t="str">
        <f>IF(AG1226="", "", IF(ISERROR(MATCH("*"&amp;AG1226&amp;"*", Tabella4[DIPENDENTE], 0)), "Non trovato", TEXT(INDEX(Tabella4[N°], MATCH("*"&amp;AG1226&amp;"*", Tabella4[DIPENDENTE], 0)), "0000")))</f>
        <v>1765</v>
      </c>
      <c r="F1226" s="48" t="str">
        <f t="shared" si="419"/>
        <v>SCARAVELLI</v>
      </c>
      <c r="G1226" s="48" t="str">
        <f t="shared" si="420"/>
        <v>SIRINGO</v>
      </c>
      <c r="H1226" s="57"/>
      <c r="I1226" s="68" t="str">
        <f t="shared" si="421"/>
        <v>02</v>
      </c>
      <c r="J1226" s="39" t="str">
        <f t="shared" si="432"/>
        <v>08:15</v>
      </c>
      <c r="K1226" s="40" t="str">
        <f t="shared" si="433"/>
        <v/>
      </c>
      <c r="L1226" s="48"/>
      <c r="M1226" s="41" t="str">
        <f t="shared" si="434"/>
        <v/>
      </c>
      <c r="N1226" s="41" t="str">
        <f t="shared" si="422"/>
        <v/>
      </c>
      <c r="O1226" s="10" t="str">
        <f t="shared" si="423"/>
        <v>08:15</v>
      </c>
      <c r="P1226" s="10" t="str">
        <f t="shared" si="424"/>
        <v/>
      </c>
      <c r="Q1226" s="48" t="str">
        <f t="shared" si="425"/>
        <v/>
      </c>
      <c r="R1226" s="48" t="str">
        <f t="shared" si="426"/>
        <v/>
      </c>
      <c r="S1226" s="42" t="str">
        <f t="shared" si="427"/>
        <v>DOPPIO</v>
      </c>
      <c r="T1226" s="57" t="str">
        <f>Tabella3[[#This Row],[Descrizione Attività]]</f>
        <v>ORE CONTO PROPRIO</v>
      </c>
      <c r="U1226" s="57" t="str">
        <f>IF(Tabella1[[#This Row],[DATA]]="","","02")</f>
        <v>02</v>
      </c>
      <c r="V1226" s="34"/>
      <c r="W1226" s="34"/>
      <c r="X1226" s="33"/>
      <c r="Y1226" s="23"/>
      <c r="Z1226" s="21" t="str">
        <f t="shared" si="428"/>
        <v>martedì</v>
      </c>
      <c r="AA1226" s="22">
        <f t="shared" si="429"/>
        <v>8.25</v>
      </c>
      <c r="AB1226" s="22" t="str">
        <f t="shared" si="430"/>
        <v>08:15</v>
      </c>
      <c r="AC1226" s="22" t="str">
        <f t="shared" si="431"/>
        <v>NO</v>
      </c>
      <c r="AD1226" s="46"/>
      <c r="AE1226" s="85">
        <v>45846</v>
      </c>
      <c r="AF1226" s="86" t="s">
        <v>51</v>
      </c>
      <c r="AG1226" s="86" t="s">
        <v>112</v>
      </c>
      <c r="AH1226" s="86">
        <v>4041</v>
      </c>
      <c r="AI1226" s="86">
        <v>10</v>
      </c>
      <c r="AJ1226" s="87">
        <v>7.45</v>
      </c>
      <c r="AK1226" s="87">
        <v>16.45</v>
      </c>
      <c r="AL1226" s="87">
        <v>16.5</v>
      </c>
      <c r="AM1226" s="86" t="s">
        <v>62</v>
      </c>
      <c r="AN1226" s="86" t="s">
        <v>49</v>
      </c>
      <c r="AO1226" s="75">
        <v>4041</v>
      </c>
    </row>
    <row r="1227" spans="1:41" ht="14.45" customHeight="1">
      <c r="A1227" s="38"/>
      <c r="B1227" s="9">
        <f t="shared" si="418"/>
        <v>45846</v>
      </c>
      <c r="C1227" s="39">
        <f t="shared" si="435"/>
        <v>5400257236</v>
      </c>
      <c r="D1227" s="38" t="str">
        <f>IF(AF1227="", "", IFERROR(TEXT(INDEX(Tabella4[N°], MATCH("*"&amp;AF1227&amp;"*", Tabella4[DIPENDENTE], 0)), "0000"), "Non trovato"))</f>
        <v>2203</v>
      </c>
      <c r="E1227" s="38" t="str">
        <f>IF(AG1227="", "", IF(ISERROR(MATCH("*"&amp;AG1227&amp;"*", Tabella4[DIPENDENTE], 0)), "Non trovato", TEXT(INDEX(Tabella4[N°], MATCH("*"&amp;AG1227&amp;"*", Tabella4[DIPENDENTE], 0)), "0000")))</f>
        <v>0315</v>
      </c>
      <c r="F1227" s="48" t="str">
        <f t="shared" si="419"/>
        <v>RICCIOLI</v>
      </c>
      <c r="G1227" s="48" t="str">
        <f t="shared" si="420"/>
        <v>MIGNOSA F</v>
      </c>
      <c r="H1227" s="57"/>
      <c r="I1227" s="68" t="str">
        <f t="shared" si="421"/>
        <v>02</v>
      </c>
      <c r="J1227" s="39" t="str">
        <f t="shared" si="432"/>
        <v/>
      </c>
      <c r="K1227" s="40" t="str">
        <f t="shared" si="433"/>
        <v>08:15</v>
      </c>
      <c r="L1227" s="48"/>
      <c r="M1227" s="41" t="str">
        <f t="shared" si="434"/>
        <v/>
      </c>
      <c r="N1227" s="41" t="str">
        <f t="shared" si="422"/>
        <v/>
      </c>
      <c r="O1227" s="10" t="str">
        <f t="shared" si="423"/>
        <v>08:15</v>
      </c>
      <c r="P1227" s="10" t="str">
        <f t="shared" si="424"/>
        <v/>
      </c>
      <c r="Q1227" s="48" t="str">
        <f t="shared" si="425"/>
        <v/>
      </c>
      <c r="R1227" s="48" t="str">
        <f t="shared" si="426"/>
        <v/>
      </c>
      <c r="S1227" s="42" t="str">
        <f t="shared" si="427"/>
        <v>DOPPIO</v>
      </c>
      <c r="T1227" s="57" t="str">
        <f>Tabella3[[#This Row],[Descrizione Attività]]</f>
        <v>PA1S: squ elettr correttiva Luglio</v>
      </c>
      <c r="U1227" s="57" t="str">
        <f>IF(Tabella1[[#This Row],[DATA]]="","","02")</f>
        <v>02</v>
      </c>
      <c r="V1227" s="34"/>
      <c r="W1227" s="34"/>
      <c r="X1227" s="33"/>
      <c r="Y1227" s="23"/>
      <c r="Z1227" s="21" t="str">
        <f t="shared" si="428"/>
        <v>martedì</v>
      </c>
      <c r="AA1227" s="22">
        <f t="shared" si="429"/>
        <v>8.25</v>
      </c>
      <c r="AB1227" s="22" t="str">
        <f t="shared" si="430"/>
        <v>08:15</v>
      </c>
      <c r="AC1227" s="22" t="str">
        <f t="shared" si="431"/>
        <v>NO</v>
      </c>
      <c r="AD1227" s="46"/>
      <c r="AE1227" s="85">
        <v>45846</v>
      </c>
      <c r="AF1227" s="86" t="s">
        <v>65</v>
      </c>
      <c r="AG1227" s="86" t="s">
        <v>66</v>
      </c>
      <c r="AH1227" s="86">
        <v>5400257236</v>
      </c>
      <c r="AI1227" s="86">
        <v>10</v>
      </c>
      <c r="AJ1227" s="87">
        <v>7.45</v>
      </c>
      <c r="AK1227" s="87">
        <v>16.45</v>
      </c>
      <c r="AL1227" s="87">
        <v>16.5</v>
      </c>
      <c r="AM1227" s="86" t="s">
        <v>254</v>
      </c>
      <c r="AN1227" s="86" t="s">
        <v>45</v>
      </c>
      <c r="AO1227" s="75" t="s">
        <v>61</v>
      </c>
    </row>
    <row r="1228" spans="1:41" ht="14.45" customHeight="1">
      <c r="A1228" s="38"/>
      <c r="B1228" s="9">
        <f t="shared" si="418"/>
        <v>45847</v>
      </c>
      <c r="C1228" s="39">
        <f t="shared" si="435"/>
        <v>404</v>
      </c>
      <c r="D1228" s="38" t="str">
        <f>IF(AF1228="", "", IFERROR(TEXT(INDEX(Tabella4[N°], MATCH("*"&amp;AF1228&amp;"*", Tabella4[DIPENDENTE], 0)), "0000"), "Non trovato"))</f>
        <v>0967</v>
      </c>
      <c r="E1228" s="38" t="str">
        <f>IF(AG1228="", "", IF(ISERROR(MATCH("*"&amp;AG1228&amp;"*", Tabella4[DIPENDENTE], 0)), "Non trovato", TEXT(INDEX(Tabella4[N°], MATCH("*"&amp;AG1228&amp;"*", Tabella4[DIPENDENTE], 0)), "0000")))</f>
        <v>2119</v>
      </c>
      <c r="F1228" s="48" t="str">
        <f t="shared" si="419"/>
        <v>SCALISI</v>
      </c>
      <c r="G1228" s="48" t="str">
        <f t="shared" si="420"/>
        <v>PLATANIA M</v>
      </c>
      <c r="H1228" s="57"/>
      <c r="I1228" s="68" t="str">
        <f t="shared" si="421"/>
        <v>02</v>
      </c>
      <c r="J1228" s="39" t="str">
        <f t="shared" si="432"/>
        <v/>
      </c>
      <c r="K1228" s="40" t="str">
        <f t="shared" si="433"/>
        <v/>
      </c>
      <c r="L1228" s="48"/>
      <c r="M1228" s="41" t="str">
        <f t="shared" si="434"/>
        <v/>
      </c>
      <c r="N1228" s="41" t="str">
        <f t="shared" si="422"/>
        <v/>
      </c>
      <c r="O1228" s="10" t="str">
        <f t="shared" si="423"/>
        <v>01:00</v>
      </c>
      <c r="P1228" s="10" t="str">
        <f t="shared" si="424"/>
        <v>01:00</v>
      </c>
      <c r="Q1228" s="48" t="str">
        <f t="shared" si="425"/>
        <v/>
      </c>
      <c r="R1228" s="48" t="str">
        <f t="shared" si="426"/>
        <v/>
      </c>
      <c r="S1228" s="42" t="str">
        <f t="shared" si="427"/>
        <v>DOPPIO</v>
      </c>
      <c r="T1228" s="57" t="str">
        <f>Tabella3[[#This Row],[Descrizione Attività]]</f>
        <v>PERMESSO RETRIBUITO</v>
      </c>
      <c r="U1228" s="57" t="str">
        <f>IF(Tabella1[[#This Row],[DATA]]="","","02")</f>
        <v>02</v>
      </c>
      <c r="V1228" s="34"/>
      <c r="W1228" s="34"/>
      <c r="X1228" s="33"/>
      <c r="Y1228" s="23"/>
      <c r="Z1228" s="21" t="str">
        <f t="shared" si="428"/>
        <v>mercoledì</v>
      </c>
      <c r="AA1228" s="22">
        <f t="shared" si="429"/>
        <v>1</v>
      </c>
      <c r="AB1228" s="22" t="str">
        <f t="shared" si="430"/>
        <v>01:00</v>
      </c>
      <c r="AC1228" s="22" t="str">
        <f t="shared" si="431"/>
        <v>NO</v>
      </c>
      <c r="AD1228" s="46"/>
      <c r="AE1228" s="85">
        <v>45847</v>
      </c>
      <c r="AF1228" s="86" t="s">
        <v>68</v>
      </c>
      <c r="AG1228" s="86" t="s">
        <v>277</v>
      </c>
      <c r="AH1228" s="86">
        <v>4044</v>
      </c>
      <c r="AI1228" s="86">
        <v>10</v>
      </c>
      <c r="AJ1228" s="87">
        <v>15.45</v>
      </c>
      <c r="AK1228" s="87">
        <v>16.45</v>
      </c>
      <c r="AL1228" s="87">
        <v>2</v>
      </c>
      <c r="AM1228" s="86" t="s">
        <v>48</v>
      </c>
      <c r="AN1228" s="86" t="s">
        <v>49</v>
      </c>
      <c r="AO1228" s="75">
        <v>404</v>
      </c>
    </row>
    <row r="1229" spans="1:41" ht="14.45" customHeight="1">
      <c r="A1229" s="38"/>
      <c r="B1229" s="9">
        <f t="shared" si="418"/>
        <v>45847</v>
      </c>
      <c r="C1229" s="39">
        <f t="shared" si="435"/>
        <v>404</v>
      </c>
      <c r="D1229" s="38" t="str">
        <f>IF(AF1229="", "", IFERROR(TEXT(INDEX(Tabella4[N°], MATCH("*"&amp;AF1229&amp;"*", Tabella4[DIPENDENTE], 0)), "0000"), "Non trovato"))</f>
        <v>0552</v>
      </c>
      <c r="E1229" s="38" t="str">
        <f>IF(AG1229="", "", IF(ISERROR(MATCH("*"&amp;AG1229&amp;"*", Tabella4[DIPENDENTE], 0)), "Non trovato", TEXT(INDEX(Tabella4[N°], MATCH("*"&amp;AG1229&amp;"*", Tabella4[DIPENDENTE], 0)), "0000")))</f>
        <v>0354</v>
      </c>
      <c r="F1229" s="48" t="str">
        <f t="shared" si="419"/>
        <v>DI MARE</v>
      </c>
      <c r="G1229" s="48" t="str">
        <f t="shared" si="420"/>
        <v>GARRO L</v>
      </c>
      <c r="H1229" s="57"/>
      <c r="I1229" s="68" t="str">
        <f t="shared" si="421"/>
        <v>02</v>
      </c>
      <c r="J1229" s="39" t="str">
        <f t="shared" si="432"/>
        <v/>
      </c>
      <c r="K1229" s="40" t="str">
        <f t="shared" si="433"/>
        <v/>
      </c>
      <c r="L1229" s="48"/>
      <c r="M1229" s="41" t="str">
        <f t="shared" si="434"/>
        <v/>
      </c>
      <c r="N1229" s="41" t="str">
        <f t="shared" si="422"/>
        <v/>
      </c>
      <c r="O1229" s="10" t="str">
        <f t="shared" si="423"/>
        <v>08:15</v>
      </c>
      <c r="P1229" s="10" t="str">
        <f t="shared" si="424"/>
        <v>08:15</v>
      </c>
      <c r="Q1229" s="48" t="str">
        <f t="shared" si="425"/>
        <v/>
      </c>
      <c r="R1229" s="48" t="str">
        <f t="shared" si="426"/>
        <v/>
      </c>
      <c r="S1229" s="42" t="str">
        <f t="shared" si="427"/>
        <v>DOPPIO</v>
      </c>
      <c r="T1229" s="57" t="str">
        <f>Tabella3[[#This Row],[Descrizione Attività]]</f>
        <v>FERIE</v>
      </c>
      <c r="U1229" s="57" t="str">
        <f>IF(Tabella1[[#This Row],[DATA]]="","","02")</f>
        <v>02</v>
      </c>
      <c r="V1229" s="34"/>
      <c r="W1229" s="34"/>
      <c r="X1229" s="33"/>
      <c r="Y1229" s="23"/>
      <c r="Z1229" s="21" t="str">
        <f t="shared" si="428"/>
        <v>mercoledì</v>
      </c>
      <c r="AA1229" s="22">
        <f t="shared" si="429"/>
        <v>8.25</v>
      </c>
      <c r="AB1229" s="22" t="str">
        <f t="shared" si="430"/>
        <v>08:15</v>
      </c>
      <c r="AC1229" s="22" t="str">
        <f t="shared" si="431"/>
        <v>NO</v>
      </c>
      <c r="AD1229" s="46"/>
      <c r="AE1229" s="85">
        <v>45847</v>
      </c>
      <c r="AF1229" s="86" t="s">
        <v>63</v>
      </c>
      <c r="AG1229" s="86" t="s">
        <v>99</v>
      </c>
      <c r="AH1229" s="86">
        <v>4042</v>
      </c>
      <c r="AI1229" s="86">
        <v>10</v>
      </c>
      <c r="AJ1229" s="87"/>
      <c r="AK1229" s="87"/>
      <c r="AL1229" s="87">
        <v>16.5</v>
      </c>
      <c r="AM1229" s="86" t="s">
        <v>53</v>
      </c>
      <c r="AN1229" s="86" t="s">
        <v>49</v>
      </c>
      <c r="AO1229" s="75">
        <v>404</v>
      </c>
    </row>
    <row r="1230" spans="1:41" ht="14.45" customHeight="1">
      <c r="A1230" s="38"/>
      <c r="B1230" s="9">
        <f t="shared" si="418"/>
        <v>45847</v>
      </c>
      <c r="C1230" s="39">
        <f t="shared" si="435"/>
        <v>404</v>
      </c>
      <c r="D1230" s="38" t="str">
        <f>IF(AF1230="", "", IFERROR(TEXT(INDEX(Tabella4[N°], MATCH("*"&amp;AF1230&amp;"*", Tabella4[DIPENDENTE], 0)), "0000"), "Non trovato"))</f>
        <v>2083</v>
      </c>
      <c r="E1230" s="38" t="str">
        <f>IF(AG1230="", "", IF(ISERROR(MATCH("*"&amp;AG1230&amp;"*", Tabella4[DIPENDENTE], 0)), "Non trovato", TEXT(INDEX(Tabella4[N°], MATCH("*"&amp;AG1230&amp;"*", Tabella4[DIPENDENTE], 0)), "0000")))</f>
        <v>0242</v>
      </c>
      <c r="F1230" s="48" t="str">
        <f t="shared" si="419"/>
        <v>NOCERA</v>
      </c>
      <c r="G1230" s="48" t="str">
        <f t="shared" si="420"/>
        <v>OGNISANTI</v>
      </c>
      <c r="H1230" s="57"/>
      <c r="I1230" s="68" t="str">
        <f t="shared" si="421"/>
        <v>02</v>
      </c>
      <c r="J1230" s="39" t="str">
        <f t="shared" si="432"/>
        <v/>
      </c>
      <c r="K1230" s="40" t="str">
        <f t="shared" si="433"/>
        <v/>
      </c>
      <c r="L1230" s="48"/>
      <c r="M1230" s="41" t="str">
        <f t="shared" si="434"/>
        <v/>
      </c>
      <c r="N1230" s="41" t="str">
        <f t="shared" si="422"/>
        <v/>
      </c>
      <c r="O1230" s="10" t="str">
        <f t="shared" si="423"/>
        <v>08:15</v>
      </c>
      <c r="P1230" s="10" t="str">
        <f t="shared" si="424"/>
        <v>08:15</v>
      </c>
      <c r="Q1230" s="48" t="str">
        <f t="shared" si="425"/>
        <v/>
      </c>
      <c r="R1230" s="48" t="str">
        <f t="shared" si="426"/>
        <v/>
      </c>
      <c r="S1230" s="42" t="str">
        <f t="shared" si="427"/>
        <v>DOPPIO</v>
      </c>
      <c r="T1230" s="57" t="str">
        <f>Tabella3[[#This Row],[Descrizione Attività]]</f>
        <v>FERIE</v>
      </c>
      <c r="U1230" s="57" t="str">
        <f>IF(Tabella1[[#This Row],[DATA]]="","","02")</f>
        <v>02</v>
      </c>
      <c r="V1230" s="34"/>
      <c r="W1230" s="34"/>
      <c r="X1230" s="33"/>
      <c r="Y1230" s="23"/>
      <c r="Z1230" s="21" t="str">
        <f t="shared" si="428"/>
        <v>mercoledì</v>
      </c>
      <c r="AA1230" s="22">
        <f t="shared" si="429"/>
        <v>8.25</v>
      </c>
      <c r="AB1230" s="22" t="str">
        <f t="shared" si="430"/>
        <v>08:15</v>
      </c>
      <c r="AC1230" s="22" t="str">
        <f t="shared" si="431"/>
        <v>NO</v>
      </c>
      <c r="AD1230" s="46"/>
      <c r="AE1230" s="85">
        <v>45847</v>
      </c>
      <c r="AF1230" s="86" t="s">
        <v>88</v>
      </c>
      <c r="AG1230" s="86" t="s">
        <v>280</v>
      </c>
      <c r="AH1230" s="86">
        <v>4042</v>
      </c>
      <c r="AI1230" s="86">
        <v>10</v>
      </c>
      <c r="AJ1230" s="87"/>
      <c r="AK1230" s="87"/>
      <c r="AL1230" s="87">
        <v>16.5</v>
      </c>
      <c r="AM1230" s="86" t="s">
        <v>53</v>
      </c>
      <c r="AN1230" s="86" t="s">
        <v>49</v>
      </c>
      <c r="AO1230" s="75">
        <v>404</v>
      </c>
    </row>
    <row r="1231" spans="1:41" ht="14.45" customHeight="1">
      <c r="A1231" s="38"/>
      <c r="B1231" s="9">
        <f t="shared" si="418"/>
        <v>45847</v>
      </c>
      <c r="C1231" s="39">
        <f t="shared" si="435"/>
        <v>404</v>
      </c>
      <c r="D1231" s="38" t="str">
        <f>IF(AF1231="", "", IFERROR(TEXT(INDEX(Tabella4[N°], MATCH("*"&amp;AF1231&amp;"*", Tabella4[DIPENDENTE], 0)), "0000"), "Non trovato"))</f>
        <v>0490</v>
      </c>
      <c r="E1231" s="38" t="str">
        <f>IF(AG1231="", "", IF(ISERROR(MATCH("*"&amp;AG1231&amp;"*", Tabella4[DIPENDENTE], 0)), "Non trovato", TEXT(INDEX(Tabella4[N°], MATCH("*"&amp;AG1231&amp;"*", Tabella4[DIPENDENTE], 0)), "0000")))</f>
        <v>0803</v>
      </c>
      <c r="F1231" s="48" t="str">
        <f t="shared" si="419"/>
        <v>RICIPUTO</v>
      </c>
      <c r="G1231" s="48" t="str">
        <f t="shared" si="420"/>
        <v>SPINALI V</v>
      </c>
      <c r="H1231" s="57"/>
      <c r="I1231" s="68" t="str">
        <f t="shared" si="421"/>
        <v>02</v>
      </c>
      <c r="J1231" s="39" t="str">
        <f t="shared" si="432"/>
        <v/>
      </c>
      <c r="K1231" s="40" t="str">
        <f t="shared" si="433"/>
        <v/>
      </c>
      <c r="L1231" s="48"/>
      <c r="M1231" s="41" t="str">
        <f t="shared" si="434"/>
        <v/>
      </c>
      <c r="N1231" s="41" t="str">
        <f t="shared" si="422"/>
        <v/>
      </c>
      <c r="O1231" s="10" t="str">
        <f t="shared" si="423"/>
        <v>08:15</v>
      </c>
      <c r="P1231" s="10" t="str">
        <f t="shared" si="424"/>
        <v>08:15</v>
      </c>
      <c r="Q1231" s="48" t="str">
        <f t="shared" si="425"/>
        <v/>
      </c>
      <c r="R1231" s="48" t="str">
        <f t="shared" si="426"/>
        <v/>
      </c>
      <c r="S1231" s="42" t="str">
        <f t="shared" si="427"/>
        <v>DOPPIO</v>
      </c>
      <c r="T1231" s="57" t="str">
        <f>Tabella3[[#This Row],[Descrizione Attività]]</f>
        <v>FERIE</v>
      </c>
      <c r="U1231" s="57" t="str">
        <f>IF(Tabella1[[#This Row],[DATA]]="","","02")</f>
        <v>02</v>
      </c>
      <c r="V1231" s="34"/>
      <c r="W1231" s="34"/>
      <c r="X1231" s="33"/>
      <c r="Y1231" s="23"/>
      <c r="Z1231" s="21" t="str">
        <f t="shared" si="428"/>
        <v>mercoledì</v>
      </c>
      <c r="AA1231" s="22">
        <f t="shared" si="429"/>
        <v>8.25</v>
      </c>
      <c r="AB1231" s="22" t="str">
        <f t="shared" si="430"/>
        <v>08:15</v>
      </c>
      <c r="AC1231" s="22" t="str">
        <f t="shared" si="431"/>
        <v>NO</v>
      </c>
      <c r="AD1231" s="46"/>
      <c r="AE1231" s="85">
        <v>45847</v>
      </c>
      <c r="AF1231" s="86" t="s">
        <v>96</v>
      </c>
      <c r="AG1231" s="86" t="s">
        <v>69</v>
      </c>
      <c r="AH1231" s="86">
        <v>4042</v>
      </c>
      <c r="AI1231" s="86">
        <v>10</v>
      </c>
      <c r="AJ1231" s="87"/>
      <c r="AK1231" s="87"/>
      <c r="AL1231" s="87">
        <v>16.5</v>
      </c>
      <c r="AM1231" s="86" t="s">
        <v>53</v>
      </c>
      <c r="AN1231" s="86" t="s">
        <v>49</v>
      </c>
      <c r="AO1231" s="75">
        <v>404</v>
      </c>
    </row>
    <row r="1232" spans="1:41" ht="14.45" customHeight="1">
      <c r="A1232" s="38"/>
      <c r="B1232" s="9">
        <f t="shared" si="418"/>
        <v>45847</v>
      </c>
      <c r="C1232" s="39">
        <f t="shared" si="435"/>
        <v>404</v>
      </c>
      <c r="D1232" s="38" t="str">
        <f>IF(AF1232="", "", IFERROR(TEXT(INDEX(Tabella4[N°], MATCH("*"&amp;AF1232&amp;"*", Tabella4[DIPENDENTE], 0)), "0000"), "Non trovato"))</f>
        <v>2011</v>
      </c>
      <c r="E1232" s="38" t="str">
        <f>IF(AG1232="", "", IF(ISERROR(MATCH("*"&amp;AG1232&amp;"*", Tabella4[DIPENDENTE], 0)), "Non trovato", TEXT(INDEX(Tabella4[N°], MATCH("*"&amp;AG1232&amp;"*", Tabella4[DIPENDENTE], 0)), "0000")))</f>
        <v/>
      </c>
      <c r="F1232" s="48" t="str">
        <f t="shared" si="419"/>
        <v>SCAVULLO</v>
      </c>
      <c r="G1232" s="48" t="str">
        <f t="shared" si="420"/>
        <v/>
      </c>
      <c r="H1232" s="57"/>
      <c r="I1232" s="68" t="str">
        <f t="shared" si="421"/>
        <v>02</v>
      </c>
      <c r="J1232" s="39" t="str">
        <f t="shared" si="432"/>
        <v/>
      </c>
      <c r="K1232" s="40" t="str">
        <f t="shared" si="433"/>
        <v/>
      </c>
      <c r="L1232" s="48"/>
      <c r="M1232" s="41" t="str">
        <f t="shared" si="434"/>
        <v/>
      </c>
      <c r="N1232" s="41" t="str">
        <f t="shared" si="422"/>
        <v/>
      </c>
      <c r="O1232" s="10" t="str">
        <f t="shared" si="423"/>
        <v>08:15</v>
      </c>
      <c r="P1232" s="10" t="str">
        <f t="shared" si="424"/>
        <v/>
      </c>
      <c r="Q1232" s="48" t="str">
        <f t="shared" si="425"/>
        <v>08:15</v>
      </c>
      <c r="R1232" s="48" t="str">
        <f t="shared" si="426"/>
        <v/>
      </c>
      <c r="S1232" s="42" t="str">
        <f t="shared" si="427"/>
        <v>SINGOLO</v>
      </c>
      <c r="T1232" s="57" t="str">
        <f>Tabella3[[#This Row],[Descrizione Attività]]</f>
        <v>MALATTIA</v>
      </c>
      <c r="U1232" s="57" t="str">
        <f>IF(Tabella1[[#This Row],[DATA]]="","","02")</f>
        <v>02</v>
      </c>
      <c r="V1232" s="34"/>
      <c r="W1232" s="34"/>
      <c r="X1232" s="33"/>
      <c r="Y1232" s="23"/>
      <c r="Z1232" s="21" t="str">
        <f t="shared" si="428"/>
        <v>mercoledì</v>
      </c>
      <c r="AA1232" s="22">
        <f t="shared" si="429"/>
        <v>8.25</v>
      </c>
      <c r="AB1232" s="22" t="str">
        <f t="shared" si="430"/>
        <v>08:15</v>
      </c>
      <c r="AC1232" s="22" t="str">
        <f t="shared" si="431"/>
        <v>NO</v>
      </c>
      <c r="AD1232" s="46"/>
      <c r="AE1232" s="85">
        <v>45847</v>
      </c>
      <c r="AF1232" s="86" t="s">
        <v>84</v>
      </c>
      <c r="AG1232" s="86"/>
      <c r="AH1232" s="86">
        <v>4043</v>
      </c>
      <c r="AI1232" s="86">
        <v>10</v>
      </c>
      <c r="AJ1232" s="87"/>
      <c r="AK1232" s="87"/>
      <c r="AL1232" s="87">
        <v>8.25</v>
      </c>
      <c r="AM1232" s="86" t="s">
        <v>22</v>
      </c>
      <c r="AN1232" s="86" t="s">
        <v>49</v>
      </c>
      <c r="AO1232" s="75">
        <v>404</v>
      </c>
    </row>
    <row r="1233" spans="1:41" ht="14.45" customHeight="1">
      <c r="A1233" s="38"/>
      <c r="B1233" s="9">
        <f t="shared" si="418"/>
        <v>45847</v>
      </c>
      <c r="C1233" s="39">
        <f t="shared" si="435"/>
        <v>404</v>
      </c>
      <c r="D1233" s="38" t="str">
        <f>IF(AF1233="", "", IFERROR(TEXT(INDEX(Tabella4[N°], MATCH("*"&amp;AF1233&amp;"*", Tabella4[DIPENDENTE], 0)), "0000"), "Non trovato"))</f>
        <v>0427</v>
      </c>
      <c r="E1233" s="38" t="str">
        <f>IF(AG1233="", "", IF(ISERROR(MATCH("*"&amp;AG1233&amp;"*", Tabella4[DIPENDENTE], 0)), "Non trovato", TEXT(INDEX(Tabella4[N°], MATCH("*"&amp;AG1233&amp;"*", Tabella4[DIPENDENTE], 0)), "0000")))</f>
        <v/>
      </c>
      <c r="F1233" s="48" t="str">
        <f t="shared" si="419"/>
        <v>CAVALIERE</v>
      </c>
      <c r="G1233" s="48" t="str">
        <f t="shared" si="420"/>
        <v/>
      </c>
      <c r="H1233" s="57"/>
      <c r="I1233" s="68" t="str">
        <f t="shared" si="421"/>
        <v>02</v>
      </c>
      <c r="J1233" s="39" t="str">
        <f t="shared" si="432"/>
        <v/>
      </c>
      <c r="K1233" s="40" t="str">
        <f t="shared" si="433"/>
        <v/>
      </c>
      <c r="L1233" s="48"/>
      <c r="M1233" s="41" t="str">
        <f t="shared" si="434"/>
        <v/>
      </c>
      <c r="N1233" s="41" t="str">
        <f t="shared" si="422"/>
        <v/>
      </c>
      <c r="O1233" s="10" t="str">
        <f t="shared" si="423"/>
        <v>08:15</v>
      </c>
      <c r="P1233" s="10" t="str">
        <f t="shared" si="424"/>
        <v>08:15</v>
      </c>
      <c r="Q1233" s="48" t="str">
        <f t="shared" si="425"/>
        <v/>
      </c>
      <c r="R1233" s="48" t="str">
        <f t="shared" si="426"/>
        <v/>
      </c>
      <c r="S1233" s="42" t="str">
        <f t="shared" si="427"/>
        <v>SINGOLO</v>
      </c>
      <c r="T1233" s="57" t="str">
        <f>Tabella3[[#This Row],[Descrizione Attività]]</f>
        <v>PERMESSO RETRIBUITO</v>
      </c>
      <c r="U1233" s="57" t="str">
        <f>IF(Tabella1[[#This Row],[DATA]]="","","02")</f>
        <v>02</v>
      </c>
      <c r="V1233" s="34"/>
      <c r="W1233" s="34"/>
      <c r="X1233" s="33"/>
      <c r="Y1233" s="23"/>
      <c r="Z1233" s="21" t="str">
        <f t="shared" si="428"/>
        <v>mercoledì</v>
      </c>
      <c r="AA1233" s="22">
        <f t="shared" si="429"/>
        <v>8.25</v>
      </c>
      <c r="AB1233" s="22" t="str">
        <f t="shared" si="430"/>
        <v>08:15</v>
      </c>
      <c r="AC1233" s="22" t="str">
        <f t="shared" si="431"/>
        <v>NO</v>
      </c>
      <c r="AD1233" s="46"/>
      <c r="AE1233" s="85">
        <v>45847</v>
      </c>
      <c r="AF1233" s="86" t="s">
        <v>75</v>
      </c>
      <c r="AG1233" s="86"/>
      <c r="AH1233" s="86">
        <v>4044</v>
      </c>
      <c r="AI1233" s="86">
        <v>10</v>
      </c>
      <c r="AJ1233" s="87"/>
      <c r="AK1233" s="87"/>
      <c r="AL1233" s="87">
        <v>8.25</v>
      </c>
      <c r="AM1233" s="86" t="s">
        <v>48</v>
      </c>
      <c r="AN1233" s="86" t="s">
        <v>49</v>
      </c>
      <c r="AO1233" s="75">
        <v>404</v>
      </c>
    </row>
    <row r="1234" spans="1:41" ht="14.45" customHeight="1">
      <c r="A1234" s="38"/>
      <c r="B1234" s="9">
        <f t="shared" si="418"/>
        <v>45847</v>
      </c>
      <c r="C1234" s="39">
        <f t="shared" si="435"/>
        <v>404</v>
      </c>
      <c r="D1234" s="38" t="str">
        <f>IF(AF1234="", "", IFERROR(TEXT(INDEX(Tabella4[N°], MATCH("*"&amp;AF1234&amp;"*", Tabella4[DIPENDENTE], 0)), "0000"), "Non trovato"))</f>
        <v>0476</v>
      </c>
      <c r="E1234" s="38" t="str">
        <f>IF(AG1234="", "", IF(ISERROR(MATCH("*"&amp;AG1234&amp;"*", Tabella4[DIPENDENTE], 0)), "Non trovato", TEXT(INDEX(Tabella4[N°], MATCH("*"&amp;AG1234&amp;"*", Tabella4[DIPENDENTE], 0)), "0000")))</f>
        <v>0277</v>
      </c>
      <c r="F1234" s="48" t="str">
        <f t="shared" si="419"/>
        <v>ARICO'</v>
      </c>
      <c r="G1234" s="48" t="str">
        <f t="shared" si="420"/>
        <v>BAUDO</v>
      </c>
      <c r="H1234" s="57"/>
      <c r="I1234" s="68" t="str">
        <f t="shared" si="421"/>
        <v>02</v>
      </c>
      <c r="J1234" s="39" t="str">
        <f t="shared" si="432"/>
        <v/>
      </c>
      <c r="K1234" s="40" t="str">
        <f t="shared" si="433"/>
        <v/>
      </c>
      <c r="L1234" s="48"/>
      <c r="M1234" s="41" t="str">
        <f t="shared" si="434"/>
        <v/>
      </c>
      <c r="N1234" s="41" t="str">
        <f t="shared" si="422"/>
        <v/>
      </c>
      <c r="O1234" s="10" t="str">
        <f t="shared" si="423"/>
        <v>04:00</v>
      </c>
      <c r="P1234" s="10" t="str">
        <f t="shared" si="424"/>
        <v/>
      </c>
      <c r="Q1234" s="48" t="str">
        <f t="shared" si="425"/>
        <v/>
      </c>
      <c r="R1234" s="48" t="str">
        <f t="shared" si="426"/>
        <v>04:00</v>
      </c>
      <c r="S1234" s="42" t="str">
        <f t="shared" si="427"/>
        <v>DOPPIO</v>
      </c>
      <c r="T1234" s="57" t="str">
        <f>Tabella3[[#This Row],[Descrizione Attività]]</f>
        <v>CASSA INTEGRAZIONE</v>
      </c>
      <c r="U1234" s="57" t="str">
        <f>IF(Tabella1[[#This Row],[DATA]]="","","02")</f>
        <v>02</v>
      </c>
      <c r="V1234" s="34"/>
      <c r="W1234" s="34"/>
      <c r="X1234" s="33"/>
      <c r="Y1234" s="23"/>
      <c r="Z1234" s="21" t="str">
        <f t="shared" si="428"/>
        <v>mercoledì</v>
      </c>
      <c r="AA1234" s="22">
        <f t="shared" si="429"/>
        <v>4</v>
      </c>
      <c r="AB1234" s="22" t="str">
        <f t="shared" si="430"/>
        <v>04:00</v>
      </c>
      <c r="AC1234" s="22" t="str">
        <f t="shared" si="431"/>
        <v>NO</v>
      </c>
      <c r="AD1234" s="46"/>
      <c r="AE1234" s="85">
        <v>45847</v>
      </c>
      <c r="AF1234" s="86" t="s">
        <v>108</v>
      </c>
      <c r="AG1234" s="86" t="s">
        <v>94</v>
      </c>
      <c r="AH1234" s="86">
        <v>4046</v>
      </c>
      <c r="AI1234" s="86">
        <v>10</v>
      </c>
      <c r="AJ1234" s="87">
        <v>12.45</v>
      </c>
      <c r="AK1234" s="87">
        <v>16.45</v>
      </c>
      <c r="AL1234" s="87">
        <v>8</v>
      </c>
      <c r="AM1234" s="86" t="s">
        <v>263</v>
      </c>
      <c r="AN1234" s="86" t="s">
        <v>49</v>
      </c>
      <c r="AO1234" s="75">
        <v>404</v>
      </c>
    </row>
    <row r="1235" spans="1:41" ht="14.45" customHeight="1">
      <c r="A1235" s="38"/>
      <c r="B1235" s="9">
        <f t="shared" si="418"/>
        <v>45847</v>
      </c>
      <c r="C1235" s="39">
        <f t="shared" si="435"/>
        <v>404</v>
      </c>
      <c r="D1235" s="38" t="str">
        <f>IF(AF1235="", "", IFERROR(TEXT(INDEX(Tabella4[N°], MATCH("*"&amp;AF1235&amp;"*", Tabella4[DIPENDENTE], 0)), "0000"), "Non trovato"))</f>
        <v>0431</v>
      </c>
      <c r="E1235" s="38" t="str">
        <f>IF(AG1235="", "", IF(ISERROR(MATCH("*"&amp;AG1235&amp;"*", Tabella4[DIPENDENTE], 0)), "Non trovato", TEXT(INDEX(Tabella4[N°], MATCH("*"&amp;AG1235&amp;"*", Tabella4[DIPENDENTE], 0)), "0000")))</f>
        <v>0266</v>
      </c>
      <c r="F1235" s="48" t="str">
        <f t="shared" si="419"/>
        <v>DI NICOLA</v>
      </c>
      <c r="G1235" s="48" t="str">
        <f t="shared" si="420"/>
        <v>DI SALVO</v>
      </c>
      <c r="H1235" s="57"/>
      <c r="I1235" s="68" t="str">
        <f t="shared" si="421"/>
        <v>02</v>
      </c>
      <c r="J1235" s="39" t="str">
        <f t="shared" si="432"/>
        <v/>
      </c>
      <c r="K1235" s="40" t="str">
        <f t="shared" si="433"/>
        <v/>
      </c>
      <c r="L1235" s="48"/>
      <c r="M1235" s="41" t="str">
        <f t="shared" si="434"/>
        <v/>
      </c>
      <c r="N1235" s="41" t="str">
        <f t="shared" si="422"/>
        <v/>
      </c>
      <c r="O1235" s="10" t="str">
        <f t="shared" si="423"/>
        <v>04:00</v>
      </c>
      <c r="P1235" s="10" t="str">
        <f t="shared" si="424"/>
        <v/>
      </c>
      <c r="Q1235" s="48" t="str">
        <f t="shared" si="425"/>
        <v/>
      </c>
      <c r="R1235" s="48" t="str">
        <f t="shared" si="426"/>
        <v>04:00</v>
      </c>
      <c r="S1235" s="42" t="str">
        <f t="shared" si="427"/>
        <v>DOPPIO</v>
      </c>
      <c r="T1235" s="57" t="str">
        <f>Tabella3[[#This Row],[Descrizione Attività]]</f>
        <v>CASSA INTEGRAZIONE</v>
      </c>
      <c r="U1235" s="57" t="str">
        <f>IF(Tabella1[[#This Row],[DATA]]="","","02")</f>
        <v>02</v>
      </c>
      <c r="V1235" s="34"/>
      <c r="W1235" s="34"/>
      <c r="X1235" s="33"/>
      <c r="Y1235" s="23"/>
      <c r="Z1235" s="21" t="str">
        <f t="shared" si="428"/>
        <v>mercoledì</v>
      </c>
      <c r="AA1235" s="22">
        <f t="shared" si="429"/>
        <v>4</v>
      </c>
      <c r="AB1235" s="22" t="str">
        <f t="shared" si="430"/>
        <v>04:00</v>
      </c>
      <c r="AC1235" s="22" t="str">
        <f t="shared" si="431"/>
        <v>NO</v>
      </c>
      <c r="AD1235" s="46"/>
      <c r="AE1235" s="85">
        <v>45847</v>
      </c>
      <c r="AF1235" s="86" t="s">
        <v>64</v>
      </c>
      <c r="AG1235" s="86" t="s">
        <v>54</v>
      </c>
      <c r="AH1235" s="86">
        <v>4046</v>
      </c>
      <c r="AI1235" s="86">
        <v>10</v>
      </c>
      <c r="AJ1235" s="87">
        <v>12.45</v>
      </c>
      <c r="AK1235" s="87">
        <v>16.45</v>
      </c>
      <c r="AL1235" s="87">
        <v>8</v>
      </c>
      <c r="AM1235" s="86" t="s">
        <v>263</v>
      </c>
      <c r="AN1235" s="86" t="s">
        <v>49</v>
      </c>
      <c r="AO1235" s="75">
        <v>404</v>
      </c>
    </row>
    <row r="1236" spans="1:41" ht="14.45" customHeight="1">
      <c r="A1236" s="38"/>
      <c r="B1236" s="9">
        <f t="shared" si="418"/>
        <v>45847</v>
      </c>
      <c r="C1236" s="39">
        <f t="shared" si="435"/>
        <v>404</v>
      </c>
      <c r="D1236" s="38" t="str">
        <f>IF(AF1236="", "", IFERROR(TEXT(INDEX(Tabella4[N°], MATCH("*"&amp;AF1236&amp;"*", Tabella4[DIPENDENTE], 0)), "0000"), "Non trovato"))</f>
        <v>0370</v>
      </c>
      <c r="E1236" s="38" t="str">
        <f>IF(AG1236="", "", IF(ISERROR(MATCH("*"&amp;AG1236&amp;"*", Tabella4[DIPENDENTE], 0)), "Non trovato", TEXT(INDEX(Tabella4[N°], MATCH("*"&amp;AG1236&amp;"*", Tabella4[DIPENDENTE], 0)), "0000")))</f>
        <v>2114</v>
      </c>
      <c r="F1236" s="48" t="str">
        <f t="shared" si="419"/>
        <v>GARBINI</v>
      </c>
      <c r="G1236" s="48" t="str">
        <f t="shared" si="420"/>
        <v>GUARINO</v>
      </c>
      <c r="H1236" s="57"/>
      <c r="I1236" s="68" t="str">
        <f t="shared" si="421"/>
        <v>02</v>
      </c>
      <c r="J1236" s="39" t="str">
        <f t="shared" si="432"/>
        <v/>
      </c>
      <c r="K1236" s="40" t="str">
        <f t="shared" si="433"/>
        <v/>
      </c>
      <c r="L1236" s="48"/>
      <c r="M1236" s="41" t="str">
        <f t="shared" si="434"/>
        <v/>
      </c>
      <c r="N1236" s="41" t="str">
        <f t="shared" si="422"/>
        <v/>
      </c>
      <c r="O1236" s="10" t="str">
        <f t="shared" si="423"/>
        <v>04:00</v>
      </c>
      <c r="P1236" s="10" t="str">
        <f t="shared" si="424"/>
        <v/>
      </c>
      <c r="Q1236" s="48" t="str">
        <f t="shared" si="425"/>
        <v/>
      </c>
      <c r="R1236" s="48" t="str">
        <f t="shared" si="426"/>
        <v>04:00</v>
      </c>
      <c r="S1236" s="42" t="str">
        <f t="shared" si="427"/>
        <v>DOPPIO</v>
      </c>
      <c r="T1236" s="57" t="str">
        <f>Tabella3[[#This Row],[Descrizione Attività]]</f>
        <v>CASSA INTEGRAZIONE</v>
      </c>
      <c r="U1236" s="57" t="str">
        <f>IF(Tabella1[[#This Row],[DATA]]="","","02")</f>
        <v>02</v>
      </c>
      <c r="V1236" s="34"/>
      <c r="W1236" s="34"/>
      <c r="X1236" s="33"/>
      <c r="Y1236" s="23"/>
      <c r="Z1236" s="21" t="str">
        <f t="shared" si="428"/>
        <v>mercoledì</v>
      </c>
      <c r="AA1236" s="22">
        <f t="shared" si="429"/>
        <v>4</v>
      </c>
      <c r="AB1236" s="22" t="str">
        <f t="shared" si="430"/>
        <v>04:00</v>
      </c>
      <c r="AC1236" s="22" t="str">
        <f t="shared" si="431"/>
        <v>NO</v>
      </c>
      <c r="AD1236" s="46"/>
      <c r="AE1236" s="85">
        <v>45847</v>
      </c>
      <c r="AF1236" s="86" t="s">
        <v>115</v>
      </c>
      <c r="AG1236" s="86" t="s">
        <v>43</v>
      </c>
      <c r="AH1236" s="86">
        <v>4046</v>
      </c>
      <c r="AI1236" s="86">
        <v>10</v>
      </c>
      <c r="AJ1236" s="87">
        <v>12.45</v>
      </c>
      <c r="AK1236" s="87">
        <v>16.45</v>
      </c>
      <c r="AL1236" s="87">
        <v>8</v>
      </c>
      <c r="AM1236" s="86" t="s">
        <v>263</v>
      </c>
      <c r="AN1236" s="86" t="s">
        <v>49</v>
      </c>
      <c r="AO1236" s="75">
        <v>404</v>
      </c>
    </row>
    <row r="1237" spans="1:41" ht="14.45" customHeight="1">
      <c r="A1237" s="38"/>
      <c r="B1237" s="9">
        <f t="shared" si="418"/>
        <v>45847</v>
      </c>
      <c r="C1237" s="39">
        <f t="shared" si="435"/>
        <v>404</v>
      </c>
      <c r="D1237" s="38" t="str">
        <f>IF(AF1237="", "", IFERROR(TEXT(INDEX(Tabella4[N°], MATCH("*"&amp;AF1237&amp;"*", Tabella4[DIPENDENTE], 0)), "0000"), "Non trovato"))</f>
        <v>2136</v>
      </c>
      <c r="E1237" s="38" t="str">
        <f>IF(AG1237="", "", IF(ISERROR(MATCH("*"&amp;AG1237&amp;"*", Tabella4[DIPENDENTE], 0)), "Non trovato", TEXT(INDEX(Tabella4[N°], MATCH("*"&amp;AG1237&amp;"*", Tabella4[DIPENDENTE], 0)), "0000")))</f>
        <v>0304</v>
      </c>
      <c r="F1237" s="48" t="str">
        <f t="shared" si="419"/>
        <v>INTURRISI</v>
      </c>
      <c r="G1237" s="48" t="str">
        <f t="shared" si="420"/>
        <v>MANSERVIGI</v>
      </c>
      <c r="H1237" s="57"/>
      <c r="I1237" s="68" t="str">
        <f t="shared" si="421"/>
        <v>02</v>
      </c>
      <c r="J1237" s="39" t="str">
        <f t="shared" si="432"/>
        <v/>
      </c>
      <c r="K1237" s="40" t="str">
        <f t="shared" si="433"/>
        <v/>
      </c>
      <c r="L1237" s="48"/>
      <c r="M1237" s="41" t="str">
        <f t="shared" si="434"/>
        <v/>
      </c>
      <c r="N1237" s="41" t="str">
        <f t="shared" si="422"/>
        <v/>
      </c>
      <c r="O1237" s="10" t="str">
        <f t="shared" si="423"/>
        <v>04:00</v>
      </c>
      <c r="P1237" s="10" t="str">
        <f t="shared" si="424"/>
        <v/>
      </c>
      <c r="Q1237" s="48" t="str">
        <f t="shared" si="425"/>
        <v/>
      </c>
      <c r="R1237" s="48" t="str">
        <f t="shared" si="426"/>
        <v>04:00</v>
      </c>
      <c r="S1237" s="42" t="str">
        <f t="shared" si="427"/>
        <v>DOPPIO</v>
      </c>
      <c r="T1237" s="57" t="str">
        <f>Tabella3[[#This Row],[Descrizione Attività]]</f>
        <v>CASSA INTEGRAZIONE</v>
      </c>
      <c r="U1237" s="57" t="str">
        <f>IF(Tabella1[[#This Row],[DATA]]="","","02")</f>
        <v>02</v>
      </c>
      <c r="V1237" s="34"/>
      <c r="W1237" s="34"/>
      <c r="X1237" s="33"/>
      <c r="Y1237" s="23"/>
      <c r="Z1237" s="21" t="str">
        <f t="shared" si="428"/>
        <v>mercoledì</v>
      </c>
      <c r="AA1237" s="22">
        <f t="shared" si="429"/>
        <v>4</v>
      </c>
      <c r="AB1237" s="22" t="str">
        <f t="shared" si="430"/>
        <v>04:00</v>
      </c>
      <c r="AC1237" s="22" t="str">
        <f t="shared" si="431"/>
        <v>NO</v>
      </c>
      <c r="AD1237" s="46"/>
      <c r="AE1237" s="85">
        <v>45847</v>
      </c>
      <c r="AF1237" s="86" t="s">
        <v>264</v>
      </c>
      <c r="AG1237" s="86" t="s">
        <v>87</v>
      </c>
      <c r="AH1237" s="86">
        <v>4046</v>
      </c>
      <c r="AI1237" s="86">
        <v>10</v>
      </c>
      <c r="AJ1237" s="87">
        <v>12.45</v>
      </c>
      <c r="AK1237" s="87">
        <v>16.45</v>
      </c>
      <c r="AL1237" s="87">
        <v>8</v>
      </c>
      <c r="AM1237" s="86" t="s">
        <v>263</v>
      </c>
      <c r="AN1237" s="86" t="s">
        <v>49</v>
      </c>
      <c r="AO1237" s="75">
        <v>404</v>
      </c>
    </row>
    <row r="1238" spans="1:41" ht="14.45" customHeight="1">
      <c r="A1238" s="38"/>
      <c r="B1238" s="9">
        <f t="shared" si="418"/>
        <v>45847</v>
      </c>
      <c r="C1238" s="39">
        <f t="shared" si="435"/>
        <v>404</v>
      </c>
      <c r="D1238" s="38" t="str">
        <f>IF(AF1238="", "", IFERROR(TEXT(INDEX(Tabella4[N°], MATCH("*"&amp;AF1238&amp;"*", Tabella4[DIPENDENTE], 0)), "0000"), "Non trovato"))</f>
        <v>1833</v>
      </c>
      <c r="E1238" s="38" t="str">
        <f>IF(AG1238="", "", IF(ISERROR(MATCH("*"&amp;AG1238&amp;"*", Tabella4[DIPENDENTE], 0)), "Non trovato", TEXT(INDEX(Tabella4[N°], MATCH("*"&amp;AG1238&amp;"*", Tabella4[DIPENDENTE], 0)), "0000")))</f>
        <v>1972</v>
      </c>
      <c r="F1238" s="48" t="str">
        <f t="shared" si="419"/>
        <v>MICELI</v>
      </c>
      <c r="G1238" s="48" t="str">
        <f t="shared" si="420"/>
        <v>MILLO</v>
      </c>
      <c r="H1238" s="57"/>
      <c r="I1238" s="68" t="str">
        <f t="shared" si="421"/>
        <v>02</v>
      </c>
      <c r="J1238" s="39" t="str">
        <f t="shared" si="432"/>
        <v/>
      </c>
      <c r="K1238" s="40" t="str">
        <f t="shared" si="433"/>
        <v/>
      </c>
      <c r="L1238" s="48"/>
      <c r="M1238" s="41" t="str">
        <f t="shared" si="434"/>
        <v/>
      </c>
      <c r="N1238" s="41" t="str">
        <f t="shared" si="422"/>
        <v/>
      </c>
      <c r="O1238" s="10" t="str">
        <f t="shared" si="423"/>
        <v>04:00</v>
      </c>
      <c r="P1238" s="10" t="str">
        <f t="shared" si="424"/>
        <v/>
      </c>
      <c r="Q1238" s="48" t="str">
        <f t="shared" si="425"/>
        <v/>
      </c>
      <c r="R1238" s="48" t="str">
        <f t="shared" si="426"/>
        <v>04:00</v>
      </c>
      <c r="S1238" s="42" t="str">
        <f t="shared" si="427"/>
        <v>DOPPIO</v>
      </c>
      <c r="T1238" s="57" t="str">
        <f>Tabella3[[#This Row],[Descrizione Attività]]</f>
        <v>CASSA INTEGRAZIONE</v>
      </c>
      <c r="U1238" s="57" t="str">
        <f>IF(Tabella1[[#This Row],[DATA]]="","","02")</f>
        <v>02</v>
      </c>
      <c r="V1238" s="34"/>
      <c r="W1238" s="34"/>
      <c r="X1238" s="33"/>
      <c r="Y1238" s="23"/>
      <c r="Z1238" s="21" t="str">
        <f t="shared" si="428"/>
        <v>mercoledì</v>
      </c>
      <c r="AA1238" s="22">
        <f t="shared" si="429"/>
        <v>4</v>
      </c>
      <c r="AB1238" s="22" t="str">
        <f t="shared" si="430"/>
        <v>04:00</v>
      </c>
      <c r="AC1238" s="22" t="str">
        <f t="shared" si="431"/>
        <v>NO</v>
      </c>
      <c r="AD1238" s="46"/>
      <c r="AE1238" s="85">
        <v>45847</v>
      </c>
      <c r="AF1238" s="86" t="s">
        <v>82</v>
      </c>
      <c r="AG1238" s="86" t="s">
        <v>100</v>
      </c>
      <c r="AH1238" s="86">
        <v>4046</v>
      </c>
      <c r="AI1238" s="86">
        <v>10</v>
      </c>
      <c r="AJ1238" s="87">
        <v>12.45</v>
      </c>
      <c r="AK1238" s="87">
        <v>16.45</v>
      </c>
      <c r="AL1238" s="87">
        <v>8</v>
      </c>
      <c r="AM1238" s="86" t="s">
        <v>263</v>
      </c>
      <c r="AN1238" s="86" t="s">
        <v>49</v>
      </c>
      <c r="AO1238" s="75">
        <v>404</v>
      </c>
    </row>
    <row r="1239" spans="1:41" ht="14.45" customHeight="1">
      <c r="A1239" s="38"/>
      <c r="B1239" s="9">
        <f t="shared" si="418"/>
        <v>45847</v>
      </c>
      <c r="C1239" s="39">
        <f t="shared" si="435"/>
        <v>404</v>
      </c>
      <c r="D1239" s="38" t="str">
        <f>IF(AF1239="", "", IFERROR(TEXT(INDEX(Tabella4[N°], MATCH("*"&amp;AF1239&amp;"*", Tabella4[DIPENDENTE], 0)), "0000"), "Non trovato"))</f>
        <v>0243</v>
      </c>
      <c r="E1239" s="38" t="str">
        <f>IF(AG1239="", "", IF(ISERROR(MATCH("*"&amp;AG1239&amp;"*", Tabella4[DIPENDENTE], 0)), "Non trovato", TEXT(INDEX(Tabella4[N°], MATCH("*"&amp;AG1239&amp;"*", Tabella4[DIPENDENTE], 0)), "0000")))</f>
        <v>2214</v>
      </c>
      <c r="F1239" s="48" t="str">
        <f t="shared" si="419"/>
        <v>PUGLIARES</v>
      </c>
      <c r="G1239" s="48" t="str">
        <f t="shared" si="420"/>
        <v>SERRA</v>
      </c>
      <c r="H1239" s="57"/>
      <c r="I1239" s="68" t="str">
        <f t="shared" si="421"/>
        <v>02</v>
      </c>
      <c r="J1239" s="39" t="str">
        <f t="shared" si="432"/>
        <v/>
      </c>
      <c r="K1239" s="40" t="str">
        <f t="shared" si="433"/>
        <v/>
      </c>
      <c r="L1239" s="48"/>
      <c r="M1239" s="41" t="str">
        <f t="shared" si="434"/>
        <v/>
      </c>
      <c r="N1239" s="41" t="str">
        <f t="shared" si="422"/>
        <v/>
      </c>
      <c r="O1239" s="10" t="str">
        <f t="shared" si="423"/>
        <v>04:00</v>
      </c>
      <c r="P1239" s="10" t="str">
        <f t="shared" si="424"/>
        <v/>
      </c>
      <c r="Q1239" s="48" t="str">
        <f t="shared" si="425"/>
        <v/>
      </c>
      <c r="R1239" s="48" t="str">
        <f t="shared" si="426"/>
        <v>04:00</v>
      </c>
      <c r="S1239" s="42" t="str">
        <f t="shared" si="427"/>
        <v>DOPPIO</v>
      </c>
      <c r="T1239" s="57" t="str">
        <f>Tabella3[[#This Row],[Descrizione Attività]]</f>
        <v>CASSA INTEGRAZIONE</v>
      </c>
      <c r="U1239" s="57" t="str">
        <f>IF(Tabella1[[#This Row],[DATA]]="","","02")</f>
        <v>02</v>
      </c>
      <c r="V1239" s="34"/>
      <c r="W1239" s="34"/>
      <c r="X1239" s="33"/>
      <c r="Y1239" s="23"/>
      <c r="Z1239" s="21" t="str">
        <f t="shared" si="428"/>
        <v>mercoledì</v>
      </c>
      <c r="AA1239" s="22">
        <f t="shared" si="429"/>
        <v>4</v>
      </c>
      <c r="AB1239" s="22" t="str">
        <f t="shared" si="430"/>
        <v>04:00</v>
      </c>
      <c r="AC1239" s="22" t="str">
        <f t="shared" si="431"/>
        <v>NO</v>
      </c>
      <c r="AD1239" s="46"/>
      <c r="AE1239" s="85">
        <v>45847</v>
      </c>
      <c r="AF1239" s="86" t="s">
        <v>89</v>
      </c>
      <c r="AG1239" s="86" t="s">
        <v>52</v>
      </c>
      <c r="AH1239" s="86">
        <v>4046</v>
      </c>
      <c r="AI1239" s="86">
        <v>10</v>
      </c>
      <c r="AJ1239" s="87">
        <v>12.45</v>
      </c>
      <c r="AK1239" s="87">
        <v>16.45</v>
      </c>
      <c r="AL1239" s="87">
        <v>8</v>
      </c>
      <c r="AM1239" s="86" t="s">
        <v>263</v>
      </c>
      <c r="AN1239" s="86" t="s">
        <v>49</v>
      </c>
      <c r="AO1239" s="75">
        <v>404</v>
      </c>
    </row>
    <row r="1240" spans="1:41" ht="14.45" customHeight="1">
      <c r="A1240" s="38"/>
      <c r="B1240" s="9">
        <f t="shared" si="418"/>
        <v>45847</v>
      </c>
      <c r="C1240" s="39">
        <f t="shared" si="435"/>
        <v>404</v>
      </c>
      <c r="D1240" s="38" t="str">
        <f>IF(AF1240="", "", IFERROR(TEXT(INDEX(Tabella4[N°], MATCH("*"&amp;AF1240&amp;"*", Tabella4[DIPENDENTE], 0)), "0000"), "Non trovato"))</f>
        <v>0493</v>
      </c>
      <c r="E1240" s="38" t="str">
        <f>IF(AG1240="", "", IF(ISERROR(MATCH("*"&amp;AG1240&amp;"*", Tabella4[DIPENDENTE], 0)), "Non trovato", TEXT(INDEX(Tabella4[N°], MATCH("*"&amp;AG1240&amp;"*", Tabella4[DIPENDENTE], 0)), "0000")))</f>
        <v>0475</v>
      </c>
      <c r="F1240" s="48" t="str">
        <f t="shared" si="419"/>
        <v>SPINALI D</v>
      </c>
      <c r="G1240" s="48" t="str">
        <f t="shared" si="420"/>
        <v>TRINGALI</v>
      </c>
      <c r="H1240" s="57"/>
      <c r="I1240" s="68" t="str">
        <f t="shared" si="421"/>
        <v>02</v>
      </c>
      <c r="J1240" s="39" t="str">
        <f t="shared" si="432"/>
        <v/>
      </c>
      <c r="K1240" s="40" t="str">
        <f t="shared" si="433"/>
        <v/>
      </c>
      <c r="L1240" s="48"/>
      <c r="M1240" s="41" t="str">
        <f t="shared" si="434"/>
        <v/>
      </c>
      <c r="N1240" s="41" t="str">
        <f t="shared" si="422"/>
        <v/>
      </c>
      <c r="O1240" s="10" t="str">
        <f t="shared" si="423"/>
        <v>04:00</v>
      </c>
      <c r="P1240" s="10" t="str">
        <f t="shared" si="424"/>
        <v/>
      </c>
      <c r="Q1240" s="48" t="str">
        <f t="shared" si="425"/>
        <v/>
      </c>
      <c r="R1240" s="48" t="str">
        <f t="shared" si="426"/>
        <v>04:00</v>
      </c>
      <c r="S1240" s="42" t="str">
        <f t="shared" si="427"/>
        <v>DOPPIO</v>
      </c>
      <c r="T1240" s="57" t="str">
        <f>Tabella3[[#This Row],[Descrizione Attività]]</f>
        <v>CASSA INTEGRAZIONE</v>
      </c>
      <c r="U1240" s="57" t="str">
        <f>IF(Tabella1[[#This Row],[DATA]]="","","02")</f>
        <v>02</v>
      </c>
      <c r="V1240" s="34"/>
      <c r="W1240" s="34"/>
      <c r="X1240" s="33"/>
      <c r="Y1240" s="23"/>
      <c r="Z1240" s="21" t="str">
        <f t="shared" si="428"/>
        <v>mercoledì</v>
      </c>
      <c r="AA1240" s="22">
        <f t="shared" si="429"/>
        <v>4</v>
      </c>
      <c r="AB1240" s="22" t="str">
        <f t="shared" si="430"/>
        <v>04:00</v>
      </c>
      <c r="AC1240" s="22" t="str">
        <f t="shared" si="431"/>
        <v>NO</v>
      </c>
      <c r="AD1240" s="46"/>
      <c r="AE1240" s="85">
        <v>45847</v>
      </c>
      <c r="AF1240" s="86" t="s">
        <v>42</v>
      </c>
      <c r="AG1240" s="86" t="s">
        <v>57</v>
      </c>
      <c r="AH1240" s="86">
        <v>4046</v>
      </c>
      <c r="AI1240" s="86">
        <v>10</v>
      </c>
      <c r="AJ1240" s="87">
        <v>12.45</v>
      </c>
      <c r="AK1240" s="87">
        <v>16.45</v>
      </c>
      <c r="AL1240" s="87">
        <v>8</v>
      </c>
      <c r="AM1240" s="86" t="s">
        <v>263</v>
      </c>
      <c r="AN1240" s="86" t="s">
        <v>49</v>
      </c>
      <c r="AO1240" s="75">
        <v>404</v>
      </c>
    </row>
    <row r="1241" spans="1:41" ht="14.45" customHeight="1">
      <c r="A1241" s="38"/>
      <c r="B1241" s="9">
        <f t="shared" si="418"/>
        <v>45847</v>
      </c>
      <c r="C1241" s="39">
        <f t="shared" si="435"/>
        <v>5400257687</v>
      </c>
      <c r="D1241" s="38" t="str">
        <f>IF(AF1241="", "", IFERROR(TEXT(INDEX(Tabella4[N°], MATCH("*"&amp;AF1241&amp;"*", Tabella4[DIPENDENTE], 0)), "0000"), "Non trovato"))</f>
        <v>1894</v>
      </c>
      <c r="E1241" s="38" t="str">
        <f>IF(AG1241="", "", IF(ISERROR(MATCH("*"&amp;AG1241&amp;"*", Tabella4[DIPENDENTE], 0)), "Non trovato", TEXT(INDEX(Tabella4[N°], MATCH("*"&amp;AG1241&amp;"*", Tabella4[DIPENDENTE], 0)), "0000")))</f>
        <v>0285</v>
      </c>
      <c r="F1241" s="48" t="str">
        <f t="shared" si="419"/>
        <v>CORTESE</v>
      </c>
      <c r="G1241" s="48" t="str">
        <f t="shared" si="420"/>
        <v>GALIFFI</v>
      </c>
      <c r="H1241" s="57"/>
      <c r="I1241" s="68" t="str">
        <f t="shared" si="421"/>
        <v>02</v>
      </c>
      <c r="J1241" s="39" t="str">
        <f t="shared" si="432"/>
        <v/>
      </c>
      <c r="K1241" s="40" t="str">
        <f t="shared" si="433"/>
        <v>08:15</v>
      </c>
      <c r="L1241" s="48"/>
      <c r="M1241" s="41" t="str">
        <f t="shared" si="434"/>
        <v/>
      </c>
      <c r="N1241" s="41" t="str">
        <f t="shared" si="422"/>
        <v/>
      </c>
      <c r="O1241" s="10" t="str">
        <f t="shared" si="423"/>
        <v>08:15</v>
      </c>
      <c r="P1241" s="10" t="str">
        <f t="shared" si="424"/>
        <v/>
      </c>
      <c r="Q1241" s="48" t="str">
        <f t="shared" si="425"/>
        <v/>
      </c>
      <c r="R1241" s="48" t="str">
        <f t="shared" si="426"/>
        <v/>
      </c>
      <c r="S1241" s="42" t="str">
        <f t="shared" si="427"/>
        <v>DOPPIO</v>
      </c>
      <c r="T1241" s="57" t="str">
        <f>Tabella3[[#This Row],[Descrizione Attività]]</f>
        <v>C401-C405: smo/rim vent.da sostitituire</v>
      </c>
      <c r="U1241" s="57" t="str">
        <f>IF(Tabella1[[#This Row],[DATA]]="","","02")</f>
        <v>02</v>
      </c>
      <c r="V1241" s="34"/>
      <c r="W1241" s="34"/>
      <c r="X1241" s="33"/>
      <c r="Y1241" s="23"/>
      <c r="Z1241" s="21" t="str">
        <f t="shared" si="428"/>
        <v>mercoledì</v>
      </c>
      <c r="AA1241" s="22">
        <f t="shared" si="429"/>
        <v>8.25</v>
      </c>
      <c r="AB1241" s="22" t="str">
        <f t="shared" si="430"/>
        <v>08:15</v>
      </c>
      <c r="AC1241" s="22" t="str">
        <f t="shared" si="431"/>
        <v>NO</v>
      </c>
      <c r="AD1241" s="46"/>
      <c r="AE1241" s="85">
        <v>45847</v>
      </c>
      <c r="AF1241" s="86" t="s">
        <v>58</v>
      </c>
      <c r="AG1241" s="86" t="s">
        <v>267</v>
      </c>
      <c r="AH1241" s="86">
        <v>5400257687</v>
      </c>
      <c r="AI1241" s="86">
        <v>10</v>
      </c>
      <c r="AJ1241" s="87">
        <v>7.45</v>
      </c>
      <c r="AK1241" s="87">
        <v>16.45</v>
      </c>
      <c r="AL1241" s="87">
        <v>16.5</v>
      </c>
      <c r="AM1241" s="86" t="s">
        <v>279</v>
      </c>
      <c r="AN1241" s="86" t="s">
        <v>45</v>
      </c>
      <c r="AO1241" s="75" t="s">
        <v>124</v>
      </c>
    </row>
    <row r="1242" spans="1:41" ht="14.45" customHeight="1">
      <c r="A1242" s="38"/>
      <c r="B1242" s="9">
        <f t="shared" si="418"/>
        <v>45847</v>
      </c>
      <c r="C1242" s="39">
        <f t="shared" si="435"/>
        <v>5400257239</v>
      </c>
      <c r="D1242" s="38" t="str">
        <f>IF(AF1242="", "", IFERROR(TEXT(INDEX(Tabella4[N°], MATCH("*"&amp;AF1242&amp;"*", Tabella4[DIPENDENTE], 0)), "0000"), "Non trovato"))</f>
        <v>2203</v>
      </c>
      <c r="E1242" s="38" t="str">
        <f>IF(AG1242="", "", IF(ISERROR(MATCH("*"&amp;AG1242&amp;"*", Tabella4[DIPENDENTE], 0)), "Non trovato", TEXT(INDEX(Tabella4[N°], MATCH("*"&amp;AG1242&amp;"*", Tabella4[DIPENDENTE], 0)), "0000")))</f>
        <v>0315</v>
      </c>
      <c r="F1242" s="48" t="str">
        <f t="shared" si="419"/>
        <v>RICCIOLI</v>
      </c>
      <c r="G1242" s="48" t="str">
        <f t="shared" si="420"/>
        <v>MIGNOSA F</v>
      </c>
      <c r="H1242" s="57"/>
      <c r="I1242" s="68" t="str">
        <f t="shared" si="421"/>
        <v>02</v>
      </c>
      <c r="J1242" s="39" t="str">
        <f t="shared" si="432"/>
        <v/>
      </c>
      <c r="K1242" s="40" t="str">
        <f t="shared" si="433"/>
        <v>08:15</v>
      </c>
      <c r="L1242" s="48"/>
      <c r="M1242" s="41" t="str">
        <f t="shared" si="434"/>
        <v/>
      </c>
      <c r="N1242" s="41" t="str">
        <f t="shared" si="422"/>
        <v/>
      </c>
      <c r="O1242" s="10" t="str">
        <f t="shared" si="423"/>
        <v>08:15</v>
      </c>
      <c r="P1242" s="10" t="str">
        <f t="shared" si="424"/>
        <v/>
      </c>
      <c r="Q1242" s="48" t="str">
        <f t="shared" si="425"/>
        <v/>
      </c>
      <c r="R1242" s="48" t="str">
        <f t="shared" si="426"/>
        <v/>
      </c>
      <c r="S1242" s="42" t="str">
        <f t="shared" si="427"/>
        <v>DOPPIO</v>
      </c>
      <c r="T1242" s="57" t="str">
        <f>Tabella3[[#This Row],[Descrizione Attività]]</f>
        <v>ARCOM BLE PON: squ ele corrett Luglio</v>
      </c>
      <c r="U1242" s="57" t="str">
        <f>IF(Tabella1[[#This Row],[DATA]]="","","02")</f>
        <v>02</v>
      </c>
      <c r="V1242" s="34"/>
      <c r="W1242" s="34"/>
      <c r="X1242" s="33"/>
      <c r="Y1242" s="23"/>
      <c r="Z1242" s="21" t="str">
        <f t="shared" si="428"/>
        <v>mercoledì</v>
      </c>
      <c r="AA1242" s="22">
        <f t="shared" si="429"/>
        <v>8.25</v>
      </c>
      <c r="AB1242" s="22" t="str">
        <f t="shared" si="430"/>
        <v>08:15</v>
      </c>
      <c r="AC1242" s="22" t="str">
        <f t="shared" si="431"/>
        <v>NO</v>
      </c>
      <c r="AD1242" s="46"/>
      <c r="AE1242" s="85">
        <v>45847</v>
      </c>
      <c r="AF1242" s="86" t="s">
        <v>65</v>
      </c>
      <c r="AG1242" s="86" t="s">
        <v>66</v>
      </c>
      <c r="AH1242" s="86">
        <v>5400257239</v>
      </c>
      <c r="AI1242" s="86">
        <v>10</v>
      </c>
      <c r="AJ1242" s="87">
        <v>7.45</v>
      </c>
      <c r="AK1242" s="87">
        <v>16.45</v>
      </c>
      <c r="AL1242" s="87">
        <v>16.5</v>
      </c>
      <c r="AM1242" s="86" t="s">
        <v>258</v>
      </c>
      <c r="AN1242" s="86" t="s">
        <v>45</v>
      </c>
      <c r="AO1242" s="75" t="s">
        <v>61</v>
      </c>
    </row>
    <row r="1243" spans="1:41" ht="14.45" customHeight="1">
      <c r="A1243" s="38"/>
      <c r="B1243" s="9">
        <f t="shared" si="418"/>
        <v>45847</v>
      </c>
      <c r="C1243" s="39">
        <f t="shared" si="435"/>
        <v>5400256074</v>
      </c>
      <c r="D1243" s="38" t="str">
        <f>IF(AF1243="", "", IFERROR(TEXT(INDEX(Tabella4[N°], MATCH("*"&amp;AF1243&amp;"*", Tabella4[DIPENDENTE], 0)), "0000"), "Non trovato"))</f>
        <v>0475</v>
      </c>
      <c r="E1243" s="38" t="str">
        <f>IF(AG1243="", "", IF(ISERROR(MATCH("*"&amp;AG1243&amp;"*", Tabella4[DIPENDENTE], 0)), "Non trovato", TEXT(INDEX(Tabella4[N°], MATCH("*"&amp;AG1243&amp;"*", Tabella4[DIPENDENTE], 0)), "0000")))</f>
        <v>2136</v>
      </c>
      <c r="F1243" s="48" t="str">
        <f t="shared" si="419"/>
        <v>TRINGALI</v>
      </c>
      <c r="G1243" s="48" t="str">
        <f t="shared" si="420"/>
        <v>INTURRISI</v>
      </c>
      <c r="H1243" s="57"/>
      <c r="I1243" s="68" t="str">
        <f t="shared" si="421"/>
        <v>02</v>
      </c>
      <c r="J1243" s="39" t="str">
        <f t="shared" si="432"/>
        <v/>
      </c>
      <c r="K1243" s="40" t="str">
        <f t="shared" si="433"/>
        <v>04:15</v>
      </c>
      <c r="L1243" s="48"/>
      <c r="M1243" s="41" t="str">
        <f t="shared" si="434"/>
        <v/>
      </c>
      <c r="N1243" s="41" t="str">
        <f t="shared" si="422"/>
        <v/>
      </c>
      <c r="O1243" s="10" t="str">
        <f t="shared" si="423"/>
        <v>04:15</v>
      </c>
      <c r="P1243" s="10" t="str">
        <f t="shared" si="424"/>
        <v/>
      </c>
      <c r="Q1243" s="48" t="str">
        <f t="shared" si="425"/>
        <v/>
      </c>
      <c r="R1243" s="48" t="str">
        <f t="shared" si="426"/>
        <v/>
      </c>
      <c r="S1243" s="42" t="str">
        <f t="shared" si="427"/>
        <v>DOPPIO</v>
      </c>
      <c r="T1243" s="57" t="str">
        <f>Tabella3[[#This Row],[Descrizione Attività]]</f>
        <v>Installazione strum. revamping Ramp1-GPL</v>
      </c>
      <c r="U1243" s="57" t="str">
        <f>IF(Tabella1[[#This Row],[DATA]]="","","02")</f>
        <v>02</v>
      </c>
      <c r="V1243" s="34"/>
      <c r="W1243" s="34"/>
      <c r="X1243" s="33"/>
      <c r="Y1243" s="23"/>
      <c r="Z1243" s="21" t="str">
        <f t="shared" si="428"/>
        <v>mercoledì</v>
      </c>
      <c r="AA1243" s="22">
        <f t="shared" si="429"/>
        <v>4.25</v>
      </c>
      <c r="AB1243" s="22" t="str">
        <f t="shared" si="430"/>
        <v>04:15</v>
      </c>
      <c r="AC1243" s="22" t="str">
        <f t="shared" si="431"/>
        <v>NO</v>
      </c>
      <c r="AD1243" s="46"/>
      <c r="AE1243" s="85">
        <v>45847</v>
      </c>
      <c r="AF1243" s="86" t="s">
        <v>57</v>
      </c>
      <c r="AG1243" s="86" t="s">
        <v>264</v>
      </c>
      <c r="AH1243" s="86">
        <v>5400256074</v>
      </c>
      <c r="AI1243" s="86">
        <v>10</v>
      </c>
      <c r="AJ1243" s="87">
        <v>7.45</v>
      </c>
      <c r="AK1243" s="87">
        <v>12</v>
      </c>
      <c r="AL1243" s="87">
        <v>8.5</v>
      </c>
      <c r="AM1243" s="86" t="s">
        <v>256</v>
      </c>
      <c r="AN1243" s="86" t="s">
        <v>45</v>
      </c>
      <c r="AO1243" s="75" t="s">
        <v>46</v>
      </c>
    </row>
    <row r="1244" spans="1:41" ht="14.45" customHeight="1">
      <c r="A1244" s="38"/>
      <c r="B1244" s="9">
        <f t="shared" si="418"/>
        <v>45847</v>
      </c>
      <c r="C1244" s="39">
        <f t="shared" si="435"/>
        <v>5400256987</v>
      </c>
      <c r="D1244" s="38" t="str">
        <f>IF(AF1244="", "", IFERROR(TEXT(INDEX(Tabella4[N°], MATCH("*"&amp;AF1244&amp;"*", Tabella4[DIPENDENTE], 0)), "0000"), "Non trovato"))</f>
        <v>2013</v>
      </c>
      <c r="E1244" s="38" t="str">
        <f>IF(AG1244="", "", IF(ISERROR(MATCH("*"&amp;AG1244&amp;"*", Tabella4[DIPENDENTE], 0)), "Non trovato", TEXT(INDEX(Tabella4[N°], MATCH("*"&amp;AG1244&amp;"*", Tabella4[DIPENDENTE], 0)), "0000")))</f>
        <v>0319</v>
      </c>
      <c r="F1244" s="48" t="str">
        <f t="shared" si="419"/>
        <v>DE LUCA</v>
      </c>
      <c r="G1244" s="48" t="str">
        <f t="shared" si="420"/>
        <v>AMARA</v>
      </c>
      <c r="H1244" s="57"/>
      <c r="I1244" s="68" t="str">
        <f t="shared" si="421"/>
        <v>02</v>
      </c>
      <c r="J1244" s="39" t="str">
        <f t="shared" si="432"/>
        <v/>
      </c>
      <c r="K1244" s="40" t="str">
        <f t="shared" si="433"/>
        <v>08:15</v>
      </c>
      <c r="L1244" s="48"/>
      <c r="M1244" s="41" t="str">
        <f t="shared" si="434"/>
        <v/>
      </c>
      <c r="N1244" s="41" t="str">
        <f t="shared" si="422"/>
        <v/>
      </c>
      <c r="O1244" s="10" t="str">
        <f t="shared" si="423"/>
        <v>08:15</v>
      </c>
      <c r="P1244" s="10" t="str">
        <f t="shared" si="424"/>
        <v/>
      </c>
      <c r="Q1244" s="48" t="str">
        <f t="shared" si="425"/>
        <v/>
      </c>
      <c r="R1244" s="48" t="str">
        <f t="shared" si="426"/>
        <v/>
      </c>
      <c r="S1244" s="42" t="str">
        <f t="shared" si="427"/>
        <v>DOPPIO</v>
      </c>
      <c r="T1244" s="57" t="str">
        <f>Tabella3[[#This Row],[Descrizione Attività]]</f>
        <v>SUD_Alim.ele gateway sistema SMART ABB</v>
      </c>
      <c r="U1244" s="57" t="str">
        <f>IF(Tabella1[[#This Row],[DATA]]="","","02")</f>
        <v>02</v>
      </c>
      <c r="V1244" s="34"/>
      <c r="W1244" s="34"/>
      <c r="X1244" s="33"/>
      <c r="Y1244" s="23"/>
      <c r="Z1244" s="21" t="str">
        <f t="shared" si="428"/>
        <v>mercoledì</v>
      </c>
      <c r="AA1244" s="22">
        <f t="shared" si="429"/>
        <v>8.25</v>
      </c>
      <c r="AB1244" s="22" t="str">
        <f t="shared" si="430"/>
        <v>08:15</v>
      </c>
      <c r="AC1244" s="22" t="str">
        <f t="shared" si="431"/>
        <v>NO</v>
      </c>
      <c r="AD1244" s="46"/>
      <c r="AE1244" s="85">
        <v>45847</v>
      </c>
      <c r="AF1244" s="86" t="s">
        <v>105</v>
      </c>
      <c r="AG1244" s="86" t="s">
        <v>155</v>
      </c>
      <c r="AH1244" s="86">
        <v>5400256987</v>
      </c>
      <c r="AI1244" s="86">
        <v>10</v>
      </c>
      <c r="AJ1244" s="87">
        <v>7.45</v>
      </c>
      <c r="AK1244" s="87">
        <v>16.45</v>
      </c>
      <c r="AL1244" s="87">
        <v>16.5</v>
      </c>
      <c r="AM1244" s="86" t="s">
        <v>285</v>
      </c>
      <c r="AN1244" s="86" t="s">
        <v>45</v>
      </c>
      <c r="AO1244" s="75" t="s">
        <v>61</v>
      </c>
    </row>
    <row r="1245" spans="1:41" ht="14.45" customHeight="1">
      <c r="A1245" s="38"/>
      <c r="B1245" s="11">
        <f t="shared" si="418"/>
        <v>45847</v>
      </c>
      <c r="C1245" s="39">
        <f t="shared" si="435"/>
        <v>5400261041</v>
      </c>
      <c r="D1245" s="50" t="str">
        <f>IF(AF1245="", "", IFERROR(TEXT(INDEX(Tabella4[N°], MATCH("*"&amp;AF1245&amp;"*", Tabella4[DIPENDENTE], 0)), "0000"), "Non trovato"))</f>
        <v>0243</v>
      </c>
      <c r="E1245" s="50" t="str">
        <f>IF(AG1245="", "", IF(ISERROR(MATCH("*"&amp;AG1245&amp;"*", Tabella4[DIPENDENTE], 0)), "Non trovato", TEXT(INDEX(Tabella4[N°], MATCH("*"&amp;AG1245&amp;"*", Tabella4[DIPENDENTE], 0)), "0000")))</f>
        <v/>
      </c>
      <c r="F1245" s="48" t="str">
        <f t="shared" si="419"/>
        <v>PUGLIARES</v>
      </c>
      <c r="G1245" s="48" t="str">
        <f t="shared" si="420"/>
        <v/>
      </c>
      <c r="H1245" s="57"/>
      <c r="I1245" s="68" t="str">
        <f t="shared" si="421"/>
        <v>02</v>
      </c>
      <c r="J1245" s="39" t="str">
        <f t="shared" si="432"/>
        <v/>
      </c>
      <c r="K1245" s="40" t="str">
        <f t="shared" si="433"/>
        <v>04:15</v>
      </c>
      <c r="L1245" s="48"/>
      <c r="M1245" s="41" t="str">
        <f t="shared" si="434"/>
        <v/>
      </c>
      <c r="N1245" s="41" t="str">
        <f t="shared" si="422"/>
        <v/>
      </c>
      <c r="O1245" s="10" t="str">
        <f t="shared" si="423"/>
        <v>04:15</v>
      </c>
      <c r="P1245" s="10" t="str">
        <f t="shared" si="424"/>
        <v/>
      </c>
      <c r="Q1245" s="48" t="str">
        <f t="shared" si="425"/>
        <v/>
      </c>
      <c r="R1245" s="48" t="str">
        <f t="shared" si="426"/>
        <v/>
      </c>
      <c r="S1245" s="42" t="str">
        <f t="shared" si="427"/>
        <v>SINGOLO</v>
      </c>
      <c r="T1245" s="57" t="str">
        <f>Tabella3[[#This Row],[Descrizione Attività]]</f>
        <v>ASSISTENZA ELETTRICA ATTIVITA' EDILE IMP 2800 LUGLIO 2025 (PREV 4066)</v>
      </c>
      <c r="U1245" s="57" t="str">
        <f>IF(Tabella1[[#This Row],[DATA]]="","","02")</f>
        <v>02</v>
      </c>
      <c r="V1245" s="34"/>
      <c r="W1245" s="34"/>
      <c r="X1245" s="33"/>
      <c r="Y1245" s="23"/>
      <c r="Z1245" s="21" t="str">
        <f t="shared" si="428"/>
        <v>mercoledì</v>
      </c>
      <c r="AA1245" s="22">
        <f t="shared" si="429"/>
        <v>4.25</v>
      </c>
      <c r="AB1245" s="22" t="str">
        <f t="shared" si="430"/>
        <v>04:15</v>
      </c>
      <c r="AC1245" s="22" t="str">
        <f t="shared" si="431"/>
        <v>NO</v>
      </c>
      <c r="AD1245" s="46"/>
      <c r="AE1245" s="85">
        <v>45847</v>
      </c>
      <c r="AF1245" s="86" t="s">
        <v>89</v>
      </c>
      <c r="AG1245" s="86"/>
      <c r="AH1245" s="86">
        <v>5400261041</v>
      </c>
      <c r="AI1245" s="86">
        <v>10</v>
      </c>
      <c r="AJ1245" s="87">
        <v>7.45</v>
      </c>
      <c r="AK1245" s="87">
        <v>12</v>
      </c>
      <c r="AL1245" s="87">
        <v>4.25</v>
      </c>
      <c r="AM1245" s="86" t="s">
        <v>257</v>
      </c>
      <c r="AN1245" s="86" t="s">
        <v>91</v>
      </c>
      <c r="AO1245" s="75" t="s">
        <v>61</v>
      </c>
    </row>
    <row r="1246" spans="1:41" ht="14.45" customHeight="1">
      <c r="A1246" s="38"/>
      <c r="B1246" s="11">
        <f t="shared" si="418"/>
        <v>45847</v>
      </c>
      <c r="C1246" s="39">
        <f t="shared" si="435"/>
        <v>5400257568</v>
      </c>
      <c r="D1246" s="50" t="str">
        <f>IF(AF1246="", "", IFERROR(TEXT(INDEX(Tabella4[N°], MATCH("*"&amp;AF1246&amp;"*", Tabella4[DIPENDENTE], 0)), "0000"), "Non trovato"))</f>
        <v>1976</v>
      </c>
      <c r="E1246" s="50" t="str">
        <f>IF(AG1246="", "", IF(ISERROR(MATCH("*"&amp;AG1246&amp;"*", Tabella4[DIPENDENTE], 0)), "Non trovato", TEXT(INDEX(Tabella4[N°], MATCH("*"&amp;AG1246&amp;"*", Tabella4[DIPENDENTE], 0)), "0000")))</f>
        <v>2150</v>
      </c>
      <c r="F1246" s="48" t="str">
        <f t="shared" si="419"/>
        <v>RIZZA F</v>
      </c>
      <c r="G1246" s="48" t="str">
        <f t="shared" si="420"/>
        <v>RIZZA C</v>
      </c>
      <c r="H1246" s="57"/>
      <c r="I1246" s="68" t="str">
        <f t="shared" si="421"/>
        <v>02</v>
      </c>
      <c r="J1246" s="39" t="str">
        <f t="shared" si="432"/>
        <v/>
      </c>
      <c r="K1246" s="40" t="str">
        <f t="shared" si="433"/>
        <v>08:15</v>
      </c>
      <c r="L1246" s="48"/>
      <c r="M1246" s="41" t="str">
        <f t="shared" si="434"/>
        <v/>
      </c>
      <c r="N1246" s="41" t="str">
        <f t="shared" si="422"/>
        <v/>
      </c>
      <c r="O1246" s="10" t="str">
        <f t="shared" si="423"/>
        <v>08:15</v>
      </c>
      <c r="P1246" s="10" t="str">
        <f t="shared" si="424"/>
        <v/>
      </c>
      <c r="Q1246" s="48" t="str">
        <f t="shared" si="425"/>
        <v/>
      </c>
      <c r="R1246" s="48" t="str">
        <f t="shared" si="426"/>
        <v/>
      </c>
      <c r="S1246" s="42" t="str">
        <f t="shared" si="427"/>
        <v>DOPPIO</v>
      </c>
      <c r="T1246" s="57" t="str">
        <f>Tabella3[[#This Row],[Descrizione Attività]]</f>
        <v>ripristini sistemi AI - luglio 2025</v>
      </c>
      <c r="U1246" s="57" t="str">
        <f>IF(Tabella1[[#This Row],[DATA]]="","","02")</f>
        <v>02</v>
      </c>
      <c r="V1246" s="34"/>
      <c r="W1246" s="34"/>
      <c r="X1246" s="33"/>
      <c r="Y1246" s="23"/>
      <c r="Z1246" s="21" t="str">
        <f t="shared" si="428"/>
        <v>mercoledì</v>
      </c>
      <c r="AA1246" s="22">
        <f t="shared" si="429"/>
        <v>8.25</v>
      </c>
      <c r="AB1246" s="22" t="str">
        <f t="shared" si="430"/>
        <v>08:15</v>
      </c>
      <c r="AC1246" s="22" t="str">
        <f t="shared" si="431"/>
        <v>NO</v>
      </c>
      <c r="AD1246" s="46"/>
      <c r="AE1246" s="85">
        <v>45847</v>
      </c>
      <c r="AF1246" s="86" t="s">
        <v>77</v>
      </c>
      <c r="AG1246" s="86" t="s">
        <v>78</v>
      </c>
      <c r="AH1246" s="86">
        <v>5400257568</v>
      </c>
      <c r="AI1246" s="86">
        <v>10</v>
      </c>
      <c r="AJ1246" s="87">
        <v>7.45</v>
      </c>
      <c r="AK1246" s="87">
        <v>16.45</v>
      </c>
      <c r="AL1246" s="87">
        <v>16.5</v>
      </c>
      <c r="AM1246" s="86" t="s">
        <v>253</v>
      </c>
      <c r="AN1246" s="86" t="s">
        <v>45</v>
      </c>
      <c r="AO1246" s="75" t="s">
        <v>80</v>
      </c>
    </row>
    <row r="1247" spans="1:41" ht="14.45" customHeight="1">
      <c r="A1247" s="38"/>
      <c r="B1247" s="11">
        <f t="shared" si="418"/>
        <v>45847</v>
      </c>
      <c r="C1247" s="39">
        <f t="shared" si="435"/>
        <v>5400257926</v>
      </c>
      <c r="D1247" s="50" t="str">
        <f>IF(AF1247="", "", IFERROR(TEXT(INDEX(Tabella4[N°], MATCH("*"&amp;AF1247&amp;"*", Tabella4[DIPENDENTE], 0)), "0000"), "Non trovato"))</f>
        <v>0967</v>
      </c>
      <c r="E1247" s="50" t="str">
        <f>IF(AG1247="", "", IF(ISERROR(MATCH("*"&amp;AG1247&amp;"*", Tabella4[DIPENDENTE], 0)), "Non trovato", TEXT(INDEX(Tabella4[N°], MATCH("*"&amp;AG1247&amp;"*", Tabella4[DIPENDENTE], 0)), "0000")))</f>
        <v>2119</v>
      </c>
      <c r="F1247" s="48" t="str">
        <f t="shared" si="419"/>
        <v>SCALISI</v>
      </c>
      <c r="G1247" s="48" t="str">
        <f t="shared" si="420"/>
        <v>PLATANIA M</v>
      </c>
      <c r="H1247" s="57"/>
      <c r="I1247" s="68" t="str">
        <f t="shared" si="421"/>
        <v>02</v>
      </c>
      <c r="J1247" s="39" t="str">
        <f t="shared" si="432"/>
        <v/>
      </c>
      <c r="K1247" s="40" t="str">
        <f t="shared" si="433"/>
        <v>07:15</v>
      </c>
      <c r="L1247" s="48"/>
      <c r="M1247" s="41" t="str">
        <f t="shared" si="434"/>
        <v/>
      </c>
      <c r="N1247" s="41" t="str">
        <f t="shared" si="422"/>
        <v/>
      </c>
      <c r="O1247" s="10" t="str">
        <f t="shared" si="423"/>
        <v>07:15</v>
      </c>
      <c r="P1247" s="10" t="str">
        <f t="shared" si="424"/>
        <v/>
      </c>
      <c r="Q1247" s="48" t="str">
        <f t="shared" si="425"/>
        <v/>
      </c>
      <c r="R1247" s="48" t="str">
        <f t="shared" si="426"/>
        <v/>
      </c>
      <c r="S1247" s="42" t="str">
        <f t="shared" si="427"/>
        <v>DOPPIO</v>
      </c>
      <c r="T1247" s="57" t="str">
        <f>Tabella3[[#This Row],[Descrizione Attività]]</f>
        <v>500/RBV044-guasto motore elettrico</v>
      </c>
      <c r="U1247" s="57" t="str">
        <f>IF(Tabella1[[#This Row],[DATA]]="","","02")</f>
        <v>02</v>
      </c>
      <c r="V1247" s="34"/>
      <c r="W1247" s="34"/>
      <c r="X1247" s="33"/>
      <c r="Y1247" s="23"/>
      <c r="Z1247" s="21" t="str">
        <f t="shared" si="428"/>
        <v>mercoledì</v>
      </c>
      <c r="AA1247" s="22">
        <f t="shared" si="429"/>
        <v>7.25</v>
      </c>
      <c r="AB1247" s="22" t="str">
        <f t="shared" si="430"/>
        <v>07:15</v>
      </c>
      <c r="AC1247" s="22" t="str">
        <f t="shared" si="431"/>
        <v>NO</v>
      </c>
      <c r="AD1247" s="46"/>
      <c r="AE1247" s="85">
        <v>45847</v>
      </c>
      <c r="AF1247" s="86" t="s">
        <v>68</v>
      </c>
      <c r="AG1247" s="86" t="s">
        <v>277</v>
      </c>
      <c r="AH1247" s="86">
        <v>5400257926</v>
      </c>
      <c r="AI1247" s="86">
        <v>10</v>
      </c>
      <c r="AJ1247" s="87">
        <v>7.45</v>
      </c>
      <c r="AK1247" s="87">
        <v>15.45</v>
      </c>
      <c r="AL1247" s="87">
        <v>14.5</v>
      </c>
      <c r="AM1247" s="86" t="s">
        <v>284</v>
      </c>
      <c r="AN1247" s="86" t="s">
        <v>45</v>
      </c>
      <c r="AO1247" s="75" t="s">
        <v>119</v>
      </c>
    </row>
    <row r="1248" spans="1:41" ht="14.45" customHeight="1">
      <c r="A1248" s="38"/>
      <c r="B1248" s="11">
        <f t="shared" si="418"/>
        <v>45847</v>
      </c>
      <c r="C1248" s="39">
        <f t="shared" si="435"/>
        <v>5400243313</v>
      </c>
      <c r="D1248" s="50" t="str">
        <f>IF(AF1248="", "", IFERROR(TEXT(INDEX(Tabella4[N°], MATCH("*"&amp;AF1248&amp;"*", Tabella4[DIPENDENTE], 0)), "0000"), "Non trovato"))</f>
        <v>1833</v>
      </c>
      <c r="E1248" s="50" t="str">
        <f>IF(AG1248="", "", IF(ISERROR(MATCH("*"&amp;AG1248&amp;"*", Tabella4[DIPENDENTE], 0)), "Non trovato", TEXT(INDEX(Tabella4[N°], MATCH("*"&amp;AG1248&amp;"*", Tabella4[DIPENDENTE], 0)), "0000")))</f>
        <v>0431</v>
      </c>
      <c r="F1248" s="48" t="str">
        <f t="shared" si="419"/>
        <v>MICELI</v>
      </c>
      <c r="G1248" s="48" t="str">
        <f t="shared" si="420"/>
        <v>DI NICOLA</v>
      </c>
      <c r="H1248" s="57"/>
      <c r="I1248" s="68" t="str">
        <f t="shared" si="421"/>
        <v>02</v>
      </c>
      <c r="J1248" s="39" t="str">
        <f t="shared" si="432"/>
        <v/>
      </c>
      <c r="K1248" s="40" t="str">
        <f t="shared" si="433"/>
        <v>04:15</v>
      </c>
      <c r="L1248" s="48"/>
      <c r="M1248" s="41" t="str">
        <f t="shared" si="434"/>
        <v/>
      </c>
      <c r="N1248" s="41" t="str">
        <f t="shared" si="422"/>
        <v/>
      </c>
      <c r="O1248" s="10" t="str">
        <f t="shared" si="423"/>
        <v>04:15</v>
      </c>
      <c r="P1248" s="10" t="str">
        <f t="shared" si="424"/>
        <v/>
      </c>
      <c r="Q1248" s="48" t="str">
        <f t="shared" si="425"/>
        <v/>
      </c>
      <c r="R1248" s="48" t="str">
        <f t="shared" si="426"/>
        <v/>
      </c>
      <c r="S1248" s="42" t="str">
        <f t="shared" si="427"/>
        <v>DOPPIO</v>
      </c>
      <c r="T1248" s="57" t="str">
        <f>Tabella3[[#This Row],[Descrizione Attività]]</f>
        <v>Assistenza ELE attività edili_2025</v>
      </c>
      <c r="U1248" s="57" t="str">
        <f>IF(Tabella1[[#This Row],[DATA]]="","","02")</f>
        <v>02</v>
      </c>
      <c r="V1248" s="34"/>
      <c r="W1248" s="34"/>
      <c r="X1248" s="33"/>
      <c r="Y1248" s="23"/>
      <c r="Z1248" s="21" t="str">
        <f t="shared" si="428"/>
        <v>mercoledì</v>
      </c>
      <c r="AA1248" s="22">
        <f t="shared" si="429"/>
        <v>4.25</v>
      </c>
      <c r="AB1248" s="22" t="str">
        <f t="shared" si="430"/>
        <v>04:15</v>
      </c>
      <c r="AC1248" s="22" t="str">
        <f t="shared" si="431"/>
        <v>NO</v>
      </c>
      <c r="AD1248" s="46"/>
      <c r="AE1248" s="85">
        <v>45847</v>
      </c>
      <c r="AF1248" s="86" t="s">
        <v>82</v>
      </c>
      <c r="AG1248" s="86" t="s">
        <v>64</v>
      </c>
      <c r="AH1248" s="86">
        <v>5400243313</v>
      </c>
      <c r="AI1248" s="86">
        <v>10</v>
      </c>
      <c r="AJ1248" s="87">
        <v>7.45</v>
      </c>
      <c r="AK1248" s="87">
        <v>12</v>
      </c>
      <c r="AL1248" s="87">
        <v>8.5</v>
      </c>
      <c r="AM1248" s="86" t="s">
        <v>145</v>
      </c>
      <c r="AN1248" s="86" t="s">
        <v>45</v>
      </c>
      <c r="AO1248" s="75" t="s">
        <v>61</v>
      </c>
    </row>
    <row r="1249" spans="1:41" ht="14.45" customHeight="1">
      <c r="A1249" s="38"/>
      <c r="B1249" s="11">
        <f t="shared" si="418"/>
        <v>45847</v>
      </c>
      <c r="C1249" s="39">
        <f t="shared" si="435"/>
        <v>5400256591</v>
      </c>
      <c r="D1249" s="50" t="str">
        <f>IF(AF1249="", "", IFERROR(TEXT(INDEX(Tabella4[N°], MATCH("*"&amp;AF1249&amp;"*", Tabella4[DIPENDENTE], 0)), "0000"), "Non trovato"))</f>
        <v>2114</v>
      </c>
      <c r="E1249" s="50" t="str">
        <f>IF(AG1249="", "", IF(ISERROR(MATCH("*"&amp;AG1249&amp;"*", Tabella4[DIPENDENTE], 0)), "Non trovato", TEXT(INDEX(Tabella4[N°], MATCH("*"&amp;AG1249&amp;"*", Tabella4[DIPENDENTE], 0)), "0000")))</f>
        <v>0370</v>
      </c>
      <c r="F1249" s="48" t="str">
        <f t="shared" si="419"/>
        <v>GUARINO</v>
      </c>
      <c r="G1249" s="48" t="str">
        <f t="shared" si="420"/>
        <v>GARBINI</v>
      </c>
      <c r="H1249" s="57"/>
      <c r="I1249" s="68" t="str">
        <f t="shared" si="421"/>
        <v>02</v>
      </c>
      <c r="J1249" s="39" t="str">
        <f t="shared" si="432"/>
        <v/>
      </c>
      <c r="K1249" s="40" t="str">
        <f t="shared" si="433"/>
        <v>04:15</v>
      </c>
      <c r="L1249" s="48"/>
      <c r="M1249" s="41" t="str">
        <f t="shared" si="434"/>
        <v/>
      </c>
      <c r="N1249" s="41" t="str">
        <f t="shared" si="422"/>
        <v/>
      </c>
      <c r="O1249" s="10" t="str">
        <f t="shared" si="423"/>
        <v>04:15</v>
      </c>
      <c r="P1249" s="10" t="str">
        <f t="shared" si="424"/>
        <v/>
      </c>
      <c r="Q1249" s="48" t="str">
        <f t="shared" si="425"/>
        <v/>
      </c>
      <c r="R1249" s="48" t="str">
        <f t="shared" si="426"/>
        <v/>
      </c>
      <c r="S1249" s="42" t="str">
        <f t="shared" si="427"/>
        <v>DOPPIO</v>
      </c>
      <c r="T1249" s="57" t="str">
        <f>Tabella3[[#This Row],[Descrizione Attività]]</f>
        <v>200/MP104A-MP105B - ripr guasto cavi</v>
      </c>
      <c r="U1249" s="57" t="str">
        <f>IF(Tabella1[[#This Row],[DATA]]="","","02")</f>
        <v>02</v>
      </c>
      <c r="V1249" s="34"/>
      <c r="W1249" s="34"/>
      <c r="X1249" s="33"/>
      <c r="Y1249" s="23"/>
      <c r="Z1249" s="21" t="str">
        <f t="shared" si="428"/>
        <v>mercoledì</v>
      </c>
      <c r="AA1249" s="22">
        <f t="shared" si="429"/>
        <v>4.25</v>
      </c>
      <c r="AB1249" s="22" t="str">
        <f t="shared" si="430"/>
        <v>04:15</v>
      </c>
      <c r="AC1249" s="22" t="str">
        <f t="shared" si="431"/>
        <v>NO</v>
      </c>
      <c r="AD1249" s="46"/>
      <c r="AE1249" s="85">
        <v>45847</v>
      </c>
      <c r="AF1249" s="86" t="s">
        <v>43</v>
      </c>
      <c r="AG1249" s="86" t="s">
        <v>115</v>
      </c>
      <c r="AH1249" s="86">
        <v>5400256591</v>
      </c>
      <c r="AI1249" s="86">
        <v>10</v>
      </c>
      <c r="AJ1249" s="87">
        <v>7.45</v>
      </c>
      <c r="AK1249" s="87">
        <v>12</v>
      </c>
      <c r="AL1249" s="87">
        <v>8.5</v>
      </c>
      <c r="AM1249" s="86" t="s">
        <v>238</v>
      </c>
      <c r="AN1249" s="86" t="s">
        <v>45</v>
      </c>
      <c r="AO1249" s="75" t="s">
        <v>61</v>
      </c>
    </row>
    <row r="1250" spans="1:41" ht="14.45" customHeight="1">
      <c r="A1250" s="38"/>
      <c r="B1250" s="11">
        <f t="shared" si="418"/>
        <v>45847</v>
      </c>
      <c r="C1250" s="39">
        <f t="shared" si="435"/>
        <v>5400256127</v>
      </c>
      <c r="D1250" s="50" t="str">
        <f>IF(AF1250="", "", IFERROR(TEXT(INDEX(Tabella4[N°], MATCH("*"&amp;AF1250&amp;"*", Tabella4[DIPENDENTE], 0)), "0000"), "Non trovato"))</f>
        <v>1969</v>
      </c>
      <c r="E1250" s="50" t="str">
        <f>IF(AG1250="", "", IF(ISERROR(MATCH("*"&amp;AG1250&amp;"*", Tabella4[DIPENDENTE], 0)), "Non trovato", TEXT(INDEX(Tabella4[N°], MATCH("*"&amp;AG1250&amp;"*", Tabella4[DIPENDENTE], 0)), "0000")))</f>
        <v>1904</v>
      </c>
      <c r="F1250" s="48" t="str">
        <f t="shared" si="419"/>
        <v>BELLISTRI</v>
      </c>
      <c r="G1250" s="48" t="str">
        <f t="shared" si="420"/>
        <v>LA ROCCA</v>
      </c>
      <c r="H1250" s="57"/>
      <c r="I1250" s="68" t="str">
        <f t="shared" si="421"/>
        <v>02</v>
      </c>
      <c r="J1250" s="39" t="str">
        <f t="shared" si="432"/>
        <v/>
      </c>
      <c r="K1250" s="40" t="str">
        <f t="shared" si="433"/>
        <v>04:15</v>
      </c>
      <c r="L1250" s="48"/>
      <c r="M1250" s="41" t="str">
        <f t="shared" si="434"/>
        <v/>
      </c>
      <c r="N1250" s="41" t="str">
        <f t="shared" si="422"/>
        <v/>
      </c>
      <c r="O1250" s="10" t="str">
        <f t="shared" si="423"/>
        <v>04:15</v>
      </c>
      <c r="P1250" s="10" t="str">
        <f t="shared" si="424"/>
        <v/>
      </c>
      <c r="Q1250" s="48" t="str">
        <f t="shared" si="425"/>
        <v/>
      </c>
      <c r="R1250" s="48" t="str">
        <f t="shared" si="426"/>
        <v/>
      </c>
      <c r="S1250" s="42" t="str">
        <f t="shared" si="427"/>
        <v>DOPPIO</v>
      </c>
      <c r="T1250" s="57" t="str">
        <f>Tabella3[[#This Row],[Descrizione Attività]]</f>
        <v>700: ME112B2A riavvogimento motore</v>
      </c>
      <c r="U1250" s="57" t="str">
        <f>IF(Tabella1[[#This Row],[DATA]]="","","02")</f>
        <v>02</v>
      </c>
      <c r="V1250" s="34"/>
      <c r="W1250" s="34"/>
      <c r="X1250" s="33"/>
      <c r="Y1250" s="23"/>
      <c r="Z1250" s="21" t="str">
        <f t="shared" si="428"/>
        <v>mercoledì</v>
      </c>
      <c r="AA1250" s="22">
        <f t="shared" si="429"/>
        <v>4.25</v>
      </c>
      <c r="AB1250" s="22" t="str">
        <f t="shared" si="430"/>
        <v>04:15</v>
      </c>
      <c r="AC1250" s="22" t="str">
        <f t="shared" si="431"/>
        <v>NO</v>
      </c>
      <c r="AD1250" s="46"/>
      <c r="AE1250" s="85">
        <v>45847</v>
      </c>
      <c r="AF1250" s="86" t="s">
        <v>73</v>
      </c>
      <c r="AG1250" s="86" t="s">
        <v>59</v>
      </c>
      <c r="AH1250" s="86">
        <v>5400256127</v>
      </c>
      <c r="AI1250" s="86">
        <v>10</v>
      </c>
      <c r="AJ1250" s="87">
        <v>7.45</v>
      </c>
      <c r="AK1250" s="87">
        <v>12</v>
      </c>
      <c r="AL1250" s="87">
        <v>8.5</v>
      </c>
      <c r="AM1250" s="86" t="s">
        <v>235</v>
      </c>
      <c r="AN1250" s="86" t="s">
        <v>45</v>
      </c>
      <c r="AO1250" s="75" t="s">
        <v>124</v>
      </c>
    </row>
    <row r="1251" spans="1:41" ht="14.45" customHeight="1">
      <c r="A1251" s="38"/>
      <c r="B1251" s="11">
        <f t="shared" si="418"/>
        <v>45847</v>
      </c>
      <c r="C1251" s="39">
        <f t="shared" si="435"/>
        <v>5400257025</v>
      </c>
      <c r="D1251" s="50" t="str">
        <f>IF(AF1251="", "", IFERROR(TEXT(INDEX(Tabella4[N°], MATCH("*"&amp;AF1251&amp;"*", Tabella4[DIPENDENTE], 0)), "0000"), "Non trovato"))</f>
        <v>1904</v>
      </c>
      <c r="E1251" s="50" t="str">
        <f>IF(AG1251="", "", IF(ISERROR(MATCH("*"&amp;AG1251&amp;"*", Tabella4[DIPENDENTE], 0)), "Non trovato", TEXT(INDEX(Tabella4[N°], MATCH("*"&amp;AG1251&amp;"*", Tabella4[DIPENDENTE], 0)), "0000")))</f>
        <v>1969</v>
      </c>
      <c r="F1251" s="48" t="str">
        <f t="shared" si="419"/>
        <v>LA ROCCA</v>
      </c>
      <c r="G1251" s="48" t="str">
        <f t="shared" si="420"/>
        <v>BELLISTRI</v>
      </c>
      <c r="H1251" s="57"/>
      <c r="I1251" s="68" t="str">
        <f t="shared" si="421"/>
        <v>02</v>
      </c>
      <c r="J1251" s="39" t="str">
        <f t="shared" si="432"/>
        <v/>
      </c>
      <c r="K1251" s="40" t="str">
        <f t="shared" si="433"/>
        <v>04:00</v>
      </c>
      <c r="L1251" s="48"/>
      <c r="M1251" s="41" t="str">
        <f t="shared" si="434"/>
        <v/>
      </c>
      <c r="N1251" s="41" t="str">
        <f t="shared" si="422"/>
        <v/>
      </c>
      <c r="O1251" s="10" t="str">
        <f t="shared" si="423"/>
        <v>04:00</v>
      </c>
      <c r="P1251" s="10" t="str">
        <f t="shared" si="424"/>
        <v/>
      </c>
      <c r="Q1251" s="48" t="str">
        <f t="shared" si="425"/>
        <v/>
      </c>
      <c r="R1251" s="48" t="str">
        <f t="shared" si="426"/>
        <v/>
      </c>
      <c r="S1251" s="42" t="str">
        <f t="shared" si="427"/>
        <v>DOPPIO</v>
      </c>
      <c r="T1251" s="57" t="str">
        <f>Tabella3[[#This Row],[Descrizione Attività]]</f>
        <v>700: ME112/A-1B riavvolgimento motore</v>
      </c>
      <c r="U1251" s="57" t="str">
        <f>IF(Tabella1[[#This Row],[DATA]]="","","02")</f>
        <v>02</v>
      </c>
      <c r="V1251" s="34"/>
      <c r="W1251" s="34"/>
      <c r="X1251" s="33"/>
      <c r="Y1251" s="23"/>
      <c r="Z1251" s="21" t="str">
        <f t="shared" si="428"/>
        <v>mercoledì</v>
      </c>
      <c r="AA1251" s="22">
        <f t="shared" si="429"/>
        <v>4</v>
      </c>
      <c r="AB1251" s="22" t="str">
        <f t="shared" si="430"/>
        <v>04:00</v>
      </c>
      <c r="AC1251" s="22" t="str">
        <f t="shared" si="431"/>
        <v>NO</v>
      </c>
      <c r="AD1251" s="46"/>
      <c r="AE1251" s="85">
        <v>45847</v>
      </c>
      <c r="AF1251" s="86" t="s">
        <v>59</v>
      </c>
      <c r="AG1251" s="86" t="s">
        <v>73</v>
      </c>
      <c r="AH1251" s="86">
        <v>5400257025</v>
      </c>
      <c r="AI1251" s="86">
        <v>10</v>
      </c>
      <c r="AJ1251" s="87">
        <v>12.45</v>
      </c>
      <c r="AK1251" s="87">
        <v>16.45</v>
      </c>
      <c r="AL1251" s="87">
        <v>8</v>
      </c>
      <c r="AM1251" s="86" t="s">
        <v>241</v>
      </c>
      <c r="AN1251" s="86" t="s">
        <v>45</v>
      </c>
      <c r="AO1251" s="75" t="s">
        <v>124</v>
      </c>
    </row>
    <row r="1252" spans="1:41" ht="14.45" customHeight="1">
      <c r="A1252" s="38"/>
      <c r="B1252" s="11">
        <f t="shared" si="418"/>
        <v>45847</v>
      </c>
      <c r="C1252" s="39">
        <f t="shared" si="435"/>
        <v>5400258088</v>
      </c>
      <c r="D1252" s="50" t="str">
        <f>IF(AF1252="", "", IFERROR(TEXT(INDEX(Tabella4[N°], MATCH("*"&amp;AF1252&amp;"*", Tabella4[DIPENDENTE], 0)), "0000"), "Non trovato"))</f>
        <v>0483</v>
      </c>
      <c r="E1252" s="50" t="str">
        <f>IF(AG1252="", "", IF(ISERROR(MATCH("*"&amp;AG1252&amp;"*", Tabella4[DIPENDENTE], 0)), "Non trovato", TEXT(INDEX(Tabella4[N°], MATCH("*"&amp;AG1252&amp;"*", Tabella4[DIPENDENTE], 0)), "0000")))</f>
        <v>0266</v>
      </c>
      <c r="F1252" s="48" t="str">
        <f t="shared" si="419"/>
        <v>SCARAVELLI</v>
      </c>
      <c r="G1252" s="48" t="str">
        <f t="shared" si="420"/>
        <v>DI SALVO</v>
      </c>
      <c r="H1252" s="57"/>
      <c r="I1252" s="68" t="str">
        <f t="shared" si="421"/>
        <v>02</v>
      </c>
      <c r="J1252" s="39" t="str">
        <f t="shared" si="432"/>
        <v/>
      </c>
      <c r="K1252" s="40" t="str">
        <f t="shared" si="433"/>
        <v>01:00</v>
      </c>
      <c r="L1252" s="48"/>
      <c r="M1252" s="41" t="str">
        <f t="shared" si="434"/>
        <v/>
      </c>
      <c r="N1252" s="41" t="str">
        <f t="shared" si="422"/>
        <v/>
      </c>
      <c r="O1252" s="10" t="str">
        <f t="shared" si="423"/>
        <v>01:00</v>
      </c>
      <c r="P1252" s="10" t="str">
        <f t="shared" si="424"/>
        <v/>
      </c>
      <c r="Q1252" s="48" t="str">
        <f t="shared" si="425"/>
        <v/>
      </c>
      <c r="R1252" s="48" t="str">
        <f t="shared" si="426"/>
        <v/>
      </c>
      <c r="S1252" s="42" t="str">
        <f t="shared" si="427"/>
        <v>DOPPIO</v>
      </c>
      <c r="T1252" s="57" t="str">
        <f>Tabella3[[#This Row],[Descrizione Attività]]</f>
        <v>1400: faretti per attività su FC-01</v>
      </c>
      <c r="U1252" s="57" t="str">
        <f>IF(Tabella1[[#This Row],[DATA]]="","","02")</f>
        <v>02</v>
      </c>
      <c r="V1252" s="34"/>
      <c r="W1252" s="34"/>
      <c r="X1252" s="33"/>
      <c r="Y1252" s="23"/>
      <c r="Z1252" s="21" t="str">
        <f t="shared" si="428"/>
        <v>mercoledì</v>
      </c>
      <c r="AA1252" s="22">
        <f t="shared" si="429"/>
        <v>1</v>
      </c>
      <c r="AB1252" s="22" t="str">
        <f t="shared" si="430"/>
        <v>01:00</v>
      </c>
      <c r="AC1252" s="22" t="str">
        <f t="shared" si="431"/>
        <v>NO</v>
      </c>
      <c r="AD1252" s="46"/>
      <c r="AE1252" s="85">
        <v>45847</v>
      </c>
      <c r="AF1252" s="86" t="s">
        <v>51</v>
      </c>
      <c r="AG1252" s="86" t="s">
        <v>54</v>
      </c>
      <c r="AH1252" s="86">
        <v>5400258088</v>
      </c>
      <c r="AI1252" s="86">
        <v>10</v>
      </c>
      <c r="AJ1252" s="87">
        <v>11</v>
      </c>
      <c r="AK1252" s="87">
        <v>12</v>
      </c>
      <c r="AL1252" s="87">
        <v>2</v>
      </c>
      <c r="AM1252" s="86" t="s">
        <v>287</v>
      </c>
      <c r="AN1252" s="86" t="s">
        <v>45</v>
      </c>
      <c r="AO1252" s="75" t="s">
        <v>61</v>
      </c>
    </row>
    <row r="1253" spans="1:41" ht="14.45" customHeight="1">
      <c r="A1253" s="38"/>
      <c r="B1253" s="11">
        <f t="shared" si="418"/>
        <v>45847</v>
      </c>
      <c r="C1253" s="39">
        <f>IF(AH1253="","", IF(OR(AH1253=4041, AH1253=4042, AH1253=4043, AH1253=4044, AH1253=4045, AH1253=4046, AH1253=4048, AH1253=4049, AH1253=4051, AH1253=4052, AH1253=4053, AH1253=4054),
404,
IF(AH1253=4047,
"ALTRO CANTIERE",
IF(AH1253=4050,
430,
IF(LEN(AH1253)=5,
MID(AH1253, 1, 2) &amp; "/" &amp; MID(AH1253, 3, 3),
AH1253)
)
)
))</f>
        <v>5400258020</v>
      </c>
      <c r="D1253" s="50" t="str">
        <f>IF(AF1253="", "", IFERROR(TEXT(INDEX(Tabella4[N°], MATCH("*"&amp;AF1253&amp;"*", Tabella4[DIPENDENTE], 0)), "0000"), "Non trovato"))</f>
        <v>0263</v>
      </c>
      <c r="E1253" s="50" t="str">
        <f>IF(AG1253="", "", IF(ISERROR(MATCH("*"&amp;AG1253&amp;"*", Tabella4[DIPENDENTE], 0)), "Non trovato", TEXT(INDEX(Tabella4[N°], MATCH("*"&amp;AG1253&amp;"*", Tabella4[DIPENDENTE], 0)), "0000")))</f>
        <v/>
      </c>
      <c r="F1253" s="48" t="str">
        <f t="shared" si="419"/>
        <v>ROSSITTO G</v>
      </c>
      <c r="G1253" s="48" t="str">
        <f t="shared" si="420"/>
        <v/>
      </c>
      <c r="H1253" s="57"/>
      <c r="I1253" s="68" t="str">
        <f t="shared" si="421"/>
        <v>02</v>
      </c>
      <c r="J1253" s="39" t="str">
        <f t="shared" ref="J1253:J1283" si="436">IF(OR(AH1253=4041, AH1253=4048, AH1253=4049, AH1253=4054, AH1253=4050,AH1253=428),
IF(TEXT(VALUE(AB1253) -
IF(M1253&lt;&gt;"", VALUE(M1253), 0) -
IF(N1253&lt;&gt;"", VALUE(N1253), 0),
"[hh]:mm") = "00:00",
"",
TEXT(VALUE(AB1253) -
IF(M1253&lt;&gt;"", VALUE(M1253), 0) -
IF(N1253&lt;&gt;"", VALUE(N1253), 0),
"[hh]:mm")),
"")</f>
        <v/>
      </c>
      <c r="K1253" s="40" t="str">
        <f t="shared" ref="K1253:K1283" si="437">IF(AND(AH1253&lt;&gt;4041, AH1253&lt;&gt;428, AH1253&lt;&gt;4048, AH1253&lt;&gt;4054, AH1253&lt;&gt;4049, AH1253&lt;&gt;4045, AH1253&lt;&gt;4046, AH1253&lt;&gt;4052, AH1253&lt;&gt;4044, AH1253&lt;&gt;4042, AH1253&lt;&gt;4043, AH1253&lt;&gt;4053, AH1253&lt;&gt;4047, AH1253&lt;&gt;4050),
IF(ISERROR(TEXT(VALUE(AB1253) -
IF(M1253&lt;&gt;"", VALUE(M1253), 0) -
IF(N1253&lt;&gt;"", VALUE(N1253), 0),
"[hh]:mm")), "",
IF(TEXT(VALUE(AB1253) -
IF(M1253&lt;&gt;"", VALUE(M1253), 0) -
IF(N1253&lt;&gt;"", VALUE(N1253), 0),
"[hh]:mm") = "00:00",
"",
TEXT(VALUE(AB1253) -
IF(M1253&lt;&gt;"", VALUE(M1253), 0) -
IF(N1253&lt;&gt;"", VALUE(N1253), 0),
"[hh]:mm"))),
"")</f>
        <v>08:15</v>
      </c>
      <c r="L1253" s="48"/>
      <c r="M1253" s="41" t="str">
        <f t="shared" ref="M1253:M1283" si="438">IF(AND(AC1253="NO", OR(Z1253="lunedì", Z1253="martedì", Z1253="mercoledì", Z1253="giovedì", Z1253="venerdì")),
IF(Z1253="venerdì",
IF(VALUE(AB1253)&gt;VALUE("7:00"),TEXT(VALUE(AB1253)-VALUE("7:00"),"[hh]:mm"),""),
IF(VALUE(AB1253)&gt;VALUE("8:15"),TEXT(VALUE(AB1253)-VALUE("8:15"),"[hh]:mm"),"")
),
"")</f>
        <v/>
      </c>
      <c r="N1253" s="41" t="str">
        <f t="shared" si="422"/>
        <v/>
      </c>
      <c r="O1253" s="10" t="str">
        <f t="shared" si="423"/>
        <v>08:15</v>
      </c>
      <c r="P1253" s="10" t="str">
        <f t="shared" si="424"/>
        <v/>
      </c>
      <c r="Q1253" s="48" t="str">
        <f t="shared" si="425"/>
        <v/>
      </c>
      <c r="R1253" s="48" t="str">
        <f t="shared" si="426"/>
        <v/>
      </c>
      <c r="S1253" s="42" t="str">
        <f t="shared" si="427"/>
        <v>SINGOLO</v>
      </c>
      <c r="T1253" s="57" t="str">
        <f>Tabella3[[#This Row],[Descrizione Attività]]</f>
        <v>Verifiche elettriche 1000-MC101A</v>
      </c>
      <c r="U1253" s="57" t="str">
        <f>IF(Tabella1[[#This Row],[DATA]]="","","02")</f>
        <v>02</v>
      </c>
      <c r="V1253" s="34"/>
      <c r="W1253" s="34"/>
      <c r="X1253" s="33"/>
      <c r="Y1253" s="23"/>
      <c r="Z1253" s="21" t="str">
        <f t="shared" si="428"/>
        <v>mercoledì</v>
      </c>
      <c r="AA1253" s="22">
        <f t="shared" si="429"/>
        <v>8.25</v>
      </c>
      <c r="AB1253" s="22" t="str">
        <f t="shared" si="430"/>
        <v>08:15</v>
      </c>
      <c r="AC1253" s="22" t="str">
        <f t="shared" si="431"/>
        <v>NO</v>
      </c>
      <c r="AD1253" s="46"/>
      <c r="AE1253" s="85">
        <v>45847</v>
      </c>
      <c r="AF1253" s="86" t="s">
        <v>110</v>
      </c>
      <c r="AG1253" s="86"/>
      <c r="AH1253" s="86">
        <v>5400258020</v>
      </c>
      <c r="AI1253" s="86">
        <v>10</v>
      </c>
      <c r="AJ1253" s="87">
        <v>7.45</v>
      </c>
      <c r="AK1253" s="87">
        <v>16.45</v>
      </c>
      <c r="AL1253" s="87">
        <v>8.25</v>
      </c>
      <c r="AM1253" s="86" t="s">
        <v>288</v>
      </c>
      <c r="AN1253" s="86" t="s">
        <v>45</v>
      </c>
      <c r="AO1253" s="75" t="s">
        <v>61</v>
      </c>
    </row>
    <row r="1254" spans="1:41" ht="14.45" customHeight="1">
      <c r="A1254" s="38"/>
      <c r="B1254" s="11">
        <f t="shared" si="418"/>
        <v>45847</v>
      </c>
      <c r="C1254" s="39">
        <f t="shared" ref="C1254:C1283" si="439">IF(AH1254="","", IF(OR(AH1254=4041, AH1254=4042, AH1254=4043, AH1254=4044, AH1254=4045, AH1254=4046, AH1254=4048, AH1254=4049, AH1254=4051, AH1254=4052, AH1254=4053, AH1254=4054),
404,
IF(AH1254=4047,
"ALTRO CANTIERE",
IF(AH1254=4050,
430,
IF(LEN(AH1254)=5,
MID(AH1254, 1, 2) &amp; "/" &amp; MID(AH1254, 3, 3),
AH1254)
)
)
))</f>
        <v>404</v>
      </c>
      <c r="D1254" s="50" t="str">
        <f>IF(AF1254="", "", IFERROR(TEXT(INDEX(Tabella4[N°], MATCH("*"&amp;AF1254&amp;"*", Tabella4[DIPENDENTE], 0)), "0000"), "Non trovato"))</f>
        <v>0319</v>
      </c>
      <c r="E1254" s="50" t="str">
        <f>IF(AG1254="", "", IF(ISERROR(MATCH("*"&amp;AG1254&amp;"*", Tabella4[DIPENDENTE], 0)), "Non trovato", TEXT(INDEX(Tabella4[N°], MATCH("*"&amp;AG1254&amp;"*", Tabella4[DIPENDENTE], 0)), "0000")))</f>
        <v/>
      </c>
      <c r="F1254" s="48" t="str">
        <f t="shared" si="419"/>
        <v>AMARA</v>
      </c>
      <c r="G1254" s="48" t="str">
        <f t="shared" si="420"/>
        <v/>
      </c>
      <c r="H1254" s="57"/>
      <c r="I1254" s="68" t="str">
        <f t="shared" si="421"/>
        <v>02</v>
      </c>
      <c r="J1254" s="39" t="str">
        <f t="shared" si="436"/>
        <v>01:00</v>
      </c>
      <c r="K1254" s="40" t="str">
        <f t="shared" si="437"/>
        <v/>
      </c>
      <c r="L1254" s="48"/>
      <c r="M1254" s="41" t="str">
        <f t="shared" si="438"/>
        <v/>
      </c>
      <c r="N1254" s="41" t="str">
        <f t="shared" si="422"/>
        <v/>
      </c>
      <c r="O1254" s="10" t="str">
        <f t="shared" si="423"/>
        <v>01:00</v>
      </c>
      <c r="P1254" s="10" t="str">
        <f t="shared" si="424"/>
        <v/>
      </c>
      <c r="Q1254" s="48" t="str">
        <f t="shared" si="425"/>
        <v/>
      </c>
      <c r="R1254" s="48" t="str">
        <f t="shared" si="426"/>
        <v/>
      </c>
      <c r="S1254" s="42" t="str">
        <f t="shared" si="427"/>
        <v>SINGOLO</v>
      </c>
      <c r="T1254" s="57" t="str">
        <f>Tabella3[[#This Row],[Descrizione Attività]]</f>
        <v>ORE CONTO PROPRIO</v>
      </c>
      <c r="U1254" s="57" t="str">
        <f>IF(Tabella1[[#This Row],[DATA]]="","","02")</f>
        <v>02</v>
      </c>
      <c r="V1254" s="34"/>
      <c r="W1254" s="34"/>
      <c r="X1254" s="33"/>
      <c r="Y1254" s="23"/>
      <c r="Z1254" s="21" t="str">
        <f t="shared" si="428"/>
        <v>mercoledì</v>
      </c>
      <c r="AA1254" s="22">
        <f t="shared" si="429"/>
        <v>1</v>
      </c>
      <c r="AB1254" s="22" t="str">
        <f t="shared" si="430"/>
        <v>01:00</v>
      </c>
      <c r="AC1254" s="22" t="str">
        <f t="shared" si="431"/>
        <v>NO</v>
      </c>
      <c r="AD1254" s="46"/>
      <c r="AE1254" s="85">
        <v>45847</v>
      </c>
      <c r="AF1254" s="86" t="s">
        <v>155</v>
      </c>
      <c r="AG1254" s="86"/>
      <c r="AH1254" s="86">
        <v>4041</v>
      </c>
      <c r="AI1254" s="86">
        <v>10</v>
      </c>
      <c r="AJ1254" s="87">
        <v>6.45</v>
      </c>
      <c r="AK1254" s="87">
        <v>7.45</v>
      </c>
      <c r="AL1254" s="87">
        <v>1</v>
      </c>
      <c r="AM1254" s="86" t="s">
        <v>62</v>
      </c>
      <c r="AN1254" s="86" t="s">
        <v>49</v>
      </c>
      <c r="AO1254" s="75">
        <v>4041</v>
      </c>
    </row>
    <row r="1255" spans="1:41" ht="14.45" customHeight="1">
      <c r="A1255" s="38"/>
      <c r="B1255" s="11">
        <f t="shared" si="418"/>
        <v>45847</v>
      </c>
      <c r="C1255" s="39" t="str">
        <f t="shared" si="439"/>
        <v>23/134</v>
      </c>
      <c r="D1255" s="50" t="str">
        <f>IF(AF1255="", "", IFERROR(TEXT(INDEX(Tabella4[N°], MATCH("*"&amp;AF1255&amp;"*", Tabella4[DIPENDENTE], 0)), "0000"), "Non trovato"))</f>
        <v>2109</v>
      </c>
      <c r="E1255" s="50" t="str">
        <f>IF(AG1255="", "", IF(ISERROR(MATCH("*"&amp;AG1255&amp;"*", Tabella4[DIPENDENTE], 0)), "Non trovato", TEXT(INDEX(Tabella4[N°], MATCH("*"&amp;AG1255&amp;"*", Tabella4[DIPENDENTE], 0)), "0000")))</f>
        <v/>
      </c>
      <c r="F1255" s="48" t="str">
        <f t="shared" si="419"/>
        <v>CAVALLI</v>
      </c>
      <c r="G1255" s="48" t="str">
        <f t="shared" si="420"/>
        <v/>
      </c>
      <c r="H1255" s="57"/>
      <c r="I1255" s="68" t="str">
        <f t="shared" si="421"/>
        <v>02</v>
      </c>
      <c r="J1255" s="39" t="str">
        <f t="shared" si="436"/>
        <v/>
      </c>
      <c r="K1255" s="40" t="str">
        <f t="shared" si="437"/>
        <v>08:15</v>
      </c>
      <c r="L1255" s="48"/>
      <c r="M1255" s="41" t="str">
        <f t="shared" si="438"/>
        <v/>
      </c>
      <c r="N1255" s="41" t="str">
        <f t="shared" si="422"/>
        <v/>
      </c>
      <c r="O1255" s="10" t="str">
        <f t="shared" si="423"/>
        <v>08:15</v>
      </c>
      <c r="P1255" s="10" t="str">
        <f t="shared" si="424"/>
        <v/>
      </c>
      <c r="Q1255" s="48" t="str">
        <f t="shared" si="425"/>
        <v/>
      </c>
      <c r="R1255" s="48" t="str">
        <f t="shared" si="426"/>
        <v/>
      </c>
      <c r="S1255" s="42" t="str">
        <f t="shared" si="427"/>
        <v>SINGOLO</v>
      </c>
      <c r="T1255" s="57" t="str">
        <f>Tabella3[[#This Row],[Descrizione Attività]]</f>
        <v>Manutenzione Strumentale Isab</v>
      </c>
      <c r="U1255" s="57" t="str">
        <f>IF(Tabella1[[#This Row],[DATA]]="","","02")</f>
        <v>02</v>
      </c>
      <c r="V1255" s="34"/>
      <c r="W1255" s="34"/>
      <c r="X1255" s="33"/>
      <c r="Y1255" s="23"/>
      <c r="Z1255" s="21" t="str">
        <f t="shared" si="428"/>
        <v>mercoledì</v>
      </c>
      <c r="AA1255" s="22">
        <f t="shared" si="429"/>
        <v>8.25</v>
      </c>
      <c r="AB1255" s="22" t="str">
        <f t="shared" si="430"/>
        <v>08:15</v>
      </c>
      <c r="AC1255" s="22" t="str">
        <f t="shared" si="431"/>
        <v>NO</v>
      </c>
      <c r="AD1255" s="46"/>
      <c r="AE1255" s="85">
        <v>45847</v>
      </c>
      <c r="AF1255" s="86" t="s">
        <v>114</v>
      </c>
      <c r="AG1255" s="86"/>
      <c r="AH1255" s="86">
        <v>23134</v>
      </c>
      <c r="AI1255" s="86">
        <v>20</v>
      </c>
      <c r="AJ1255" s="87">
        <v>7.45</v>
      </c>
      <c r="AK1255" s="87">
        <v>16.45</v>
      </c>
      <c r="AL1255" s="87">
        <v>8.25</v>
      </c>
      <c r="AM1255" s="86" t="s">
        <v>156</v>
      </c>
      <c r="AN1255" s="86" t="s">
        <v>49</v>
      </c>
      <c r="AO1255" s="75" t="s">
        <v>46</v>
      </c>
    </row>
    <row r="1256" spans="1:41" ht="14.45" customHeight="1">
      <c r="A1256" s="64"/>
      <c r="B1256" s="11">
        <f t="shared" si="418"/>
        <v>45847</v>
      </c>
      <c r="C1256" s="39">
        <f t="shared" si="439"/>
        <v>404</v>
      </c>
      <c r="D1256" s="50" t="str">
        <f>IF(AF1256="", "", IFERROR(TEXT(INDEX(Tabella4[N°], MATCH("*"&amp;AF1256&amp;"*", Tabella4[DIPENDENTE], 0)), "0000"), "Non trovato"))</f>
        <v>1050</v>
      </c>
      <c r="E1256" s="50" t="str">
        <f>IF(AG1256="", "", IF(ISERROR(MATCH("*"&amp;AG1256&amp;"*", Tabella4[DIPENDENTE], 0)), "Non trovato", TEXT(INDEX(Tabella4[N°], MATCH("*"&amp;AG1256&amp;"*", Tabella4[DIPENDENTE], 0)), "0000")))</f>
        <v/>
      </c>
      <c r="F1256" s="48" t="str">
        <f t="shared" si="419"/>
        <v>GIGLIUTO M</v>
      </c>
      <c r="G1256" s="48" t="str">
        <f t="shared" si="420"/>
        <v/>
      </c>
      <c r="H1256" s="57"/>
      <c r="I1256" s="68" t="str">
        <f t="shared" si="421"/>
        <v>02</v>
      </c>
      <c r="J1256" s="39" t="str">
        <f t="shared" si="436"/>
        <v>08:15</v>
      </c>
      <c r="K1256" s="40" t="str">
        <f t="shared" si="437"/>
        <v/>
      </c>
      <c r="L1256" s="48"/>
      <c r="M1256" s="41" t="str">
        <f t="shared" si="438"/>
        <v>00:30</v>
      </c>
      <c r="N1256" s="41" t="str">
        <f t="shared" si="422"/>
        <v/>
      </c>
      <c r="O1256" s="10" t="str">
        <f t="shared" si="423"/>
        <v>08:45</v>
      </c>
      <c r="P1256" s="10" t="str">
        <f t="shared" si="424"/>
        <v/>
      </c>
      <c r="Q1256" s="48" t="str">
        <f t="shared" si="425"/>
        <v/>
      </c>
      <c r="R1256" s="48" t="str">
        <f t="shared" si="426"/>
        <v/>
      </c>
      <c r="S1256" s="42" t="str">
        <f t="shared" si="427"/>
        <v>SINGOLO</v>
      </c>
      <c r="T1256" s="57" t="str">
        <f>Tabella3[[#This Row],[Descrizione Attività]]</f>
        <v>ORE CONTO PROPRIO</v>
      </c>
      <c r="U1256" s="57" t="str">
        <f>IF(Tabella1[[#This Row],[DATA]]="","","02")</f>
        <v>02</v>
      </c>
      <c r="V1256" s="34"/>
      <c r="W1256" s="34"/>
      <c r="X1256" s="33"/>
      <c r="Y1256" s="23"/>
      <c r="Z1256" s="21" t="str">
        <f t="shared" si="428"/>
        <v>mercoledì</v>
      </c>
      <c r="AA1256" s="22">
        <f t="shared" si="429"/>
        <v>8.75</v>
      </c>
      <c r="AB1256" s="22" t="str">
        <f t="shared" si="430"/>
        <v>08:45</v>
      </c>
      <c r="AC1256" s="22" t="str">
        <f t="shared" si="431"/>
        <v>NO</v>
      </c>
      <c r="AD1256" s="46"/>
      <c r="AE1256" s="85">
        <v>45847</v>
      </c>
      <c r="AF1256" s="86" t="s">
        <v>109</v>
      </c>
      <c r="AG1256" s="86"/>
      <c r="AH1256" s="86">
        <v>4041</v>
      </c>
      <c r="AI1256" s="86">
        <v>10</v>
      </c>
      <c r="AJ1256" s="87">
        <v>7.15</v>
      </c>
      <c r="AK1256" s="87">
        <v>16.45</v>
      </c>
      <c r="AL1256" s="87">
        <v>8.75</v>
      </c>
      <c r="AM1256" s="86" t="s">
        <v>62</v>
      </c>
      <c r="AN1256" s="86" t="s">
        <v>49</v>
      </c>
      <c r="AO1256" s="75">
        <v>4041</v>
      </c>
    </row>
    <row r="1257" spans="1:41" ht="14.45" customHeight="1">
      <c r="A1257" s="38"/>
      <c r="B1257" s="11">
        <f t="shared" si="418"/>
        <v>45847</v>
      </c>
      <c r="C1257" s="39">
        <f t="shared" si="439"/>
        <v>404</v>
      </c>
      <c r="D1257" s="50" t="str">
        <f>IF(AF1257="", "", IFERROR(TEXT(INDEX(Tabella4[N°], MATCH("*"&amp;AF1257&amp;"*", Tabella4[DIPENDENTE], 0)), "0000"), "Non trovato"))</f>
        <v>0278</v>
      </c>
      <c r="E1257" s="50" t="str">
        <f>IF(AG1257="", "", IF(ISERROR(MATCH("*"&amp;AG1257&amp;"*", Tabella4[DIPENDENTE], 0)), "Non trovato", TEXT(INDEX(Tabella4[N°], MATCH("*"&amp;AG1257&amp;"*", Tabella4[DIPENDENTE], 0)), "0000")))</f>
        <v>0386</v>
      </c>
      <c r="F1257" s="48" t="str">
        <f t="shared" si="419"/>
        <v>INTRESSALVI</v>
      </c>
      <c r="G1257" s="48" t="str">
        <f t="shared" si="420"/>
        <v>TRICHINI</v>
      </c>
      <c r="H1257" s="57"/>
      <c r="I1257" s="68" t="str">
        <f t="shared" si="421"/>
        <v>02</v>
      </c>
      <c r="J1257" s="39" t="str">
        <f t="shared" si="436"/>
        <v>08:15</v>
      </c>
      <c r="K1257" s="40" t="str">
        <f t="shared" si="437"/>
        <v/>
      </c>
      <c r="L1257" s="48"/>
      <c r="M1257" s="41" t="str">
        <f t="shared" si="438"/>
        <v/>
      </c>
      <c r="N1257" s="41" t="str">
        <f t="shared" si="422"/>
        <v/>
      </c>
      <c r="O1257" s="10" t="str">
        <f t="shared" si="423"/>
        <v>08:15</v>
      </c>
      <c r="P1257" s="10" t="str">
        <f t="shared" si="424"/>
        <v/>
      </c>
      <c r="Q1257" s="48" t="str">
        <f t="shared" si="425"/>
        <v/>
      </c>
      <c r="R1257" s="48" t="str">
        <f t="shared" si="426"/>
        <v/>
      </c>
      <c r="S1257" s="42" t="str">
        <f t="shared" si="427"/>
        <v>DOPPIO</v>
      </c>
      <c r="T1257" s="57" t="str">
        <f>Tabella3[[#This Row],[Descrizione Attività]]</f>
        <v>ORE CONTO PROPRIO</v>
      </c>
      <c r="U1257" s="57" t="str">
        <f>IF(Tabella1[[#This Row],[DATA]]="","","02")</f>
        <v>02</v>
      </c>
      <c r="V1257" s="34"/>
      <c r="W1257" s="34"/>
      <c r="X1257" s="33"/>
      <c r="Y1257" s="23"/>
      <c r="Z1257" s="21" t="str">
        <f t="shared" si="428"/>
        <v>mercoledì</v>
      </c>
      <c r="AA1257" s="22">
        <f t="shared" si="429"/>
        <v>8.25</v>
      </c>
      <c r="AB1257" s="22" t="str">
        <f t="shared" si="430"/>
        <v>08:15</v>
      </c>
      <c r="AC1257" s="22" t="str">
        <f t="shared" si="431"/>
        <v>NO</v>
      </c>
      <c r="AD1257" s="46"/>
      <c r="AE1257" s="85">
        <v>45847</v>
      </c>
      <c r="AF1257" s="86" t="s">
        <v>50</v>
      </c>
      <c r="AG1257" s="86" t="s">
        <v>113</v>
      </c>
      <c r="AH1257" s="86">
        <v>4041</v>
      </c>
      <c r="AI1257" s="86">
        <v>10</v>
      </c>
      <c r="AJ1257" s="87">
        <v>7.45</v>
      </c>
      <c r="AK1257" s="87">
        <v>16.45</v>
      </c>
      <c r="AL1257" s="87">
        <v>16.5</v>
      </c>
      <c r="AM1257" s="86" t="s">
        <v>62</v>
      </c>
      <c r="AN1257" s="86" t="s">
        <v>49</v>
      </c>
      <c r="AO1257" s="75">
        <v>4041</v>
      </c>
    </row>
    <row r="1258" spans="1:41" ht="14.45" customHeight="1">
      <c r="A1258" s="38"/>
      <c r="B1258" s="11">
        <f t="shared" si="418"/>
        <v>45847</v>
      </c>
      <c r="C1258" s="39" t="str">
        <f t="shared" si="439"/>
        <v>23/134</v>
      </c>
      <c r="D1258" s="50" t="str">
        <f>IF(AF1258="", "", IFERROR(TEXT(INDEX(Tabella4[N°], MATCH("*"&amp;AF1258&amp;"*", Tabella4[DIPENDENTE], 0)), "0000"), "Non trovato"))</f>
        <v>0263</v>
      </c>
      <c r="E1258" s="50" t="str">
        <f>IF(AG1258="", "", IF(ISERROR(MATCH("*"&amp;AG1258&amp;"*", Tabella4[DIPENDENTE], 0)), "Non trovato", TEXT(INDEX(Tabella4[N°], MATCH("*"&amp;AG1258&amp;"*", Tabella4[DIPENDENTE], 0)), "0000")))</f>
        <v/>
      </c>
      <c r="F1258" s="48" t="str">
        <f t="shared" si="419"/>
        <v>ROSSITTO G</v>
      </c>
      <c r="G1258" s="48" t="str">
        <f t="shared" si="420"/>
        <v/>
      </c>
      <c r="H1258" s="57"/>
      <c r="I1258" s="68" t="str">
        <f t="shared" si="421"/>
        <v>02</v>
      </c>
      <c r="J1258" s="39" t="str">
        <f t="shared" si="436"/>
        <v/>
      </c>
      <c r="K1258" s="40" t="str">
        <f t="shared" si="437"/>
        <v>01:30</v>
      </c>
      <c r="L1258" s="48"/>
      <c r="M1258" s="41" t="str">
        <f t="shared" si="438"/>
        <v/>
      </c>
      <c r="N1258" s="41" t="str">
        <f t="shared" si="422"/>
        <v/>
      </c>
      <c r="O1258" s="10" t="str">
        <f t="shared" si="423"/>
        <v>01:30</v>
      </c>
      <c r="P1258" s="10" t="str">
        <f t="shared" si="424"/>
        <v/>
      </c>
      <c r="Q1258" s="48" t="str">
        <f t="shared" si="425"/>
        <v/>
      </c>
      <c r="R1258" s="48" t="str">
        <f t="shared" si="426"/>
        <v/>
      </c>
      <c r="S1258" s="42" t="str">
        <f t="shared" si="427"/>
        <v>SINGOLO</v>
      </c>
      <c r="T1258" s="57" t="str">
        <f>Tabella3[[#This Row],[Descrizione Attività]]</f>
        <v>Manutenzione Elettrica Isab</v>
      </c>
      <c r="U1258" s="57" t="str">
        <f>IF(Tabella1[[#This Row],[DATA]]="","","02")</f>
        <v>02</v>
      </c>
      <c r="V1258" s="34"/>
      <c r="W1258" s="34"/>
      <c r="X1258" s="33"/>
      <c r="Y1258" s="23"/>
      <c r="Z1258" s="21" t="str">
        <f t="shared" si="428"/>
        <v>mercoledì</v>
      </c>
      <c r="AA1258" s="22">
        <f t="shared" si="429"/>
        <v>1.5</v>
      </c>
      <c r="AB1258" s="22" t="str">
        <f t="shared" si="430"/>
        <v>01:30</v>
      </c>
      <c r="AC1258" s="22" t="str">
        <f t="shared" si="431"/>
        <v>NO</v>
      </c>
      <c r="AD1258" s="46"/>
      <c r="AE1258" s="85">
        <v>45847</v>
      </c>
      <c r="AF1258" s="86" t="s">
        <v>110</v>
      </c>
      <c r="AG1258" s="86"/>
      <c r="AH1258" s="86">
        <v>23134</v>
      </c>
      <c r="AI1258" s="86">
        <v>10</v>
      </c>
      <c r="AJ1258" s="87">
        <v>6.15</v>
      </c>
      <c r="AK1258" s="87">
        <v>7.45</v>
      </c>
      <c r="AL1258" s="87">
        <v>1.5</v>
      </c>
      <c r="AM1258" s="86" t="s">
        <v>111</v>
      </c>
      <c r="AN1258" s="86" t="s">
        <v>49</v>
      </c>
      <c r="AO1258" s="75" t="s">
        <v>61</v>
      </c>
    </row>
    <row r="1259" spans="1:41" ht="14.45" customHeight="1">
      <c r="A1259" s="38"/>
      <c r="B1259" s="11">
        <f t="shared" si="418"/>
        <v>45847</v>
      </c>
      <c r="C1259" s="39" t="str">
        <f t="shared" si="439"/>
        <v>23/134</v>
      </c>
      <c r="D1259" s="50" t="str">
        <f>IF(AF1259="", "", IFERROR(TEXT(INDEX(Tabella4[N°], MATCH("*"&amp;AF1259&amp;"*", Tabella4[DIPENDENTE], 0)), "0000"), "Non trovato"))</f>
        <v>0263</v>
      </c>
      <c r="E1259" s="50" t="str">
        <f>IF(AG1259="", "", IF(ISERROR(MATCH("*"&amp;AG1259&amp;"*", Tabella4[DIPENDENTE], 0)), "Non trovato", TEXT(INDEX(Tabella4[N°], MATCH("*"&amp;AG1259&amp;"*", Tabella4[DIPENDENTE], 0)), "0000")))</f>
        <v/>
      </c>
      <c r="F1259" s="48" t="str">
        <f t="shared" si="419"/>
        <v>ROSSITTO G</v>
      </c>
      <c r="G1259" s="48" t="str">
        <f t="shared" si="420"/>
        <v/>
      </c>
      <c r="H1259" s="57"/>
      <c r="I1259" s="68" t="str">
        <f t="shared" si="421"/>
        <v>02</v>
      </c>
      <c r="J1259" s="39" t="str">
        <f t="shared" si="436"/>
        <v/>
      </c>
      <c r="K1259" s="40" t="str">
        <f t="shared" si="437"/>
        <v>01:00</v>
      </c>
      <c r="L1259" s="48"/>
      <c r="M1259" s="41" t="str">
        <f t="shared" si="438"/>
        <v/>
      </c>
      <c r="N1259" s="41" t="str">
        <f t="shared" si="422"/>
        <v/>
      </c>
      <c r="O1259" s="10" t="str">
        <f t="shared" si="423"/>
        <v>01:00</v>
      </c>
      <c r="P1259" s="10" t="str">
        <f t="shared" si="424"/>
        <v/>
      </c>
      <c r="Q1259" s="48" t="str">
        <f t="shared" si="425"/>
        <v/>
      </c>
      <c r="R1259" s="48" t="str">
        <f t="shared" si="426"/>
        <v/>
      </c>
      <c r="S1259" s="42" t="str">
        <f t="shared" si="427"/>
        <v>SINGOLO</v>
      </c>
      <c r="T1259" s="57" t="str">
        <f>Tabella3[[#This Row],[Descrizione Attività]]</f>
        <v>Manutenzione Elettrica Isab</v>
      </c>
      <c r="U1259" s="57" t="str">
        <f>IF(Tabella1[[#This Row],[DATA]]="","","02")</f>
        <v>02</v>
      </c>
      <c r="V1259" s="34"/>
      <c r="W1259" s="34"/>
      <c r="X1259" s="33"/>
      <c r="Y1259" s="23"/>
      <c r="Z1259" s="21" t="str">
        <f t="shared" si="428"/>
        <v>mercoledì</v>
      </c>
      <c r="AA1259" s="22">
        <f t="shared" si="429"/>
        <v>1</v>
      </c>
      <c r="AB1259" s="22" t="str">
        <f t="shared" si="430"/>
        <v>01:00</v>
      </c>
      <c r="AC1259" s="22" t="str">
        <f t="shared" si="431"/>
        <v>NO</v>
      </c>
      <c r="AD1259" s="46"/>
      <c r="AE1259" s="85">
        <v>45847</v>
      </c>
      <c r="AF1259" s="86" t="s">
        <v>110</v>
      </c>
      <c r="AG1259" s="86"/>
      <c r="AH1259" s="86">
        <v>23134</v>
      </c>
      <c r="AI1259" s="86">
        <v>10</v>
      </c>
      <c r="AJ1259" s="87">
        <v>16.45</v>
      </c>
      <c r="AK1259" s="87">
        <v>17.45</v>
      </c>
      <c r="AL1259" s="87">
        <v>1</v>
      </c>
      <c r="AM1259" s="86" t="s">
        <v>111</v>
      </c>
      <c r="AN1259" s="86" t="s">
        <v>49</v>
      </c>
      <c r="AO1259" s="75" t="s">
        <v>61</v>
      </c>
    </row>
    <row r="1260" spans="1:41" ht="14.45" customHeight="1">
      <c r="A1260" s="38"/>
      <c r="B1260" s="11">
        <f t="shared" si="418"/>
        <v>45847</v>
      </c>
      <c r="C1260" s="39">
        <f t="shared" si="439"/>
        <v>404</v>
      </c>
      <c r="D1260" s="50" t="str">
        <f>IF(AF1260="", "", IFERROR(TEXT(INDEX(Tabella4[N°], MATCH("*"&amp;AF1260&amp;"*", Tabella4[DIPENDENTE], 0)), "0000"), "Non trovato"))</f>
        <v>0483</v>
      </c>
      <c r="E1260" s="50" t="str">
        <f>IF(AG1260="", "", IF(ISERROR(MATCH("*"&amp;AG1260&amp;"*", Tabella4[DIPENDENTE], 0)), "Non trovato", TEXT(INDEX(Tabella4[N°], MATCH("*"&amp;AG1260&amp;"*", Tabella4[DIPENDENTE], 0)), "0000")))</f>
        <v/>
      </c>
      <c r="F1260" s="48" t="str">
        <f t="shared" si="419"/>
        <v>SCARAVELLI</v>
      </c>
      <c r="G1260" s="48" t="str">
        <f t="shared" si="420"/>
        <v/>
      </c>
      <c r="H1260" s="57"/>
      <c r="I1260" s="68" t="str">
        <f t="shared" si="421"/>
        <v>02</v>
      </c>
      <c r="J1260" s="39" t="str">
        <f t="shared" si="436"/>
        <v>03:15</v>
      </c>
      <c r="K1260" s="40" t="str">
        <f t="shared" si="437"/>
        <v/>
      </c>
      <c r="L1260" s="48"/>
      <c r="M1260" s="41" t="str">
        <f t="shared" si="438"/>
        <v/>
      </c>
      <c r="N1260" s="41" t="str">
        <f t="shared" si="422"/>
        <v/>
      </c>
      <c r="O1260" s="10" t="str">
        <f t="shared" si="423"/>
        <v>03:15</v>
      </c>
      <c r="P1260" s="10" t="str">
        <f t="shared" si="424"/>
        <v/>
      </c>
      <c r="Q1260" s="48" t="str">
        <f t="shared" si="425"/>
        <v/>
      </c>
      <c r="R1260" s="48" t="str">
        <f t="shared" si="426"/>
        <v/>
      </c>
      <c r="S1260" s="42" t="str">
        <f t="shared" si="427"/>
        <v>SINGOLO</v>
      </c>
      <c r="T1260" s="57" t="str">
        <f>Tabella3[[#This Row],[Descrizione Attività]]</f>
        <v>ORE CONTO PROPRIO</v>
      </c>
      <c r="U1260" s="57" t="str">
        <f>IF(Tabella1[[#This Row],[DATA]]="","","02")</f>
        <v>02</v>
      </c>
      <c r="V1260" s="34"/>
      <c r="W1260" s="34"/>
      <c r="X1260" s="33"/>
      <c r="Y1260" s="23"/>
      <c r="Z1260" s="21" t="str">
        <f t="shared" si="428"/>
        <v>mercoledì</v>
      </c>
      <c r="AA1260" s="22">
        <f t="shared" si="429"/>
        <v>3.25</v>
      </c>
      <c r="AB1260" s="22" t="str">
        <f t="shared" si="430"/>
        <v>03:15</v>
      </c>
      <c r="AC1260" s="22" t="str">
        <f t="shared" si="431"/>
        <v>NO</v>
      </c>
      <c r="AD1260" s="46"/>
      <c r="AE1260" s="85">
        <v>45847</v>
      </c>
      <c r="AF1260" s="86" t="s">
        <v>51</v>
      </c>
      <c r="AG1260" s="86"/>
      <c r="AH1260" s="86">
        <v>4041</v>
      </c>
      <c r="AI1260" s="86">
        <v>10</v>
      </c>
      <c r="AJ1260" s="87">
        <v>7.45</v>
      </c>
      <c r="AK1260" s="87">
        <v>11</v>
      </c>
      <c r="AL1260" s="87">
        <v>3.25</v>
      </c>
      <c r="AM1260" s="86" t="s">
        <v>62</v>
      </c>
      <c r="AN1260" s="86" t="s">
        <v>49</v>
      </c>
      <c r="AO1260" s="75">
        <v>4041</v>
      </c>
    </row>
    <row r="1261" spans="1:41" ht="14.45" customHeight="1">
      <c r="A1261" s="38"/>
      <c r="B1261" s="11">
        <f t="shared" si="418"/>
        <v>45847</v>
      </c>
      <c r="C1261" s="39">
        <f t="shared" si="439"/>
        <v>404</v>
      </c>
      <c r="D1261" s="50" t="str">
        <f>IF(AF1261="", "", IFERROR(TEXT(INDEX(Tabella4[N°], MATCH("*"&amp;AF1261&amp;"*", Tabella4[DIPENDENTE], 0)), "0000"), "Non trovato"))</f>
        <v>0483</v>
      </c>
      <c r="E1261" s="50" t="str">
        <f>IF(AG1261="", "", IF(ISERROR(MATCH("*"&amp;AG1261&amp;"*", Tabella4[DIPENDENTE], 0)), "Non trovato", TEXT(INDEX(Tabella4[N°], MATCH("*"&amp;AG1261&amp;"*", Tabella4[DIPENDENTE], 0)), "0000")))</f>
        <v/>
      </c>
      <c r="F1261" s="48" t="str">
        <f t="shared" si="419"/>
        <v>SCARAVELLI</v>
      </c>
      <c r="G1261" s="48" t="str">
        <f t="shared" si="420"/>
        <v/>
      </c>
      <c r="H1261" s="57"/>
      <c r="I1261" s="68" t="str">
        <f t="shared" si="421"/>
        <v>02</v>
      </c>
      <c r="J1261" s="39" t="str">
        <f t="shared" si="436"/>
        <v>04:00</v>
      </c>
      <c r="K1261" s="40" t="str">
        <f t="shared" si="437"/>
        <v/>
      </c>
      <c r="L1261" s="48"/>
      <c r="M1261" s="41" t="str">
        <f t="shared" si="438"/>
        <v/>
      </c>
      <c r="N1261" s="41" t="str">
        <f t="shared" si="422"/>
        <v/>
      </c>
      <c r="O1261" s="10" t="str">
        <f t="shared" si="423"/>
        <v>04:00</v>
      </c>
      <c r="P1261" s="10" t="str">
        <f t="shared" si="424"/>
        <v/>
      </c>
      <c r="Q1261" s="48" t="str">
        <f t="shared" si="425"/>
        <v/>
      </c>
      <c r="R1261" s="48" t="str">
        <f t="shared" si="426"/>
        <v/>
      </c>
      <c r="S1261" s="42" t="str">
        <f t="shared" si="427"/>
        <v>SINGOLO</v>
      </c>
      <c r="T1261" s="57" t="str">
        <f>Tabella3[[#This Row],[Descrizione Attività]]</f>
        <v>ORE CONTO PROPRIO</v>
      </c>
      <c r="U1261" s="57" t="str">
        <f>IF(Tabella1[[#This Row],[DATA]]="","","02")</f>
        <v>02</v>
      </c>
      <c r="V1261" s="34"/>
      <c r="W1261" s="34"/>
      <c r="X1261" s="33"/>
      <c r="Y1261" s="23"/>
      <c r="Z1261" s="21" t="str">
        <f t="shared" si="428"/>
        <v>mercoledì</v>
      </c>
      <c r="AA1261" s="22">
        <f t="shared" si="429"/>
        <v>4</v>
      </c>
      <c r="AB1261" s="22" t="str">
        <f t="shared" si="430"/>
        <v>04:00</v>
      </c>
      <c r="AC1261" s="22" t="str">
        <f t="shared" si="431"/>
        <v>NO</v>
      </c>
      <c r="AD1261" s="46"/>
      <c r="AE1261" s="85">
        <v>45847</v>
      </c>
      <c r="AF1261" s="86" t="s">
        <v>51</v>
      </c>
      <c r="AG1261" s="86"/>
      <c r="AH1261" s="86">
        <v>4041</v>
      </c>
      <c r="AI1261" s="86">
        <v>10</v>
      </c>
      <c r="AJ1261" s="87">
        <v>12.45</v>
      </c>
      <c r="AK1261" s="87">
        <v>16.45</v>
      </c>
      <c r="AL1261" s="87">
        <v>4</v>
      </c>
      <c r="AM1261" s="86" t="s">
        <v>62</v>
      </c>
      <c r="AN1261" s="86" t="s">
        <v>49</v>
      </c>
      <c r="AO1261" s="75">
        <v>4041</v>
      </c>
    </row>
    <row r="1262" spans="1:41" ht="14.45" customHeight="1">
      <c r="A1262" s="38"/>
      <c r="B1262" s="11">
        <f t="shared" si="418"/>
        <v>45847</v>
      </c>
      <c r="C1262" s="39">
        <f t="shared" si="439"/>
        <v>5400257237</v>
      </c>
      <c r="D1262" s="50" t="str">
        <f>IF(AF1262="", "", IFERROR(TEXT(INDEX(Tabella4[N°], MATCH("*"&amp;AF1262&amp;"*", Tabella4[DIPENDENTE], 0)), "0000"), "Non trovato"))</f>
        <v>0493</v>
      </c>
      <c r="E1262" s="50" t="str">
        <f>IF(AG1262="", "", IF(ISERROR(MATCH("*"&amp;AG1262&amp;"*", Tabella4[DIPENDENTE], 0)), "Non trovato", TEXT(INDEX(Tabella4[N°], MATCH("*"&amp;AG1262&amp;"*", Tabella4[DIPENDENTE], 0)), "0000")))</f>
        <v>0304</v>
      </c>
      <c r="F1262" s="48" t="str">
        <f t="shared" si="419"/>
        <v>SPINALI D</v>
      </c>
      <c r="G1262" s="48" t="str">
        <f t="shared" si="420"/>
        <v>MANSERVIGI</v>
      </c>
      <c r="H1262" s="57"/>
      <c r="I1262" s="68" t="str">
        <f t="shared" si="421"/>
        <v>02</v>
      </c>
      <c r="J1262" s="39" t="str">
        <f t="shared" si="436"/>
        <v/>
      </c>
      <c r="K1262" s="40" t="str">
        <f t="shared" si="437"/>
        <v>04:15</v>
      </c>
      <c r="L1262" s="48"/>
      <c r="M1262" s="41" t="str">
        <f t="shared" si="438"/>
        <v/>
      </c>
      <c r="N1262" s="41" t="str">
        <f t="shared" si="422"/>
        <v/>
      </c>
      <c r="O1262" s="10" t="str">
        <f t="shared" si="423"/>
        <v>04:15</v>
      </c>
      <c r="P1262" s="10" t="str">
        <f t="shared" si="424"/>
        <v/>
      </c>
      <c r="Q1262" s="48" t="str">
        <f t="shared" si="425"/>
        <v/>
      </c>
      <c r="R1262" s="48" t="str">
        <f t="shared" si="426"/>
        <v/>
      </c>
      <c r="S1262" s="42" t="str">
        <f t="shared" si="427"/>
        <v>DOPPIO</v>
      </c>
      <c r="T1262" s="57" t="str">
        <f>Tabella3[[#This Row],[Descrizione Attività]]</f>
        <v>PA1S: squ strum correttiva Luglio</v>
      </c>
      <c r="U1262" s="57" t="str">
        <f>IF(Tabella1[[#This Row],[DATA]]="","","02")</f>
        <v>02</v>
      </c>
      <c r="V1262" s="34"/>
      <c r="W1262" s="34"/>
      <c r="X1262" s="33"/>
      <c r="Y1262" s="23"/>
      <c r="Z1262" s="21" t="str">
        <f t="shared" si="428"/>
        <v>mercoledì</v>
      </c>
      <c r="AA1262" s="22">
        <f t="shared" si="429"/>
        <v>4.25</v>
      </c>
      <c r="AB1262" s="22" t="str">
        <f t="shared" si="430"/>
        <v>04:15</v>
      </c>
      <c r="AC1262" s="22" t="str">
        <f t="shared" si="431"/>
        <v>NO</v>
      </c>
      <c r="AD1262" s="46"/>
      <c r="AE1262" s="85">
        <v>45847</v>
      </c>
      <c r="AF1262" s="86" t="s">
        <v>42</v>
      </c>
      <c r="AG1262" s="86" t="s">
        <v>87</v>
      </c>
      <c r="AH1262" s="86">
        <v>5400257237</v>
      </c>
      <c r="AI1262" s="86">
        <v>10</v>
      </c>
      <c r="AJ1262" s="87">
        <v>7.45</v>
      </c>
      <c r="AK1262" s="87">
        <v>12</v>
      </c>
      <c r="AL1262" s="87">
        <v>8.5</v>
      </c>
      <c r="AM1262" s="86" t="s">
        <v>260</v>
      </c>
      <c r="AN1262" s="86" t="s">
        <v>45</v>
      </c>
      <c r="AO1262" s="75" t="s">
        <v>46</v>
      </c>
    </row>
    <row r="1263" spans="1:41" ht="14.45" customHeight="1">
      <c r="A1263" s="38"/>
      <c r="B1263" s="11">
        <f t="shared" si="418"/>
        <v>45847</v>
      </c>
      <c r="C1263" s="39">
        <f t="shared" si="439"/>
        <v>5400257235</v>
      </c>
      <c r="D1263" s="50" t="str">
        <f>IF(AF1263="", "", IFERROR(TEXT(INDEX(Tabella4[N°], MATCH("*"&amp;AF1263&amp;"*", Tabella4[DIPENDENTE], 0)), "0000"), "Non trovato"))</f>
        <v>1442</v>
      </c>
      <c r="E1263" s="50" t="str">
        <f>IF(AG1263="", "", IF(ISERROR(MATCH("*"&amp;AG1263&amp;"*", Tabella4[DIPENDENTE], 0)), "Non trovato", TEXT(INDEX(Tabella4[N°], MATCH("*"&amp;AG1263&amp;"*", Tabella4[DIPENDENTE], 0)), "0000")))</f>
        <v>1924</v>
      </c>
      <c r="F1263" s="48" t="str">
        <f t="shared" si="419"/>
        <v>TARASCIO</v>
      </c>
      <c r="G1263" s="48" t="str">
        <f t="shared" si="420"/>
        <v>PARTESANO</v>
      </c>
      <c r="H1263" s="57"/>
      <c r="I1263" s="68" t="str">
        <f t="shared" si="421"/>
        <v>02</v>
      </c>
      <c r="J1263" s="39" t="str">
        <f t="shared" si="436"/>
        <v/>
      </c>
      <c r="K1263" s="40" t="str">
        <f t="shared" si="437"/>
        <v>08:15</v>
      </c>
      <c r="L1263" s="48"/>
      <c r="M1263" s="41" t="str">
        <f t="shared" si="438"/>
        <v/>
      </c>
      <c r="N1263" s="41" t="str">
        <f t="shared" si="422"/>
        <v/>
      </c>
      <c r="O1263" s="10" t="str">
        <f t="shared" si="423"/>
        <v>08:15</v>
      </c>
      <c r="P1263" s="10" t="str">
        <f t="shared" si="424"/>
        <v/>
      </c>
      <c r="Q1263" s="48" t="str">
        <f t="shared" si="425"/>
        <v/>
      </c>
      <c r="R1263" s="48" t="str">
        <f t="shared" si="426"/>
        <v/>
      </c>
      <c r="S1263" s="42" t="str">
        <f t="shared" si="427"/>
        <v>DOPPIO</v>
      </c>
      <c r="T1263" s="57" t="str">
        <f>Tabella3[[#This Row],[Descrizione Attività]]</f>
        <v>Utilities: squ strum correttiva Luglio</v>
      </c>
      <c r="U1263" s="57" t="str">
        <f>IF(Tabella1[[#This Row],[DATA]]="","","02")</f>
        <v>02</v>
      </c>
      <c r="V1263" s="34"/>
      <c r="W1263" s="34"/>
      <c r="X1263" s="33"/>
      <c r="Y1263" s="23"/>
      <c r="Z1263" s="21" t="str">
        <f t="shared" si="428"/>
        <v>mercoledì</v>
      </c>
      <c r="AA1263" s="22">
        <f t="shared" si="429"/>
        <v>8.25</v>
      </c>
      <c r="AB1263" s="22" t="str">
        <f t="shared" si="430"/>
        <v>08:15</v>
      </c>
      <c r="AC1263" s="22" t="str">
        <f t="shared" si="431"/>
        <v>NO</v>
      </c>
      <c r="AD1263" s="46"/>
      <c r="AE1263" s="85">
        <v>45847</v>
      </c>
      <c r="AF1263" s="86" t="s">
        <v>102</v>
      </c>
      <c r="AG1263" s="86" t="s">
        <v>103</v>
      </c>
      <c r="AH1263" s="86">
        <v>5400257235</v>
      </c>
      <c r="AI1263" s="86">
        <v>10</v>
      </c>
      <c r="AJ1263" s="87">
        <v>7.45</v>
      </c>
      <c r="AK1263" s="87">
        <v>16.45</v>
      </c>
      <c r="AL1263" s="87">
        <v>16.5</v>
      </c>
      <c r="AM1263" s="86" t="s">
        <v>262</v>
      </c>
      <c r="AN1263" s="86" t="s">
        <v>45</v>
      </c>
      <c r="AO1263" s="75" t="s">
        <v>46</v>
      </c>
    </row>
    <row r="1264" spans="1:41" ht="14.45" customHeight="1">
      <c r="A1264" s="38"/>
      <c r="B1264" s="11">
        <f t="shared" si="418"/>
        <v>45847</v>
      </c>
      <c r="C1264" s="39">
        <f t="shared" si="439"/>
        <v>5400257237</v>
      </c>
      <c r="D1264" s="50" t="str">
        <f>IF(AF1264="", "", IFERROR(TEXT(INDEX(Tabella4[N°], MATCH("*"&amp;AF1264&amp;"*", Tabella4[DIPENDENTE], 0)), "0000"), "Non trovato"))</f>
        <v>1972</v>
      </c>
      <c r="E1264" s="50" t="str">
        <f>IF(AG1264="", "", IF(ISERROR(MATCH("*"&amp;AG1264&amp;"*", Tabella4[DIPENDENTE], 0)), "Non trovato", TEXT(INDEX(Tabella4[N°], MATCH("*"&amp;AG1264&amp;"*", Tabella4[DIPENDENTE], 0)), "0000")))</f>
        <v>2132</v>
      </c>
      <c r="F1264" s="48" t="str">
        <f t="shared" si="419"/>
        <v>MILLO</v>
      </c>
      <c r="G1264" s="48" t="str">
        <f t="shared" si="420"/>
        <v>ALLEGRETTI</v>
      </c>
      <c r="H1264" s="57"/>
      <c r="I1264" s="68" t="str">
        <f t="shared" si="421"/>
        <v>02</v>
      </c>
      <c r="J1264" s="39" t="str">
        <f t="shared" si="436"/>
        <v/>
      </c>
      <c r="K1264" s="40" t="str">
        <f t="shared" si="437"/>
        <v>04:15</v>
      </c>
      <c r="L1264" s="48"/>
      <c r="M1264" s="41" t="str">
        <f t="shared" si="438"/>
        <v/>
      </c>
      <c r="N1264" s="41" t="str">
        <f t="shared" si="422"/>
        <v/>
      </c>
      <c r="O1264" s="10" t="str">
        <f t="shared" si="423"/>
        <v>04:15</v>
      </c>
      <c r="P1264" s="10" t="str">
        <f t="shared" si="424"/>
        <v/>
      </c>
      <c r="Q1264" s="48" t="str">
        <f t="shared" si="425"/>
        <v/>
      </c>
      <c r="R1264" s="48" t="str">
        <f t="shared" si="426"/>
        <v/>
      </c>
      <c r="S1264" s="42" t="str">
        <f t="shared" si="427"/>
        <v>DOPPIO</v>
      </c>
      <c r="T1264" s="57" t="str">
        <f>Tabella3[[#This Row],[Descrizione Attività]]</f>
        <v>PA1S: squ strum correttiva Luglio</v>
      </c>
      <c r="U1264" s="57" t="str">
        <f>IF(Tabella1[[#This Row],[DATA]]="","","02")</f>
        <v>02</v>
      </c>
      <c r="V1264" s="34"/>
      <c r="W1264" s="34"/>
      <c r="X1264" s="33"/>
      <c r="Y1264" s="23"/>
      <c r="Z1264" s="21" t="str">
        <f t="shared" si="428"/>
        <v>mercoledì</v>
      </c>
      <c r="AA1264" s="22">
        <f t="shared" si="429"/>
        <v>4.25</v>
      </c>
      <c r="AB1264" s="22" t="str">
        <f t="shared" si="430"/>
        <v>04:15</v>
      </c>
      <c r="AC1264" s="22" t="str">
        <f t="shared" si="431"/>
        <v>NO</v>
      </c>
      <c r="AD1264" s="46"/>
      <c r="AE1264" s="85">
        <v>45847</v>
      </c>
      <c r="AF1264" s="86" t="s">
        <v>100</v>
      </c>
      <c r="AG1264" s="86" t="s">
        <v>107</v>
      </c>
      <c r="AH1264" s="86">
        <v>5400257237</v>
      </c>
      <c r="AI1264" s="86">
        <v>10</v>
      </c>
      <c r="AJ1264" s="87">
        <v>7.45</v>
      </c>
      <c r="AK1264" s="87">
        <v>12</v>
      </c>
      <c r="AL1264" s="87">
        <v>8.5</v>
      </c>
      <c r="AM1264" s="86" t="s">
        <v>260</v>
      </c>
      <c r="AN1264" s="86" t="s">
        <v>45</v>
      </c>
      <c r="AO1264" s="75" t="s">
        <v>46</v>
      </c>
    </row>
    <row r="1265" spans="1:41" ht="14.45" customHeight="1">
      <c r="A1265" s="38"/>
      <c r="B1265" s="11">
        <f t="shared" si="418"/>
        <v>45847</v>
      </c>
      <c r="C1265" s="39">
        <f t="shared" si="439"/>
        <v>5400257240</v>
      </c>
      <c r="D1265" s="50" t="str">
        <f>IF(AF1265="", "", IFERROR(TEXT(INDEX(Tabella4[N°], MATCH("*"&amp;AF1265&amp;"*", Tabella4[DIPENDENTE], 0)), "0000"), "Non trovato"))</f>
        <v>0277</v>
      </c>
      <c r="E1265" s="50" t="str">
        <f>IF(AG1265="", "", IF(ISERROR(MATCH("*"&amp;AG1265&amp;"*", Tabella4[DIPENDENTE], 0)), "Non trovato", TEXT(INDEX(Tabella4[N°], MATCH("*"&amp;AG1265&amp;"*", Tabella4[DIPENDENTE], 0)), "0000")))</f>
        <v>2214</v>
      </c>
      <c r="F1265" s="48" t="str">
        <f t="shared" si="419"/>
        <v>BAUDO</v>
      </c>
      <c r="G1265" s="48" t="str">
        <f t="shared" si="420"/>
        <v>SERRA</v>
      </c>
      <c r="H1265" s="57"/>
      <c r="I1265" s="68" t="str">
        <f t="shared" si="421"/>
        <v>02</v>
      </c>
      <c r="J1265" s="39" t="str">
        <f t="shared" si="436"/>
        <v/>
      </c>
      <c r="K1265" s="40" t="str">
        <f t="shared" si="437"/>
        <v>04:15</v>
      </c>
      <c r="L1265" s="48"/>
      <c r="M1265" s="41" t="str">
        <f t="shared" si="438"/>
        <v/>
      </c>
      <c r="N1265" s="41" t="str">
        <f t="shared" si="422"/>
        <v/>
      </c>
      <c r="O1265" s="10" t="str">
        <f t="shared" si="423"/>
        <v>04:15</v>
      </c>
      <c r="P1265" s="10" t="str">
        <f t="shared" si="424"/>
        <v/>
      </c>
      <c r="Q1265" s="48" t="str">
        <f t="shared" si="425"/>
        <v/>
      </c>
      <c r="R1265" s="48" t="str">
        <f t="shared" si="426"/>
        <v/>
      </c>
      <c r="S1265" s="42" t="str">
        <f t="shared" si="427"/>
        <v>DOPPIO</v>
      </c>
      <c r="T1265" s="57" t="str">
        <f>Tabella3[[#This Row],[Descrizione Attività]]</f>
        <v>ARCOM BLE PON: squ stru corrett Luglio</v>
      </c>
      <c r="U1265" s="57" t="str">
        <f>IF(Tabella1[[#This Row],[DATA]]="","","02")</f>
        <v>02</v>
      </c>
      <c r="V1265" s="34"/>
      <c r="W1265" s="34"/>
      <c r="X1265" s="33"/>
      <c r="Y1265" s="23"/>
      <c r="Z1265" s="21" t="str">
        <f t="shared" si="428"/>
        <v>mercoledì</v>
      </c>
      <c r="AA1265" s="22">
        <f t="shared" si="429"/>
        <v>4.25</v>
      </c>
      <c r="AB1265" s="22" t="str">
        <f t="shared" si="430"/>
        <v>04:15</v>
      </c>
      <c r="AC1265" s="22" t="str">
        <f t="shared" si="431"/>
        <v>NO</v>
      </c>
      <c r="AD1265" s="46"/>
      <c r="AE1265" s="85">
        <v>45847</v>
      </c>
      <c r="AF1265" s="86" t="s">
        <v>94</v>
      </c>
      <c r="AG1265" s="86" t="s">
        <v>52</v>
      </c>
      <c r="AH1265" s="86">
        <v>5400257240</v>
      </c>
      <c r="AI1265" s="86">
        <v>10</v>
      </c>
      <c r="AJ1265" s="87">
        <v>7.45</v>
      </c>
      <c r="AK1265" s="87">
        <v>12</v>
      </c>
      <c r="AL1265" s="87">
        <v>8.5</v>
      </c>
      <c r="AM1265" s="86" t="s">
        <v>261</v>
      </c>
      <c r="AN1265" s="86" t="s">
        <v>45</v>
      </c>
      <c r="AO1265" s="75" t="s">
        <v>46</v>
      </c>
    </row>
    <row r="1266" spans="1:41" ht="14.45" customHeight="1">
      <c r="A1266" s="38"/>
      <c r="B1266" s="11">
        <f t="shared" si="418"/>
        <v>45847</v>
      </c>
      <c r="C1266" s="39">
        <f t="shared" si="439"/>
        <v>404</v>
      </c>
      <c r="D1266" s="50" t="str">
        <f>IF(AF1266="", "", IFERROR(TEXT(INDEX(Tabella4[N°], MATCH("*"&amp;AF1266&amp;"*", Tabella4[DIPENDENTE], 0)), "0000"), "Non trovato"))</f>
        <v>0476</v>
      </c>
      <c r="E1266" s="50" t="str">
        <f>IF(AG1266="", "", IF(ISERROR(MATCH("*"&amp;AG1266&amp;"*", Tabella4[DIPENDENTE], 0)), "Non trovato", TEXT(INDEX(Tabella4[N°], MATCH("*"&amp;AG1266&amp;"*", Tabella4[DIPENDENTE], 0)), "0000")))</f>
        <v/>
      </c>
      <c r="F1266" s="48" t="str">
        <f t="shared" si="419"/>
        <v>ARICO'</v>
      </c>
      <c r="G1266" s="48" t="str">
        <f t="shared" si="420"/>
        <v/>
      </c>
      <c r="H1266" s="57"/>
      <c r="I1266" s="68" t="str">
        <f t="shared" si="421"/>
        <v>02</v>
      </c>
      <c r="J1266" s="39" t="str">
        <f t="shared" si="436"/>
        <v>04:15</v>
      </c>
      <c r="K1266" s="40" t="str">
        <f t="shared" si="437"/>
        <v/>
      </c>
      <c r="L1266" s="48"/>
      <c r="M1266" s="41" t="str">
        <f t="shared" si="438"/>
        <v/>
      </c>
      <c r="N1266" s="41" t="str">
        <f t="shared" si="422"/>
        <v/>
      </c>
      <c r="O1266" s="10" t="str">
        <f t="shared" si="423"/>
        <v>04:15</v>
      </c>
      <c r="P1266" s="10" t="str">
        <f t="shared" si="424"/>
        <v/>
      </c>
      <c r="Q1266" s="48" t="str">
        <f t="shared" si="425"/>
        <v/>
      </c>
      <c r="R1266" s="48" t="str">
        <f t="shared" si="426"/>
        <v/>
      </c>
      <c r="S1266" s="42" t="str">
        <f t="shared" si="427"/>
        <v>SINGOLO</v>
      </c>
      <c r="T1266" s="57" t="str">
        <f>Tabella3[[#This Row],[Descrizione Attività]]</f>
        <v>ORE CONTO PROPRIO</v>
      </c>
      <c r="U1266" s="57" t="str">
        <f>IF(Tabella1[[#This Row],[DATA]]="","","02")</f>
        <v>02</v>
      </c>
      <c r="V1266" s="34"/>
      <c r="W1266" s="34"/>
      <c r="X1266" s="33"/>
      <c r="Y1266" s="23"/>
      <c r="Z1266" s="21" t="str">
        <f t="shared" si="428"/>
        <v>mercoledì</v>
      </c>
      <c r="AA1266" s="22">
        <f t="shared" si="429"/>
        <v>4.25</v>
      </c>
      <c r="AB1266" s="22" t="str">
        <f t="shared" si="430"/>
        <v>04:15</v>
      </c>
      <c r="AC1266" s="22" t="str">
        <f t="shared" si="431"/>
        <v>NO</v>
      </c>
      <c r="AD1266" s="46"/>
      <c r="AE1266" s="85">
        <v>45847</v>
      </c>
      <c r="AF1266" s="86" t="s">
        <v>108</v>
      </c>
      <c r="AG1266" s="86"/>
      <c r="AH1266" s="86">
        <v>4041</v>
      </c>
      <c r="AI1266" s="86">
        <v>10</v>
      </c>
      <c r="AJ1266" s="87">
        <v>7.45</v>
      </c>
      <c r="AK1266" s="87">
        <v>12</v>
      </c>
      <c r="AL1266" s="87">
        <v>4.25</v>
      </c>
      <c r="AM1266" s="86" t="s">
        <v>62</v>
      </c>
      <c r="AN1266" s="86" t="s">
        <v>49</v>
      </c>
      <c r="AO1266" s="75">
        <v>4041</v>
      </c>
    </row>
    <row r="1267" spans="1:41" ht="14.45" customHeight="1">
      <c r="A1267" s="38"/>
      <c r="B1267" s="11">
        <f t="shared" si="418"/>
        <v>45847</v>
      </c>
      <c r="C1267" s="39">
        <f t="shared" si="439"/>
        <v>404</v>
      </c>
      <c r="D1267" s="50" t="str">
        <f>IF(AF1267="", "", IFERROR(TEXT(INDEX(Tabella4[N°], MATCH("*"&amp;AF1267&amp;"*", Tabella4[DIPENDENTE], 0)), "0000"), "Non trovato"))</f>
        <v>2132</v>
      </c>
      <c r="E1267" s="50" t="str">
        <f>IF(AG1267="", "", IF(ISERROR(MATCH("*"&amp;AG1267&amp;"*", Tabella4[DIPENDENTE], 0)), "Non trovato", TEXT(INDEX(Tabella4[N°], MATCH("*"&amp;AG1267&amp;"*", Tabella4[DIPENDENTE], 0)), "0000")))</f>
        <v/>
      </c>
      <c r="F1267" s="48" t="str">
        <f t="shared" si="419"/>
        <v>ALLEGRETTI</v>
      </c>
      <c r="G1267" s="48" t="str">
        <f t="shared" si="420"/>
        <v/>
      </c>
      <c r="H1267" s="57"/>
      <c r="I1267" s="68" t="str">
        <f t="shared" si="421"/>
        <v>02</v>
      </c>
      <c r="J1267" s="39" t="str">
        <f t="shared" si="436"/>
        <v>01:00</v>
      </c>
      <c r="K1267" s="40" t="str">
        <f t="shared" si="437"/>
        <v/>
      </c>
      <c r="L1267" s="48"/>
      <c r="M1267" s="41" t="str">
        <f t="shared" si="438"/>
        <v/>
      </c>
      <c r="N1267" s="41" t="str">
        <f t="shared" si="422"/>
        <v/>
      </c>
      <c r="O1267" s="10" t="str">
        <f t="shared" si="423"/>
        <v>01:00</v>
      </c>
      <c r="P1267" s="10" t="str">
        <f t="shared" si="424"/>
        <v/>
      </c>
      <c r="Q1267" s="48" t="str">
        <f t="shared" si="425"/>
        <v/>
      </c>
      <c r="R1267" s="48" t="str">
        <f t="shared" si="426"/>
        <v/>
      </c>
      <c r="S1267" s="42" t="str">
        <f t="shared" si="427"/>
        <v>SINGOLO</v>
      </c>
      <c r="T1267" s="57" t="str">
        <f>Tabella3[[#This Row],[Descrizione Attività]]</f>
        <v>ORE CONTO PROPRIO</v>
      </c>
      <c r="U1267" s="57" t="str">
        <f>IF(Tabella1[[#This Row],[DATA]]="","","02")</f>
        <v>02</v>
      </c>
      <c r="V1267" s="34"/>
      <c r="W1267" s="34"/>
      <c r="X1267" s="33"/>
      <c r="Y1267" s="23"/>
      <c r="Z1267" s="21" t="str">
        <f t="shared" si="428"/>
        <v>mercoledì</v>
      </c>
      <c r="AA1267" s="22">
        <f t="shared" si="429"/>
        <v>1</v>
      </c>
      <c r="AB1267" s="22" t="str">
        <f t="shared" si="430"/>
        <v>01:00</v>
      </c>
      <c r="AC1267" s="22" t="str">
        <f t="shared" si="431"/>
        <v>NO</v>
      </c>
      <c r="AD1267" s="46"/>
      <c r="AE1267" s="85">
        <v>45847</v>
      </c>
      <c r="AF1267" s="86" t="s">
        <v>107</v>
      </c>
      <c r="AG1267" s="86"/>
      <c r="AH1267" s="86">
        <v>4041</v>
      </c>
      <c r="AI1267" s="86">
        <v>10</v>
      </c>
      <c r="AJ1267" s="87">
        <v>6.45</v>
      </c>
      <c r="AK1267" s="87">
        <v>7.45</v>
      </c>
      <c r="AL1267" s="87">
        <v>1</v>
      </c>
      <c r="AM1267" s="86" t="s">
        <v>62</v>
      </c>
      <c r="AN1267" s="86" t="s">
        <v>49</v>
      </c>
      <c r="AO1267" s="75">
        <v>4041</v>
      </c>
    </row>
    <row r="1268" spans="1:41" ht="14.45" customHeight="1">
      <c r="A1268" s="38"/>
      <c r="B1268" s="11">
        <f t="shared" si="418"/>
        <v>45847</v>
      </c>
      <c r="C1268" s="39">
        <f t="shared" si="439"/>
        <v>404</v>
      </c>
      <c r="D1268" s="50" t="str">
        <f>IF(AF1268="", "", IFERROR(TEXT(INDEX(Tabella4[N°], MATCH("*"&amp;AF1268&amp;"*", Tabella4[DIPENDENTE], 0)), "0000"), "Non trovato"))</f>
        <v>2132</v>
      </c>
      <c r="E1268" s="50" t="str">
        <f>IF(AG1268="", "", IF(ISERROR(MATCH("*"&amp;AG1268&amp;"*", Tabella4[DIPENDENTE], 0)), "Non trovato", TEXT(INDEX(Tabella4[N°], MATCH("*"&amp;AG1268&amp;"*", Tabella4[DIPENDENTE], 0)), "0000")))</f>
        <v/>
      </c>
      <c r="F1268" s="48" t="str">
        <f t="shared" si="419"/>
        <v>ALLEGRETTI</v>
      </c>
      <c r="G1268" s="48" t="str">
        <f t="shared" si="420"/>
        <v/>
      </c>
      <c r="H1268" s="57"/>
      <c r="I1268" s="68" t="str">
        <f t="shared" si="421"/>
        <v>02</v>
      </c>
      <c r="J1268" s="39" t="str">
        <f t="shared" si="436"/>
        <v>05:00</v>
      </c>
      <c r="K1268" s="40" t="str">
        <f t="shared" si="437"/>
        <v/>
      </c>
      <c r="L1268" s="48"/>
      <c r="M1268" s="41" t="str">
        <f t="shared" si="438"/>
        <v/>
      </c>
      <c r="N1268" s="41" t="str">
        <f t="shared" si="422"/>
        <v/>
      </c>
      <c r="O1268" s="10" t="str">
        <f t="shared" si="423"/>
        <v>05:00</v>
      </c>
      <c r="P1268" s="10" t="str">
        <f t="shared" si="424"/>
        <v/>
      </c>
      <c r="Q1268" s="48" t="str">
        <f t="shared" si="425"/>
        <v/>
      </c>
      <c r="R1268" s="48" t="str">
        <f t="shared" si="426"/>
        <v/>
      </c>
      <c r="S1268" s="42" t="str">
        <f t="shared" si="427"/>
        <v>SINGOLO</v>
      </c>
      <c r="T1268" s="57" t="str">
        <f>Tabella3[[#This Row],[Descrizione Attività]]</f>
        <v>ORE CONTO PROPRIO</v>
      </c>
      <c r="U1268" s="57" t="str">
        <f>IF(Tabella1[[#This Row],[DATA]]="","","02")</f>
        <v>02</v>
      </c>
      <c r="V1268" s="34"/>
      <c r="W1268" s="34"/>
      <c r="X1268" s="33"/>
      <c r="Y1268" s="23"/>
      <c r="Z1268" s="21" t="str">
        <f t="shared" si="428"/>
        <v>mercoledì</v>
      </c>
      <c r="AA1268" s="22">
        <f t="shared" si="429"/>
        <v>5</v>
      </c>
      <c r="AB1268" s="22" t="str">
        <f t="shared" si="430"/>
        <v>05:00</v>
      </c>
      <c r="AC1268" s="22" t="str">
        <f t="shared" si="431"/>
        <v>NO</v>
      </c>
      <c r="AD1268" s="46"/>
      <c r="AE1268" s="85">
        <v>45847</v>
      </c>
      <c r="AF1268" s="86" t="s">
        <v>107</v>
      </c>
      <c r="AG1268" s="86"/>
      <c r="AH1268" s="86">
        <v>4041</v>
      </c>
      <c r="AI1268" s="86">
        <v>10</v>
      </c>
      <c r="AJ1268" s="87">
        <v>12.45</v>
      </c>
      <c r="AK1268" s="87">
        <v>17.45</v>
      </c>
      <c r="AL1268" s="87">
        <v>5</v>
      </c>
      <c r="AM1268" s="86" t="s">
        <v>62</v>
      </c>
      <c r="AN1268" s="86" t="s">
        <v>49</v>
      </c>
      <c r="AO1268" s="75">
        <v>4041</v>
      </c>
    </row>
    <row r="1269" spans="1:41" ht="14.45" customHeight="1">
      <c r="A1269" s="38"/>
      <c r="B1269" s="11">
        <f t="shared" si="418"/>
        <v>45847</v>
      </c>
      <c r="C1269" s="39">
        <f t="shared" si="439"/>
        <v>404</v>
      </c>
      <c r="D1269" s="50" t="str">
        <f>IF(AF1269="", "", IFERROR(TEXT(INDEX(Tabella4[N°], MATCH("*"&amp;AF1269&amp;"*", Tabella4[DIPENDENTE], 0)), "0000"), "Non trovato"))</f>
        <v>0266</v>
      </c>
      <c r="E1269" s="50" t="str">
        <f>IF(AG1269="", "", IF(ISERROR(MATCH("*"&amp;AG1269&amp;"*", Tabella4[DIPENDENTE], 0)), "Non trovato", TEXT(INDEX(Tabella4[N°], MATCH("*"&amp;AG1269&amp;"*", Tabella4[DIPENDENTE], 0)), "0000")))</f>
        <v/>
      </c>
      <c r="F1269" s="48" t="str">
        <f t="shared" si="419"/>
        <v>DI SALVO</v>
      </c>
      <c r="G1269" s="48" t="str">
        <f t="shared" si="420"/>
        <v/>
      </c>
      <c r="H1269" s="57"/>
      <c r="I1269" s="68" t="str">
        <f t="shared" si="421"/>
        <v>02</v>
      </c>
      <c r="J1269" s="39" t="str">
        <f t="shared" si="436"/>
        <v>03:15</v>
      </c>
      <c r="K1269" s="40" t="str">
        <f t="shared" si="437"/>
        <v/>
      </c>
      <c r="L1269" s="48"/>
      <c r="M1269" s="41" t="str">
        <f t="shared" si="438"/>
        <v/>
      </c>
      <c r="N1269" s="41" t="str">
        <f t="shared" si="422"/>
        <v/>
      </c>
      <c r="O1269" s="10" t="str">
        <f t="shared" si="423"/>
        <v>03:15</v>
      </c>
      <c r="P1269" s="10" t="str">
        <f t="shared" si="424"/>
        <v/>
      </c>
      <c r="Q1269" s="48" t="str">
        <f t="shared" si="425"/>
        <v/>
      </c>
      <c r="R1269" s="48" t="str">
        <f t="shared" si="426"/>
        <v/>
      </c>
      <c r="S1269" s="42" t="str">
        <f t="shared" si="427"/>
        <v>SINGOLO</v>
      </c>
      <c r="T1269" s="57" t="str">
        <f>Tabella3[[#This Row],[Descrizione Attività]]</f>
        <v>ORE CONTO PROPRIO</v>
      </c>
      <c r="U1269" s="57" t="str">
        <f>IF(Tabella1[[#This Row],[DATA]]="","","02")</f>
        <v>02</v>
      </c>
      <c r="V1269" s="34"/>
      <c r="W1269" s="34"/>
      <c r="X1269" s="33"/>
      <c r="Y1269" s="23"/>
      <c r="Z1269" s="21" t="str">
        <f t="shared" si="428"/>
        <v>mercoledì</v>
      </c>
      <c r="AA1269" s="22">
        <f t="shared" si="429"/>
        <v>3.25</v>
      </c>
      <c r="AB1269" s="22" t="str">
        <f t="shared" si="430"/>
        <v>03:15</v>
      </c>
      <c r="AC1269" s="22" t="str">
        <f t="shared" si="431"/>
        <v>NO</v>
      </c>
      <c r="AD1269" s="46"/>
      <c r="AE1269" s="85">
        <v>45847</v>
      </c>
      <c r="AF1269" s="86" t="s">
        <v>54</v>
      </c>
      <c r="AG1269" s="86"/>
      <c r="AH1269" s="86">
        <v>4041</v>
      </c>
      <c r="AI1269" s="86">
        <v>10</v>
      </c>
      <c r="AJ1269" s="87">
        <v>7.45</v>
      </c>
      <c r="AK1269" s="87">
        <v>11</v>
      </c>
      <c r="AL1269" s="87">
        <v>3.25</v>
      </c>
      <c r="AM1269" s="86" t="s">
        <v>62</v>
      </c>
      <c r="AN1269" s="86" t="s">
        <v>49</v>
      </c>
      <c r="AO1269" s="75">
        <v>4041</v>
      </c>
    </row>
    <row r="1270" spans="1:41" ht="14.45" customHeight="1">
      <c r="A1270" s="38"/>
      <c r="B1270" s="11">
        <f t="shared" si="418"/>
        <v>45847</v>
      </c>
      <c r="C1270" s="39">
        <f t="shared" si="439"/>
        <v>404</v>
      </c>
      <c r="D1270" s="50" t="str">
        <f>IF(AF1270="", "", IFERROR(TEXT(INDEX(Tabella4[N°], MATCH("*"&amp;AF1270&amp;"*", Tabella4[DIPENDENTE], 0)), "0000"), "Non trovato"))</f>
        <v>1765</v>
      </c>
      <c r="E1270" s="50" t="str">
        <f>IF(AG1270="", "", IF(ISERROR(MATCH("*"&amp;AG1270&amp;"*", Tabella4[DIPENDENTE], 0)), "Non trovato", TEXT(INDEX(Tabella4[N°], MATCH("*"&amp;AG1270&amp;"*", Tabella4[DIPENDENTE], 0)), "0000")))</f>
        <v>1876</v>
      </c>
      <c r="F1270" s="48" t="str">
        <f t="shared" si="419"/>
        <v>SIRINGO</v>
      </c>
      <c r="G1270" s="48" t="str">
        <f t="shared" si="420"/>
        <v>RICCIO</v>
      </c>
      <c r="H1270" s="57"/>
      <c r="I1270" s="68" t="str">
        <f t="shared" si="421"/>
        <v>02</v>
      </c>
      <c r="J1270" s="39" t="str">
        <f t="shared" si="436"/>
        <v>08:15</v>
      </c>
      <c r="K1270" s="40" t="str">
        <f t="shared" si="437"/>
        <v/>
      </c>
      <c r="L1270" s="48"/>
      <c r="M1270" s="41" t="str">
        <f t="shared" si="438"/>
        <v/>
      </c>
      <c r="N1270" s="41" t="str">
        <f t="shared" si="422"/>
        <v/>
      </c>
      <c r="O1270" s="10" t="str">
        <f t="shared" si="423"/>
        <v>08:15</v>
      </c>
      <c r="P1270" s="10" t="str">
        <f t="shared" si="424"/>
        <v/>
      </c>
      <c r="Q1270" s="48" t="str">
        <f t="shared" si="425"/>
        <v/>
      </c>
      <c r="R1270" s="48" t="str">
        <f t="shared" si="426"/>
        <v/>
      </c>
      <c r="S1270" s="42" t="str">
        <f t="shared" si="427"/>
        <v>DOPPIO</v>
      </c>
      <c r="T1270" s="57" t="str">
        <f>Tabella3[[#This Row],[Descrizione Attività]]</f>
        <v>ORE CONTO PROPRIO</v>
      </c>
      <c r="U1270" s="57" t="str">
        <f>IF(Tabella1[[#This Row],[DATA]]="","","02")</f>
        <v>02</v>
      </c>
      <c r="V1270" s="34"/>
      <c r="W1270" s="34"/>
      <c r="X1270" s="33"/>
      <c r="Y1270" s="23"/>
      <c r="Z1270" s="21" t="str">
        <f t="shared" si="428"/>
        <v>mercoledì</v>
      </c>
      <c r="AA1270" s="22">
        <f t="shared" si="429"/>
        <v>8.25</v>
      </c>
      <c r="AB1270" s="22" t="str">
        <f t="shared" si="430"/>
        <v>08:15</v>
      </c>
      <c r="AC1270" s="22" t="str">
        <f t="shared" si="431"/>
        <v>NO</v>
      </c>
      <c r="AD1270" s="46"/>
      <c r="AE1270" s="85">
        <v>45847</v>
      </c>
      <c r="AF1270" s="86" t="s">
        <v>112</v>
      </c>
      <c r="AG1270" s="86" t="s">
        <v>56</v>
      </c>
      <c r="AH1270" s="86">
        <v>4041</v>
      </c>
      <c r="AI1270" s="86">
        <v>10</v>
      </c>
      <c r="AJ1270" s="87">
        <v>7.45</v>
      </c>
      <c r="AK1270" s="87">
        <v>16.45</v>
      </c>
      <c r="AL1270" s="87">
        <v>16.5</v>
      </c>
      <c r="AM1270" s="86" t="s">
        <v>62</v>
      </c>
      <c r="AN1270" s="86" t="s">
        <v>49</v>
      </c>
      <c r="AO1270" s="75">
        <v>4041</v>
      </c>
    </row>
    <row r="1271" spans="1:41" ht="14.45" customHeight="1">
      <c r="A1271" s="38"/>
      <c r="B1271" s="11">
        <f t="shared" si="418"/>
        <v>45847</v>
      </c>
      <c r="C1271" s="39">
        <f t="shared" si="439"/>
        <v>5400258020</v>
      </c>
      <c r="D1271" s="50" t="str">
        <f>IF(AF1271="", "", IFERROR(TEXT(INDEX(Tabella4[N°], MATCH("*"&amp;AF1271&amp;"*", Tabella4[DIPENDENTE], 0)), "0000"), "Non trovato"))</f>
        <v>0497</v>
      </c>
      <c r="E1271" s="50" t="str">
        <f>IF(AG1271="", "", IF(ISERROR(MATCH("*"&amp;AG1271&amp;"*", Tabella4[DIPENDENTE], 0)), "Non trovato", TEXT(INDEX(Tabella4[N°], MATCH("*"&amp;AG1271&amp;"*", Tabella4[DIPENDENTE], 0)), "0000")))</f>
        <v>0430</v>
      </c>
      <c r="F1271" s="48" t="str">
        <f t="shared" si="419"/>
        <v>RANDAZZO S</v>
      </c>
      <c r="G1271" s="48" t="str">
        <f t="shared" si="420"/>
        <v>DI GRANDE F ING</v>
      </c>
      <c r="H1271" s="57"/>
      <c r="I1271" s="68" t="str">
        <f t="shared" si="421"/>
        <v>02</v>
      </c>
      <c r="J1271" s="39" t="str">
        <f t="shared" si="436"/>
        <v/>
      </c>
      <c r="K1271" s="40" t="str">
        <f t="shared" si="437"/>
        <v>05:00</v>
      </c>
      <c r="L1271" s="48"/>
      <c r="M1271" s="41" t="str">
        <f t="shared" si="438"/>
        <v/>
      </c>
      <c r="N1271" s="41" t="str">
        <f t="shared" si="422"/>
        <v/>
      </c>
      <c r="O1271" s="10" t="str">
        <f t="shared" si="423"/>
        <v>05:00</v>
      </c>
      <c r="P1271" s="10" t="str">
        <f t="shared" si="424"/>
        <v/>
      </c>
      <c r="Q1271" s="48" t="str">
        <f t="shared" si="425"/>
        <v/>
      </c>
      <c r="R1271" s="48" t="str">
        <f t="shared" si="426"/>
        <v/>
      </c>
      <c r="S1271" s="42" t="str">
        <f t="shared" si="427"/>
        <v>DOPPIO</v>
      </c>
      <c r="T1271" s="57" t="str">
        <f>Tabella3[[#This Row],[Descrizione Attività]]</f>
        <v>Verifiche elettriche 1000-MC101A</v>
      </c>
      <c r="U1271" s="57" t="str">
        <f>IF(Tabella1[[#This Row],[DATA]]="","","02")</f>
        <v>02</v>
      </c>
      <c r="V1271" s="34"/>
      <c r="W1271" s="34"/>
      <c r="X1271" s="33"/>
      <c r="Y1271" s="23"/>
      <c r="Z1271" s="21" t="str">
        <f t="shared" si="428"/>
        <v>mercoledì</v>
      </c>
      <c r="AA1271" s="22">
        <f t="shared" si="429"/>
        <v>5</v>
      </c>
      <c r="AB1271" s="22" t="str">
        <f t="shared" si="430"/>
        <v>05:00</v>
      </c>
      <c r="AC1271" s="22" t="str">
        <f t="shared" si="431"/>
        <v>NO</v>
      </c>
      <c r="AD1271" s="46"/>
      <c r="AE1271" s="85">
        <v>45847</v>
      </c>
      <c r="AF1271" s="86" t="s">
        <v>132</v>
      </c>
      <c r="AG1271" s="86" t="s">
        <v>289</v>
      </c>
      <c r="AH1271" s="86">
        <v>5400258020</v>
      </c>
      <c r="AI1271" s="86">
        <v>10</v>
      </c>
      <c r="AJ1271" s="87">
        <v>9.15</v>
      </c>
      <c r="AK1271" s="87">
        <v>15</v>
      </c>
      <c r="AL1271" s="87">
        <v>10</v>
      </c>
      <c r="AM1271" s="86" t="s">
        <v>288</v>
      </c>
      <c r="AN1271" s="86" t="s">
        <v>45</v>
      </c>
      <c r="AO1271" s="75" t="s">
        <v>61</v>
      </c>
    </row>
    <row r="1272" spans="1:41" ht="14.45" customHeight="1">
      <c r="A1272" s="38"/>
      <c r="B1272" s="11">
        <f t="shared" si="418"/>
        <v>45848</v>
      </c>
      <c r="C1272" s="39">
        <f t="shared" si="439"/>
        <v>404</v>
      </c>
      <c r="D1272" s="50" t="str">
        <f>IF(AF1272="", "", IFERROR(TEXT(INDEX(Tabella4[N°], MATCH("*"&amp;AF1272&amp;"*", Tabella4[DIPENDENTE], 0)), "0000"), "Non trovato"))</f>
        <v>0266</v>
      </c>
      <c r="E1272" s="50" t="str">
        <f>IF(AG1272="", "", IF(ISERROR(MATCH("*"&amp;AG1272&amp;"*", Tabella4[DIPENDENTE], 0)), "Non trovato", TEXT(INDEX(Tabella4[N°], MATCH("*"&amp;AG1272&amp;"*", Tabella4[DIPENDENTE], 0)), "0000")))</f>
        <v/>
      </c>
      <c r="F1272" s="48" t="str">
        <f t="shared" si="419"/>
        <v>DI SALVO</v>
      </c>
      <c r="G1272" s="48" t="str">
        <f t="shared" si="420"/>
        <v/>
      </c>
      <c r="H1272" s="57"/>
      <c r="I1272" s="68" t="str">
        <f t="shared" si="421"/>
        <v>02</v>
      </c>
      <c r="J1272" s="39" t="str">
        <f t="shared" si="436"/>
        <v/>
      </c>
      <c r="K1272" s="40" t="str">
        <f t="shared" si="437"/>
        <v/>
      </c>
      <c r="L1272" s="48"/>
      <c r="M1272" s="41" t="str">
        <f t="shared" si="438"/>
        <v/>
      </c>
      <c r="N1272" s="41" t="str">
        <f t="shared" si="422"/>
        <v/>
      </c>
      <c r="O1272" s="10" t="str">
        <f t="shared" si="423"/>
        <v>04:00</v>
      </c>
      <c r="P1272" s="10" t="str">
        <f t="shared" si="424"/>
        <v>04:00</v>
      </c>
      <c r="Q1272" s="48" t="str">
        <f t="shared" si="425"/>
        <v/>
      </c>
      <c r="R1272" s="48" t="str">
        <f t="shared" si="426"/>
        <v/>
      </c>
      <c r="S1272" s="42" t="str">
        <f t="shared" si="427"/>
        <v>SINGOLO</v>
      </c>
      <c r="T1272" s="57" t="str">
        <f>Tabella3[[#This Row],[Descrizione Attività]]</f>
        <v>PERMESSO RETRIBUITO</v>
      </c>
      <c r="U1272" s="57" t="str">
        <f>IF(Tabella1[[#This Row],[DATA]]="","","02")</f>
        <v>02</v>
      </c>
      <c r="V1272" s="34"/>
      <c r="W1272" s="34"/>
      <c r="X1272" s="33"/>
      <c r="Y1272" s="23"/>
      <c r="Z1272" s="21" t="str">
        <f t="shared" si="428"/>
        <v>giovedì</v>
      </c>
      <c r="AA1272" s="22">
        <f t="shared" si="429"/>
        <v>4</v>
      </c>
      <c r="AB1272" s="22" t="str">
        <f t="shared" si="430"/>
        <v>04:00</v>
      </c>
      <c r="AC1272" s="22" t="str">
        <f t="shared" si="431"/>
        <v>NO</v>
      </c>
      <c r="AD1272" s="46"/>
      <c r="AE1272" s="85">
        <v>45848</v>
      </c>
      <c r="AF1272" s="86" t="s">
        <v>54</v>
      </c>
      <c r="AG1272" s="86"/>
      <c r="AH1272" s="86">
        <v>4044</v>
      </c>
      <c r="AI1272" s="86">
        <v>10</v>
      </c>
      <c r="AJ1272" s="87">
        <v>12.45</v>
      </c>
      <c r="AK1272" s="87">
        <v>16.45</v>
      </c>
      <c r="AL1272" s="87">
        <v>4</v>
      </c>
      <c r="AM1272" s="86" t="s">
        <v>48</v>
      </c>
      <c r="AN1272" s="86" t="s">
        <v>49</v>
      </c>
      <c r="AO1272" s="75">
        <v>404</v>
      </c>
    </row>
    <row r="1273" spans="1:41" ht="14.45" customHeight="1">
      <c r="A1273" s="38"/>
      <c r="B1273" s="11">
        <f t="shared" si="418"/>
        <v>45848</v>
      </c>
      <c r="C1273" s="39">
        <f t="shared" si="439"/>
        <v>404</v>
      </c>
      <c r="D1273" s="50" t="str">
        <f>IF(AF1273="", "", IFERROR(TEXT(INDEX(Tabella4[N°], MATCH("*"&amp;AF1273&amp;"*", Tabella4[DIPENDENTE], 0)), "0000"), "Non trovato"))</f>
        <v>2114</v>
      </c>
      <c r="E1273" s="50" t="str">
        <f>IF(AG1273="", "", IF(ISERROR(MATCH("*"&amp;AG1273&amp;"*", Tabella4[DIPENDENTE], 0)), "Non trovato", TEXT(INDEX(Tabella4[N°], MATCH("*"&amp;AG1273&amp;"*", Tabella4[DIPENDENTE], 0)), "0000")))</f>
        <v/>
      </c>
      <c r="F1273" s="48" t="str">
        <f t="shared" si="419"/>
        <v>GUARINO</v>
      </c>
      <c r="G1273" s="48" t="str">
        <f t="shared" si="420"/>
        <v/>
      </c>
      <c r="H1273" s="57"/>
      <c r="I1273" s="68" t="str">
        <f t="shared" si="421"/>
        <v>02</v>
      </c>
      <c r="J1273" s="39" t="str">
        <f t="shared" si="436"/>
        <v/>
      </c>
      <c r="K1273" s="40" t="str">
        <f t="shared" si="437"/>
        <v/>
      </c>
      <c r="L1273" s="48"/>
      <c r="M1273" s="41" t="str">
        <f t="shared" si="438"/>
        <v/>
      </c>
      <c r="N1273" s="41" t="str">
        <f t="shared" si="422"/>
        <v/>
      </c>
      <c r="O1273" s="10" t="str">
        <f t="shared" si="423"/>
        <v>00:30</v>
      </c>
      <c r="P1273" s="10" t="str">
        <f t="shared" si="424"/>
        <v>00:30</v>
      </c>
      <c r="Q1273" s="48" t="str">
        <f t="shared" si="425"/>
        <v/>
      </c>
      <c r="R1273" s="48" t="str">
        <f t="shared" si="426"/>
        <v/>
      </c>
      <c r="S1273" s="42" t="str">
        <f t="shared" si="427"/>
        <v>SINGOLO</v>
      </c>
      <c r="T1273" s="57" t="str">
        <f>Tabella3[[#This Row],[Descrizione Attività]]</f>
        <v>PERMESSO RETRIBUITO</v>
      </c>
      <c r="U1273" s="57" t="str">
        <f>IF(Tabella1[[#This Row],[DATA]]="","","02")</f>
        <v>02</v>
      </c>
      <c r="V1273" s="34"/>
      <c r="W1273" s="34"/>
      <c r="X1273" s="33"/>
      <c r="Y1273" s="23"/>
      <c r="Z1273" s="21" t="str">
        <f t="shared" si="428"/>
        <v>giovedì</v>
      </c>
      <c r="AA1273" s="22">
        <f t="shared" si="429"/>
        <v>0.5</v>
      </c>
      <c r="AB1273" s="22" t="str">
        <f t="shared" si="430"/>
        <v>00:30</v>
      </c>
      <c r="AC1273" s="22" t="str">
        <f t="shared" si="431"/>
        <v>NO</v>
      </c>
      <c r="AD1273" s="46"/>
      <c r="AE1273" s="85">
        <v>45848</v>
      </c>
      <c r="AF1273" s="86" t="s">
        <v>43</v>
      </c>
      <c r="AG1273" s="86"/>
      <c r="AH1273" s="86">
        <v>4044</v>
      </c>
      <c r="AI1273" s="86">
        <v>10</v>
      </c>
      <c r="AJ1273" s="87">
        <v>16.149999999999999</v>
      </c>
      <c r="AK1273" s="87">
        <v>16.45</v>
      </c>
      <c r="AL1273" s="87">
        <v>0.5</v>
      </c>
      <c r="AM1273" s="86" t="s">
        <v>48</v>
      </c>
      <c r="AN1273" s="86" t="s">
        <v>49</v>
      </c>
      <c r="AO1273" s="75">
        <v>404</v>
      </c>
    </row>
    <row r="1274" spans="1:41" ht="14.45" customHeight="1">
      <c r="A1274" s="38"/>
      <c r="B1274" s="11">
        <f t="shared" si="418"/>
        <v>45848</v>
      </c>
      <c r="C1274" s="39">
        <f t="shared" si="439"/>
        <v>404</v>
      </c>
      <c r="D1274" s="50" t="str">
        <f>IF(AF1274="", "", IFERROR(TEXT(INDEX(Tabella4[N°], MATCH("*"&amp;AF1274&amp;"*", Tabella4[DIPENDENTE], 0)), "0000"), "Non trovato"))</f>
        <v>0319</v>
      </c>
      <c r="E1274" s="50" t="str">
        <f>IF(AG1274="", "", IF(ISERROR(MATCH("*"&amp;AG1274&amp;"*", Tabella4[DIPENDENTE], 0)), "Non trovato", TEXT(INDEX(Tabella4[N°], MATCH("*"&amp;AG1274&amp;"*", Tabella4[DIPENDENTE], 0)), "0000")))</f>
        <v>0552</v>
      </c>
      <c r="F1274" s="48" t="str">
        <f t="shared" si="419"/>
        <v>AMARA</v>
      </c>
      <c r="G1274" s="48" t="str">
        <f t="shared" si="420"/>
        <v>DI MARE</v>
      </c>
      <c r="H1274" s="57"/>
      <c r="I1274" s="68" t="str">
        <f t="shared" si="421"/>
        <v>02</v>
      </c>
      <c r="J1274" s="39" t="str">
        <f t="shared" si="436"/>
        <v/>
      </c>
      <c r="K1274" s="40" t="str">
        <f t="shared" si="437"/>
        <v/>
      </c>
      <c r="L1274" s="48"/>
      <c r="M1274" s="41" t="str">
        <f t="shared" si="438"/>
        <v/>
      </c>
      <c r="N1274" s="41" t="str">
        <f t="shared" si="422"/>
        <v/>
      </c>
      <c r="O1274" s="10" t="str">
        <f t="shared" si="423"/>
        <v>08:15</v>
      </c>
      <c r="P1274" s="10" t="str">
        <f t="shared" si="424"/>
        <v>08:15</v>
      </c>
      <c r="Q1274" s="48" t="str">
        <f t="shared" si="425"/>
        <v/>
      </c>
      <c r="R1274" s="48" t="str">
        <f t="shared" si="426"/>
        <v/>
      </c>
      <c r="S1274" s="42" t="str">
        <f t="shared" si="427"/>
        <v>DOPPIO</v>
      </c>
      <c r="T1274" s="57" t="str">
        <f>Tabella3[[#This Row],[Descrizione Attività]]</f>
        <v>FERIE</v>
      </c>
      <c r="U1274" s="57" t="str">
        <f>IF(Tabella1[[#This Row],[DATA]]="","","02")</f>
        <v>02</v>
      </c>
      <c r="V1274" s="34"/>
      <c r="W1274" s="34"/>
      <c r="X1274" s="33"/>
      <c r="Y1274" s="23"/>
      <c r="Z1274" s="21" t="str">
        <f t="shared" si="428"/>
        <v>giovedì</v>
      </c>
      <c r="AA1274" s="22">
        <f t="shared" si="429"/>
        <v>8.25</v>
      </c>
      <c r="AB1274" s="22" t="str">
        <f t="shared" si="430"/>
        <v>08:15</v>
      </c>
      <c r="AC1274" s="22" t="str">
        <f t="shared" si="431"/>
        <v>NO</v>
      </c>
      <c r="AD1274" s="46"/>
      <c r="AE1274" s="85">
        <v>45848</v>
      </c>
      <c r="AF1274" s="86" t="s">
        <v>155</v>
      </c>
      <c r="AG1274" s="86" t="s">
        <v>63</v>
      </c>
      <c r="AH1274" s="86">
        <v>4042</v>
      </c>
      <c r="AI1274" s="86">
        <v>10</v>
      </c>
      <c r="AJ1274" s="87"/>
      <c r="AK1274" s="87"/>
      <c r="AL1274" s="87">
        <v>16.5</v>
      </c>
      <c r="AM1274" s="86" t="s">
        <v>53</v>
      </c>
      <c r="AN1274" s="86" t="s">
        <v>49</v>
      </c>
      <c r="AO1274" s="75">
        <v>404</v>
      </c>
    </row>
    <row r="1275" spans="1:41" ht="14.45" customHeight="1">
      <c r="A1275" s="38"/>
      <c r="B1275" s="11">
        <f t="shared" si="418"/>
        <v>45848</v>
      </c>
      <c r="C1275" s="39">
        <f t="shared" si="439"/>
        <v>404</v>
      </c>
      <c r="D1275" s="50" t="str">
        <f>IF(AF1275="", "", IFERROR(TEXT(INDEX(Tabella4[N°], MATCH("*"&amp;AF1275&amp;"*", Tabella4[DIPENDENTE], 0)), "0000"), "Non trovato"))</f>
        <v>2083</v>
      </c>
      <c r="E1275" s="50" t="str">
        <f>IF(AG1275="", "", IF(ISERROR(MATCH("*"&amp;AG1275&amp;"*", Tabella4[DIPENDENTE], 0)), "Non trovato", TEXT(INDEX(Tabella4[N°], MATCH("*"&amp;AG1275&amp;"*", Tabella4[DIPENDENTE], 0)), "0000")))</f>
        <v>0803</v>
      </c>
      <c r="F1275" s="48" t="str">
        <f t="shared" si="419"/>
        <v>NOCERA</v>
      </c>
      <c r="G1275" s="48" t="str">
        <f t="shared" si="420"/>
        <v>SPINALI V</v>
      </c>
      <c r="H1275" s="57"/>
      <c r="I1275" s="68" t="str">
        <f t="shared" si="421"/>
        <v>02</v>
      </c>
      <c r="J1275" s="39" t="str">
        <f t="shared" si="436"/>
        <v/>
      </c>
      <c r="K1275" s="40" t="str">
        <f t="shared" si="437"/>
        <v/>
      </c>
      <c r="L1275" s="48"/>
      <c r="M1275" s="41" t="str">
        <f t="shared" si="438"/>
        <v/>
      </c>
      <c r="N1275" s="41" t="str">
        <f t="shared" si="422"/>
        <v/>
      </c>
      <c r="O1275" s="10" t="str">
        <f t="shared" si="423"/>
        <v>08:15</v>
      </c>
      <c r="P1275" s="10" t="str">
        <f t="shared" si="424"/>
        <v>08:15</v>
      </c>
      <c r="Q1275" s="48" t="str">
        <f t="shared" si="425"/>
        <v/>
      </c>
      <c r="R1275" s="48" t="str">
        <f t="shared" si="426"/>
        <v/>
      </c>
      <c r="S1275" s="42" t="str">
        <f t="shared" si="427"/>
        <v>DOPPIO</v>
      </c>
      <c r="T1275" s="57" t="str">
        <f>Tabella3[[#This Row],[Descrizione Attività]]</f>
        <v>FERIE</v>
      </c>
      <c r="U1275" s="57" t="str">
        <f>IF(Tabella1[[#This Row],[DATA]]="","","02")</f>
        <v>02</v>
      </c>
      <c r="V1275" s="34"/>
      <c r="W1275" s="34"/>
      <c r="X1275" s="33"/>
      <c r="Y1275" s="23"/>
      <c r="Z1275" s="21" t="str">
        <f t="shared" si="428"/>
        <v>giovedì</v>
      </c>
      <c r="AA1275" s="22">
        <f t="shared" si="429"/>
        <v>8.25</v>
      </c>
      <c r="AB1275" s="22" t="str">
        <f t="shared" si="430"/>
        <v>08:15</v>
      </c>
      <c r="AC1275" s="22" t="str">
        <f t="shared" si="431"/>
        <v>NO</v>
      </c>
      <c r="AD1275" s="46"/>
      <c r="AE1275" s="85">
        <v>45848</v>
      </c>
      <c r="AF1275" s="86" t="s">
        <v>88</v>
      </c>
      <c r="AG1275" s="86" t="s">
        <v>69</v>
      </c>
      <c r="AH1275" s="86">
        <v>4042</v>
      </c>
      <c r="AI1275" s="86">
        <v>10</v>
      </c>
      <c r="AJ1275" s="87"/>
      <c r="AK1275" s="87"/>
      <c r="AL1275" s="87">
        <v>16.5</v>
      </c>
      <c r="AM1275" s="86" t="s">
        <v>53</v>
      </c>
      <c r="AN1275" s="86" t="s">
        <v>49</v>
      </c>
      <c r="AO1275" s="75">
        <v>404</v>
      </c>
    </row>
    <row r="1276" spans="1:41" ht="14.45" customHeight="1">
      <c r="A1276" s="38"/>
      <c r="B1276" s="11">
        <f t="shared" si="418"/>
        <v>45848</v>
      </c>
      <c r="C1276" s="39">
        <f t="shared" si="439"/>
        <v>404</v>
      </c>
      <c r="D1276" s="50" t="str">
        <f>IF(AF1276="", "", IFERROR(TEXT(INDEX(Tabella4[N°], MATCH("*"&amp;AF1276&amp;"*", Tabella4[DIPENDENTE], 0)), "0000"), "Non trovato"))</f>
        <v>2011</v>
      </c>
      <c r="E1276" s="50" t="str">
        <f>IF(AG1276="", "", IF(ISERROR(MATCH("*"&amp;AG1276&amp;"*", Tabella4[DIPENDENTE], 0)), "Non trovato", TEXT(INDEX(Tabella4[N°], MATCH("*"&amp;AG1276&amp;"*", Tabella4[DIPENDENTE], 0)), "0000")))</f>
        <v/>
      </c>
      <c r="F1276" s="48" t="str">
        <f t="shared" si="419"/>
        <v>SCAVULLO</v>
      </c>
      <c r="G1276" s="48" t="str">
        <f t="shared" si="420"/>
        <v/>
      </c>
      <c r="H1276" s="57"/>
      <c r="I1276" s="68" t="str">
        <f t="shared" si="421"/>
        <v>02</v>
      </c>
      <c r="J1276" s="39" t="str">
        <f t="shared" si="436"/>
        <v/>
      </c>
      <c r="K1276" s="40" t="str">
        <f t="shared" si="437"/>
        <v/>
      </c>
      <c r="L1276" s="48"/>
      <c r="M1276" s="41" t="str">
        <f t="shared" si="438"/>
        <v/>
      </c>
      <c r="N1276" s="41" t="str">
        <f t="shared" si="422"/>
        <v/>
      </c>
      <c r="O1276" s="10" t="str">
        <f t="shared" si="423"/>
        <v>08:15</v>
      </c>
      <c r="P1276" s="10" t="str">
        <f t="shared" si="424"/>
        <v/>
      </c>
      <c r="Q1276" s="48" t="str">
        <f t="shared" si="425"/>
        <v>08:15</v>
      </c>
      <c r="R1276" s="48" t="str">
        <f t="shared" si="426"/>
        <v/>
      </c>
      <c r="S1276" s="42" t="str">
        <f t="shared" si="427"/>
        <v>SINGOLO</v>
      </c>
      <c r="T1276" s="57" t="str">
        <f>Tabella3[[#This Row],[Descrizione Attività]]</f>
        <v>MALATTIA</v>
      </c>
      <c r="U1276" s="57" t="str">
        <f>IF(Tabella1[[#This Row],[DATA]]="","","02")</f>
        <v>02</v>
      </c>
      <c r="V1276" s="34"/>
      <c r="W1276" s="34"/>
      <c r="X1276" s="33"/>
      <c r="Y1276" s="23"/>
      <c r="Z1276" s="21" t="str">
        <f t="shared" si="428"/>
        <v>giovedì</v>
      </c>
      <c r="AA1276" s="22">
        <f t="shared" si="429"/>
        <v>8.25</v>
      </c>
      <c r="AB1276" s="22" t="str">
        <f t="shared" si="430"/>
        <v>08:15</v>
      </c>
      <c r="AC1276" s="22" t="str">
        <f t="shared" si="431"/>
        <v>NO</v>
      </c>
      <c r="AD1276" s="46"/>
      <c r="AE1276" s="85">
        <v>45848</v>
      </c>
      <c r="AF1276" s="86" t="s">
        <v>84</v>
      </c>
      <c r="AG1276" s="86"/>
      <c r="AH1276" s="86">
        <v>4043</v>
      </c>
      <c r="AI1276" s="86">
        <v>10</v>
      </c>
      <c r="AJ1276" s="87"/>
      <c r="AK1276" s="87"/>
      <c r="AL1276" s="87">
        <v>8.25</v>
      </c>
      <c r="AM1276" s="86" t="s">
        <v>22</v>
      </c>
      <c r="AN1276" s="86" t="s">
        <v>49</v>
      </c>
      <c r="AO1276" s="75">
        <v>404</v>
      </c>
    </row>
    <row r="1277" spans="1:41" ht="14.45" customHeight="1">
      <c r="A1277" s="38"/>
      <c r="B1277" s="11">
        <f t="shared" si="418"/>
        <v>45848</v>
      </c>
      <c r="C1277" s="39">
        <f t="shared" si="439"/>
        <v>5400257687</v>
      </c>
      <c r="D1277" s="50" t="str">
        <f>IF(AF1277="", "", IFERROR(TEXT(INDEX(Tabella4[N°], MATCH("*"&amp;AF1277&amp;"*", Tabella4[DIPENDENTE], 0)), "0000"), "Non trovato"))</f>
        <v>1894</v>
      </c>
      <c r="E1277" s="50" t="str">
        <f>IF(AG1277="", "", IF(ISERROR(MATCH("*"&amp;AG1277&amp;"*", Tabella4[DIPENDENTE], 0)), "Non trovato", TEXT(INDEX(Tabella4[N°], MATCH("*"&amp;AG1277&amp;"*", Tabella4[DIPENDENTE], 0)), "0000")))</f>
        <v>0285</v>
      </c>
      <c r="F1277" s="48" t="str">
        <f t="shared" si="419"/>
        <v>CORTESE</v>
      </c>
      <c r="G1277" s="48" t="str">
        <f t="shared" si="420"/>
        <v>GALIFFI</v>
      </c>
      <c r="H1277" s="57"/>
      <c r="I1277" s="68" t="str">
        <f t="shared" si="421"/>
        <v>02</v>
      </c>
      <c r="J1277" s="39" t="str">
        <f t="shared" si="436"/>
        <v/>
      </c>
      <c r="K1277" s="40" t="str">
        <f t="shared" si="437"/>
        <v>08:15</v>
      </c>
      <c r="L1277" s="48"/>
      <c r="M1277" s="41" t="str">
        <f t="shared" si="438"/>
        <v/>
      </c>
      <c r="N1277" s="41" t="str">
        <f t="shared" si="422"/>
        <v/>
      </c>
      <c r="O1277" s="10" t="str">
        <f t="shared" si="423"/>
        <v>08:15</v>
      </c>
      <c r="P1277" s="10" t="str">
        <f t="shared" si="424"/>
        <v/>
      </c>
      <c r="Q1277" s="48" t="str">
        <f t="shared" si="425"/>
        <v/>
      </c>
      <c r="R1277" s="48" t="str">
        <f t="shared" si="426"/>
        <v/>
      </c>
      <c r="S1277" s="42" t="str">
        <f t="shared" si="427"/>
        <v>DOPPIO</v>
      </c>
      <c r="T1277" s="57" t="str">
        <f>Tabella3[[#This Row],[Descrizione Attività]]</f>
        <v>C401-C405: smo/rim vent.da sostitituire</v>
      </c>
      <c r="U1277" s="57" t="str">
        <f>IF(Tabella1[[#This Row],[DATA]]="","","02")</f>
        <v>02</v>
      </c>
      <c r="V1277" s="34"/>
      <c r="W1277" s="34"/>
      <c r="X1277" s="33"/>
      <c r="Y1277" s="23"/>
      <c r="Z1277" s="21" t="str">
        <f t="shared" si="428"/>
        <v>giovedì</v>
      </c>
      <c r="AA1277" s="22">
        <f t="shared" si="429"/>
        <v>8.25</v>
      </c>
      <c r="AB1277" s="22" t="str">
        <f t="shared" si="430"/>
        <v>08:15</v>
      </c>
      <c r="AC1277" s="22" t="str">
        <f t="shared" si="431"/>
        <v>NO</v>
      </c>
      <c r="AD1277" s="46"/>
      <c r="AE1277" s="85">
        <v>45848</v>
      </c>
      <c r="AF1277" s="86" t="s">
        <v>58</v>
      </c>
      <c r="AG1277" s="86" t="s">
        <v>267</v>
      </c>
      <c r="AH1277" s="86">
        <v>5400257687</v>
      </c>
      <c r="AI1277" s="86">
        <v>10</v>
      </c>
      <c r="AJ1277" s="87">
        <v>7.45</v>
      </c>
      <c r="AK1277" s="87">
        <v>16.45</v>
      </c>
      <c r="AL1277" s="87">
        <v>16.5</v>
      </c>
      <c r="AM1277" s="86" t="s">
        <v>279</v>
      </c>
      <c r="AN1277" s="86" t="s">
        <v>45</v>
      </c>
      <c r="AO1277" s="75" t="s">
        <v>124</v>
      </c>
    </row>
    <row r="1278" spans="1:41" ht="14.45" customHeight="1">
      <c r="A1278" s="38"/>
      <c r="B1278" s="11">
        <f t="shared" si="418"/>
        <v>45848</v>
      </c>
      <c r="C1278" s="39">
        <f t="shared" si="439"/>
        <v>5400257239</v>
      </c>
      <c r="D1278" s="50" t="str">
        <f>IF(AF1278="", "", IFERROR(TEXT(INDEX(Tabella4[N°], MATCH("*"&amp;AF1278&amp;"*", Tabella4[DIPENDENTE], 0)), "0000"), "Non trovato"))</f>
        <v>2203</v>
      </c>
      <c r="E1278" s="50" t="str">
        <f>IF(AG1278="", "", IF(ISERROR(MATCH("*"&amp;AG1278&amp;"*", Tabella4[DIPENDENTE], 0)), "Non trovato", TEXT(INDEX(Tabella4[N°], MATCH("*"&amp;AG1278&amp;"*", Tabella4[DIPENDENTE], 0)), "0000")))</f>
        <v>0315</v>
      </c>
      <c r="F1278" s="48" t="str">
        <f t="shared" si="419"/>
        <v>RICCIOLI</v>
      </c>
      <c r="G1278" s="48" t="str">
        <f t="shared" si="420"/>
        <v>MIGNOSA F</v>
      </c>
      <c r="H1278" s="57"/>
      <c r="I1278" s="68" t="str">
        <f t="shared" si="421"/>
        <v>02</v>
      </c>
      <c r="J1278" s="39" t="str">
        <f t="shared" si="436"/>
        <v/>
      </c>
      <c r="K1278" s="40" t="str">
        <f t="shared" si="437"/>
        <v>08:15</v>
      </c>
      <c r="L1278" s="48"/>
      <c r="M1278" s="41" t="str">
        <f t="shared" si="438"/>
        <v/>
      </c>
      <c r="N1278" s="41" t="str">
        <f t="shared" si="422"/>
        <v/>
      </c>
      <c r="O1278" s="10" t="str">
        <f t="shared" si="423"/>
        <v>08:15</v>
      </c>
      <c r="P1278" s="10" t="str">
        <f t="shared" si="424"/>
        <v/>
      </c>
      <c r="Q1278" s="48" t="str">
        <f t="shared" si="425"/>
        <v/>
      </c>
      <c r="R1278" s="48" t="str">
        <f t="shared" si="426"/>
        <v/>
      </c>
      <c r="S1278" s="42" t="str">
        <f t="shared" si="427"/>
        <v>DOPPIO</v>
      </c>
      <c r="T1278" s="57" t="str">
        <f>Tabella3[[#This Row],[Descrizione Attività]]</f>
        <v>ARCOM BLE PON: squ ele corrett Luglio</v>
      </c>
      <c r="U1278" s="57" t="str">
        <f>IF(Tabella1[[#This Row],[DATA]]="","","02")</f>
        <v>02</v>
      </c>
      <c r="V1278" s="34"/>
      <c r="W1278" s="34"/>
      <c r="X1278" s="33"/>
      <c r="Y1278" s="23"/>
      <c r="Z1278" s="21" t="str">
        <f t="shared" si="428"/>
        <v>giovedì</v>
      </c>
      <c r="AA1278" s="22">
        <f t="shared" si="429"/>
        <v>8.25</v>
      </c>
      <c r="AB1278" s="22" t="str">
        <f t="shared" si="430"/>
        <v>08:15</v>
      </c>
      <c r="AC1278" s="22" t="str">
        <f t="shared" si="431"/>
        <v>NO</v>
      </c>
      <c r="AD1278" s="46"/>
      <c r="AE1278" s="85">
        <v>45848</v>
      </c>
      <c r="AF1278" s="86" t="s">
        <v>65</v>
      </c>
      <c r="AG1278" s="86" t="s">
        <v>66</v>
      </c>
      <c r="AH1278" s="86">
        <v>5400257239</v>
      </c>
      <c r="AI1278" s="86">
        <v>10</v>
      </c>
      <c r="AJ1278" s="87">
        <v>7.45</v>
      </c>
      <c r="AK1278" s="87">
        <v>16.45</v>
      </c>
      <c r="AL1278" s="87">
        <v>16.5</v>
      </c>
      <c r="AM1278" s="86" t="s">
        <v>258</v>
      </c>
      <c r="AN1278" s="86" t="s">
        <v>45</v>
      </c>
      <c r="AO1278" s="75" t="s">
        <v>61</v>
      </c>
    </row>
    <row r="1279" spans="1:41" ht="14.45" customHeight="1">
      <c r="A1279" s="38"/>
      <c r="B1279" s="11">
        <f t="shared" si="418"/>
        <v>45848</v>
      </c>
      <c r="C1279" s="39" t="str">
        <f t="shared" si="439"/>
        <v>ALTRO CANTIERE</v>
      </c>
      <c r="D1279" s="50" t="str">
        <f>IF(AF1279="", "", IFERROR(TEXT(INDEX(Tabella4[N°], MATCH("*"&amp;AF1279&amp;"*", Tabella4[DIPENDENTE], 0)), "0000"), "Non trovato"))</f>
        <v>0967</v>
      </c>
      <c r="E1279" s="50" t="str">
        <f>IF(AG1279="", "", IF(ISERROR(MATCH("*"&amp;AG1279&amp;"*", Tabella4[DIPENDENTE], 0)), "Non trovato", TEXT(INDEX(Tabella4[N°], MATCH("*"&amp;AG1279&amp;"*", Tabella4[DIPENDENTE], 0)), "0000")))</f>
        <v>2119</v>
      </c>
      <c r="F1279" s="48" t="str">
        <f t="shared" si="419"/>
        <v>SCALISI</v>
      </c>
      <c r="G1279" s="48" t="str">
        <f t="shared" si="420"/>
        <v>PLATANIA M</v>
      </c>
      <c r="H1279" s="57"/>
      <c r="I1279" s="68" t="str">
        <f t="shared" si="421"/>
        <v>02</v>
      </c>
      <c r="J1279" s="39" t="str">
        <f t="shared" si="436"/>
        <v/>
      </c>
      <c r="K1279" s="40" t="str">
        <f t="shared" si="437"/>
        <v/>
      </c>
      <c r="L1279" s="48"/>
      <c r="M1279" s="41" t="str">
        <f t="shared" si="438"/>
        <v/>
      </c>
      <c r="N1279" s="41" t="str">
        <f t="shared" si="422"/>
        <v/>
      </c>
      <c r="O1279" s="10" t="str">
        <f t="shared" si="423"/>
        <v>08:15</v>
      </c>
      <c r="P1279" s="10" t="str">
        <f t="shared" si="424"/>
        <v/>
      </c>
      <c r="Q1279" s="48" t="str">
        <f t="shared" si="425"/>
        <v/>
      </c>
      <c r="R1279" s="48" t="str">
        <f t="shared" si="426"/>
        <v/>
      </c>
      <c r="S1279" s="42" t="str">
        <f t="shared" si="427"/>
        <v>DOPPIO</v>
      </c>
      <c r="T1279" s="57" t="str">
        <f>Tabella3[[#This Row],[Descrizione Attività]]</f>
        <v>ALTRO CANTIERE</v>
      </c>
      <c r="U1279" s="57" t="str">
        <f>IF(Tabella1[[#This Row],[DATA]]="","","02")</f>
        <v>02</v>
      </c>
      <c r="V1279" s="34"/>
      <c r="W1279" s="34"/>
      <c r="X1279" s="33"/>
      <c r="Y1279" s="23"/>
      <c r="Z1279" s="21" t="str">
        <f t="shared" si="428"/>
        <v>giovedì</v>
      </c>
      <c r="AA1279" s="22">
        <f t="shared" si="429"/>
        <v>8.25</v>
      </c>
      <c r="AB1279" s="22" t="str">
        <f t="shared" si="430"/>
        <v>08:15</v>
      </c>
      <c r="AC1279" s="22" t="str">
        <f t="shared" si="431"/>
        <v>NO</v>
      </c>
      <c r="AD1279" s="46"/>
      <c r="AE1279" s="85">
        <v>45848</v>
      </c>
      <c r="AF1279" s="86" t="s">
        <v>68</v>
      </c>
      <c r="AG1279" s="86" t="s">
        <v>277</v>
      </c>
      <c r="AH1279" s="86">
        <v>4047</v>
      </c>
      <c r="AI1279" s="86">
        <v>10</v>
      </c>
      <c r="AJ1279" s="87">
        <v>7.45</v>
      </c>
      <c r="AK1279" s="87">
        <v>16.45</v>
      </c>
      <c r="AL1279" s="87">
        <v>16.5</v>
      </c>
      <c r="AM1279" s="86" t="s">
        <v>70</v>
      </c>
      <c r="AN1279" s="86" t="s">
        <v>49</v>
      </c>
      <c r="AO1279" s="75">
        <v>4047</v>
      </c>
    </row>
    <row r="1280" spans="1:41" ht="14.45" customHeight="1">
      <c r="A1280" s="38"/>
      <c r="B1280" s="11">
        <f t="shared" si="418"/>
        <v>45848</v>
      </c>
      <c r="C1280" s="39">
        <f t="shared" si="439"/>
        <v>5400258095</v>
      </c>
      <c r="D1280" s="50" t="str">
        <f>IF(AF1280="", "", IFERROR(TEXT(INDEX(Tabella4[N°], MATCH("*"&amp;AF1280&amp;"*", Tabella4[DIPENDENTE], 0)), "0000"), "Non trovato"))</f>
        <v>0483</v>
      </c>
      <c r="E1280" s="50" t="str">
        <f>IF(AG1280="", "", IF(ISERROR(MATCH("*"&amp;AG1280&amp;"*", Tabella4[DIPENDENTE], 0)), "Non trovato", TEXT(INDEX(Tabella4[N°], MATCH("*"&amp;AG1280&amp;"*", Tabella4[DIPENDENTE], 0)), "0000")))</f>
        <v/>
      </c>
      <c r="F1280" s="48" t="str">
        <f t="shared" si="419"/>
        <v>SCARAVELLI</v>
      </c>
      <c r="G1280" s="48" t="str">
        <f t="shared" si="420"/>
        <v/>
      </c>
      <c r="H1280" s="57"/>
      <c r="I1280" s="68" t="str">
        <f t="shared" si="421"/>
        <v>02</v>
      </c>
      <c r="J1280" s="39" t="str">
        <f t="shared" si="436"/>
        <v/>
      </c>
      <c r="K1280" s="40" t="str">
        <f t="shared" si="437"/>
        <v>02:00</v>
      </c>
      <c r="L1280" s="48"/>
      <c r="M1280" s="41" t="str">
        <f t="shared" si="438"/>
        <v/>
      </c>
      <c r="N1280" s="41" t="str">
        <f t="shared" si="422"/>
        <v/>
      </c>
      <c r="O1280" s="10" t="str">
        <f t="shared" si="423"/>
        <v>02:00</v>
      </c>
      <c r="P1280" s="10" t="str">
        <f t="shared" si="424"/>
        <v/>
      </c>
      <c r="Q1280" s="48" t="str">
        <f t="shared" si="425"/>
        <v/>
      </c>
      <c r="R1280" s="48" t="str">
        <f t="shared" si="426"/>
        <v/>
      </c>
      <c r="S1280" s="42" t="str">
        <f t="shared" si="427"/>
        <v>SINGOLO</v>
      </c>
      <c r="T1280" s="57" t="str">
        <f>Tabella3[[#This Row],[Descrizione Attività]]</f>
        <v>Sostituzione Trasformatore 305/A2</v>
      </c>
      <c r="U1280" s="57" t="str">
        <f>IF(Tabella1[[#This Row],[DATA]]="","","02")</f>
        <v>02</v>
      </c>
      <c r="V1280" s="34"/>
      <c r="W1280" s="34"/>
      <c r="X1280" s="33"/>
      <c r="Y1280" s="23"/>
      <c r="Z1280" s="21" t="str">
        <f t="shared" si="428"/>
        <v>giovedì</v>
      </c>
      <c r="AA1280" s="22">
        <f t="shared" si="429"/>
        <v>2</v>
      </c>
      <c r="AB1280" s="22" t="str">
        <f t="shared" si="430"/>
        <v>02:00</v>
      </c>
      <c r="AC1280" s="22" t="str">
        <f t="shared" si="431"/>
        <v>NO</v>
      </c>
      <c r="AD1280" s="46"/>
      <c r="AE1280" s="85">
        <v>45848</v>
      </c>
      <c r="AF1280" s="86" t="s">
        <v>51</v>
      </c>
      <c r="AG1280" s="86"/>
      <c r="AH1280" s="86">
        <v>5400258095</v>
      </c>
      <c r="AI1280" s="86">
        <v>10</v>
      </c>
      <c r="AJ1280" s="87">
        <v>10</v>
      </c>
      <c r="AK1280" s="87">
        <v>12</v>
      </c>
      <c r="AL1280" s="87">
        <v>2</v>
      </c>
      <c r="AM1280" s="86" t="s">
        <v>290</v>
      </c>
      <c r="AN1280" s="86" t="s">
        <v>45</v>
      </c>
      <c r="AO1280" s="75" t="s">
        <v>61</v>
      </c>
    </row>
    <row r="1281" spans="1:41" ht="14.45" customHeight="1">
      <c r="A1281" s="38"/>
      <c r="B1281" s="11">
        <f t="shared" si="418"/>
        <v>45848</v>
      </c>
      <c r="C1281" s="39">
        <f t="shared" si="439"/>
        <v>5400258088</v>
      </c>
      <c r="D1281" s="50" t="str">
        <f>IF(AF1281="", "", IFERROR(TEXT(INDEX(Tabella4[N°], MATCH("*"&amp;AF1281&amp;"*", Tabella4[DIPENDENTE], 0)), "0000"), "Non trovato"))</f>
        <v>0370</v>
      </c>
      <c r="E1281" s="50" t="str">
        <f>IF(AG1281="", "", IF(ISERROR(MATCH("*"&amp;AG1281&amp;"*", Tabella4[DIPENDENTE], 0)), "Non trovato", TEXT(INDEX(Tabella4[N°], MATCH("*"&amp;AG1281&amp;"*", Tabella4[DIPENDENTE], 0)), "0000")))</f>
        <v>2114</v>
      </c>
      <c r="F1281" s="48" t="str">
        <f t="shared" si="419"/>
        <v>GARBINI</v>
      </c>
      <c r="G1281" s="48" t="str">
        <f t="shared" si="420"/>
        <v>GUARINO</v>
      </c>
      <c r="H1281" s="57"/>
      <c r="I1281" s="68" t="str">
        <f t="shared" si="421"/>
        <v>02</v>
      </c>
      <c r="J1281" s="39" t="str">
        <f t="shared" si="436"/>
        <v/>
      </c>
      <c r="K1281" s="40" t="str">
        <f t="shared" si="437"/>
        <v>01:15</v>
      </c>
      <c r="L1281" s="48"/>
      <c r="M1281" s="41" t="str">
        <f t="shared" si="438"/>
        <v/>
      </c>
      <c r="N1281" s="41" t="str">
        <f t="shared" si="422"/>
        <v/>
      </c>
      <c r="O1281" s="10" t="str">
        <f t="shared" si="423"/>
        <v>01:15</v>
      </c>
      <c r="P1281" s="10" t="str">
        <f t="shared" si="424"/>
        <v/>
      </c>
      <c r="Q1281" s="48" t="str">
        <f t="shared" si="425"/>
        <v/>
      </c>
      <c r="R1281" s="48" t="str">
        <f t="shared" si="426"/>
        <v/>
      </c>
      <c r="S1281" s="42" t="str">
        <f t="shared" si="427"/>
        <v>DOPPIO</v>
      </c>
      <c r="T1281" s="57" t="str">
        <f>Tabella3[[#This Row],[Descrizione Attività]]</f>
        <v>1400: faretti per attività su FC-01</v>
      </c>
      <c r="U1281" s="57" t="str">
        <f>IF(Tabella1[[#This Row],[DATA]]="","","02")</f>
        <v>02</v>
      </c>
      <c r="V1281" s="34"/>
      <c r="W1281" s="34"/>
      <c r="X1281" s="33"/>
      <c r="Y1281" s="23"/>
      <c r="Z1281" s="21" t="str">
        <f t="shared" si="428"/>
        <v>giovedì</v>
      </c>
      <c r="AA1281" s="22">
        <f t="shared" si="429"/>
        <v>1.25</v>
      </c>
      <c r="AB1281" s="22" t="str">
        <f t="shared" si="430"/>
        <v>01:15</v>
      </c>
      <c r="AC1281" s="22" t="str">
        <f t="shared" si="431"/>
        <v>NO</v>
      </c>
      <c r="AD1281" s="46"/>
      <c r="AE1281" s="85">
        <v>45848</v>
      </c>
      <c r="AF1281" s="86" t="s">
        <v>115</v>
      </c>
      <c r="AG1281" s="86" t="s">
        <v>43</v>
      </c>
      <c r="AH1281" s="86">
        <v>5400258088</v>
      </c>
      <c r="AI1281" s="86">
        <v>10</v>
      </c>
      <c r="AJ1281" s="87">
        <v>7.45</v>
      </c>
      <c r="AK1281" s="87">
        <v>9</v>
      </c>
      <c r="AL1281" s="87">
        <v>2.5</v>
      </c>
      <c r="AM1281" s="86" t="s">
        <v>287</v>
      </c>
      <c r="AN1281" s="86" t="s">
        <v>45</v>
      </c>
      <c r="AO1281" s="75" t="s">
        <v>61</v>
      </c>
    </row>
    <row r="1282" spans="1:41" ht="14.45" customHeight="1">
      <c r="A1282" s="38"/>
      <c r="B1282" s="11">
        <f t="shared" si="418"/>
        <v>45848</v>
      </c>
      <c r="C1282" s="39">
        <f t="shared" si="439"/>
        <v>5400257917</v>
      </c>
      <c r="D1282" s="50" t="str">
        <f>IF(AF1282="", "", IFERROR(TEXT(INDEX(Tabella4[N°], MATCH("*"&amp;AF1282&amp;"*", Tabella4[DIPENDENTE], 0)), "0000"), "Non trovato"))</f>
        <v>0370</v>
      </c>
      <c r="E1282" s="50" t="str">
        <f>IF(AG1282="", "", IF(ISERROR(MATCH("*"&amp;AG1282&amp;"*", Tabella4[DIPENDENTE], 0)), "Non trovato", TEXT(INDEX(Tabella4[N°], MATCH("*"&amp;AG1282&amp;"*", Tabella4[DIPENDENTE], 0)), "0000")))</f>
        <v>2114</v>
      </c>
      <c r="F1282" s="48" t="str">
        <f t="shared" si="419"/>
        <v>GARBINI</v>
      </c>
      <c r="G1282" s="48" t="str">
        <f t="shared" si="420"/>
        <v>GUARINO</v>
      </c>
      <c r="H1282" s="57"/>
      <c r="I1282" s="68" t="str">
        <f t="shared" si="421"/>
        <v>02</v>
      </c>
      <c r="J1282" s="39" t="str">
        <f t="shared" si="436"/>
        <v/>
      </c>
      <c r="K1282" s="40" t="str">
        <f t="shared" si="437"/>
        <v>01:30</v>
      </c>
      <c r="L1282" s="48"/>
      <c r="M1282" s="41" t="str">
        <f t="shared" si="438"/>
        <v/>
      </c>
      <c r="N1282" s="41" t="str">
        <f t="shared" si="422"/>
        <v/>
      </c>
      <c r="O1282" s="10" t="str">
        <f t="shared" si="423"/>
        <v>01:30</v>
      </c>
      <c r="P1282" s="10" t="str">
        <f t="shared" si="424"/>
        <v/>
      </c>
      <c r="Q1282" s="48" t="str">
        <f t="shared" si="425"/>
        <v/>
      </c>
      <c r="R1282" s="48" t="str">
        <f t="shared" si="426"/>
        <v/>
      </c>
      <c r="S1282" s="42" t="str">
        <f t="shared" si="427"/>
        <v>DOPPIO</v>
      </c>
      <c r="T1282" s="57" t="str">
        <f>Tabella3[[#This Row],[Descrizione Attività]]</f>
        <v>coemi illuminazione provvisoria 400 E102</v>
      </c>
      <c r="U1282" s="57" t="str">
        <f>IF(Tabella1[[#This Row],[DATA]]="","","02")</f>
        <v>02</v>
      </c>
      <c r="V1282" s="34"/>
      <c r="W1282" s="34"/>
      <c r="X1282" s="33"/>
      <c r="Y1282" s="23"/>
      <c r="Z1282" s="21" t="str">
        <f t="shared" si="428"/>
        <v>giovedì</v>
      </c>
      <c r="AA1282" s="22">
        <f t="shared" si="429"/>
        <v>1.5</v>
      </c>
      <c r="AB1282" s="22" t="str">
        <f t="shared" si="430"/>
        <v>01:30</v>
      </c>
      <c r="AC1282" s="22" t="str">
        <f t="shared" si="431"/>
        <v>NO</v>
      </c>
      <c r="AD1282" s="46"/>
      <c r="AE1282" s="85">
        <v>45848</v>
      </c>
      <c r="AF1282" s="86" t="s">
        <v>115</v>
      </c>
      <c r="AG1282" s="86" t="s">
        <v>43</v>
      </c>
      <c r="AH1282" s="86">
        <v>5400257917</v>
      </c>
      <c r="AI1282" s="86">
        <v>10</v>
      </c>
      <c r="AJ1282" s="87">
        <v>9</v>
      </c>
      <c r="AK1282" s="87">
        <v>10.3</v>
      </c>
      <c r="AL1282" s="87">
        <v>3</v>
      </c>
      <c r="AM1282" s="86" t="s">
        <v>282</v>
      </c>
      <c r="AN1282" s="86" t="s">
        <v>45</v>
      </c>
      <c r="AO1282" s="75" t="s">
        <v>61</v>
      </c>
    </row>
    <row r="1283" spans="1:41" ht="14.45" customHeight="1">
      <c r="A1283" s="38"/>
      <c r="B1283" s="12">
        <f t="shared" si="418"/>
        <v>45848</v>
      </c>
      <c r="C1283" s="39">
        <f t="shared" si="439"/>
        <v>5400258042</v>
      </c>
      <c r="D1283" s="52" t="str">
        <f>IF(AF1283="", "", IFERROR(TEXT(INDEX(Tabella4[N°], MATCH("*"&amp;AF1283&amp;"*", Tabella4[DIPENDENTE], 0)), "0000"), "Non trovato"))</f>
        <v>0370</v>
      </c>
      <c r="E1283" s="52" t="str">
        <f>IF(AG1283="", "", IF(ISERROR(MATCH("*"&amp;AG1283&amp;"*", Tabella4[DIPENDENTE], 0)), "Non trovato", TEXT(INDEX(Tabella4[N°], MATCH("*"&amp;AG1283&amp;"*", Tabella4[DIPENDENTE], 0)), "0000")))</f>
        <v>2114</v>
      </c>
      <c r="F1283" s="48" t="str">
        <f t="shared" si="419"/>
        <v>GARBINI</v>
      </c>
      <c r="G1283" s="48" t="str">
        <f t="shared" si="420"/>
        <v>GUARINO</v>
      </c>
      <c r="H1283" s="57"/>
      <c r="I1283" s="68" t="str">
        <f t="shared" si="421"/>
        <v>02</v>
      </c>
      <c r="J1283" s="39" t="str">
        <f t="shared" si="436"/>
        <v/>
      </c>
      <c r="K1283" s="40" t="str">
        <f t="shared" si="437"/>
        <v>01:30</v>
      </c>
      <c r="L1283" s="48"/>
      <c r="M1283" s="41" t="str">
        <f t="shared" si="438"/>
        <v/>
      </c>
      <c r="N1283" s="41" t="str">
        <f t="shared" si="422"/>
        <v/>
      </c>
      <c r="O1283" s="10" t="str">
        <f t="shared" si="423"/>
        <v>01:30</v>
      </c>
      <c r="P1283" s="10" t="str">
        <f t="shared" si="424"/>
        <v/>
      </c>
      <c r="Q1283" s="48" t="str">
        <f t="shared" si="425"/>
        <v/>
      </c>
      <c r="R1283" s="48" t="str">
        <f t="shared" si="426"/>
        <v/>
      </c>
      <c r="S1283" s="42" t="str">
        <f t="shared" si="427"/>
        <v>DOPPIO</v>
      </c>
      <c r="T1283" s="57" t="str">
        <f>Tabella3[[#This Row],[Descrizione Attività]]</f>
        <v>200A- COEMI E303A/B lPOSA E REC. LAMP.</v>
      </c>
      <c r="U1283" s="57" t="str">
        <f>IF(Tabella1[[#This Row],[DATA]]="","","02")</f>
        <v>02</v>
      </c>
      <c r="V1283" s="34"/>
      <c r="W1283" s="34"/>
      <c r="X1283" s="33"/>
      <c r="Y1283" s="23"/>
      <c r="Z1283" s="21" t="str">
        <f t="shared" si="428"/>
        <v>giovedì</v>
      </c>
      <c r="AA1283" s="22">
        <f t="shared" si="429"/>
        <v>1.5</v>
      </c>
      <c r="AB1283" s="22" t="str">
        <f t="shared" si="430"/>
        <v>01:30</v>
      </c>
      <c r="AC1283" s="22" t="str">
        <f t="shared" si="431"/>
        <v>NO</v>
      </c>
      <c r="AD1283" s="46"/>
      <c r="AE1283" s="85">
        <v>45848</v>
      </c>
      <c r="AF1283" s="86" t="s">
        <v>115</v>
      </c>
      <c r="AG1283" s="86" t="s">
        <v>43</v>
      </c>
      <c r="AH1283" s="86">
        <v>5400258042</v>
      </c>
      <c r="AI1283" s="86">
        <v>10</v>
      </c>
      <c r="AJ1283" s="87">
        <v>10.3</v>
      </c>
      <c r="AK1283" s="87">
        <v>12</v>
      </c>
      <c r="AL1283" s="87">
        <v>3</v>
      </c>
      <c r="AM1283" s="86" t="s">
        <v>291</v>
      </c>
      <c r="AN1283" s="86" t="s">
        <v>45</v>
      </c>
      <c r="AO1283" s="75" t="s">
        <v>61</v>
      </c>
    </row>
    <row r="1284" spans="1:41" ht="14.45" customHeight="1">
      <c r="A1284" s="38"/>
      <c r="B1284" s="13">
        <f t="shared" ref="B1284:B1347" si="440">IF(OR(AE1284="", AE1284=0), "", AE1284)</f>
        <v>45848</v>
      </c>
      <c r="C1284" s="39">
        <f>IF(AH1284="","", IF(OR(AH1284=4041, AH1284=4042, AH1284=4043, AH1284=4044, AH1284=4045, AH1284=4046, AH1284=4048, AH1284=4049, AH1284=4051, AH1284=4052, AH1284=4053, AH1284=4054),
    404,
    IF(AH1284=4047,
        "ALTRO CANTIERE",
        IF(AH1284=4050,
            430,
            IF(LEN(AH1284)=5,
                MID(AH1284, 1, 2) &amp; "/" &amp; MID(AH1284, 3, 3),
                AH1284
            )
        )
    )
))</f>
        <v>5400258238</v>
      </c>
      <c r="D1284" s="53" t="str">
        <f>IF(AF1284="", "", IFERROR(TEXT(INDEX(Tabella4[N°], MATCH("*"&amp;AF1284&amp;"*", Tabella4[DIPENDENTE], 0)), "0000"), "Non trovato"))</f>
        <v>0263</v>
      </c>
      <c r="E1284" s="53" t="str">
        <f>IF(AG1284="", "", IF(ISERROR(MATCH("*"&amp;AG1284&amp;"*", Tabella4[DIPENDENTE], 0)), "Non trovato", TEXT(INDEX(Tabella4[N°], MATCH("*"&amp;AG1284&amp;"*", Tabella4[DIPENDENTE], 0)), "0000")))</f>
        <v>0483</v>
      </c>
      <c r="F1284" s="48" t="str">
        <f t="shared" ref="F1284:F1347" si="441">IF(AF1284="","",AF1284)</f>
        <v>ROSSITTO G</v>
      </c>
      <c r="G1284" s="48" t="str">
        <f t="shared" ref="G1284:G1347" si="442">IF(AG1284="","",AG1284)</f>
        <v>SCARAVELLI</v>
      </c>
      <c r="H1284" s="57"/>
      <c r="I1284" s="68" t="str">
        <f t="shared" ref="I1284:I1347" si="443">IF(B1284&lt;&gt;"", "02", "")</f>
        <v>02</v>
      </c>
      <c r="J1284" s="39" t="str">
        <f>IF(OR(AH1284=4041, AH1284=4048, AH1284=4049, AH1284=4054, AH1284=4050,AH1284=428),
    IF(TEXT(VALUE(AB1284) -
        IF(M1284&lt;&gt;"", VALUE(M1284), 0) -
        IF(N1284&lt;&gt;"", VALUE(N1284), 0),
    "[hh]:mm") = "00:00",
    "",
    TEXT(VALUE(AB1284) -
        IF(M1284&lt;&gt;"", VALUE(M1284), 0) -
        IF(N1284&lt;&gt;"", VALUE(N1284), 0),
    "[hh]:mm")),
    "")</f>
        <v/>
      </c>
      <c r="K1284" s="40" t="str">
        <f>IF(AND(AH1284&lt;&gt;4041, AH1284&lt;&gt;428, AH1284&lt;&gt;4048, AH1284&lt;&gt;4054, AH1284&lt;&gt;4049, AH1284&lt;&gt;4045, AH1284&lt;&gt;4046, AH1284&lt;&gt;4052, AH1284&lt;&gt;4044, AH1284&lt;&gt;4042, AH1284&lt;&gt;4043, AH1284&lt;&gt;4053, AH1284&lt;&gt;4047, AH1284&lt;&gt;4050),
    IF(ISERROR(TEXT(VALUE(AB1284) -
        IF(M1284&lt;&gt;"", VALUE(M1284), 0) -
        IF(N1284&lt;&gt;"", VALUE(N1284), 0),
    "[hh]:mm")), "",
    IF(TEXT(VALUE(AB1284) -
        IF(M1284&lt;&gt;"", VALUE(M1284), 0) -
        IF(N1284&lt;&gt;"", VALUE(N1284), 0),
    "[hh]:mm") = "00:00",
    "",
    TEXT(VALUE(AB1284) -
        IF(M1284&lt;&gt;"", VALUE(M1284), 0) -
        IF(N1284&lt;&gt;"", VALUE(N1284), 0),
    "[hh]:mm"))),
    "")</f>
        <v>02:00</v>
      </c>
      <c r="L1284" s="48"/>
      <c r="M1284" s="41" t="str">
        <f>IF(AND(AC1284="NO", OR(Z1284="lunedì", Z1284="martedì", Z1284="mercoledì", Z1284="giovedì", Z1284="venerdì")),
    IF(Z1284="venerdì",
        IF(VALUE(AB1284)&gt;VALUE("7:00"),TEXT(VALUE(AB1284)-VALUE("7:00"),"[hh]:mm"),""),
        IF(VALUE(AB1284)&gt;VALUE("8:15"),TEXT(VALUE(AB1284)-VALUE("8:15"),"[hh]:mm"),"")
    ),
"")</f>
        <v/>
      </c>
      <c r="N1284" s="41" t="str">
        <f t="shared" ref="N1284:N1347" si="444">IF(AND(OR(Z1284="sabato", Z1284="domenica", AC1284="SI"), AB1284&lt;&gt;0), AB1284, "")</f>
        <v/>
      </c>
      <c r="O1284" s="10" t="str">
        <f t="shared" ref="O1284:O1347" si="445">AB1284</f>
        <v>02:00</v>
      </c>
      <c r="P1284" s="10" t="str">
        <f t="shared" ref="P1284:P1347" si="446">IF(OR(AH1284=4042, AH1284=4044),AB1284, "")</f>
        <v/>
      </c>
      <c r="Q1284" s="48" t="str">
        <f t="shared" ref="Q1284:Q1347" si="447">IF(OR(AH1284=4043, AH1284=4053),AB1284, "")</f>
        <v/>
      </c>
      <c r="R1284" s="48" t="str">
        <f t="shared" ref="R1284:R1347" si="448">IF(OR(AH1284=4045, AH1284=4046,AH1284=4052),AB1284, "")</f>
        <v/>
      </c>
      <c r="S1284" s="42" t="str">
        <f t="shared" ref="S1284:S1347" si="449">IF(G1284="",IF(F1284="","","SINGOLO"),IF(F1284&lt;&gt;"","DOPPIO",""))</f>
        <v>DOPPIO</v>
      </c>
      <c r="T1284" s="57" t="str">
        <f>Tabella3[[#This Row],[Descrizione Attività]]</f>
        <v>Imp. 2000:posa in opera illum SG101</v>
      </c>
      <c r="U1284" s="57" t="str">
        <f>IF(Tabella1[[#This Row],[DATA]]="","","02")</f>
        <v>02</v>
      </c>
      <c r="V1284" s="34"/>
      <c r="W1284" s="34"/>
      <c r="X1284" s="33"/>
      <c r="Y1284" s="23"/>
      <c r="Z1284" s="21" t="str">
        <f t="shared" ref="Z1284:Z1347" si="450">TEXT(B1284, "gggg")</f>
        <v>giovedì</v>
      </c>
      <c r="AA1284" s="22">
        <f t="shared" ref="AA1284:AA1347" si="451">IF(AND(AF1284="", AG1284=""), "", IF(AND(AF1284&lt;&gt;"", AG1284&lt;&gt;""), AL1284/2, AL1284))</f>
        <v>2</v>
      </c>
      <c r="AB1284" s="22" t="str">
        <f t="shared" ref="AB1284:AB1347" si="452">IF(AA1284="", "", TEXT(AA1284/24, "[hh]:mm"))</f>
        <v>02:00</v>
      </c>
      <c r="AC1284" s="22" t="str">
        <f t="shared" ref="AC1284:AC1347" si="453">IF(COUNTIF(Y$1:Y$1976, B1284) &gt; 0, "SI", "NO")</f>
        <v>NO</v>
      </c>
      <c r="AD1284" s="46"/>
      <c r="AE1284" s="85">
        <v>45848</v>
      </c>
      <c r="AF1284" s="86" t="s">
        <v>110</v>
      </c>
      <c r="AG1284" s="86" t="s">
        <v>51</v>
      </c>
      <c r="AH1284" s="86">
        <v>5400258238</v>
      </c>
      <c r="AI1284" s="86">
        <v>10</v>
      </c>
      <c r="AJ1284" s="87">
        <v>12.45</v>
      </c>
      <c r="AK1284" s="87">
        <v>14.45</v>
      </c>
      <c r="AL1284" s="87">
        <v>4</v>
      </c>
      <c r="AM1284" s="86" t="s">
        <v>292</v>
      </c>
      <c r="AN1284" s="86" t="s">
        <v>45</v>
      </c>
      <c r="AO1284" s="75" t="s">
        <v>61</v>
      </c>
    </row>
    <row r="1285" spans="1:41" ht="14.45" customHeight="1">
      <c r="A1285" s="38"/>
      <c r="B1285" s="9">
        <f t="shared" si="440"/>
        <v>45848</v>
      </c>
      <c r="C1285" s="39">
        <f>IF(AH1285="","", IF(OR(AH1285=4041, AH1285=4042, AH1285=4043, AH1285=4044, AH1285=4045, AH1285=4046, AH1285=4048, AH1285=4049, AH1285=4051, AH1285=4052, AH1285=4053, AH1285=4054),
404,
IF(AH1285=4047,
"ALTRO CANTIERE",
IF(AH1285=4050,
430,
IF(LEN(AH1285)=5,
MID(AH1285, 1, 2) &amp; "/" &amp; MID(AH1285, 3, 3),
AH1285)
)
)
))</f>
        <v>404</v>
      </c>
      <c r="D1285" s="38" t="str">
        <f>IF(AF1285="", "", IFERROR(TEXT(INDEX(Tabella4[N°], MATCH("*"&amp;AF1285&amp;"*", Tabella4[DIPENDENTE], 0)), "0000"), "Non trovato"))</f>
        <v>1876</v>
      </c>
      <c r="E1285" s="38" t="str">
        <f>IF(AG1285="", "", IF(ISERROR(MATCH("*"&amp;AG1285&amp;"*", Tabella4[DIPENDENTE], 0)), "Non trovato", TEXT(INDEX(Tabella4[N°], MATCH("*"&amp;AG1285&amp;"*", Tabella4[DIPENDENTE], 0)), "0000")))</f>
        <v>1765</v>
      </c>
      <c r="F1285" s="48" t="str">
        <f t="shared" si="441"/>
        <v>RICCIO</v>
      </c>
      <c r="G1285" s="48" t="str">
        <f t="shared" si="442"/>
        <v>SIRINGO</v>
      </c>
      <c r="H1285" s="57"/>
      <c r="I1285" s="68" t="str">
        <f t="shared" si="443"/>
        <v>02</v>
      </c>
      <c r="J1285" s="39" t="str">
        <f t="shared" ref="J1285:J1316" si="454">IF(OR(AH1285=4041, AH1285=4048, AH1285=4049, AH1285=4054, AH1285=4050,AH1285=428),
IF(TEXT(VALUE(AB1285) -
IF(M1285&lt;&gt;"", VALUE(M1285), 0) -
IF(N1285&lt;&gt;"", VALUE(N1285), 0),
"[hh]:mm") = "00:00",
"",
TEXT(VALUE(AB1285) -
IF(M1285&lt;&gt;"", VALUE(M1285), 0) -
IF(N1285&lt;&gt;"", VALUE(N1285), 0),
"[hh]:mm")),
"")</f>
        <v>08:15</v>
      </c>
      <c r="K1285" s="40" t="str">
        <f t="shared" ref="K1285:K1316" si="455">IF(AND(AH1285&lt;&gt;4041, AH1285&lt;&gt;428, AH1285&lt;&gt;4048, AH1285&lt;&gt;4054, AH1285&lt;&gt;4049, AH1285&lt;&gt;4045, AH1285&lt;&gt;4046, AH1285&lt;&gt;4052, AH1285&lt;&gt;4044, AH1285&lt;&gt;4042, AH1285&lt;&gt;4043, AH1285&lt;&gt;4053, AH1285&lt;&gt;4047, AH1285&lt;&gt;4050),
IF(ISERROR(TEXT(VALUE(AB1285) -
IF(M1285&lt;&gt;"", VALUE(M1285), 0) -
IF(N1285&lt;&gt;"", VALUE(N1285), 0),
"[hh]:mm")), "",
IF(TEXT(VALUE(AB1285) -
IF(M1285&lt;&gt;"", VALUE(M1285), 0) -
IF(N1285&lt;&gt;"", VALUE(N1285), 0),
"[hh]:mm") = "00:00",
"",
TEXT(VALUE(AB1285) -
IF(M1285&lt;&gt;"", VALUE(M1285), 0) -
IF(N1285&lt;&gt;"", VALUE(N1285), 0),
"[hh]:mm"))),
"")</f>
        <v/>
      </c>
      <c r="L1285" s="48"/>
      <c r="M1285" s="41" t="str">
        <f t="shared" ref="M1285:M1316" si="456">IF(AND(AC1285="NO", OR(Z1285="lunedì", Z1285="martedì", Z1285="mercoledì", Z1285="giovedì", Z1285="venerdì")),
IF(Z1285="venerdì",
IF(VALUE(AB1285)&gt;VALUE("7:00"),TEXT(VALUE(AB1285)-VALUE("7:00"),"[hh]:mm"),""),
IF(VALUE(AB1285)&gt;VALUE("8:15"),TEXT(VALUE(AB1285)-VALUE("8:15"),"[hh]:mm"),"")
),
"")</f>
        <v/>
      </c>
      <c r="N1285" s="41" t="str">
        <f t="shared" si="444"/>
        <v/>
      </c>
      <c r="O1285" s="10" t="str">
        <f t="shared" si="445"/>
        <v>08:15</v>
      </c>
      <c r="P1285" s="10" t="str">
        <f t="shared" si="446"/>
        <v/>
      </c>
      <c r="Q1285" s="48" t="str">
        <f t="shared" si="447"/>
        <v/>
      </c>
      <c r="R1285" s="48" t="str">
        <f t="shared" si="448"/>
        <v/>
      </c>
      <c r="S1285" s="42" t="str">
        <f t="shared" si="449"/>
        <v>DOPPIO</v>
      </c>
      <c r="T1285" s="57" t="str">
        <f>Tabella3[[#This Row],[Descrizione Attività]]</f>
        <v>ORE CONTO PROPRIO</v>
      </c>
      <c r="U1285" s="57" t="str">
        <f>IF(Tabella1[[#This Row],[DATA]]="","","02")</f>
        <v>02</v>
      </c>
      <c r="V1285" s="34"/>
      <c r="W1285" s="34"/>
      <c r="X1285" s="33"/>
      <c r="Y1285" s="23"/>
      <c r="Z1285" s="21" t="str">
        <f t="shared" si="450"/>
        <v>giovedì</v>
      </c>
      <c r="AA1285" s="22">
        <f t="shared" si="451"/>
        <v>8.25</v>
      </c>
      <c r="AB1285" s="22" t="str">
        <f t="shared" si="452"/>
        <v>08:15</v>
      </c>
      <c r="AC1285" s="22" t="str">
        <f t="shared" si="453"/>
        <v>NO</v>
      </c>
      <c r="AD1285" s="46"/>
      <c r="AE1285" s="85">
        <v>45848</v>
      </c>
      <c r="AF1285" s="86" t="s">
        <v>56</v>
      </c>
      <c r="AG1285" s="86" t="s">
        <v>112</v>
      </c>
      <c r="AH1285" s="86">
        <v>4041</v>
      </c>
      <c r="AI1285" s="86">
        <v>10</v>
      </c>
      <c r="AJ1285" s="87">
        <v>7.45</v>
      </c>
      <c r="AK1285" s="87">
        <v>16.45</v>
      </c>
      <c r="AL1285" s="87">
        <v>16.5</v>
      </c>
      <c r="AM1285" s="86" t="s">
        <v>62</v>
      </c>
      <c r="AN1285" s="86" t="s">
        <v>49</v>
      </c>
      <c r="AO1285" s="75">
        <v>4041</v>
      </c>
    </row>
    <row r="1286" spans="1:41" ht="14.45" customHeight="1">
      <c r="A1286" s="38"/>
      <c r="B1286" s="9">
        <f t="shared" si="440"/>
        <v>45848</v>
      </c>
      <c r="C1286" s="39">
        <f t="shared" ref="C1286:C1316" si="457">IF(AH1286="","", IF(OR(AH1286=4041, AH1286=4042, AH1286=4043, AH1286=4044, AH1286=4045, AH1286=4046, AH1286=4048, AH1286=4049, AH1286=4051, AH1286=4052, AH1286=4053, AH1286=4054),
404,
IF(AH1286=4047,
"ALTRO CANTIERE",
IF(AH1286=4050,
430,
IF(LEN(AH1286)=5,
MID(AH1286, 1, 2) &amp; "/" &amp; MID(AH1286, 3, 3),
AH1286)
)
)
))</f>
        <v>404</v>
      </c>
      <c r="D1286" s="38" t="str">
        <f>IF(AF1286="", "", IFERROR(TEXT(INDEX(Tabella4[N°], MATCH("*"&amp;AF1286&amp;"*", Tabella4[DIPENDENTE], 0)), "0000"), "Non trovato"))</f>
        <v>0476</v>
      </c>
      <c r="E1286" s="38" t="str">
        <f>IF(AG1286="", "", IF(ISERROR(MATCH("*"&amp;AG1286&amp;"*", Tabella4[DIPENDENTE], 0)), "Non trovato", TEXT(INDEX(Tabella4[N°], MATCH("*"&amp;AG1286&amp;"*", Tabella4[DIPENDENTE], 0)), "0000")))</f>
        <v/>
      </c>
      <c r="F1286" s="48" t="str">
        <f t="shared" si="441"/>
        <v>ARICO'</v>
      </c>
      <c r="G1286" s="48" t="str">
        <f t="shared" si="442"/>
        <v/>
      </c>
      <c r="H1286" s="57"/>
      <c r="I1286" s="68" t="str">
        <f t="shared" si="443"/>
        <v>02</v>
      </c>
      <c r="J1286" s="39" t="str">
        <f t="shared" si="454"/>
        <v>02:00</v>
      </c>
      <c r="K1286" s="40" t="str">
        <f t="shared" si="455"/>
        <v/>
      </c>
      <c r="L1286" s="48"/>
      <c r="M1286" s="41" t="str">
        <f t="shared" si="456"/>
        <v/>
      </c>
      <c r="N1286" s="41" t="str">
        <f t="shared" si="444"/>
        <v/>
      </c>
      <c r="O1286" s="10" t="str">
        <f t="shared" si="445"/>
        <v>02:00</v>
      </c>
      <c r="P1286" s="10" t="str">
        <f t="shared" si="446"/>
        <v/>
      </c>
      <c r="Q1286" s="48" t="str">
        <f t="shared" si="447"/>
        <v/>
      </c>
      <c r="R1286" s="48" t="str">
        <f t="shared" si="448"/>
        <v/>
      </c>
      <c r="S1286" s="42" t="str">
        <f t="shared" si="449"/>
        <v>SINGOLO</v>
      </c>
      <c r="T1286" s="57" t="str">
        <f>Tabella3[[#This Row],[Descrizione Attività]]</f>
        <v>VISITA MEDICA</v>
      </c>
      <c r="U1286" s="57" t="str">
        <f>IF(Tabella1[[#This Row],[DATA]]="","","02")</f>
        <v>02</v>
      </c>
      <c r="V1286" s="34"/>
      <c r="W1286" s="34"/>
      <c r="X1286" s="33"/>
      <c r="Y1286" s="23"/>
      <c r="Z1286" s="21" t="str">
        <f t="shared" si="450"/>
        <v>giovedì</v>
      </c>
      <c r="AA1286" s="22">
        <f t="shared" si="451"/>
        <v>2</v>
      </c>
      <c r="AB1286" s="22" t="str">
        <f t="shared" si="452"/>
        <v>02:00</v>
      </c>
      <c r="AC1286" s="22" t="str">
        <f t="shared" si="453"/>
        <v>NO</v>
      </c>
      <c r="AD1286" s="46"/>
      <c r="AE1286" s="85">
        <v>45848</v>
      </c>
      <c r="AF1286" s="86" t="s">
        <v>108</v>
      </c>
      <c r="AG1286" s="86"/>
      <c r="AH1286" s="86">
        <v>4054</v>
      </c>
      <c r="AI1286" s="86">
        <v>10</v>
      </c>
      <c r="AJ1286" s="87">
        <v>7.45</v>
      </c>
      <c r="AK1286" s="87">
        <v>9.4499999999999993</v>
      </c>
      <c r="AL1286" s="87">
        <v>2</v>
      </c>
      <c r="AM1286" s="86" t="s">
        <v>116</v>
      </c>
      <c r="AN1286" s="86" t="s">
        <v>49</v>
      </c>
      <c r="AO1286" s="75">
        <v>404</v>
      </c>
    </row>
    <row r="1287" spans="1:41" ht="14.45" customHeight="1">
      <c r="A1287" s="38"/>
      <c r="B1287" s="9">
        <f t="shared" si="440"/>
        <v>45848</v>
      </c>
      <c r="C1287" s="39">
        <f t="shared" si="457"/>
        <v>5400258197</v>
      </c>
      <c r="D1287" s="38" t="str">
        <f>IF(AF1287="", "", IFERROR(TEXT(INDEX(Tabella4[N°], MATCH("*"&amp;AF1287&amp;"*", Tabella4[DIPENDENTE], 0)), "0000"), "Non trovato"))</f>
        <v>2013</v>
      </c>
      <c r="E1287" s="38" t="str">
        <f>IF(AG1287="", "", IF(ISERROR(MATCH("*"&amp;AG1287&amp;"*", Tabella4[DIPENDENTE], 0)), "Non trovato", TEXT(INDEX(Tabella4[N°], MATCH("*"&amp;AG1287&amp;"*", Tabella4[DIPENDENTE], 0)), "0000")))</f>
        <v>2136</v>
      </c>
      <c r="F1287" s="48" t="str">
        <f t="shared" si="441"/>
        <v>DE LUCA</v>
      </c>
      <c r="G1287" s="48" t="str">
        <f t="shared" si="442"/>
        <v>INTURRISI</v>
      </c>
      <c r="H1287" s="57"/>
      <c r="I1287" s="68" t="str">
        <f t="shared" si="443"/>
        <v>02</v>
      </c>
      <c r="J1287" s="39" t="str">
        <f t="shared" si="454"/>
        <v/>
      </c>
      <c r="K1287" s="40" t="str">
        <f t="shared" si="455"/>
        <v>08:15</v>
      </c>
      <c r="L1287" s="48"/>
      <c r="M1287" s="41" t="str">
        <f t="shared" si="456"/>
        <v/>
      </c>
      <c r="N1287" s="41" t="str">
        <f t="shared" si="444"/>
        <v/>
      </c>
      <c r="O1287" s="10" t="str">
        <f t="shared" si="445"/>
        <v>08:15</v>
      </c>
      <c r="P1287" s="10" t="str">
        <f t="shared" si="446"/>
        <v/>
      </c>
      <c r="Q1287" s="48" t="str">
        <f t="shared" si="447"/>
        <v/>
      </c>
      <c r="R1287" s="48" t="str">
        <f t="shared" si="448"/>
        <v/>
      </c>
      <c r="S1287" s="42" t="str">
        <f t="shared" si="449"/>
        <v>DOPPIO</v>
      </c>
      <c r="T1287" s="57" t="str">
        <f>Tabella3[[#This Row],[Descrizione Attività]]</f>
        <v>TAI25 Assist.elettrica per Ripr. Sez.</v>
      </c>
      <c r="U1287" s="57" t="str">
        <f>IF(Tabella1[[#This Row],[DATA]]="","","02")</f>
        <v>02</v>
      </c>
      <c r="V1287" s="34"/>
      <c r="W1287" s="34"/>
      <c r="X1287" s="33"/>
      <c r="Y1287" s="23"/>
      <c r="Z1287" s="21" t="str">
        <f t="shared" si="450"/>
        <v>giovedì</v>
      </c>
      <c r="AA1287" s="22">
        <f t="shared" si="451"/>
        <v>8.25</v>
      </c>
      <c r="AB1287" s="22" t="str">
        <f t="shared" si="452"/>
        <v>08:15</v>
      </c>
      <c r="AC1287" s="22" t="str">
        <f t="shared" si="453"/>
        <v>NO</v>
      </c>
      <c r="AD1287" s="46"/>
      <c r="AE1287" s="85">
        <v>45848</v>
      </c>
      <c r="AF1287" s="86" t="s">
        <v>105</v>
      </c>
      <c r="AG1287" s="86" t="s">
        <v>264</v>
      </c>
      <c r="AH1287" s="86">
        <v>5400258197</v>
      </c>
      <c r="AI1287" s="86">
        <v>10</v>
      </c>
      <c r="AJ1287" s="87">
        <v>7.45</v>
      </c>
      <c r="AK1287" s="87">
        <v>16.45</v>
      </c>
      <c r="AL1287" s="87">
        <v>16.5</v>
      </c>
      <c r="AM1287" s="86" t="s">
        <v>293</v>
      </c>
      <c r="AN1287" s="86" t="s">
        <v>45</v>
      </c>
      <c r="AO1287" s="75" t="s">
        <v>61</v>
      </c>
    </row>
    <row r="1288" spans="1:41" ht="14.45" customHeight="1">
      <c r="A1288" s="38"/>
      <c r="B1288" s="9">
        <f t="shared" si="440"/>
        <v>45848</v>
      </c>
      <c r="C1288" s="39">
        <f t="shared" si="457"/>
        <v>5400257687</v>
      </c>
      <c r="D1288" s="38" t="str">
        <f>IF(AF1288="", "", IFERROR(TEXT(INDEX(Tabella4[N°], MATCH("*"&amp;AF1288&amp;"*", Tabella4[DIPENDENTE], 0)), "0000"), "Non trovato"))</f>
        <v>0242</v>
      </c>
      <c r="E1288" s="38" t="str">
        <f>IF(AG1288="", "", IF(ISERROR(MATCH("*"&amp;AG1288&amp;"*", Tabella4[DIPENDENTE], 0)), "Non trovato", TEXT(INDEX(Tabella4[N°], MATCH("*"&amp;AG1288&amp;"*", Tabella4[DIPENDENTE], 0)), "0000")))</f>
        <v>1969</v>
      </c>
      <c r="F1288" s="48" t="str">
        <f t="shared" si="441"/>
        <v>OGNISANTI A</v>
      </c>
      <c r="G1288" s="48" t="str">
        <f t="shared" si="442"/>
        <v>BELLISTRI</v>
      </c>
      <c r="H1288" s="57"/>
      <c r="I1288" s="68" t="str">
        <f t="shared" si="443"/>
        <v>02</v>
      </c>
      <c r="J1288" s="39" t="str">
        <f t="shared" si="454"/>
        <v/>
      </c>
      <c r="K1288" s="40" t="str">
        <f t="shared" si="455"/>
        <v>08:15</v>
      </c>
      <c r="L1288" s="48"/>
      <c r="M1288" s="41" t="str">
        <f t="shared" si="456"/>
        <v/>
      </c>
      <c r="N1288" s="41" t="str">
        <f t="shared" si="444"/>
        <v/>
      </c>
      <c r="O1288" s="10" t="str">
        <f t="shared" si="445"/>
        <v>08:15</v>
      </c>
      <c r="P1288" s="10" t="str">
        <f t="shared" si="446"/>
        <v/>
      </c>
      <c r="Q1288" s="48" t="str">
        <f t="shared" si="447"/>
        <v/>
      </c>
      <c r="R1288" s="48" t="str">
        <f t="shared" si="448"/>
        <v/>
      </c>
      <c r="S1288" s="42" t="str">
        <f t="shared" si="449"/>
        <v>DOPPIO</v>
      </c>
      <c r="T1288" s="57" t="str">
        <f>Tabella3[[#This Row],[Descrizione Attività]]</f>
        <v>C401-C405: smo/rim vent.da sostitituire</v>
      </c>
      <c r="U1288" s="57" t="str">
        <f>IF(Tabella1[[#This Row],[DATA]]="","","02")</f>
        <v>02</v>
      </c>
      <c r="V1288" s="34"/>
      <c r="W1288" s="34"/>
      <c r="X1288" s="33"/>
      <c r="Y1288" s="23"/>
      <c r="Z1288" s="21" t="str">
        <f t="shared" si="450"/>
        <v>giovedì</v>
      </c>
      <c r="AA1288" s="22">
        <f t="shared" si="451"/>
        <v>8.25</v>
      </c>
      <c r="AB1288" s="22" t="str">
        <f t="shared" si="452"/>
        <v>08:15</v>
      </c>
      <c r="AC1288" s="22" t="str">
        <f t="shared" si="453"/>
        <v>NO</v>
      </c>
      <c r="AD1288" s="46"/>
      <c r="AE1288" s="85">
        <v>45848</v>
      </c>
      <c r="AF1288" s="86" t="s">
        <v>72</v>
      </c>
      <c r="AG1288" s="86" t="s">
        <v>73</v>
      </c>
      <c r="AH1288" s="86">
        <v>5400257687</v>
      </c>
      <c r="AI1288" s="86">
        <v>10</v>
      </c>
      <c r="AJ1288" s="87">
        <v>7.45</v>
      </c>
      <c r="AK1288" s="87">
        <v>16.45</v>
      </c>
      <c r="AL1288" s="87">
        <v>16.5</v>
      </c>
      <c r="AM1288" s="86" t="s">
        <v>279</v>
      </c>
      <c r="AN1288" s="86" t="s">
        <v>45</v>
      </c>
      <c r="AO1288" s="75" t="s">
        <v>124</v>
      </c>
    </row>
    <row r="1289" spans="1:41" ht="14.45" customHeight="1">
      <c r="A1289" s="38"/>
      <c r="B1289" s="9">
        <f t="shared" si="440"/>
        <v>45848</v>
      </c>
      <c r="C1289" s="39" t="str">
        <f t="shared" si="457"/>
        <v>23/076</v>
      </c>
      <c r="D1289" s="38" t="str">
        <f>IF(AF1289="", "", IFERROR(TEXT(INDEX(Tabella4[N°], MATCH("*"&amp;AF1289&amp;"*", Tabella4[DIPENDENTE], 0)), "0000"), "Non trovato"))</f>
        <v>0427</v>
      </c>
      <c r="E1289" s="38" t="str">
        <f>IF(AG1289="", "", IF(ISERROR(MATCH("*"&amp;AG1289&amp;"*", Tabella4[DIPENDENTE], 0)), "Non trovato", TEXT(INDEX(Tabella4[N°], MATCH("*"&amp;AG1289&amp;"*", Tabella4[DIPENDENTE], 0)), "0000")))</f>
        <v/>
      </c>
      <c r="F1289" s="48" t="str">
        <f t="shared" si="441"/>
        <v>CAVALIERE</v>
      </c>
      <c r="G1289" s="48" t="str">
        <f t="shared" si="442"/>
        <v/>
      </c>
      <c r="H1289" s="57"/>
      <c r="I1289" s="68" t="str">
        <f t="shared" si="443"/>
        <v>02</v>
      </c>
      <c r="J1289" s="39" t="str">
        <f t="shared" si="454"/>
        <v/>
      </c>
      <c r="K1289" s="40" t="str">
        <f t="shared" si="455"/>
        <v>08:15</v>
      </c>
      <c r="L1289" s="48"/>
      <c r="M1289" s="41" t="str">
        <f t="shared" si="456"/>
        <v/>
      </c>
      <c r="N1289" s="41" t="str">
        <f t="shared" si="444"/>
        <v/>
      </c>
      <c r="O1289" s="10" t="str">
        <f t="shared" si="445"/>
        <v>08:15</v>
      </c>
      <c r="P1289" s="10" t="str">
        <f t="shared" si="446"/>
        <v/>
      </c>
      <c r="Q1289" s="48" t="str">
        <f t="shared" si="447"/>
        <v/>
      </c>
      <c r="R1289" s="48" t="str">
        <f t="shared" si="448"/>
        <v/>
      </c>
      <c r="S1289" s="42" t="str">
        <f t="shared" si="449"/>
        <v>SINGOLO</v>
      </c>
      <c r="T1289" s="57" t="str">
        <f>Tabella3[[#This Row],[Descrizione Attività]]</f>
        <v>Lavori elestrum HydroCOM Project compressori Isab Imp 400-100-800</v>
      </c>
      <c r="U1289" s="57" t="str">
        <f>IF(Tabella1[[#This Row],[DATA]]="","","02")</f>
        <v>02</v>
      </c>
      <c r="V1289" s="34"/>
      <c r="W1289" s="34"/>
      <c r="X1289" s="33"/>
      <c r="Y1289" s="23"/>
      <c r="Z1289" s="21" t="str">
        <f t="shared" si="450"/>
        <v>giovedì</v>
      </c>
      <c r="AA1289" s="22">
        <f t="shared" si="451"/>
        <v>8.25</v>
      </c>
      <c r="AB1289" s="22" t="str">
        <f t="shared" si="452"/>
        <v>08:15</v>
      </c>
      <c r="AC1289" s="22" t="str">
        <f t="shared" si="453"/>
        <v>NO</v>
      </c>
      <c r="AD1289" s="46"/>
      <c r="AE1289" s="85">
        <v>45848</v>
      </c>
      <c r="AF1289" s="86" t="s">
        <v>75</v>
      </c>
      <c r="AG1289" s="86"/>
      <c r="AH1289" s="86">
        <v>23076</v>
      </c>
      <c r="AI1289" s="86">
        <v>10</v>
      </c>
      <c r="AJ1289" s="87">
        <v>7.45</v>
      </c>
      <c r="AK1289" s="87">
        <v>16.45</v>
      </c>
      <c r="AL1289" s="87">
        <v>8.25</v>
      </c>
      <c r="AM1289" s="86" t="s">
        <v>138</v>
      </c>
      <c r="AN1289" s="86" t="s">
        <v>49</v>
      </c>
      <c r="AO1289" s="75" t="s">
        <v>139</v>
      </c>
    </row>
    <row r="1290" spans="1:41" ht="14.45" customHeight="1">
      <c r="A1290" s="38"/>
      <c r="B1290" s="9">
        <f t="shared" si="440"/>
        <v>45848</v>
      </c>
      <c r="C1290" s="39">
        <f t="shared" si="457"/>
        <v>5400256074</v>
      </c>
      <c r="D1290" s="38" t="str">
        <f>IF(AF1290="", "", IFERROR(TEXT(INDEX(Tabella4[N°], MATCH("*"&amp;AF1290&amp;"*", Tabella4[DIPENDENTE], 0)), "0000"), "Non trovato"))</f>
        <v>0475</v>
      </c>
      <c r="E1290" s="38" t="str">
        <f>IF(AG1290="", "", IF(ISERROR(MATCH("*"&amp;AG1290&amp;"*", Tabella4[DIPENDENTE], 0)), "Non trovato", TEXT(INDEX(Tabella4[N°], MATCH("*"&amp;AG1290&amp;"*", Tabella4[DIPENDENTE], 0)), "0000")))</f>
        <v>1904</v>
      </c>
      <c r="F1290" s="48" t="str">
        <f t="shared" si="441"/>
        <v>TRINGALI</v>
      </c>
      <c r="G1290" s="48" t="str">
        <f t="shared" si="442"/>
        <v>LA ROCCA</v>
      </c>
      <c r="H1290" s="57"/>
      <c r="I1290" s="68" t="str">
        <f t="shared" si="443"/>
        <v>02</v>
      </c>
      <c r="J1290" s="39" t="str">
        <f t="shared" si="454"/>
        <v/>
      </c>
      <c r="K1290" s="40" t="str">
        <f t="shared" si="455"/>
        <v>08:15</v>
      </c>
      <c r="L1290" s="48"/>
      <c r="M1290" s="41" t="str">
        <f t="shared" si="456"/>
        <v/>
      </c>
      <c r="N1290" s="41" t="str">
        <f t="shared" si="444"/>
        <v/>
      </c>
      <c r="O1290" s="10" t="str">
        <f t="shared" si="445"/>
        <v>08:15</v>
      </c>
      <c r="P1290" s="10" t="str">
        <f t="shared" si="446"/>
        <v/>
      </c>
      <c r="Q1290" s="48" t="str">
        <f t="shared" si="447"/>
        <v/>
      </c>
      <c r="R1290" s="48" t="str">
        <f t="shared" si="448"/>
        <v/>
      </c>
      <c r="S1290" s="42" t="str">
        <f t="shared" si="449"/>
        <v>DOPPIO</v>
      </c>
      <c r="T1290" s="57" t="str">
        <f>Tabella3[[#This Row],[Descrizione Attività]]</f>
        <v>Installazione strum. revamping Ramp1-GPL</v>
      </c>
      <c r="U1290" s="57" t="str">
        <f>IF(Tabella1[[#This Row],[DATA]]="","","02")</f>
        <v>02</v>
      </c>
      <c r="V1290" s="34"/>
      <c r="W1290" s="34"/>
      <c r="X1290" s="33"/>
      <c r="Y1290" s="23"/>
      <c r="Z1290" s="21" t="str">
        <f t="shared" si="450"/>
        <v>giovedì</v>
      </c>
      <c r="AA1290" s="22">
        <f t="shared" si="451"/>
        <v>8.25</v>
      </c>
      <c r="AB1290" s="22" t="str">
        <f t="shared" si="452"/>
        <v>08:15</v>
      </c>
      <c r="AC1290" s="22" t="str">
        <f t="shared" si="453"/>
        <v>NO</v>
      </c>
      <c r="AD1290" s="46"/>
      <c r="AE1290" s="85">
        <v>45848</v>
      </c>
      <c r="AF1290" s="86" t="s">
        <v>57</v>
      </c>
      <c r="AG1290" s="86" t="s">
        <v>59</v>
      </c>
      <c r="AH1290" s="86">
        <v>5400256074</v>
      </c>
      <c r="AI1290" s="86">
        <v>10</v>
      </c>
      <c r="AJ1290" s="87">
        <v>7.45</v>
      </c>
      <c r="AK1290" s="87">
        <v>16.45</v>
      </c>
      <c r="AL1290" s="87">
        <v>16.5</v>
      </c>
      <c r="AM1290" s="86" t="s">
        <v>256</v>
      </c>
      <c r="AN1290" s="86" t="s">
        <v>45</v>
      </c>
      <c r="AO1290" s="75" t="s">
        <v>46</v>
      </c>
    </row>
    <row r="1291" spans="1:41" ht="14.45" customHeight="1">
      <c r="A1291" s="38"/>
      <c r="B1291" s="9">
        <f t="shared" si="440"/>
        <v>45848</v>
      </c>
      <c r="C1291" s="39">
        <f t="shared" si="457"/>
        <v>5400261041</v>
      </c>
      <c r="D1291" s="38" t="str">
        <f>IF(AF1291="", "", IFERROR(TEXT(INDEX(Tabella4[N°], MATCH("*"&amp;AF1291&amp;"*", Tabella4[DIPENDENTE], 0)), "0000"), "Non trovato"))</f>
        <v>0243</v>
      </c>
      <c r="E1291" s="38" t="str">
        <f>IF(AG1291="", "", IF(ISERROR(MATCH("*"&amp;AG1291&amp;"*", Tabella4[DIPENDENTE], 0)), "Non trovato", TEXT(INDEX(Tabella4[N°], MATCH("*"&amp;AG1291&amp;"*", Tabella4[DIPENDENTE], 0)), "0000")))</f>
        <v/>
      </c>
      <c r="F1291" s="48" t="str">
        <f t="shared" si="441"/>
        <v>PUGLIARES</v>
      </c>
      <c r="G1291" s="48" t="str">
        <f t="shared" si="442"/>
        <v/>
      </c>
      <c r="H1291" s="57"/>
      <c r="I1291" s="68" t="str">
        <f t="shared" si="443"/>
        <v>02</v>
      </c>
      <c r="J1291" s="39" t="str">
        <f t="shared" si="454"/>
        <v/>
      </c>
      <c r="K1291" s="40" t="str">
        <f t="shared" si="455"/>
        <v>08:15</v>
      </c>
      <c r="L1291" s="48"/>
      <c r="M1291" s="41" t="str">
        <f t="shared" si="456"/>
        <v/>
      </c>
      <c r="N1291" s="41" t="str">
        <f t="shared" si="444"/>
        <v/>
      </c>
      <c r="O1291" s="10" t="str">
        <f t="shared" si="445"/>
        <v>08:15</v>
      </c>
      <c r="P1291" s="10" t="str">
        <f t="shared" si="446"/>
        <v/>
      </c>
      <c r="Q1291" s="48" t="str">
        <f t="shared" si="447"/>
        <v/>
      </c>
      <c r="R1291" s="48" t="str">
        <f t="shared" si="448"/>
        <v/>
      </c>
      <c r="S1291" s="42" t="str">
        <f t="shared" si="449"/>
        <v>SINGOLO</v>
      </c>
      <c r="T1291" s="57" t="str">
        <f>Tabella3[[#This Row],[Descrizione Attività]]</f>
        <v>ASSISTENZA ELETTRICA ATTIVITA' EDILE IMP 2800 LUGLIO 2025 (PREV 4066)</v>
      </c>
      <c r="U1291" s="57" t="str">
        <f>IF(Tabella1[[#This Row],[DATA]]="","","02")</f>
        <v>02</v>
      </c>
      <c r="V1291" s="34"/>
      <c r="W1291" s="34"/>
      <c r="X1291" s="33"/>
      <c r="Y1291" s="23"/>
      <c r="Z1291" s="21" t="str">
        <f t="shared" si="450"/>
        <v>giovedì</v>
      </c>
      <c r="AA1291" s="22">
        <f t="shared" si="451"/>
        <v>8.25</v>
      </c>
      <c r="AB1291" s="22" t="str">
        <f t="shared" si="452"/>
        <v>08:15</v>
      </c>
      <c r="AC1291" s="22" t="str">
        <f t="shared" si="453"/>
        <v>NO</v>
      </c>
      <c r="AD1291" s="46"/>
      <c r="AE1291" s="85">
        <v>45848</v>
      </c>
      <c r="AF1291" s="86" t="s">
        <v>89</v>
      </c>
      <c r="AG1291" s="86"/>
      <c r="AH1291" s="86">
        <v>5400261041</v>
      </c>
      <c r="AI1291" s="86">
        <v>10</v>
      </c>
      <c r="AJ1291" s="87">
        <v>7.45</v>
      </c>
      <c r="AK1291" s="87">
        <v>16.45</v>
      </c>
      <c r="AL1291" s="87">
        <v>8.25</v>
      </c>
      <c r="AM1291" s="86" t="s">
        <v>257</v>
      </c>
      <c r="AN1291" s="86" t="s">
        <v>91</v>
      </c>
      <c r="AO1291" s="75" t="s">
        <v>61</v>
      </c>
    </row>
    <row r="1292" spans="1:41" ht="14.45" customHeight="1">
      <c r="A1292" s="38"/>
      <c r="B1292" s="9">
        <f t="shared" si="440"/>
        <v>45848</v>
      </c>
      <c r="C1292" s="39">
        <f t="shared" si="457"/>
        <v>5400257568</v>
      </c>
      <c r="D1292" s="38" t="str">
        <f>IF(AF1292="", "", IFERROR(TEXT(INDEX(Tabella4[N°], MATCH("*"&amp;AF1292&amp;"*", Tabella4[DIPENDENTE], 0)), "0000"), "Non trovato"))</f>
        <v>1976</v>
      </c>
      <c r="E1292" s="38" t="str">
        <f>IF(AG1292="", "", IF(ISERROR(MATCH("*"&amp;AG1292&amp;"*", Tabella4[DIPENDENTE], 0)), "Non trovato", TEXT(INDEX(Tabella4[N°], MATCH("*"&amp;AG1292&amp;"*", Tabella4[DIPENDENTE], 0)), "0000")))</f>
        <v>2150</v>
      </c>
      <c r="F1292" s="48" t="str">
        <f t="shared" si="441"/>
        <v>RIZZA F</v>
      </c>
      <c r="G1292" s="48" t="str">
        <f t="shared" si="442"/>
        <v>RIZZA C</v>
      </c>
      <c r="H1292" s="57"/>
      <c r="I1292" s="68" t="str">
        <f t="shared" si="443"/>
        <v>02</v>
      </c>
      <c r="J1292" s="39" t="str">
        <f t="shared" si="454"/>
        <v/>
      </c>
      <c r="K1292" s="40" t="str">
        <f t="shared" si="455"/>
        <v>08:15</v>
      </c>
      <c r="L1292" s="48"/>
      <c r="M1292" s="41" t="str">
        <f t="shared" si="456"/>
        <v/>
      </c>
      <c r="N1292" s="41" t="str">
        <f t="shared" si="444"/>
        <v/>
      </c>
      <c r="O1292" s="10" t="str">
        <f t="shared" si="445"/>
        <v>08:15</v>
      </c>
      <c r="P1292" s="10" t="str">
        <f t="shared" si="446"/>
        <v/>
      </c>
      <c r="Q1292" s="48" t="str">
        <f t="shared" si="447"/>
        <v/>
      </c>
      <c r="R1292" s="48" t="str">
        <f t="shared" si="448"/>
        <v/>
      </c>
      <c r="S1292" s="42" t="str">
        <f t="shared" si="449"/>
        <v>DOPPIO</v>
      </c>
      <c r="T1292" s="57" t="str">
        <f>Tabella3[[#This Row],[Descrizione Attività]]</f>
        <v>ripristini sistemi AI - luglio 2025</v>
      </c>
      <c r="U1292" s="57" t="str">
        <f>IF(Tabella1[[#This Row],[DATA]]="","","02")</f>
        <v>02</v>
      </c>
      <c r="V1292" s="34"/>
      <c r="W1292" s="34"/>
      <c r="X1292" s="33"/>
      <c r="Y1292" s="23"/>
      <c r="Z1292" s="21" t="str">
        <f t="shared" si="450"/>
        <v>giovedì</v>
      </c>
      <c r="AA1292" s="22">
        <f t="shared" si="451"/>
        <v>8.25</v>
      </c>
      <c r="AB1292" s="22" t="str">
        <f t="shared" si="452"/>
        <v>08:15</v>
      </c>
      <c r="AC1292" s="22" t="str">
        <f t="shared" si="453"/>
        <v>NO</v>
      </c>
      <c r="AD1292" s="46"/>
      <c r="AE1292" s="85">
        <v>45848</v>
      </c>
      <c r="AF1292" s="86" t="s">
        <v>77</v>
      </c>
      <c r="AG1292" s="86" t="s">
        <v>78</v>
      </c>
      <c r="AH1292" s="86">
        <v>5400257568</v>
      </c>
      <c r="AI1292" s="86">
        <v>10</v>
      </c>
      <c r="AJ1292" s="87">
        <v>7.45</v>
      </c>
      <c r="AK1292" s="87">
        <v>16.45</v>
      </c>
      <c r="AL1292" s="87">
        <v>16.5</v>
      </c>
      <c r="AM1292" s="86" t="s">
        <v>253</v>
      </c>
      <c r="AN1292" s="86" t="s">
        <v>45</v>
      </c>
      <c r="AO1292" s="75" t="s">
        <v>80</v>
      </c>
    </row>
    <row r="1293" spans="1:41" ht="14.45" customHeight="1">
      <c r="A1293" s="38"/>
      <c r="B1293" s="9">
        <f t="shared" si="440"/>
        <v>45848</v>
      </c>
      <c r="C1293" s="39">
        <f t="shared" si="457"/>
        <v>5400257237</v>
      </c>
      <c r="D1293" s="38" t="str">
        <f>IF(AF1293="", "", IFERROR(TEXT(INDEX(Tabella4[N°], MATCH("*"&amp;AF1293&amp;"*", Tabella4[DIPENDENTE], 0)), "0000"), "Non trovato"))</f>
        <v>0493</v>
      </c>
      <c r="E1293" s="38" t="str">
        <f>IF(AG1293="", "", IF(ISERROR(MATCH("*"&amp;AG1293&amp;"*", Tabella4[DIPENDENTE], 0)), "Non trovato", TEXT(INDEX(Tabella4[N°], MATCH("*"&amp;AG1293&amp;"*", Tabella4[DIPENDENTE], 0)), "0000")))</f>
        <v>0304</v>
      </c>
      <c r="F1293" s="48" t="str">
        <f t="shared" si="441"/>
        <v>SPINALI D</v>
      </c>
      <c r="G1293" s="48" t="str">
        <f t="shared" si="442"/>
        <v>MANSERVIGI</v>
      </c>
      <c r="H1293" s="57"/>
      <c r="I1293" s="68" t="str">
        <f t="shared" si="443"/>
        <v>02</v>
      </c>
      <c r="J1293" s="39" t="str">
        <f t="shared" si="454"/>
        <v/>
      </c>
      <c r="K1293" s="40" t="str">
        <f t="shared" si="455"/>
        <v>08:15</v>
      </c>
      <c r="L1293" s="48"/>
      <c r="M1293" s="41" t="str">
        <f t="shared" si="456"/>
        <v/>
      </c>
      <c r="N1293" s="41" t="str">
        <f t="shared" si="444"/>
        <v/>
      </c>
      <c r="O1293" s="10" t="str">
        <f t="shared" si="445"/>
        <v>08:15</v>
      </c>
      <c r="P1293" s="10" t="str">
        <f t="shared" si="446"/>
        <v/>
      </c>
      <c r="Q1293" s="48" t="str">
        <f t="shared" si="447"/>
        <v/>
      </c>
      <c r="R1293" s="48" t="str">
        <f t="shared" si="448"/>
        <v/>
      </c>
      <c r="S1293" s="42" t="str">
        <f t="shared" si="449"/>
        <v>DOPPIO</v>
      </c>
      <c r="T1293" s="57" t="str">
        <f>Tabella3[[#This Row],[Descrizione Attività]]</f>
        <v>PA1S: squ strum correttiva Luglio</v>
      </c>
      <c r="U1293" s="57" t="str">
        <f>IF(Tabella1[[#This Row],[DATA]]="","","02")</f>
        <v>02</v>
      </c>
      <c r="V1293" s="34"/>
      <c r="W1293" s="34"/>
      <c r="X1293" s="33"/>
      <c r="Y1293" s="23"/>
      <c r="Z1293" s="21" t="str">
        <f t="shared" si="450"/>
        <v>giovedì</v>
      </c>
      <c r="AA1293" s="22">
        <f t="shared" si="451"/>
        <v>8.25</v>
      </c>
      <c r="AB1293" s="22" t="str">
        <f t="shared" si="452"/>
        <v>08:15</v>
      </c>
      <c r="AC1293" s="22" t="str">
        <f t="shared" si="453"/>
        <v>NO</v>
      </c>
      <c r="AD1293" s="46"/>
      <c r="AE1293" s="85">
        <v>45848</v>
      </c>
      <c r="AF1293" s="86" t="s">
        <v>42</v>
      </c>
      <c r="AG1293" s="86" t="s">
        <v>87</v>
      </c>
      <c r="AH1293" s="86">
        <v>5400257237</v>
      </c>
      <c r="AI1293" s="86">
        <v>10</v>
      </c>
      <c r="AJ1293" s="87">
        <v>7.45</v>
      </c>
      <c r="AK1293" s="87">
        <v>16.45</v>
      </c>
      <c r="AL1293" s="87">
        <v>16.5</v>
      </c>
      <c r="AM1293" s="86" t="s">
        <v>260</v>
      </c>
      <c r="AN1293" s="86" t="s">
        <v>45</v>
      </c>
      <c r="AO1293" s="75" t="s">
        <v>46</v>
      </c>
    </row>
    <row r="1294" spans="1:41" ht="14.45" customHeight="1">
      <c r="A1294" s="38"/>
      <c r="B1294" s="9">
        <f t="shared" si="440"/>
        <v>45848</v>
      </c>
      <c r="C1294" s="39">
        <f t="shared" si="457"/>
        <v>5400257240</v>
      </c>
      <c r="D1294" s="38" t="str">
        <f>IF(AF1294="", "", IFERROR(TEXT(INDEX(Tabella4[N°], MATCH("*"&amp;AF1294&amp;"*", Tabella4[DIPENDENTE], 0)), "0000"), "Non trovato"))</f>
        <v>0490</v>
      </c>
      <c r="E1294" s="38" t="str">
        <f>IF(AG1294="", "", IF(ISERROR(MATCH("*"&amp;AG1294&amp;"*", Tabella4[DIPENDENTE], 0)), "Non trovato", TEXT(INDEX(Tabella4[N°], MATCH("*"&amp;AG1294&amp;"*", Tabella4[DIPENDENTE], 0)), "0000")))</f>
        <v>2214</v>
      </c>
      <c r="F1294" s="48" t="str">
        <f t="shared" si="441"/>
        <v>RICIPUTO</v>
      </c>
      <c r="G1294" s="48" t="str">
        <f t="shared" si="442"/>
        <v>SERRA</v>
      </c>
      <c r="H1294" s="57"/>
      <c r="I1294" s="68" t="str">
        <f t="shared" si="443"/>
        <v>02</v>
      </c>
      <c r="J1294" s="39" t="str">
        <f t="shared" si="454"/>
        <v/>
      </c>
      <c r="K1294" s="40" t="str">
        <f t="shared" si="455"/>
        <v>08:15</v>
      </c>
      <c r="L1294" s="48"/>
      <c r="M1294" s="41" t="str">
        <f t="shared" si="456"/>
        <v/>
      </c>
      <c r="N1294" s="41" t="str">
        <f t="shared" si="444"/>
        <v/>
      </c>
      <c r="O1294" s="10" t="str">
        <f t="shared" si="445"/>
        <v>08:15</v>
      </c>
      <c r="P1294" s="10" t="str">
        <f t="shared" si="446"/>
        <v/>
      </c>
      <c r="Q1294" s="48" t="str">
        <f t="shared" si="447"/>
        <v/>
      </c>
      <c r="R1294" s="48" t="str">
        <f t="shared" si="448"/>
        <v/>
      </c>
      <c r="S1294" s="42" t="str">
        <f t="shared" si="449"/>
        <v>DOPPIO</v>
      </c>
      <c r="T1294" s="57" t="str">
        <f>Tabella3[[#This Row],[Descrizione Attività]]</f>
        <v>ARCOM BLE PON: squ stru corrett Luglio</v>
      </c>
      <c r="U1294" s="57" t="str">
        <f>IF(Tabella1[[#This Row],[DATA]]="","","02")</f>
        <v>02</v>
      </c>
      <c r="V1294" s="34"/>
      <c r="W1294" s="34"/>
      <c r="X1294" s="33"/>
      <c r="Y1294" s="23"/>
      <c r="Z1294" s="21" t="str">
        <f t="shared" si="450"/>
        <v>giovedì</v>
      </c>
      <c r="AA1294" s="22">
        <f t="shared" si="451"/>
        <v>8.25</v>
      </c>
      <c r="AB1294" s="22" t="str">
        <f t="shared" si="452"/>
        <v>08:15</v>
      </c>
      <c r="AC1294" s="22" t="str">
        <f t="shared" si="453"/>
        <v>NO</v>
      </c>
      <c r="AD1294" s="46"/>
      <c r="AE1294" s="85">
        <v>45848</v>
      </c>
      <c r="AF1294" s="86" t="s">
        <v>96</v>
      </c>
      <c r="AG1294" s="86" t="s">
        <v>52</v>
      </c>
      <c r="AH1294" s="86">
        <v>5400257240</v>
      </c>
      <c r="AI1294" s="86">
        <v>10</v>
      </c>
      <c r="AJ1294" s="87">
        <v>7.45</v>
      </c>
      <c r="AK1294" s="87">
        <v>16.45</v>
      </c>
      <c r="AL1294" s="87">
        <v>16.5</v>
      </c>
      <c r="AM1294" s="86" t="s">
        <v>261</v>
      </c>
      <c r="AN1294" s="86" t="s">
        <v>45</v>
      </c>
      <c r="AO1294" s="75" t="s">
        <v>46</v>
      </c>
    </row>
    <row r="1295" spans="1:41" ht="14.45" customHeight="1">
      <c r="A1295" s="38"/>
      <c r="B1295" s="9">
        <f t="shared" si="440"/>
        <v>45848</v>
      </c>
      <c r="C1295" s="39">
        <f t="shared" si="457"/>
        <v>5400257240</v>
      </c>
      <c r="D1295" s="38" t="str">
        <f>IF(AF1295="", "", IFERROR(TEXT(INDEX(Tabella4[N°], MATCH("*"&amp;AF1295&amp;"*", Tabella4[DIPENDENTE], 0)), "0000"), "Non trovato"))</f>
        <v>0354</v>
      </c>
      <c r="E1295" s="38" t="str">
        <f>IF(AG1295="", "", IF(ISERROR(MATCH("*"&amp;AG1295&amp;"*", Tabella4[DIPENDENTE], 0)), "Non trovato", TEXT(INDEX(Tabella4[N°], MATCH("*"&amp;AG1295&amp;"*", Tabella4[DIPENDENTE], 0)), "0000")))</f>
        <v>0277</v>
      </c>
      <c r="F1295" s="48" t="str">
        <f t="shared" si="441"/>
        <v>GARRO L</v>
      </c>
      <c r="G1295" s="48" t="str">
        <f t="shared" si="442"/>
        <v>BAUDO</v>
      </c>
      <c r="H1295" s="57"/>
      <c r="I1295" s="68" t="str">
        <f t="shared" si="443"/>
        <v>02</v>
      </c>
      <c r="J1295" s="39" t="str">
        <f t="shared" si="454"/>
        <v/>
      </c>
      <c r="K1295" s="40" t="str">
        <f t="shared" si="455"/>
        <v>08:15</v>
      </c>
      <c r="L1295" s="48"/>
      <c r="M1295" s="41" t="str">
        <f t="shared" si="456"/>
        <v/>
      </c>
      <c r="N1295" s="41" t="str">
        <f t="shared" si="444"/>
        <v/>
      </c>
      <c r="O1295" s="10" t="str">
        <f t="shared" si="445"/>
        <v>08:15</v>
      </c>
      <c r="P1295" s="10" t="str">
        <f t="shared" si="446"/>
        <v/>
      </c>
      <c r="Q1295" s="48" t="str">
        <f t="shared" si="447"/>
        <v/>
      </c>
      <c r="R1295" s="48" t="str">
        <f t="shared" si="448"/>
        <v/>
      </c>
      <c r="S1295" s="42" t="str">
        <f t="shared" si="449"/>
        <v>DOPPIO</v>
      </c>
      <c r="T1295" s="57" t="str">
        <f>Tabella3[[#This Row],[Descrizione Attività]]</f>
        <v>ARCOM BLE PON: squ stru corrett Luglio</v>
      </c>
      <c r="U1295" s="57" t="str">
        <f>IF(Tabella1[[#This Row],[DATA]]="","","02")</f>
        <v>02</v>
      </c>
      <c r="V1295" s="34"/>
      <c r="W1295" s="34"/>
      <c r="X1295" s="33"/>
      <c r="Y1295" s="23"/>
      <c r="Z1295" s="21" t="str">
        <f t="shared" si="450"/>
        <v>giovedì</v>
      </c>
      <c r="AA1295" s="22">
        <f t="shared" si="451"/>
        <v>8.25</v>
      </c>
      <c r="AB1295" s="22" t="str">
        <f t="shared" si="452"/>
        <v>08:15</v>
      </c>
      <c r="AC1295" s="22" t="str">
        <f t="shared" si="453"/>
        <v>NO</v>
      </c>
      <c r="AD1295" s="46"/>
      <c r="AE1295" s="85">
        <v>45848</v>
      </c>
      <c r="AF1295" s="86" t="s">
        <v>99</v>
      </c>
      <c r="AG1295" s="86" t="s">
        <v>94</v>
      </c>
      <c r="AH1295" s="86">
        <v>5400257240</v>
      </c>
      <c r="AI1295" s="86">
        <v>10</v>
      </c>
      <c r="AJ1295" s="87">
        <v>7.45</v>
      </c>
      <c r="AK1295" s="87">
        <v>16.45</v>
      </c>
      <c r="AL1295" s="87">
        <v>16.5</v>
      </c>
      <c r="AM1295" s="86" t="s">
        <v>261</v>
      </c>
      <c r="AN1295" s="86" t="s">
        <v>45</v>
      </c>
      <c r="AO1295" s="75" t="s">
        <v>46</v>
      </c>
    </row>
    <row r="1296" spans="1:41" ht="14.45" customHeight="1">
      <c r="A1296" s="38"/>
      <c r="B1296" s="9">
        <f t="shared" si="440"/>
        <v>45848</v>
      </c>
      <c r="C1296" s="39">
        <f t="shared" si="457"/>
        <v>5400257235</v>
      </c>
      <c r="D1296" s="38" t="str">
        <f>IF(AF1296="", "", IFERROR(TEXT(INDEX(Tabella4[N°], MATCH("*"&amp;AF1296&amp;"*", Tabella4[DIPENDENTE], 0)), "0000"), "Non trovato"))</f>
        <v>1972</v>
      </c>
      <c r="E1296" s="38" t="str">
        <f>IF(AG1296="", "", IF(ISERROR(MATCH("*"&amp;AG1296&amp;"*", Tabella4[DIPENDENTE], 0)), "Non trovato", TEXT(INDEX(Tabella4[N°], MATCH("*"&amp;AG1296&amp;"*", Tabella4[DIPENDENTE], 0)), "0000")))</f>
        <v>2132</v>
      </c>
      <c r="F1296" s="48" t="str">
        <f t="shared" si="441"/>
        <v>MILLO</v>
      </c>
      <c r="G1296" s="48" t="str">
        <f t="shared" si="442"/>
        <v>ALLEGRETTI</v>
      </c>
      <c r="H1296" s="57"/>
      <c r="I1296" s="68" t="str">
        <f t="shared" si="443"/>
        <v>02</v>
      </c>
      <c r="J1296" s="39" t="str">
        <f t="shared" si="454"/>
        <v/>
      </c>
      <c r="K1296" s="40" t="str">
        <f t="shared" si="455"/>
        <v>08:15</v>
      </c>
      <c r="L1296" s="48"/>
      <c r="M1296" s="41" t="str">
        <f t="shared" si="456"/>
        <v/>
      </c>
      <c r="N1296" s="41" t="str">
        <f t="shared" si="444"/>
        <v/>
      </c>
      <c r="O1296" s="10" t="str">
        <f t="shared" si="445"/>
        <v>08:15</v>
      </c>
      <c r="P1296" s="10" t="str">
        <f t="shared" si="446"/>
        <v/>
      </c>
      <c r="Q1296" s="48" t="str">
        <f t="shared" si="447"/>
        <v/>
      </c>
      <c r="R1296" s="48" t="str">
        <f t="shared" si="448"/>
        <v/>
      </c>
      <c r="S1296" s="42" t="str">
        <f t="shared" si="449"/>
        <v>DOPPIO</v>
      </c>
      <c r="T1296" s="57" t="str">
        <f>Tabella3[[#This Row],[Descrizione Attività]]</f>
        <v>Utilities: squ strum correttiva Luglio</v>
      </c>
      <c r="U1296" s="57" t="str">
        <f>IF(Tabella1[[#This Row],[DATA]]="","","02")</f>
        <v>02</v>
      </c>
      <c r="V1296" s="34"/>
      <c r="W1296" s="34"/>
      <c r="X1296" s="33"/>
      <c r="Y1296" s="23"/>
      <c r="Z1296" s="21" t="str">
        <f t="shared" si="450"/>
        <v>giovedì</v>
      </c>
      <c r="AA1296" s="22">
        <f t="shared" si="451"/>
        <v>8.25</v>
      </c>
      <c r="AB1296" s="22" t="str">
        <f t="shared" si="452"/>
        <v>08:15</v>
      </c>
      <c r="AC1296" s="22" t="str">
        <f t="shared" si="453"/>
        <v>NO</v>
      </c>
      <c r="AD1296" s="46"/>
      <c r="AE1296" s="85">
        <v>45848</v>
      </c>
      <c r="AF1296" s="86" t="s">
        <v>100</v>
      </c>
      <c r="AG1296" s="86" t="s">
        <v>107</v>
      </c>
      <c r="AH1296" s="86">
        <v>5400257235</v>
      </c>
      <c r="AI1296" s="86">
        <v>10</v>
      </c>
      <c r="AJ1296" s="87">
        <v>7.45</v>
      </c>
      <c r="AK1296" s="87">
        <v>16.45</v>
      </c>
      <c r="AL1296" s="87">
        <v>16.5</v>
      </c>
      <c r="AM1296" s="86" t="s">
        <v>262</v>
      </c>
      <c r="AN1296" s="86" t="s">
        <v>45</v>
      </c>
      <c r="AO1296" s="75" t="s">
        <v>46</v>
      </c>
    </row>
    <row r="1297" spans="1:41" ht="14.45" customHeight="1">
      <c r="A1297" s="38"/>
      <c r="B1297" s="9">
        <f t="shared" si="440"/>
        <v>45848</v>
      </c>
      <c r="C1297" s="39">
        <f t="shared" si="457"/>
        <v>5400257237</v>
      </c>
      <c r="D1297" s="38" t="str">
        <f>IF(AF1297="", "", IFERROR(TEXT(INDEX(Tabella4[N°], MATCH("*"&amp;AF1297&amp;"*", Tabella4[DIPENDENTE], 0)), "0000"), "Non trovato"))</f>
        <v>1442</v>
      </c>
      <c r="E1297" s="38" t="str">
        <f>IF(AG1297="", "", IF(ISERROR(MATCH("*"&amp;AG1297&amp;"*", Tabella4[DIPENDENTE], 0)), "Non trovato", TEXT(INDEX(Tabella4[N°], MATCH("*"&amp;AG1297&amp;"*", Tabella4[DIPENDENTE], 0)), "0000")))</f>
        <v>1924</v>
      </c>
      <c r="F1297" s="48" t="str">
        <f t="shared" si="441"/>
        <v>TARASCIO</v>
      </c>
      <c r="G1297" s="48" t="str">
        <f t="shared" si="442"/>
        <v>PARTESANO</v>
      </c>
      <c r="H1297" s="57"/>
      <c r="I1297" s="68" t="str">
        <f t="shared" si="443"/>
        <v>02</v>
      </c>
      <c r="J1297" s="39" t="str">
        <f t="shared" si="454"/>
        <v/>
      </c>
      <c r="K1297" s="40" t="str">
        <f t="shared" si="455"/>
        <v>08:15</v>
      </c>
      <c r="L1297" s="48"/>
      <c r="M1297" s="41" t="str">
        <f t="shared" si="456"/>
        <v/>
      </c>
      <c r="N1297" s="41" t="str">
        <f t="shared" si="444"/>
        <v/>
      </c>
      <c r="O1297" s="10" t="str">
        <f t="shared" si="445"/>
        <v>08:15</v>
      </c>
      <c r="P1297" s="10" t="str">
        <f t="shared" si="446"/>
        <v/>
      </c>
      <c r="Q1297" s="48" t="str">
        <f t="shared" si="447"/>
        <v/>
      </c>
      <c r="R1297" s="48" t="str">
        <f t="shared" si="448"/>
        <v/>
      </c>
      <c r="S1297" s="42" t="str">
        <f t="shared" si="449"/>
        <v>DOPPIO</v>
      </c>
      <c r="T1297" s="57" t="str">
        <f>Tabella3[[#This Row],[Descrizione Attività]]</f>
        <v>PA1S: squ strum correttiva Luglio</v>
      </c>
      <c r="U1297" s="57" t="str">
        <f>IF(Tabella1[[#This Row],[DATA]]="","","02")</f>
        <v>02</v>
      </c>
      <c r="V1297" s="34"/>
      <c r="W1297" s="34"/>
      <c r="X1297" s="33"/>
      <c r="Y1297" s="23"/>
      <c r="Z1297" s="21" t="str">
        <f t="shared" si="450"/>
        <v>giovedì</v>
      </c>
      <c r="AA1297" s="22">
        <f t="shared" si="451"/>
        <v>8.25</v>
      </c>
      <c r="AB1297" s="22" t="str">
        <f t="shared" si="452"/>
        <v>08:15</v>
      </c>
      <c r="AC1297" s="22" t="str">
        <f t="shared" si="453"/>
        <v>NO</v>
      </c>
      <c r="AD1297" s="46"/>
      <c r="AE1297" s="85">
        <v>45848</v>
      </c>
      <c r="AF1297" s="86" t="s">
        <v>102</v>
      </c>
      <c r="AG1297" s="86" t="s">
        <v>103</v>
      </c>
      <c r="AH1297" s="86">
        <v>5400257237</v>
      </c>
      <c r="AI1297" s="86">
        <v>10</v>
      </c>
      <c r="AJ1297" s="87">
        <v>7.45</v>
      </c>
      <c r="AK1297" s="87">
        <v>16.45</v>
      </c>
      <c r="AL1297" s="87">
        <v>16.5</v>
      </c>
      <c r="AM1297" s="86" t="s">
        <v>260</v>
      </c>
      <c r="AN1297" s="86" t="s">
        <v>45</v>
      </c>
      <c r="AO1297" s="75" t="s">
        <v>46</v>
      </c>
    </row>
    <row r="1298" spans="1:41" ht="14.45" customHeight="1">
      <c r="A1298" s="38"/>
      <c r="B1298" s="9">
        <f t="shared" si="440"/>
        <v>45848</v>
      </c>
      <c r="C1298" s="39">
        <f t="shared" si="457"/>
        <v>404</v>
      </c>
      <c r="D1298" s="38" t="str">
        <f>IF(AF1298="", "", IFERROR(TEXT(INDEX(Tabella4[N°], MATCH("*"&amp;AF1298&amp;"*", Tabella4[DIPENDENTE], 0)), "0000"), "Non trovato"))</f>
        <v>0476</v>
      </c>
      <c r="E1298" s="38" t="str">
        <f>IF(AG1298="", "", IF(ISERROR(MATCH("*"&amp;AG1298&amp;"*", Tabella4[DIPENDENTE], 0)), "Non trovato", TEXT(INDEX(Tabella4[N°], MATCH("*"&amp;AG1298&amp;"*", Tabella4[DIPENDENTE], 0)), "0000")))</f>
        <v/>
      </c>
      <c r="F1298" s="48" t="str">
        <f t="shared" si="441"/>
        <v>ARICO'</v>
      </c>
      <c r="G1298" s="48" t="str">
        <f t="shared" si="442"/>
        <v/>
      </c>
      <c r="H1298" s="57"/>
      <c r="I1298" s="68" t="str">
        <f t="shared" si="443"/>
        <v>02</v>
      </c>
      <c r="J1298" s="39" t="str">
        <f t="shared" si="454"/>
        <v>06:15</v>
      </c>
      <c r="K1298" s="40" t="str">
        <f t="shared" si="455"/>
        <v/>
      </c>
      <c r="L1298" s="48"/>
      <c r="M1298" s="41" t="str">
        <f t="shared" si="456"/>
        <v/>
      </c>
      <c r="N1298" s="41" t="str">
        <f t="shared" si="444"/>
        <v/>
      </c>
      <c r="O1298" s="10" t="str">
        <f t="shared" si="445"/>
        <v>06:15</v>
      </c>
      <c r="P1298" s="10" t="str">
        <f t="shared" si="446"/>
        <v/>
      </c>
      <c r="Q1298" s="48" t="str">
        <f t="shared" si="447"/>
        <v/>
      </c>
      <c r="R1298" s="48" t="str">
        <f t="shared" si="448"/>
        <v/>
      </c>
      <c r="S1298" s="42" t="str">
        <f t="shared" si="449"/>
        <v>SINGOLO</v>
      </c>
      <c r="T1298" s="57" t="str">
        <f>Tabella3[[#This Row],[Descrizione Attività]]</f>
        <v>ORE CONTO PROPRIO</v>
      </c>
      <c r="U1298" s="57" t="str">
        <f>IF(Tabella1[[#This Row],[DATA]]="","","02")</f>
        <v>02</v>
      </c>
      <c r="V1298" s="34"/>
      <c r="W1298" s="34"/>
      <c r="X1298" s="33"/>
      <c r="Y1298" s="23"/>
      <c r="Z1298" s="21" t="str">
        <f t="shared" si="450"/>
        <v>giovedì</v>
      </c>
      <c r="AA1298" s="22">
        <f t="shared" si="451"/>
        <v>6.25</v>
      </c>
      <c r="AB1298" s="22" t="str">
        <f t="shared" si="452"/>
        <v>06:15</v>
      </c>
      <c r="AC1298" s="22" t="str">
        <f t="shared" si="453"/>
        <v>NO</v>
      </c>
      <c r="AD1298" s="46"/>
      <c r="AE1298" s="85">
        <v>45848</v>
      </c>
      <c r="AF1298" s="86" t="s">
        <v>108</v>
      </c>
      <c r="AG1298" s="86"/>
      <c r="AH1298" s="86">
        <v>4041</v>
      </c>
      <c r="AI1298" s="86">
        <v>10</v>
      </c>
      <c r="AJ1298" s="87">
        <v>9.4499999999999993</v>
      </c>
      <c r="AK1298" s="87">
        <v>16.45</v>
      </c>
      <c r="AL1298" s="87">
        <v>6.25</v>
      </c>
      <c r="AM1298" s="86" t="s">
        <v>62</v>
      </c>
      <c r="AN1298" s="86" t="s">
        <v>49</v>
      </c>
      <c r="AO1298" s="75">
        <v>4041</v>
      </c>
    </row>
    <row r="1299" spans="1:41" ht="14.45" customHeight="1">
      <c r="A1299" s="38"/>
      <c r="B1299" s="9">
        <f t="shared" si="440"/>
        <v>45848</v>
      </c>
      <c r="C1299" s="39">
        <f t="shared" si="457"/>
        <v>404</v>
      </c>
      <c r="D1299" s="38" t="str">
        <f>IF(AF1299="", "", IFERROR(TEXT(INDEX(Tabella4[N°], MATCH("*"&amp;AF1299&amp;"*", Tabella4[DIPENDENTE], 0)), "0000"), "Non trovato"))</f>
        <v>2132</v>
      </c>
      <c r="E1299" s="38" t="str">
        <f>IF(AG1299="", "", IF(ISERROR(MATCH("*"&amp;AG1299&amp;"*", Tabella4[DIPENDENTE], 0)), "Non trovato", TEXT(INDEX(Tabella4[N°], MATCH("*"&amp;AG1299&amp;"*", Tabella4[DIPENDENTE], 0)), "0000")))</f>
        <v/>
      </c>
      <c r="F1299" s="48" t="str">
        <f t="shared" si="441"/>
        <v>ALLEGRETTI</v>
      </c>
      <c r="G1299" s="48" t="str">
        <f t="shared" si="442"/>
        <v/>
      </c>
      <c r="H1299" s="57"/>
      <c r="I1299" s="68" t="str">
        <f t="shared" si="443"/>
        <v>02</v>
      </c>
      <c r="J1299" s="39" t="str">
        <f t="shared" si="454"/>
        <v>01:00</v>
      </c>
      <c r="K1299" s="40" t="str">
        <f t="shared" si="455"/>
        <v/>
      </c>
      <c r="L1299" s="48"/>
      <c r="M1299" s="41" t="str">
        <f t="shared" si="456"/>
        <v/>
      </c>
      <c r="N1299" s="41" t="str">
        <f t="shared" si="444"/>
        <v/>
      </c>
      <c r="O1299" s="10" t="str">
        <f t="shared" si="445"/>
        <v>01:00</v>
      </c>
      <c r="P1299" s="10" t="str">
        <f t="shared" si="446"/>
        <v/>
      </c>
      <c r="Q1299" s="48" t="str">
        <f t="shared" si="447"/>
        <v/>
      </c>
      <c r="R1299" s="48" t="str">
        <f t="shared" si="448"/>
        <v/>
      </c>
      <c r="S1299" s="42" t="str">
        <f t="shared" si="449"/>
        <v>SINGOLO</v>
      </c>
      <c r="T1299" s="57" t="str">
        <f>Tabella3[[#This Row],[Descrizione Attività]]</f>
        <v>ORE CONTO PROPRIO</v>
      </c>
      <c r="U1299" s="57" t="str">
        <f>IF(Tabella1[[#This Row],[DATA]]="","","02")</f>
        <v>02</v>
      </c>
      <c r="V1299" s="34"/>
      <c r="W1299" s="34"/>
      <c r="X1299" s="33"/>
      <c r="Y1299" s="23"/>
      <c r="Z1299" s="21" t="str">
        <f t="shared" si="450"/>
        <v>giovedì</v>
      </c>
      <c r="AA1299" s="22">
        <f t="shared" si="451"/>
        <v>1</v>
      </c>
      <c r="AB1299" s="22" t="str">
        <f t="shared" si="452"/>
        <v>01:00</v>
      </c>
      <c r="AC1299" s="22" t="str">
        <f t="shared" si="453"/>
        <v>NO</v>
      </c>
      <c r="AD1299" s="46"/>
      <c r="AE1299" s="85">
        <v>45848</v>
      </c>
      <c r="AF1299" s="86" t="s">
        <v>107</v>
      </c>
      <c r="AG1299" s="86"/>
      <c r="AH1299" s="86">
        <v>4041</v>
      </c>
      <c r="AI1299" s="86">
        <v>10</v>
      </c>
      <c r="AJ1299" s="87">
        <v>6.45</v>
      </c>
      <c r="AK1299" s="87">
        <v>7.45</v>
      </c>
      <c r="AL1299" s="87">
        <v>1</v>
      </c>
      <c r="AM1299" s="86" t="s">
        <v>62</v>
      </c>
      <c r="AN1299" s="86" t="s">
        <v>49</v>
      </c>
      <c r="AO1299" s="75">
        <v>4041</v>
      </c>
    </row>
    <row r="1300" spans="1:41" ht="14.45" customHeight="1">
      <c r="A1300" s="38"/>
      <c r="B1300" s="9">
        <f t="shared" si="440"/>
        <v>45848</v>
      </c>
      <c r="C1300" s="39">
        <f t="shared" si="457"/>
        <v>404</v>
      </c>
      <c r="D1300" s="38" t="str">
        <f>IF(AF1300="", "", IFERROR(TEXT(INDEX(Tabella4[N°], MATCH("*"&amp;AF1300&amp;"*", Tabella4[DIPENDENTE], 0)), "0000"), "Non trovato"))</f>
        <v>2132</v>
      </c>
      <c r="E1300" s="38" t="str">
        <f>IF(AG1300="", "", IF(ISERROR(MATCH("*"&amp;AG1300&amp;"*", Tabella4[DIPENDENTE], 0)), "Non trovato", TEXT(INDEX(Tabella4[N°], MATCH("*"&amp;AG1300&amp;"*", Tabella4[DIPENDENTE], 0)), "0000")))</f>
        <v/>
      </c>
      <c r="F1300" s="48" t="str">
        <f t="shared" si="441"/>
        <v>ALLEGRETTI</v>
      </c>
      <c r="G1300" s="48" t="str">
        <f t="shared" si="442"/>
        <v/>
      </c>
      <c r="H1300" s="57"/>
      <c r="I1300" s="68" t="str">
        <f t="shared" si="443"/>
        <v>02</v>
      </c>
      <c r="J1300" s="39" t="str">
        <f t="shared" si="454"/>
        <v>01:30</v>
      </c>
      <c r="K1300" s="40" t="str">
        <f t="shared" si="455"/>
        <v/>
      </c>
      <c r="L1300" s="48"/>
      <c r="M1300" s="41" t="str">
        <f t="shared" si="456"/>
        <v/>
      </c>
      <c r="N1300" s="41" t="str">
        <f t="shared" si="444"/>
        <v/>
      </c>
      <c r="O1300" s="10" t="str">
        <f t="shared" si="445"/>
        <v>01:30</v>
      </c>
      <c r="P1300" s="10" t="str">
        <f t="shared" si="446"/>
        <v/>
      </c>
      <c r="Q1300" s="48" t="str">
        <f t="shared" si="447"/>
        <v/>
      </c>
      <c r="R1300" s="48" t="str">
        <f t="shared" si="448"/>
        <v/>
      </c>
      <c r="S1300" s="42" t="str">
        <f t="shared" si="449"/>
        <v>SINGOLO</v>
      </c>
      <c r="T1300" s="57" t="str">
        <f>Tabella3[[#This Row],[Descrizione Attività]]</f>
        <v>ORE CONTO PROPRIO</v>
      </c>
      <c r="U1300" s="57" t="str">
        <f>IF(Tabella1[[#This Row],[DATA]]="","","02")</f>
        <v>02</v>
      </c>
      <c r="V1300" s="34"/>
      <c r="W1300" s="34"/>
      <c r="X1300" s="33"/>
      <c r="Y1300" s="23"/>
      <c r="Z1300" s="21" t="str">
        <f t="shared" si="450"/>
        <v>giovedì</v>
      </c>
      <c r="AA1300" s="22">
        <f t="shared" si="451"/>
        <v>1.5</v>
      </c>
      <c r="AB1300" s="22" t="str">
        <f t="shared" si="452"/>
        <v>01:30</v>
      </c>
      <c r="AC1300" s="22" t="str">
        <f t="shared" si="453"/>
        <v>NO</v>
      </c>
      <c r="AD1300" s="46"/>
      <c r="AE1300" s="85">
        <v>45848</v>
      </c>
      <c r="AF1300" s="86" t="s">
        <v>107</v>
      </c>
      <c r="AG1300" s="86"/>
      <c r="AH1300" s="86">
        <v>4041</v>
      </c>
      <c r="AI1300" s="86">
        <v>10</v>
      </c>
      <c r="AJ1300" s="87">
        <v>16.45</v>
      </c>
      <c r="AK1300" s="87">
        <v>18.149999999999999</v>
      </c>
      <c r="AL1300" s="87">
        <v>1.5</v>
      </c>
      <c r="AM1300" s="86" t="s">
        <v>62</v>
      </c>
      <c r="AN1300" s="86" t="s">
        <v>49</v>
      </c>
      <c r="AO1300" s="75">
        <v>4041</v>
      </c>
    </row>
    <row r="1301" spans="1:41" ht="14.45" customHeight="1">
      <c r="A1301" s="38"/>
      <c r="B1301" s="9">
        <f t="shared" si="440"/>
        <v>45848</v>
      </c>
      <c r="C1301" s="39" t="str">
        <f t="shared" si="457"/>
        <v>23/134</v>
      </c>
      <c r="D1301" s="38" t="str">
        <f>IF(AF1301="", "", IFERROR(TEXT(INDEX(Tabella4[N°], MATCH("*"&amp;AF1301&amp;"*", Tabella4[DIPENDENTE], 0)), "0000"), "Non trovato"))</f>
        <v>2109</v>
      </c>
      <c r="E1301" s="38" t="str">
        <f>IF(AG1301="", "", IF(ISERROR(MATCH("*"&amp;AG1301&amp;"*", Tabella4[DIPENDENTE], 0)), "Non trovato", TEXT(INDEX(Tabella4[N°], MATCH("*"&amp;AG1301&amp;"*", Tabella4[DIPENDENTE], 0)), "0000")))</f>
        <v/>
      </c>
      <c r="F1301" s="48" t="str">
        <f t="shared" si="441"/>
        <v>CAVALLI</v>
      </c>
      <c r="G1301" s="48" t="str">
        <f t="shared" si="442"/>
        <v/>
      </c>
      <c r="H1301" s="57"/>
      <c r="I1301" s="68" t="str">
        <f t="shared" si="443"/>
        <v>02</v>
      </c>
      <c r="J1301" s="39" t="str">
        <f t="shared" si="454"/>
        <v/>
      </c>
      <c r="K1301" s="40" t="str">
        <f t="shared" si="455"/>
        <v>08:15</v>
      </c>
      <c r="L1301" s="48"/>
      <c r="M1301" s="41" t="str">
        <f t="shared" si="456"/>
        <v/>
      </c>
      <c r="N1301" s="41" t="str">
        <f t="shared" si="444"/>
        <v/>
      </c>
      <c r="O1301" s="10" t="str">
        <f t="shared" si="445"/>
        <v>08:15</v>
      </c>
      <c r="P1301" s="10" t="str">
        <f t="shared" si="446"/>
        <v/>
      </c>
      <c r="Q1301" s="48" t="str">
        <f t="shared" si="447"/>
        <v/>
      </c>
      <c r="R1301" s="48" t="str">
        <f t="shared" si="448"/>
        <v/>
      </c>
      <c r="S1301" s="42" t="str">
        <f t="shared" si="449"/>
        <v>SINGOLO</v>
      </c>
      <c r="T1301" s="57" t="str">
        <f>Tabella3[[#This Row],[Descrizione Attività]]</f>
        <v>Manutenzione Strumentale Isab</v>
      </c>
      <c r="U1301" s="57" t="str">
        <f>IF(Tabella1[[#This Row],[DATA]]="","","02")</f>
        <v>02</v>
      </c>
      <c r="V1301" s="34"/>
      <c r="W1301" s="34"/>
      <c r="X1301" s="33"/>
      <c r="Y1301" s="23"/>
      <c r="Z1301" s="21" t="str">
        <f t="shared" si="450"/>
        <v>giovedì</v>
      </c>
      <c r="AA1301" s="22">
        <f t="shared" si="451"/>
        <v>8.25</v>
      </c>
      <c r="AB1301" s="22" t="str">
        <f t="shared" si="452"/>
        <v>08:15</v>
      </c>
      <c r="AC1301" s="22" t="str">
        <f t="shared" si="453"/>
        <v>NO</v>
      </c>
      <c r="AD1301" s="46"/>
      <c r="AE1301" s="85">
        <v>45848</v>
      </c>
      <c r="AF1301" s="86" t="s">
        <v>114</v>
      </c>
      <c r="AG1301" s="86"/>
      <c r="AH1301" s="86">
        <v>23134</v>
      </c>
      <c r="AI1301" s="86">
        <v>20</v>
      </c>
      <c r="AJ1301" s="87">
        <v>7.45</v>
      </c>
      <c r="AK1301" s="87">
        <v>16.45</v>
      </c>
      <c r="AL1301" s="87">
        <v>8.25</v>
      </c>
      <c r="AM1301" s="86" t="s">
        <v>156</v>
      </c>
      <c r="AN1301" s="86" t="s">
        <v>49</v>
      </c>
      <c r="AO1301" s="75" t="s">
        <v>46</v>
      </c>
    </row>
    <row r="1302" spans="1:41" ht="14.45" customHeight="1">
      <c r="A1302" s="38"/>
      <c r="B1302" s="9">
        <f t="shared" si="440"/>
        <v>45848</v>
      </c>
      <c r="C1302" s="39">
        <f t="shared" si="457"/>
        <v>404</v>
      </c>
      <c r="D1302" s="38" t="str">
        <f>IF(AF1302="", "", IFERROR(TEXT(INDEX(Tabella4[N°], MATCH("*"&amp;AF1302&amp;"*", Tabella4[DIPENDENTE], 0)), "0000"), "Non trovato"))</f>
        <v>0266</v>
      </c>
      <c r="E1302" s="38" t="str">
        <f>IF(AG1302="", "", IF(ISERROR(MATCH("*"&amp;AG1302&amp;"*", Tabella4[DIPENDENTE], 0)), "Non trovato", TEXT(INDEX(Tabella4[N°], MATCH("*"&amp;AG1302&amp;"*", Tabella4[DIPENDENTE], 0)), "0000")))</f>
        <v/>
      </c>
      <c r="F1302" s="48" t="str">
        <f t="shared" si="441"/>
        <v>DI SALVO</v>
      </c>
      <c r="G1302" s="48" t="str">
        <f t="shared" si="442"/>
        <v/>
      </c>
      <c r="H1302" s="57"/>
      <c r="I1302" s="68" t="str">
        <f t="shared" si="443"/>
        <v>02</v>
      </c>
      <c r="J1302" s="39" t="str">
        <f t="shared" si="454"/>
        <v>04:15</v>
      </c>
      <c r="K1302" s="40" t="str">
        <f t="shared" si="455"/>
        <v/>
      </c>
      <c r="L1302" s="48"/>
      <c r="M1302" s="41" t="str">
        <f t="shared" si="456"/>
        <v/>
      </c>
      <c r="N1302" s="41" t="str">
        <f t="shared" si="444"/>
        <v/>
      </c>
      <c r="O1302" s="10" t="str">
        <f t="shared" si="445"/>
        <v>04:15</v>
      </c>
      <c r="P1302" s="10" t="str">
        <f t="shared" si="446"/>
        <v/>
      </c>
      <c r="Q1302" s="48" t="str">
        <f t="shared" si="447"/>
        <v/>
      </c>
      <c r="R1302" s="48" t="str">
        <f t="shared" si="448"/>
        <v/>
      </c>
      <c r="S1302" s="42" t="str">
        <f t="shared" si="449"/>
        <v>SINGOLO</v>
      </c>
      <c r="T1302" s="57" t="str">
        <f>Tabella3[[#This Row],[Descrizione Attività]]</f>
        <v>ORE CONTO PROPRIO</v>
      </c>
      <c r="U1302" s="57" t="str">
        <f>IF(Tabella1[[#This Row],[DATA]]="","","02")</f>
        <v>02</v>
      </c>
      <c r="V1302" s="34"/>
      <c r="W1302" s="34"/>
      <c r="X1302" s="33"/>
      <c r="Y1302" s="23"/>
      <c r="Z1302" s="21" t="str">
        <f t="shared" si="450"/>
        <v>giovedì</v>
      </c>
      <c r="AA1302" s="22">
        <f t="shared" si="451"/>
        <v>4.25</v>
      </c>
      <c r="AB1302" s="22" t="str">
        <f t="shared" si="452"/>
        <v>04:15</v>
      </c>
      <c r="AC1302" s="22" t="str">
        <f t="shared" si="453"/>
        <v>NO</v>
      </c>
      <c r="AD1302" s="46"/>
      <c r="AE1302" s="85">
        <v>45848</v>
      </c>
      <c r="AF1302" s="86" t="s">
        <v>54</v>
      </c>
      <c r="AG1302" s="86"/>
      <c r="AH1302" s="86">
        <v>4041</v>
      </c>
      <c r="AI1302" s="86">
        <v>10</v>
      </c>
      <c r="AJ1302" s="87">
        <v>7.45</v>
      </c>
      <c r="AK1302" s="87">
        <v>12</v>
      </c>
      <c r="AL1302" s="87">
        <v>4.25</v>
      </c>
      <c r="AM1302" s="86" t="s">
        <v>62</v>
      </c>
      <c r="AN1302" s="86" t="s">
        <v>49</v>
      </c>
      <c r="AO1302" s="75">
        <v>4041</v>
      </c>
    </row>
    <row r="1303" spans="1:41" ht="14.45" customHeight="1">
      <c r="A1303" s="38"/>
      <c r="B1303" s="9">
        <f t="shared" si="440"/>
        <v>45848</v>
      </c>
      <c r="C1303" s="39" t="str">
        <f t="shared" si="457"/>
        <v>23/134</v>
      </c>
      <c r="D1303" s="38" t="str">
        <f>IF(AF1303="", "", IFERROR(TEXT(INDEX(Tabella4[N°], MATCH("*"&amp;AF1303&amp;"*", Tabella4[DIPENDENTE], 0)), "0000"), "Non trovato"))</f>
        <v>1050</v>
      </c>
      <c r="E1303" s="38" t="str">
        <f>IF(AG1303="", "", IF(ISERROR(MATCH("*"&amp;AG1303&amp;"*", Tabella4[DIPENDENTE], 0)), "Non trovato", TEXT(INDEX(Tabella4[N°], MATCH("*"&amp;AG1303&amp;"*", Tabella4[DIPENDENTE], 0)), "0000")))</f>
        <v/>
      </c>
      <c r="F1303" s="48" t="str">
        <f t="shared" si="441"/>
        <v>GIGLIUTO M</v>
      </c>
      <c r="G1303" s="48" t="str">
        <f t="shared" si="442"/>
        <v/>
      </c>
      <c r="H1303" s="57"/>
      <c r="I1303" s="68" t="str">
        <f t="shared" si="443"/>
        <v>02</v>
      </c>
      <c r="J1303" s="39" t="str">
        <f t="shared" si="454"/>
        <v/>
      </c>
      <c r="K1303" s="40" t="str">
        <f t="shared" si="455"/>
        <v>08:15</v>
      </c>
      <c r="L1303" s="48"/>
      <c r="M1303" s="41" t="str">
        <f t="shared" si="456"/>
        <v>00:30</v>
      </c>
      <c r="N1303" s="41" t="str">
        <f t="shared" si="444"/>
        <v/>
      </c>
      <c r="O1303" s="10" t="str">
        <f t="shared" si="445"/>
        <v>08:45</v>
      </c>
      <c r="P1303" s="10" t="str">
        <f t="shared" si="446"/>
        <v/>
      </c>
      <c r="Q1303" s="48" t="str">
        <f t="shared" si="447"/>
        <v/>
      </c>
      <c r="R1303" s="48" t="str">
        <f t="shared" si="448"/>
        <v/>
      </c>
      <c r="S1303" s="42" t="str">
        <f t="shared" si="449"/>
        <v>SINGOLO</v>
      </c>
      <c r="T1303" s="57" t="str">
        <f>Tabella3[[#This Row],[Descrizione Attività]]</f>
        <v>Manutenzione Elettrica Isab</v>
      </c>
      <c r="U1303" s="57" t="str">
        <f>IF(Tabella1[[#This Row],[DATA]]="","","02")</f>
        <v>02</v>
      </c>
      <c r="V1303" s="34"/>
      <c r="W1303" s="34"/>
      <c r="X1303" s="33"/>
      <c r="Y1303" s="23"/>
      <c r="Z1303" s="21" t="str">
        <f t="shared" si="450"/>
        <v>giovedì</v>
      </c>
      <c r="AA1303" s="22">
        <f t="shared" si="451"/>
        <v>8.75</v>
      </c>
      <c r="AB1303" s="22" t="str">
        <f t="shared" si="452"/>
        <v>08:45</v>
      </c>
      <c r="AC1303" s="22" t="str">
        <f t="shared" si="453"/>
        <v>NO</v>
      </c>
      <c r="AD1303" s="46"/>
      <c r="AE1303" s="85">
        <v>45848</v>
      </c>
      <c r="AF1303" s="86" t="s">
        <v>109</v>
      </c>
      <c r="AG1303" s="86"/>
      <c r="AH1303" s="86">
        <v>23134</v>
      </c>
      <c r="AI1303" s="86">
        <v>10</v>
      </c>
      <c r="AJ1303" s="87">
        <v>7.45</v>
      </c>
      <c r="AK1303" s="87">
        <v>17.149999999999999</v>
      </c>
      <c r="AL1303" s="87">
        <v>8.75</v>
      </c>
      <c r="AM1303" s="86" t="s">
        <v>111</v>
      </c>
      <c r="AN1303" s="86" t="s">
        <v>49</v>
      </c>
      <c r="AO1303" s="75" t="s">
        <v>61</v>
      </c>
    </row>
    <row r="1304" spans="1:41" ht="14.45" customHeight="1">
      <c r="A1304" s="38"/>
      <c r="B1304" s="9">
        <f t="shared" si="440"/>
        <v>45848</v>
      </c>
      <c r="C1304" s="39">
        <f t="shared" si="457"/>
        <v>404</v>
      </c>
      <c r="D1304" s="38" t="str">
        <f>IF(AF1304="", "", IFERROR(TEXT(INDEX(Tabella4[N°], MATCH("*"&amp;AF1304&amp;"*", Tabella4[DIPENDENTE], 0)), "0000"), "Non trovato"))</f>
        <v>0278</v>
      </c>
      <c r="E1304" s="38" t="str">
        <f>IF(AG1304="", "", IF(ISERROR(MATCH("*"&amp;AG1304&amp;"*", Tabella4[DIPENDENTE], 0)), "Non trovato", TEXT(INDEX(Tabella4[N°], MATCH("*"&amp;AG1304&amp;"*", Tabella4[DIPENDENTE], 0)), "0000")))</f>
        <v>0386</v>
      </c>
      <c r="F1304" s="48" t="str">
        <f t="shared" si="441"/>
        <v>INTRESSALVI</v>
      </c>
      <c r="G1304" s="48" t="str">
        <f t="shared" si="442"/>
        <v>TRICHINI</v>
      </c>
      <c r="H1304" s="57"/>
      <c r="I1304" s="68" t="str">
        <f t="shared" si="443"/>
        <v>02</v>
      </c>
      <c r="J1304" s="39" t="str">
        <f t="shared" si="454"/>
        <v>08:15</v>
      </c>
      <c r="K1304" s="40" t="str">
        <f t="shared" si="455"/>
        <v/>
      </c>
      <c r="L1304" s="48"/>
      <c r="M1304" s="41" t="str">
        <f t="shared" si="456"/>
        <v/>
      </c>
      <c r="N1304" s="41" t="str">
        <f t="shared" si="444"/>
        <v/>
      </c>
      <c r="O1304" s="10" t="str">
        <f t="shared" si="445"/>
        <v>08:15</v>
      </c>
      <c r="P1304" s="10" t="str">
        <f t="shared" si="446"/>
        <v/>
      </c>
      <c r="Q1304" s="48" t="str">
        <f t="shared" si="447"/>
        <v/>
      </c>
      <c r="R1304" s="48" t="str">
        <f t="shared" si="448"/>
        <v/>
      </c>
      <c r="S1304" s="42" t="str">
        <f t="shared" si="449"/>
        <v>DOPPIO</v>
      </c>
      <c r="T1304" s="57" t="str">
        <f>Tabella3[[#This Row],[Descrizione Attività]]</f>
        <v>ORE CONTO PROPRIO</v>
      </c>
      <c r="U1304" s="57" t="str">
        <f>IF(Tabella1[[#This Row],[DATA]]="","","02")</f>
        <v>02</v>
      </c>
      <c r="V1304" s="34"/>
      <c r="W1304" s="34"/>
      <c r="X1304" s="33"/>
      <c r="Y1304" s="23"/>
      <c r="Z1304" s="21" t="str">
        <f t="shared" si="450"/>
        <v>giovedì</v>
      </c>
      <c r="AA1304" s="22">
        <f t="shared" si="451"/>
        <v>8.25</v>
      </c>
      <c r="AB1304" s="22" t="str">
        <f t="shared" si="452"/>
        <v>08:15</v>
      </c>
      <c r="AC1304" s="22" t="str">
        <f t="shared" si="453"/>
        <v>NO</v>
      </c>
      <c r="AD1304" s="46"/>
      <c r="AE1304" s="85">
        <v>45848</v>
      </c>
      <c r="AF1304" s="86" t="s">
        <v>50</v>
      </c>
      <c r="AG1304" s="86" t="s">
        <v>113</v>
      </c>
      <c r="AH1304" s="86">
        <v>4041</v>
      </c>
      <c r="AI1304" s="86">
        <v>10</v>
      </c>
      <c r="AJ1304" s="87">
        <v>7.45</v>
      </c>
      <c r="AK1304" s="87">
        <v>16.45</v>
      </c>
      <c r="AL1304" s="87">
        <v>16.5</v>
      </c>
      <c r="AM1304" s="86" t="s">
        <v>62</v>
      </c>
      <c r="AN1304" s="86" t="s">
        <v>49</v>
      </c>
      <c r="AO1304" s="75">
        <v>4041</v>
      </c>
    </row>
    <row r="1305" spans="1:41" ht="14.45" customHeight="1">
      <c r="A1305" s="38"/>
      <c r="B1305" s="9">
        <f t="shared" si="440"/>
        <v>45848</v>
      </c>
      <c r="C1305" s="39">
        <f t="shared" si="457"/>
        <v>404</v>
      </c>
      <c r="D1305" s="38" t="str">
        <f>IF(AF1305="", "", IFERROR(TEXT(INDEX(Tabella4[N°], MATCH("*"&amp;AF1305&amp;"*", Tabella4[DIPENDENTE], 0)), "0000"), "Non trovato"))</f>
        <v>0242</v>
      </c>
      <c r="E1305" s="38" t="str">
        <f>IF(AG1305="", "", IF(ISERROR(MATCH("*"&amp;AG1305&amp;"*", Tabella4[DIPENDENTE], 0)), "Non trovato", TEXT(INDEX(Tabella4[N°], MATCH("*"&amp;AG1305&amp;"*", Tabella4[DIPENDENTE], 0)), "0000")))</f>
        <v/>
      </c>
      <c r="F1305" s="48" t="str">
        <f t="shared" si="441"/>
        <v>OGNISANTI A</v>
      </c>
      <c r="G1305" s="48" t="str">
        <f t="shared" si="442"/>
        <v/>
      </c>
      <c r="H1305" s="57"/>
      <c r="I1305" s="68" t="str">
        <f t="shared" si="443"/>
        <v>02</v>
      </c>
      <c r="J1305" s="39" t="str">
        <f t="shared" si="454"/>
        <v>01:00</v>
      </c>
      <c r="K1305" s="40" t="str">
        <f t="shared" si="455"/>
        <v/>
      </c>
      <c r="L1305" s="48"/>
      <c r="M1305" s="41" t="str">
        <f t="shared" si="456"/>
        <v/>
      </c>
      <c r="N1305" s="41" t="str">
        <f t="shared" si="444"/>
        <v/>
      </c>
      <c r="O1305" s="10" t="str">
        <f t="shared" si="445"/>
        <v>01:00</v>
      </c>
      <c r="P1305" s="10" t="str">
        <f t="shared" si="446"/>
        <v/>
      </c>
      <c r="Q1305" s="48" t="str">
        <f t="shared" si="447"/>
        <v/>
      </c>
      <c r="R1305" s="48" t="str">
        <f t="shared" si="448"/>
        <v/>
      </c>
      <c r="S1305" s="42" t="str">
        <f t="shared" si="449"/>
        <v>SINGOLO</v>
      </c>
      <c r="T1305" s="57" t="str">
        <f>Tabella3[[#This Row],[Descrizione Attività]]</f>
        <v>ORE CONTO PROPRIO</v>
      </c>
      <c r="U1305" s="57" t="str">
        <f>IF(Tabella1[[#This Row],[DATA]]="","","02")</f>
        <v>02</v>
      </c>
      <c r="V1305" s="34"/>
      <c r="W1305" s="34"/>
      <c r="X1305" s="33"/>
      <c r="Y1305" s="23"/>
      <c r="Z1305" s="21" t="str">
        <f t="shared" si="450"/>
        <v>giovedì</v>
      </c>
      <c r="AA1305" s="22">
        <f t="shared" si="451"/>
        <v>1</v>
      </c>
      <c r="AB1305" s="22" t="str">
        <f t="shared" si="452"/>
        <v>01:00</v>
      </c>
      <c r="AC1305" s="22" t="str">
        <f t="shared" si="453"/>
        <v>NO</v>
      </c>
      <c r="AD1305" s="46"/>
      <c r="AE1305" s="85">
        <v>45848</v>
      </c>
      <c r="AF1305" s="86" t="s">
        <v>72</v>
      </c>
      <c r="AG1305" s="86"/>
      <c r="AH1305" s="86">
        <v>4041</v>
      </c>
      <c r="AI1305" s="86">
        <v>10</v>
      </c>
      <c r="AJ1305" s="87">
        <v>16.45</v>
      </c>
      <c r="AK1305" s="87">
        <v>17.45</v>
      </c>
      <c r="AL1305" s="87">
        <v>1</v>
      </c>
      <c r="AM1305" s="86" t="s">
        <v>62</v>
      </c>
      <c r="AN1305" s="86" t="s">
        <v>49</v>
      </c>
      <c r="AO1305" s="75">
        <v>4041</v>
      </c>
    </row>
    <row r="1306" spans="1:41" ht="14.45" customHeight="1">
      <c r="A1306" s="38"/>
      <c r="B1306" s="9">
        <f t="shared" si="440"/>
        <v>45848</v>
      </c>
      <c r="C1306" s="39">
        <f t="shared" si="457"/>
        <v>5400243313</v>
      </c>
      <c r="D1306" s="38" t="str">
        <f>IF(AF1306="", "", IFERROR(TEXT(INDEX(Tabella4[N°], MATCH("*"&amp;AF1306&amp;"*", Tabella4[DIPENDENTE], 0)), "0000"), "Non trovato"))</f>
        <v>1833</v>
      </c>
      <c r="E1306" s="38" t="str">
        <f>IF(AG1306="", "", IF(ISERROR(MATCH("*"&amp;AG1306&amp;"*", Tabella4[DIPENDENTE], 0)), "Non trovato", TEXT(INDEX(Tabella4[N°], MATCH("*"&amp;AG1306&amp;"*", Tabella4[DIPENDENTE], 0)), "0000")))</f>
        <v>0431</v>
      </c>
      <c r="F1306" s="48" t="str">
        <f t="shared" si="441"/>
        <v>MICELI</v>
      </c>
      <c r="G1306" s="48" t="str">
        <f t="shared" si="442"/>
        <v>DI NICOLA</v>
      </c>
      <c r="H1306" s="57"/>
      <c r="I1306" s="68" t="str">
        <f t="shared" si="443"/>
        <v>02</v>
      </c>
      <c r="J1306" s="39" t="str">
        <f t="shared" si="454"/>
        <v/>
      </c>
      <c r="K1306" s="40" t="str">
        <f t="shared" si="455"/>
        <v>08:15</v>
      </c>
      <c r="L1306" s="48"/>
      <c r="M1306" s="41" t="str">
        <f t="shared" si="456"/>
        <v/>
      </c>
      <c r="N1306" s="41" t="str">
        <f t="shared" si="444"/>
        <v/>
      </c>
      <c r="O1306" s="10" t="str">
        <f t="shared" si="445"/>
        <v>08:15</v>
      </c>
      <c r="P1306" s="10" t="str">
        <f t="shared" si="446"/>
        <v/>
      </c>
      <c r="Q1306" s="48" t="str">
        <f t="shared" si="447"/>
        <v/>
      </c>
      <c r="R1306" s="48" t="str">
        <f t="shared" si="448"/>
        <v/>
      </c>
      <c r="S1306" s="42" t="str">
        <f t="shared" si="449"/>
        <v>DOPPIO</v>
      </c>
      <c r="T1306" s="57" t="str">
        <f>Tabella3[[#This Row],[Descrizione Attività]]</f>
        <v>Assistenza ELE attività edili_2025</v>
      </c>
      <c r="U1306" s="57" t="str">
        <f>IF(Tabella1[[#This Row],[DATA]]="","","02")</f>
        <v>02</v>
      </c>
      <c r="V1306" s="34"/>
      <c r="W1306" s="34"/>
      <c r="X1306" s="33"/>
      <c r="Y1306" s="23"/>
      <c r="Z1306" s="21" t="str">
        <f t="shared" si="450"/>
        <v>giovedì</v>
      </c>
      <c r="AA1306" s="22">
        <f t="shared" si="451"/>
        <v>8.25</v>
      </c>
      <c r="AB1306" s="22" t="str">
        <f t="shared" si="452"/>
        <v>08:15</v>
      </c>
      <c r="AC1306" s="22" t="str">
        <f t="shared" si="453"/>
        <v>NO</v>
      </c>
      <c r="AD1306" s="46"/>
      <c r="AE1306" s="85">
        <v>45848</v>
      </c>
      <c r="AF1306" s="86" t="s">
        <v>82</v>
      </c>
      <c r="AG1306" s="86" t="s">
        <v>64</v>
      </c>
      <c r="AH1306" s="86">
        <v>5400243313</v>
      </c>
      <c r="AI1306" s="86">
        <v>10</v>
      </c>
      <c r="AJ1306" s="87">
        <v>7.45</v>
      </c>
      <c r="AK1306" s="87">
        <v>16.45</v>
      </c>
      <c r="AL1306" s="87">
        <v>16.5</v>
      </c>
      <c r="AM1306" s="86" t="s">
        <v>145</v>
      </c>
      <c r="AN1306" s="86" t="s">
        <v>45</v>
      </c>
      <c r="AO1306" s="75" t="s">
        <v>61</v>
      </c>
    </row>
    <row r="1307" spans="1:41" ht="14.45" customHeight="1">
      <c r="A1307" s="38"/>
      <c r="B1307" s="9">
        <f t="shared" si="440"/>
        <v>45848</v>
      </c>
      <c r="C1307" s="39">
        <f t="shared" si="457"/>
        <v>5400250282</v>
      </c>
      <c r="D1307" s="38" t="str">
        <f>IF(AF1307="", "", IFERROR(TEXT(INDEX(Tabella4[N°], MATCH("*"&amp;AF1307&amp;"*", Tabella4[DIPENDENTE], 0)), "0000"), "Non trovato"))</f>
        <v>0370</v>
      </c>
      <c r="E1307" s="38" t="str">
        <f>IF(AG1307="", "", IF(ISERROR(MATCH("*"&amp;AG1307&amp;"*", Tabella4[DIPENDENTE], 0)), "Non trovato", TEXT(INDEX(Tabella4[N°], MATCH("*"&amp;AG1307&amp;"*", Tabella4[DIPENDENTE], 0)), "0000")))</f>
        <v/>
      </c>
      <c r="F1307" s="48" t="str">
        <f t="shared" si="441"/>
        <v>GARBINI</v>
      </c>
      <c r="G1307" s="48" t="str">
        <f t="shared" si="442"/>
        <v/>
      </c>
      <c r="H1307" s="57"/>
      <c r="I1307" s="68" t="str">
        <f t="shared" si="443"/>
        <v>02</v>
      </c>
      <c r="J1307" s="39" t="str">
        <f t="shared" si="454"/>
        <v/>
      </c>
      <c r="K1307" s="40" t="str">
        <f t="shared" si="455"/>
        <v>04:00</v>
      </c>
      <c r="L1307" s="48"/>
      <c r="M1307" s="41" t="str">
        <f t="shared" si="456"/>
        <v/>
      </c>
      <c r="N1307" s="41" t="str">
        <f t="shared" si="444"/>
        <v/>
      </c>
      <c r="O1307" s="10" t="str">
        <f t="shared" si="445"/>
        <v>04:00</v>
      </c>
      <c r="P1307" s="10" t="str">
        <f t="shared" si="446"/>
        <v/>
      </c>
      <c r="Q1307" s="48" t="str">
        <f t="shared" si="447"/>
        <v/>
      </c>
      <c r="R1307" s="48" t="str">
        <f t="shared" si="448"/>
        <v/>
      </c>
      <c r="S1307" s="42" t="str">
        <f t="shared" si="449"/>
        <v>SINGOLO</v>
      </c>
      <c r="T1307" s="57" t="str">
        <f>Tabella3[[#This Row],[Descrizione Attività]]</f>
        <v>200/MP102A-MP103C-scavo e ric guasto</v>
      </c>
      <c r="U1307" s="57" t="str">
        <f>IF(Tabella1[[#This Row],[DATA]]="","","02")</f>
        <v>02</v>
      </c>
      <c r="V1307" s="34"/>
      <c r="W1307" s="34"/>
      <c r="X1307" s="33"/>
      <c r="Y1307" s="23"/>
      <c r="Z1307" s="21" t="str">
        <f t="shared" si="450"/>
        <v>giovedì</v>
      </c>
      <c r="AA1307" s="22">
        <f t="shared" si="451"/>
        <v>4</v>
      </c>
      <c r="AB1307" s="22" t="str">
        <f t="shared" si="452"/>
        <v>04:00</v>
      </c>
      <c r="AC1307" s="22" t="str">
        <f t="shared" si="453"/>
        <v>NO</v>
      </c>
      <c r="AD1307" s="46"/>
      <c r="AE1307" s="85">
        <v>45848</v>
      </c>
      <c r="AF1307" s="86" t="s">
        <v>115</v>
      </c>
      <c r="AG1307" s="86"/>
      <c r="AH1307" s="86">
        <v>5400250282</v>
      </c>
      <c r="AI1307" s="86">
        <v>10</v>
      </c>
      <c r="AJ1307" s="87">
        <v>12.45</v>
      </c>
      <c r="AK1307" s="87">
        <v>16.45</v>
      </c>
      <c r="AL1307" s="87">
        <v>4</v>
      </c>
      <c r="AM1307" s="86" t="s">
        <v>237</v>
      </c>
      <c r="AN1307" s="86" t="s">
        <v>45</v>
      </c>
      <c r="AO1307" s="75" t="s">
        <v>61</v>
      </c>
    </row>
    <row r="1308" spans="1:41" ht="14.45" customHeight="1">
      <c r="A1308" s="38"/>
      <c r="B1308" s="9">
        <f t="shared" si="440"/>
        <v>45848</v>
      </c>
      <c r="C1308" s="39">
        <f t="shared" si="457"/>
        <v>5400258020</v>
      </c>
      <c r="D1308" s="38" t="str">
        <f>IF(AF1308="", "", IFERROR(TEXT(INDEX(Tabella4[N°], MATCH("*"&amp;AF1308&amp;"*", Tabella4[DIPENDENTE], 0)), "0000"), "Non trovato"))</f>
        <v>0263</v>
      </c>
      <c r="E1308" s="38" t="str">
        <f>IF(AG1308="", "", IF(ISERROR(MATCH("*"&amp;AG1308&amp;"*", Tabella4[DIPENDENTE], 0)), "Non trovato", TEXT(INDEX(Tabella4[N°], MATCH("*"&amp;AG1308&amp;"*", Tabella4[DIPENDENTE], 0)), "0000")))</f>
        <v/>
      </c>
      <c r="F1308" s="48" t="str">
        <f t="shared" si="441"/>
        <v>ROSSITTO G</v>
      </c>
      <c r="G1308" s="48" t="str">
        <f t="shared" si="442"/>
        <v/>
      </c>
      <c r="H1308" s="57"/>
      <c r="I1308" s="68" t="str">
        <f t="shared" si="443"/>
        <v>02</v>
      </c>
      <c r="J1308" s="39" t="str">
        <f t="shared" si="454"/>
        <v/>
      </c>
      <c r="K1308" s="40" t="str">
        <f t="shared" si="455"/>
        <v>04:15</v>
      </c>
      <c r="L1308" s="48"/>
      <c r="M1308" s="41" t="str">
        <f t="shared" si="456"/>
        <v/>
      </c>
      <c r="N1308" s="41" t="str">
        <f t="shared" si="444"/>
        <v/>
      </c>
      <c r="O1308" s="10" t="str">
        <f t="shared" si="445"/>
        <v>04:15</v>
      </c>
      <c r="P1308" s="10" t="str">
        <f t="shared" si="446"/>
        <v/>
      </c>
      <c r="Q1308" s="48" t="str">
        <f t="shared" si="447"/>
        <v/>
      </c>
      <c r="R1308" s="48" t="str">
        <f t="shared" si="448"/>
        <v/>
      </c>
      <c r="S1308" s="42" t="str">
        <f t="shared" si="449"/>
        <v>SINGOLO</v>
      </c>
      <c r="T1308" s="57" t="str">
        <f>Tabella3[[#This Row],[Descrizione Attività]]</f>
        <v>Verifiche elettriche 1000-MC101A</v>
      </c>
      <c r="U1308" s="57" t="str">
        <f>IF(Tabella1[[#This Row],[DATA]]="","","02")</f>
        <v>02</v>
      </c>
      <c r="V1308" s="34"/>
      <c r="W1308" s="34"/>
      <c r="X1308" s="33"/>
      <c r="Y1308" s="23"/>
      <c r="Z1308" s="21" t="str">
        <f t="shared" si="450"/>
        <v>giovedì</v>
      </c>
      <c r="AA1308" s="22">
        <f t="shared" si="451"/>
        <v>4.25</v>
      </c>
      <c r="AB1308" s="22" t="str">
        <f t="shared" si="452"/>
        <v>04:15</v>
      </c>
      <c r="AC1308" s="22" t="str">
        <f t="shared" si="453"/>
        <v>NO</v>
      </c>
      <c r="AD1308" s="46"/>
      <c r="AE1308" s="85">
        <v>45848</v>
      </c>
      <c r="AF1308" s="86" t="s">
        <v>110</v>
      </c>
      <c r="AG1308" s="86"/>
      <c r="AH1308" s="86">
        <v>5400258020</v>
      </c>
      <c r="AI1308" s="86">
        <v>10</v>
      </c>
      <c r="AJ1308" s="87">
        <v>7.45</v>
      </c>
      <c r="AK1308" s="87">
        <v>12</v>
      </c>
      <c r="AL1308" s="87">
        <v>4.25</v>
      </c>
      <c r="AM1308" s="86" t="s">
        <v>288</v>
      </c>
      <c r="AN1308" s="86" t="s">
        <v>45</v>
      </c>
      <c r="AO1308" s="75" t="s">
        <v>61</v>
      </c>
    </row>
    <row r="1309" spans="1:41" ht="14.45" customHeight="1">
      <c r="A1309" s="38"/>
      <c r="B1309" s="9">
        <f t="shared" si="440"/>
        <v>45848</v>
      </c>
      <c r="C1309" s="39">
        <f t="shared" si="457"/>
        <v>5400258020</v>
      </c>
      <c r="D1309" s="38" t="str">
        <f>IF(AF1309="", "", IFERROR(TEXT(INDEX(Tabella4[N°], MATCH("*"&amp;AF1309&amp;"*", Tabella4[DIPENDENTE], 0)), "0000"), "Non trovato"))</f>
        <v>0483</v>
      </c>
      <c r="E1309" s="38" t="str">
        <f>IF(AG1309="", "", IF(ISERROR(MATCH("*"&amp;AG1309&amp;"*", Tabella4[DIPENDENTE], 0)), "Non trovato", TEXT(INDEX(Tabella4[N°], MATCH("*"&amp;AG1309&amp;"*", Tabella4[DIPENDENTE], 0)), "0000")))</f>
        <v/>
      </c>
      <c r="F1309" s="48" t="str">
        <f t="shared" si="441"/>
        <v>SCARAVELLI</v>
      </c>
      <c r="G1309" s="48" t="str">
        <f t="shared" si="442"/>
        <v/>
      </c>
      <c r="H1309" s="57"/>
      <c r="I1309" s="68" t="str">
        <f t="shared" si="443"/>
        <v>02</v>
      </c>
      <c r="J1309" s="39" t="str">
        <f t="shared" si="454"/>
        <v/>
      </c>
      <c r="K1309" s="40" t="str">
        <f t="shared" si="455"/>
        <v>02:15</v>
      </c>
      <c r="L1309" s="48"/>
      <c r="M1309" s="41" t="str">
        <f t="shared" si="456"/>
        <v/>
      </c>
      <c r="N1309" s="41" t="str">
        <f t="shared" si="444"/>
        <v/>
      </c>
      <c r="O1309" s="10" t="str">
        <f t="shared" si="445"/>
        <v>02:15</v>
      </c>
      <c r="P1309" s="10" t="str">
        <f t="shared" si="446"/>
        <v/>
      </c>
      <c r="Q1309" s="48" t="str">
        <f t="shared" si="447"/>
        <v/>
      </c>
      <c r="R1309" s="48" t="str">
        <f t="shared" si="448"/>
        <v/>
      </c>
      <c r="S1309" s="42" t="str">
        <f t="shared" si="449"/>
        <v>SINGOLO</v>
      </c>
      <c r="T1309" s="57" t="str">
        <f>Tabella3[[#This Row],[Descrizione Attività]]</f>
        <v>Verifiche elettriche 1000-MC101A</v>
      </c>
      <c r="U1309" s="57" t="str">
        <f>IF(Tabella1[[#This Row],[DATA]]="","","02")</f>
        <v>02</v>
      </c>
      <c r="V1309" s="34"/>
      <c r="W1309" s="34"/>
      <c r="X1309" s="33"/>
      <c r="Y1309" s="23"/>
      <c r="Z1309" s="21" t="str">
        <f t="shared" si="450"/>
        <v>giovedì</v>
      </c>
      <c r="AA1309" s="22">
        <f t="shared" si="451"/>
        <v>2.25</v>
      </c>
      <c r="AB1309" s="22" t="str">
        <f t="shared" si="452"/>
        <v>02:15</v>
      </c>
      <c r="AC1309" s="22" t="str">
        <f t="shared" si="453"/>
        <v>NO</v>
      </c>
      <c r="AD1309" s="46"/>
      <c r="AE1309" s="85">
        <v>45848</v>
      </c>
      <c r="AF1309" s="86" t="s">
        <v>51</v>
      </c>
      <c r="AG1309" s="86"/>
      <c r="AH1309" s="86">
        <v>5400258020</v>
      </c>
      <c r="AI1309" s="86">
        <v>10</v>
      </c>
      <c r="AJ1309" s="87">
        <v>7.45</v>
      </c>
      <c r="AK1309" s="87">
        <v>10</v>
      </c>
      <c r="AL1309" s="87">
        <v>2.25</v>
      </c>
      <c r="AM1309" s="86" t="s">
        <v>288</v>
      </c>
      <c r="AN1309" s="86" t="s">
        <v>45</v>
      </c>
      <c r="AO1309" s="75" t="s">
        <v>61</v>
      </c>
    </row>
    <row r="1310" spans="1:41" ht="14.45" customHeight="1">
      <c r="A1310" s="38"/>
      <c r="B1310" s="9">
        <f t="shared" si="440"/>
        <v>45848</v>
      </c>
      <c r="C1310" s="39">
        <f t="shared" si="457"/>
        <v>404</v>
      </c>
      <c r="D1310" s="38" t="str">
        <f>IF(AF1310="", "", IFERROR(TEXT(INDEX(Tabella4[N°], MATCH("*"&amp;AF1310&amp;"*", Tabella4[DIPENDENTE], 0)), "0000"), "Non trovato"))</f>
        <v>0483</v>
      </c>
      <c r="E1310" s="38" t="str">
        <f>IF(AG1310="", "", IF(ISERROR(MATCH("*"&amp;AG1310&amp;"*", Tabella4[DIPENDENTE], 0)), "Non trovato", TEXT(INDEX(Tabella4[N°], MATCH("*"&amp;AG1310&amp;"*", Tabella4[DIPENDENTE], 0)), "0000")))</f>
        <v/>
      </c>
      <c r="F1310" s="48" t="str">
        <f t="shared" si="441"/>
        <v>SCARAVELLI</v>
      </c>
      <c r="G1310" s="48" t="str">
        <f t="shared" si="442"/>
        <v/>
      </c>
      <c r="H1310" s="57"/>
      <c r="I1310" s="68" t="str">
        <f t="shared" si="443"/>
        <v>02</v>
      </c>
      <c r="J1310" s="39" t="str">
        <f t="shared" si="454"/>
        <v>02:00</v>
      </c>
      <c r="K1310" s="40" t="str">
        <f t="shared" si="455"/>
        <v/>
      </c>
      <c r="L1310" s="48"/>
      <c r="M1310" s="41" t="str">
        <f t="shared" si="456"/>
        <v/>
      </c>
      <c r="N1310" s="41" t="str">
        <f t="shared" si="444"/>
        <v/>
      </c>
      <c r="O1310" s="10" t="str">
        <f t="shared" si="445"/>
        <v>02:00</v>
      </c>
      <c r="P1310" s="10" t="str">
        <f t="shared" si="446"/>
        <v/>
      </c>
      <c r="Q1310" s="48" t="str">
        <f t="shared" si="447"/>
        <v/>
      </c>
      <c r="R1310" s="48" t="str">
        <f t="shared" si="448"/>
        <v/>
      </c>
      <c r="S1310" s="42" t="str">
        <f t="shared" si="449"/>
        <v>SINGOLO</v>
      </c>
      <c r="T1310" s="57" t="str">
        <f>Tabella3[[#This Row],[Descrizione Attività]]</f>
        <v>ORE CONTO PROPRIO</v>
      </c>
      <c r="U1310" s="57" t="str">
        <f>IF(Tabella1[[#This Row],[DATA]]="","","02")</f>
        <v>02</v>
      </c>
      <c r="V1310" s="34"/>
      <c r="W1310" s="34"/>
      <c r="X1310" s="33"/>
      <c r="Y1310" s="23"/>
      <c r="Z1310" s="21" t="str">
        <f t="shared" si="450"/>
        <v>giovedì</v>
      </c>
      <c r="AA1310" s="22">
        <f t="shared" si="451"/>
        <v>2</v>
      </c>
      <c r="AB1310" s="22" t="str">
        <f t="shared" si="452"/>
        <v>02:00</v>
      </c>
      <c r="AC1310" s="22" t="str">
        <f t="shared" si="453"/>
        <v>NO</v>
      </c>
      <c r="AD1310" s="46"/>
      <c r="AE1310" s="85">
        <v>45848</v>
      </c>
      <c r="AF1310" s="86" t="s">
        <v>51</v>
      </c>
      <c r="AG1310" s="86"/>
      <c r="AH1310" s="86">
        <v>4041</v>
      </c>
      <c r="AI1310" s="86">
        <v>10</v>
      </c>
      <c r="AJ1310" s="87">
        <v>14.45</v>
      </c>
      <c r="AK1310" s="87">
        <v>16.45</v>
      </c>
      <c r="AL1310" s="87">
        <v>2</v>
      </c>
      <c r="AM1310" s="86" t="s">
        <v>62</v>
      </c>
      <c r="AN1310" s="86" t="s">
        <v>49</v>
      </c>
      <c r="AO1310" s="75">
        <v>4041</v>
      </c>
    </row>
    <row r="1311" spans="1:41" ht="14.45" customHeight="1">
      <c r="A1311" s="38"/>
      <c r="B1311" s="9">
        <f t="shared" si="440"/>
        <v>45848</v>
      </c>
      <c r="C1311" s="39" t="str">
        <f t="shared" si="457"/>
        <v>23/134</v>
      </c>
      <c r="D1311" s="38" t="str">
        <f>IF(AF1311="", "", IFERROR(TEXT(INDEX(Tabella4[N°], MATCH("*"&amp;AF1311&amp;"*", Tabella4[DIPENDENTE], 0)), "0000"), "Non trovato"))</f>
        <v>0263</v>
      </c>
      <c r="E1311" s="38" t="str">
        <f>IF(AG1311="", "", IF(ISERROR(MATCH("*"&amp;AG1311&amp;"*", Tabella4[DIPENDENTE], 0)), "Non trovato", TEXT(INDEX(Tabella4[N°], MATCH("*"&amp;AG1311&amp;"*", Tabella4[DIPENDENTE], 0)), "0000")))</f>
        <v/>
      </c>
      <c r="F1311" s="48" t="str">
        <f t="shared" si="441"/>
        <v>ROSSITTO G</v>
      </c>
      <c r="G1311" s="48" t="str">
        <f t="shared" si="442"/>
        <v/>
      </c>
      <c r="H1311" s="57"/>
      <c r="I1311" s="68" t="str">
        <f t="shared" si="443"/>
        <v>02</v>
      </c>
      <c r="J1311" s="39" t="str">
        <f t="shared" si="454"/>
        <v/>
      </c>
      <c r="K1311" s="40" t="str">
        <f t="shared" si="455"/>
        <v>02:00</v>
      </c>
      <c r="L1311" s="48"/>
      <c r="M1311" s="41" t="str">
        <f t="shared" si="456"/>
        <v/>
      </c>
      <c r="N1311" s="41" t="str">
        <f t="shared" si="444"/>
        <v/>
      </c>
      <c r="O1311" s="10" t="str">
        <f t="shared" si="445"/>
        <v>02:00</v>
      </c>
      <c r="P1311" s="10" t="str">
        <f t="shared" si="446"/>
        <v/>
      </c>
      <c r="Q1311" s="48" t="str">
        <f t="shared" si="447"/>
        <v/>
      </c>
      <c r="R1311" s="48" t="str">
        <f t="shared" si="448"/>
        <v/>
      </c>
      <c r="S1311" s="42" t="str">
        <f t="shared" si="449"/>
        <v>SINGOLO</v>
      </c>
      <c r="T1311" s="57" t="str">
        <f>Tabella3[[#This Row],[Descrizione Attività]]</f>
        <v>Manutenzione Elettrica Isab</v>
      </c>
      <c r="U1311" s="57" t="str">
        <f>IF(Tabella1[[#This Row],[DATA]]="","","02")</f>
        <v>02</v>
      </c>
      <c r="V1311" s="34"/>
      <c r="W1311" s="34"/>
      <c r="X1311" s="33"/>
      <c r="Y1311" s="23"/>
      <c r="Z1311" s="21" t="str">
        <f t="shared" si="450"/>
        <v>giovedì</v>
      </c>
      <c r="AA1311" s="22">
        <f t="shared" si="451"/>
        <v>2</v>
      </c>
      <c r="AB1311" s="22" t="str">
        <f t="shared" si="452"/>
        <v>02:00</v>
      </c>
      <c r="AC1311" s="22" t="str">
        <f t="shared" si="453"/>
        <v>NO</v>
      </c>
      <c r="AD1311" s="46"/>
      <c r="AE1311" s="85">
        <v>45848</v>
      </c>
      <c r="AF1311" s="86" t="s">
        <v>110</v>
      </c>
      <c r="AG1311" s="86"/>
      <c r="AH1311" s="86">
        <v>23134</v>
      </c>
      <c r="AI1311" s="86">
        <v>10</v>
      </c>
      <c r="AJ1311" s="87">
        <v>14.45</v>
      </c>
      <c r="AK1311" s="87">
        <v>16.45</v>
      </c>
      <c r="AL1311" s="87">
        <v>2</v>
      </c>
      <c r="AM1311" s="86" t="s">
        <v>111</v>
      </c>
      <c r="AN1311" s="86" t="s">
        <v>49</v>
      </c>
      <c r="AO1311" s="75" t="s">
        <v>61</v>
      </c>
    </row>
    <row r="1312" spans="1:41" ht="14.45" customHeight="1">
      <c r="A1312" s="38"/>
      <c r="B1312" s="9">
        <f t="shared" si="440"/>
        <v>45848</v>
      </c>
      <c r="C1312" s="39">
        <f t="shared" si="457"/>
        <v>5400250282</v>
      </c>
      <c r="D1312" s="38" t="str">
        <f>IF(AF1312="", "", IFERROR(TEXT(INDEX(Tabella4[N°], MATCH("*"&amp;AF1312&amp;"*", Tabella4[DIPENDENTE], 0)), "0000"), "Non trovato"))</f>
        <v>2114</v>
      </c>
      <c r="E1312" s="38" t="str">
        <f>IF(AG1312="", "", IF(ISERROR(MATCH("*"&amp;AG1312&amp;"*", Tabella4[DIPENDENTE], 0)), "Non trovato", TEXT(INDEX(Tabella4[N°], MATCH("*"&amp;AG1312&amp;"*", Tabella4[DIPENDENTE], 0)), "0000")))</f>
        <v/>
      </c>
      <c r="F1312" s="48" t="str">
        <f t="shared" si="441"/>
        <v>GUARINO</v>
      </c>
      <c r="G1312" s="48" t="str">
        <f t="shared" si="442"/>
        <v/>
      </c>
      <c r="H1312" s="57"/>
      <c r="I1312" s="68" t="str">
        <f t="shared" si="443"/>
        <v>02</v>
      </c>
      <c r="J1312" s="39" t="str">
        <f t="shared" si="454"/>
        <v/>
      </c>
      <c r="K1312" s="40" t="str">
        <f t="shared" si="455"/>
        <v>03:30</v>
      </c>
      <c r="L1312" s="48"/>
      <c r="M1312" s="41" t="str">
        <f t="shared" si="456"/>
        <v/>
      </c>
      <c r="N1312" s="41" t="str">
        <f t="shared" si="444"/>
        <v/>
      </c>
      <c r="O1312" s="10" t="str">
        <f t="shared" si="445"/>
        <v>03:30</v>
      </c>
      <c r="P1312" s="10" t="str">
        <f t="shared" si="446"/>
        <v/>
      </c>
      <c r="Q1312" s="48" t="str">
        <f t="shared" si="447"/>
        <v/>
      </c>
      <c r="R1312" s="48" t="str">
        <f t="shared" si="448"/>
        <v/>
      </c>
      <c r="S1312" s="42" t="str">
        <f t="shared" si="449"/>
        <v>SINGOLO</v>
      </c>
      <c r="T1312" s="57" t="str">
        <f>Tabella3[[#This Row],[Descrizione Attività]]</f>
        <v>200/MP102A-MP103C-scavo e ric guasto</v>
      </c>
      <c r="U1312" s="57" t="str">
        <f>IF(Tabella1[[#This Row],[DATA]]="","","02")</f>
        <v>02</v>
      </c>
      <c r="V1312" s="34"/>
      <c r="W1312" s="34"/>
      <c r="X1312" s="33"/>
      <c r="Y1312" s="23"/>
      <c r="Z1312" s="21" t="str">
        <f t="shared" si="450"/>
        <v>giovedì</v>
      </c>
      <c r="AA1312" s="22">
        <f t="shared" si="451"/>
        <v>3.5</v>
      </c>
      <c r="AB1312" s="22" t="str">
        <f t="shared" si="452"/>
        <v>03:30</v>
      </c>
      <c r="AC1312" s="22" t="str">
        <f t="shared" si="453"/>
        <v>NO</v>
      </c>
      <c r="AD1312" s="46"/>
      <c r="AE1312" s="85">
        <v>45848</v>
      </c>
      <c r="AF1312" s="86" t="s">
        <v>43</v>
      </c>
      <c r="AG1312" s="86"/>
      <c r="AH1312" s="86">
        <v>5400250282</v>
      </c>
      <c r="AI1312" s="86">
        <v>10</v>
      </c>
      <c r="AJ1312" s="87">
        <v>12.45</v>
      </c>
      <c r="AK1312" s="87">
        <v>16.149999999999999</v>
      </c>
      <c r="AL1312" s="87">
        <v>3.5</v>
      </c>
      <c r="AM1312" s="86" t="s">
        <v>237</v>
      </c>
      <c r="AN1312" s="86" t="s">
        <v>45</v>
      </c>
      <c r="AO1312" s="75" t="s">
        <v>61</v>
      </c>
    </row>
    <row r="1313" spans="1:41" ht="14.45" customHeight="1">
      <c r="A1313" s="64"/>
      <c r="B1313" s="9">
        <f t="shared" si="440"/>
        <v>45848</v>
      </c>
      <c r="C1313" s="39" t="str">
        <f t="shared" si="457"/>
        <v>23/134</v>
      </c>
      <c r="D1313" s="38" t="str">
        <f>IF(AF1313="", "", IFERROR(TEXT(INDEX(Tabella4[N°], MATCH("*"&amp;AF1313&amp;"*", Tabella4[DIPENDENTE], 0)), "0000"), "Non trovato"))</f>
        <v>0263</v>
      </c>
      <c r="E1313" s="38" t="str">
        <f>IF(AG1313="", "", IF(ISERROR(MATCH("*"&amp;AG1313&amp;"*", Tabella4[DIPENDENTE], 0)), "Non trovato", TEXT(INDEX(Tabella4[N°], MATCH("*"&amp;AG1313&amp;"*", Tabella4[DIPENDENTE], 0)), "0000")))</f>
        <v/>
      </c>
      <c r="F1313" s="48" t="str">
        <f t="shared" si="441"/>
        <v>ROSSITTO G</v>
      </c>
      <c r="G1313" s="48" t="str">
        <f t="shared" si="442"/>
        <v/>
      </c>
      <c r="H1313" s="57"/>
      <c r="I1313" s="68" t="str">
        <f t="shared" si="443"/>
        <v>02</v>
      </c>
      <c r="J1313" s="39" t="str">
        <f t="shared" si="454"/>
        <v/>
      </c>
      <c r="K1313" s="40" t="str">
        <f t="shared" si="455"/>
        <v>01:30</v>
      </c>
      <c r="L1313" s="48"/>
      <c r="M1313" s="41" t="str">
        <f t="shared" si="456"/>
        <v/>
      </c>
      <c r="N1313" s="41" t="str">
        <f t="shared" si="444"/>
        <v/>
      </c>
      <c r="O1313" s="10" t="str">
        <f t="shared" si="445"/>
        <v>01:30</v>
      </c>
      <c r="P1313" s="10" t="str">
        <f t="shared" si="446"/>
        <v/>
      </c>
      <c r="Q1313" s="48" t="str">
        <f t="shared" si="447"/>
        <v/>
      </c>
      <c r="R1313" s="48" t="str">
        <f t="shared" si="448"/>
        <v/>
      </c>
      <c r="S1313" s="42" t="str">
        <f t="shared" si="449"/>
        <v>SINGOLO</v>
      </c>
      <c r="T1313" s="57" t="str">
        <f>Tabella3[[#This Row],[Descrizione Attività]]</f>
        <v>Manutenzione Elettrica Isab</v>
      </c>
      <c r="U1313" s="57" t="str">
        <f>IF(Tabella1[[#This Row],[DATA]]="","","02")</f>
        <v>02</v>
      </c>
      <c r="V1313" s="34"/>
      <c r="W1313" s="34"/>
      <c r="X1313" s="33"/>
      <c r="Y1313" s="23"/>
      <c r="Z1313" s="21" t="str">
        <f t="shared" si="450"/>
        <v>giovedì</v>
      </c>
      <c r="AA1313" s="22">
        <f t="shared" si="451"/>
        <v>1.5</v>
      </c>
      <c r="AB1313" s="22" t="str">
        <f t="shared" si="452"/>
        <v>01:30</v>
      </c>
      <c r="AC1313" s="22" t="str">
        <f t="shared" si="453"/>
        <v>NO</v>
      </c>
      <c r="AD1313" s="46"/>
      <c r="AE1313" s="85">
        <v>45848</v>
      </c>
      <c r="AF1313" s="86" t="s">
        <v>110</v>
      </c>
      <c r="AG1313" s="86"/>
      <c r="AH1313" s="86">
        <v>23134</v>
      </c>
      <c r="AI1313" s="86">
        <v>10</v>
      </c>
      <c r="AJ1313" s="87">
        <v>6.15</v>
      </c>
      <c r="AK1313" s="87">
        <v>7.45</v>
      </c>
      <c r="AL1313" s="87">
        <v>1.5</v>
      </c>
      <c r="AM1313" s="86" t="s">
        <v>111</v>
      </c>
      <c r="AN1313" s="86" t="s">
        <v>49</v>
      </c>
      <c r="AO1313" s="75" t="s">
        <v>61</v>
      </c>
    </row>
    <row r="1314" spans="1:41" ht="14.45" customHeight="1">
      <c r="A1314" s="38"/>
      <c r="B1314" s="9">
        <f t="shared" si="440"/>
        <v>45848</v>
      </c>
      <c r="C1314" s="39">
        <f t="shared" si="457"/>
        <v>5400258095</v>
      </c>
      <c r="D1314" s="38" t="str">
        <f>IF(AF1314="", "", IFERROR(TEXT(INDEX(Tabella4[N°], MATCH("*"&amp;AF1314&amp;"*", Tabella4[DIPENDENTE], 0)), "0000"), "Non trovato"))</f>
        <v>0551</v>
      </c>
      <c r="E1314" s="38" t="str">
        <f>IF(AG1314="", "", IF(ISERROR(MATCH("*"&amp;AG1314&amp;"*", Tabella4[DIPENDENTE], 0)), "Non trovato", TEXT(INDEX(Tabella4[N°], MATCH("*"&amp;AG1314&amp;"*", Tabella4[DIPENDENTE], 0)), "0000")))</f>
        <v/>
      </c>
      <c r="F1314" s="48" t="str">
        <f t="shared" si="441"/>
        <v>CIANCHINO A</v>
      </c>
      <c r="G1314" s="48" t="str">
        <f t="shared" si="442"/>
        <v/>
      </c>
      <c r="H1314" s="57"/>
      <c r="I1314" s="68" t="str">
        <f t="shared" si="443"/>
        <v>02</v>
      </c>
      <c r="J1314" s="39" t="str">
        <f t="shared" si="454"/>
        <v/>
      </c>
      <c r="K1314" s="40" t="str">
        <f t="shared" si="455"/>
        <v>02:00</v>
      </c>
      <c r="L1314" s="48"/>
      <c r="M1314" s="41" t="str">
        <f t="shared" si="456"/>
        <v/>
      </c>
      <c r="N1314" s="41" t="str">
        <f t="shared" si="444"/>
        <v/>
      </c>
      <c r="O1314" s="10" t="str">
        <f t="shared" si="445"/>
        <v>02:00</v>
      </c>
      <c r="P1314" s="10" t="str">
        <f t="shared" si="446"/>
        <v/>
      </c>
      <c r="Q1314" s="48" t="str">
        <f t="shared" si="447"/>
        <v/>
      </c>
      <c r="R1314" s="48" t="str">
        <f t="shared" si="448"/>
        <v/>
      </c>
      <c r="S1314" s="42" t="str">
        <f t="shared" si="449"/>
        <v>SINGOLO</v>
      </c>
      <c r="T1314" s="57" t="str">
        <f>Tabella3[[#This Row],[Descrizione Attività]]</f>
        <v>Sostituzione Trasformatore 305/A2</v>
      </c>
      <c r="U1314" s="57" t="str">
        <f>IF(Tabella1[[#This Row],[DATA]]="","","02")</f>
        <v>02</v>
      </c>
      <c r="V1314" s="34"/>
      <c r="W1314" s="34"/>
      <c r="X1314" s="33"/>
      <c r="Y1314" s="23"/>
      <c r="Z1314" s="21" t="str">
        <f t="shared" si="450"/>
        <v>giovedì</v>
      </c>
      <c r="AA1314" s="22">
        <f t="shared" si="451"/>
        <v>2</v>
      </c>
      <c r="AB1314" s="22" t="str">
        <f t="shared" si="452"/>
        <v>02:00</v>
      </c>
      <c r="AC1314" s="22" t="str">
        <f t="shared" si="453"/>
        <v>NO</v>
      </c>
      <c r="AD1314" s="46"/>
      <c r="AE1314" s="85">
        <v>45848</v>
      </c>
      <c r="AF1314" s="86" t="s">
        <v>230</v>
      </c>
      <c r="AG1314" s="86"/>
      <c r="AH1314" s="86">
        <v>5400258095</v>
      </c>
      <c r="AI1314" s="86">
        <v>10</v>
      </c>
      <c r="AJ1314" s="87">
        <v>10</v>
      </c>
      <c r="AK1314" s="87">
        <v>12</v>
      </c>
      <c r="AL1314" s="87">
        <v>2</v>
      </c>
      <c r="AM1314" s="86" t="s">
        <v>290</v>
      </c>
      <c r="AN1314" s="86" t="s">
        <v>45</v>
      </c>
      <c r="AO1314" s="75" t="s">
        <v>61</v>
      </c>
    </row>
    <row r="1315" spans="1:41" ht="14.45" customHeight="1">
      <c r="A1315" s="38"/>
      <c r="B1315" s="9">
        <f t="shared" si="440"/>
        <v>45849</v>
      </c>
      <c r="C1315" s="39">
        <f t="shared" si="457"/>
        <v>404</v>
      </c>
      <c r="D1315" s="38" t="str">
        <f>IF(AF1315="", "", IFERROR(TEXT(INDEX(Tabella4[N°], MATCH("*"&amp;AF1315&amp;"*", Tabella4[DIPENDENTE], 0)), "0000"), "Non trovato"))</f>
        <v>0490</v>
      </c>
      <c r="E1315" s="38" t="str">
        <f>IF(AG1315="", "", IF(ISERROR(MATCH("*"&amp;AG1315&amp;"*", Tabella4[DIPENDENTE], 0)), "Non trovato", TEXT(INDEX(Tabella4[N°], MATCH("*"&amp;AG1315&amp;"*", Tabella4[DIPENDENTE], 0)), "0000")))</f>
        <v/>
      </c>
      <c r="F1315" s="48" t="str">
        <f t="shared" si="441"/>
        <v>RICIPUTO</v>
      </c>
      <c r="G1315" s="48" t="str">
        <f t="shared" si="442"/>
        <v/>
      </c>
      <c r="H1315" s="57"/>
      <c r="I1315" s="68" t="str">
        <f t="shared" si="443"/>
        <v>02</v>
      </c>
      <c r="J1315" s="39" t="str">
        <f t="shared" si="454"/>
        <v/>
      </c>
      <c r="K1315" s="40" t="str">
        <f t="shared" si="455"/>
        <v/>
      </c>
      <c r="L1315" s="48"/>
      <c r="M1315" s="41" t="str">
        <f t="shared" si="456"/>
        <v/>
      </c>
      <c r="N1315" s="41" t="str">
        <f t="shared" si="444"/>
        <v/>
      </c>
      <c r="O1315" s="10" t="str">
        <f t="shared" si="445"/>
        <v>00:15</v>
      </c>
      <c r="P1315" s="10" t="str">
        <f t="shared" si="446"/>
        <v>00:15</v>
      </c>
      <c r="Q1315" s="48" t="str">
        <f t="shared" si="447"/>
        <v/>
      </c>
      <c r="R1315" s="48" t="str">
        <f t="shared" si="448"/>
        <v/>
      </c>
      <c r="S1315" s="42" t="str">
        <f t="shared" si="449"/>
        <v>SINGOLO</v>
      </c>
      <c r="T1315" s="57" t="str">
        <f>Tabella3[[#This Row],[Descrizione Attività]]</f>
        <v>PERMESSO RETRIBUITO</v>
      </c>
      <c r="U1315" s="57" t="str">
        <f>IF(Tabella1[[#This Row],[DATA]]="","","02")</f>
        <v>02</v>
      </c>
      <c r="V1315" s="34"/>
      <c r="W1315" s="34"/>
      <c r="X1315" s="33"/>
      <c r="Y1315" s="23"/>
      <c r="Z1315" s="21" t="str">
        <f t="shared" si="450"/>
        <v>venerdì</v>
      </c>
      <c r="AA1315" s="22">
        <f t="shared" si="451"/>
        <v>0.25</v>
      </c>
      <c r="AB1315" s="22" t="str">
        <f t="shared" si="452"/>
        <v>00:15</v>
      </c>
      <c r="AC1315" s="22" t="str">
        <f t="shared" si="453"/>
        <v>NO</v>
      </c>
      <c r="AD1315" s="46"/>
      <c r="AE1315" s="85">
        <v>45849</v>
      </c>
      <c r="AF1315" s="86" t="s">
        <v>96</v>
      </c>
      <c r="AG1315" s="86"/>
      <c r="AH1315" s="86">
        <v>4044</v>
      </c>
      <c r="AI1315" s="86">
        <v>10</v>
      </c>
      <c r="AJ1315" s="87">
        <v>7.45</v>
      </c>
      <c r="AK1315" s="87">
        <v>8</v>
      </c>
      <c r="AL1315" s="87">
        <v>0.25</v>
      </c>
      <c r="AM1315" s="86" t="s">
        <v>48</v>
      </c>
      <c r="AN1315" s="86" t="s">
        <v>49</v>
      </c>
      <c r="AO1315" s="75">
        <v>404</v>
      </c>
    </row>
    <row r="1316" spans="1:41" ht="14.45" customHeight="1">
      <c r="A1316" s="38"/>
      <c r="B1316" s="9">
        <f t="shared" si="440"/>
        <v>45849</v>
      </c>
      <c r="C1316" s="39">
        <f t="shared" si="457"/>
        <v>404</v>
      </c>
      <c r="D1316" s="38" t="str">
        <f>IF(AF1316="", "", IFERROR(TEXT(INDEX(Tabella4[N°], MATCH("*"&amp;AF1316&amp;"*", Tabella4[DIPENDENTE], 0)), "0000"), "Non trovato"))</f>
        <v>0552</v>
      </c>
      <c r="E1316" s="38" t="str">
        <f>IF(AG1316="", "", IF(ISERROR(MATCH("*"&amp;AG1316&amp;"*", Tabella4[DIPENDENTE], 0)), "Non trovato", TEXT(INDEX(Tabella4[N°], MATCH("*"&amp;AG1316&amp;"*", Tabella4[DIPENDENTE], 0)), "0000")))</f>
        <v>1050</v>
      </c>
      <c r="F1316" s="48" t="str">
        <f t="shared" si="441"/>
        <v>DI MARE</v>
      </c>
      <c r="G1316" s="48" t="str">
        <f t="shared" si="442"/>
        <v>GIGLIUTO M</v>
      </c>
      <c r="H1316" s="57"/>
      <c r="I1316" s="68" t="str">
        <f t="shared" si="443"/>
        <v>02</v>
      </c>
      <c r="J1316" s="39" t="str">
        <f t="shared" si="454"/>
        <v/>
      </c>
      <c r="K1316" s="40" t="str">
        <f t="shared" si="455"/>
        <v/>
      </c>
      <c r="L1316" s="48"/>
      <c r="M1316" s="41" t="str">
        <f t="shared" si="456"/>
        <v/>
      </c>
      <c r="N1316" s="41" t="str">
        <f t="shared" si="444"/>
        <v/>
      </c>
      <c r="O1316" s="10" t="str">
        <f t="shared" si="445"/>
        <v>05:00</v>
      </c>
      <c r="P1316" s="10" t="str">
        <f t="shared" si="446"/>
        <v>05:00</v>
      </c>
      <c r="Q1316" s="48" t="str">
        <f t="shared" si="447"/>
        <v/>
      </c>
      <c r="R1316" s="48" t="str">
        <f t="shared" si="448"/>
        <v/>
      </c>
      <c r="S1316" s="42" t="str">
        <f t="shared" si="449"/>
        <v>DOPPIO</v>
      </c>
      <c r="T1316" s="57" t="str">
        <f>Tabella3[[#This Row],[Descrizione Attività]]</f>
        <v>FERIE</v>
      </c>
      <c r="U1316" s="57" t="str">
        <f>IF(Tabella1[[#This Row],[DATA]]="","","02")</f>
        <v>02</v>
      </c>
      <c r="V1316" s="34"/>
      <c r="W1316" s="34"/>
      <c r="X1316" s="33"/>
      <c r="Y1316" s="23"/>
      <c r="Z1316" s="21" t="str">
        <f t="shared" si="450"/>
        <v>venerdì</v>
      </c>
      <c r="AA1316" s="22">
        <f t="shared" si="451"/>
        <v>5</v>
      </c>
      <c r="AB1316" s="22" t="str">
        <f t="shared" si="452"/>
        <v>05:00</v>
      </c>
      <c r="AC1316" s="22" t="str">
        <f t="shared" si="453"/>
        <v>NO</v>
      </c>
      <c r="AD1316" s="46"/>
      <c r="AE1316" s="85">
        <v>45849</v>
      </c>
      <c r="AF1316" s="86" t="s">
        <v>63</v>
      </c>
      <c r="AG1316" s="86" t="s">
        <v>109</v>
      </c>
      <c r="AH1316" s="86">
        <v>4042</v>
      </c>
      <c r="AI1316" s="86">
        <v>10</v>
      </c>
      <c r="AJ1316" s="87"/>
      <c r="AK1316" s="87"/>
      <c r="AL1316" s="87">
        <v>10</v>
      </c>
      <c r="AM1316" s="86" t="s">
        <v>53</v>
      </c>
      <c r="AN1316" s="86" t="s">
        <v>49</v>
      </c>
      <c r="AO1316" s="75">
        <v>404</v>
      </c>
    </row>
    <row r="1317" spans="1:41" ht="14.45" customHeight="1">
      <c r="A1317" s="38"/>
      <c r="B1317" s="9">
        <f t="shared" si="440"/>
        <v>45849</v>
      </c>
      <c r="C1317" s="39">
        <f>IF(AH1317="","", IF(OR(AH1317=4041, AH1317=4042, AH1317=4043, AH1317=4044, AH1317=4045, AH1317=4046, AH1317=4048, AH1317=4049, AH1317=4051, AH1317=4052, AH1317=4053, AH1317=4054),
404,
IF(AH1317=4047,
"ALTRO CANTIERE",
IF(AH1317=4050,
430,
IF(LEN(AH1317)=5,
MID(AH1317, 1, 2) &amp; "/" &amp; MID(AH1317, 3, 3),
AH1317)
)
)
))</f>
        <v>404</v>
      </c>
      <c r="D1317" s="38" t="str">
        <f>IF(AF1317="", "", IFERROR(TEXT(INDEX(Tabella4[N°], MATCH("*"&amp;AF1317&amp;"*", Tabella4[DIPENDENTE], 0)), "0000"), "Non trovato"))</f>
        <v>2083</v>
      </c>
      <c r="E1317" s="38" t="str">
        <f>IF(AG1317="", "", IF(ISERROR(MATCH("*"&amp;AG1317&amp;"*", Tabella4[DIPENDENTE], 0)), "Non trovato", TEXT(INDEX(Tabella4[N°], MATCH("*"&amp;AG1317&amp;"*", Tabella4[DIPENDENTE], 0)), "0000")))</f>
        <v>0803</v>
      </c>
      <c r="F1317" s="48" t="str">
        <f t="shared" si="441"/>
        <v>NOCERA</v>
      </c>
      <c r="G1317" s="48" t="str">
        <f t="shared" si="442"/>
        <v>SPINALI V</v>
      </c>
      <c r="H1317" s="57"/>
      <c r="I1317" s="68" t="str">
        <f t="shared" si="443"/>
        <v>02</v>
      </c>
      <c r="J1317" s="39" t="str">
        <f t="shared" ref="J1317:J1347" si="458">IF(OR(AH1317=4041, AH1317=4048, AH1317=4049, AH1317=4054, AH1317=4050,AH1317=428),
IF(TEXT(VALUE(AB1317) -
IF(M1317&lt;&gt;"", VALUE(M1317), 0) -
IF(N1317&lt;&gt;"", VALUE(N1317), 0),
"[hh]:mm") = "00:00",
"",
TEXT(VALUE(AB1317) -
IF(M1317&lt;&gt;"", VALUE(M1317), 0) -
IF(N1317&lt;&gt;"", VALUE(N1317), 0),
"[hh]:mm")),
"")</f>
        <v/>
      </c>
      <c r="K1317" s="40" t="str">
        <f t="shared" ref="K1317:K1347" si="459">IF(AND(AH1317&lt;&gt;4041, AH1317&lt;&gt;428, AH1317&lt;&gt;4048, AH1317&lt;&gt;4054, AH1317&lt;&gt;4049, AH1317&lt;&gt;4045, AH1317&lt;&gt;4046, AH1317&lt;&gt;4052, AH1317&lt;&gt;4044, AH1317&lt;&gt;4042, AH1317&lt;&gt;4043, AH1317&lt;&gt;4053, AH1317&lt;&gt;4047, AH1317&lt;&gt;4050),
IF(ISERROR(TEXT(VALUE(AB1317) -
IF(M1317&lt;&gt;"", VALUE(M1317), 0) -
IF(N1317&lt;&gt;"", VALUE(N1317), 0),
"[hh]:mm")), "",
IF(TEXT(VALUE(AB1317) -
IF(M1317&lt;&gt;"", VALUE(M1317), 0) -
IF(N1317&lt;&gt;"", VALUE(N1317), 0),
"[hh]:mm") = "00:00",
"",
TEXT(VALUE(AB1317) -
IF(M1317&lt;&gt;"", VALUE(M1317), 0) -
IF(N1317&lt;&gt;"", VALUE(N1317), 0),
"[hh]:mm"))),
"")</f>
        <v/>
      </c>
      <c r="L1317" s="48"/>
      <c r="M1317" s="41" t="str">
        <f t="shared" ref="M1317:M1347" si="460">IF(AND(AC1317="NO", OR(Z1317="lunedì", Z1317="martedì", Z1317="mercoledì", Z1317="giovedì", Z1317="venerdì")),
IF(Z1317="venerdì",
IF(VALUE(AB1317)&gt;VALUE("7:00"),TEXT(VALUE(AB1317)-VALUE("7:00"),"[hh]:mm"),""),
IF(VALUE(AB1317)&gt;VALUE("8:15"),TEXT(VALUE(AB1317)-VALUE("8:15"),"[hh]:mm"),"")
),
"")</f>
        <v/>
      </c>
      <c r="N1317" s="41" t="str">
        <f t="shared" si="444"/>
        <v/>
      </c>
      <c r="O1317" s="10" t="str">
        <f t="shared" si="445"/>
        <v>05:00</v>
      </c>
      <c r="P1317" s="10" t="str">
        <f t="shared" si="446"/>
        <v>05:00</v>
      </c>
      <c r="Q1317" s="48" t="str">
        <f t="shared" si="447"/>
        <v/>
      </c>
      <c r="R1317" s="48" t="str">
        <f t="shared" si="448"/>
        <v/>
      </c>
      <c r="S1317" s="42" t="str">
        <f t="shared" si="449"/>
        <v>DOPPIO</v>
      </c>
      <c r="T1317" s="57" t="str">
        <f>Tabella3[[#This Row],[Descrizione Attività]]</f>
        <v>FERIE</v>
      </c>
      <c r="U1317" s="57" t="str">
        <f>IF(Tabella1[[#This Row],[DATA]]="","","02")</f>
        <v>02</v>
      </c>
      <c r="V1317" s="34"/>
      <c r="W1317" s="34"/>
      <c r="X1317" s="33"/>
      <c r="Y1317" s="23"/>
      <c r="Z1317" s="21" t="str">
        <f t="shared" si="450"/>
        <v>venerdì</v>
      </c>
      <c r="AA1317" s="22">
        <f t="shared" si="451"/>
        <v>5</v>
      </c>
      <c r="AB1317" s="22" t="str">
        <f t="shared" si="452"/>
        <v>05:00</v>
      </c>
      <c r="AC1317" s="22" t="str">
        <f t="shared" si="453"/>
        <v>NO</v>
      </c>
      <c r="AD1317" s="46"/>
      <c r="AE1317" s="85">
        <v>45849</v>
      </c>
      <c r="AF1317" s="86" t="s">
        <v>88</v>
      </c>
      <c r="AG1317" s="86" t="s">
        <v>69</v>
      </c>
      <c r="AH1317" s="86">
        <v>4042</v>
      </c>
      <c r="AI1317" s="86">
        <v>10</v>
      </c>
      <c r="AJ1317" s="87"/>
      <c r="AK1317" s="87"/>
      <c r="AL1317" s="87">
        <v>10</v>
      </c>
      <c r="AM1317" s="86" t="s">
        <v>53</v>
      </c>
      <c r="AN1317" s="86" t="s">
        <v>49</v>
      </c>
      <c r="AO1317" s="75">
        <v>404</v>
      </c>
    </row>
    <row r="1318" spans="1:41" ht="14.45" customHeight="1">
      <c r="A1318" s="38"/>
      <c r="B1318" s="9">
        <f t="shared" si="440"/>
        <v>45849</v>
      </c>
      <c r="C1318" s="39">
        <f t="shared" ref="C1318:C1347" si="461">IF(AH1318="","", IF(OR(AH1318=4041, AH1318=4042, AH1318=4043, AH1318=4044, AH1318=4045, AH1318=4046, AH1318=4048, AH1318=4049, AH1318=4051, AH1318=4052, AH1318=4053, AH1318=4054),
404,
IF(AH1318=4047,
"ALTRO CANTIERE",
IF(AH1318=4050,
430,
IF(LEN(AH1318)=5,
MID(AH1318, 1, 2) &amp; "/" &amp; MID(AH1318, 3, 3),
AH1318)
)
)
))</f>
        <v>404</v>
      </c>
      <c r="D1318" s="38" t="str">
        <f>IF(AF1318="", "", IFERROR(TEXT(INDEX(Tabella4[N°], MATCH("*"&amp;AF1318&amp;"*", Tabella4[DIPENDENTE], 0)), "0000"), "Non trovato"))</f>
        <v>2011</v>
      </c>
      <c r="E1318" s="38" t="str">
        <f>IF(AG1318="", "", IF(ISERROR(MATCH("*"&amp;AG1318&amp;"*", Tabella4[DIPENDENTE], 0)), "Non trovato", TEXT(INDEX(Tabella4[N°], MATCH("*"&amp;AG1318&amp;"*", Tabella4[DIPENDENTE], 0)), "0000")))</f>
        <v/>
      </c>
      <c r="F1318" s="48" t="str">
        <f t="shared" si="441"/>
        <v>SCAVULLO</v>
      </c>
      <c r="G1318" s="48" t="str">
        <f t="shared" si="442"/>
        <v/>
      </c>
      <c r="H1318" s="57"/>
      <c r="I1318" s="68" t="str">
        <f t="shared" si="443"/>
        <v>02</v>
      </c>
      <c r="J1318" s="39" t="str">
        <f t="shared" si="458"/>
        <v/>
      </c>
      <c r="K1318" s="40" t="str">
        <f t="shared" si="459"/>
        <v/>
      </c>
      <c r="L1318" s="48"/>
      <c r="M1318" s="41" t="str">
        <f t="shared" si="460"/>
        <v/>
      </c>
      <c r="N1318" s="41" t="str">
        <f t="shared" si="444"/>
        <v/>
      </c>
      <c r="O1318" s="10" t="str">
        <f t="shared" si="445"/>
        <v>05:00</v>
      </c>
      <c r="P1318" s="10" t="str">
        <f t="shared" si="446"/>
        <v/>
      </c>
      <c r="Q1318" s="48" t="str">
        <f t="shared" si="447"/>
        <v>05:00</v>
      </c>
      <c r="R1318" s="48" t="str">
        <f t="shared" si="448"/>
        <v/>
      </c>
      <c r="S1318" s="42" t="str">
        <f t="shared" si="449"/>
        <v>SINGOLO</v>
      </c>
      <c r="T1318" s="57" t="str">
        <f>Tabella3[[#This Row],[Descrizione Attività]]</f>
        <v>MALATTIA</v>
      </c>
      <c r="U1318" s="57" t="str">
        <f>IF(Tabella1[[#This Row],[DATA]]="","","02")</f>
        <v>02</v>
      </c>
      <c r="V1318" s="34"/>
      <c r="W1318" s="34"/>
      <c r="X1318" s="33"/>
      <c r="Y1318" s="23"/>
      <c r="Z1318" s="21" t="str">
        <f t="shared" si="450"/>
        <v>venerdì</v>
      </c>
      <c r="AA1318" s="22">
        <f t="shared" si="451"/>
        <v>5</v>
      </c>
      <c r="AB1318" s="22" t="str">
        <f t="shared" si="452"/>
        <v>05:00</v>
      </c>
      <c r="AC1318" s="22" t="str">
        <f t="shared" si="453"/>
        <v>NO</v>
      </c>
      <c r="AD1318" s="46"/>
      <c r="AE1318" s="85">
        <v>45849</v>
      </c>
      <c r="AF1318" s="86" t="s">
        <v>84</v>
      </c>
      <c r="AG1318" s="86"/>
      <c r="AH1318" s="86">
        <v>4043</v>
      </c>
      <c r="AI1318" s="86">
        <v>10</v>
      </c>
      <c r="AJ1318" s="87"/>
      <c r="AK1318" s="87"/>
      <c r="AL1318" s="87">
        <v>5</v>
      </c>
      <c r="AM1318" s="86" t="s">
        <v>22</v>
      </c>
      <c r="AN1318" s="86" t="s">
        <v>49</v>
      </c>
      <c r="AO1318" s="75">
        <v>404</v>
      </c>
    </row>
    <row r="1319" spans="1:41" ht="14.45" customHeight="1">
      <c r="A1319" s="38"/>
      <c r="B1319" s="9">
        <f t="shared" si="440"/>
        <v>45849</v>
      </c>
      <c r="C1319" s="39" t="str">
        <f t="shared" si="461"/>
        <v>ALTRO CANTIERE</v>
      </c>
      <c r="D1319" s="38" t="str">
        <f>IF(AF1319="", "", IFERROR(TEXT(INDEX(Tabella4[N°], MATCH("*"&amp;AF1319&amp;"*", Tabella4[DIPENDENTE], 0)), "0000"), "Non trovato"))</f>
        <v>0967</v>
      </c>
      <c r="E1319" s="38" t="str">
        <f>IF(AG1319="", "", IF(ISERROR(MATCH("*"&amp;AG1319&amp;"*", Tabella4[DIPENDENTE], 0)), "Non trovato", TEXT(INDEX(Tabella4[N°], MATCH("*"&amp;AG1319&amp;"*", Tabella4[DIPENDENTE], 0)), "0000")))</f>
        <v>2119</v>
      </c>
      <c r="F1319" s="48" t="str">
        <f t="shared" si="441"/>
        <v>SCALISI</v>
      </c>
      <c r="G1319" s="48" t="str">
        <f t="shared" si="442"/>
        <v>PLATANIA M</v>
      </c>
      <c r="H1319" s="57"/>
      <c r="I1319" s="68" t="str">
        <f t="shared" si="443"/>
        <v>02</v>
      </c>
      <c r="J1319" s="39" t="str">
        <f t="shared" si="458"/>
        <v/>
      </c>
      <c r="K1319" s="40" t="str">
        <f t="shared" si="459"/>
        <v/>
      </c>
      <c r="L1319" s="48"/>
      <c r="M1319" s="41" t="str">
        <f t="shared" si="460"/>
        <v/>
      </c>
      <c r="N1319" s="41" t="str">
        <f t="shared" si="444"/>
        <v/>
      </c>
      <c r="O1319" s="10" t="str">
        <f t="shared" si="445"/>
        <v>05:00</v>
      </c>
      <c r="P1319" s="10" t="str">
        <f t="shared" si="446"/>
        <v/>
      </c>
      <c r="Q1319" s="48" t="str">
        <f t="shared" si="447"/>
        <v/>
      </c>
      <c r="R1319" s="48" t="str">
        <f t="shared" si="448"/>
        <v/>
      </c>
      <c r="S1319" s="42" t="str">
        <f t="shared" si="449"/>
        <v>DOPPIO</v>
      </c>
      <c r="T1319" s="57" t="str">
        <f>Tabella3[[#This Row],[Descrizione Attività]]</f>
        <v>ALTRO CANTIERE</v>
      </c>
      <c r="U1319" s="57" t="str">
        <f>IF(Tabella1[[#This Row],[DATA]]="","","02")</f>
        <v>02</v>
      </c>
      <c r="V1319" s="34"/>
      <c r="W1319" s="34"/>
      <c r="X1319" s="33"/>
      <c r="Y1319" s="23"/>
      <c r="Z1319" s="21" t="str">
        <f t="shared" si="450"/>
        <v>venerdì</v>
      </c>
      <c r="AA1319" s="22">
        <f t="shared" si="451"/>
        <v>5</v>
      </c>
      <c r="AB1319" s="22" t="str">
        <f t="shared" si="452"/>
        <v>05:00</v>
      </c>
      <c r="AC1319" s="22" t="str">
        <f t="shared" si="453"/>
        <v>NO</v>
      </c>
      <c r="AD1319" s="46"/>
      <c r="AE1319" s="85">
        <v>45849</v>
      </c>
      <c r="AF1319" s="86" t="s">
        <v>68</v>
      </c>
      <c r="AG1319" s="86" t="s">
        <v>277</v>
      </c>
      <c r="AH1319" s="86">
        <v>4047</v>
      </c>
      <c r="AI1319" s="86">
        <v>10</v>
      </c>
      <c r="AJ1319" s="87">
        <v>7.45</v>
      </c>
      <c r="AK1319" s="87">
        <v>12.45</v>
      </c>
      <c r="AL1319" s="87">
        <v>10</v>
      </c>
      <c r="AM1319" s="86" t="s">
        <v>70</v>
      </c>
      <c r="AN1319" s="86" t="s">
        <v>49</v>
      </c>
      <c r="AO1319" s="75">
        <v>4047</v>
      </c>
    </row>
    <row r="1320" spans="1:41" ht="14.45" customHeight="1">
      <c r="A1320" s="38"/>
      <c r="B1320" s="9">
        <f t="shared" si="440"/>
        <v>45849</v>
      </c>
      <c r="C1320" s="39">
        <f t="shared" si="461"/>
        <v>5400257239</v>
      </c>
      <c r="D1320" s="38" t="str">
        <f>IF(AF1320="", "", IFERROR(TEXT(INDEX(Tabella4[N°], MATCH("*"&amp;AF1320&amp;"*", Tabella4[DIPENDENTE], 0)), "0000"), "Non trovato"))</f>
        <v>2203</v>
      </c>
      <c r="E1320" s="38" t="str">
        <f>IF(AG1320="", "", IF(ISERROR(MATCH("*"&amp;AG1320&amp;"*", Tabella4[DIPENDENTE], 0)), "Non trovato", TEXT(INDEX(Tabella4[N°], MATCH("*"&amp;AG1320&amp;"*", Tabella4[DIPENDENTE], 0)), "0000")))</f>
        <v>0315</v>
      </c>
      <c r="F1320" s="48" t="str">
        <f t="shared" si="441"/>
        <v>RICCIOLI</v>
      </c>
      <c r="G1320" s="48" t="str">
        <f t="shared" si="442"/>
        <v>MIGNOSA F</v>
      </c>
      <c r="H1320" s="57"/>
      <c r="I1320" s="68" t="str">
        <f t="shared" si="443"/>
        <v>02</v>
      </c>
      <c r="J1320" s="39" t="str">
        <f t="shared" si="458"/>
        <v/>
      </c>
      <c r="K1320" s="40" t="str">
        <f t="shared" si="459"/>
        <v>05:00</v>
      </c>
      <c r="L1320" s="48"/>
      <c r="M1320" s="41" t="str">
        <f t="shared" si="460"/>
        <v/>
      </c>
      <c r="N1320" s="41" t="str">
        <f t="shared" si="444"/>
        <v/>
      </c>
      <c r="O1320" s="10" t="str">
        <f t="shared" si="445"/>
        <v>05:00</v>
      </c>
      <c r="P1320" s="10" t="str">
        <f t="shared" si="446"/>
        <v/>
      </c>
      <c r="Q1320" s="48" t="str">
        <f t="shared" si="447"/>
        <v/>
      </c>
      <c r="R1320" s="48" t="str">
        <f t="shared" si="448"/>
        <v/>
      </c>
      <c r="S1320" s="42" t="str">
        <f t="shared" si="449"/>
        <v>DOPPIO</v>
      </c>
      <c r="T1320" s="57" t="str">
        <f>Tabella3[[#This Row],[Descrizione Attività]]</f>
        <v>ARCOM BLE PON: squ ele corrett Luglio</v>
      </c>
      <c r="U1320" s="57" t="str">
        <f>IF(Tabella1[[#This Row],[DATA]]="","","02")</f>
        <v>02</v>
      </c>
      <c r="V1320" s="34"/>
      <c r="W1320" s="34"/>
      <c r="X1320" s="33"/>
      <c r="Y1320" s="23"/>
      <c r="Z1320" s="21" t="str">
        <f t="shared" si="450"/>
        <v>venerdì</v>
      </c>
      <c r="AA1320" s="22">
        <f t="shared" si="451"/>
        <v>5</v>
      </c>
      <c r="AB1320" s="22" t="str">
        <f t="shared" si="452"/>
        <v>05:00</v>
      </c>
      <c r="AC1320" s="22" t="str">
        <f t="shared" si="453"/>
        <v>NO</v>
      </c>
      <c r="AD1320" s="46"/>
      <c r="AE1320" s="85">
        <v>45849</v>
      </c>
      <c r="AF1320" s="86" t="s">
        <v>65</v>
      </c>
      <c r="AG1320" s="86" t="s">
        <v>66</v>
      </c>
      <c r="AH1320" s="86">
        <v>5400257239</v>
      </c>
      <c r="AI1320" s="86">
        <v>10</v>
      </c>
      <c r="AJ1320" s="87">
        <v>7.45</v>
      </c>
      <c r="AK1320" s="87">
        <v>12.45</v>
      </c>
      <c r="AL1320" s="87">
        <v>10</v>
      </c>
      <c r="AM1320" s="86" t="s">
        <v>258</v>
      </c>
      <c r="AN1320" s="86" t="s">
        <v>45</v>
      </c>
      <c r="AO1320" s="75" t="s">
        <v>61</v>
      </c>
    </row>
    <row r="1321" spans="1:41" ht="14.45" customHeight="1">
      <c r="A1321" s="38"/>
      <c r="B1321" s="9">
        <f t="shared" si="440"/>
        <v>45849</v>
      </c>
      <c r="C1321" s="39">
        <f t="shared" si="461"/>
        <v>5400257568</v>
      </c>
      <c r="D1321" s="38" t="str">
        <f>IF(AF1321="", "", IFERROR(TEXT(INDEX(Tabella4[N°], MATCH("*"&amp;AF1321&amp;"*", Tabella4[DIPENDENTE], 0)), "0000"), "Non trovato"))</f>
        <v>1976</v>
      </c>
      <c r="E1321" s="38" t="str">
        <f>IF(AG1321="", "", IF(ISERROR(MATCH("*"&amp;AG1321&amp;"*", Tabella4[DIPENDENTE], 0)), "Non trovato", TEXT(INDEX(Tabella4[N°], MATCH("*"&amp;AG1321&amp;"*", Tabella4[DIPENDENTE], 0)), "0000")))</f>
        <v>2150</v>
      </c>
      <c r="F1321" s="48" t="str">
        <f t="shared" si="441"/>
        <v>RIZZA F</v>
      </c>
      <c r="G1321" s="48" t="str">
        <f t="shared" si="442"/>
        <v>RIZZA C</v>
      </c>
      <c r="H1321" s="57"/>
      <c r="I1321" s="68" t="str">
        <f t="shared" si="443"/>
        <v>02</v>
      </c>
      <c r="J1321" s="39" t="str">
        <f t="shared" si="458"/>
        <v/>
      </c>
      <c r="K1321" s="40" t="str">
        <f t="shared" si="459"/>
        <v>05:00</v>
      </c>
      <c r="L1321" s="48"/>
      <c r="M1321" s="41" t="str">
        <f t="shared" si="460"/>
        <v/>
      </c>
      <c r="N1321" s="41" t="str">
        <f t="shared" si="444"/>
        <v/>
      </c>
      <c r="O1321" s="10" t="str">
        <f t="shared" si="445"/>
        <v>05:00</v>
      </c>
      <c r="P1321" s="10" t="str">
        <f t="shared" si="446"/>
        <v/>
      </c>
      <c r="Q1321" s="48" t="str">
        <f t="shared" si="447"/>
        <v/>
      </c>
      <c r="R1321" s="48" t="str">
        <f t="shared" si="448"/>
        <v/>
      </c>
      <c r="S1321" s="42" t="str">
        <f t="shared" si="449"/>
        <v>DOPPIO</v>
      </c>
      <c r="T1321" s="57" t="str">
        <f>Tabella3[[#This Row],[Descrizione Attività]]</f>
        <v>ripristini sistemi AI - luglio 2025</v>
      </c>
      <c r="U1321" s="57" t="str">
        <f>IF(Tabella1[[#This Row],[DATA]]="","","02")</f>
        <v>02</v>
      </c>
      <c r="V1321" s="34"/>
      <c r="W1321" s="34"/>
      <c r="X1321" s="33"/>
      <c r="Y1321" s="23"/>
      <c r="Z1321" s="21" t="str">
        <f t="shared" si="450"/>
        <v>venerdì</v>
      </c>
      <c r="AA1321" s="22">
        <f t="shared" si="451"/>
        <v>5</v>
      </c>
      <c r="AB1321" s="22" t="str">
        <f t="shared" si="452"/>
        <v>05:00</v>
      </c>
      <c r="AC1321" s="22" t="str">
        <f t="shared" si="453"/>
        <v>NO</v>
      </c>
      <c r="AD1321" s="46"/>
      <c r="AE1321" s="85">
        <v>45849</v>
      </c>
      <c r="AF1321" s="86" t="s">
        <v>77</v>
      </c>
      <c r="AG1321" s="86" t="s">
        <v>78</v>
      </c>
      <c r="AH1321" s="86">
        <v>5400257568</v>
      </c>
      <c r="AI1321" s="86">
        <v>10</v>
      </c>
      <c r="AJ1321" s="87">
        <v>7.45</v>
      </c>
      <c r="AK1321" s="87">
        <v>12.45</v>
      </c>
      <c r="AL1321" s="87">
        <v>10</v>
      </c>
      <c r="AM1321" s="86" t="s">
        <v>253</v>
      </c>
      <c r="AN1321" s="86" t="s">
        <v>45</v>
      </c>
      <c r="AO1321" s="75" t="s">
        <v>80</v>
      </c>
    </row>
    <row r="1322" spans="1:41" ht="14.45" customHeight="1">
      <c r="A1322" s="38"/>
      <c r="B1322" s="9">
        <f t="shared" si="440"/>
        <v>45849</v>
      </c>
      <c r="C1322" s="39">
        <f t="shared" si="461"/>
        <v>5400258197</v>
      </c>
      <c r="D1322" s="38" t="str">
        <f>IF(AF1322="", "", IFERROR(TEXT(INDEX(Tabella4[N°], MATCH("*"&amp;AF1322&amp;"*", Tabella4[DIPENDENTE], 0)), "0000"), "Non trovato"))</f>
        <v>2013</v>
      </c>
      <c r="E1322" s="38" t="str">
        <f>IF(AG1322="", "", IF(ISERROR(MATCH("*"&amp;AG1322&amp;"*", Tabella4[DIPENDENTE], 0)), "Non trovato", TEXT(INDEX(Tabella4[N°], MATCH("*"&amp;AG1322&amp;"*", Tabella4[DIPENDENTE], 0)), "0000")))</f>
        <v>2136</v>
      </c>
      <c r="F1322" s="48" t="str">
        <f t="shared" si="441"/>
        <v>DE LUCA</v>
      </c>
      <c r="G1322" s="48" t="str">
        <f t="shared" si="442"/>
        <v>INTURRISI</v>
      </c>
      <c r="H1322" s="57"/>
      <c r="I1322" s="68" t="str">
        <f t="shared" si="443"/>
        <v>02</v>
      </c>
      <c r="J1322" s="39" t="str">
        <f t="shared" si="458"/>
        <v/>
      </c>
      <c r="K1322" s="40" t="str">
        <f t="shared" si="459"/>
        <v>05:00</v>
      </c>
      <c r="L1322" s="48"/>
      <c r="M1322" s="41" t="str">
        <f t="shared" si="460"/>
        <v/>
      </c>
      <c r="N1322" s="41" t="str">
        <f t="shared" si="444"/>
        <v/>
      </c>
      <c r="O1322" s="10" t="str">
        <f t="shared" si="445"/>
        <v>05:00</v>
      </c>
      <c r="P1322" s="10" t="str">
        <f t="shared" si="446"/>
        <v/>
      </c>
      <c r="Q1322" s="48" t="str">
        <f t="shared" si="447"/>
        <v/>
      </c>
      <c r="R1322" s="48" t="str">
        <f t="shared" si="448"/>
        <v/>
      </c>
      <c r="S1322" s="42" t="str">
        <f t="shared" si="449"/>
        <v>DOPPIO</v>
      </c>
      <c r="T1322" s="57" t="str">
        <f>Tabella3[[#This Row],[Descrizione Attività]]</f>
        <v>TAI25 Assist.elettrica per Ripr. Sez.</v>
      </c>
      <c r="U1322" s="57" t="str">
        <f>IF(Tabella1[[#This Row],[DATA]]="","","02")</f>
        <v>02</v>
      </c>
      <c r="V1322" s="34"/>
      <c r="W1322" s="34"/>
      <c r="X1322" s="33"/>
      <c r="Y1322" s="23"/>
      <c r="Z1322" s="21" t="str">
        <f t="shared" si="450"/>
        <v>venerdì</v>
      </c>
      <c r="AA1322" s="22">
        <f t="shared" si="451"/>
        <v>5</v>
      </c>
      <c r="AB1322" s="22" t="str">
        <f t="shared" si="452"/>
        <v>05:00</v>
      </c>
      <c r="AC1322" s="22" t="str">
        <f t="shared" si="453"/>
        <v>NO</v>
      </c>
      <c r="AD1322" s="46"/>
      <c r="AE1322" s="85">
        <v>45849</v>
      </c>
      <c r="AF1322" s="86" t="s">
        <v>105</v>
      </c>
      <c r="AG1322" s="86" t="s">
        <v>264</v>
      </c>
      <c r="AH1322" s="86">
        <v>5400258197</v>
      </c>
      <c r="AI1322" s="86">
        <v>10</v>
      </c>
      <c r="AJ1322" s="87">
        <v>7.45</v>
      </c>
      <c r="AK1322" s="87">
        <v>12.45</v>
      </c>
      <c r="AL1322" s="87">
        <v>10</v>
      </c>
      <c r="AM1322" s="86" t="s">
        <v>293</v>
      </c>
      <c r="AN1322" s="86" t="s">
        <v>45</v>
      </c>
      <c r="AO1322" s="75" t="s">
        <v>61</v>
      </c>
    </row>
    <row r="1323" spans="1:41" ht="14.45" customHeight="1">
      <c r="A1323" s="38"/>
      <c r="B1323" s="9">
        <f t="shared" si="440"/>
        <v>45849</v>
      </c>
      <c r="C1323" s="39">
        <f t="shared" si="461"/>
        <v>5400258095</v>
      </c>
      <c r="D1323" s="38" t="str">
        <f>IF(AF1323="", "", IFERROR(TEXT(INDEX(Tabella4[N°], MATCH("*"&amp;AF1323&amp;"*", Tabella4[DIPENDENTE], 0)), "0000"), "Non trovato"))</f>
        <v>2013</v>
      </c>
      <c r="E1323" s="38" t="str">
        <f>IF(AG1323="", "", IF(ISERROR(MATCH("*"&amp;AG1323&amp;"*", Tabella4[DIPENDENTE], 0)), "Non trovato", TEXT(INDEX(Tabella4[N°], MATCH("*"&amp;AG1323&amp;"*", Tabella4[DIPENDENTE], 0)), "0000")))</f>
        <v>2136</v>
      </c>
      <c r="F1323" s="48" t="str">
        <f t="shared" si="441"/>
        <v>DE LUCA</v>
      </c>
      <c r="G1323" s="48" t="str">
        <f t="shared" si="442"/>
        <v>INTURRISI</v>
      </c>
      <c r="H1323" s="57"/>
      <c r="I1323" s="68" t="str">
        <f t="shared" si="443"/>
        <v>02</v>
      </c>
      <c r="J1323" s="39" t="str">
        <f t="shared" si="458"/>
        <v/>
      </c>
      <c r="K1323" s="40" t="str">
        <f t="shared" si="459"/>
        <v>04:00</v>
      </c>
      <c r="L1323" s="48"/>
      <c r="M1323" s="41" t="str">
        <f t="shared" si="460"/>
        <v/>
      </c>
      <c r="N1323" s="41" t="str">
        <f t="shared" si="444"/>
        <v/>
      </c>
      <c r="O1323" s="10" t="str">
        <f t="shared" si="445"/>
        <v>04:00</v>
      </c>
      <c r="P1323" s="10" t="str">
        <f t="shared" si="446"/>
        <v/>
      </c>
      <c r="Q1323" s="48" t="str">
        <f t="shared" si="447"/>
        <v/>
      </c>
      <c r="R1323" s="48" t="str">
        <f t="shared" si="448"/>
        <v/>
      </c>
      <c r="S1323" s="42" t="str">
        <f t="shared" si="449"/>
        <v>DOPPIO</v>
      </c>
      <c r="T1323" s="57" t="str">
        <f>Tabella3[[#This Row],[Descrizione Attività]]</f>
        <v>Sostituzione Trasformatore 305/A2</v>
      </c>
      <c r="U1323" s="57" t="str">
        <f>IF(Tabella1[[#This Row],[DATA]]="","","02")</f>
        <v>02</v>
      </c>
      <c r="V1323" s="34"/>
      <c r="W1323" s="34"/>
      <c r="X1323" s="33"/>
      <c r="Y1323" s="23"/>
      <c r="Z1323" s="21" t="str">
        <f t="shared" si="450"/>
        <v>venerdì</v>
      </c>
      <c r="AA1323" s="22">
        <f t="shared" si="451"/>
        <v>4</v>
      </c>
      <c r="AB1323" s="22" t="str">
        <f t="shared" si="452"/>
        <v>04:00</v>
      </c>
      <c r="AC1323" s="22" t="str">
        <f t="shared" si="453"/>
        <v>NO</v>
      </c>
      <c r="AD1323" s="46"/>
      <c r="AE1323" s="85">
        <v>45849</v>
      </c>
      <c r="AF1323" s="86" t="s">
        <v>105</v>
      </c>
      <c r="AG1323" s="86" t="s">
        <v>264</v>
      </c>
      <c r="AH1323" s="86">
        <v>5400258095</v>
      </c>
      <c r="AI1323" s="86">
        <v>10</v>
      </c>
      <c r="AJ1323" s="87">
        <v>12.45</v>
      </c>
      <c r="AK1323" s="87">
        <v>16.45</v>
      </c>
      <c r="AL1323" s="87">
        <v>8</v>
      </c>
      <c r="AM1323" s="86" t="s">
        <v>290</v>
      </c>
      <c r="AN1323" s="86" t="s">
        <v>45</v>
      </c>
      <c r="AO1323" s="75" t="s">
        <v>61</v>
      </c>
    </row>
    <row r="1324" spans="1:41" ht="14.45" customHeight="1">
      <c r="A1324" s="38"/>
      <c r="B1324" s="9">
        <f t="shared" si="440"/>
        <v>45849</v>
      </c>
      <c r="C1324" s="39">
        <f t="shared" si="461"/>
        <v>5400257687</v>
      </c>
      <c r="D1324" s="38" t="str">
        <f>IF(AF1324="", "", IFERROR(TEXT(INDEX(Tabella4[N°], MATCH("*"&amp;AF1324&amp;"*", Tabella4[DIPENDENTE], 0)), "0000"), "Non trovato"))</f>
        <v>0242</v>
      </c>
      <c r="E1324" s="38" t="str">
        <f>IF(AG1324="", "", IF(ISERROR(MATCH("*"&amp;AG1324&amp;"*", Tabella4[DIPENDENTE], 0)), "Non trovato", TEXT(INDEX(Tabella4[N°], MATCH("*"&amp;AG1324&amp;"*", Tabella4[DIPENDENTE], 0)), "0000")))</f>
        <v>1969</v>
      </c>
      <c r="F1324" s="48" t="str">
        <f t="shared" si="441"/>
        <v>OGNISANTI A</v>
      </c>
      <c r="G1324" s="48" t="str">
        <f t="shared" si="442"/>
        <v>BELLISTRI</v>
      </c>
      <c r="H1324" s="57"/>
      <c r="I1324" s="68" t="str">
        <f t="shared" si="443"/>
        <v>02</v>
      </c>
      <c r="J1324" s="39" t="str">
        <f t="shared" si="458"/>
        <v/>
      </c>
      <c r="K1324" s="40" t="str">
        <f t="shared" si="459"/>
        <v>05:00</v>
      </c>
      <c r="L1324" s="48"/>
      <c r="M1324" s="41" t="str">
        <f t="shared" si="460"/>
        <v/>
      </c>
      <c r="N1324" s="41" t="str">
        <f t="shared" si="444"/>
        <v/>
      </c>
      <c r="O1324" s="10" t="str">
        <f t="shared" si="445"/>
        <v>05:00</v>
      </c>
      <c r="P1324" s="10" t="str">
        <f t="shared" si="446"/>
        <v/>
      </c>
      <c r="Q1324" s="48" t="str">
        <f t="shared" si="447"/>
        <v/>
      </c>
      <c r="R1324" s="48" t="str">
        <f t="shared" si="448"/>
        <v/>
      </c>
      <c r="S1324" s="42" t="str">
        <f t="shared" si="449"/>
        <v>DOPPIO</v>
      </c>
      <c r="T1324" s="57" t="str">
        <f>Tabella3[[#This Row],[Descrizione Attività]]</f>
        <v>C401-C405: smo/rim vent.da sostitituire</v>
      </c>
      <c r="U1324" s="57" t="str">
        <f>IF(Tabella1[[#This Row],[DATA]]="","","02")</f>
        <v>02</v>
      </c>
      <c r="V1324" s="34"/>
      <c r="W1324" s="34"/>
      <c r="X1324" s="33"/>
      <c r="Y1324" s="23"/>
      <c r="Z1324" s="21" t="str">
        <f t="shared" si="450"/>
        <v>venerdì</v>
      </c>
      <c r="AA1324" s="22">
        <f t="shared" si="451"/>
        <v>5</v>
      </c>
      <c r="AB1324" s="22" t="str">
        <f t="shared" si="452"/>
        <v>05:00</v>
      </c>
      <c r="AC1324" s="22" t="str">
        <f t="shared" si="453"/>
        <v>NO</v>
      </c>
      <c r="AD1324" s="46"/>
      <c r="AE1324" s="85">
        <v>45849</v>
      </c>
      <c r="AF1324" s="86" t="s">
        <v>72</v>
      </c>
      <c r="AG1324" s="86" t="s">
        <v>73</v>
      </c>
      <c r="AH1324" s="86">
        <v>5400257687</v>
      </c>
      <c r="AI1324" s="86">
        <v>10</v>
      </c>
      <c r="AJ1324" s="87">
        <v>7.45</v>
      </c>
      <c r="AK1324" s="87">
        <v>12.45</v>
      </c>
      <c r="AL1324" s="87">
        <v>10</v>
      </c>
      <c r="AM1324" s="86" t="s">
        <v>279</v>
      </c>
      <c r="AN1324" s="86" t="s">
        <v>45</v>
      </c>
      <c r="AO1324" s="75" t="s">
        <v>124</v>
      </c>
    </row>
    <row r="1325" spans="1:41" ht="14.45" customHeight="1">
      <c r="A1325" s="38"/>
      <c r="B1325" s="9">
        <f t="shared" si="440"/>
        <v>45849</v>
      </c>
      <c r="C1325" s="39" t="str">
        <f t="shared" si="461"/>
        <v>21/103</v>
      </c>
      <c r="D1325" s="38" t="str">
        <f>IF(AF1325="", "", IFERROR(TEXT(INDEX(Tabella4[N°], MATCH("*"&amp;AF1325&amp;"*", Tabella4[DIPENDENTE], 0)), "0000"), "Non trovato"))</f>
        <v>0242</v>
      </c>
      <c r="E1325" s="38" t="str">
        <f>IF(AG1325="", "", IF(ISERROR(MATCH("*"&amp;AG1325&amp;"*", Tabella4[DIPENDENTE], 0)), "Non trovato", TEXT(INDEX(Tabella4[N°], MATCH("*"&amp;AG1325&amp;"*", Tabella4[DIPENDENTE], 0)), "0000")))</f>
        <v>1969</v>
      </c>
      <c r="F1325" s="48" t="str">
        <f t="shared" si="441"/>
        <v>OGNISANTI A</v>
      </c>
      <c r="G1325" s="48" t="str">
        <f t="shared" si="442"/>
        <v>BELLISTRI</v>
      </c>
      <c r="H1325" s="57"/>
      <c r="I1325" s="68" t="str">
        <f t="shared" si="443"/>
        <v>02</v>
      </c>
      <c r="J1325" s="39" t="str">
        <f t="shared" si="458"/>
        <v/>
      </c>
      <c r="K1325" s="40" t="str">
        <f t="shared" si="459"/>
        <v>04:00</v>
      </c>
      <c r="L1325" s="48"/>
      <c r="M1325" s="41" t="str">
        <f t="shared" si="460"/>
        <v/>
      </c>
      <c r="N1325" s="41" t="str">
        <f t="shared" si="444"/>
        <v/>
      </c>
      <c r="O1325" s="10" t="str">
        <f t="shared" si="445"/>
        <v>04:00</v>
      </c>
      <c r="P1325" s="10" t="str">
        <f t="shared" si="446"/>
        <v/>
      </c>
      <c r="Q1325" s="48" t="str">
        <f t="shared" si="447"/>
        <v/>
      </c>
      <c r="R1325" s="48" t="str">
        <f t="shared" si="448"/>
        <v/>
      </c>
      <c r="S1325" s="42" t="str">
        <f t="shared" si="449"/>
        <v>DOPPIO</v>
      </c>
      <c r="T1325" s="57" t="str">
        <f>Tabella3[[#This Row],[Descrizione Attività]]</f>
        <v>Attività elettriche varie c/o sito ISAB Energy di Priolo G</v>
      </c>
      <c r="U1325" s="57" t="str">
        <f>IF(Tabella1[[#This Row],[DATA]]="","","02")</f>
        <v>02</v>
      </c>
      <c r="V1325" s="34"/>
      <c r="W1325" s="34"/>
      <c r="X1325" s="33"/>
      <c r="Y1325" s="23"/>
      <c r="Z1325" s="21" t="str">
        <f t="shared" si="450"/>
        <v>venerdì</v>
      </c>
      <c r="AA1325" s="22">
        <f t="shared" si="451"/>
        <v>4</v>
      </c>
      <c r="AB1325" s="22" t="str">
        <f t="shared" si="452"/>
        <v>04:00</v>
      </c>
      <c r="AC1325" s="22" t="str">
        <f t="shared" si="453"/>
        <v>NO</v>
      </c>
      <c r="AD1325" s="46"/>
      <c r="AE1325" s="85">
        <v>45849</v>
      </c>
      <c r="AF1325" s="86" t="s">
        <v>72</v>
      </c>
      <c r="AG1325" s="86" t="s">
        <v>73</v>
      </c>
      <c r="AH1325" s="86">
        <v>21103</v>
      </c>
      <c r="AI1325" s="86">
        <v>10</v>
      </c>
      <c r="AJ1325" s="87">
        <v>12.45</v>
      </c>
      <c r="AK1325" s="87">
        <v>16.45</v>
      </c>
      <c r="AL1325" s="87">
        <v>8</v>
      </c>
      <c r="AM1325" s="86" t="s">
        <v>136</v>
      </c>
      <c r="AN1325" s="86" t="s">
        <v>91</v>
      </c>
      <c r="AO1325" s="75" t="s">
        <v>137</v>
      </c>
    </row>
    <row r="1326" spans="1:41" ht="14.45" customHeight="1">
      <c r="A1326" s="38"/>
      <c r="B1326" s="9">
        <f t="shared" si="440"/>
        <v>45849</v>
      </c>
      <c r="C1326" s="39">
        <f t="shared" si="461"/>
        <v>5400257234</v>
      </c>
      <c r="D1326" s="38" t="str">
        <f>IF(AF1326="", "", IFERROR(TEXT(INDEX(Tabella4[N°], MATCH("*"&amp;AF1326&amp;"*", Tabella4[DIPENDENTE], 0)), "0000"), "Non trovato"))</f>
        <v>1894</v>
      </c>
      <c r="E1326" s="38" t="str">
        <f>IF(AG1326="", "", IF(ISERROR(MATCH("*"&amp;AG1326&amp;"*", Tabella4[DIPENDENTE], 0)), "Non trovato", TEXT(INDEX(Tabella4[N°], MATCH("*"&amp;AG1326&amp;"*", Tabella4[DIPENDENTE], 0)), "0000")))</f>
        <v>0285</v>
      </c>
      <c r="F1326" s="48" t="str">
        <f t="shared" si="441"/>
        <v>CORTESE</v>
      </c>
      <c r="G1326" s="48" t="str">
        <f t="shared" si="442"/>
        <v>GALIFFI</v>
      </c>
      <c r="H1326" s="57"/>
      <c r="I1326" s="68" t="str">
        <f t="shared" si="443"/>
        <v>02</v>
      </c>
      <c r="J1326" s="39" t="str">
        <f t="shared" si="458"/>
        <v/>
      </c>
      <c r="K1326" s="40" t="str">
        <f t="shared" si="459"/>
        <v>05:00</v>
      </c>
      <c r="L1326" s="48"/>
      <c r="M1326" s="41" t="str">
        <f t="shared" si="460"/>
        <v/>
      </c>
      <c r="N1326" s="41" t="str">
        <f t="shared" si="444"/>
        <v/>
      </c>
      <c r="O1326" s="10" t="str">
        <f t="shared" si="445"/>
        <v>05:00</v>
      </c>
      <c r="P1326" s="10" t="str">
        <f t="shared" si="446"/>
        <v/>
      </c>
      <c r="Q1326" s="48" t="str">
        <f t="shared" si="447"/>
        <v/>
      </c>
      <c r="R1326" s="48" t="str">
        <f t="shared" si="448"/>
        <v/>
      </c>
      <c r="S1326" s="42" t="str">
        <f t="shared" si="449"/>
        <v>DOPPIO</v>
      </c>
      <c r="T1326" s="57" t="str">
        <f>Tabella3[[#This Row],[Descrizione Attività]]</f>
        <v>Utilities: squ elett correttiva Luglio</v>
      </c>
      <c r="U1326" s="57" t="str">
        <f>IF(Tabella1[[#This Row],[DATA]]="","","02")</f>
        <v>02</v>
      </c>
      <c r="V1326" s="34"/>
      <c r="W1326" s="34"/>
      <c r="X1326" s="33"/>
      <c r="Y1326" s="23"/>
      <c r="Z1326" s="21" t="str">
        <f t="shared" si="450"/>
        <v>venerdì</v>
      </c>
      <c r="AA1326" s="22">
        <f t="shared" si="451"/>
        <v>5</v>
      </c>
      <c r="AB1326" s="22" t="str">
        <f t="shared" si="452"/>
        <v>05:00</v>
      </c>
      <c r="AC1326" s="22" t="str">
        <f t="shared" si="453"/>
        <v>NO</v>
      </c>
      <c r="AD1326" s="46"/>
      <c r="AE1326" s="85">
        <v>45849</v>
      </c>
      <c r="AF1326" s="86" t="s">
        <v>58</v>
      </c>
      <c r="AG1326" s="86" t="s">
        <v>267</v>
      </c>
      <c r="AH1326" s="86">
        <v>5400257234</v>
      </c>
      <c r="AI1326" s="86">
        <v>10</v>
      </c>
      <c r="AJ1326" s="87">
        <v>7.45</v>
      </c>
      <c r="AK1326" s="87">
        <v>12.45</v>
      </c>
      <c r="AL1326" s="87">
        <v>10</v>
      </c>
      <c r="AM1326" s="86" t="s">
        <v>265</v>
      </c>
      <c r="AN1326" s="86" t="s">
        <v>45</v>
      </c>
      <c r="AO1326" s="75" t="s">
        <v>61</v>
      </c>
    </row>
    <row r="1327" spans="1:41" ht="14.45" customHeight="1">
      <c r="A1327" s="38"/>
      <c r="B1327" s="9">
        <f t="shared" si="440"/>
        <v>45849</v>
      </c>
      <c r="C1327" s="39">
        <f t="shared" si="461"/>
        <v>5400243313</v>
      </c>
      <c r="D1327" s="38" t="str">
        <f>IF(AF1327="", "", IFERROR(TEXT(INDEX(Tabella4[N°], MATCH("*"&amp;AF1327&amp;"*", Tabella4[DIPENDENTE], 0)), "0000"), "Non trovato"))</f>
        <v>1833</v>
      </c>
      <c r="E1327" s="38" t="str">
        <f>IF(AG1327="", "", IF(ISERROR(MATCH("*"&amp;AG1327&amp;"*", Tabella4[DIPENDENTE], 0)), "Non trovato", TEXT(INDEX(Tabella4[N°], MATCH("*"&amp;AG1327&amp;"*", Tabella4[DIPENDENTE], 0)), "0000")))</f>
        <v>0431</v>
      </c>
      <c r="F1327" s="48" t="str">
        <f t="shared" si="441"/>
        <v>MICELI</v>
      </c>
      <c r="G1327" s="48" t="str">
        <f t="shared" si="442"/>
        <v>DI NICOLA</v>
      </c>
      <c r="H1327" s="57"/>
      <c r="I1327" s="68" t="str">
        <f t="shared" si="443"/>
        <v>02</v>
      </c>
      <c r="J1327" s="39" t="str">
        <f t="shared" si="458"/>
        <v/>
      </c>
      <c r="K1327" s="40" t="str">
        <f t="shared" si="459"/>
        <v>05:00</v>
      </c>
      <c r="L1327" s="48"/>
      <c r="M1327" s="41" t="str">
        <f t="shared" si="460"/>
        <v/>
      </c>
      <c r="N1327" s="41" t="str">
        <f t="shared" si="444"/>
        <v/>
      </c>
      <c r="O1327" s="10" t="str">
        <f t="shared" si="445"/>
        <v>05:00</v>
      </c>
      <c r="P1327" s="10" t="str">
        <f t="shared" si="446"/>
        <v/>
      </c>
      <c r="Q1327" s="48" t="str">
        <f t="shared" si="447"/>
        <v/>
      </c>
      <c r="R1327" s="48" t="str">
        <f t="shared" si="448"/>
        <v/>
      </c>
      <c r="S1327" s="42" t="str">
        <f t="shared" si="449"/>
        <v>DOPPIO</v>
      </c>
      <c r="T1327" s="57" t="str">
        <f>Tabella3[[#This Row],[Descrizione Attività]]</f>
        <v>Assistenza ELE attività edili_2025</v>
      </c>
      <c r="U1327" s="57" t="str">
        <f>IF(Tabella1[[#This Row],[DATA]]="","","02")</f>
        <v>02</v>
      </c>
      <c r="V1327" s="34"/>
      <c r="W1327" s="34"/>
      <c r="X1327" s="33"/>
      <c r="Y1327" s="23"/>
      <c r="Z1327" s="21" t="str">
        <f t="shared" si="450"/>
        <v>venerdì</v>
      </c>
      <c r="AA1327" s="22">
        <f t="shared" si="451"/>
        <v>5</v>
      </c>
      <c r="AB1327" s="22" t="str">
        <f t="shared" si="452"/>
        <v>05:00</v>
      </c>
      <c r="AC1327" s="22" t="str">
        <f t="shared" si="453"/>
        <v>NO</v>
      </c>
      <c r="AD1327" s="46"/>
      <c r="AE1327" s="85">
        <v>45849</v>
      </c>
      <c r="AF1327" s="86" t="s">
        <v>82</v>
      </c>
      <c r="AG1327" s="86" t="s">
        <v>64</v>
      </c>
      <c r="AH1327" s="86">
        <v>5400243313</v>
      </c>
      <c r="AI1327" s="86">
        <v>10</v>
      </c>
      <c r="AJ1327" s="87">
        <v>7.45</v>
      </c>
      <c r="AK1327" s="87">
        <v>12.45</v>
      </c>
      <c r="AL1327" s="87">
        <v>10</v>
      </c>
      <c r="AM1327" s="86" t="s">
        <v>145</v>
      </c>
      <c r="AN1327" s="86" t="s">
        <v>45</v>
      </c>
      <c r="AO1327" s="75" t="s">
        <v>61</v>
      </c>
    </row>
    <row r="1328" spans="1:41" ht="14.45" customHeight="1">
      <c r="A1328" s="38"/>
      <c r="B1328" s="9">
        <f t="shared" si="440"/>
        <v>45849</v>
      </c>
      <c r="C1328" s="39">
        <f t="shared" si="461"/>
        <v>5400250282</v>
      </c>
      <c r="D1328" s="38" t="str">
        <f>IF(AF1328="", "", IFERROR(TEXT(INDEX(Tabella4[N°], MATCH("*"&amp;AF1328&amp;"*", Tabella4[DIPENDENTE], 0)), "0000"), "Non trovato"))</f>
        <v>0319</v>
      </c>
      <c r="E1328" s="38" t="str">
        <f>IF(AG1328="", "", IF(ISERROR(MATCH("*"&amp;AG1328&amp;"*", Tabella4[DIPENDENTE], 0)), "Non trovato", TEXT(INDEX(Tabella4[N°], MATCH("*"&amp;AG1328&amp;"*", Tabella4[DIPENDENTE], 0)), "0000")))</f>
        <v>1904</v>
      </c>
      <c r="F1328" s="48" t="str">
        <f t="shared" si="441"/>
        <v>AMARA</v>
      </c>
      <c r="G1328" s="48" t="str">
        <f t="shared" si="442"/>
        <v>LA ROCCA</v>
      </c>
      <c r="H1328" s="57"/>
      <c r="I1328" s="68" t="str">
        <f t="shared" si="443"/>
        <v>02</v>
      </c>
      <c r="J1328" s="39" t="str">
        <f t="shared" si="458"/>
        <v/>
      </c>
      <c r="K1328" s="40" t="str">
        <f t="shared" si="459"/>
        <v>05:00</v>
      </c>
      <c r="L1328" s="48"/>
      <c r="M1328" s="41" t="str">
        <f t="shared" si="460"/>
        <v/>
      </c>
      <c r="N1328" s="41" t="str">
        <f t="shared" si="444"/>
        <v/>
      </c>
      <c r="O1328" s="10" t="str">
        <f t="shared" si="445"/>
        <v>05:00</v>
      </c>
      <c r="P1328" s="10" t="str">
        <f t="shared" si="446"/>
        <v/>
      </c>
      <c r="Q1328" s="48" t="str">
        <f t="shared" si="447"/>
        <v/>
      </c>
      <c r="R1328" s="48" t="str">
        <f t="shared" si="448"/>
        <v/>
      </c>
      <c r="S1328" s="42" t="str">
        <f t="shared" si="449"/>
        <v>DOPPIO</v>
      </c>
      <c r="T1328" s="57" t="str">
        <f>Tabella3[[#This Row],[Descrizione Attività]]</f>
        <v>200/MP102A-MP103C-scavo e ric guasto</v>
      </c>
      <c r="U1328" s="57" t="str">
        <f>IF(Tabella1[[#This Row],[DATA]]="","","02")</f>
        <v>02</v>
      </c>
      <c r="V1328" s="34"/>
      <c r="W1328" s="34"/>
      <c r="X1328" s="33"/>
      <c r="Y1328" s="23"/>
      <c r="Z1328" s="21" t="str">
        <f t="shared" si="450"/>
        <v>venerdì</v>
      </c>
      <c r="AA1328" s="22">
        <f t="shared" si="451"/>
        <v>5</v>
      </c>
      <c r="AB1328" s="22" t="str">
        <f t="shared" si="452"/>
        <v>05:00</v>
      </c>
      <c r="AC1328" s="22" t="str">
        <f t="shared" si="453"/>
        <v>NO</v>
      </c>
      <c r="AD1328" s="46"/>
      <c r="AE1328" s="85">
        <v>45849</v>
      </c>
      <c r="AF1328" s="86" t="s">
        <v>155</v>
      </c>
      <c r="AG1328" s="86" t="s">
        <v>59</v>
      </c>
      <c r="AH1328" s="86">
        <v>5400250282</v>
      </c>
      <c r="AI1328" s="86">
        <v>10</v>
      </c>
      <c r="AJ1328" s="87">
        <v>7.45</v>
      </c>
      <c r="AK1328" s="87">
        <v>12.45</v>
      </c>
      <c r="AL1328" s="87">
        <v>10</v>
      </c>
      <c r="AM1328" s="86" t="s">
        <v>237</v>
      </c>
      <c r="AN1328" s="86" t="s">
        <v>45</v>
      </c>
      <c r="AO1328" s="75" t="s">
        <v>61</v>
      </c>
    </row>
    <row r="1329" spans="1:41" ht="14.45" customHeight="1">
      <c r="A1329" s="38"/>
      <c r="B1329" s="9">
        <f t="shared" si="440"/>
        <v>45849</v>
      </c>
      <c r="C1329" s="39" t="str">
        <f t="shared" si="461"/>
        <v>23/134</v>
      </c>
      <c r="D1329" s="38" t="str">
        <f>IF(AF1329="", "", IFERROR(TEXT(INDEX(Tabella4[N°], MATCH("*"&amp;AF1329&amp;"*", Tabella4[DIPENDENTE], 0)), "0000"), "Non trovato"))</f>
        <v>1976</v>
      </c>
      <c r="E1329" s="38" t="str">
        <f>IF(AG1329="", "", IF(ISERROR(MATCH("*"&amp;AG1329&amp;"*", Tabella4[DIPENDENTE], 0)), "Non trovato", TEXT(INDEX(Tabella4[N°], MATCH("*"&amp;AG1329&amp;"*", Tabella4[DIPENDENTE], 0)), "0000")))</f>
        <v/>
      </c>
      <c r="F1329" s="48" t="str">
        <f t="shared" si="441"/>
        <v>RIZZA F</v>
      </c>
      <c r="G1329" s="48" t="str">
        <f t="shared" si="442"/>
        <v/>
      </c>
      <c r="H1329" s="57"/>
      <c r="I1329" s="68" t="str">
        <f t="shared" si="443"/>
        <v>02</v>
      </c>
      <c r="J1329" s="39" t="str">
        <f t="shared" si="458"/>
        <v/>
      </c>
      <c r="K1329" s="40" t="str">
        <f t="shared" si="459"/>
        <v>03:30</v>
      </c>
      <c r="L1329" s="48"/>
      <c r="M1329" s="41" t="str">
        <f t="shared" si="460"/>
        <v/>
      </c>
      <c r="N1329" s="41" t="str">
        <f t="shared" si="444"/>
        <v/>
      </c>
      <c r="O1329" s="10" t="str">
        <f t="shared" si="445"/>
        <v>03:30</v>
      </c>
      <c r="P1329" s="10" t="str">
        <f t="shared" si="446"/>
        <v/>
      </c>
      <c r="Q1329" s="48" t="str">
        <f t="shared" si="447"/>
        <v/>
      </c>
      <c r="R1329" s="48" t="str">
        <f t="shared" si="448"/>
        <v/>
      </c>
      <c r="S1329" s="42" t="str">
        <f t="shared" si="449"/>
        <v>SINGOLO</v>
      </c>
      <c r="T1329" s="57" t="str">
        <f>Tabella3[[#This Row],[Descrizione Attività]]</f>
        <v>CTRL CAVI AI AT02 AT01 SU POMPE P401 IMP 400(PREV.4073)</v>
      </c>
      <c r="U1329" s="57" t="str">
        <f>IF(Tabella1[[#This Row],[DATA]]="","","02")</f>
        <v>02</v>
      </c>
      <c r="V1329" s="34"/>
      <c r="W1329" s="34"/>
      <c r="X1329" s="33"/>
      <c r="Y1329" s="23"/>
      <c r="Z1329" s="21" t="str">
        <f t="shared" si="450"/>
        <v>venerdì</v>
      </c>
      <c r="AA1329" s="22">
        <f t="shared" si="451"/>
        <v>3.5</v>
      </c>
      <c r="AB1329" s="22" t="str">
        <f t="shared" si="452"/>
        <v>03:30</v>
      </c>
      <c r="AC1329" s="22" t="str">
        <f t="shared" si="453"/>
        <v>NO</v>
      </c>
      <c r="AD1329" s="46"/>
      <c r="AE1329" s="85">
        <v>45849</v>
      </c>
      <c r="AF1329" s="86" t="s">
        <v>77</v>
      </c>
      <c r="AG1329" s="86"/>
      <c r="AH1329" s="86" t="s">
        <v>294</v>
      </c>
      <c r="AI1329" s="86"/>
      <c r="AJ1329" s="87">
        <v>12.45</v>
      </c>
      <c r="AK1329" s="87">
        <v>16.149999999999999</v>
      </c>
      <c r="AL1329" s="87">
        <v>3.5</v>
      </c>
      <c r="AM1329" s="86" t="s">
        <v>295</v>
      </c>
      <c r="AN1329" s="86" t="s">
        <v>49</v>
      </c>
      <c r="AO1329" s="75">
        <v>0</v>
      </c>
    </row>
    <row r="1330" spans="1:41" ht="14.45" customHeight="1">
      <c r="A1330" s="38"/>
      <c r="B1330" s="9">
        <f t="shared" si="440"/>
        <v>45849</v>
      </c>
      <c r="C1330" s="39" t="str">
        <f t="shared" si="461"/>
        <v>23/134</v>
      </c>
      <c r="D1330" s="38" t="str">
        <f>IF(AF1330="", "", IFERROR(TEXT(INDEX(Tabella4[N°], MATCH("*"&amp;AF1330&amp;"*", Tabella4[DIPENDENTE], 0)), "0000"), "Non trovato"))</f>
        <v>2150</v>
      </c>
      <c r="E1330" s="38" t="str">
        <f>IF(AG1330="", "", IF(ISERROR(MATCH("*"&amp;AG1330&amp;"*", Tabella4[DIPENDENTE], 0)), "Non trovato", TEXT(INDEX(Tabella4[N°], MATCH("*"&amp;AG1330&amp;"*", Tabella4[DIPENDENTE], 0)), "0000")))</f>
        <v/>
      </c>
      <c r="F1330" s="48" t="str">
        <f t="shared" si="441"/>
        <v>RIZZA C</v>
      </c>
      <c r="G1330" s="48" t="str">
        <f t="shared" si="442"/>
        <v/>
      </c>
      <c r="H1330" s="57"/>
      <c r="I1330" s="68" t="str">
        <f t="shared" si="443"/>
        <v>02</v>
      </c>
      <c r="J1330" s="39" t="str">
        <f t="shared" si="458"/>
        <v/>
      </c>
      <c r="K1330" s="40" t="str">
        <f t="shared" si="459"/>
        <v>04:00</v>
      </c>
      <c r="L1330" s="48"/>
      <c r="M1330" s="41" t="str">
        <f t="shared" si="460"/>
        <v/>
      </c>
      <c r="N1330" s="41" t="str">
        <f t="shared" si="444"/>
        <v/>
      </c>
      <c r="O1330" s="10" t="str">
        <f t="shared" si="445"/>
        <v>04:00</v>
      </c>
      <c r="P1330" s="10" t="str">
        <f t="shared" si="446"/>
        <v/>
      </c>
      <c r="Q1330" s="48" t="str">
        <f t="shared" si="447"/>
        <v/>
      </c>
      <c r="R1330" s="48" t="str">
        <f t="shared" si="448"/>
        <v/>
      </c>
      <c r="S1330" s="42" t="str">
        <f t="shared" si="449"/>
        <v>SINGOLO</v>
      </c>
      <c r="T1330" s="57" t="str">
        <f>Tabella3[[#This Row],[Descrizione Attività]]</f>
        <v>CTRL CAVI AI AT02 AT01 SU POMPE P401 IMP 400 (PREV.4073)</v>
      </c>
      <c r="U1330" s="57" t="str">
        <f>IF(Tabella1[[#This Row],[DATA]]="","","02")</f>
        <v>02</v>
      </c>
      <c r="V1330" s="34"/>
      <c r="W1330" s="34"/>
      <c r="X1330" s="33"/>
      <c r="Y1330" s="23"/>
      <c r="Z1330" s="21" t="str">
        <f t="shared" si="450"/>
        <v>venerdì</v>
      </c>
      <c r="AA1330" s="22">
        <f t="shared" si="451"/>
        <v>4</v>
      </c>
      <c r="AB1330" s="22" t="str">
        <f t="shared" si="452"/>
        <v>04:00</v>
      </c>
      <c r="AC1330" s="22" t="str">
        <f t="shared" si="453"/>
        <v>NO</v>
      </c>
      <c r="AD1330" s="46"/>
      <c r="AE1330" s="85">
        <v>45849</v>
      </c>
      <c r="AF1330" s="86" t="s">
        <v>78</v>
      </c>
      <c r="AG1330" s="86"/>
      <c r="AH1330" s="86" t="s">
        <v>294</v>
      </c>
      <c r="AI1330" s="86"/>
      <c r="AJ1330" s="87">
        <v>12.45</v>
      </c>
      <c r="AK1330" s="87">
        <v>16.45</v>
      </c>
      <c r="AL1330" s="87">
        <v>4</v>
      </c>
      <c r="AM1330" s="86" t="s">
        <v>296</v>
      </c>
      <c r="AN1330" s="86" t="s">
        <v>49</v>
      </c>
      <c r="AO1330" s="75">
        <v>0</v>
      </c>
    </row>
    <row r="1331" spans="1:41" ht="14.45" customHeight="1">
      <c r="A1331" s="38"/>
      <c r="B1331" s="9">
        <f t="shared" si="440"/>
        <v>45849</v>
      </c>
      <c r="C1331" s="39">
        <f t="shared" si="461"/>
        <v>5400257237</v>
      </c>
      <c r="D1331" s="38" t="str">
        <f>IF(AF1331="", "", IFERROR(TEXT(INDEX(Tabella4[N°], MATCH("*"&amp;AF1331&amp;"*", Tabella4[DIPENDENTE], 0)), "0000"), "Non trovato"))</f>
        <v>0493</v>
      </c>
      <c r="E1331" s="38" t="str">
        <f>IF(AG1331="", "", IF(ISERROR(MATCH("*"&amp;AG1331&amp;"*", Tabella4[DIPENDENTE], 0)), "Non trovato", TEXT(INDEX(Tabella4[N°], MATCH("*"&amp;AG1331&amp;"*", Tabella4[DIPENDENTE], 0)), "0000")))</f>
        <v>0304</v>
      </c>
      <c r="F1331" s="48" t="str">
        <f t="shared" si="441"/>
        <v>SPINALI D</v>
      </c>
      <c r="G1331" s="48" t="str">
        <f t="shared" si="442"/>
        <v>MANSERVIGI</v>
      </c>
      <c r="H1331" s="57"/>
      <c r="I1331" s="68" t="str">
        <f t="shared" si="443"/>
        <v>02</v>
      </c>
      <c r="J1331" s="39" t="str">
        <f t="shared" si="458"/>
        <v/>
      </c>
      <c r="K1331" s="40" t="str">
        <f t="shared" si="459"/>
        <v>05:00</v>
      </c>
      <c r="L1331" s="48"/>
      <c r="M1331" s="41" t="str">
        <f t="shared" si="460"/>
        <v/>
      </c>
      <c r="N1331" s="41" t="str">
        <f t="shared" si="444"/>
        <v/>
      </c>
      <c r="O1331" s="10" t="str">
        <f t="shared" si="445"/>
        <v>05:00</v>
      </c>
      <c r="P1331" s="10" t="str">
        <f t="shared" si="446"/>
        <v/>
      </c>
      <c r="Q1331" s="48" t="str">
        <f t="shared" si="447"/>
        <v/>
      </c>
      <c r="R1331" s="48" t="str">
        <f t="shared" si="448"/>
        <v/>
      </c>
      <c r="S1331" s="42" t="str">
        <f t="shared" si="449"/>
        <v>DOPPIO</v>
      </c>
      <c r="T1331" s="57" t="str">
        <f>Tabella3[[#This Row],[Descrizione Attività]]</f>
        <v>PA1S: squ strum correttiva Luglio</v>
      </c>
      <c r="U1331" s="57" t="str">
        <f>IF(Tabella1[[#This Row],[DATA]]="","","02")</f>
        <v>02</v>
      </c>
      <c r="V1331" s="34"/>
      <c r="W1331" s="34"/>
      <c r="X1331" s="33"/>
      <c r="Y1331" s="23"/>
      <c r="Z1331" s="21" t="str">
        <f t="shared" si="450"/>
        <v>venerdì</v>
      </c>
      <c r="AA1331" s="22">
        <f t="shared" si="451"/>
        <v>5</v>
      </c>
      <c r="AB1331" s="22" t="str">
        <f t="shared" si="452"/>
        <v>05:00</v>
      </c>
      <c r="AC1331" s="22" t="str">
        <f t="shared" si="453"/>
        <v>NO</v>
      </c>
      <c r="AD1331" s="46"/>
      <c r="AE1331" s="85">
        <v>45849</v>
      </c>
      <c r="AF1331" s="86" t="s">
        <v>42</v>
      </c>
      <c r="AG1331" s="86" t="s">
        <v>87</v>
      </c>
      <c r="AH1331" s="86">
        <v>5400257237</v>
      </c>
      <c r="AI1331" s="86">
        <v>10</v>
      </c>
      <c r="AJ1331" s="87">
        <v>7.45</v>
      </c>
      <c r="AK1331" s="87">
        <v>12.45</v>
      </c>
      <c r="AL1331" s="87">
        <v>10</v>
      </c>
      <c r="AM1331" s="86" t="s">
        <v>260</v>
      </c>
      <c r="AN1331" s="86" t="s">
        <v>45</v>
      </c>
      <c r="AO1331" s="75" t="s">
        <v>46</v>
      </c>
    </row>
    <row r="1332" spans="1:41" ht="14.45" customHeight="1">
      <c r="A1332" s="38"/>
      <c r="B1332" s="9">
        <f t="shared" si="440"/>
        <v>45849</v>
      </c>
      <c r="C1332" s="39">
        <f t="shared" si="461"/>
        <v>5400257235</v>
      </c>
      <c r="D1332" s="38" t="str">
        <f>IF(AF1332="", "", IFERROR(TEXT(INDEX(Tabella4[N°], MATCH("*"&amp;AF1332&amp;"*", Tabella4[DIPENDENTE], 0)), "0000"), "Non trovato"))</f>
        <v>1442</v>
      </c>
      <c r="E1332" s="38" t="str">
        <f>IF(AG1332="", "", IF(ISERROR(MATCH("*"&amp;AG1332&amp;"*", Tabella4[DIPENDENTE], 0)), "Non trovato", TEXT(INDEX(Tabella4[N°], MATCH("*"&amp;AG1332&amp;"*", Tabella4[DIPENDENTE], 0)), "0000")))</f>
        <v>1924</v>
      </c>
      <c r="F1332" s="48" t="str">
        <f t="shared" si="441"/>
        <v>TARASCIO</v>
      </c>
      <c r="G1332" s="48" t="str">
        <f t="shared" si="442"/>
        <v>PARTESANO</v>
      </c>
      <c r="H1332" s="57"/>
      <c r="I1332" s="68" t="str">
        <f t="shared" si="443"/>
        <v>02</v>
      </c>
      <c r="J1332" s="39" t="str">
        <f t="shared" si="458"/>
        <v/>
      </c>
      <c r="K1332" s="40" t="str">
        <f t="shared" si="459"/>
        <v>05:00</v>
      </c>
      <c r="L1332" s="48"/>
      <c r="M1332" s="41" t="str">
        <f t="shared" si="460"/>
        <v/>
      </c>
      <c r="N1332" s="41" t="str">
        <f t="shared" si="444"/>
        <v/>
      </c>
      <c r="O1332" s="10" t="str">
        <f t="shared" si="445"/>
        <v>05:00</v>
      </c>
      <c r="P1332" s="10" t="str">
        <f t="shared" si="446"/>
        <v/>
      </c>
      <c r="Q1332" s="48" t="str">
        <f t="shared" si="447"/>
        <v/>
      </c>
      <c r="R1332" s="48" t="str">
        <f t="shared" si="448"/>
        <v/>
      </c>
      <c r="S1332" s="42" t="str">
        <f t="shared" si="449"/>
        <v>DOPPIO</v>
      </c>
      <c r="T1332" s="57" t="str">
        <f>Tabella3[[#This Row],[Descrizione Attività]]</f>
        <v>Utilities: squ strum correttiva Luglio</v>
      </c>
      <c r="U1332" s="57" t="str">
        <f>IF(Tabella1[[#This Row],[DATA]]="","","02")</f>
        <v>02</v>
      </c>
      <c r="V1332" s="34"/>
      <c r="W1332" s="34"/>
      <c r="X1332" s="33"/>
      <c r="Y1332" s="23"/>
      <c r="Z1332" s="21" t="str">
        <f t="shared" si="450"/>
        <v>venerdì</v>
      </c>
      <c r="AA1332" s="22">
        <f t="shared" si="451"/>
        <v>5</v>
      </c>
      <c r="AB1332" s="22" t="str">
        <f t="shared" si="452"/>
        <v>05:00</v>
      </c>
      <c r="AC1332" s="22" t="str">
        <f t="shared" si="453"/>
        <v>NO</v>
      </c>
      <c r="AD1332" s="46"/>
      <c r="AE1332" s="85">
        <v>45849</v>
      </c>
      <c r="AF1332" s="86" t="s">
        <v>102</v>
      </c>
      <c r="AG1332" s="86" t="s">
        <v>103</v>
      </c>
      <c r="AH1332" s="86">
        <v>5400257235</v>
      </c>
      <c r="AI1332" s="86">
        <v>10</v>
      </c>
      <c r="AJ1332" s="87">
        <v>7.45</v>
      </c>
      <c r="AK1332" s="87">
        <v>12.45</v>
      </c>
      <c r="AL1332" s="87">
        <v>10</v>
      </c>
      <c r="AM1332" s="86" t="s">
        <v>262</v>
      </c>
      <c r="AN1332" s="86" t="s">
        <v>45</v>
      </c>
      <c r="AO1332" s="75" t="s">
        <v>46</v>
      </c>
    </row>
    <row r="1333" spans="1:41" ht="14.45" customHeight="1">
      <c r="A1333" s="38"/>
      <c r="B1333" s="9">
        <f t="shared" si="440"/>
        <v>45849</v>
      </c>
      <c r="C1333" s="39">
        <f t="shared" si="461"/>
        <v>5400257240</v>
      </c>
      <c r="D1333" s="38" t="str">
        <f>IF(AF1333="", "", IFERROR(TEXT(INDEX(Tabella4[N°], MATCH("*"&amp;AF1333&amp;"*", Tabella4[DIPENDENTE], 0)), "0000"), "Non trovato"))</f>
        <v>2214</v>
      </c>
      <c r="E1333" s="38" t="str">
        <f>IF(AG1333="", "", IF(ISERROR(MATCH("*"&amp;AG1333&amp;"*", Tabella4[DIPENDENTE], 0)), "Non trovato", TEXT(INDEX(Tabella4[N°], MATCH("*"&amp;AG1333&amp;"*", Tabella4[DIPENDENTE], 0)), "0000")))</f>
        <v/>
      </c>
      <c r="F1333" s="48" t="str">
        <f t="shared" si="441"/>
        <v>SERRA</v>
      </c>
      <c r="G1333" s="48" t="str">
        <f t="shared" si="442"/>
        <v/>
      </c>
      <c r="H1333" s="57"/>
      <c r="I1333" s="68" t="str">
        <f t="shared" si="443"/>
        <v>02</v>
      </c>
      <c r="J1333" s="39" t="str">
        <f t="shared" si="458"/>
        <v/>
      </c>
      <c r="K1333" s="40" t="str">
        <f t="shared" si="459"/>
        <v>05:00</v>
      </c>
      <c r="L1333" s="48"/>
      <c r="M1333" s="41" t="str">
        <f t="shared" si="460"/>
        <v/>
      </c>
      <c r="N1333" s="41" t="str">
        <f t="shared" si="444"/>
        <v/>
      </c>
      <c r="O1333" s="10" t="str">
        <f t="shared" si="445"/>
        <v>05:00</v>
      </c>
      <c r="P1333" s="10" t="str">
        <f t="shared" si="446"/>
        <v/>
      </c>
      <c r="Q1333" s="48" t="str">
        <f t="shared" si="447"/>
        <v/>
      </c>
      <c r="R1333" s="48" t="str">
        <f t="shared" si="448"/>
        <v/>
      </c>
      <c r="S1333" s="42" t="str">
        <f t="shared" si="449"/>
        <v>SINGOLO</v>
      </c>
      <c r="T1333" s="57" t="str">
        <f>Tabella3[[#This Row],[Descrizione Attività]]</f>
        <v>ARCOM BLE PON: squ stru corrett Luglio</v>
      </c>
      <c r="U1333" s="57" t="str">
        <f>IF(Tabella1[[#This Row],[DATA]]="","","02")</f>
        <v>02</v>
      </c>
      <c r="V1333" s="34"/>
      <c r="W1333" s="34"/>
      <c r="X1333" s="33"/>
      <c r="Y1333" s="23"/>
      <c r="Z1333" s="21" t="str">
        <f t="shared" si="450"/>
        <v>venerdì</v>
      </c>
      <c r="AA1333" s="22">
        <f t="shared" si="451"/>
        <v>5</v>
      </c>
      <c r="AB1333" s="22" t="str">
        <f t="shared" si="452"/>
        <v>05:00</v>
      </c>
      <c r="AC1333" s="22" t="str">
        <f t="shared" si="453"/>
        <v>NO</v>
      </c>
      <c r="AD1333" s="46"/>
      <c r="AE1333" s="85">
        <v>45849</v>
      </c>
      <c r="AF1333" s="86" t="s">
        <v>52</v>
      </c>
      <c r="AG1333" s="86"/>
      <c r="AH1333" s="86">
        <v>5400257240</v>
      </c>
      <c r="AI1333" s="86">
        <v>10</v>
      </c>
      <c r="AJ1333" s="87">
        <v>7.45</v>
      </c>
      <c r="AK1333" s="87">
        <v>12.45</v>
      </c>
      <c r="AL1333" s="87">
        <v>5</v>
      </c>
      <c r="AM1333" s="86" t="s">
        <v>261</v>
      </c>
      <c r="AN1333" s="86" t="s">
        <v>45</v>
      </c>
      <c r="AO1333" s="75" t="s">
        <v>46</v>
      </c>
    </row>
    <row r="1334" spans="1:41" ht="14.45" customHeight="1">
      <c r="A1334" s="38"/>
      <c r="B1334" s="9">
        <f t="shared" si="440"/>
        <v>45849</v>
      </c>
      <c r="C1334" s="39">
        <f t="shared" si="461"/>
        <v>5400257235</v>
      </c>
      <c r="D1334" s="38" t="str">
        <f>IF(AF1334="", "", IFERROR(TEXT(INDEX(Tabella4[N°], MATCH("*"&amp;AF1334&amp;"*", Tabella4[DIPENDENTE], 0)), "0000"), "Non trovato"))</f>
        <v>0354</v>
      </c>
      <c r="E1334" s="38" t="str">
        <f>IF(AG1334="", "", IF(ISERROR(MATCH("*"&amp;AG1334&amp;"*", Tabella4[DIPENDENTE], 0)), "Non trovato", TEXT(INDEX(Tabella4[N°], MATCH("*"&amp;AG1334&amp;"*", Tabella4[DIPENDENTE], 0)), "0000")))</f>
        <v>0277</v>
      </c>
      <c r="F1334" s="48" t="str">
        <f t="shared" si="441"/>
        <v>GARRO L</v>
      </c>
      <c r="G1334" s="48" t="str">
        <f t="shared" si="442"/>
        <v>BAUDO</v>
      </c>
      <c r="H1334" s="57"/>
      <c r="I1334" s="68" t="str">
        <f t="shared" si="443"/>
        <v>02</v>
      </c>
      <c r="J1334" s="39" t="str">
        <f t="shared" si="458"/>
        <v/>
      </c>
      <c r="K1334" s="40" t="str">
        <f t="shared" si="459"/>
        <v>05:00</v>
      </c>
      <c r="L1334" s="48"/>
      <c r="M1334" s="41" t="str">
        <f t="shared" si="460"/>
        <v/>
      </c>
      <c r="N1334" s="41" t="str">
        <f t="shared" si="444"/>
        <v/>
      </c>
      <c r="O1334" s="10" t="str">
        <f t="shared" si="445"/>
        <v>05:00</v>
      </c>
      <c r="P1334" s="10" t="str">
        <f t="shared" si="446"/>
        <v/>
      </c>
      <c r="Q1334" s="48" t="str">
        <f t="shared" si="447"/>
        <v/>
      </c>
      <c r="R1334" s="48" t="str">
        <f t="shared" si="448"/>
        <v/>
      </c>
      <c r="S1334" s="42" t="str">
        <f t="shared" si="449"/>
        <v>DOPPIO</v>
      </c>
      <c r="T1334" s="57" t="str">
        <f>Tabella3[[#This Row],[Descrizione Attività]]</f>
        <v>Utilities: squ strum correttiva Luglio</v>
      </c>
      <c r="U1334" s="57" t="str">
        <f>IF(Tabella1[[#This Row],[DATA]]="","","02")</f>
        <v>02</v>
      </c>
      <c r="V1334" s="34"/>
      <c r="W1334" s="34"/>
      <c r="X1334" s="33"/>
      <c r="Y1334" s="23"/>
      <c r="Z1334" s="21" t="str">
        <f t="shared" si="450"/>
        <v>venerdì</v>
      </c>
      <c r="AA1334" s="22">
        <f t="shared" si="451"/>
        <v>5</v>
      </c>
      <c r="AB1334" s="22" t="str">
        <f t="shared" si="452"/>
        <v>05:00</v>
      </c>
      <c r="AC1334" s="22" t="str">
        <f t="shared" si="453"/>
        <v>NO</v>
      </c>
      <c r="AD1334" s="46"/>
      <c r="AE1334" s="85">
        <v>45849</v>
      </c>
      <c r="AF1334" s="86" t="s">
        <v>99</v>
      </c>
      <c r="AG1334" s="86" t="s">
        <v>94</v>
      </c>
      <c r="AH1334" s="86">
        <v>5400257235</v>
      </c>
      <c r="AI1334" s="86">
        <v>10</v>
      </c>
      <c r="AJ1334" s="87">
        <v>7.45</v>
      </c>
      <c r="AK1334" s="87">
        <v>12.45</v>
      </c>
      <c r="AL1334" s="87">
        <v>10</v>
      </c>
      <c r="AM1334" s="86" t="s">
        <v>262</v>
      </c>
      <c r="AN1334" s="86" t="s">
        <v>45</v>
      </c>
      <c r="AO1334" s="75" t="s">
        <v>46</v>
      </c>
    </row>
    <row r="1335" spans="1:41" ht="14.45" customHeight="1">
      <c r="A1335" s="38"/>
      <c r="B1335" s="9">
        <f t="shared" si="440"/>
        <v>45849</v>
      </c>
      <c r="C1335" s="39">
        <f t="shared" si="461"/>
        <v>5400257401</v>
      </c>
      <c r="D1335" s="38" t="str">
        <f>IF(AF1335="", "", IFERROR(TEXT(INDEX(Tabella4[N°], MATCH("*"&amp;AF1335&amp;"*", Tabella4[DIPENDENTE], 0)), "0000"), "Non trovato"))</f>
        <v>1972</v>
      </c>
      <c r="E1335" s="38" t="str">
        <f>IF(AG1335="", "", IF(ISERROR(MATCH("*"&amp;AG1335&amp;"*", Tabella4[DIPENDENTE], 0)), "Non trovato", TEXT(INDEX(Tabella4[N°], MATCH("*"&amp;AG1335&amp;"*", Tabella4[DIPENDENTE], 0)), "0000")))</f>
        <v>2132</v>
      </c>
      <c r="F1335" s="48" t="str">
        <f t="shared" si="441"/>
        <v>MILLO</v>
      </c>
      <c r="G1335" s="48" t="str">
        <f t="shared" si="442"/>
        <v>ALLEGRETTI</v>
      </c>
      <c r="H1335" s="57"/>
      <c r="I1335" s="68" t="str">
        <f t="shared" si="443"/>
        <v>02</v>
      </c>
      <c r="J1335" s="39" t="str">
        <f t="shared" si="458"/>
        <v/>
      </c>
      <c r="K1335" s="40" t="str">
        <f t="shared" si="459"/>
        <v>05:00</v>
      </c>
      <c r="L1335" s="48"/>
      <c r="M1335" s="41" t="str">
        <f t="shared" si="460"/>
        <v/>
      </c>
      <c r="N1335" s="41" t="str">
        <f t="shared" si="444"/>
        <v/>
      </c>
      <c r="O1335" s="10" t="str">
        <f t="shared" si="445"/>
        <v>05:00</v>
      </c>
      <c r="P1335" s="10" t="str">
        <f t="shared" si="446"/>
        <v/>
      </c>
      <c r="Q1335" s="48" t="str">
        <f t="shared" si="447"/>
        <v/>
      </c>
      <c r="R1335" s="48" t="str">
        <f t="shared" si="448"/>
        <v/>
      </c>
      <c r="S1335" s="42" t="str">
        <f t="shared" si="449"/>
        <v>DOPPIO</v>
      </c>
      <c r="T1335" s="57" t="str">
        <f>Tabella3[[#This Row],[Descrizione Attività]]</f>
        <v>1200: assistenza KV - HIC</v>
      </c>
      <c r="U1335" s="57" t="str">
        <f>IF(Tabella1[[#This Row],[DATA]]="","","02")</f>
        <v>02</v>
      </c>
      <c r="V1335" s="34"/>
      <c r="W1335" s="34"/>
      <c r="X1335" s="33"/>
      <c r="Y1335" s="23"/>
      <c r="Z1335" s="21" t="str">
        <f t="shared" si="450"/>
        <v>venerdì</v>
      </c>
      <c r="AA1335" s="22">
        <f t="shared" si="451"/>
        <v>5</v>
      </c>
      <c r="AB1335" s="22" t="str">
        <f t="shared" si="452"/>
        <v>05:00</v>
      </c>
      <c r="AC1335" s="22" t="str">
        <f t="shared" si="453"/>
        <v>NO</v>
      </c>
      <c r="AD1335" s="46"/>
      <c r="AE1335" s="85">
        <v>45849</v>
      </c>
      <c r="AF1335" s="86" t="s">
        <v>100</v>
      </c>
      <c r="AG1335" s="86" t="s">
        <v>107</v>
      </c>
      <c r="AH1335" s="86">
        <v>5400257401</v>
      </c>
      <c r="AI1335" s="86">
        <v>10</v>
      </c>
      <c r="AJ1335" s="87">
        <v>7.45</v>
      </c>
      <c r="AK1335" s="87">
        <v>12.45</v>
      </c>
      <c r="AL1335" s="87">
        <v>10</v>
      </c>
      <c r="AM1335" s="86" t="s">
        <v>252</v>
      </c>
      <c r="AN1335" s="86" t="s">
        <v>45</v>
      </c>
      <c r="AO1335" s="75" t="s">
        <v>46</v>
      </c>
    </row>
    <row r="1336" spans="1:41" ht="14.45" customHeight="1">
      <c r="A1336" s="38"/>
      <c r="B1336" s="9">
        <f t="shared" si="440"/>
        <v>45849</v>
      </c>
      <c r="C1336" s="39">
        <f t="shared" si="461"/>
        <v>5400258368</v>
      </c>
      <c r="D1336" s="38" t="str">
        <f>IF(AF1336="", "", IFERROR(TEXT(INDEX(Tabella4[N°], MATCH("*"&amp;AF1336&amp;"*", Tabella4[DIPENDENTE], 0)), "0000"), "Non trovato"))</f>
        <v>0493</v>
      </c>
      <c r="E1336" s="38" t="str">
        <f>IF(AG1336="", "", IF(ISERROR(MATCH("*"&amp;AG1336&amp;"*", Tabella4[DIPENDENTE], 0)), "Non trovato", TEXT(INDEX(Tabella4[N°], MATCH("*"&amp;AG1336&amp;"*", Tabella4[DIPENDENTE], 0)), "0000")))</f>
        <v>1442</v>
      </c>
      <c r="F1336" s="48" t="str">
        <f t="shared" si="441"/>
        <v>SPINALI D</v>
      </c>
      <c r="G1336" s="48" t="str">
        <f t="shared" si="442"/>
        <v>TARASCIO</v>
      </c>
      <c r="H1336" s="57"/>
      <c r="I1336" s="68" t="str">
        <f t="shared" si="443"/>
        <v>02</v>
      </c>
      <c r="J1336" s="39" t="str">
        <f t="shared" si="458"/>
        <v/>
      </c>
      <c r="K1336" s="40" t="str">
        <f t="shared" si="459"/>
        <v>04:30</v>
      </c>
      <c r="L1336" s="48"/>
      <c r="M1336" s="41" t="str">
        <f t="shared" si="460"/>
        <v/>
      </c>
      <c r="N1336" s="41" t="str">
        <f t="shared" si="444"/>
        <v/>
      </c>
      <c r="O1336" s="10" t="str">
        <f t="shared" si="445"/>
        <v>04:30</v>
      </c>
      <c r="P1336" s="10" t="str">
        <f t="shared" si="446"/>
        <v/>
      </c>
      <c r="Q1336" s="48" t="str">
        <f t="shared" si="447"/>
        <v/>
      </c>
      <c r="R1336" s="48" t="str">
        <f t="shared" si="448"/>
        <v/>
      </c>
      <c r="S1336" s="42" t="str">
        <f t="shared" si="449"/>
        <v>DOPPIO</v>
      </c>
      <c r="T1336" s="57" t="str">
        <f>Tabella3[[#This Row],[Descrizione Attività]]</f>
        <v>400: manutenzione C401</v>
      </c>
      <c r="U1336" s="57" t="str">
        <f>IF(Tabella1[[#This Row],[DATA]]="","","02")</f>
        <v>02</v>
      </c>
      <c r="V1336" s="34"/>
      <c r="W1336" s="34"/>
      <c r="X1336" s="33"/>
      <c r="Y1336" s="23"/>
      <c r="Z1336" s="21" t="str">
        <f t="shared" si="450"/>
        <v>venerdì</v>
      </c>
      <c r="AA1336" s="22">
        <f t="shared" si="451"/>
        <v>4.5</v>
      </c>
      <c r="AB1336" s="22" t="str">
        <f t="shared" si="452"/>
        <v>04:30</v>
      </c>
      <c r="AC1336" s="22" t="str">
        <f t="shared" si="453"/>
        <v>NO</v>
      </c>
      <c r="AD1336" s="46"/>
      <c r="AE1336" s="85">
        <v>45849</v>
      </c>
      <c r="AF1336" s="86" t="s">
        <v>42</v>
      </c>
      <c r="AG1336" s="86" t="s">
        <v>102</v>
      </c>
      <c r="AH1336" s="86">
        <v>5400258368</v>
      </c>
      <c r="AI1336" s="86">
        <v>10</v>
      </c>
      <c r="AJ1336" s="87">
        <v>12.45</v>
      </c>
      <c r="AK1336" s="87">
        <v>17.149999999999999</v>
      </c>
      <c r="AL1336" s="87">
        <v>9</v>
      </c>
      <c r="AM1336" s="86" t="s">
        <v>297</v>
      </c>
      <c r="AN1336" s="86" t="s">
        <v>45</v>
      </c>
      <c r="AO1336" s="75" t="s">
        <v>46</v>
      </c>
    </row>
    <row r="1337" spans="1:41" ht="14.45" customHeight="1">
      <c r="A1337" s="38"/>
      <c r="B1337" s="9">
        <f t="shared" si="440"/>
        <v>45849</v>
      </c>
      <c r="C1337" s="39">
        <f t="shared" si="461"/>
        <v>5400258368</v>
      </c>
      <c r="D1337" s="38" t="str">
        <f>IF(AF1337="", "", IFERROR(TEXT(INDEX(Tabella4[N°], MATCH("*"&amp;AF1337&amp;"*", Tabella4[DIPENDENTE], 0)), "0000"), "Non trovato"))</f>
        <v>0304</v>
      </c>
      <c r="E1337" s="38" t="str">
        <f>IF(AG1337="", "", IF(ISERROR(MATCH("*"&amp;AG1337&amp;"*", Tabella4[DIPENDENTE], 0)), "Non trovato", TEXT(INDEX(Tabella4[N°], MATCH("*"&amp;AG1337&amp;"*", Tabella4[DIPENDENTE], 0)), "0000")))</f>
        <v/>
      </c>
      <c r="F1337" s="48" t="str">
        <f t="shared" si="441"/>
        <v>MANSERVIGI</v>
      </c>
      <c r="G1337" s="48" t="str">
        <f t="shared" si="442"/>
        <v/>
      </c>
      <c r="H1337" s="57"/>
      <c r="I1337" s="68" t="str">
        <f t="shared" si="443"/>
        <v>02</v>
      </c>
      <c r="J1337" s="39" t="str">
        <f t="shared" si="458"/>
        <v/>
      </c>
      <c r="K1337" s="40" t="str">
        <f t="shared" si="459"/>
        <v>04:00</v>
      </c>
      <c r="L1337" s="48"/>
      <c r="M1337" s="41" t="str">
        <f t="shared" si="460"/>
        <v/>
      </c>
      <c r="N1337" s="41" t="str">
        <f t="shared" si="444"/>
        <v/>
      </c>
      <c r="O1337" s="10" t="str">
        <f t="shared" si="445"/>
        <v>04:00</v>
      </c>
      <c r="P1337" s="10" t="str">
        <f t="shared" si="446"/>
        <v/>
      </c>
      <c r="Q1337" s="48" t="str">
        <f t="shared" si="447"/>
        <v/>
      </c>
      <c r="R1337" s="48" t="str">
        <f t="shared" si="448"/>
        <v/>
      </c>
      <c r="S1337" s="42" t="str">
        <f t="shared" si="449"/>
        <v>SINGOLO</v>
      </c>
      <c r="T1337" s="57" t="str">
        <f>Tabella3[[#This Row],[Descrizione Attività]]</f>
        <v>400: manutenzione C401</v>
      </c>
      <c r="U1337" s="57" t="str">
        <f>IF(Tabella1[[#This Row],[DATA]]="","","02")</f>
        <v>02</v>
      </c>
      <c r="V1337" s="34"/>
      <c r="W1337" s="34"/>
      <c r="X1337" s="33"/>
      <c r="Y1337" s="23"/>
      <c r="Z1337" s="21" t="str">
        <f t="shared" si="450"/>
        <v>venerdì</v>
      </c>
      <c r="AA1337" s="22">
        <f t="shared" si="451"/>
        <v>4</v>
      </c>
      <c r="AB1337" s="22" t="str">
        <f t="shared" si="452"/>
        <v>04:00</v>
      </c>
      <c r="AC1337" s="22" t="str">
        <f t="shared" si="453"/>
        <v>NO</v>
      </c>
      <c r="AD1337" s="46"/>
      <c r="AE1337" s="85">
        <v>45849</v>
      </c>
      <c r="AF1337" s="86" t="s">
        <v>87</v>
      </c>
      <c r="AG1337" s="86"/>
      <c r="AH1337" s="86">
        <v>5400258368</v>
      </c>
      <c r="AI1337" s="86">
        <v>10</v>
      </c>
      <c r="AJ1337" s="87">
        <v>12.45</v>
      </c>
      <c r="AK1337" s="87">
        <v>16.45</v>
      </c>
      <c r="AL1337" s="87">
        <v>4</v>
      </c>
      <c r="AM1337" s="86" t="s">
        <v>297</v>
      </c>
      <c r="AN1337" s="86" t="s">
        <v>45</v>
      </c>
      <c r="AO1337" s="75" t="s">
        <v>46</v>
      </c>
    </row>
    <row r="1338" spans="1:41" ht="14.45" customHeight="1">
      <c r="A1338" s="38"/>
      <c r="B1338" s="9">
        <f t="shared" si="440"/>
        <v>45849</v>
      </c>
      <c r="C1338" s="39" t="str">
        <f t="shared" si="461"/>
        <v>19/061</v>
      </c>
      <c r="D1338" s="38" t="str">
        <f>IF(AF1338="", "", IFERROR(TEXT(INDEX(Tabella4[N°], MATCH("*"&amp;AF1338&amp;"*", Tabella4[DIPENDENTE], 0)), "0000"), "Non trovato"))</f>
        <v>2013</v>
      </c>
      <c r="E1338" s="38" t="str">
        <f>IF(AG1338="", "", IF(ISERROR(MATCH("*"&amp;AG1338&amp;"*", Tabella4[DIPENDENTE], 0)), "Non trovato", TEXT(INDEX(Tabella4[N°], MATCH("*"&amp;AG1338&amp;"*", Tabella4[DIPENDENTE], 0)), "0000")))</f>
        <v/>
      </c>
      <c r="F1338" s="48" t="str">
        <f t="shared" si="441"/>
        <v>DE LUCA</v>
      </c>
      <c r="G1338" s="48" t="str">
        <f t="shared" si="442"/>
        <v/>
      </c>
      <c r="H1338" s="57"/>
      <c r="I1338" s="68" t="str">
        <f t="shared" si="443"/>
        <v>02</v>
      </c>
      <c r="J1338" s="39" t="str">
        <f t="shared" si="458"/>
        <v/>
      </c>
      <c r="K1338" s="40" t="str">
        <f t="shared" si="459"/>
        <v>01:00</v>
      </c>
      <c r="L1338" s="48"/>
      <c r="M1338" s="41" t="str">
        <f t="shared" si="460"/>
        <v/>
      </c>
      <c r="N1338" s="41" t="str">
        <f t="shared" si="444"/>
        <v/>
      </c>
      <c r="O1338" s="10" t="str">
        <f t="shared" si="445"/>
        <v>01:00</v>
      </c>
      <c r="P1338" s="10" t="str">
        <f t="shared" si="446"/>
        <v/>
      </c>
      <c r="Q1338" s="48" t="str">
        <f t="shared" si="447"/>
        <v/>
      </c>
      <c r="R1338" s="48" t="str">
        <f t="shared" si="448"/>
        <v/>
      </c>
      <c r="S1338" s="42" t="str">
        <f t="shared" si="449"/>
        <v>SINGOLO</v>
      </c>
      <c r="T1338" s="57" t="str">
        <f>Tabella3[[#This Row],[Descrizione Attività]]</f>
        <v>Man.Preventiva e correttiva Prese Campione c/o Isab Sud</v>
      </c>
      <c r="U1338" s="57" t="str">
        <f>IF(Tabella1[[#This Row],[DATA]]="","","02")</f>
        <v>02</v>
      </c>
      <c r="V1338" s="34"/>
      <c r="W1338" s="34"/>
      <c r="X1338" s="33"/>
      <c r="Y1338" s="23"/>
      <c r="Z1338" s="21" t="str">
        <f t="shared" si="450"/>
        <v>venerdì</v>
      </c>
      <c r="AA1338" s="22">
        <f t="shared" si="451"/>
        <v>1</v>
      </c>
      <c r="AB1338" s="22" t="str">
        <f t="shared" si="452"/>
        <v>01:00</v>
      </c>
      <c r="AC1338" s="22" t="str">
        <f t="shared" si="453"/>
        <v>NO</v>
      </c>
      <c r="AD1338" s="46"/>
      <c r="AE1338" s="85">
        <v>45849</v>
      </c>
      <c r="AF1338" s="86" t="s">
        <v>105</v>
      </c>
      <c r="AG1338" s="86"/>
      <c r="AH1338" s="86">
        <v>19061</v>
      </c>
      <c r="AI1338" s="86">
        <v>10</v>
      </c>
      <c r="AJ1338" s="87">
        <v>6.45</v>
      </c>
      <c r="AK1338" s="87">
        <v>7.45</v>
      </c>
      <c r="AL1338" s="87">
        <v>1</v>
      </c>
      <c r="AM1338" s="86" t="s">
        <v>164</v>
      </c>
      <c r="AN1338" s="86" t="s">
        <v>49</v>
      </c>
      <c r="AO1338" s="75" t="s">
        <v>165</v>
      </c>
    </row>
    <row r="1339" spans="1:41" ht="14.45" customHeight="1">
      <c r="A1339" s="38"/>
      <c r="B1339" s="9">
        <f t="shared" si="440"/>
        <v>45849</v>
      </c>
      <c r="C1339" s="39">
        <f t="shared" si="461"/>
        <v>5400258368</v>
      </c>
      <c r="D1339" s="38" t="str">
        <f>IF(AF1339="", "", IFERROR(TEXT(INDEX(Tabella4[N°], MATCH("*"&amp;AF1339&amp;"*", Tabella4[DIPENDENTE], 0)), "0000"), "Non trovato"))</f>
        <v>0483</v>
      </c>
      <c r="E1339" s="38" t="str">
        <f>IF(AG1339="", "", IF(ISERROR(MATCH("*"&amp;AG1339&amp;"*", Tabella4[DIPENDENTE], 0)), "Non trovato", TEXT(INDEX(Tabella4[N°], MATCH("*"&amp;AG1339&amp;"*", Tabella4[DIPENDENTE], 0)), "0000")))</f>
        <v/>
      </c>
      <c r="F1339" s="48" t="str">
        <f t="shared" si="441"/>
        <v>SCARAVELLI</v>
      </c>
      <c r="G1339" s="48" t="str">
        <f t="shared" si="442"/>
        <v/>
      </c>
      <c r="H1339" s="57"/>
      <c r="I1339" s="68" t="str">
        <f t="shared" si="443"/>
        <v>02</v>
      </c>
      <c r="J1339" s="39" t="str">
        <f t="shared" si="458"/>
        <v/>
      </c>
      <c r="K1339" s="40" t="str">
        <f t="shared" si="459"/>
        <v>00:30</v>
      </c>
      <c r="L1339" s="48"/>
      <c r="M1339" s="41" t="str">
        <f t="shared" si="460"/>
        <v/>
      </c>
      <c r="N1339" s="41" t="str">
        <f t="shared" si="444"/>
        <v/>
      </c>
      <c r="O1339" s="10" t="str">
        <f t="shared" si="445"/>
        <v>00:30</v>
      </c>
      <c r="P1339" s="10" t="str">
        <f t="shared" si="446"/>
        <v/>
      </c>
      <c r="Q1339" s="48" t="str">
        <f t="shared" si="447"/>
        <v/>
      </c>
      <c r="R1339" s="48" t="str">
        <f t="shared" si="448"/>
        <v/>
      </c>
      <c r="S1339" s="42" t="str">
        <f t="shared" si="449"/>
        <v>SINGOLO</v>
      </c>
      <c r="T1339" s="57" t="str">
        <f>Tabella3[[#This Row],[Descrizione Attività]]</f>
        <v>400: manutenzione C401</v>
      </c>
      <c r="U1339" s="57" t="str">
        <f>IF(Tabella1[[#This Row],[DATA]]="","","02")</f>
        <v>02</v>
      </c>
      <c r="V1339" s="34"/>
      <c r="W1339" s="34"/>
      <c r="X1339" s="33"/>
      <c r="Y1339" s="23"/>
      <c r="Z1339" s="21" t="str">
        <f t="shared" si="450"/>
        <v>venerdì</v>
      </c>
      <c r="AA1339" s="22">
        <f t="shared" si="451"/>
        <v>0.5</v>
      </c>
      <c r="AB1339" s="22" t="str">
        <f t="shared" si="452"/>
        <v>00:30</v>
      </c>
      <c r="AC1339" s="22" t="str">
        <f t="shared" si="453"/>
        <v>NO</v>
      </c>
      <c r="AD1339" s="46"/>
      <c r="AE1339" s="85">
        <v>45849</v>
      </c>
      <c r="AF1339" s="86" t="s">
        <v>51</v>
      </c>
      <c r="AG1339" s="86"/>
      <c r="AH1339" s="86">
        <v>5400258368</v>
      </c>
      <c r="AI1339" s="86">
        <v>10</v>
      </c>
      <c r="AJ1339" s="87">
        <v>12.45</v>
      </c>
      <c r="AK1339" s="87">
        <v>13.15</v>
      </c>
      <c r="AL1339" s="87">
        <v>0.5</v>
      </c>
      <c r="AM1339" s="86" t="s">
        <v>297</v>
      </c>
      <c r="AN1339" s="86" t="s">
        <v>45</v>
      </c>
      <c r="AO1339" s="75" t="s">
        <v>46</v>
      </c>
    </row>
    <row r="1340" spans="1:41" ht="14.45" customHeight="1">
      <c r="A1340" s="38"/>
      <c r="B1340" s="9">
        <f t="shared" si="440"/>
        <v>45849</v>
      </c>
      <c r="C1340" s="39">
        <f t="shared" si="461"/>
        <v>5400258368</v>
      </c>
      <c r="D1340" s="38" t="str">
        <f>IF(AF1340="", "", IFERROR(TEXT(INDEX(Tabella4[N°], MATCH("*"&amp;AF1340&amp;"*", Tabella4[DIPENDENTE], 0)), "0000"), "Non trovato"))</f>
        <v>2132</v>
      </c>
      <c r="E1340" s="38" t="str">
        <f>IF(AG1340="", "", IF(ISERROR(MATCH("*"&amp;AG1340&amp;"*", Tabella4[DIPENDENTE], 0)), "Non trovato", TEXT(INDEX(Tabella4[N°], MATCH("*"&amp;AG1340&amp;"*", Tabella4[DIPENDENTE], 0)), "0000")))</f>
        <v/>
      </c>
      <c r="F1340" s="48" t="str">
        <f t="shared" si="441"/>
        <v>ALLEGRETTI</v>
      </c>
      <c r="G1340" s="48" t="str">
        <f t="shared" si="442"/>
        <v/>
      </c>
      <c r="H1340" s="57"/>
      <c r="I1340" s="68" t="str">
        <f t="shared" si="443"/>
        <v>02</v>
      </c>
      <c r="J1340" s="39" t="str">
        <f t="shared" si="458"/>
        <v/>
      </c>
      <c r="K1340" s="40" t="str">
        <f t="shared" si="459"/>
        <v>03:30</v>
      </c>
      <c r="L1340" s="48"/>
      <c r="M1340" s="41" t="str">
        <f t="shared" si="460"/>
        <v/>
      </c>
      <c r="N1340" s="41" t="str">
        <f t="shared" si="444"/>
        <v/>
      </c>
      <c r="O1340" s="10" t="str">
        <f t="shared" si="445"/>
        <v>03:30</v>
      </c>
      <c r="P1340" s="10" t="str">
        <f t="shared" si="446"/>
        <v/>
      </c>
      <c r="Q1340" s="48" t="str">
        <f t="shared" si="447"/>
        <v/>
      </c>
      <c r="R1340" s="48" t="str">
        <f t="shared" si="448"/>
        <v/>
      </c>
      <c r="S1340" s="42" t="str">
        <f t="shared" si="449"/>
        <v>SINGOLO</v>
      </c>
      <c r="T1340" s="57" t="str">
        <f>Tabella3[[#This Row],[Descrizione Attività]]</f>
        <v>400: manutenzione C401</v>
      </c>
      <c r="U1340" s="57" t="str">
        <f>IF(Tabella1[[#This Row],[DATA]]="","","02")</f>
        <v>02</v>
      </c>
      <c r="V1340" s="34"/>
      <c r="W1340" s="34"/>
      <c r="X1340" s="33"/>
      <c r="Y1340" s="23"/>
      <c r="Z1340" s="21" t="str">
        <f t="shared" si="450"/>
        <v>venerdì</v>
      </c>
      <c r="AA1340" s="22">
        <f t="shared" si="451"/>
        <v>3.5</v>
      </c>
      <c r="AB1340" s="22" t="str">
        <f t="shared" si="452"/>
        <v>03:30</v>
      </c>
      <c r="AC1340" s="22" t="str">
        <f t="shared" si="453"/>
        <v>NO</v>
      </c>
      <c r="AD1340" s="46"/>
      <c r="AE1340" s="85">
        <v>45849</v>
      </c>
      <c r="AF1340" s="86" t="s">
        <v>107</v>
      </c>
      <c r="AG1340" s="86"/>
      <c r="AH1340" s="86">
        <v>5400258368</v>
      </c>
      <c r="AI1340" s="86">
        <v>10</v>
      </c>
      <c r="AJ1340" s="87">
        <v>13.15</v>
      </c>
      <c r="AK1340" s="87">
        <v>16.45</v>
      </c>
      <c r="AL1340" s="87">
        <v>3.5</v>
      </c>
      <c r="AM1340" s="86" t="s">
        <v>297</v>
      </c>
      <c r="AN1340" s="86" t="s">
        <v>45</v>
      </c>
      <c r="AO1340" s="75" t="s">
        <v>46</v>
      </c>
    </row>
    <row r="1341" spans="1:41" ht="14.45" customHeight="1">
      <c r="A1341" s="38"/>
      <c r="B1341" s="9">
        <f t="shared" si="440"/>
        <v>45849</v>
      </c>
      <c r="C1341" s="39">
        <f t="shared" si="461"/>
        <v>404</v>
      </c>
      <c r="D1341" s="38" t="str">
        <f>IF(AF1341="", "", IFERROR(TEXT(INDEX(Tabella4[N°], MATCH("*"&amp;AF1341&amp;"*", Tabella4[DIPENDENTE], 0)), "0000"), "Non trovato"))</f>
        <v>2132</v>
      </c>
      <c r="E1341" s="38" t="str">
        <f>IF(AG1341="", "", IF(ISERROR(MATCH("*"&amp;AG1341&amp;"*", Tabella4[DIPENDENTE], 0)), "Non trovato", TEXT(INDEX(Tabella4[N°], MATCH("*"&amp;AG1341&amp;"*", Tabella4[DIPENDENTE], 0)), "0000")))</f>
        <v/>
      </c>
      <c r="F1341" s="48" t="str">
        <f t="shared" si="441"/>
        <v>ALLEGRETTI</v>
      </c>
      <c r="G1341" s="48" t="str">
        <f t="shared" si="442"/>
        <v/>
      </c>
      <c r="H1341" s="57"/>
      <c r="I1341" s="68" t="str">
        <f t="shared" si="443"/>
        <v>02</v>
      </c>
      <c r="J1341" s="39" t="str">
        <f t="shared" si="458"/>
        <v>01:00</v>
      </c>
      <c r="K1341" s="40" t="str">
        <f t="shared" si="459"/>
        <v/>
      </c>
      <c r="L1341" s="48"/>
      <c r="M1341" s="41" t="str">
        <f t="shared" si="460"/>
        <v/>
      </c>
      <c r="N1341" s="41" t="str">
        <f t="shared" si="444"/>
        <v/>
      </c>
      <c r="O1341" s="10" t="str">
        <f t="shared" si="445"/>
        <v>01:00</v>
      </c>
      <c r="P1341" s="10" t="str">
        <f t="shared" si="446"/>
        <v/>
      </c>
      <c r="Q1341" s="48" t="str">
        <f t="shared" si="447"/>
        <v/>
      </c>
      <c r="R1341" s="48" t="str">
        <f t="shared" si="448"/>
        <v/>
      </c>
      <c r="S1341" s="42" t="str">
        <f t="shared" si="449"/>
        <v>SINGOLO</v>
      </c>
      <c r="T1341" s="57" t="str">
        <f>Tabella3[[#This Row],[Descrizione Attività]]</f>
        <v>ORE CONTO PROPRIO</v>
      </c>
      <c r="U1341" s="57" t="str">
        <f>IF(Tabella1[[#This Row],[DATA]]="","","02")</f>
        <v>02</v>
      </c>
      <c r="V1341" s="34"/>
      <c r="W1341" s="34"/>
      <c r="X1341" s="33"/>
      <c r="Y1341" s="23"/>
      <c r="Z1341" s="21" t="str">
        <f t="shared" si="450"/>
        <v>venerdì</v>
      </c>
      <c r="AA1341" s="22">
        <f t="shared" si="451"/>
        <v>1</v>
      </c>
      <c r="AB1341" s="22" t="str">
        <f t="shared" si="452"/>
        <v>01:00</v>
      </c>
      <c r="AC1341" s="22" t="str">
        <f t="shared" si="453"/>
        <v>NO</v>
      </c>
      <c r="AD1341" s="46"/>
      <c r="AE1341" s="85">
        <v>45849</v>
      </c>
      <c r="AF1341" s="86" t="s">
        <v>107</v>
      </c>
      <c r="AG1341" s="86"/>
      <c r="AH1341" s="86">
        <v>4041</v>
      </c>
      <c r="AI1341" s="86">
        <v>10</v>
      </c>
      <c r="AJ1341" s="87">
        <v>6.45</v>
      </c>
      <c r="AK1341" s="87">
        <v>7.45</v>
      </c>
      <c r="AL1341" s="87">
        <v>1</v>
      </c>
      <c r="AM1341" s="86" t="s">
        <v>62</v>
      </c>
      <c r="AN1341" s="86" t="s">
        <v>49</v>
      </c>
      <c r="AO1341" s="75">
        <v>4041</v>
      </c>
    </row>
    <row r="1342" spans="1:41" ht="14.45" customHeight="1">
      <c r="A1342" s="38"/>
      <c r="B1342" s="9">
        <f t="shared" si="440"/>
        <v>45849</v>
      </c>
      <c r="C1342" s="39">
        <f t="shared" si="461"/>
        <v>404</v>
      </c>
      <c r="D1342" s="38" t="str">
        <f>IF(AF1342="", "", IFERROR(TEXT(INDEX(Tabella4[N°], MATCH("*"&amp;AF1342&amp;"*", Tabella4[DIPENDENTE], 0)), "0000"), "Non trovato"))</f>
        <v>2132</v>
      </c>
      <c r="E1342" s="38" t="str">
        <f>IF(AG1342="", "", IF(ISERROR(MATCH("*"&amp;AG1342&amp;"*", Tabella4[DIPENDENTE], 0)), "Non trovato", TEXT(INDEX(Tabella4[N°], MATCH("*"&amp;AG1342&amp;"*", Tabella4[DIPENDENTE], 0)), "0000")))</f>
        <v/>
      </c>
      <c r="F1342" s="48" t="str">
        <f t="shared" si="441"/>
        <v>ALLEGRETTI</v>
      </c>
      <c r="G1342" s="48" t="str">
        <f t="shared" si="442"/>
        <v/>
      </c>
      <c r="H1342" s="57"/>
      <c r="I1342" s="68" t="str">
        <f t="shared" si="443"/>
        <v>02</v>
      </c>
      <c r="J1342" s="39" t="str">
        <f t="shared" si="458"/>
        <v>02:00</v>
      </c>
      <c r="K1342" s="40" t="str">
        <f t="shared" si="459"/>
        <v/>
      </c>
      <c r="L1342" s="48"/>
      <c r="M1342" s="41" t="str">
        <f t="shared" si="460"/>
        <v/>
      </c>
      <c r="N1342" s="41" t="str">
        <f t="shared" si="444"/>
        <v/>
      </c>
      <c r="O1342" s="10" t="str">
        <f t="shared" si="445"/>
        <v>02:00</v>
      </c>
      <c r="P1342" s="10" t="str">
        <f t="shared" si="446"/>
        <v/>
      </c>
      <c r="Q1342" s="48" t="str">
        <f t="shared" si="447"/>
        <v/>
      </c>
      <c r="R1342" s="48" t="str">
        <f t="shared" si="448"/>
        <v/>
      </c>
      <c r="S1342" s="42" t="str">
        <f t="shared" si="449"/>
        <v>SINGOLO</v>
      </c>
      <c r="T1342" s="57" t="str">
        <f>Tabella3[[#This Row],[Descrizione Attività]]</f>
        <v>ORE CONTO PROPRIO</v>
      </c>
      <c r="U1342" s="57" t="str">
        <f>IF(Tabella1[[#This Row],[DATA]]="","","02")</f>
        <v>02</v>
      </c>
      <c r="V1342" s="34"/>
      <c r="W1342" s="34"/>
      <c r="X1342" s="33"/>
      <c r="Y1342" s="23"/>
      <c r="Z1342" s="21" t="str">
        <f t="shared" si="450"/>
        <v>venerdì</v>
      </c>
      <c r="AA1342" s="22">
        <f t="shared" si="451"/>
        <v>2</v>
      </c>
      <c r="AB1342" s="22" t="str">
        <f t="shared" si="452"/>
        <v>02:00</v>
      </c>
      <c r="AC1342" s="22" t="str">
        <f t="shared" si="453"/>
        <v>NO</v>
      </c>
      <c r="AD1342" s="46"/>
      <c r="AE1342" s="85">
        <v>45849</v>
      </c>
      <c r="AF1342" s="86" t="s">
        <v>107</v>
      </c>
      <c r="AG1342" s="86"/>
      <c r="AH1342" s="86">
        <v>4041</v>
      </c>
      <c r="AI1342" s="86">
        <v>10</v>
      </c>
      <c r="AJ1342" s="87">
        <v>16.45</v>
      </c>
      <c r="AK1342" s="87">
        <v>18.45</v>
      </c>
      <c r="AL1342" s="87">
        <v>2</v>
      </c>
      <c r="AM1342" s="86" t="s">
        <v>62</v>
      </c>
      <c r="AN1342" s="86" t="s">
        <v>49</v>
      </c>
      <c r="AO1342" s="75">
        <v>4041</v>
      </c>
    </row>
    <row r="1343" spans="1:41" ht="14.45" customHeight="1">
      <c r="A1343" s="38"/>
      <c r="B1343" s="9">
        <f t="shared" si="440"/>
        <v>45849</v>
      </c>
      <c r="C1343" s="39" t="str">
        <f t="shared" si="461"/>
        <v>23/134</v>
      </c>
      <c r="D1343" s="38" t="str">
        <f>IF(AF1343="", "", IFERROR(TEXT(INDEX(Tabella4[N°], MATCH("*"&amp;AF1343&amp;"*", Tabella4[DIPENDENTE], 0)), "0000"), "Non trovato"))</f>
        <v>1972</v>
      </c>
      <c r="E1343" s="38" t="str">
        <f>IF(AG1343="", "", IF(ISERROR(MATCH("*"&amp;AG1343&amp;"*", Tabella4[DIPENDENTE], 0)), "Non trovato", TEXT(INDEX(Tabella4[N°], MATCH("*"&amp;AG1343&amp;"*", Tabella4[DIPENDENTE], 0)), "0000")))</f>
        <v/>
      </c>
      <c r="F1343" s="48" t="str">
        <f t="shared" si="441"/>
        <v>MILLO</v>
      </c>
      <c r="G1343" s="48" t="str">
        <f t="shared" si="442"/>
        <v/>
      </c>
      <c r="H1343" s="57"/>
      <c r="I1343" s="68" t="str">
        <f t="shared" si="443"/>
        <v>02</v>
      </c>
      <c r="J1343" s="39" t="str">
        <f t="shared" si="458"/>
        <v/>
      </c>
      <c r="K1343" s="40" t="str">
        <f t="shared" si="459"/>
        <v>03:30</v>
      </c>
      <c r="L1343" s="48"/>
      <c r="M1343" s="41" t="str">
        <f t="shared" si="460"/>
        <v/>
      </c>
      <c r="N1343" s="41" t="str">
        <f t="shared" si="444"/>
        <v/>
      </c>
      <c r="O1343" s="10" t="str">
        <f t="shared" si="445"/>
        <v>03:30</v>
      </c>
      <c r="P1343" s="10" t="str">
        <f t="shared" si="446"/>
        <v/>
      </c>
      <c r="Q1343" s="48" t="str">
        <f t="shared" si="447"/>
        <v/>
      </c>
      <c r="R1343" s="48" t="str">
        <f t="shared" si="448"/>
        <v/>
      </c>
      <c r="S1343" s="42" t="str">
        <f t="shared" si="449"/>
        <v>SINGOLO</v>
      </c>
      <c r="T1343" s="57" t="str">
        <f>Tabella3[[#This Row],[Descrizione Attività]]</f>
        <v>Manutenzione Strumentale Isab</v>
      </c>
      <c r="U1343" s="57" t="str">
        <f>IF(Tabella1[[#This Row],[DATA]]="","","02")</f>
        <v>02</v>
      </c>
      <c r="V1343" s="34"/>
      <c r="W1343" s="34"/>
      <c r="X1343" s="33"/>
      <c r="Y1343" s="23"/>
      <c r="Z1343" s="21" t="str">
        <f t="shared" si="450"/>
        <v>venerdì</v>
      </c>
      <c r="AA1343" s="22">
        <f t="shared" si="451"/>
        <v>3.5</v>
      </c>
      <c r="AB1343" s="22" t="str">
        <f t="shared" si="452"/>
        <v>03:30</v>
      </c>
      <c r="AC1343" s="22" t="str">
        <f t="shared" si="453"/>
        <v>NO</v>
      </c>
      <c r="AD1343" s="46"/>
      <c r="AE1343" s="85">
        <v>45849</v>
      </c>
      <c r="AF1343" s="86" t="s">
        <v>100</v>
      </c>
      <c r="AG1343" s="86"/>
      <c r="AH1343" s="86">
        <v>23134</v>
      </c>
      <c r="AI1343" s="86">
        <v>20</v>
      </c>
      <c r="AJ1343" s="87">
        <v>12.45</v>
      </c>
      <c r="AK1343" s="87">
        <v>16.149999999999999</v>
      </c>
      <c r="AL1343" s="87">
        <v>3.5</v>
      </c>
      <c r="AM1343" s="86" t="s">
        <v>156</v>
      </c>
      <c r="AN1343" s="86" t="s">
        <v>49</v>
      </c>
      <c r="AO1343" s="75" t="s">
        <v>46</v>
      </c>
    </row>
    <row r="1344" spans="1:41" ht="14.45" customHeight="1">
      <c r="A1344" s="38"/>
      <c r="B1344" s="9">
        <f t="shared" si="440"/>
        <v>45849</v>
      </c>
      <c r="C1344" s="39">
        <f t="shared" si="461"/>
        <v>404</v>
      </c>
      <c r="D1344" s="38" t="str">
        <f>IF(AF1344="", "", IFERROR(TEXT(INDEX(Tabella4[N°], MATCH("*"&amp;AF1344&amp;"*", Tabella4[DIPENDENTE], 0)), "0000"), "Non trovato"))</f>
        <v>0476</v>
      </c>
      <c r="E1344" s="38" t="str">
        <f>IF(AG1344="", "", IF(ISERROR(MATCH("*"&amp;AG1344&amp;"*", Tabella4[DIPENDENTE], 0)), "Non trovato", TEXT(INDEX(Tabella4[N°], MATCH("*"&amp;AG1344&amp;"*", Tabella4[DIPENDENTE], 0)), "0000")))</f>
        <v/>
      </c>
      <c r="F1344" s="48" t="str">
        <f t="shared" si="441"/>
        <v>ARICO'</v>
      </c>
      <c r="G1344" s="48" t="str">
        <f t="shared" si="442"/>
        <v/>
      </c>
      <c r="H1344" s="57"/>
      <c r="I1344" s="68" t="str">
        <f t="shared" si="443"/>
        <v>02</v>
      </c>
      <c r="J1344" s="39" t="str">
        <f t="shared" si="458"/>
        <v/>
      </c>
      <c r="K1344" s="40" t="str">
        <f t="shared" si="459"/>
        <v/>
      </c>
      <c r="L1344" s="48"/>
      <c r="M1344" s="41" t="str">
        <f t="shared" si="460"/>
        <v/>
      </c>
      <c r="N1344" s="41" t="str">
        <f t="shared" si="444"/>
        <v/>
      </c>
      <c r="O1344" s="10" t="str">
        <f t="shared" si="445"/>
        <v>05:00</v>
      </c>
      <c r="P1344" s="10" t="str">
        <f t="shared" si="446"/>
        <v/>
      </c>
      <c r="Q1344" s="48" t="str">
        <f t="shared" si="447"/>
        <v/>
      </c>
      <c r="R1344" s="48" t="str">
        <f t="shared" si="448"/>
        <v>05:00</v>
      </c>
      <c r="S1344" s="42" t="str">
        <f t="shared" si="449"/>
        <v>SINGOLO</v>
      </c>
      <c r="T1344" s="57" t="str">
        <f>Tabella3[[#This Row],[Descrizione Attività]]</f>
        <v>PERMESSO SINDACALE</v>
      </c>
      <c r="U1344" s="57" t="str">
        <f>IF(Tabella1[[#This Row],[DATA]]="","","02")</f>
        <v>02</v>
      </c>
      <c r="V1344" s="34"/>
      <c r="W1344" s="34"/>
      <c r="X1344" s="33"/>
      <c r="Y1344" s="23"/>
      <c r="Z1344" s="21" t="str">
        <f t="shared" si="450"/>
        <v>venerdì</v>
      </c>
      <c r="AA1344" s="22">
        <f t="shared" si="451"/>
        <v>5</v>
      </c>
      <c r="AB1344" s="22" t="str">
        <f t="shared" si="452"/>
        <v>05:00</v>
      </c>
      <c r="AC1344" s="22" t="str">
        <f t="shared" si="453"/>
        <v>NO</v>
      </c>
      <c r="AD1344" s="46"/>
      <c r="AE1344" s="85">
        <v>45849</v>
      </c>
      <c r="AF1344" s="86" t="s">
        <v>108</v>
      </c>
      <c r="AG1344" s="86"/>
      <c r="AH1344" s="86">
        <v>4045</v>
      </c>
      <c r="AI1344" s="86">
        <v>10</v>
      </c>
      <c r="AJ1344" s="87">
        <v>7.45</v>
      </c>
      <c r="AK1344" s="87">
        <v>12.45</v>
      </c>
      <c r="AL1344" s="87">
        <v>5</v>
      </c>
      <c r="AM1344" s="86" t="s">
        <v>182</v>
      </c>
      <c r="AN1344" s="86" t="s">
        <v>49</v>
      </c>
      <c r="AO1344" s="75">
        <v>404</v>
      </c>
    </row>
    <row r="1345" spans="1:41" ht="14.45" customHeight="1">
      <c r="A1345" s="38"/>
      <c r="B1345" s="9">
        <f t="shared" si="440"/>
        <v>45849</v>
      </c>
      <c r="C1345" s="39" t="str">
        <f t="shared" si="461"/>
        <v>23/134</v>
      </c>
      <c r="D1345" s="38" t="str">
        <f>IF(AF1345="", "", IFERROR(TEXT(INDEX(Tabella4[N°], MATCH("*"&amp;AF1345&amp;"*", Tabella4[DIPENDENTE], 0)), "0000"), "Non trovato"))</f>
        <v>2109</v>
      </c>
      <c r="E1345" s="38" t="str">
        <f>IF(AG1345="", "", IF(ISERROR(MATCH("*"&amp;AG1345&amp;"*", Tabella4[DIPENDENTE], 0)), "Non trovato", TEXT(INDEX(Tabella4[N°], MATCH("*"&amp;AG1345&amp;"*", Tabella4[DIPENDENTE], 0)), "0000")))</f>
        <v/>
      </c>
      <c r="F1345" s="48" t="str">
        <f t="shared" si="441"/>
        <v>CAVALLI</v>
      </c>
      <c r="G1345" s="48" t="str">
        <f t="shared" si="442"/>
        <v/>
      </c>
      <c r="H1345" s="57"/>
      <c r="I1345" s="68" t="str">
        <f t="shared" si="443"/>
        <v>02</v>
      </c>
      <c r="J1345" s="39" t="str">
        <f t="shared" si="458"/>
        <v/>
      </c>
      <c r="K1345" s="40" t="str">
        <f t="shared" si="459"/>
        <v>06:00</v>
      </c>
      <c r="L1345" s="48"/>
      <c r="M1345" s="41" t="str">
        <f t="shared" si="460"/>
        <v/>
      </c>
      <c r="N1345" s="41" t="str">
        <f t="shared" si="444"/>
        <v/>
      </c>
      <c r="O1345" s="10" t="str">
        <f t="shared" si="445"/>
        <v>06:00</v>
      </c>
      <c r="P1345" s="10" t="str">
        <f t="shared" si="446"/>
        <v/>
      </c>
      <c r="Q1345" s="48" t="str">
        <f t="shared" si="447"/>
        <v/>
      </c>
      <c r="R1345" s="48" t="str">
        <f t="shared" si="448"/>
        <v/>
      </c>
      <c r="S1345" s="42" t="str">
        <f t="shared" si="449"/>
        <v>SINGOLO</v>
      </c>
      <c r="T1345" s="57" t="str">
        <f>Tabella3[[#This Row],[Descrizione Attività]]</f>
        <v>Manutenzione Strumentale Isab</v>
      </c>
      <c r="U1345" s="57" t="str">
        <f>IF(Tabella1[[#This Row],[DATA]]="","","02")</f>
        <v>02</v>
      </c>
      <c r="V1345" s="34"/>
      <c r="W1345" s="34"/>
      <c r="X1345" s="33"/>
      <c r="Y1345" s="23"/>
      <c r="Z1345" s="21" t="str">
        <f t="shared" si="450"/>
        <v>venerdì</v>
      </c>
      <c r="AA1345" s="22">
        <f t="shared" si="451"/>
        <v>6</v>
      </c>
      <c r="AB1345" s="22" t="str">
        <f t="shared" si="452"/>
        <v>06:00</v>
      </c>
      <c r="AC1345" s="22" t="str">
        <f t="shared" si="453"/>
        <v>NO</v>
      </c>
      <c r="AD1345" s="46"/>
      <c r="AE1345" s="85">
        <v>45849</v>
      </c>
      <c r="AF1345" s="86" t="s">
        <v>114</v>
      </c>
      <c r="AG1345" s="86"/>
      <c r="AH1345" s="86">
        <v>23134</v>
      </c>
      <c r="AI1345" s="86">
        <v>20</v>
      </c>
      <c r="AJ1345" s="87">
        <v>7.45</v>
      </c>
      <c r="AK1345" s="87">
        <v>13.45</v>
      </c>
      <c r="AL1345" s="87">
        <v>6</v>
      </c>
      <c r="AM1345" s="86" t="s">
        <v>156</v>
      </c>
      <c r="AN1345" s="86" t="s">
        <v>49</v>
      </c>
      <c r="AO1345" s="75" t="s">
        <v>46</v>
      </c>
    </row>
    <row r="1346" spans="1:41" ht="14.45" customHeight="1">
      <c r="A1346" s="38"/>
      <c r="B1346" s="9">
        <f t="shared" si="440"/>
        <v>45849</v>
      </c>
      <c r="C1346" s="39">
        <f t="shared" si="461"/>
        <v>404</v>
      </c>
      <c r="D1346" s="38" t="str">
        <f>IF(AF1346="", "", IFERROR(TEXT(INDEX(Tabella4[N°], MATCH("*"&amp;AF1346&amp;"*", Tabella4[DIPENDENTE], 0)), "0000"), "Non trovato"))</f>
        <v>0278</v>
      </c>
      <c r="E1346" s="38" t="str">
        <f>IF(AG1346="", "", IF(ISERROR(MATCH("*"&amp;AG1346&amp;"*", Tabella4[DIPENDENTE], 0)), "Non trovato", TEXT(INDEX(Tabella4[N°], MATCH("*"&amp;AG1346&amp;"*", Tabella4[DIPENDENTE], 0)), "0000")))</f>
        <v>1765</v>
      </c>
      <c r="F1346" s="48" t="str">
        <f t="shared" si="441"/>
        <v>INTRESSALVI</v>
      </c>
      <c r="G1346" s="48" t="str">
        <f t="shared" si="442"/>
        <v>SIRINGO</v>
      </c>
      <c r="H1346" s="57"/>
      <c r="I1346" s="68" t="str">
        <f t="shared" si="443"/>
        <v>02</v>
      </c>
      <c r="J1346" s="39" t="str">
        <f t="shared" si="458"/>
        <v>07:00</v>
      </c>
      <c r="K1346" s="40" t="str">
        <f t="shared" si="459"/>
        <v/>
      </c>
      <c r="L1346" s="48"/>
      <c r="M1346" s="41" t="str">
        <f t="shared" si="460"/>
        <v/>
      </c>
      <c r="N1346" s="41" t="str">
        <f t="shared" si="444"/>
        <v/>
      </c>
      <c r="O1346" s="10" t="str">
        <f t="shared" si="445"/>
        <v>07:00</v>
      </c>
      <c r="P1346" s="10" t="str">
        <f t="shared" si="446"/>
        <v/>
      </c>
      <c r="Q1346" s="48" t="str">
        <f t="shared" si="447"/>
        <v/>
      </c>
      <c r="R1346" s="48" t="str">
        <f t="shared" si="448"/>
        <v/>
      </c>
      <c r="S1346" s="42" t="str">
        <f t="shared" si="449"/>
        <v>DOPPIO</v>
      </c>
      <c r="T1346" s="57" t="str">
        <f>Tabella3[[#This Row],[Descrizione Attività]]</f>
        <v>ORE CONTO PROPRIO</v>
      </c>
      <c r="U1346" s="57" t="str">
        <f>IF(Tabella1[[#This Row],[DATA]]="","","02")</f>
        <v>02</v>
      </c>
      <c r="V1346" s="34"/>
      <c r="W1346" s="34"/>
      <c r="X1346" s="33"/>
      <c r="Y1346" s="23"/>
      <c r="Z1346" s="21" t="str">
        <f t="shared" si="450"/>
        <v>venerdì</v>
      </c>
      <c r="AA1346" s="22">
        <f t="shared" si="451"/>
        <v>7</v>
      </c>
      <c r="AB1346" s="22" t="str">
        <f t="shared" si="452"/>
        <v>07:00</v>
      </c>
      <c r="AC1346" s="22" t="str">
        <f t="shared" si="453"/>
        <v>NO</v>
      </c>
      <c r="AD1346" s="46"/>
      <c r="AE1346" s="85">
        <v>45849</v>
      </c>
      <c r="AF1346" s="86" t="s">
        <v>50</v>
      </c>
      <c r="AG1346" s="86" t="s">
        <v>112</v>
      </c>
      <c r="AH1346" s="86">
        <v>4041</v>
      </c>
      <c r="AI1346" s="86">
        <v>10</v>
      </c>
      <c r="AJ1346" s="87">
        <v>7.45</v>
      </c>
      <c r="AK1346" s="87">
        <v>14.45</v>
      </c>
      <c r="AL1346" s="87">
        <v>14</v>
      </c>
      <c r="AM1346" s="86" t="s">
        <v>62</v>
      </c>
      <c r="AN1346" s="86" t="s">
        <v>49</v>
      </c>
      <c r="AO1346" s="75">
        <v>4041</v>
      </c>
    </row>
    <row r="1347" spans="1:41" ht="14.45" customHeight="1">
      <c r="A1347" s="38"/>
      <c r="B1347" s="9">
        <f t="shared" si="440"/>
        <v>45849</v>
      </c>
      <c r="C1347" s="39">
        <f t="shared" si="461"/>
        <v>404</v>
      </c>
      <c r="D1347" s="38" t="str">
        <f>IF(AF1347="", "", IFERROR(TEXT(INDEX(Tabella4[N°], MATCH("*"&amp;AF1347&amp;"*", Tabella4[DIPENDENTE], 0)), "0000"), "Non trovato"))</f>
        <v>1876</v>
      </c>
      <c r="E1347" s="38" t="str">
        <f>IF(AG1347="", "", IF(ISERROR(MATCH("*"&amp;AG1347&amp;"*", Tabella4[DIPENDENTE], 0)), "Non trovato", TEXT(INDEX(Tabella4[N°], MATCH("*"&amp;AG1347&amp;"*", Tabella4[DIPENDENTE], 0)), "0000")))</f>
        <v/>
      </c>
      <c r="F1347" s="48" t="str">
        <f t="shared" si="441"/>
        <v>RICCIO</v>
      </c>
      <c r="G1347" s="48" t="str">
        <f t="shared" si="442"/>
        <v/>
      </c>
      <c r="H1347" s="57"/>
      <c r="I1347" s="68" t="str">
        <f t="shared" si="443"/>
        <v>02</v>
      </c>
      <c r="J1347" s="39" t="str">
        <f t="shared" si="458"/>
        <v>05:30</v>
      </c>
      <c r="K1347" s="40" t="str">
        <f t="shared" si="459"/>
        <v/>
      </c>
      <c r="L1347" s="48"/>
      <c r="M1347" s="41" t="str">
        <f t="shared" si="460"/>
        <v/>
      </c>
      <c r="N1347" s="41" t="str">
        <f t="shared" si="444"/>
        <v/>
      </c>
      <c r="O1347" s="10" t="str">
        <f t="shared" si="445"/>
        <v>05:30</v>
      </c>
      <c r="P1347" s="10" t="str">
        <f t="shared" si="446"/>
        <v/>
      </c>
      <c r="Q1347" s="48" t="str">
        <f t="shared" si="447"/>
        <v/>
      </c>
      <c r="R1347" s="48" t="str">
        <f t="shared" si="448"/>
        <v/>
      </c>
      <c r="S1347" s="42" t="str">
        <f t="shared" si="449"/>
        <v>SINGOLO</v>
      </c>
      <c r="T1347" s="57" t="str">
        <f>Tabella3[[#This Row],[Descrizione Attività]]</f>
        <v>ORE CONTO PROPRIO</v>
      </c>
      <c r="U1347" s="57" t="str">
        <f>IF(Tabella1[[#This Row],[DATA]]="","","02")</f>
        <v>02</v>
      </c>
      <c r="V1347" s="34"/>
      <c r="W1347" s="34"/>
      <c r="X1347" s="33"/>
      <c r="Y1347" s="23"/>
      <c r="Z1347" s="21" t="str">
        <f t="shared" si="450"/>
        <v>venerdì</v>
      </c>
      <c r="AA1347" s="22">
        <f t="shared" si="451"/>
        <v>5.5</v>
      </c>
      <c r="AB1347" s="22" t="str">
        <f t="shared" si="452"/>
        <v>05:30</v>
      </c>
      <c r="AC1347" s="22" t="str">
        <f t="shared" si="453"/>
        <v>NO</v>
      </c>
      <c r="AD1347" s="46"/>
      <c r="AE1347" s="85">
        <v>45849</v>
      </c>
      <c r="AF1347" s="86" t="s">
        <v>56</v>
      </c>
      <c r="AG1347" s="86"/>
      <c r="AH1347" s="86">
        <v>4041</v>
      </c>
      <c r="AI1347" s="86">
        <v>10</v>
      </c>
      <c r="AJ1347" s="87">
        <v>7.45</v>
      </c>
      <c r="AK1347" s="87">
        <v>13.15</v>
      </c>
      <c r="AL1347" s="87">
        <v>5.5</v>
      </c>
      <c r="AM1347" s="86" t="s">
        <v>62</v>
      </c>
      <c r="AN1347" s="86" t="s">
        <v>49</v>
      </c>
      <c r="AO1347" s="75">
        <v>4041</v>
      </c>
    </row>
    <row r="1348" spans="1:41" ht="14.45" customHeight="1">
      <c r="A1348" s="38"/>
      <c r="B1348" s="9">
        <f t="shared" ref="B1348:B1411" si="462">IF(OR(AE1348="", AE1348=0), "", AE1348)</f>
        <v>45849</v>
      </c>
      <c r="C1348" s="39">
        <f>IF(AH1348="","", IF(OR(AH1348=4041, AH1348=4042, AH1348=4043, AH1348=4044, AH1348=4045, AH1348=4046, AH1348=4048, AH1348=4049, AH1348=4051, AH1348=4052, AH1348=4053, AH1348=4054),
    404,
    IF(AH1348=4047,
        "ALTRO CANTIERE",
        IF(AH1348=4050,
            430,
            IF(LEN(AH1348)=5,
                MID(AH1348, 1, 2) &amp; "/" &amp; MID(AH1348, 3, 3),
                AH1348
            )
        )
    )
))</f>
        <v>5400257240</v>
      </c>
      <c r="D1348" s="38" t="str">
        <f>IF(AF1348="", "", IFERROR(TEXT(INDEX(Tabella4[N°], MATCH("*"&amp;AF1348&amp;"*", Tabella4[DIPENDENTE], 0)), "0000"), "Non trovato"))</f>
        <v>0490</v>
      </c>
      <c r="E1348" s="38" t="str">
        <f>IF(AG1348="", "", IF(ISERROR(MATCH("*"&amp;AG1348&amp;"*", Tabella4[DIPENDENTE], 0)), "Non trovato", TEXT(INDEX(Tabella4[N°], MATCH("*"&amp;AG1348&amp;"*", Tabella4[DIPENDENTE], 0)), "0000")))</f>
        <v/>
      </c>
      <c r="F1348" s="48" t="str">
        <f t="shared" ref="F1348:F1411" si="463">IF(AF1348="","",AF1348)</f>
        <v>RICIPUTO</v>
      </c>
      <c r="G1348" s="48" t="str">
        <f t="shared" ref="G1348:G1411" si="464">IF(AG1348="","",AG1348)</f>
        <v/>
      </c>
      <c r="H1348" s="57"/>
      <c r="I1348" s="68" t="str">
        <f t="shared" ref="I1348:I1411" si="465">IF(B1348&lt;&gt;"", "02", "")</f>
        <v>02</v>
      </c>
      <c r="J1348" s="39" t="str">
        <f>IF(OR(AH1348=4041, AH1348=4048, AH1348=4049, AH1348=4054, AH1348=4050,AH1348=428),
    IF(TEXT(VALUE(AB1348) -
        IF(M1348&lt;&gt;"", VALUE(M1348), 0) -
        IF(N1348&lt;&gt;"", VALUE(N1348), 0),
    "[hh]:mm") = "00:00",
    "",
    TEXT(VALUE(AB1348) -
        IF(M1348&lt;&gt;"", VALUE(M1348), 0) -
        IF(N1348&lt;&gt;"", VALUE(N1348), 0),
    "[hh]:mm")),
    "")</f>
        <v/>
      </c>
      <c r="K1348" s="40" t="str">
        <f>IF(AND(AH1348&lt;&gt;4041, AH1348&lt;&gt;428, AH1348&lt;&gt;4048, AH1348&lt;&gt;4054, AH1348&lt;&gt;4049, AH1348&lt;&gt;4045, AH1348&lt;&gt;4046, AH1348&lt;&gt;4052, AH1348&lt;&gt;4044, AH1348&lt;&gt;4042, AH1348&lt;&gt;4043, AH1348&lt;&gt;4053, AH1348&lt;&gt;4047, AH1348&lt;&gt;4050),
    IF(ISERROR(TEXT(VALUE(AB1348) -
        IF(M1348&lt;&gt;"", VALUE(M1348), 0) -
        IF(N1348&lt;&gt;"", VALUE(N1348), 0),
    "[hh]:mm")), "",
    IF(TEXT(VALUE(AB1348) -
        IF(M1348&lt;&gt;"", VALUE(M1348), 0) -
        IF(N1348&lt;&gt;"", VALUE(N1348), 0),
    "[hh]:mm") = "00:00",
    "",
    TEXT(VALUE(AB1348) -
        IF(M1348&lt;&gt;"", VALUE(M1348), 0) -
        IF(N1348&lt;&gt;"", VALUE(N1348), 0),
    "[hh]:mm"))),
    "")</f>
        <v>04:45</v>
      </c>
      <c r="L1348" s="48"/>
      <c r="M1348" s="41" t="str">
        <f>IF(AND(AC1348="NO", OR(Z1348="lunedì", Z1348="martedì", Z1348="mercoledì", Z1348="giovedì", Z1348="venerdì")),
    IF(Z1348="venerdì",
        IF(VALUE(AB1348)&gt;VALUE("7:00"),TEXT(VALUE(AB1348)-VALUE("7:00"),"[hh]:mm"),""),
        IF(VALUE(AB1348)&gt;VALUE("8:15"),TEXT(VALUE(AB1348)-VALUE("8:15"),"[hh]:mm"),"")
    ),
"")</f>
        <v/>
      </c>
      <c r="N1348" s="41" t="str">
        <f t="shared" ref="N1348:N1411" si="466">IF(AND(OR(Z1348="sabato", Z1348="domenica", AC1348="SI"), AB1348&lt;&gt;0), AB1348, "")</f>
        <v/>
      </c>
      <c r="O1348" s="10" t="str">
        <f t="shared" ref="O1348:O1411" si="467">AB1348</f>
        <v>04:45</v>
      </c>
      <c r="P1348" s="10" t="str">
        <f t="shared" ref="P1348:P1411" si="468">IF(OR(AH1348=4042, AH1348=4044),AB1348, "")</f>
        <v/>
      </c>
      <c r="Q1348" s="48" t="str">
        <f t="shared" ref="Q1348:Q1411" si="469">IF(OR(AH1348=4043, AH1348=4053),AB1348, "")</f>
        <v/>
      </c>
      <c r="R1348" s="48" t="str">
        <f t="shared" ref="R1348:R1411" si="470">IF(OR(AH1348=4045, AH1348=4046,AH1348=4052),AB1348, "")</f>
        <v/>
      </c>
      <c r="S1348" s="42" t="str">
        <f t="shared" ref="S1348:S1411" si="471">IF(G1348="",IF(F1348="","","SINGOLO"),IF(F1348&lt;&gt;"","DOPPIO",""))</f>
        <v>SINGOLO</v>
      </c>
      <c r="T1348" s="57" t="str">
        <f>Tabella3[[#This Row],[Descrizione Attività]]</f>
        <v>ARCOM BLE PON: squ stru corrett Luglio</v>
      </c>
      <c r="U1348" s="57" t="str">
        <f>IF(Tabella1[[#This Row],[DATA]]="","","02")</f>
        <v>02</v>
      </c>
      <c r="V1348" s="34"/>
      <c r="W1348" s="34"/>
      <c r="X1348" s="33"/>
      <c r="Y1348" s="23"/>
      <c r="Z1348" s="21" t="str">
        <f t="shared" ref="Z1348:Z1411" si="472">TEXT(B1348, "gggg")</f>
        <v>venerdì</v>
      </c>
      <c r="AA1348" s="22">
        <f t="shared" ref="AA1348:AA1411" si="473">IF(AND(AF1348="", AG1348=""), "", IF(AND(AF1348&lt;&gt;"", AG1348&lt;&gt;""), AL1348/2, AL1348))</f>
        <v>4.75</v>
      </c>
      <c r="AB1348" s="22" t="str">
        <f t="shared" ref="AB1348:AB1411" si="474">IF(AA1348="", "", TEXT(AA1348/24, "[hh]:mm"))</f>
        <v>04:45</v>
      </c>
      <c r="AC1348" s="22" t="str">
        <f t="shared" ref="AC1348:AC1411" si="475">IF(COUNTIF(Y$1:Y$1976, B1348) &gt; 0, "SI", "NO")</f>
        <v>NO</v>
      </c>
      <c r="AD1348" s="46"/>
      <c r="AE1348" s="85">
        <v>45849</v>
      </c>
      <c r="AF1348" s="86" t="s">
        <v>96</v>
      </c>
      <c r="AG1348" s="86"/>
      <c r="AH1348" s="86">
        <v>5400257240</v>
      </c>
      <c r="AI1348" s="86">
        <v>10</v>
      </c>
      <c r="AJ1348" s="87">
        <v>8</v>
      </c>
      <c r="AK1348" s="87">
        <v>12.45</v>
      </c>
      <c r="AL1348" s="87">
        <v>4.75</v>
      </c>
      <c r="AM1348" s="86" t="s">
        <v>261</v>
      </c>
      <c r="AN1348" s="86" t="s">
        <v>45</v>
      </c>
      <c r="AO1348" s="75" t="s">
        <v>46</v>
      </c>
    </row>
    <row r="1349" spans="1:41" ht="14.45" customHeight="1">
      <c r="A1349" s="38"/>
      <c r="B1349" s="9">
        <f t="shared" si="462"/>
        <v>45849</v>
      </c>
      <c r="C1349" s="39" t="str">
        <f>IF(AH1349="","", IF(OR(AH1349=4041, AH1349=4042, AH1349=4043, AH1349=4044, AH1349=4045, AH1349=4046, AH1349=4048, AH1349=4049, AH1349=4051, AH1349=4052, AH1349=4053, AH1349=4054),
404,
IF(AH1349=4047,
"ALTRO CANTIERE",
IF(AH1349=4050,
430,
IF(LEN(AH1349)=5,
MID(AH1349, 1, 2) &amp; "/" &amp; MID(AH1349, 3, 3),
AH1349)
)
)
))</f>
        <v>23/134</v>
      </c>
      <c r="D1349" s="38" t="str">
        <f>IF(AF1349="", "", IFERROR(TEXT(INDEX(Tabella4[N°], MATCH("*"&amp;AF1349&amp;"*", Tabella4[DIPENDENTE], 0)), "0000"), "Non trovato"))</f>
        <v>0263</v>
      </c>
      <c r="E1349" s="38" t="str">
        <f>IF(AG1349="", "", IF(ISERROR(MATCH("*"&amp;AG1349&amp;"*", Tabella4[DIPENDENTE], 0)), "Non trovato", TEXT(INDEX(Tabella4[N°], MATCH("*"&amp;AG1349&amp;"*", Tabella4[DIPENDENTE], 0)), "0000")))</f>
        <v/>
      </c>
      <c r="F1349" s="48" t="str">
        <f t="shared" si="463"/>
        <v>ROSSITTO G</v>
      </c>
      <c r="G1349" s="48" t="str">
        <f t="shared" si="464"/>
        <v/>
      </c>
      <c r="H1349" s="57"/>
      <c r="I1349" s="68" t="str">
        <f t="shared" si="465"/>
        <v>02</v>
      </c>
      <c r="J1349" s="39" t="str">
        <f t="shared" ref="J1349:J1380" si="476">IF(OR(AH1349=4041, AH1349=4048, AH1349=4049, AH1349=4054, AH1349=4050,AH1349=428),
IF(TEXT(VALUE(AB1349) -
IF(M1349&lt;&gt;"", VALUE(M1349), 0) -
IF(N1349&lt;&gt;"", VALUE(N1349), 0),
"[hh]:mm") = "00:00",
"",
TEXT(VALUE(AB1349) -
IF(M1349&lt;&gt;"", VALUE(M1349), 0) -
IF(N1349&lt;&gt;"", VALUE(N1349), 0),
"[hh]:mm")),
"")</f>
        <v/>
      </c>
      <c r="K1349" s="40" t="str">
        <f t="shared" ref="K1349:K1380" si="477">IF(AND(AH1349&lt;&gt;4041, AH1349&lt;&gt;428, AH1349&lt;&gt;4048, AH1349&lt;&gt;4054, AH1349&lt;&gt;4049, AH1349&lt;&gt;4045, AH1349&lt;&gt;4046, AH1349&lt;&gt;4052, AH1349&lt;&gt;4044, AH1349&lt;&gt;4042, AH1349&lt;&gt;4043, AH1349&lt;&gt;4053, AH1349&lt;&gt;4047, AH1349&lt;&gt;4050),
IF(ISERROR(TEXT(VALUE(AB1349) -
IF(M1349&lt;&gt;"", VALUE(M1349), 0) -
IF(N1349&lt;&gt;"", VALUE(N1349), 0),
"[hh]:mm")), "",
IF(TEXT(VALUE(AB1349) -
IF(M1349&lt;&gt;"", VALUE(M1349), 0) -
IF(N1349&lt;&gt;"", VALUE(N1349), 0),
"[hh]:mm") = "00:00",
"",
TEXT(VALUE(AB1349) -
IF(M1349&lt;&gt;"", VALUE(M1349), 0) -
IF(N1349&lt;&gt;"", VALUE(N1349), 0),
"[hh]:mm"))),
"")</f>
        <v>07:00</v>
      </c>
      <c r="L1349" s="48"/>
      <c r="M1349" s="41" t="str">
        <f t="shared" ref="M1349:M1380" si="478">IF(AND(AC1349="NO", OR(Z1349="lunedì", Z1349="martedì", Z1349="mercoledì", Z1349="giovedì", Z1349="venerdì")),
IF(Z1349="venerdì",
IF(VALUE(AB1349)&gt;VALUE("7:00"),TEXT(VALUE(AB1349)-VALUE("7:00"),"[hh]:mm"),""),
IF(VALUE(AB1349)&gt;VALUE("8:15"),TEXT(VALUE(AB1349)-VALUE("8:15"),"[hh]:mm"),"")
),
"")</f>
        <v>01:30</v>
      </c>
      <c r="N1349" s="41" t="str">
        <f t="shared" si="466"/>
        <v/>
      </c>
      <c r="O1349" s="10" t="str">
        <f t="shared" si="467"/>
        <v>08:30</v>
      </c>
      <c r="P1349" s="10" t="str">
        <f t="shared" si="468"/>
        <v/>
      </c>
      <c r="Q1349" s="48" t="str">
        <f t="shared" si="469"/>
        <v/>
      </c>
      <c r="R1349" s="48" t="str">
        <f t="shared" si="470"/>
        <v/>
      </c>
      <c r="S1349" s="42" t="str">
        <f t="shared" si="471"/>
        <v>SINGOLO</v>
      </c>
      <c r="T1349" s="57" t="str">
        <f>Tabella3[[#This Row],[Descrizione Attività]]</f>
        <v>Manutenzione Elettrica Isab</v>
      </c>
      <c r="U1349" s="57" t="str">
        <f>IF(Tabella1[[#This Row],[DATA]]="","","02")</f>
        <v>02</v>
      </c>
      <c r="V1349" s="34"/>
      <c r="W1349" s="34"/>
      <c r="X1349" s="33"/>
      <c r="Y1349" s="23"/>
      <c r="Z1349" s="21" t="str">
        <f t="shared" si="472"/>
        <v>venerdì</v>
      </c>
      <c r="AA1349" s="22">
        <f t="shared" si="473"/>
        <v>8.5</v>
      </c>
      <c r="AB1349" s="22" t="str">
        <f t="shared" si="474"/>
        <v>08:30</v>
      </c>
      <c r="AC1349" s="22" t="str">
        <f t="shared" si="475"/>
        <v>NO</v>
      </c>
      <c r="AD1349" s="46"/>
      <c r="AE1349" s="85">
        <v>45849</v>
      </c>
      <c r="AF1349" s="86" t="s">
        <v>110</v>
      </c>
      <c r="AG1349" s="86"/>
      <c r="AH1349" s="86">
        <v>23134</v>
      </c>
      <c r="AI1349" s="86">
        <v>10</v>
      </c>
      <c r="AJ1349" s="87">
        <v>6.15</v>
      </c>
      <c r="AK1349" s="87">
        <v>14.45</v>
      </c>
      <c r="AL1349" s="87">
        <v>8.5</v>
      </c>
      <c r="AM1349" s="86" t="s">
        <v>111</v>
      </c>
      <c r="AN1349" s="86" t="s">
        <v>49</v>
      </c>
      <c r="AO1349" s="75" t="s">
        <v>61</v>
      </c>
    </row>
    <row r="1350" spans="1:41" ht="14.45" customHeight="1">
      <c r="A1350" s="38"/>
      <c r="B1350" s="9">
        <f t="shared" si="462"/>
        <v>45849</v>
      </c>
      <c r="C1350" s="39">
        <f t="shared" ref="C1350:C1380" si="479">IF(AH1350="","", IF(OR(AH1350=4041, AH1350=4042, AH1350=4043, AH1350=4044, AH1350=4045, AH1350=4046, AH1350=4048, AH1350=4049, AH1350=4051, AH1350=4052, AH1350=4053, AH1350=4054),
404,
IF(AH1350=4047,
"ALTRO CANTIERE",
IF(AH1350=4050,
430,
IF(LEN(AH1350)=5,
MID(AH1350, 1, 2) &amp; "/" &amp; MID(AH1350, 3, 3),
AH1350)
)
)
))</f>
        <v>404</v>
      </c>
      <c r="D1350" s="38" t="str">
        <f>IF(AF1350="", "", IFERROR(TEXT(INDEX(Tabella4[N°], MATCH("*"&amp;AF1350&amp;"*", Tabella4[DIPENDENTE], 0)), "0000"), "Non trovato"))</f>
        <v>0483</v>
      </c>
      <c r="E1350" s="38" t="str">
        <f>IF(AG1350="", "", IF(ISERROR(MATCH("*"&amp;AG1350&amp;"*", Tabella4[DIPENDENTE], 0)), "Non trovato", TEXT(INDEX(Tabella4[N°], MATCH("*"&amp;AG1350&amp;"*", Tabella4[DIPENDENTE], 0)), "0000")))</f>
        <v>0266</v>
      </c>
      <c r="F1350" s="48" t="str">
        <f t="shared" si="463"/>
        <v>SCARAVELLI</v>
      </c>
      <c r="G1350" s="48" t="str">
        <f t="shared" si="464"/>
        <v>DI SALVO</v>
      </c>
      <c r="H1350" s="57"/>
      <c r="I1350" s="68" t="str">
        <f t="shared" si="465"/>
        <v>02</v>
      </c>
      <c r="J1350" s="39" t="str">
        <f t="shared" si="476"/>
        <v>05:00</v>
      </c>
      <c r="K1350" s="40" t="str">
        <f t="shared" si="477"/>
        <v/>
      </c>
      <c r="L1350" s="48"/>
      <c r="M1350" s="41" t="str">
        <f t="shared" si="478"/>
        <v/>
      </c>
      <c r="N1350" s="41" t="str">
        <f t="shared" si="466"/>
        <v/>
      </c>
      <c r="O1350" s="10" t="str">
        <f t="shared" si="467"/>
        <v>05:00</v>
      </c>
      <c r="P1350" s="10" t="str">
        <f t="shared" si="468"/>
        <v/>
      </c>
      <c r="Q1350" s="48" t="str">
        <f t="shared" si="469"/>
        <v/>
      </c>
      <c r="R1350" s="48" t="str">
        <f t="shared" si="470"/>
        <v/>
      </c>
      <c r="S1350" s="42" t="str">
        <f t="shared" si="471"/>
        <v>DOPPIO</v>
      </c>
      <c r="T1350" s="57" t="str">
        <f>Tabella3[[#This Row],[Descrizione Attività]]</f>
        <v>ORE CONTO PROPRIO</v>
      </c>
      <c r="U1350" s="57" t="str">
        <f>IF(Tabella1[[#This Row],[DATA]]="","","02")</f>
        <v>02</v>
      </c>
      <c r="V1350" s="34"/>
      <c r="W1350" s="34"/>
      <c r="X1350" s="33"/>
      <c r="Y1350" s="23"/>
      <c r="Z1350" s="21" t="str">
        <f t="shared" si="472"/>
        <v>venerdì</v>
      </c>
      <c r="AA1350" s="22">
        <f t="shared" si="473"/>
        <v>5</v>
      </c>
      <c r="AB1350" s="22" t="str">
        <f t="shared" si="474"/>
        <v>05:00</v>
      </c>
      <c r="AC1350" s="22" t="str">
        <f t="shared" si="475"/>
        <v>NO</v>
      </c>
      <c r="AD1350" s="46"/>
      <c r="AE1350" s="85">
        <v>45849</v>
      </c>
      <c r="AF1350" s="86" t="s">
        <v>51</v>
      </c>
      <c r="AG1350" s="86" t="s">
        <v>54</v>
      </c>
      <c r="AH1350" s="86">
        <v>4041</v>
      </c>
      <c r="AI1350" s="86">
        <v>10</v>
      </c>
      <c r="AJ1350" s="87">
        <v>7.45</v>
      </c>
      <c r="AK1350" s="87">
        <v>12.45</v>
      </c>
      <c r="AL1350" s="87">
        <v>10</v>
      </c>
      <c r="AM1350" s="86" t="s">
        <v>62</v>
      </c>
      <c r="AN1350" s="86" t="s">
        <v>49</v>
      </c>
      <c r="AO1350" s="75">
        <v>4041</v>
      </c>
    </row>
    <row r="1351" spans="1:41" ht="14.45" customHeight="1">
      <c r="A1351" s="38"/>
      <c r="B1351" s="9">
        <f t="shared" si="462"/>
        <v>45849</v>
      </c>
      <c r="C1351" s="39">
        <f t="shared" si="479"/>
        <v>404</v>
      </c>
      <c r="D1351" s="38" t="str">
        <f>IF(AF1351="", "", IFERROR(TEXT(INDEX(Tabella4[N°], MATCH("*"&amp;AF1351&amp;"*", Tabella4[DIPENDENTE], 0)), "0000"), "Non trovato"))</f>
        <v>0483</v>
      </c>
      <c r="E1351" s="38" t="str">
        <f>IF(AG1351="", "", IF(ISERROR(MATCH("*"&amp;AG1351&amp;"*", Tabella4[DIPENDENTE], 0)), "Non trovato", TEXT(INDEX(Tabella4[N°], MATCH("*"&amp;AG1351&amp;"*", Tabella4[DIPENDENTE], 0)), "0000")))</f>
        <v/>
      </c>
      <c r="F1351" s="48" t="str">
        <f t="shared" si="463"/>
        <v>SCARAVELLI</v>
      </c>
      <c r="G1351" s="48" t="str">
        <f t="shared" si="464"/>
        <v/>
      </c>
      <c r="H1351" s="57"/>
      <c r="I1351" s="68" t="str">
        <f t="shared" si="465"/>
        <v>02</v>
      </c>
      <c r="J1351" s="39" t="str">
        <f t="shared" si="476"/>
        <v>01:30</v>
      </c>
      <c r="K1351" s="40" t="str">
        <f t="shared" si="477"/>
        <v/>
      </c>
      <c r="L1351" s="48"/>
      <c r="M1351" s="41" t="str">
        <f t="shared" si="478"/>
        <v/>
      </c>
      <c r="N1351" s="41" t="str">
        <f t="shared" si="466"/>
        <v/>
      </c>
      <c r="O1351" s="10" t="str">
        <f t="shared" si="467"/>
        <v>01:30</v>
      </c>
      <c r="P1351" s="10" t="str">
        <f t="shared" si="468"/>
        <v/>
      </c>
      <c r="Q1351" s="48" t="str">
        <f t="shared" si="469"/>
        <v/>
      </c>
      <c r="R1351" s="48" t="str">
        <f t="shared" si="470"/>
        <v/>
      </c>
      <c r="S1351" s="42" t="str">
        <f t="shared" si="471"/>
        <v>SINGOLO</v>
      </c>
      <c r="T1351" s="57" t="str">
        <f>Tabella3[[#This Row],[Descrizione Attività]]</f>
        <v>ORE CONTO PROPRIO</v>
      </c>
      <c r="U1351" s="57" t="str">
        <f>IF(Tabella1[[#This Row],[DATA]]="","","02")</f>
        <v>02</v>
      </c>
      <c r="V1351" s="34"/>
      <c r="W1351" s="34"/>
      <c r="X1351" s="33"/>
      <c r="Y1351" s="23"/>
      <c r="Z1351" s="21" t="str">
        <f t="shared" si="472"/>
        <v>venerdì</v>
      </c>
      <c r="AA1351" s="22">
        <f t="shared" si="473"/>
        <v>1.5</v>
      </c>
      <c r="AB1351" s="22" t="str">
        <f t="shared" si="474"/>
        <v>01:30</v>
      </c>
      <c r="AC1351" s="22" t="str">
        <f t="shared" si="475"/>
        <v>NO</v>
      </c>
      <c r="AD1351" s="46"/>
      <c r="AE1351" s="85">
        <v>45849</v>
      </c>
      <c r="AF1351" s="86" t="s">
        <v>51</v>
      </c>
      <c r="AG1351" s="86"/>
      <c r="AH1351" s="86">
        <v>4041</v>
      </c>
      <c r="AI1351" s="86">
        <v>10</v>
      </c>
      <c r="AJ1351" s="87">
        <v>13.15</v>
      </c>
      <c r="AK1351" s="87">
        <v>14.45</v>
      </c>
      <c r="AL1351" s="87">
        <v>1.5</v>
      </c>
      <c r="AM1351" s="86" t="s">
        <v>62</v>
      </c>
      <c r="AN1351" s="86" t="s">
        <v>49</v>
      </c>
      <c r="AO1351" s="75">
        <v>4041</v>
      </c>
    </row>
    <row r="1352" spans="1:41" ht="14.45" customHeight="1">
      <c r="A1352" s="38"/>
      <c r="B1352" s="9">
        <f t="shared" si="462"/>
        <v>45849</v>
      </c>
      <c r="C1352" s="39">
        <f t="shared" si="479"/>
        <v>404</v>
      </c>
      <c r="D1352" s="38" t="str">
        <f>IF(AF1352="", "", IFERROR(TEXT(INDEX(Tabella4[N°], MATCH("*"&amp;AF1352&amp;"*", Tabella4[DIPENDENTE], 0)), "0000"), "Non trovato"))</f>
        <v>0386</v>
      </c>
      <c r="E1352" s="38" t="str">
        <f>IF(AG1352="", "", IF(ISERROR(MATCH("*"&amp;AG1352&amp;"*", Tabella4[DIPENDENTE], 0)), "Non trovato", TEXT(INDEX(Tabella4[N°], MATCH("*"&amp;AG1352&amp;"*", Tabella4[DIPENDENTE], 0)), "0000")))</f>
        <v/>
      </c>
      <c r="F1352" s="48" t="str">
        <f t="shared" si="463"/>
        <v>TRICHINI</v>
      </c>
      <c r="G1352" s="48" t="str">
        <f t="shared" si="464"/>
        <v/>
      </c>
      <c r="H1352" s="57"/>
      <c r="I1352" s="68" t="str">
        <f t="shared" si="465"/>
        <v>02</v>
      </c>
      <c r="J1352" s="39" t="str">
        <f t="shared" si="476"/>
        <v>05:00</v>
      </c>
      <c r="K1352" s="40" t="str">
        <f t="shared" si="477"/>
        <v/>
      </c>
      <c r="L1352" s="48"/>
      <c r="M1352" s="41" t="str">
        <f t="shared" si="478"/>
        <v/>
      </c>
      <c r="N1352" s="41" t="str">
        <f t="shared" si="466"/>
        <v/>
      </c>
      <c r="O1352" s="10" t="str">
        <f t="shared" si="467"/>
        <v>05:00</v>
      </c>
      <c r="P1352" s="10" t="str">
        <f t="shared" si="468"/>
        <v/>
      </c>
      <c r="Q1352" s="48" t="str">
        <f t="shared" si="469"/>
        <v/>
      </c>
      <c r="R1352" s="48" t="str">
        <f t="shared" si="470"/>
        <v/>
      </c>
      <c r="S1352" s="42" t="str">
        <f t="shared" si="471"/>
        <v>SINGOLO</v>
      </c>
      <c r="T1352" s="57" t="str">
        <f>Tabella3[[#This Row],[Descrizione Attività]]</f>
        <v>ORE CONTO PROPRIO</v>
      </c>
      <c r="U1352" s="57" t="str">
        <f>IF(Tabella1[[#This Row],[DATA]]="","","02")</f>
        <v>02</v>
      </c>
      <c r="V1352" s="34"/>
      <c r="W1352" s="34"/>
      <c r="X1352" s="33"/>
      <c r="Y1352" s="23"/>
      <c r="Z1352" s="21" t="str">
        <f t="shared" si="472"/>
        <v>venerdì</v>
      </c>
      <c r="AA1352" s="22">
        <f t="shared" si="473"/>
        <v>5</v>
      </c>
      <c r="AB1352" s="22" t="str">
        <f t="shared" si="474"/>
        <v>05:00</v>
      </c>
      <c r="AC1352" s="22" t="str">
        <f t="shared" si="475"/>
        <v>NO</v>
      </c>
      <c r="AD1352" s="46"/>
      <c r="AE1352" s="85">
        <v>45849</v>
      </c>
      <c r="AF1352" s="86" t="s">
        <v>113</v>
      </c>
      <c r="AG1352" s="86"/>
      <c r="AH1352" s="86">
        <v>4041</v>
      </c>
      <c r="AI1352" s="86">
        <v>10</v>
      </c>
      <c r="AJ1352" s="87">
        <v>7.45</v>
      </c>
      <c r="AK1352" s="87">
        <v>12.45</v>
      </c>
      <c r="AL1352" s="87">
        <v>5</v>
      </c>
      <c r="AM1352" s="86" t="s">
        <v>62</v>
      </c>
      <c r="AN1352" s="86" t="s">
        <v>49</v>
      </c>
      <c r="AO1352" s="75">
        <v>4041</v>
      </c>
    </row>
    <row r="1353" spans="1:41" ht="14.45" customHeight="1">
      <c r="A1353" s="38"/>
      <c r="B1353" s="9">
        <f t="shared" si="462"/>
        <v>45849</v>
      </c>
      <c r="C1353" s="39">
        <f t="shared" si="479"/>
        <v>5400256987</v>
      </c>
      <c r="D1353" s="38" t="str">
        <f>IF(AF1353="", "", IFERROR(TEXT(INDEX(Tabella4[N°], MATCH("*"&amp;AF1353&amp;"*", Tabella4[DIPENDENTE], 0)), "0000"), "Non trovato"))</f>
        <v>0475</v>
      </c>
      <c r="E1353" s="38" t="str">
        <f>IF(AG1353="", "", IF(ISERROR(MATCH("*"&amp;AG1353&amp;"*", Tabella4[DIPENDENTE], 0)), "Non trovato", TEXT(INDEX(Tabella4[N°], MATCH("*"&amp;AG1353&amp;"*", Tabella4[DIPENDENTE], 0)), "0000")))</f>
        <v>2114</v>
      </c>
      <c r="F1353" s="48" t="str">
        <f t="shared" si="463"/>
        <v>TRINGALI</v>
      </c>
      <c r="G1353" s="48" t="str">
        <f t="shared" si="464"/>
        <v>GUARINO</v>
      </c>
      <c r="H1353" s="57"/>
      <c r="I1353" s="68" t="str">
        <f t="shared" si="465"/>
        <v>02</v>
      </c>
      <c r="J1353" s="39" t="str">
        <f t="shared" si="476"/>
        <v/>
      </c>
      <c r="K1353" s="40" t="str">
        <f t="shared" si="477"/>
        <v>05:00</v>
      </c>
      <c r="L1353" s="48"/>
      <c r="M1353" s="41" t="str">
        <f t="shared" si="478"/>
        <v/>
      </c>
      <c r="N1353" s="41" t="str">
        <f t="shared" si="466"/>
        <v/>
      </c>
      <c r="O1353" s="10" t="str">
        <f t="shared" si="467"/>
        <v>05:00</v>
      </c>
      <c r="P1353" s="10" t="str">
        <f t="shared" si="468"/>
        <v/>
      </c>
      <c r="Q1353" s="48" t="str">
        <f t="shared" si="469"/>
        <v/>
      </c>
      <c r="R1353" s="48" t="str">
        <f t="shared" si="470"/>
        <v/>
      </c>
      <c r="S1353" s="42" t="str">
        <f t="shared" si="471"/>
        <v>DOPPIO</v>
      </c>
      <c r="T1353" s="57" t="str">
        <f>Tabella3[[#This Row],[Descrizione Attività]]</f>
        <v>SUD_Alim.ele gateway sistema SMART ABB</v>
      </c>
      <c r="U1353" s="57" t="str">
        <f>IF(Tabella1[[#This Row],[DATA]]="","","02")</f>
        <v>02</v>
      </c>
      <c r="V1353" s="34"/>
      <c r="W1353" s="34"/>
      <c r="X1353" s="33"/>
      <c r="Y1353" s="23"/>
      <c r="Z1353" s="21" t="str">
        <f t="shared" si="472"/>
        <v>venerdì</v>
      </c>
      <c r="AA1353" s="22">
        <f t="shared" si="473"/>
        <v>5</v>
      </c>
      <c r="AB1353" s="22" t="str">
        <f t="shared" si="474"/>
        <v>05:00</v>
      </c>
      <c r="AC1353" s="22" t="str">
        <f t="shared" si="475"/>
        <v>NO</v>
      </c>
      <c r="AD1353" s="46"/>
      <c r="AE1353" s="85">
        <v>45849</v>
      </c>
      <c r="AF1353" s="86" t="s">
        <v>57</v>
      </c>
      <c r="AG1353" s="86" t="s">
        <v>43</v>
      </c>
      <c r="AH1353" s="86">
        <v>5400256987</v>
      </c>
      <c r="AI1353" s="86">
        <v>10</v>
      </c>
      <c r="AJ1353" s="87">
        <v>7.45</v>
      </c>
      <c r="AK1353" s="87">
        <v>12.45</v>
      </c>
      <c r="AL1353" s="87">
        <v>10</v>
      </c>
      <c r="AM1353" s="86" t="s">
        <v>285</v>
      </c>
      <c r="AN1353" s="86" t="s">
        <v>45</v>
      </c>
      <c r="AO1353" s="75" t="s">
        <v>61</v>
      </c>
    </row>
    <row r="1354" spans="1:41" ht="14.45" customHeight="1">
      <c r="A1354" s="38"/>
      <c r="B1354" s="9">
        <f t="shared" si="462"/>
        <v>45849</v>
      </c>
      <c r="C1354" s="39">
        <f t="shared" si="479"/>
        <v>5400256074</v>
      </c>
      <c r="D1354" s="38" t="str">
        <f>IF(AF1354="", "", IFERROR(TEXT(INDEX(Tabella4[N°], MATCH("*"&amp;AF1354&amp;"*", Tabella4[DIPENDENTE], 0)), "0000"), "Non trovato"))</f>
        <v>0427</v>
      </c>
      <c r="E1354" s="38" t="str">
        <f>IF(AG1354="", "", IF(ISERROR(MATCH("*"&amp;AG1354&amp;"*", Tabella4[DIPENDENTE], 0)), "Non trovato", TEXT(INDEX(Tabella4[N°], MATCH("*"&amp;AG1354&amp;"*", Tabella4[DIPENDENTE], 0)), "0000")))</f>
        <v>0370</v>
      </c>
      <c r="F1354" s="48" t="str">
        <f t="shared" si="463"/>
        <v>CAVALIERE</v>
      </c>
      <c r="G1354" s="48" t="str">
        <f t="shared" si="464"/>
        <v>GARBINI</v>
      </c>
      <c r="H1354" s="57"/>
      <c r="I1354" s="68" t="str">
        <f t="shared" si="465"/>
        <v>02</v>
      </c>
      <c r="J1354" s="39" t="str">
        <f t="shared" si="476"/>
        <v/>
      </c>
      <c r="K1354" s="40" t="str">
        <f t="shared" si="477"/>
        <v>05:00</v>
      </c>
      <c r="L1354" s="48"/>
      <c r="M1354" s="41" t="str">
        <f t="shared" si="478"/>
        <v/>
      </c>
      <c r="N1354" s="41" t="str">
        <f t="shared" si="466"/>
        <v/>
      </c>
      <c r="O1354" s="10" t="str">
        <f t="shared" si="467"/>
        <v>05:00</v>
      </c>
      <c r="P1354" s="10" t="str">
        <f t="shared" si="468"/>
        <v/>
      </c>
      <c r="Q1354" s="48" t="str">
        <f t="shared" si="469"/>
        <v/>
      </c>
      <c r="R1354" s="48" t="str">
        <f t="shared" si="470"/>
        <v/>
      </c>
      <c r="S1354" s="42" t="str">
        <f t="shared" si="471"/>
        <v>DOPPIO</v>
      </c>
      <c r="T1354" s="57" t="str">
        <f>Tabella3[[#This Row],[Descrizione Attività]]</f>
        <v>Installazione strum. revamping Ramp1-GPL</v>
      </c>
      <c r="U1354" s="57" t="str">
        <f>IF(Tabella1[[#This Row],[DATA]]="","","02")</f>
        <v>02</v>
      </c>
      <c r="V1354" s="34"/>
      <c r="W1354" s="34"/>
      <c r="X1354" s="33"/>
      <c r="Y1354" s="23"/>
      <c r="Z1354" s="21" t="str">
        <f t="shared" si="472"/>
        <v>venerdì</v>
      </c>
      <c r="AA1354" s="22">
        <f t="shared" si="473"/>
        <v>5</v>
      </c>
      <c r="AB1354" s="22" t="str">
        <f t="shared" si="474"/>
        <v>05:00</v>
      </c>
      <c r="AC1354" s="22" t="str">
        <f t="shared" si="475"/>
        <v>NO</v>
      </c>
      <c r="AD1354" s="46"/>
      <c r="AE1354" s="85">
        <v>45849</v>
      </c>
      <c r="AF1354" s="86" t="s">
        <v>75</v>
      </c>
      <c r="AG1354" s="86" t="s">
        <v>115</v>
      </c>
      <c r="AH1354" s="86">
        <v>5400256074</v>
      </c>
      <c r="AI1354" s="86">
        <v>10</v>
      </c>
      <c r="AJ1354" s="87">
        <v>7.45</v>
      </c>
      <c r="AK1354" s="87">
        <v>12.45</v>
      </c>
      <c r="AL1354" s="87">
        <v>10</v>
      </c>
      <c r="AM1354" s="86" t="s">
        <v>256</v>
      </c>
      <c r="AN1354" s="86" t="s">
        <v>45</v>
      </c>
      <c r="AO1354" s="75" t="s">
        <v>46</v>
      </c>
    </row>
    <row r="1355" spans="1:41" ht="14.45" customHeight="1">
      <c r="A1355" s="38"/>
      <c r="B1355" s="9">
        <f t="shared" si="462"/>
        <v>45849</v>
      </c>
      <c r="C1355" s="39">
        <f t="shared" si="479"/>
        <v>5400261041</v>
      </c>
      <c r="D1355" s="38" t="str">
        <f>IF(AF1355="", "", IFERROR(TEXT(INDEX(Tabella4[N°], MATCH("*"&amp;AF1355&amp;"*", Tabella4[DIPENDENTE], 0)), "0000"), "Non trovato"))</f>
        <v>0243</v>
      </c>
      <c r="E1355" s="38" t="str">
        <f>IF(AG1355="", "", IF(ISERROR(MATCH("*"&amp;AG1355&amp;"*", Tabella4[DIPENDENTE], 0)), "Non trovato", TEXT(INDEX(Tabella4[N°], MATCH("*"&amp;AG1355&amp;"*", Tabella4[DIPENDENTE], 0)), "0000")))</f>
        <v/>
      </c>
      <c r="F1355" s="48" t="str">
        <f t="shared" si="463"/>
        <v>PUGLIARES</v>
      </c>
      <c r="G1355" s="48" t="str">
        <f t="shared" si="464"/>
        <v/>
      </c>
      <c r="H1355" s="57"/>
      <c r="I1355" s="68" t="str">
        <f t="shared" si="465"/>
        <v>02</v>
      </c>
      <c r="J1355" s="39" t="str">
        <f t="shared" si="476"/>
        <v/>
      </c>
      <c r="K1355" s="40" t="str">
        <f t="shared" si="477"/>
        <v>05:00</v>
      </c>
      <c r="L1355" s="48"/>
      <c r="M1355" s="41" t="str">
        <f t="shared" si="478"/>
        <v/>
      </c>
      <c r="N1355" s="41" t="str">
        <f t="shared" si="466"/>
        <v/>
      </c>
      <c r="O1355" s="10" t="str">
        <f t="shared" si="467"/>
        <v>05:00</v>
      </c>
      <c r="P1355" s="10" t="str">
        <f t="shared" si="468"/>
        <v/>
      </c>
      <c r="Q1355" s="48" t="str">
        <f t="shared" si="469"/>
        <v/>
      </c>
      <c r="R1355" s="48" t="str">
        <f t="shared" si="470"/>
        <v/>
      </c>
      <c r="S1355" s="42" t="str">
        <f t="shared" si="471"/>
        <v>SINGOLO</v>
      </c>
      <c r="T1355" s="57" t="str">
        <f>Tabella3[[#This Row],[Descrizione Attività]]</f>
        <v>ASSISTENZA ELETTRICA ATTIVITA' EDILE IMP 2800 LUGLIO 2025 (PREV 4066)</v>
      </c>
      <c r="U1355" s="57" t="str">
        <f>IF(Tabella1[[#This Row],[DATA]]="","","02")</f>
        <v>02</v>
      </c>
      <c r="V1355" s="34"/>
      <c r="W1355" s="34"/>
      <c r="X1355" s="33"/>
      <c r="Y1355" s="23"/>
      <c r="Z1355" s="21" t="str">
        <f t="shared" si="472"/>
        <v>venerdì</v>
      </c>
      <c r="AA1355" s="22">
        <f t="shared" si="473"/>
        <v>5</v>
      </c>
      <c r="AB1355" s="22" t="str">
        <f t="shared" si="474"/>
        <v>05:00</v>
      </c>
      <c r="AC1355" s="22" t="str">
        <f t="shared" si="475"/>
        <v>NO</v>
      </c>
      <c r="AD1355" s="46"/>
      <c r="AE1355" s="85">
        <v>45849</v>
      </c>
      <c r="AF1355" s="86" t="s">
        <v>89</v>
      </c>
      <c r="AG1355" s="86"/>
      <c r="AH1355" s="86">
        <v>5400261041</v>
      </c>
      <c r="AI1355" s="86">
        <v>10</v>
      </c>
      <c r="AJ1355" s="87">
        <v>7.45</v>
      </c>
      <c r="AK1355" s="87">
        <v>12.45</v>
      </c>
      <c r="AL1355" s="87">
        <v>5</v>
      </c>
      <c r="AM1355" s="86" t="s">
        <v>257</v>
      </c>
      <c r="AN1355" s="86" t="s">
        <v>91</v>
      </c>
      <c r="AO1355" s="75" t="s">
        <v>61</v>
      </c>
    </row>
    <row r="1356" spans="1:41" ht="14.45" customHeight="1">
      <c r="A1356" s="38"/>
      <c r="B1356" s="9">
        <f t="shared" si="462"/>
        <v>45849</v>
      </c>
      <c r="C1356" s="39">
        <f t="shared" si="479"/>
        <v>404</v>
      </c>
      <c r="D1356" s="38" t="str">
        <f>IF(AF1356="", "", IFERROR(TEXT(INDEX(Tabella4[N°], MATCH("*"&amp;AF1356&amp;"*", Tabella4[DIPENDENTE], 0)), "0000"), "Non trovato"))</f>
        <v>2132</v>
      </c>
      <c r="E1356" s="38" t="str">
        <f>IF(AG1356="", "", IF(ISERROR(MATCH("*"&amp;AG1356&amp;"*", Tabella4[DIPENDENTE], 0)), "Non trovato", TEXT(INDEX(Tabella4[N°], MATCH("*"&amp;AG1356&amp;"*", Tabella4[DIPENDENTE], 0)), "0000")))</f>
        <v/>
      </c>
      <c r="F1356" s="48" t="str">
        <f t="shared" si="463"/>
        <v>ALLEGRETTI</v>
      </c>
      <c r="G1356" s="48" t="str">
        <f t="shared" si="464"/>
        <v/>
      </c>
      <c r="H1356" s="57"/>
      <c r="I1356" s="68" t="str">
        <f t="shared" si="465"/>
        <v>02</v>
      </c>
      <c r="J1356" s="39" t="str">
        <f t="shared" si="476"/>
        <v>00:30</v>
      </c>
      <c r="K1356" s="40" t="str">
        <f t="shared" si="477"/>
        <v/>
      </c>
      <c r="L1356" s="48"/>
      <c r="M1356" s="41" t="str">
        <f t="shared" si="478"/>
        <v/>
      </c>
      <c r="N1356" s="41" t="str">
        <f t="shared" si="466"/>
        <v/>
      </c>
      <c r="O1356" s="10" t="str">
        <f t="shared" si="467"/>
        <v>00:30</v>
      </c>
      <c r="P1356" s="10" t="str">
        <f t="shared" si="468"/>
        <v/>
      </c>
      <c r="Q1356" s="48" t="str">
        <f t="shared" si="469"/>
        <v/>
      </c>
      <c r="R1356" s="48" t="str">
        <f t="shared" si="470"/>
        <v/>
      </c>
      <c r="S1356" s="42" t="str">
        <f t="shared" si="471"/>
        <v>SINGOLO</v>
      </c>
      <c r="T1356" s="57" t="str">
        <f>Tabella3[[#This Row],[Descrizione Attività]]</f>
        <v>ORE CONTO PROPRIO</v>
      </c>
      <c r="U1356" s="57" t="str">
        <f>IF(Tabella1[[#This Row],[DATA]]="","","02")</f>
        <v>02</v>
      </c>
      <c r="V1356" s="34"/>
      <c r="W1356" s="34"/>
      <c r="X1356" s="33"/>
      <c r="Y1356" s="23"/>
      <c r="Z1356" s="21" t="str">
        <f t="shared" si="472"/>
        <v>venerdì</v>
      </c>
      <c r="AA1356" s="22">
        <f t="shared" si="473"/>
        <v>0.5</v>
      </c>
      <c r="AB1356" s="22" t="str">
        <f t="shared" si="474"/>
        <v>00:30</v>
      </c>
      <c r="AC1356" s="22" t="str">
        <f t="shared" si="475"/>
        <v>NO</v>
      </c>
      <c r="AD1356" s="46"/>
      <c r="AE1356" s="85">
        <v>45849</v>
      </c>
      <c r="AF1356" s="86" t="s">
        <v>107</v>
      </c>
      <c r="AG1356" s="86"/>
      <c r="AH1356" s="86">
        <v>4041</v>
      </c>
      <c r="AI1356" s="86">
        <v>10</v>
      </c>
      <c r="AJ1356" s="87">
        <v>12.45</v>
      </c>
      <c r="AK1356" s="87">
        <v>13.15</v>
      </c>
      <c r="AL1356" s="87">
        <v>0.5</v>
      </c>
      <c r="AM1356" s="86" t="s">
        <v>62</v>
      </c>
      <c r="AN1356" s="86" t="s">
        <v>49</v>
      </c>
      <c r="AO1356" s="75">
        <v>4041</v>
      </c>
    </row>
    <row r="1357" spans="1:41" ht="14.45" customHeight="1">
      <c r="A1357" s="38"/>
      <c r="B1357" s="9">
        <f t="shared" si="462"/>
        <v>45849</v>
      </c>
      <c r="C1357" s="39">
        <f t="shared" si="479"/>
        <v>5400258197</v>
      </c>
      <c r="D1357" s="38" t="str">
        <f>IF(AF1357="", "", IFERROR(TEXT(INDEX(Tabella4[N°], MATCH("*"&amp;AF1357&amp;"*", Tabella4[DIPENDENTE], 0)), "0000"), "Non trovato"))</f>
        <v>0551</v>
      </c>
      <c r="E1357" s="38" t="str">
        <f>IF(AG1357="", "", IF(ISERROR(MATCH("*"&amp;AG1357&amp;"*", Tabella4[DIPENDENTE], 0)), "Non trovato", TEXT(INDEX(Tabella4[N°], MATCH("*"&amp;AG1357&amp;"*", Tabella4[DIPENDENTE], 0)), "0000")))</f>
        <v/>
      </c>
      <c r="F1357" s="48" t="str">
        <f t="shared" si="463"/>
        <v>CIANCHINO A</v>
      </c>
      <c r="G1357" s="48" t="str">
        <f t="shared" si="464"/>
        <v/>
      </c>
      <c r="H1357" s="57"/>
      <c r="I1357" s="68" t="str">
        <f t="shared" si="465"/>
        <v>02</v>
      </c>
      <c r="J1357" s="39" t="str">
        <f t="shared" si="476"/>
        <v/>
      </c>
      <c r="K1357" s="40" t="str">
        <f t="shared" si="477"/>
        <v>05:00</v>
      </c>
      <c r="L1357" s="48"/>
      <c r="M1357" s="41" t="str">
        <f t="shared" si="478"/>
        <v/>
      </c>
      <c r="N1357" s="41" t="str">
        <f t="shared" si="466"/>
        <v/>
      </c>
      <c r="O1357" s="10" t="str">
        <f t="shared" si="467"/>
        <v>05:00</v>
      </c>
      <c r="P1357" s="10" t="str">
        <f t="shared" si="468"/>
        <v/>
      </c>
      <c r="Q1357" s="48" t="str">
        <f t="shared" si="469"/>
        <v/>
      </c>
      <c r="R1357" s="48" t="str">
        <f t="shared" si="470"/>
        <v/>
      </c>
      <c r="S1357" s="42" t="str">
        <f t="shared" si="471"/>
        <v>SINGOLO</v>
      </c>
      <c r="T1357" s="57" t="str">
        <f>Tabella3[[#This Row],[Descrizione Attività]]</f>
        <v>TAI25 Assist.elettrica per Ripr. Sez.</v>
      </c>
      <c r="U1357" s="57" t="str">
        <f>IF(Tabella1[[#This Row],[DATA]]="","","02")</f>
        <v>02</v>
      </c>
      <c r="V1357" s="34"/>
      <c r="W1357" s="34"/>
      <c r="X1357" s="33"/>
      <c r="Y1357" s="23"/>
      <c r="Z1357" s="21" t="str">
        <f t="shared" si="472"/>
        <v>venerdì</v>
      </c>
      <c r="AA1357" s="22">
        <f t="shared" si="473"/>
        <v>5</v>
      </c>
      <c r="AB1357" s="22" t="str">
        <f t="shared" si="474"/>
        <v>05:00</v>
      </c>
      <c r="AC1357" s="22" t="str">
        <f t="shared" si="475"/>
        <v>NO</v>
      </c>
      <c r="AD1357" s="46"/>
      <c r="AE1357" s="85">
        <v>45849</v>
      </c>
      <c r="AF1357" s="86" t="s">
        <v>230</v>
      </c>
      <c r="AG1357" s="86"/>
      <c r="AH1357" s="86">
        <v>5400258197</v>
      </c>
      <c r="AI1357" s="86">
        <v>10</v>
      </c>
      <c r="AJ1357" s="87">
        <v>7.45</v>
      </c>
      <c r="AK1357" s="87">
        <v>12.45</v>
      </c>
      <c r="AL1357" s="87">
        <v>5</v>
      </c>
      <c r="AM1357" s="86" t="s">
        <v>293</v>
      </c>
      <c r="AN1357" s="86" t="s">
        <v>45</v>
      </c>
      <c r="AO1357" s="75" t="s">
        <v>61</v>
      </c>
    </row>
    <row r="1358" spans="1:41" ht="14.45" customHeight="1">
      <c r="A1358" s="38"/>
      <c r="B1358" s="9">
        <f t="shared" si="462"/>
        <v>45849</v>
      </c>
      <c r="C1358" s="39">
        <f t="shared" si="479"/>
        <v>5400258095</v>
      </c>
      <c r="D1358" s="38" t="str">
        <f>IF(AF1358="", "", IFERROR(TEXT(INDEX(Tabella4[N°], MATCH("*"&amp;AF1358&amp;"*", Tabella4[DIPENDENTE], 0)), "0000"), "Non trovato"))</f>
        <v>0551</v>
      </c>
      <c r="E1358" s="38" t="str">
        <f>IF(AG1358="", "", IF(ISERROR(MATCH("*"&amp;AG1358&amp;"*", Tabella4[DIPENDENTE], 0)), "Non trovato", TEXT(INDEX(Tabella4[N°], MATCH("*"&amp;AG1358&amp;"*", Tabella4[DIPENDENTE], 0)), "0000")))</f>
        <v/>
      </c>
      <c r="F1358" s="48" t="str">
        <f t="shared" si="463"/>
        <v>CIANCHINO A</v>
      </c>
      <c r="G1358" s="48" t="str">
        <f t="shared" si="464"/>
        <v/>
      </c>
      <c r="H1358" s="57"/>
      <c r="I1358" s="68" t="str">
        <f t="shared" si="465"/>
        <v>02</v>
      </c>
      <c r="J1358" s="39" t="str">
        <f t="shared" si="476"/>
        <v/>
      </c>
      <c r="K1358" s="40" t="str">
        <f t="shared" si="477"/>
        <v>04:00</v>
      </c>
      <c r="L1358" s="48"/>
      <c r="M1358" s="41" t="str">
        <f t="shared" si="478"/>
        <v/>
      </c>
      <c r="N1358" s="41" t="str">
        <f t="shared" si="466"/>
        <v/>
      </c>
      <c r="O1358" s="10" t="str">
        <f t="shared" si="467"/>
        <v>04:00</v>
      </c>
      <c r="P1358" s="10" t="str">
        <f t="shared" si="468"/>
        <v/>
      </c>
      <c r="Q1358" s="48" t="str">
        <f t="shared" si="469"/>
        <v/>
      </c>
      <c r="R1358" s="48" t="str">
        <f t="shared" si="470"/>
        <v/>
      </c>
      <c r="S1358" s="42" t="str">
        <f t="shared" si="471"/>
        <v>SINGOLO</v>
      </c>
      <c r="T1358" s="57" t="str">
        <f>Tabella3[[#This Row],[Descrizione Attività]]</f>
        <v>Sostituzione Trasformatore 305/A2</v>
      </c>
      <c r="U1358" s="57" t="str">
        <f>IF(Tabella1[[#This Row],[DATA]]="","","02")</f>
        <v>02</v>
      </c>
      <c r="V1358" s="34"/>
      <c r="W1358" s="34"/>
      <c r="X1358" s="33"/>
      <c r="Y1358" s="23"/>
      <c r="Z1358" s="21" t="str">
        <f t="shared" si="472"/>
        <v>venerdì</v>
      </c>
      <c r="AA1358" s="22">
        <f t="shared" si="473"/>
        <v>4</v>
      </c>
      <c r="AB1358" s="22" t="str">
        <f t="shared" si="474"/>
        <v>04:00</v>
      </c>
      <c r="AC1358" s="22" t="str">
        <f t="shared" si="475"/>
        <v>NO</v>
      </c>
      <c r="AD1358" s="46"/>
      <c r="AE1358" s="85">
        <v>45849</v>
      </c>
      <c r="AF1358" s="86" t="s">
        <v>230</v>
      </c>
      <c r="AG1358" s="86"/>
      <c r="AH1358" s="86">
        <v>5400258095</v>
      </c>
      <c r="AI1358" s="86">
        <v>10</v>
      </c>
      <c r="AJ1358" s="87">
        <v>12.45</v>
      </c>
      <c r="AK1358" s="87">
        <v>16.45</v>
      </c>
      <c r="AL1358" s="87">
        <v>4</v>
      </c>
      <c r="AM1358" s="86" t="s">
        <v>290</v>
      </c>
      <c r="AN1358" s="86" t="s">
        <v>45</v>
      </c>
      <c r="AO1358" s="75" t="s">
        <v>61</v>
      </c>
    </row>
    <row r="1359" spans="1:41" ht="14.45" customHeight="1">
      <c r="A1359" s="38"/>
      <c r="B1359" s="9">
        <f t="shared" si="462"/>
        <v>45850</v>
      </c>
      <c r="C1359" s="39">
        <f t="shared" si="479"/>
        <v>5400258370</v>
      </c>
      <c r="D1359" s="38" t="str">
        <f>IF(AF1359="", "", IFERROR(TEXT(INDEX(Tabella4[N°], MATCH("*"&amp;AF1359&amp;"*", Tabella4[DIPENDENTE], 0)), "0000"), "Non trovato"))</f>
        <v>0493</v>
      </c>
      <c r="E1359" s="38" t="str">
        <f>IF(AG1359="", "", IF(ISERROR(MATCH("*"&amp;AG1359&amp;"*", Tabella4[DIPENDENTE], 0)), "Non trovato", TEXT(INDEX(Tabella4[N°], MATCH("*"&amp;AG1359&amp;"*", Tabella4[DIPENDENTE], 0)), "0000")))</f>
        <v/>
      </c>
      <c r="F1359" s="48" t="str">
        <f t="shared" si="463"/>
        <v>SPINALI D</v>
      </c>
      <c r="G1359" s="48" t="str">
        <f t="shared" si="464"/>
        <v/>
      </c>
      <c r="H1359" s="57"/>
      <c r="I1359" s="68" t="str">
        <f t="shared" si="465"/>
        <v>02</v>
      </c>
      <c r="J1359" s="39" t="str">
        <f t="shared" si="476"/>
        <v/>
      </c>
      <c r="K1359" s="40" t="str">
        <f t="shared" si="477"/>
        <v/>
      </c>
      <c r="L1359" s="48"/>
      <c r="M1359" s="41" t="str">
        <f t="shared" si="478"/>
        <v/>
      </c>
      <c r="N1359" s="41" t="str">
        <f t="shared" si="466"/>
        <v>13:00</v>
      </c>
      <c r="O1359" s="10" t="str">
        <f t="shared" si="467"/>
        <v>13:00</v>
      </c>
      <c r="P1359" s="10" t="str">
        <f t="shared" si="468"/>
        <v/>
      </c>
      <c r="Q1359" s="48" t="str">
        <f t="shared" si="469"/>
        <v/>
      </c>
      <c r="R1359" s="48" t="str">
        <f t="shared" si="470"/>
        <v/>
      </c>
      <c r="S1359" s="42" t="str">
        <f t="shared" si="471"/>
        <v>SINGOLO</v>
      </c>
      <c r="T1359" s="57" t="str">
        <f>Tabella3[[#This Row],[Descrizione Attività]]</f>
        <v>04F101 ripristini strumentali COEMI</v>
      </c>
      <c r="U1359" s="57" t="str">
        <f>IF(Tabella1[[#This Row],[DATA]]="","","02")</f>
        <v>02</v>
      </c>
      <c r="V1359" s="34"/>
      <c r="W1359" s="34"/>
      <c r="X1359" s="33"/>
      <c r="Y1359" s="23"/>
      <c r="Z1359" s="21" t="str">
        <f t="shared" si="472"/>
        <v>sabato</v>
      </c>
      <c r="AA1359" s="22">
        <f t="shared" si="473"/>
        <v>13</v>
      </c>
      <c r="AB1359" s="22" t="str">
        <f t="shared" si="474"/>
        <v>13:00</v>
      </c>
      <c r="AC1359" s="22" t="str">
        <f t="shared" si="475"/>
        <v>NO</v>
      </c>
      <c r="AD1359" s="46"/>
      <c r="AE1359" s="85">
        <v>45850</v>
      </c>
      <c r="AF1359" s="86" t="s">
        <v>42</v>
      </c>
      <c r="AG1359" s="86"/>
      <c r="AH1359" s="86">
        <v>5400258370</v>
      </c>
      <c r="AI1359" s="86">
        <v>10</v>
      </c>
      <c r="AJ1359" s="87">
        <v>7</v>
      </c>
      <c r="AK1359" s="87">
        <v>20</v>
      </c>
      <c r="AL1359" s="87">
        <v>13</v>
      </c>
      <c r="AM1359" s="86" t="s">
        <v>298</v>
      </c>
      <c r="AN1359" s="86" t="s">
        <v>45</v>
      </c>
      <c r="AO1359" s="75" t="s">
        <v>46</v>
      </c>
    </row>
    <row r="1360" spans="1:41" ht="14.45" customHeight="1">
      <c r="A1360" s="38"/>
      <c r="B1360" s="9">
        <f t="shared" si="462"/>
        <v>45850</v>
      </c>
      <c r="C1360" s="39">
        <f t="shared" si="479"/>
        <v>5400258370</v>
      </c>
      <c r="D1360" s="38" t="str">
        <f>IF(AF1360="", "", IFERROR(TEXT(INDEX(Tabella4[N°], MATCH("*"&amp;AF1360&amp;"*", Tabella4[DIPENDENTE], 0)), "0000"), "Non trovato"))</f>
        <v>1442</v>
      </c>
      <c r="E1360" s="38" t="str">
        <f>IF(AG1360="", "", IF(ISERROR(MATCH("*"&amp;AG1360&amp;"*", Tabella4[DIPENDENTE], 0)), "Non trovato", TEXT(INDEX(Tabella4[N°], MATCH("*"&amp;AG1360&amp;"*", Tabella4[DIPENDENTE], 0)), "0000")))</f>
        <v/>
      </c>
      <c r="F1360" s="48" t="str">
        <f t="shared" si="463"/>
        <v>TARASCIO</v>
      </c>
      <c r="G1360" s="48" t="str">
        <f t="shared" si="464"/>
        <v/>
      </c>
      <c r="H1360" s="57"/>
      <c r="I1360" s="68" t="str">
        <f t="shared" si="465"/>
        <v>02</v>
      </c>
      <c r="J1360" s="39" t="str">
        <f t="shared" si="476"/>
        <v/>
      </c>
      <c r="K1360" s="40" t="str">
        <f t="shared" si="477"/>
        <v/>
      </c>
      <c r="L1360" s="48"/>
      <c r="M1360" s="41" t="str">
        <f t="shared" si="478"/>
        <v/>
      </c>
      <c r="N1360" s="41" t="str">
        <f t="shared" si="466"/>
        <v>06:00</v>
      </c>
      <c r="O1360" s="10" t="str">
        <f t="shared" si="467"/>
        <v>06:00</v>
      </c>
      <c r="P1360" s="10" t="str">
        <f t="shared" si="468"/>
        <v/>
      </c>
      <c r="Q1360" s="48" t="str">
        <f t="shared" si="469"/>
        <v/>
      </c>
      <c r="R1360" s="48" t="str">
        <f t="shared" si="470"/>
        <v/>
      </c>
      <c r="S1360" s="42" t="str">
        <f t="shared" si="471"/>
        <v>SINGOLO</v>
      </c>
      <c r="T1360" s="57" t="str">
        <f>Tabella3[[#This Row],[Descrizione Attività]]</f>
        <v>04F101 ripristini strumentali COEMI</v>
      </c>
      <c r="U1360" s="57" t="str">
        <f>IF(Tabella1[[#This Row],[DATA]]="","","02")</f>
        <v>02</v>
      </c>
      <c r="V1360" s="34"/>
      <c r="W1360" s="34"/>
      <c r="X1360" s="33"/>
      <c r="Y1360" s="23"/>
      <c r="Z1360" s="21" t="str">
        <f t="shared" si="472"/>
        <v>sabato</v>
      </c>
      <c r="AA1360" s="22">
        <f t="shared" si="473"/>
        <v>6</v>
      </c>
      <c r="AB1360" s="22" t="str">
        <f t="shared" si="474"/>
        <v>06:00</v>
      </c>
      <c r="AC1360" s="22" t="str">
        <f t="shared" si="475"/>
        <v>NO</v>
      </c>
      <c r="AD1360" s="46"/>
      <c r="AE1360" s="85">
        <v>45850</v>
      </c>
      <c r="AF1360" s="86" t="s">
        <v>102</v>
      </c>
      <c r="AG1360" s="86"/>
      <c r="AH1360" s="86">
        <v>5400258370</v>
      </c>
      <c r="AI1360" s="86">
        <v>10</v>
      </c>
      <c r="AJ1360" s="87">
        <v>7</v>
      </c>
      <c r="AK1360" s="87">
        <v>13</v>
      </c>
      <c r="AL1360" s="87">
        <v>6</v>
      </c>
      <c r="AM1360" s="86" t="s">
        <v>298</v>
      </c>
      <c r="AN1360" s="86" t="s">
        <v>45</v>
      </c>
      <c r="AO1360" s="75" t="s">
        <v>46</v>
      </c>
    </row>
    <row r="1361" spans="1:41" ht="14.45" customHeight="1">
      <c r="A1361" s="38"/>
      <c r="B1361" s="9">
        <f t="shared" si="462"/>
        <v>45850</v>
      </c>
      <c r="C1361" s="39">
        <f t="shared" si="479"/>
        <v>5400258370</v>
      </c>
      <c r="D1361" s="38" t="str">
        <f>IF(AF1361="", "", IFERROR(TEXT(INDEX(Tabella4[N°], MATCH("*"&amp;AF1361&amp;"*", Tabella4[DIPENDENTE], 0)), "0000"), "Non trovato"))</f>
        <v>2132</v>
      </c>
      <c r="E1361" s="38" t="str">
        <f>IF(AG1361="", "", IF(ISERROR(MATCH("*"&amp;AG1361&amp;"*", Tabella4[DIPENDENTE], 0)), "Non trovato", TEXT(INDEX(Tabella4[N°], MATCH("*"&amp;AG1361&amp;"*", Tabella4[DIPENDENTE], 0)), "0000")))</f>
        <v/>
      </c>
      <c r="F1361" s="48" t="str">
        <f t="shared" si="463"/>
        <v>ALLEGRETTI</v>
      </c>
      <c r="G1361" s="48" t="str">
        <f t="shared" si="464"/>
        <v/>
      </c>
      <c r="H1361" s="57"/>
      <c r="I1361" s="68" t="str">
        <f t="shared" si="465"/>
        <v>02</v>
      </c>
      <c r="J1361" s="39" t="str">
        <f t="shared" si="476"/>
        <v/>
      </c>
      <c r="K1361" s="40" t="str">
        <f t="shared" si="477"/>
        <v/>
      </c>
      <c r="L1361" s="48"/>
      <c r="M1361" s="41" t="str">
        <f t="shared" si="478"/>
        <v/>
      </c>
      <c r="N1361" s="41" t="str">
        <f t="shared" si="466"/>
        <v>07:00</v>
      </c>
      <c r="O1361" s="10" t="str">
        <f t="shared" si="467"/>
        <v>07:00</v>
      </c>
      <c r="P1361" s="10" t="str">
        <f t="shared" si="468"/>
        <v/>
      </c>
      <c r="Q1361" s="48" t="str">
        <f t="shared" si="469"/>
        <v/>
      </c>
      <c r="R1361" s="48" t="str">
        <f t="shared" si="470"/>
        <v/>
      </c>
      <c r="S1361" s="42" t="str">
        <f t="shared" si="471"/>
        <v>SINGOLO</v>
      </c>
      <c r="T1361" s="57" t="str">
        <f>Tabella3[[#This Row],[Descrizione Attività]]</f>
        <v>04F101 ripristini strumentali COEMI</v>
      </c>
      <c r="U1361" s="57" t="str">
        <f>IF(Tabella1[[#This Row],[DATA]]="","","02")</f>
        <v>02</v>
      </c>
      <c r="V1361" s="34"/>
      <c r="W1361" s="34"/>
      <c r="X1361" s="33"/>
      <c r="Y1361" s="23"/>
      <c r="Z1361" s="21" t="str">
        <f t="shared" si="472"/>
        <v>sabato</v>
      </c>
      <c r="AA1361" s="22">
        <f t="shared" si="473"/>
        <v>7</v>
      </c>
      <c r="AB1361" s="22" t="str">
        <f t="shared" si="474"/>
        <v>07:00</v>
      </c>
      <c r="AC1361" s="22" t="str">
        <f t="shared" si="475"/>
        <v>NO</v>
      </c>
      <c r="AD1361" s="46"/>
      <c r="AE1361" s="85">
        <v>45850</v>
      </c>
      <c r="AF1361" s="86" t="s">
        <v>107</v>
      </c>
      <c r="AG1361" s="86"/>
      <c r="AH1361" s="86">
        <v>5400258370</v>
      </c>
      <c r="AI1361" s="86">
        <v>10</v>
      </c>
      <c r="AJ1361" s="87">
        <v>13</v>
      </c>
      <c r="AK1361" s="87">
        <v>20</v>
      </c>
      <c r="AL1361" s="87">
        <v>7</v>
      </c>
      <c r="AM1361" s="86" t="s">
        <v>298</v>
      </c>
      <c r="AN1361" s="86" t="s">
        <v>45</v>
      </c>
      <c r="AO1361" s="75" t="s">
        <v>46</v>
      </c>
    </row>
    <row r="1362" spans="1:41" ht="14.45" customHeight="1">
      <c r="A1362" s="38"/>
      <c r="B1362" s="9">
        <f t="shared" si="462"/>
        <v>45850</v>
      </c>
      <c r="C1362" s="39">
        <f t="shared" si="479"/>
        <v>404</v>
      </c>
      <c r="D1362" s="38" t="str">
        <f>IF(AF1362="", "", IFERROR(TEXT(INDEX(Tabella4[N°], MATCH("*"&amp;AF1362&amp;"*", Tabella4[DIPENDENTE], 0)), "0000"), "Non trovato"))</f>
        <v>2132</v>
      </c>
      <c r="E1362" s="38" t="str">
        <f>IF(AG1362="", "", IF(ISERROR(MATCH("*"&amp;AG1362&amp;"*", Tabella4[DIPENDENTE], 0)), "Non trovato", TEXT(INDEX(Tabella4[N°], MATCH("*"&amp;AG1362&amp;"*", Tabella4[DIPENDENTE], 0)), "0000")))</f>
        <v/>
      </c>
      <c r="F1362" s="48" t="str">
        <f t="shared" si="463"/>
        <v>ALLEGRETTI</v>
      </c>
      <c r="G1362" s="48" t="str">
        <f t="shared" si="464"/>
        <v/>
      </c>
      <c r="H1362" s="57"/>
      <c r="I1362" s="68" t="str">
        <f t="shared" si="465"/>
        <v>02</v>
      </c>
      <c r="J1362" s="39" t="str">
        <f t="shared" si="476"/>
        <v/>
      </c>
      <c r="K1362" s="40" t="str">
        <f t="shared" si="477"/>
        <v/>
      </c>
      <c r="L1362" s="48"/>
      <c r="M1362" s="41" t="str">
        <f t="shared" si="478"/>
        <v/>
      </c>
      <c r="N1362" s="41" t="str">
        <f t="shared" si="466"/>
        <v>00:30</v>
      </c>
      <c r="O1362" s="10" t="str">
        <f t="shared" si="467"/>
        <v>00:30</v>
      </c>
      <c r="P1362" s="10" t="str">
        <f t="shared" si="468"/>
        <v/>
      </c>
      <c r="Q1362" s="48" t="str">
        <f t="shared" si="469"/>
        <v/>
      </c>
      <c r="R1362" s="48" t="str">
        <f t="shared" si="470"/>
        <v/>
      </c>
      <c r="S1362" s="42" t="str">
        <f t="shared" si="471"/>
        <v>SINGOLO</v>
      </c>
      <c r="T1362" s="57" t="str">
        <f>Tabella3[[#This Row],[Descrizione Attività]]</f>
        <v>ORE CONTO PROPRIO</v>
      </c>
      <c r="U1362" s="57" t="str">
        <f>IF(Tabella1[[#This Row],[DATA]]="","","02")</f>
        <v>02</v>
      </c>
      <c r="V1362" s="34"/>
      <c r="W1362" s="34"/>
      <c r="X1362" s="33"/>
      <c r="Y1362" s="23"/>
      <c r="Z1362" s="21" t="str">
        <f t="shared" si="472"/>
        <v>sabato</v>
      </c>
      <c r="AA1362" s="22">
        <f t="shared" si="473"/>
        <v>0.5</v>
      </c>
      <c r="AB1362" s="22" t="str">
        <f t="shared" si="474"/>
        <v>00:30</v>
      </c>
      <c r="AC1362" s="22" t="str">
        <f t="shared" si="475"/>
        <v>NO</v>
      </c>
      <c r="AD1362" s="46"/>
      <c r="AE1362" s="85">
        <v>45850</v>
      </c>
      <c r="AF1362" s="86" t="s">
        <v>107</v>
      </c>
      <c r="AG1362" s="86"/>
      <c r="AH1362" s="86">
        <v>4041</v>
      </c>
      <c r="AI1362" s="86">
        <v>10</v>
      </c>
      <c r="AJ1362" s="87">
        <v>12.3</v>
      </c>
      <c r="AK1362" s="87">
        <v>13</v>
      </c>
      <c r="AL1362" s="87">
        <v>0.5</v>
      </c>
      <c r="AM1362" s="86" t="s">
        <v>62</v>
      </c>
      <c r="AN1362" s="86" t="s">
        <v>49</v>
      </c>
      <c r="AO1362" s="75">
        <v>4041</v>
      </c>
    </row>
    <row r="1363" spans="1:41" ht="14.45" customHeight="1">
      <c r="A1363" s="38"/>
      <c r="B1363" s="9">
        <f t="shared" si="462"/>
        <v>45850</v>
      </c>
      <c r="C1363" s="39">
        <f t="shared" si="479"/>
        <v>5400258370</v>
      </c>
      <c r="D1363" s="38" t="str">
        <f>IF(AF1363="", "", IFERROR(TEXT(INDEX(Tabella4[N°], MATCH("*"&amp;AF1363&amp;"*", Tabella4[DIPENDENTE], 0)), "0000"), "Non trovato"))</f>
        <v>2150</v>
      </c>
      <c r="E1363" s="38" t="str">
        <f>IF(AG1363="", "", IF(ISERROR(MATCH("*"&amp;AG1363&amp;"*", Tabella4[DIPENDENTE], 0)), "Non trovato", TEXT(INDEX(Tabella4[N°], MATCH("*"&amp;AG1363&amp;"*", Tabella4[DIPENDENTE], 0)), "0000")))</f>
        <v/>
      </c>
      <c r="F1363" s="48" t="str">
        <f t="shared" si="463"/>
        <v>RIZZA C</v>
      </c>
      <c r="G1363" s="48" t="str">
        <f t="shared" si="464"/>
        <v/>
      </c>
      <c r="H1363" s="57"/>
      <c r="I1363" s="68" t="str">
        <f t="shared" si="465"/>
        <v>02</v>
      </c>
      <c r="J1363" s="39" t="str">
        <f t="shared" si="476"/>
        <v/>
      </c>
      <c r="K1363" s="40" t="str">
        <f t="shared" si="477"/>
        <v/>
      </c>
      <c r="L1363" s="48"/>
      <c r="M1363" s="41" t="str">
        <f t="shared" si="478"/>
        <v/>
      </c>
      <c r="N1363" s="41" t="str">
        <f t="shared" si="466"/>
        <v>07:00</v>
      </c>
      <c r="O1363" s="10" t="str">
        <f t="shared" si="467"/>
        <v>07:00</v>
      </c>
      <c r="P1363" s="10" t="str">
        <f t="shared" si="468"/>
        <v/>
      </c>
      <c r="Q1363" s="48" t="str">
        <f t="shared" si="469"/>
        <v/>
      </c>
      <c r="R1363" s="48" t="str">
        <f t="shared" si="470"/>
        <v/>
      </c>
      <c r="S1363" s="42" t="str">
        <f t="shared" si="471"/>
        <v>SINGOLO</v>
      </c>
      <c r="T1363" s="57" t="str">
        <f>Tabella3[[#This Row],[Descrizione Attività]]</f>
        <v>04F101 ripristini strumentali COEMI</v>
      </c>
      <c r="U1363" s="57" t="str">
        <f>IF(Tabella1[[#This Row],[DATA]]="","","02")</f>
        <v>02</v>
      </c>
      <c r="V1363" s="34"/>
      <c r="W1363" s="34"/>
      <c r="X1363" s="33"/>
      <c r="Y1363" s="23"/>
      <c r="Z1363" s="21" t="str">
        <f t="shared" si="472"/>
        <v>sabato</v>
      </c>
      <c r="AA1363" s="22">
        <f t="shared" si="473"/>
        <v>7</v>
      </c>
      <c r="AB1363" s="22" t="str">
        <f t="shared" si="474"/>
        <v>07:00</v>
      </c>
      <c r="AC1363" s="22" t="str">
        <f t="shared" si="475"/>
        <v>NO</v>
      </c>
      <c r="AD1363" s="46"/>
      <c r="AE1363" s="85">
        <v>45850</v>
      </c>
      <c r="AF1363" s="86" t="s">
        <v>78</v>
      </c>
      <c r="AG1363" s="86"/>
      <c r="AH1363" s="86">
        <v>5400258370</v>
      </c>
      <c r="AI1363" s="86">
        <v>10</v>
      </c>
      <c r="AJ1363" s="87">
        <v>7</v>
      </c>
      <c r="AK1363" s="87">
        <v>14</v>
      </c>
      <c r="AL1363" s="87">
        <v>7</v>
      </c>
      <c r="AM1363" s="86" t="s">
        <v>298</v>
      </c>
      <c r="AN1363" s="86" t="s">
        <v>45</v>
      </c>
      <c r="AO1363" s="75" t="s">
        <v>46</v>
      </c>
    </row>
    <row r="1364" spans="1:41" ht="14.45" customHeight="1">
      <c r="A1364" s="38"/>
      <c r="B1364" s="9">
        <f t="shared" si="462"/>
        <v>45850</v>
      </c>
      <c r="C1364" s="39">
        <f t="shared" si="479"/>
        <v>5400258370</v>
      </c>
      <c r="D1364" s="38" t="str">
        <f>IF(AF1364="", "", IFERROR(TEXT(INDEX(Tabella4[N°], MATCH("*"&amp;AF1364&amp;"*", Tabella4[DIPENDENTE], 0)), "0000"), "Non trovato"))</f>
        <v>1976</v>
      </c>
      <c r="E1364" s="38" t="str">
        <f>IF(AG1364="", "", IF(ISERROR(MATCH("*"&amp;AG1364&amp;"*", Tabella4[DIPENDENTE], 0)), "Non trovato", TEXT(INDEX(Tabella4[N°], MATCH("*"&amp;AG1364&amp;"*", Tabella4[DIPENDENTE], 0)), "0000")))</f>
        <v/>
      </c>
      <c r="F1364" s="48" t="str">
        <f t="shared" si="463"/>
        <v>RIZZA F</v>
      </c>
      <c r="G1364" s="48" t="str">
        <f t="shared" si="464"/>
        <v/>
      </c>
      <c r="H1364" s="57"/>
      <c r="I1364" s="68" t="str">
        <f t="shared" si="465"/>
        <v>02</v>
      </c>
      <c r="J1364" s="39" t="str">
        <f t="shared" si="476"/>
        <v/>
      </c>
      <c r="K1364" s="40" t="str">
        <f t="shared" si="477"/>
        <v/>
      </c>
      <c r="L1364" s="48"/>
      <c r="M1364" s="41" t="str">
        <f t="shared" si="478"/>
        <v/>
      </c>
      <c r="N1364" s="41" t="str">
        <f t="shared" si="466"/>
        <v>10:00</v>
      </c>
      <c r="O1364" s="10" t="str">
        <f t="shared" si="467"/>
        <v>10:00</v>
      </c>
      <c r="P1364" s="10" t="str">
        <f t="shared" si="468"/>
        <v/>
      </c>
      <c r="Q1364" s="48" t="str">
        <f t="shared" si="469"/>
        <v/>
      </c>
      <c r="R1364" s="48" t="str">
        <f t="shared" si="470"/>
        <v/>
      </c>
      <c r="S1364" s="42" t="str">
        <f t="shared" si="471"/>
        <v>SINGOLO</v>
      </c>
      <c r="T1364" s="57" t="str">
        <f>Tabella3[[#This Row],[Descrizione Attività]]</f>
        <v>04F101 ripristini strumentali COEMI</v>
      </c>
      <c r="U1364" s="57" t="str">
        <f>IF(Tabella1[[#This Row],[DATA]]="","","02")</f>
        <v>02</v>
      </c>
      <c r="V1364" s="34"/>
      <c r="W1364" s="34"/>
      <c r="X1364" s="33"/>
      <c r="Y1364" s="23"/>
      <c r="Z1364" s="21" t="str">
        <f t="shared" si="472"/>
        <v>sabato</v>
      </c>
      <c r="AA1364" s="22">
        <f t="shared" si="473"/>
        <v>10</v>
      </c>
      <c r="AB1364" s="22" t="str">
        <f t="shared" si="474"/>
        <v>10:00</v>
      </c>
      <c r="AC1364" s="22" t="str">
        <f t="shared" si="475"/>
        <v>NO</v>
      </c>
      <c r="AD1364" s="46"/>
      <c r="AE1364" s="85">
        <v>45850</v>
      </c>
      <c r="AF1364" s="86" t="s">
        <v>77</v>
      </c>
      <c r="AG1364" s="86"/>
      <c r="AH1364" s="86">
        <v>5400258370</v>
      </c>
      <c r="AI1364" s="86">
        <v>10</v>
      </c>
      <c r="AJ1364" s="87">
        <v>7</v>
      </c>
      <c r="AK1364" s="87">
        <v>17</v>
      </c>
      <c r="AL1364" s="87">
        <v>10</v>
      </c>
      <c r="AM1364" s="86" t="s">
        <v>298</v>
      </c>
      <c r="AN1364" s="86" t="s">
        <v>45</v>
      </c>
      <c r="AO1364" s="75" t="s">
        <v>46</v>
      </c>
    </row>
    <row r="1365" spans="1:41" ht="14.45" customHeight="1">
      <c r="A1365" s="38"/>
      <c r="B1365" s="9">
        <f t="shared" si="462"/>
        <v>45850</v>
      </c>
      <c r="C1365" s="39">
        <f t="shared" si="479"/>
        <v>5400258095</v>
      </c>
      <c r="D1365" s="38" t="str">
        <f>IF(AF1365="", "", IFERROR(TEXT(INDEX(Tabella4[N°], MATCH("*"&amp;AF1365&amp;"*", Tabella4[DIPENDENTE], 0)), "0000"), "Non trovato"))</f>
        <v>0242</v>
      </c>
      <c r="E1365" s="38" t="str">
        <f>IF(AG1365="", "", IF(ISERROR(MATCH("*"&amp;AG1365&amp;"*", Tabella4[DIPENDENTE], 0)), "Non trovato", TEXT(INDEX(Tabella4[N°], MATCH("*"&amp;AG1365&amp;"*", Tabella4[DIPENDENTE], 0)), "0000")))</f>
        <v>1969</v>
      </c>
      <c r="F1365" s="48" t="str">
        <f t="shared" si="463"/>
        <v>OGNISANTI A</v>
      </c>
      <c r="G1365" s="48" t="str">
        <f t="shared" si="464"/>
        <v>BELLISTRI</v>
      </c>
      <c r="H1365" s="57"/>
      <c r="I1365" s="68" t="str">
        <f t="shared" si="465"/>
        <v>02</v>
      </c>
      <c r="J1365" s="39" t="str">
        <f t="shared" si="476"/>
        <v/>
      </c>
      <c r="K1365" s="40" t="str">
        <f t="shared" si="477"/>
        <v/>
      </c>
      <c r="L1365" s="48"/>
      <c r="M1365" s="41" t="str">
        <f t="shared" si="478"/>
        <v/>
      </c>
      <c r="N1365" s="41" t="str">
        <f t="shared" si="466"/>
        <v>10:00</v>
      </c>
      <c r="O1365" s="10" t="str">
        <f t="shared" si="467"/>
        <v>10:00</v>
      </c>
      <c r="P1365" s="10" t="str">
        <f t="shared" si="468"/>
        <v/>
      </c>
      <c r="Q1365" s="48" t="str">
        <f t="shared" si="469"/>
        <v/>
      </c>
      <c r="R1365" s="48" t="str">
        <f t="shared" si="470"/>
        <v/>
      </c>
      <c r="S1365" s="42" t="str">
        <f t="shared" si="471"/>
        <v>DOPPIO</v>
      </c>
      <c r="T1365" s="57" t="str">
        <f>Tabella3[[#This Row],[Descrizione Attività]]</f>
        <v>Sostituzione Trasformatore 305/A2</v>
      </c>
      <c r="U1365" s="57" t="str">
        <f>IF(Tabella1[[#This Row],[DATA]]="","","02")</f>
        <v>02</v>
      </c>
      <c r="V1365" s="34"/>
      <c r="W1365" s="34"/>
      <c r="X1365" s="33"/>
      <c r="Y1365" s="23"/>
      <c r="Z1365" s="21" t="str">
        <f t="shared" si="472"/>
        <v>sabato</v>
      </c>
      <c r="AA1365" s="22">
        <f t="shared" si="473"/>
        <v>10</v>
      </c>
      <c r="AB1365" s="22" t="str">
        <f t="shared" si="474"/>
        <v>10:00</v>
      </c>
      <c r="AC1365" s="22" t="str">
        <f t="shared" si="475"/>
        <v>NO</v>
      </c>
      <c r="AD1365" s="46"/>
      <c r="AE1365" s="85">
        <v>45850</v>
      </c>
      <c r="AF1365" s="86" t="s">
        <v>72</v>
      </c>
      <c r="AG1365" s="86" t="s">
        <v>73</v>
      </c>
      <c r="AH1365" s="86">
        <v>5400258095</v>
      </c>
      <c r="AI1365" s="86">
        <v>10</v>
      </c>
      <c r="AJ1365" s="87">
        <v>7</v>
      </c>
      <c r="AK1365" s="87">
        <v>17</v>
      </c>
      <c r="AL1365" s="87">
        <v>20</v>
      </c>
      <c r="AM1365" s="86" t="s">
        <v>290</v>
      </c>
      <c r="AN1365" s="86" t="s">
        <v>45</v>
      </c>
      <c r="AO1365" s="75" t="s">
        <v>61</v>
      </c>
    </row>
    <row r="1366" spans="1:41" ht="14.45" customHeight="1">
      <c r="A1366" s="38"/>
      <c r="B1366" s="9">
        <f t="shared" si="462"/>
        <v>45850</v>
      </c>
      <c r="C1366" s="39">
        <f t="shared" si="479"/>
        <v>5400258197</v>
      </c>
      <c r="D1366" s="38" t="str">
        <f>IF(AF1366="", "", IFERROR(TEXT(INDEX(Tabella4[N°], MATCH("*"&amp;AF1366&amp;"*", Tabella4[DIPENDENTE], 0)), "0000"), "Non trovato"))</f>
        <v>2013</v>
      </c>
      <c r="E1366" s="38" t="str">
        <f>IF(AG1366="", "", IF(ISERROR(MATCH("*"&amp;AG1366&amp;"*", Tabella4[DIPENDENTE], 0)), "Non trovato", TEXT(INDEX(Tabella4[N°], MATCH("*"&amp;AG1366&amp;"*", Tabella4[DIPENDENTE], 0)), "0000")))</f>
        <v>0551</v>
      </c>
      <c r="F1366" s="48" t="str">
        <f t="shared" si="463"/>
        <v>DE LUCA</v>
      </c>
      <c r="G1366" s="48" t="str">
        <f t="shared" si="464"/>
        <v>CIANCHINO</v>
      </c>
      <c r="H1366" s="57"/>
      <c r="I1366" s="68" t="str">
        <f t="shared" si="465"/>
        <v>02</v>
      </c>
      <c r="J1366" s="39" t="str">
        <f t="shared" si="476"/>
        <v/>
      </c>
      <c r="K1366" s="40" t="str">
        <f t="shared" si="477"/>
        <v/>
      </c>
      <c r="L1366" s="48"/>
      <c r="M1366" s="41" t="str">
        <f t="shared" si="478"/>
        <v/>
      </c>
      <c r="N1366" s="41" t="str">
        <f t="shared" si="466"/>
        <v>10:00</v>
      </c>
      <c r="O1366" s="10" t="str">
        <f t="shared" si="467"/>
        <v>10:00</v>
      </c>
      <c r="P1366" s="10" t="str">
        <f t="shared" si="468"/>
        <v/>
      </c>
      <c r="Q1366" s="48" t="str">
        <f t="shared" si="469"/>
        <v/>
      </c>
      <c r="R1366" s="48" t="str">
        <f t="shared" si="470"/>
        <v/>
      </c>
      <c r="S1366" s="42" t="str">
        <f t="shared" si="471"/>
        <v>DOPPIO</v>
      </c>
      <c r="T1366" s="57" t="str">
        <f>Tabella3[[#This Row],[Descrizione Attività]]</f>
        <v>TAI25 Assist.elettrica per Ripr. Sez.</v>
      </c>
      <c r="U1366" s="57" t="str">
        <f>IF(Tabella1[[#This Row],[DATA]]="","","02")</f>
        <v>02</v>
      </c>
      <c r="V1366" s="34"/>
      <c r="W1366" s="34"/>
      <c r="X1366" s="33"/>
      <c r="Y1366" s="23"/>
      <c r="Z1366" s="21" t="str">
        <f t="shared" si="472"/>
        <v>sabato</v>
      </c>
      <c r="AA1366" s="22">
        <f t="shared" si="473"/>
        <v>10</v>
      </c>
      <c r="AB1366" s="22" t="str">
        <f t="shared" si="474"/>
        <v>10:00</v>
      </c>
      <c r="AC1366" s="22" t="str">
        <f t="shared" si="475"/>
        <v>NO</v>
      </c>
      <c r="AD1366" s="46"/>
      <c r="AE1366" s="85">
        <v>45850</v>
      </c>
      <c r="AF1366" s="86" t="s">
        <v>105</v>
      </c>
      <c r="AG1366" s="86" t="s">
        <v>299</v>
      </c>
      <c r="AH1366" s="86">
        <v>5400258197</v>
      </c>
      <c r="AI1366" s="86">
        <v>10</v>
      </c>
      <c r="AJ1366" s="87">
        <v>7</v>
      </c>
      <c r="AK1366" s="87">
        <v>17</v>
      </c>
      <c r="AL1366" s="87">
        <v>20</v>
      </c>
      <c r="AM1366" s="86" t="s">
        <v>293</v>
      </c>
      <c r="AN1366" s="86" t="s">
        <v>45</v>
      </c>
      <c r="AO1366" s="75" t="s">
        <v>61</v>
      </c>
    </row>
    <row r="1367" spans="1:41" ht="14.45" customHeight="1">
      <c r="A1367" s="38"/>
      <c r="B1367" s="9">
        <f t="shared" si="462"/>
        <v>45850</v>
      </c>
      <c r="C1367" s="39">
        <f t="shared" si="479"/>
        <v>5400258197</v>
      </c>
      <c r="D1367" s="38" t="str">
        <f>IF(AF1367="", "", IFERROR(TEXT(INDEX(Tabella4[N°], MATCH("*"&amp;AF1367&amp;"*", Tabella4[DIPENDENTE], 0)), "0000"), "Non trovato"))</f>
        <v>2136</v>
      </c>
      <c r="E1367" s="38" t="str">
        <f>IF(AG1367="", "", IF(ISERROR(MATCH("*"&amp;AG1367&amp;"*", Tabella4[DIPENDENTE], 0)), "Non trovato", TEXT(INDEX(Tabella4[N°], MATCH("*"&amp;AG1367&amp;"*", Tabella4[DIPENDENTE], 0)), "0000")))</f>
        <v/>
      </c>
      <c r="F1367" s="48" t="str">
        <f t="shared" si="463"/>
        <v>INTURRISI</v>
      </c>
      <c r="G1367" s="48" t="str">
        <f t="shared" si="464"/>
        <v/>
      </c>
      <c r="H1367" s="57"/>
      <c r="I1367" s="68" t="str">
        <f t="shared" si="465"/>
        <v>02</v>
      </c>
      <c r="J1367" s="39" t="str">
        <f t="shared" si="476"/>
        <v/>
      </c>
      <c r="K1367" s="40" t="str">
        <f t="shared" si="477"/>
        <v/>
      </c>
      <c r="L1367" s="48"/>
      <c r="M1367" s="41" t="str">
        <f t="shared" si="478"/>
        <v/>
      </c>
      <c r="N1367" s="41" t="str">
        <f t="shared" si="466"/>
        <v>10:00</v>
      </c>
      <c r="O1367" s="10" t="str">
        <f t="shared" si="467"/>
        <v>10:00</v>
      </c>
      <c r="P1367" s="10" t="str">
        <f t="shared" si="468"/>
        <v/>
      </c>
      <c r="Q1367" s="48" t="str">
        <f t="shared" si="469"/>
        <v/>
      </c>
      <c r="R1367" s="48" t="str">
        <f t="shared" si="470"/>
        <v/>
      </c>
      <c r="S1367" s="42" t="str">
        <f t="shared" si="471"/>
        <v>SINGOLO</v>
      </c>
      <c r="T1367" s="57" t="str">
        <f>Tabella3[[#This Row],[Descrizione Attività]]</f>
        <v>TAI25 Assist.elettrica per Ripr. Sez.</v>
      </c>
      <c r="U1367" s="57" t="str">
        <f>IF(Tabella1[[#This Row],[DATA]]="","","02")</f>
        <v>02</v>
      </c>
      <c r="V1367" s="34"/>
      <c r="W1367" s="34"/>
      <c r="X1367" s="33"/>
      <c r="Y1367" s="23"/>
      <c r="Z1367" s="21" t="str">
        <f t="shared" si="472"/>
        <v>sabato</v>
      </c>
      <c r="AA1367" s="22">
        <f t="shared" si="473"/>
        <v>10</v>
      </c>
      <c r="AB1367" s="22" t="str">
        <f t="shared" si="474"/>
        <v>10:00</v>
      </c>
      <c r="AC1367" s="22" t="str">
        <f t="shared" si="475"/>
        <v>NO</v>
      </c>
      <c r="AD1367" s="46"/>
      <c r="AE1367" s="85">
        <v>45850</v>
      </c>
      <c r="AF1367" s="86" t="s">
        <v>264</v>
      </c>
      <c r="AG1367" s="86"/>
      <c r="AH1367" s="86">
        <v>5400258197</v>
      </c>
      <c r="AI1367" s="86">
        <v>10</v>
      </c>
      <c r="AJ1367" s="87">
        <v>7</v>
      </c>
      <c r="AK1367" s="87">
        <v>17</v>
      </c>
      <c r="AL1367" s="87">
        <v>10</v>
      </c>
      <c r="AM1367" s="86" t="s">
        <v>293</v>
      </c>
      <c r="AN1367" s="86" t="s">
        <v>45</v>
      </c>
      <c r="AO1367" s="75" t="s">
        <v>61</v>
      </c>
    </row>
    <row r="1368" spans="1:41" ht="14.45" customHeight="1">
      <c r="A1368" s="38"/>
      <c r="B1368" s="9">
        <f t="shared" si="462"/>
        <v>45850</v>
      </c>
      <c r="C1368" s="39">
        <f t="shared" si="479"/>
        <v>5400258412</v>
      </c>
      <c r="D1368" s="38" t="str">
        <f>IF(AF1368="", "", IFERROR(TEXT(INDEX(Tabella4[N°], MATCH("*"&amp;AF1368&amp;"*", Tabella4[DIPENDENTE], 0)), "0000"), "Non trovato"))</f>
        <v>0552</v>
      </c>
      <c r="E1368" s="38" t="str">
        <f>IF(AG1368="", "", IF(ISERROR(MATCH("*"&amp;AG1368&amp;"*", Tabella4[DIPENDENTE], 0)), "Non trovato", TEXT(INDEX(Tabella4[N°], MATCH("*"&amp;AG1368&amp;"*", Tabella4[DIPENDENTE], 0)), "0000")))</f>
        <v>0315</v>
      </c>
      <c r="F1368" s="48" t="str">
        <f t="shared" si="463"/>
        <v>DI MARE</v>
      </c>
      <c r="G1368" s="48" t="str">
        <f t="shared" si="464"/>
        <v>MIGNOSA F</v>
      </c>
      <c r="H1368" s="57"/>
      <c r="I1368" s="68" t="str">
        <f t="shared" si="465"/>
        <v>02</v>
      </c>
      <c r="J1368" s="39" t="str">
        <f t="shared" si="476"/>
        <v/>
      </c>
      <c r="K1368" s="40" t="str">
        <f t="shared" si="477"/>
        <v/>
      </c>
      <c r="L1368" s="48"/>
      <c r="M1368" s="41" t="str">
        <f t="shared" si="478"/>
        <v/>
      </c>
      <c r="N1368" s="41" t="str">
        <f t="shared" si="466"/>
        <v>03:00</v>
      </c>
      <c r="O1368" s="10" t="str">
        <f t="shared" si="467"/>
        <v>03:00</v>
      </c>
      <c r="P1368" s="10" t="str">
        <f t="shared" si="468"/>
        <v/>
      </c>
      <c r="Q1368" s="48" t="str">
        <f t="shared" si="469"/>
        <v/>
      </c>
      <c r="R1368" s="48" t="str">
        <f t="shared" si="470"/>
        <v/>
      </c>
      <c r="S1368" s="42" t="str">
        <f t="shared" si="471"/>
        <v>DOPPIO</v>
      </c>
      <c r="T1368" s="57" t="str">
        <f>Tabella3[[#This Row],[Descrizione Attività]]</f>
        <v>RICERCA GUASTO E RIPR LUCI ZONA FORNO IMP 400- POSA FARI PROVVISORI (PREV 4045)</v>
      </c>
      <c r="U1368" s="57" t="str">
        <f>IF(Tabella1[[#This Row],[DATA]]="","","02")</f>
        <v>02</v>
      </c>
      <c r="V1368" s="34"/>
      <c r="W1368" s="34"/>
      <c r="X1368" s="33"/>
      <c r="Y1368" s="23"/>
      <c r="Z1368" s="21" t="str">
        <f t="shared" si="472"/>
        <v>sabato</v>
      </c>
      <c r="AA1368" s="22">
        <f t="shared" si="473"/>
        <v>3</v>
      </c>
      <c r="AB1368" s="22" t="str">
        <f t="shared" si="474"/>
        <v>03:00</v>
      </c>
      <c r="AC1368" s="22" t="str">
        <f t="shared" si="475"/>
        <v>NO</v>
      </c>
      <c r="AD1368" s="46"/>
      <c r="AE1368" s="85">
        <v>45850</v>
      </c>
      <c r="AF1368" s="86" t="s">
        <v>63</v>
      </c>
      <c r="AG1368" s="86" t="s">
        <v>66</v>
      </c>
      <c r="AH1368" s="86">
        <v>5400258412</v>
      </c>
      <c r="AI1368" s="86">
        <v>10</v>
      </c>
      <c r="AJ1368" s="87">
        <v>7.45</v>
      </c>
      <c r="AK1368" s="87">
        <v>10.45</v>
      </c>
      <c r="AL1368" s="87">
        <v>6</v>
      </c>
      <c r="AM1368" s="86" t="s">
        <v>300</v>
      </c>
      <c r="AN1368" s="86" t="s">
        <v>45</v>
      </c>
      <c r="AO1368" s="75" t="s">
        <v>61</v>
      </c>
    </row>
    <row r="1369" spans="1:41" ht="14.45" customHeight="1">
      <c r="A1369" s="38"/>
      <c r="B1369" s="9">
        <f t="shared" si="462"/>
        <v>45850</v>
      </c>
      <c r="C1369" s="39">
        <f t="shared" si="479"/>
        <v>5400258412</v>
      </c>
      <c r="D1369" s="38" t="str">
        <f>IF(AF1369="", "", IFERROR(TEXT(INDEX(Tabella4[N°], MATCH("*"&amp;AF1369&amp;"*", Tabella4[DIPENDENTE], 0)), "0000"), "Non trovato"))</f>
        <v>0552</v>
      </c>
      <c r="E1369" s="38" t="str">
        <f>IF(AG1369="", "", IF(ISERROR(MATCH("*"&amp;AG1369&amp;"*", Tabella4[DIPENDENTE], 0)), "Non trovato", TEXT(INDEX(Tabella4[N°], MATCH("*"&amp;AG1369&amp;"*", Tabella4[DIPENDENTE], 0)), "0000")))</f>
        <v>0315</v>
      </c>
      <c r="F1369" s="48" t="str">
        <f t="shared" si="463"/>
        <v>DI MARE</v>
      </c>
      <c r="G1369" s="48" t="str">
        <f t="shared" si="464"/>
        <v>MIGNOSA F</v>
      </c>
      <c r="H1369" s="57"/>
      <c r="I1369" s="68" t="str">
        <f t="shared" si="465"/>
        <v>02</v>
      </c>
      <c r="J1369" s="39" t="str">
        <f t="shared" si="476"/>
        <v/>
      </c>
      <c r="K1369" s="40" t="str">
        <f t="shared" si="477"/>
        <v/>
      </c>
      <c r="L1369" s="48"/>
      <c r="M1369" s="41" t="str">
        <f t="shared" si="478"/>
        <v/>
      </c>
      <c r="N1369" s="41" t="str">
        <f t="shared" si="466"/>
        <v>01:00</v>
      </c>
      <c r="O1369" s="10" t="str">
        <f t="shared" si="467"/>
        <v>01:00</v>
      </c>
      <c r="P1369" s="10" t="str">
        <f t="shared" si="468"/>
        <v/>
      </c>
      <c r="Q1369" s="48" t="str">
        <f t="shared" si="469"/>
        <v/>
      </c>
      <c r="R1369" s="48" t="str">
        <f t="shared" si="470"/>
        <v/>
      </c>
      <c r="S1369" s="42" t="str">
        <f t="shared" si="471"/>
        <v>DOPPIO</v>
      </c>
      <c r="T1369" s="57" t="str">
        <f>Tabella3[[#This Row],[Descrizione Attività]]</f>
        <v>RICERCA GUASTO E RIPR LUCI ZONA FORNO IMP 400- POSA FARI PROVVISORI (PREV 4045)</v>
      </c>
      <c r="U1369" s="57" t="str">
        <f>IF(Tabella1[[#This Row],[DATA]]="","","02")</f>
        <v>02</v>
      </c>
      <c r="V1369" s="34"/>
      <c r="W1369" s="34"/>
      <c r="X1369" s="33"/>
      <c r="Y1369" s="23"/>
      <c r="Z1369" s="21" t="str">
        <f t="shared" si="472"/>
        <v>sabato</v>
      </c>
      <c r="AA1369" s="22">
        <f t="shared" si="473"/>
        <v>1</v>
      </c>
      <c r="AB1369" s="22" t="str">
        <f t="shared" si="474"/>
        <v>01:00</v>
      </c>
      <c r="AC1369" s="22" t="str">
        <f t="shared" si="475"/>
        <v>NO</v>
      </c>
      <c r="AD1369" s="46"/>
      <c r="AE1369" s="85">
        <v>45850</v>
      </c>
      <c r="AF1369" s="86" t="s">
        <v>63</v>
      </c>
      <c r="AG1369" s="86" t="s">
        <v>66</v>
      </c>
      <c r="AH1369" s="86">
        <v>5400258412</v>
      </c>
      <c r="AI1369" s="86">
        <v>10</v>
      </c>
      <c r="AJ1369" s="87">
        <v>10.45</v>
      </c>
      <c r="AK1369" s="87">
        <v>11.45</v>
      </c>
      <c r="AL1369" s="87">
        <v>2</v>
      </c>
      <c r="AM1369" s="86" t="s">
        <v>300</v>
      </c>
      <c r="AN1369" s="86" t="s">
        <v>45</v>
      </c>
      <c r="AO1369" s="75" t="s">
        <v>61</v>
      </c>
    </row>
    <row r="1370" spans="1:41" ht="14.45" customHeight="1">
      <c r="A1370" s="38"/>
      <c r="B1370" s="9">
        <f t="shared" si="462"/>
        <v>45850</v>
      </c>
      <c r="C1370" s="39">
        <f t="shared" si="479"/>
        <v>404</v>
      </c>
      <c r="D1370" s="38" t="str">
        <f>IF(AF1370="", "", IFERROR(TEXT(INDEX(Tabella4[N°], MATCH("*"&amp;AF1370&amp;"*", Tabella4[DIPENDENTE], 0)), "0000"), "Non trovato"))</f>
        <v>1765</v>
      </c>
      <c r="E1370" s="38" t="str">
        <f>IF(AG1370="", "", IF(ISERROR(MATCH("*"&amp;AG1370&amp;"*", Tabella4[DIPENDENTE], 0)), "Non trovato", TEXT(INDEX(Tabella4[N°], MATCH("*"&amp;AG1370&amp;"*", Tabella4[DIPENDENTE], 0)), "0000")))</f>
        <v/>
      </c>
      <c r="F1370" s="48" t="str">
        <f t="shared" si="463"/>
        <v>SIRINGO</v>
      </c>
      <c r="G1370" s="48" t="str">
        <f t="shared" si="464"/>
        <v/>
      </c>
      <c r="H1370" s="57"/>
      <c r="I1370" s="68" t="str">
        <f t="shared" si="465"/>
        <v>02</v>
      </c>
      <c r="J1370" s="39" t="str">
        <f t="shared" si="476"/>
        <v/>
      </c>
      <c r="K1370" s="40" t="str">
        <f t="shared" si="477"/>
        <v/>
      </c>
      <c r="L1370" s="48"/>
      <c r="M1370" s="41" t="str">
        <f t="shared" si="478"/>
        <v/>
      </c>
      <c r="N1370" s="41" t="str">
        <f t="shared" si="466"/>
        <v>10:00</v>
      </c>
      <c r="O1370" s="10" t="str">
        <f t="shared" si="467"/>
        <v>10:00</v>
      </c>
      <c r="P1370" s="10" t="str">
        <f t="shared" si="468"/>
        <v/>
      </c>
      <c r="Q1370" s="48" t="str">
        <f t="shared" si="469"/>
        <v/>
      </c>
      <c r="R1370" s="48" t="str">
        <f t="shared" si="470"/>
        <v/>
      </c>
      <c r="S1370" s="42" t="str">
        <f t="shared" si="471"/>
        <v>SINGOLO</v>
      </c>
      <c r="T1370" s="57" t="str">
        <f>Tabella3[[#This Row],[Descrizione Attività]]</f>
        <v>ORE CONTO PROPRIO</v>
      </c>
      <c r="U1370" s="57" t="str">
        <f>IF(Tabella1[[#This Row],[DATA]]="","","02")</f>
        <v>02</v>
      </c>
      <c r="V1370" s="34"/>
      <c r="W1370" s="34"/>
      <c r="X1370" s="33"/>
      <c r="Y1370" s="23"/>
      <c r="Z1370" s="21" t="str">
        <f t="shared" si="472"/>
        <v>sabato</v>
      </c>
      <c r="AA1370" s="22">
        <f t="shared" si="473"/>
        <v>10</v>
      </c>
      <c r="AB1370" s="22" t="str">
        <f t="shared" si="474"/>
        <v>10:00</v>
      </c>
      <c r="AC1370" s="22" t="str">
        <f t="shared" si="475"/>
        <v>NO</v>
      </c>
      <c r="AD1370" s="46"/>
      <c r="AE1370" s="85">
        <v>45850</v>
      </c>
      <c r="AF1370" s="86" t="s">
        <v>112</v>
      </c>
      <c r="AG1370" s="86"/>
      <c r="AH1370" s="86">
        <v>4041</v>
      </c>
      <c r="AI1370" s="86">
        <v>10</v>
      </c>
      <c r="AJ1370" s="87">
        <v>7</v>
      </c>
      <c r="AK1370" s="87">
        <v>17</v>
      </c>
      <c r="AL1370" s="87">
        <v>10</v>
      </c>
      <c r="AM1370" s="86" t="s">
        <v>62</v>
      </c>
      <c r="AN1370" s="86" t="s">
        <v>49</v>
      </c>
      <c r="AO1370" s="75">
        <v>4041</v>
      </c>
    </row>
    <row r="1371" spans="1:41" ht="14.45" customHeight="1">
      <c r="A1371" s="38"/>
      <c r="B1371" s="9">
        <f t="shared" si="462"/>
        <v>45851</v>
      </c>
      <c r="C1371" s="39">
        <f t="shared" si="479"/>
        <v>5400258370</v>
      </c>
      <c r="D1371" s="38" t="str">
        <f>IF(AF1371="", "", IFERROR(TEXT(INDEX(Tabella4[N°], MATCH("*"&amp;AF1371&amp;"*", Tabella4[DIPENDENTE], 0)), "0000"), "Non trovato"))</f>
        <v>0493</v>
      </c>
      <c r="E1371" s="38" t="str">
        <f>IF(AG1371="", "", IF(ISERROR(MATCH("*"&amp;AG1371&amp;"*", Tabella4[DIPENDENTE], 0)), "Non trovato", TEXT(INDEX(Tabella4[N°], MATCH("*"&amp;AG1371&amp;"*", Tabella4[DIPENDENTE], 0)), "0000")))</f>
        <v>2132</v>
      </c>
      <c r="F1371" s="48" t="str">
        <f t="shared" si="463"/>
        <v>SPINALI D</v>
      </c>
      <c r="G1371" s="48" t="str">
        <f t="shared" si="464"/>
        <v>ALLEGRETTI</v>
      </c>
      <c r="H1371" s="57"/>
      <c r="I1371" s="68" t="str">
        <f t="shared" si="465"/>
        <v>02</v>
      </c>
      <c r="J1371" s="39" t="str">
        <f t="shared" si="476"/>
        <v/>
      </c>
      <c r="K1371" s="40" t="str">
        <f t="shared" si="477"/>
        <v/>
      </c>
      <c r="L1371" s="48"/>
      <c r="M1371" s="41" t="str">
        <f t="shared" si="478"/>
        <v/>
      </c>
      <c r="N1371" s="41" t="str">
        <f t="shared" si="466"/>
        <v>06:00</v>
      </c>
      <c r="O1371" s="10" t="str">
        <f t="shared" si="467"/>
        <v>06:00</v>
      </c>
      <c r="P1371" s="10" t="str">
        <f t="shared" si="468"/>
        <v/>
      </c>
      <c r="Q1371" s="48" t="str">
        <f t="shared" si="469"/>
        <v/>
      </c>
      <c r="R1371" s="48" t="str">
        <f t="shared" si="470"/>
        <v/>
      </c>
      <c r="S1371" s="42" t="str">
        <f t="shared" si="471"/>
        <v>DOPPIO</v>
      </c>
      <c r="T1371" s="57" t="str">
        <f>Tabella3[[#This Row],[Descrizione Attività]]</f>
        <v>04F101 ripristini strumentali COEMI</v>
      </c>
      <c r="U1371" s="57" t="str">
        <f>IF(Tabella1[[#This Row],[DATA]]="","","02")</f>
        <v>02</v>
      </c>
      <c r="V1371" s="34"/>
      <c r="W1371" s="34"/>
      <c r="X1371" s="33"/>
      <c r="Y1371" s="23"/>
      <c r="Z1371" s="21" t="str">
        <f t="shared" si="472"/>
        <v>domenica</v>
      </c>
      <c r="AA1371" s="22">
        <f t="shared" si="473"/>
        <v>6</v>
      </c>
      <c r="AB1371" s="22" t="str">
        <f t="shared" si="474"/>
        <v>06:00</v>
      </c>
      <c r="AC1371" s="22" t="str">
        <f t="shared" si="475"/>
        <v>NO</v>
      </c>
      <c r="AD1371" s="46"/>
      <c r="AE1371" s="85">
        <v>45851</v>
      </c>
      <c r="AF1371" s="86" t="s">
        <v>42</v>
      </c>
      <c r="AG1371" s="86" t="s">
        <v>107</v>
      </c>
      <c r="AH1371" s="86">
        <v>5400258370</v>
      </c>
      <c r="AI1371" s="86">
        <v>10</v>
      </c>
      <c r="AJ1371" s="87">
        <v>7</v>
      </c>
      <c r="AK1371" s="87">
        <v>13</v>
      </c>
      <c r="AL1371" s="87">
        <v>12</v>
      </c>
      <c r="AM1371" s="86" t="s">
        <v>298</v>
      </c>
      <c r="AN1371" s="86" t="s">
        <v>45</v>
      </c>
      <c r="AO1371" s="75" t="s">
        <v>46</v>
      </c>
    </row>
    <row r="1372" spans="1:41" ht="14.45" customHeight="1">
      <c r="A1372" s="38"/>
      <c r="B1372" s="9">
        <f t="shared" si="462"/>
        <v>45851</v>
      </c>
      <c r="C1372" s="39">
        <f t="shared" si="479"/>
        <v>5400258370</v>
      </c>
      <c r="D1372" s="38" t="str">
        <f>IF(AF1372="", "", IFERROR(TEXT(INDEX(Tabella4[N°], MATCH("*"&amp;AF1372&amp;"*", Tabella4[DIPENDENTE], 0)), "0000"), "Non trovato"))</f>
        <v>1976</v>
      </c>
      <c r="E1372" s="38" t="str">
        <f>IF(AG1372="", "", IF(ISERROR(MATCH("*"&amp;AG1372&amp;"*", Tabella4[DIPENDENTE], 0)), "Non trovato", TEXT(INDEX(Tabella4[N°], MATCH("*"&amp;AG1372&amp;"*", Tabella4[DIPENDENTE], 0)), "0000")))</f>
        <v>2136</v>
      </c>
      <c r="F1372" s="48" t="str">
        <f t="shared" si="463"/>
        <v>RIZZA F</v>
      </c>
      <c r="G1372" s="48" t="str">
        <f t="shared" si="464"/>
        <v>INTURRISI</v>
      </c>
      <c r="H1372" s="57"/>
      <c r="I1372" s="68" t="str">
        <f t="shared" si="465"/>
        <v>02</v>
      </c>
      <c r="J1372" s="39" t="str">
        <f t="shared" si="476"/>
        <v/>
      </c>
      <c r="K1372" s="40" t="str">
        <f t="shared" si="477"/>
        <v/>
      </c>
      <c r="L1372" s="48"/>
      <c r="M1372" s="41" t="str">
        <f t="shared" si="478"/>
        <v/>
      </c>
      <c r="N1372" s="41" t="str">
        <f t="shared" si="466"/>
        <v>05:00</v>
      </c>
      <c r="O1372" s="10" t="str">
        <f t="shared" si="467"/>
        <v>05:00</v>
      </c>
      <c r="P1372" s="10" t="str">
        <f t="shared" si="468"/>
        <v/>
      </c>
      <c r="Q1372" s="48" t="str">
        <f t="shared" si="469"/>
        <v/>
      </c>
      <c r="R1372" s="48" t="str">
        <f t="shared" si="470"/>
        <v/>
      </c>
      <c r="S1372" s="42" t="str">
        <f t="shared" si="471"/>
        <v>DOPPIO</v>
      </c>
      <c r="T1372" s="57" t="str">
        <f>Tabella3[[#This Row],[Descrizione Attività]]</f>
        <v>04F101 ripristini strumentali COEMI</v>
      </c>
      <c r="U1372" s="57" t="str">
        <f>IF(Tabella1[[#This Row],[DATA]]="","","02")</f>
        <v>02</v>
      </c>
      <c r="V1372" s="34"/>
      <c r="W1372" s="34"/>
      <c r="X1372" s="33"/>
      <c r="Y1372" s="23"/>
      <c r="Z1372" s="21" t="str">
        <f t="shared" si="472"/>
        <v>domenica</v>
      </c>
      <c r="AA1372" s="22">
        <f t="shared" si="473"/>
        <v>5</v>
      </c>
      <c r="AB1372" s="22" t="str">
        <f t="shared" si="474"/>
        <v>05:00</v>
      </c>
      <c r="AC1372" s="22" t="str">
        <f t="shared" si="475"/>
        <v>NO</v>
      </c>
      <c r="AD1372" s="46"/>
      <c r="AE1372" s="85">
        <v>45851</v>
      </c>
      <c r="AF1372" s="86" t="s">
        <v>77</v>
      </c>
      <c r="AG1372" s="86" t="s">
        <v>264</v>
      </c>
      <c r="AH1372" s="86">
        <v>5400258370</v>
      </c>
      <c r="AI1372" s="86">
        <v>10</v>
      </c>
      <c r="AJ1372" s="87">
        <v>7</v>
      </c>
      <c r="AK1372" s="87">
        <v>12</v>
      </c>
      <c r="AL1372" s="87">
        <v>10</v>
      </c>
      <c r="AM1372" s="86" t="s">
        <v>298</v>
      </c>
      <c r="AN1372" s="86" t="s">
        <v>45</v>
      </c>
      <c r="AO1372" s="75" t="s">
        <v>46</v>
      </c>
    </row>
    <row r="1373" spans="1:41" ht="14.45" customHeight="1">
      <c r="A1373" s="38"/>
      <c r="B1373" s="9">
        <f t="shared" si="462"/>
        <v>45851</v>
      </c>
      <c r="C1373" s="39">
        <f t="shared" si="479"/>
        <v>5400258437</v>
      </c>
      <c r="D1373" s="38" t="str">
        <f>IF(AF1373="", "", IFERROR(TEXT(INDEX(Tabella4[N°], MATCH("*"&amp;AF1373&amp;"*", Tabella4[DIPENDENTE], 0)), "0000"), "Non trovato"))</f>
        <v>0490</v>
      </c>
      <c r="E1373" s="38" t="str">
        <f>IF(AG1373="", "", IF(ISERROR(MATCH("*"&amp;AG1373&amp;"*", Tabella4[DIPENDENTE], 0)), "Non trovato", TEXT(INDEX(Tabella4[N°], MATCH("*"&amp;AG1373&amp;"*", Tabella4[DIPENDENTE], 0)), "0000")))</f>
        <v>2114</v>
      </c>
      <c r="F1373" s="48" t="str">
        <f t="shared" si="463"/>
        <v>RICIPUTO</v>
      </c>
      <c r="G1373" s="48" t="str">
        <f t="shared" si="464"/>
        <v>GUARINO</v>
      </c>
      <c r="H1373" s="57"/>
      <c r="I1373" s="68" t="str">
        <f t="shared" si="465"/>
        <v>02</v>
      </c>
      <c r="J1373" s="39" t="str">
        <f t="shared" si="476"/>
        <v/>
      </c>
      <c r="K1373" s="40" t="str">
        <f t="shared" si="477"/>
        <v/>
      </c>
      <c r="L1373" s="48"/>
      <c r="M1373" s="41" t="str">
        <f t="shared" si="478"/>
        <v/>
      </c>
      <c r="N1373" s="41" t="str">
        <f t="shared" si="466"/>
        <v>08:00</v>
      </c>
      <c r="O1373" s="10" t="str">
        <f t="shared" si="467"/>
        <v>08:00</v>
      </c>
      <c r="P1373" s="10" t="str">
        <f t="shared" si="468"/>
        <v/>
      </c>
      <c r="Q1373" s="48" t="str">
        <f t="shared" si="469"/>
        <v/>
      </c>
      <c r="R1373" s="48" t="str">
        <f t="shared" si="470"/>
        <v/>
      </c>
      <c r="S1373" s="42" t="str">
        <f t="shared" si="471"/>
        <v>DOPPIO</v>
      </c>
      <c r="T1373" s="57" t="str">
        <f>Tabella3[[#This Row],[Descrizione Attività]]</f>
        <v>CHIAMATA CTG PER RIPR FUNZ 400FCV604 IMP 400</v>
      </c>
      <c r="U1373" s="57" t="str">
        <f>IF(Tabella1[[#This Row],[DATA]]="","","02")</f>
        <v>02</v>
      </c>
      <c r="V1373" s="34"/>
      <c r="W1373" s="34"/>
      <c r="X1373" s="33"/>
      <c r="Y1373" s="23"/>
      <c r="Z1373" s="21" t="str">
        <f t="shared" si="472"/>
        <v>domenica</v>
      </c>
      <c r="AA1373" s="22">
        <f t="shared" si="473"/>
        <v>8</v>
      </c>
      <c r="AB1373" s="22" t="str">
        <f t="shared" si="474"/>
        <v>08:00</v>
      </c>
      <c r="AC1373" s="22" t="str">
        <f t="shared" si="475"/>
        <v>NO</v>
      </c>
      <c r="AD1373" s="46"/>
      <c r="AE1373" s="85">
        <v>45851</v>
      </c>
      <c r="AF1373" s="86" t="s">
        <v>96</v>
      </c>
      <c r="AG1373" s="86" t="s">
        <v>43</v>
      </c>
      <c r="AH1373" s="86">
        <v>5400258437</v>
      </c>
      <c r="AI1373" s="86">
        <v>10</v>
      </c>
      <c r="AJ1373" s="87">
        <v>21.45</v>
      </c>
      <c r="AK1373" s="87">
        <v>5.45</v>
      </c>
      <c r="AL1373" s="87">
        <v>16</v>
      </c>
      <c r="AM1373" s="86" t="s">
        <v>301</v>
      </c>
      <c r="AN1373" s="86" t="s">
        <v>45</v>
      </c>
      <c r="AO1373" s="75" t="s">
        <v>46</v>
      </c>
    </row>
    <row r="1374" spans="1:41" ht="14.45" customHeight="1">
      <c r="A1374" s="38"/>
      <c r="B1374" s="9">
        <f t="shared" si="462"/>
        <v>45851</v>
      </c>
      <c r="C1374" s="39">
        <f t="shared" si="479"/>
        <v>5400258197</v>
      </c>
      <c r="D1374" s="38" t="str">
        <f>IF(AF1374="", "", IFERROR(TEXT(INDEX(Tabella4[N°], MATCH("*"&amp;AF1374&amp;"*", Tabella4[DIPENDENTE], 0)), "0000"), "Non trovato"))</f>
        <v>0242</v>
      </c>
      <c r="E1374" s="38" t="str">
        <f>IF(AG1374="", "", IF(ISERROR(MATCH("*"&amp;AG1374&amp;"*", Tabella4[DIPENDENTE], 0)), "Non trovato", TEXT(INDEX(Tabella4[N°], MATCH("*"&amp;AG1374&amp;"*", Tabella4[DIPENDENTE], 0)), "0000")))</f>
        <v>1969</v>
      </c>
      <c r="F1374" s="48" t="str">
        <f t="shared" si="463"/>
        <v>OGNISANTI A</v>
      </c>
      <c r="G1374" s="48" t="str">
        <f t="shared" si="464"/>
        <v>BELLISTRI</v>
      </c>
      <c r="H1374" s="57"/>
      <c r="I1374" s="68" t="str">
        <f t="shared" si="465"/>
        <v>02</v>
      </c>
      <c r="J1374" s="39" t="str">
        <f t="shared" si="476"/>
        <v/>
      </c>
      <c r="K1374" s="40" t="str">
        <f t="shared" si="477"/>
        <v/>
      </c>
      <c r="L1374" s="48"/>
      <c r="M1374" s="41" t="str">
        <f t="shared" si="478"/>
        <v/>
      </c>
      <c r="N1374" s="41" t="str">
        <f t="shared" si="466"/>
        <v>06:00</v>
      </c>
      <c r="O1374" s="10" t="str">
        <f t="shared" si="467"/>
        <v>06:00</v>
      </c>
      <c r="P1374" s="10" t="str">
        <f t="shared" si="468"/>
        <v/>
      </c>
      <c r="Q1374" s="48" t="str">
        <f t="shared" si="469"/>
        <v/>
      </c>
      <c r="R1374" s="48" t="str">
        <f t="shared" si="470"/>
        <v/>
      </c>
      <c r="S1374" s="42" t="str">
        <f t="shared" si="471"/>
        <v>DOPPIO</v>
      </c>
      <c r="T1374" s="57" t="str">
        <f>Tabella3[[#This Row],[Descrizione Attività]]</f>
        <v>TAI25 Assist.elettrica per Ripr. Sez.</v>
      </c>
      <c r="U1374" s="57" t="str">
        <f>IF(Tabella1[[#This Row],[DATA]]="","","02")</f>
        <v>02</v>
      </c>
      <c r="V1374" s="34"/>
      <c r="W1374" s="34"/>
      <c r="X1374" s="33"/>
      <c r="Y1374" s="23"/>
      <c r="Z1374" s="21" t="str">
        <f t="shared" si="472"/>
        <v>domenica</v>
      </c>
      <c r="AA1374" s="22">
        <f t="shared" si="473"/>
        <v>6</v>
      </c>
      <c r="AB1374" s="22" t="str">
        <f t="shared" si="474"/>
        <v>06:00</v>
      </c>
      <c r="AC1374" s="22" t="str">
        <f t="shared" si="475"/>
        <v>NO</v>
      </c>
      <c r="AD1374" s="46"/>
      <c r="AE1374" s="85">
        <v>45851</v>
      </c>
      <c r="AF1374" s="86" t="s">
        <v>72</v>
      </c>
      <c r="AG1374" s="86" t="s">
        <v>73</v>
      </c>
      <c r="AH1374" s="86">
        <v>5400258197</v>
      </c>
      <c r="AI1374" s="86">
        <v>10</v>
      </c>
      <c r="AJ1374" s="87">
        <v>7</v>
      </c>
      <c r="AK1374" s="87">
        <v>13</v>
      </c>
      <c r="AL1374" s="87">
        <v>12</v>
      </c>
      <c r="AM1374" s="86" t="s">
        <v>293</v>
      </c>
      <c r="AN1374" s="86" t="s">
        <v>45</v>
      </c>
      <c r="AO1374" s="75" t="s">
        <v>61</v>
      </c>
    </row>
    <row r="1375" spans="1:41" ht="14.45" customHeight="1">
      <c r="A1375" s="38"/>
      <c r="B1375" s="9">
        <f t="shared" si="462"/>
        <v>45851</v>
      </c>
      <c r="C1375" s="39">
        <f t="shared" si="479"/>
        <v>5400258197</v>
      </c>
      <c r="D1375" s="38" t="str">
        <f>IF(AF1375="", "", IFERROR(TEXT(INDEX(Tabella4[N°], MATCH("*"&amp;AF1375&amp;"*", Tabella4[DIPENDENTE], 0)), "0000"), "Non trovato"))</f>
        <v>0551</v>
      </c>
      <c r="E1375" s="38" t="str">
        <f>IF(AG1375="", "", IF(ISERROR(MATCH("*"&amp;AG1375&amp;"*", Tabella4[DIPENDENTE], 0)), "Non trovato", TEXT(INDEX(Tabella4[N°], MATCH("*"&amp;AG1375&amp;"*", Tabella4[DIPENDENTE], 0)), "0000")))</f>
        <v/>
      </c>
      <c r="F1375" s="48" t="str">
        <f t="shared" si="463"/>
        <v>CIANCHINO A</v>
      </c>
      <c r="G1375" s="48" t="str">
        <f t="shared" si="464"/>
        <v/>
      </c>
      <c r="H1375" s="57"/>
      <c r="I1375" s="68" t="str">
        <f t="shared" si="465"/>
        <v>02</v>
      </c>
      <c r="J1375" s="39" t="str">
        <f t="shared" si="476"/>
        <v/>
      </c>
      <c r="K1375" s="40" t="str">
        <f t="shared" si="477"/>
        <v/>
      </c>
      <c r="L1375" s="48"/>
      <c r="M1375" s="41" t="str">
        <f t="shared" si="478"/>
        <v/>
      </c>
      <c r="N1375" s="41" t="str">
        <f t="shared" si="466"/>
        <v>06:00</v>
      </c>
      <c r="O1375" s="10" t="str">
        <f t="shared" si="467"/>
        <v>06:00</v>
      </c>
      <c r="P1375" s="10" t="str">
        <f t="shared" si="468"/>
        <v/>
      </c>
      <c r="Q1375" s="48" t="str">
        <f t="shared" si="469"/>
        <v/>
      </c>
      <c r="R1375" s="48" t="str">
        <f t="shared" si="470"/>
        <v/>
      </c>
      <c r="S1375" s="42" t="str">
        <f t="shared" si="471"/>
        <v>SINGOLO</v>
      </c>
      <c r="T1375" s="57" t="str">
        <f>Tabella3[[#This Row],[Descrizione Attività]]</f>
        <v>TAI25 Assist.elettrica per Ripr. Sez.</v>
      </c>
      <c r="U1375" s="57" t="str">
        <f>IF(Tabella1[[#This Row],[DATA]]="","","02")</f>
        <v>02</v>
      </c>
      <c r="V1375" s="34"/>
      <c r="W1375" s="34"/>
      <c r="X1375" s="33"/>
      <c r="Y1375" s="23"/>
      <c r="Z1375" s="21" t="str">
        <f t="shared" si="472"/>
        <v>domenica</v>
      </c>
      <c r="AA1375" s="22">
        <f t="shared" si="473"/>
        <v>6</v>
      </c>
      <c r="AB1375" s="22" t="str">
        <f t="shared" si="474"/>
        <v>06:00</v>
      </c>
      <c r="AC1375" s="22" t="str">
        <f t="shared" si="475"/>
        <v>NO</v>
      </c>
      <c r="AD1375" s="46"/>
      <c r="AE1375" s="85">
        <v>45851</v>
      </c>
      <c r="AF1375" s="86" t="s">
        <v>230</v>
      </c>
      <c r="AG1375" s="86"/>
      <c r="AH1375" s="86">
        <v>5400258197</v>
      </c>
      <c r="AI1375" s="86">
        <v>10</v>
      </c>
      <c r="AJ1375" s="87">
        <v>7</v>
      </c>
      <c r="AK1375" s="87">
        <v>13</v>
      </c>
      <c r="AL1375" s="87">
        <v>6</v>
      </c>
      <c r="AM1375" s="86" t="s">
        <v>293</v>
      </c>
      <c r="AN1375" s="86" t="s">
        <v>45</v>
      </c>
      <c r="AO1375" s="75" t="s">
        <v>61</v>
      </c>
    </row>
    <row r="1376" spans="1:41" ht="14.45" customHeight="1">
      <c r="A1376" s="38"/>
      <c r="B1376" s="9">
        <f t="shared" si="462"/>
        <v>45852</v>
      </c>
      <c r="C1376" s="39">
        <f t="shared" si="479"/>
        <v>404</v>
      </c>
      <c r="D1376" s="38" t="str">
        <f>IF(AF1376="", "", IFERROR(TEXT(INDEX(Tabella4[N°], MATCH("*"&amp;AF1376&amp;"*", Tabella4[DIPENDENTE], 0)), "0000"), "Non trovato"))</f>
        <v>0319</v>
      </c>
      <c r="E1376" s="38" t="str">
        <f>IF(AG1376="", "", IF(ISERROR(MATCH("*"&amp;AG1376&amp;"*", Tabella4[DIPENDENTE], 0)), "Non trovato", TEXT(INDEX(Tabella4[N°], MATCH("*"&amp;AG1376&amp;"*", Tabella4[DIPENDENTE], 0)), "0000")))</f>
        <v/>
      </c>
      <c r="F1376" s="48" t="str">
        <f t="shared" si="463"/>
        <v>AMARA</v>
      </c>
      <c r="G1376" s="48" t="str">
        <f t="shared" si="464"/>
        <v/>
      </c>
      <c r="H1376" s="57"/>
      <c r="I1376" s="68" t="str">
        <f t="shared" si="465"/>
        <v>02</v>
      </c>
      <c r="J1376" s="39" t="str">
        <f t="shared" si="476"/>
        <v/>
      </c>
      <c r="K1376" s="40" t="str">
        <f t="shared" si="477"/>
        <v/>
      </c>
      <c r="L1376" s="48"/>
      <c r="M1376" s="41" t="str">
        <f t="shared" si="478"/>
        <v/>
      </c>
      <c r="N1376" s="41" t="str">
        <f t="shared" si="466"/>
        <v/>
      </c>
      <c r="O1376" s="10" t="str">
        <f t="shared" si="467"/>
        <v>00:15</v>
      </c>
      <c r="P1376" s="10" t="str">
        <f t="shared" si="468"/>
        <v>00:15</v>
      </c>
      <c r="Q1376" s="48" t="str">
        <f t="shared" si="469"/>
        <v/>
      </c>
      <c r="R1376" s="48" t="str">
        <f t="shared" si="470"/>
        <v/>
      </c>
      <c r="S1376" s="42" t="str">
        <f t="shared" si="471"/>
        <v>SINGOLO</v>
      </c>
      <c r="T1376" s="57" t="str">
        <f>Tabella3[[#This Row],[Descrizione Attività]]</f>
        <v>PERMESSO RETRIBUITO</v>
      </c>
      <c r="U1376" s="57" t="str">
        <f>IF(Tabella1[[#This Row],[DATA]]="","","02")</f>
        <v>02</v>
      </c>
      <c r="V1376" s="34"/>
      <c r="W1376" s="34"/>
      <c r="X1376" s="33"/>
      <c r="Y1376" s="23"/>
      <c r="Z1376" s="21" t="str">
        <f t="shared" si="472"/>
        <v>lunedì</v>
      </c>
      <c r="AA1376" s="22">
        <f t="shared" si="473"/>
        <v>0.25</v>
      </c>
      <c r="AB1376" s="22" t="str">
        <f t="shared" si="474"/>
        <v>00:15</v>
      </c>
      <c r="AC1376" s="22" t="str">
        <f t="shared" si="475"/>
        <v>NO</v>
      </c>
      <c r="AD1376" s="46"/>
      <c r="AE1376" s="85">
        <v>45852</v>
      </c>
      <c r="AF1376" s="86" t="s">
        <v>155</v>
      </c>
      <c r="AG1376" s="86"/>
      <c r="AH1376" s="86">
        <v>4044</v>
      </c>
      <c r="AI1376" s="86">
        <v>10</v>
      </c>
      <c r="AJ1376" s="87">
        <v>6</v>
      </c>
      <c r="AK1376" s="87">
        <v>6.15</v>
      </c>
      <c r="AL1376" s="87">
        <v>0.25</v>
      </c>
      <c r="AM1376" s="86" t="s">
        <v>48</v>
      </c>
      <c r="AN1376" s="86" t="s">
        <v>49</v>
      </c>
      <c r="AO1376" s="75">
        <v>404</v>
      </c>
    </row>
    <row r="1377" spans="1:41" ht="14.45" customHeight="1">
      <c r="A1377" s="38"/>
      <c r="B1377" s="9">
        <f t="shared" si="462"/>
        <v>45852</v>
      </c>
      <c r="C1377" s="39">
        <f t="shared" si="479"/>
        <v>404</v>
      </c>
      <c r="D1377" s="38" t="str">
        <f>IF(AF1377="", "", IFERROR(TEXT(INDEX(Tabella4[N°], MATCH("*"&amp;AF1377&amp;"*", Tabella4[DIPENDENTE], 0)), "0000"), "Non trovato"))</f>
        <v>2109</v>
      </c>
      <c r="E1377" s="38" t="str">
        <f>IF(AG1377="", "", IF(ISERROR(MATCH("*"&amp;AG1377&amp;"*", Tabella4[DIPENDENTE], 0)), "Non trovato", TEXT(INDEX(Tabella4[N°], MATCH("*"&amp;AG1377&amp;"*", Tabella4[DIPENDENTE], 0)), "0000")))</f>
        <v/>
      </c>
      <c r="F1377" s="48" t="str">
        <f t="shared" si="463"/>
        <v>CAVALLI</v>
      </c>
      <c r="G1377" s="48" t="str">
        <f t="shared" si="464"/>
        <v/>
      </c>
      <c r="H1377" s="57"/>
      <c r="I1377" s="68" t="str">
        <f t="shared" si="465"/>
        <v>02</v>
      </c>
      <c r="J1377" s="39" t="str">
        <f t="shared" si="476"/>
        <v/>
      </c>
      <c r="K1377" s="40" t="str">
        <f t="shared" si="477"/>
        <v/>
      </c>
      <c r="L1377" s="48"/>
      <c r="M1377" s="41" t="str">
        <f t="shared" si="478"/>
        <v/>
      </c>
      <c r="N1377" s="41" t="str">
        <f t="shared" si="466"/>
        <v/>
      </c>
      <c r="O1377" s="10" t="str">
        <f t="shared" si="467"/>
        <v>01:45</v>
      </c>
      <c r="P1377" s="10" t="str">
        <f t="shared" si="468"/>
        <v>01:45</v>
      </c>
      <c r="Q1377" s="48" t="str">
        <f t="shared" si="469"/>
        <v/>
      </c>
      <c r="R1377" s="48" t="str">
        <f t="shared" si="470"/>
        <v/>
      </c>
      <c r="S1377" s="42" t="str">
        <f t="shared" si="471"/>
        <v>SINGOLO</v>
      </c>
      <c r="T1377" s="57" t="str">
        <f>Tabella3[[#This Row],[Descrizione Attività]]</f>
        <v>PERMESSO RETRIBUITO</v>
      </c>
      <c r="U1377" s="57" t="str">
        <f>IF(Tabella1[[#This Row],[DATA]]="","","02")</f>
        <v>02</v>
      </c>
      <c r="V1377" s="34"/>
      <c r="W1377" s="34"/>
      <c r="X1377" s="33"/>
      <c r="Y1377" s="23"/>
      <c r="Z1377" s="21" t="str">
        <f t="shared" si="472"/>
        <v>lunedì</v>
      </c>
      <c r="AA1377" s="22">
        <f t="shared" si="473"/>
        <v>1.75</v>
      </c>
      <c r="AB1377" s="22" t="str">
        <f t="shared" si="474"/>
        <v>01:45</v>
      </c>
      <c r="AC1377" s="22" t="str">
        <f t="shared" si="475"/>
        <v>NO</v>
      </c>
      <c r="AD1377" s="46"/>
      <c r="AE1377" s="85">
        <v>45852</v>
      </c>
      <c r="AF1377" s="86" t="s">
        <v>114</v>
      </c>
      <c r="AG1377" s="86"/>
      <c r="AH1377" s="86">
        <v>4044</v>
      </c>
      <c r="AI1377" s="86">
        <v>10</v>
      </c>
      <c r="AJ1377" s="87">
        <v>6</v>
      </c>
      <c r="AK1377" s="87">
        <v>7.45</v>
      </c>
      <c r="AL1377" s="87">
        <v>1.75</v>
      </c>
      <c r="AM1377" s="86" t="s">
        <v>48</v>
      </c>
      <c r="AN1377" s="86" t="s">
        <v>49</v>
      </c>
      <c r="AO1377" s="75">
        <v>404</v>
      </c>
    </row>
    <row r="1378" spans="1:41" ht="14.45" customHeight="1">
      <c r="A1378" s="38"/>
      <c r="B1378" s="9">
        <f t="shared" si="462"/>
        <v>45852</v>
      </c>
      <c r="C1378" s="39">
        <f t="shared" si="479"/>
        <v>404</v>
      </c>
      <c r="D1378" s="38" t="str">
        <f>IF(AF1378="", "", IFERROR(TEXT(INDEX(Tabella4[N°], MATCH("*"&amp;AF1378&amp;"*", Tabella4[DIPENDENTE], 0)), "0000"), "Non trovato"))</f>
        <v>0315</v>
      </c>
      <c r="E1378" s="38" t="str">
        <f>IF(AG1378="", "", IF(ISERROR(MATCH("*"&amp;AG1378&amp;"*", Tabella4[DIPENDENTE], 0)), "Non trovato", TEXT(INDEX(Tabella4[N°], MATCH("*"&amp;AG1378&amp;"*", Tabella4[DIPENDENTE], 0)), "0000")))</f>
        <v/>
      </c>
      <c r="F1378" s="48" t="str">
        <f t="shared" si="463"/>
        <v>MIGNOSA F</v>
      </c>
      <c r="G1378" s="48" t="str">
        <f t="shared" si="464"/>
        <v/>
      </c>
      <c r="H1378" s="57"/>
      <c r="I1378" s="68" t="str">
        <f t="shared" si="465"/>
        <v>02</v>
      </c>
      <c r="J1378" s="39" t="str">
        <f t="shared" si="476"/>
        <v/>
      </c>
      <c r="K1378" s="40" t="str">
        <f t="shared" si="477"/>
        <v/>
      </c>
      <c r="L1378" s="48"/>
      <c r="M1378" s="41" t="str">
        <f t="shared" si="478"/>
        <v/>
      </c>
      <c r="N1378" s="41" t="str">
        <f t="shared" si="466"/>
        <v/>
      </c>
      <c r="O1378" s="10" t="str">
        <f t="shared" si="467"/>
        <v>03:00</v>
      </c>
      <c r="P1378" s="10" t="str">
        <f t="shared" si="468"/>
        <v>03:00</v>
      </c>
      <c r="Q1378" s="48" t="str">
        <f t="shared" si="469"/>
        <v/>
      </c>
      <c r="R1378" s="48" t="str">
        <f t="shared" si="470"/>
        <v/>
      </c>
      <c r="S1378" s="42" t="str">
        <f t="shared" si="471"/>
        <v>SINGOLO</v>
      </c>
      <c r="T1378" s="57" t="str">
        <f>Tabella3[[#This Row],[Descrizione Attività]]</f>
        <v>PERMESSO RETRIBUITO</v>
      </c>
      <c r="U1378" s="57" t="str">
        <f>IF(Tabella1[[#This Row],[DATA]]="","","02")</f>
        <v>02</v>
      </c>
      <c r="V1378" s="34"/>
      <c r="W1378" s="34"/>
      <c r="X1378" s="33"/>
      <c r="Y1378" s="23"/>
      <c r="Z1378" s="21" t="str">
        <f t="shared" si="472"/>
        <v>lunedì</v>
      </c>
      <c r="AA1378" s="22">
        <f t="shared" si="473"/>
        <v>3</v>
      </c>
      <c r="AB1378" s="22" t="str">
        <f t="shared" si="474"/>
        <v>03:00</v>
      </c>
      <c r="AC1378" s="22" t="str">
        <f t="shared" si="475"/>
        <v>NO</v>
      </c>
      <c r="AD1378" s="46"/>
      <c r="AE1378" s="85">
        <v>45852</v>
      </c>
      <c r="AF1378" s="86" t="s">
        <v>66</v>
      </c>
      <c r="AG1378" s="86"/>
      <c r="AH1378" s="86">
        <v>4044</v>
      </c>
      <c r="AI1378" s="86">
        <v>10</v>
      </c>
      <c r="AJ1378" s="87">
        <v>11</v>
      </c>
      <c r="AK1378" s="87">
        <v>14</v>
      </c>
      <c r="AL1378" s="87">
        <v>3</v>
      </c>
      <c r="AM1378" s="86" t="s">
        <v>48</v>
      </c>
      <c r="AN1378" s="86" t="s">
        <v>49</v>
      </c>
      <c r="AO1378" s="75">
        <v>404</v>
      </c>
    </row>
    <row r="1379" spans="1:41" ht="14.45" customHeight="1">
      <c r="A1379" s="38"/>
      <c r="B1379" s="9">
        <f t="shared" si="462"/>
        <v>45852</v>
      </c>
      <c r="C1379" s="39">
        <f t="shared" si="479"/>
        <v>404</v>
      </c>
      <c r="D1379" s="38" t="str">
        <f>IF(AF1379="", "", IFERROR(TEXT(INDEX(Tabella4[N°], MATCH("*"&amp;AF1379&amp;"*", Tabella4[DIPENDENTE], 0)), "0000"), "Non trovato"))</f>
        <v>0277</v>
      </c>
      <c r="E1379" s="38" t="str">
        <f>IF(AG1379="", "", IF(ISERROR(MATCH("*"&amp;AG1379&amp;"*", Tabella4[DIPENDENTE], 0)), "Non trovato", TEXT(INDEX(Tabella4[N°], MATCH("*"&amp;AG1379&amp;"*", Tabella4[DIPENDENTE], 0)), "0000")))</f>
        <v>1894</v>
      </c>
      <c r="F1379" s="48" t="str">
        <f t="shared" si="463"/>
        <v>BAUDO</v>
      </c>
      <c r="G1379" s="48" t="str">
        <f t="shared" si="464"/>
        <v>CORTESE</v>
      </c>
      <c r="H1379" s="57"/>
      <c r="I1379" s="68" t="str">
        <f t="shared" si="465"/>
        <v>02</v>
      </c>
      <c r="J1379" s="39" t="str">
        <f t="shared" si="476"/>
        <v/>
      </c>
      <c r="K1379" s="40" t="str">
        <f t="shared" si="477"/>
        <v/>
      </c>
      <c r="L1379" s="48"/>
      <c r="M1379" s="41" t="str">
        <f t="shared" si="478"/>
        <v/>
      </c>
      <c r="N1379" s="41" t="str">
        <f t="shared" si="466"/>
        <v/>
      </c>
      <c r="O1379" s="10" t="str">
        <f t="shared" si="467"/>
        <v>08:00</v>
      </c>
      <c r="P1379" s="10" t="str">
        <f t="shared" si="468"/>
        <v>08:00</v>
      </c>
      <c r="Q1379" s="48" t="str">
        <f t="shared" si="469"/>
        <v/>
      </c>
      <c r="R1379" s="48" t="str">
        <f t="shared" si="470"/>
        <v/>
      </c>
      <c r="S1379" s="42" t="str">
        <f t="shared" si="471"/>
        <v>DOPPIO</v>
      </c>
      <c r="T1379" s="57" t="str">
        <f>Tabella3[[#This Row],[Descrizione Attività]]</f>
        <v>FERIE</v>
      </c>
      <c r="U1379" s="57" t="str">
        <f>IF(Tabella1[[#This Row],[DATA]]="","","02")</f>
        <v>02</v>
      </c>
      <c r="V1379" s="34"/>
      <c r="W1379" s="34"/>
      <c r="X1379" s="33"/>
      <c r="Y1379" s="23"/>
      <c r="Z1379" s="21" t="str">
        <f t="shared" si="472"/>
        <v>lunedì</v>
      </c>
      <c r="AA1379" s="22">
        <f t="shared" si="473"/>
        <v>8</v>
      </c>
      <c r="AB1379" s="22" t="str">
        <f t="shared" si="474"/>
        <v>08:00</v>
      </c>
      <c r="AC1379" s="22" t="str">
        <f t="shared" si="475"/>
        <v>NO</v>
      </c>
      <c r="AD1379" s="46"/>
      <c r="AE1379" s="85">
        <v>45852</v>
      </c>
      <c r="AF1379" s="86" t="s">
        <v>94</v>
      </c>
      <c r="AG1379" s="86" t="s">
        <v>58</v>
      </c>
      <c r="AH1379" s="86">
        <v>4042</v>
      </c>
      <c r="AI1379" s="86">
        <v>10</v>
      </c>
      <c r="AJ1379" s="87"/>
      <c r="AK1379" s="87"/>
      <c r="AL1379" s="87">
        <v>16</v>
      </c>
      <c r="AM1379" s="86" t="s">
        <v>53</v>
      </c>
      <c r="AN1379" s="86" t="s">
        <v>49</v>
      </c>
      <c r="AO1379" s="75">
        <v>404</v>
      </c>
    </row>
    <row r="1380" spans="1:41" ht="14.45" customHeight="1">
      <c r="A1380" s="38"/>
      <c r="B1380" s="9">
        <f t="shared" si="462"/>
        <v>45852</v>
      </c>
      <c r="C1380" s="39">
        <f t="shared" si="479"/>
        <v>404</v>
      </c>
      <c r="D1380" s="38" t="str">
        <f>IF(AF1380="", "", IFERROR(TEXT(INDEX(Tabella4[N°], MATCH("*"&amp;AF1380&amp;"*", Tabella4[DIPENDENTE], 0)), "0000"), "Non trovato"))</f>
        <v>2114</v>
      </c>
      <c r="E1380" s="38" t="str">
        <f>IF(AG1380="", "", IF(ISERROR(MATCH("*"&amp;AG1380&amp;"*", Tabella4[DIPENDENTE], 0)), "Non trovato", TEXT(INDEX(Tabella4[N°], MATCH("*"&amp;AG1380&amp;"*", Tabella4[DIPENDENTE], 0)), "0000")))</f>
        <v>0490</v>
      </c>
      <c r="F1380" s="48" t="str">
        <f t="shared" si="463"/>
        <v>GUARINO</v>
      </c>
      <c r="G1380" s="48" t="str">
        <f t="shared" si="464"/>
        <v>RICIPUTO</v>
      </c>
      <c r="H1380" s="57"/>
      <c r="I1380" s="68" t="str">
        <f t="shared" si="465"/>
        <v>02</v>
      </c>
      <c r="J1380" s="39" t="str">
        <f t="shared" si="476"/>
        <v/>
      </c>
      <c r="K1380" s="40" t="str">
        <f t="shared" si="477"/>
        <v/>
      </c>
      <c r="L1380" s="48"/>
      <c r="M1380" s="41" t="str">
        <f t="shared" si="478"/>
        <v/>
      </c>
      <c r="N1380" s="41" t="str">
        <f t="shared" si="466"/>
        <v/>
      </c>
      <c r="O1380" s="10" t="str">
        <f t="shared" si="467"/>
        <v>08:00</v>
      </c>
      <c r="P1380" s="10" t="str">
        <f t="shared" si="468"/>
        <v>08:00</v>
      </c>
      <c r="Q1380" s="48" t="str">
        <f t="shared" si="469"/>
        <v/>
      </c>
      <c r="R1380" s="48" t="str">
        <f t="shared" si="470"/>
        <v/>
      </c>
      <c r="S1380" s="42" t="str">
        <f t="shared" si="471"/>
        <v>DOPPIO</v>
      </c>
      <c r="T1380" s="57" t="str">
        <f>Tabella3[[#This Row],[Descrizione Attività]]</f>
        <v>FERIE</v>
      </c>
      <c r="U1380" s="57" t="str">
        <f>IF(Tabella1[[#This Row],[DATA]]="","","02")</f>
        <v>02</v>
      </c>
      <c r="V1380" s="34"/>
      <c r="W1380" s="34"/>
      <c r="X1380" s="33"/>
      <c r="Y1380" s="23"/>
      <c r="Z1380" s="21" t="str">
        <f t="shared" si="472"/>
        <v>lunedì</v>
      </c>
      <c r="AA1380" s="22">
        <f t="shared" si="473"/>
        <v>8</v>
      </c>
      <c r="AB1380" s="22" t="str">
        <f t="shared" si="474"/>
        <v>08:00</v>
      </c>
      <c r="AC1380" s="22" t="str">
        <f t="shared" si="475"/>
        <v>NO</v>
      </c>
      <c r="AD1380" s="46"/>
      <c r="AE1380" s="85">
        <v>45852</v>
      </c>
      <c r="AF1380" s="86" t="s">
        <v>43</v>
      </c>
      <c r="AG1380" s="86" t="s">
        <v>96</v>
      </c>
      <c r="AH1380" s="86">
        <v>4042</v>
      </c>
      <c r="AI1380" s="86">
        <v>10</v>
      </c>
      <c r="AJ1380" s="87"/>
      <c r="AK1380" s="87"/>
      <c r="AL1380" s="87">
        <v>16</v>
      </c>
      <c r="AM1380" s="86" t="s">
        <v>53</v>
      </c>
      <c r="AN1380" s="86" t="s">
        <v>49</v>
      </c>
      <c r="AO1380" s="75">
        <v>404</v>
      </c>
    </row>
    <row r="1381" spans="1:41" ht="14.45" customHeight="1">
      <c r="A1381" s="38"/>
      <c r="B1381" s="9">
        <f t="shared" si="462"/>
        <v>45852</v>
      </c>
      <c r="C1381" s="39">
        <f>IF(AH1381="","", IF(OR(AH1381=4041, AH1381=4042, AH1381=4043, AH1381=4044, AH1381=4045, AH1381=4046, AH1381=4048, AH1381=4049, AH1381=4051, AH1381=4052, AH1381=4053, AH1381=4054),
404,
IF(AH1381=4047,
"ALTRO CANTIERE",
IF(AH1381=4050,
430,
IF(LEN(AH1381)=5,
MID(AH1381, 1, 2) &amp; "/" &amp; MID(AH1381, 3, 3),
AH1381)
)
)
))</f>
        <v>404</v>
      </c>
      <c r="D1381" s="38" t="str">
        <f>IF(AF1381="", "", IFERROR(TEXT(INDEX(Tabella4[N°], MATCH("*"&amp;AF1381&amp;"*", Tabella4[DIPENDENTE], 0)), "0000"), "Non trovato"))</f>
        <v>0803</v>
      </c>
      <c r="E1381" s="38" t="str">
        <f>IF(AG1381="", "", IF(ISERROR(MATCH("*"&amp;AG1381&amp;"*", Tabella4[DIPENDENTE], 0)), "Non trovato", TEXT(INDEX(Tabella4[N°], MATCH("*"&amp;AG1381&amp;"*", Tabella4[DIPENDENTE], 0)), "0000")))</f>
        <v>1442</v>
      </c>
      <c r="F1381" s="48" t="str">
        <f t="shared" si="463"/>
        <v>SPINALI V</v>
      </c>
      <c r="G1381" s="48" t="str">
        <f t="shared" si="464"/>
        <v>TARASCIO</v>
      </c>
      <c r="H1381" s="57"/>
      <c r="I1381" s="68" t="str">
        <f t="shared" si="465"/>
        <v>02</v>
      </c>
      <c r="J1381" s="39" t="str">
        <f t="shared" ref="J1381:J1411" si="480">IF(OR(AH1381=4041, AH1381=4048, AH1381=4049, AH1381=4054, AH1381=4050,AH1381=428),
IF(TEXT(VALUE(AB1381) -
IF(M1381&lt;&gt;"", VALUE(M1381), 0) -
IF(N1381&lt;&gt;"", VALUE(N1381), 0),
"[hh]:mm") = "00:00",
"",
TEXT(VALUE(AB1381) -
IF(M1381&lt;&gt;"", VALUE(M1381), 0) -
IF(N1381&lt;&gt;"", VALUE(N1381), 0),
"[hh]:mm")),
"")</f>
        <v/>
      </c>
      <c r="K1381" s="40" t="str">
        <f t="shared" ref="K1381:K1411" si="481">IF(AND(AH1381&lt;&gt;4041, AH1381&lt;&gt;428, AH1381&lt;&gt;4048, AH1381&lt;&gt;4054, AH1381&lt;&gt;4049, AH1381&lt;&gt;4045, AH1381&lt;&gt;4046, AH1381&lt;&gt;4052, AH1381&lt;&gt;4044, AH1381&lt;&gt;4042, AH1381&lt;&gt;4043, AH1381&lt;&gt;4053, AH1381&lt;&gt;4047, AH1381&lt;&gt;4050),
IF(ISERROR(TEXT(VALUE(AB1381) -
IF(M1381&lt;&gt;"", VALUE(M1381), 0) -
IF(N1381&lt;&gt;"", VALUE(N1381), 0),
"[hh]:mm")), "",
IF(TEXT(VALUE(AB1381) -
IF(M1381&lt;&gt;"", VALUE(M1381), 0) -
IF(N1381&lt;&gt;"", VALUE(N1381), 0),
"[hh]:mm") = "00:00",
"",
TEXT(VALUE(AB1381) -
IF(M1381&lt;&gt;"", VALUE(M1381), 0) -
IF(N1381&lt;&gt;"", VALUE(N1381), 0),
"[hh]:mm"))),
"")</f>
        <v/>
      </c>
      <c r="L1381" s="48"/>
      <c r="M1381" s="41" t="str">
        <f t="shared" ref="M1381:M1411" si="482">IF(AND(AC1381="NO", OR(Z1381="lunedì", Z1381="martedì", Z1381="mercoledì", Z1381="giovedì", Z1381="venerdì")),
IF(Z1381="venerdì",
IF(VALUE(AB1381)&gt;VALUE("7:00"),TEXT(VALUE(AB1381)-VALUE("7:00"),"[hh]:mm"),""),
IF(VALUE(AB1381)&gt;VALUE("8:15"),TEXT(VALUE(AB1381)-VALUE("8:15"),"[hh]:mm"),"")
),
"")</f>
        <v/>
      </c>
      <c r="N1381" s="41" t="str">
        <f t="shared" si="466"/>
        <v/>
      </c>
      <c r="O1381" s="10" t="str">
        <f t="shared" si="467"/>
        <v>08:00</v>
      </c>
      <c r="P1381" s="10" t="str">
        <f t="shared" si="468"/>
        <v>08:00</v>
      </c>
      <c r="Q1381" s="48" t="str">
        <f t="shared" si="469"/>
        <v/>
      </c>
      <c r="R1381" s="48" t="str">
        <f t="shared" si="470"/>
        <v/>
      </c>
      <c r="S1381" s="42" t="str">
        <f t="shared" si="471"/>
        <v>DOPPIO</v>
      </c>
      <c r="T1381" s="57" t="str">
        <f>Tabella3[[#This Row],[Descrizione Attività]]</f>
        <v>FERIE</v>
      </c>
      <c r="U1381" s="57" t="str">
        <f>IF(Tabella1[[#This Row],[DATA]]="","","02")</f>
        <v>02</v>
      </c>
      <c r="V1381" s="34"/>
      <c r="W1381" s="34"/>
      <c r="X1381" s="33"/>
      <c r="Y1381" s="23"/>
      <c r="Z1381" s="21" t="str">
        <f t="shared" si="472"/>
        <v>lunedì</v>
      </c>
      <c r="AA1381" s="22">
        <f t="shared" si="473"/>
        <v>8</v>
      </c>
      <c r="AB1381" s="22" t="str">
        <f t="shared" si="474"/>
        <v>08:00</v>
      </c>
      <c r="AC1381" s="22" t="str">
        <f t="shared" si="475"/>
        <v>NO</v>
      </c>
      <c r="AD1381" s="46"/>
      <c r="AE1381" s="85">
        <v>45852</v>
      </c>
      <c r="AF1381" s="86" t="s">
        <v>69</v>
      </c>
      <c r="AG1381" s="86" t="s">
        <v>102</v>
      </c>
      <c r="AH1381" s="86">
        <v>4042</v>
      </c>
      <c r="AI1381" s="86">
        <v>10</v>
      </c>
      <c r="AJ1381" s="87"/>
      <c r="AK1381" s="87"/>
      <c r="AL1381" s="87">
        <v>16</v>
      </c>
      <c r="AM1381" s="86" t="s">
        <v>53</v>
      </c>
      <c r="AN1381" s="86" t="s">
        <v>49</v>
      </c>
      <c r="AO1381" s="75">
        <v>404</v>
      </c>
    </row>
    <row r="1382" spans="1:41" ht="14.45" customHeight="1">
      <c r="A1382" s="38"/>
      <c r="B1382" s="9">
        <f t="shared" si="462"/>
        <v>45852</v>
      </c>
      <c r="C1382" s="39">
        <f t="shared" ref="C1382:C1411" si="483">IF(AH1382="","", IF(OR(AH1382=4041, AH1382=4042, AH1382=4043, AH1382=4044, AH1382=4045, AH1382=4046, AH1382=4048, AH1382=4049, AH1382=4051, AH1382=4052, AH1382=4053, AH1382=4054),
404,
IF(AH1382=4047,
"ALTRO CANTIERE",
IF(AH1382=4050,
430,
IF(LEN(AH1382)=5,
MID(AH1382, 1, 2) &amp; "/" &amp; MID(AH1382, 3, 3),
AH1382)
)
)
))</f>
        <v>404</v>
      </c>
      <c r="D1382" s="38" t="str">
        <f>IF(AF1382="", "", IFERROR(TEXT(INDEX(Tabella4[N°], MATCH("*"&amp;AF1382&amp;"*", Tabella4[DIPENDENTE], 0)), "0000"), "Non trovato"))</f>
        <v>0319</v>
      </c>
      <c r="E1382" s="38" t="str">
        <f>IF(AG1382="", "", IF(ISERROR(MATCH("*"&amp;AG1382&amp;"*", Tabella4[DIPENDENTE], 0)), "Non trovato", TEXT(INDEX(Tabella4[N°], MATCH("*"&amp;AG1382&amp;"*", Tabella4[DIPENDENTE], 0)), "0000")))</f>
        <v>0476</v>
      </c>
      <c r="F1382" s="48" t="str">
        <f t="shared" si="463"/>
        <v>AMARA</v>
      </c>
      <c r="G1382" s="48" t="str">
        <f t="shared" si="464"/>
        <v>ARICO'</v>
      </c>
      <c r="H1382" s="57"/>
      <c r="I1382" s="68" t="str">
        <f t="shared" si="465"/>
        <v>02</v>
      </c>
      <c r="J1382" s="39" t="str">
        <f t="shared" si="480"/>
        <v/>
      </c>
      <c r="K1382" s="40" t="str">
        <f t="shared" si="481"/>
        <v/>
      </c>
      <c r="L1382" s="48"/>
      <c r="M1382" s="41" t="str">
        <f t="shared" si="482"/>
        <v/>
      </c>
      <c r="N1382" s="41" t="str">
        <f t="shared" si="466"/>
        <v/>
      </c>
      <c r="O1382" s="10" t="str">
        <f t="shared" si="467"/>
        <v>03:00</v>
      </c>
      <c r="P1382" s="10" t="str">
        <f t="shared" si="468"/>
        <v/>
      </c>
      <c r="Q1382" s="48" t="str">
        <f t="shared" si="469"/>
        <v/>
      </c>
      <c r="R1382" s="48" t="str">
        <f t="shared" si="470"/>
        <v>03:00</v>
      </c>
      <c r="S1382" s="42" t="str">
        <f t="shared" si="471"/>
        <v>DOPPIO</v>
      </c>
      <c r="T1382" s="57" t="str">
        <f>Tabella3[[#This Row],[Descrizione Attività]]</f>
        <v>CASSA INTEGRAZIONE</v>
      </c>
      <c r="U1382" s="57" t="str">
        <f>IF(Tabella1[[#This Row],[DATA]]="","","02")</f>
        <v>02</v>
      </c>
      <c r="V1382" s="34"/>
      <c r="W1382" s="34"/>
      <c r="X1382" s="33"/>
      <c r="Y1382" s="23"/>
      <c r="Z1382" s="21" t="str">
        <f t="shared" si="472"/>
        <v>lunedì</v>
      </c>
      <c r="AA1382" s="22">
        <f t="shared" si="473"/>
        <v>3</v>
      </c>
      <c r="AB1382" s="22" t="str">
        <f t="shared" si="474"/>
        <v>03:00</v>
      </c>
      <c r="AC1382" s="22" t="str">
        <f t="shared" si="475"/>
        <v>NO</v>
      </c>
      <c r="AD1382" s="46"/>
      <c r="AE1382" s="85">
        <v>45852</v>
      </c>
      <c r="AF1382" s="86" t="s">
        <v>155</v>
      </c>
      <c r="AG1382" s="86" t="s">
        <v>108</v>
      </c>
      <c r="AH1382" s="86">
        <v>4046</v>
      </c>
      <c r="AI1382" s="86">
        <v>10</v>
      </c>
      <c r="AJ1382" s="87">
        <v>11</v>
      </c>
      <c r="AK1382" s="87">
        <v>14</v>
      </c>
      <c r="AL1382" s="87">
        <v>6</v>
      </c>
      <c r="AM1382" s="86" t="s">
        <v>263</v>
      </c>
      <c r="AN1382" s="86" t="s">
        <v>49</v>
      </c>
      <c r="AO1382" s="75">
        <v>404</v>
      </c>
    </row>
    <row r="1383" spans="1:41" ht="14.45" customHeight="1">
      <c r="A1383" s="38"/>
      <c r="B1383" s="9">
        <f t="shared" si="462"/>
        <v>45852</v>
      </c>
      <c r="C1383" s="39">
        <f t="shared" si="483"/>
        <v>404</v>
      </c>
      <c r="D1383" s="38" t="str">
        <f>IF(AF1383="", "", IFERROR(TEXT(INDEX(Tabella4[N°], MATCH("*"&amp;AF1383&amp;"*", Tabella4[DIPENDENTE], 0)), "0000"), "Non trovato"))</f>
        <v>0431</v>
      </c>
      <c r="E1383" s="38" t="str">
        <f>IF(AG1383="", "", IF(ISERROR(MATCH("*"&amp;AG1383&amp;"*", Tabella4[DIPENDENTE], 0)), "Non trovato", TEXT(INDEX(Tabella4[N°], MATCH("*"&amp;AG1383&amp;"*", Tabella4[DIPENDENTE], 0)), "0000")))</f>
        <v>0266</v>
      </c>
      <c r="F1383" s="48" t="str">
        <f t="shared" si="463"/>
        <v>DI NICOLA</v>
      </c>
      <c r="G1383" s="48" t="str">
        <f t="shared" si="464"/>
        <v>DI SALVO</v>
      </c>
      <c r="H1383" s="57"/>
      <c r="I1383" s="68" t="str">
        <f t="shared" si="465"/>
        <v>02</v>
      </c>
      <c r="J1383" s="39" t="str">
        <f t="shared" si="480"/>
        <v/>
      </c>
      <c r="K1383" s="40" t="str">
        <f t="shared" si="481"/>
        <v/>
      </c>
      <c r="L1383" s="48"/>
      <c r="M1383" s="41" t="str">
        <f t="shared" si="482"/>
        <v/>
      </c>
      <c r="N1383" s="41" t="str">
        <f t="shared" si="466"/>
        <v/>
      </c>
      <c r="O1383" s="10" t="str">
        <f t="shared" si="467"/>
        <v>03:00</v>
      </c>
      <c r="P1383" s="10" t="str">
        <f t="shared" si="468"/>
        <v/>
      </c>
      <c r="Q1383" s="48" t="str">
        <f t="shared" si="469"/>
        <v/>
      </c>
      <c r="R1383" s="48" t="str">
        <f t="shared" si="470"/>
        <v>03:00</v>
      </c>
      <c r="S1383" s="42" t="str">
        <f t="shared" si="471"/>
        <v>DOPPIO</v>
      </c>
      <c r="T1383" s="57" t="str">
        <f>Tabella3[[#This Row],[Descrizione Attività]]</f>
        <v>CASSA INTEGRAZIONE</v>
      </c>
      <c r="U1383" s="57" t="str">
        <f>IF(Tabella1[[#This Row],[DATA]]="","","02")</f>
        <v>02</v>
      </c>
      <c r="V1383" s="34"/>
      <c r="W1383" s="34"/>
      <c r="X1383" s="33"/>
      <c r="Y1383" s="23"/>
      <c r="Z1383" s="21" t="str">
        <f t="shared" si="472"/>
        <v>lunedì</v>
      </c>
      <c r="AA1383" s="22">
        <f t="shared" si="473"/>
        <v>3</v>
      </c>
      <c r="AB1383" s="22" t="str">
        <f t="shared" si="474"/>
        <v>03:00</v>
      </c>
      <c r="AC1383" s="22" t="str">
        <f t="shared" si="475"/>
        <v>NO</v>
      </c>
      <c r="AD1383" s="46"/>
      <c r="AE1383" s="85">
        <v>45852</v>
      </c>
      <c r="AF1383" s="86" t="s">
        <v>64</v>
      </c>
      <c r="AG1383" s="86" t="s">
        <v>54</v>
      </c>
      <c r="AH1383" s="86">
        <v>4046</v>
      </c>
      <c r="AI1383" s="86">
        <v>10</v>
      </c>
      <c r="AJ1383" s="87">
        <v>11</v>
      </c>
      <c r="AK1383" s="87">
        <v>14</v>
      </c>
      <c r="AL1383" s="87">
        <v>6</v>
      </c>
      <c r="AM1383" s="86" t="s">
        <v>263</v>
      </c>
      <c r="AN1383" s="86" t="s">
        <v>49</v>
      </c>
      <c r="AO1383" s="75">
        <v>404</v>
      </c>
    </row>
    <row r="1384" spans="1:41" ht="14.45" customHeight="1">
      <c r="A1384" s="38"/>
      <c r="B1384" s="9">
        <f t="shared" si="462"/>
        <v>45852</v>
      </c>
      <c r="C1384" s="39">
        <f t="shared" si="483"/>
        <v>404</v>
      </c>
      <c r="D1384" s="38" t="str">
        <f>IF(AF1384="", "", IFERROR(TEXT(INDEX(Tabella4[N°], MATCH("*"&amp;AF1384&amp;"*", Tabella4[DIPENDENTE], 0)), "0000"), "Non trovato"))</f>
        <v>0285</v>
      </c>
      <c r="E1384" s="38" t="str">
        <f>IF(AG1384="", "", IF(ISERROR(MATCH("*"&amp;AG1384&amp;"*", Tabella4[DIPENDENTE], 0)), "Non trovato", TEXT(INDEX(Tabella4[N°], MATCH("*"&amp;AG1384&amp;"*", Tabella4[DIPENDENTE], 0)), "0000")))</f>
        <v>0354</v>
      </c>
      <c r="F1384" s="48" t="str">
        <f t="shared" si="463"/>
        <v>GALIFFI</v>
      </c>
      <c r="G1384" s="48" t="str">
        <f t="shared" si="464"/>
        <v>GARRO L</v>
      </c>
      <c r="H1384" s="57"/>
      <c r="I1384" s="68" t="str">
        <f t="shared" si="465"/>
        <v>02</v>
      </c>
      <c r="J1384" s="39" t="str">
        <f t="shared" si="480"/>
        <v/>
      </c>
      <c r="K1384" s="40" t="str">
        <f t="shared" si="481"/>
        <v/>
      </c>
      <c r="L1384" s="48"/>
      <c r="M1384" s="41" t="str">
        <f t="shared" si="482"/>
        <v/>
      </c>
      <c r="N1384" s="41" t="str">
        <f t="shared" si="466"/>
        <v/>
      </c>
      <c r="O1384" s="10" t="str">
        <f t="shared" si="467"/>
        <v>03:00</v>
      </c>
      <c r="P1384" s="10" t="str">
        <f t="shared" si="468"/>
        <v/>
      </c>
      <c r="Q1384" s="48" t="str">
        <f t="shared" si="469"/>
        <v/>
      </c>
      <c r="R1384" s="48" t="str">
        <f t="shared" si="470"/>
        <v>03:00</v>
      </c>
      <c r="S1384" s="42" t="str">
        <f t="shared" si="471"/>
        <v>DOPPIO</v>
      </c>
      <c r="T1384" s="57" t="str">
        <f>Tabella3[[#This Row],[Descrizione Attività]]</f>
        <v>CASSA INTEGRAZIONE</v>
      </c>
      <c r="U1384" s="57" t="str">
        <f>IF(Tabella1[[#This Row],[DATA]]="","","02")</f>
        <v>02</v>
      </c>
      <c r="V1384" s="34"/>
      <c r="W1384" s="34"/>
      <c r="X1384" s="33"/>
      <c r="Y1384" s="23"/>
      <c r="Z1384" s="21" t="str">
        <f t="shared" si="472"/>
        <v>lunedì</v>
      </c>
      <c r="AA1384" s="22">
        <f t="shared" si="473"/>
        <v>3</v>
      </c>
      <c r="AB1384" s="22" t="str">
        <f t="shared" si="474"/>
        <v>03:00</v>
      </c>
      <c r="AC1384" s="22" t="str">
        <f t="shared" si="475"/>
        <v>NO</v>
      </c>
      <c r="AD1384" s="46"/>
      <c r="AE1384" s="85">
        <v>45852</v>
      </c>
      <c r="AF1384" s="86" t="s">
        <v>267</v>
      </c>
      <c r="AG1384" s="86" t="s">
        <v>99</v>
      </c>
      <c r="AH1384" s="86">
        <v>4046</v>
      </c>
      <c r="AI1384" s="86">
        <v>10</v>
      </c>
      <c r="AJ1384" s="87">
        <v>11</v>
      </c>
      <c r="AK1384" s="87">
        <v>14</v>
      </c>
      <c r="AL1384" s="87">
        <v>6</v>
      </c>
      <c r="AM1384" s="86" t="s">
        <v>263</v>
      </c>
      <c r="AN1384" s="86" t="s">
        <v>49</v>
      </c>
      <c r="AO1384" s="75">
        <v>404</v>
      </c>
    </row>
    <row r="1385" spans="1:41" ht="14.45" customHeight="1">
      <c r="A1385" s="38"/>
      <c r="B1385" s="9">
        <f t="shared" si="462"/>
        <v>45852</v>
      </c>
      <c r="C1385" s="39">
        <f t="shared" si="483"/>
        <v>404</v>
      </c>
      <c r="D1385" s="38" t="str">
        <f>IF(AF1385="", "", IFERROR(TEXT(INDEX(Tabella4[N°], MATCH("*"&amp;AF1385&amp;"*", Tabella4[DIPENDENTE], 0)), "0000"), "Non trovato"))</f>
        <v>0278</v>
      </c>
      <c r="E1385" s="38" t="str">
        <f>IF(AG1385="", "", IF(ISERROR(MATCH("*"&amp;AG1385&amp;"*", Tabella4[DIPENDENTE], 0)), "Non trovato", TEXT(INDEX(Tabella4[N°], MATCH("*"&amp;AG1385&amp;"*", Tabella4[DIPENDENTE], 0)), "0000")))</f>
        <v>0304</v>
      </c>
      <c r="F1385" s="48" t="str">
        <f t="shared" si="463"/>
        <v>INTRESSALVI</v>
      </c>
      <c r="G1385" s="48" t="str">
        <f t="shared" si="464"/>
        <v>MANSERVIGI</v>
      </c>
      <c r="H1385" s="57"/>
      <c r="I1385" s="68" t="str">
        <f t="shared" si="465"/>
        <v>02</v>
      </c>
      <c r="J1385" s="39" t="str">
        <f t="shared" si="480"/>
        <v/>
      </c>
      <c r="K1385" s="40" t="str">
        <f t="shared" si="481"/>
        <v/>
      </c>
      <c r="L1385" s="48"/>
      <c r="M1385" s="41" t="str">
        <f t="shared" si="482"/>
        <v/>
      </c>
      <c r="N1385" s="41" t="str">
        <f t="shared" si="466"/>
        <v/>
      </c>
      <c r="O1385" s="10" t="str">
        <f t="shared" si="467"/>
        <v>03:00</v>
      </c>
      <c r="P1385" s="10" t="str">
        <f t="shared" si="468"/>
        <v/>
      </c>
      <c r="Q1385" s="48" t="str">
        <f t="shared" si="469"/>
        <v/>
      </c>
      <c r="R1385" s="48" t="str">
        <f t="shared" si="470"/>
        <v>03:00</v>
      </c>
      <c r="S1385" s="42" t="str">
        <f t="shared" si="471"/>
        <v>DOPPIO</v>
      </c>
      <c r="T1385" s="57" t="str">
        <f>Tabella3[[#This Row],[Descrizione Attività]]</f>
        <v>CASSA INTEGRAZIONE</v>
      </c>
      <c r="U1385" s="57" t="str">
        <f>IF(Tabella1[[#This Row],[DATA]]="","","02")</f>
        <v>02</v>
      </c>
      <c r="V1385" s="34"/>
      <c r="W1385" s="34"/>
      <c r="X1385" s="33"/>
      <c r="Y1385" s="23"/>
      <c r="Z1385" s="21" t="str">
        <f t="shared" si="472"/>
        <v>lunedì</v>
      </c>
      <c r="AA1385" s="22">
        <f t="shared" si="473"/>
        <v>3</v>
      </c>
      <c r="AB1385" s="22" t="str">
        <f t="shared" si="474"/>
        <v>03:00</v>
      </c>
      <c r="AC1385" s="22" t="str">
        <f t="shared" si="475"/>
        <v>NO</v>
      </c>
      <c r="AD1385" s="46"/>
      <c r="AE1385" s="85">
        <v>45852</v>
      </c>
      <c r="AF1385" s="86" t="s">
        <v>50</v>
      </c>
      <c r="AG1385" s="86" t="s">
        <v>87</v>
      </c>
      <c r="AH1385" s="86">
        <v>4046</v>
      </c>
      <c r="AI1385" s="86">
        <v>10</v>
      </c>
      <c r="AJ1385" s="87">
        <v>11</v>
      </c>
      <c r="AK1385" s="87">
        <v>14</v>
      </c>
      <c r="AL1385" s="87">
        <v>6</v>
      </c>
      <c r="AM1385" s="86" t="s">
        <v>263</v>
      </c>
      <c r="AN1385" s="86" t="s">
        <v>49</v>
      </c>
      <c r="AO1385" s="75">
        <v>404</v>
      </c>
    </row>
    <row r="1386" spans="1:41" ht="14.45" customHeight="1">
      <c r="A1386" s="38"/>
      <c r="B1386" s="9">
        <f t="shared" si="462"/>
        <v>45852</v>
      </c>
      <c r="C1386" s="39">
        <f t="shared" si="483"/>
        <v>404</v>
      </c>
      <c r="D1386" s="38" t="str">
        <f>IF(AF1386="", "", IFERROR(TEXT(INDEX(Tabella4[N°], MATCH("*"&amp;AF1386&amp;"*", Tabella4[DIPENDENTE], 0)), "0000"), "Non trovato"))</f>
        <v>2083</v>
      </c>
      <c r="E1386" s="38" t="str">
        <f>IF(AG1386="", "", IF(ISERROR(MATCH("*"&amp;AG1386&amp;"*", Tabella4[DIPENDENTE], 0)), "Non trovato", TEXT(INDEX(Tabella4[N°], MATCH("*"&amp;AG1386&amp;"*", Tabella4[DIPENDENTE], 0)), "0000")))</f>
        <v>1924</v>
      </c>
      <c r="F1386" s="48" t="str">
        <f t="shared" si="463"/>
        <v>NOCERA</v>
      </c>
      <c r="G1386" s="48" t="str">
        <f t="shared" si="464"/>
        <v>PARTESANO</v>
      </c>
      <c r="H1386" s="57"/>
      <c r="I1386" s="68" t="str">
        <f t="shared" si="465"/>
        <v>02</v>
      </c>
      <c r="J1386" s="39" t="str">
        <f t="shared" si="480"/>
        <v/>
      </c>
      <c r="K1386" s="40" t="str">
        <f t="shared" si="481"/>
        <v/>
      </c>
      <c r="L1386" s="48"/>
      <c r="M1386" s="41" t="str">
        <f t="shared" si="482"/>
        <v/>
      </c>
      <c r="N1386" s="41" t="str">
        <f t="shared" si="466"/>
        <v/>
      </c>
      <c r="O1386" s="10" t="str">
        <f t="shared" si="467"/>
        <v>03:00</v>
      </c>
      <c r="P1386" s="10" t="str">
        <f t="shared" si="468"/>
        <v/>
      </c>
      <c r="Q1386" s="48" t="str">
        <f t="shared" si="469"/>
        <v/>
      </c>
      <c r="R1386" s="48" t="str">
        <f t="shared" si="470"/>
        <v>03:00</v>
      </c>
      <c r="S1386" s="42" t="str">
        <f t="shared" si="471"/>
        <v>DOPPIO</v>
      </c>
      <c r="T1386" s="57" t="str">
        <f>Tabella3[[#This Row],[Descrizione Attività]]</f>
        <v>CASSA INTEGRAZIONE</v>
      </c>
      <c r="U1386" s="57" t="str">
        <f>IF(Tabella1[[#This Row],[DATA]]="","","02")</f>
        <v>02</v>
      </c>
      <c r="V1386" s="34"/>
      <c r="W1386" s="34"/>
      <c r="X1386" s="33"/>
      <c r="Y1386" s="23"/>
      <c r="Z1386" s="21" t="str">
        <f t="shared" si="472"/>
        <v>lunedì</v>
      </c>
      <c r="AA1386" s="22">
        <f t="shared" si="473"/>
        <v>3</v>
      </c>
      <c r="AB1386" s="22" t="str">
        <f t="shared" si="474"/>
        <v>03:00</v>
      </c>
      <c r="AC1386" s="22" t="str">
        <f t="shared" si="475"/>
        <v>NO</v>
      </c>
      <c r="AD1386" s="46"/>
      <c r="AE1386" s="85">
        <v>45852</v>
      </c>
      <c r="AF1386" s="86" t="s">
        <v>88</v>
      </c>
      <c r="AG1386" s="86" t="s">
        <v>103</v>
      </c>
      <c r="AH1386" s="86">
        <v>4046</v>
      </c>
      <c r="AI1386" s="86">
        <v>10</v>
      </c>
      <c r="AJ1386" s="87">
        <v>11</v>
      </c>
      <c r="AK1386" s="87">
        <v>14</v>
      </c>
      <c r="AL1386" s="87">
        <v>6</v>
      </c>
      <c r="AM1386" s="86" t="s">
        <v>263</v>
      </c>
      <c r="AN1386" s="86" t="s">
        <v>49</v>
      </c>
      <c r="AO1386" s="75">
        <v>404</v>
      </c>
    </row>
    <row r="1387" spans="1:41" ht="14.45" customHeight="1">
      <c r="A1387" s="38"/>
      <c r="B1387" s="9">
        <f t="shared" si="462"/>
        <v>45852</v>
      </c>
      <c r="C1387" s="39">
        <f t="shared" si="483"/>
        <v>404</v>
      </c>
      <c r="D1387" s="38" t="str">
        <f>IF(AF1387="", "", IFERROR(TEXT(INDEX(Tabella4[N°], MATCH("*"&amp;AF1387&amp;"*", Tabella4[DIPENDENTE], 0)), "0000"), "Non trovato"))</f>
        <v>0243</v>
      </c>
      <c r="E1387" s="38" t="str">
        <f>IF(AG1387="", "", IF(ISERROR(MATCH("*"&amp;AG1387&amp;"*", Tabella4[DIPENDENTE], 0)), "Non trovato", TEXT(INDEX(Tabella4[N°], MATCH("*"&amp;AG1387&amp;"*", Tabella4[DIPENDENTE], 0)), "0000")))</f>
        <v>2203</v>
      </c>
      <c r="F1387" s="48" t="str">
        <f t="shared" si="463"/>
        <v>PUGLIARES</v>
      </c>
      <c r="G1387" s="48" t="str">
        <f t="shared" si="464"/>
        <v>RICCIOLI</v>
      </c>
      <c r="H1387" s="57"/>
      <c r="I1387" s="68" t="str">
        <f t="shared" si="465"/>
        <v>02</v>
      </c>
      <c r="J1387" s="39" t="str">
        <f t="shared" si="480"/>
        <v/>
      </c>
      <c r="K1387" s="40" t="str">
        <f t="shared" si="481"/>
        <v/>
      </c>
      <c r="L1387" s="48"/>
      <c r="M1387" s="41" t="str">
        <f t="shared" si="482"/>
        <v/>
      </c>
      <c r="N1387" s="41" t="str">
        <f t="shared" si="466"/>
        <v/>
      </c>
      <c r="O1387" s="10" t="str">
        <f t="shared" si="467"/>
        <v>03:00</v>
      </c>
      <c r="P1387" s="10" t="str">
        <f t="shared" si="468"/>
        <v/>
      </c>
      <c r="Q1387" s="48" t="str">
        <f t="shared" si="469"/>
        <v/>
      </c>
      <c r="R1387" s="48" t="str">
        <f t="shared" si="470"/>
        <v>03:00</v>
      </c>
      <c r="S1387" s="42" t="str">
        <f t="shared" si="471"/>
        <v>DOPPIO</v>
      </c>
      <c r="T1387" s="57" t="str">
        <f>Tabella3[[#This Row],[Descrizione Attività]]</f>
        <v>CASSA INTEGRAZIONE</v>
      </c>
      <c r="U1387" s="57" t="str">
        <f>IF(Tabella1[[#This Row],[DATA]]="","","02")</f>
        <v>02</v>
      </c>
      <c r="V1387" s="34"/>
      <c r="W1387" s="34"/>
      <c r="X1387" s="33"/>
      <c r="Y1387" s="23"/>
      <c r="Z1387" s="21" t="str">
        <f t="shared" si="472"/>
        <v>lunedì</v>
      </c>
      <c r="AA1387" s="22">
        <f t="shared" si="473"/>
        <v>3</v>
      </c>
      <c r="AB1387" s="22" t="str">
        <f t="shared" si="474"/>
        <v>03:00</v>
      </c>
      <c r="AC1387" s="22" t="str">
        <f t="shared" si="475"/>
        <v>NO</v>
      </c>
      <c r="AD1387" s="46"/>
      <c r="AE1387" s="85">
        <v>45852</v>
      </c>
      <c r="AF1387" s="86" t="s">
        <v>89</v>
      </c>
      <c r="AG1387" s="86" t="s">
        <v>65</v>
      </c>
      <c r="AH1387" s="86">
        <v>4046</v>
      </c>
      <c r="AI1387" s="86">
        <v>10</v>
      </c>
      <c r="AJ1387" s="87">
        <v>11</v>
      </c>
      <c r="AK1387" s="87">
        <v>14</v>
      </c>
      <c r="AL1387" s="87">
        <v>6</v>
      </c>
      <c r="AM1387" s="86" t="s">
        <v>263</v>
      </c>
      <c r="AN1387" s="86" t="s">
        <v>49</v>
      </c>
      <c r="AO1387" s="75">
        <v>404</v>
      </c>
    </row>
    <row r="1388" spans="1:41" ht="14.45" customHeight="1">
      <c r="A1388" s="38"/>
      <c r="B1388" s="9">
        <f t="shared" si="462"/>
        <v>45852</v>
      </c>
      <c r="C1388" s="39">
        <f t="shared" si="483"/>
        <v>404</v>
      </c>
      <c r="D1388" s="38" t="str">
        <f>IF(AF1388="", "", IFERROR(TEXT(INDEX(Tabella4[N°], MATCH("*"&amp;AF1388&amp;"*", Tabella4[DIPENDENTE], 0)), "0000"), "Non trovato"))</f>
        <v>0967</v>
      </c>
      <c r="E1388" s="38" t="str">
        <f>IF(AG1388="", "", IF(ISERROR(MATCH("*"&amp;AG1388&amp;"*", Tabella4[DIPENDENTE], 0)), "Non trovato", TEXT(INDEX(Tabella4[N°], MATCH("*"&amp;AG1388&amp;"*", Tabella4[DIPENDENTE], 0)), "0000")))</f>
        <v>2011</v>
      </c>
      <c r="F1388" s="48" t="str">
        <f t="shared" si="463"/>
        <v>SCALISI</v>
      </c>
      <c r="G1388" s="48" t="str">
        <f t="shared" si="464"/>
        <v>SCAVULLO</v>
      </c>
      <c r="H1388" s="57"/>
      <c r="I1388" s="68" t="str">
        <f t="shared" si="465"/>
        <v>02</v>
      </c>
      <c r="J1388" s="39" t="str">
        <f t="shared" si="480"/>
        <v/>
      </c>
      <c r="K1388" s="40" t="str">
        <f t="shared" si="481"/>
        <v/>
      </c>
      <c r="L1388" s="48"/>
      <c r="M1388" s="41" t="str">
        <f t="shared" si="482"/>
        <v/>
      </c>
      <c r="N1388" s="41" t="str">
        <f t="shared" si="466"/>
        <v/>
      </c>
      <c r="O1388" s="10" t="str">
        <f t="shared" si="467"/>
        <v>03:00</v>
      </c>
      <c r="P1388" s="10" t="str">
        <f t="shared" si="468"/>
        <v/>
      </c>
      <c r="Q1388" s="48" t="str">
        <f t="shared" si="469"/>
        <v/>
      </c>
      <c r="R1388" s="48" t="str">
        <f t="shared" si="470"/>
        <v>03:00</v>
      </c>
      <c r="S1388" s="42" t="str">
        <f t="shared" si="471"/>
        <v>DOPPIO</v>
      </c>
      <c r="T1388" s="57" t="str">
        <f>Tabella3[[#This Row],[Descrizione Attività]]</f>
        <v>CASSA INTEGRAZIONE</v>
      </c>
      <c r="U1388" s="57" t="str">
        <f>IF(Tabella1[[#This Row],[DATA]]="","","02")</f>
        <v>02</v>
      </c>
      <c r="V1388" s="34"/>
      <c r="W1388" s="34"/>
      <c r="X1388" s="33"/>
      <c r="Y1388" s="23"/>
      <c r="Z1388" s="21" t="str">
        <f t="shared" si="472"/>
        <v>lunedì</v>
      </c>
      <c r="AA1388" s="22">
        <f t="shared" si="473"/>
        <v>3</v>
      </c>
      <c r="AB1388" s="22" t="str">
        <f t="shared" si="474"/>
        <v>03:00</v>
      </c>
      <c r="AC1388" s="22" t="str">
        <f t="shared" si="475"/>
        <v>NO</v>
      </c>
      <c r="AD1388" s="46"/>
      <c r="AE1388" s="85">
        <v>45852</v>
      </c>
      <c r="AF1388" s="86" t="s">
        <v>68</v>
      </c>
      <c r="AG1388" s="86" t="s">
        <v>84</v>
      </c>
      <c r="AH1388" s="86">
        <v>4046</v>
      </c>
      <c r="AI1388" s="86">
        <v>10</v>
      </c>
      <c r="AJ1388" s="87">
        <v>11</v>
      </c>
      <c r="AK1388" s="87">
        <v>14</v>
      </c>
      <c r="AL1388" s="87">
        <v>6</v>
      </c>
      <c r="AM1388" s="86" t="s">
        <v>263</v>
      </c>
      <c r="AN1388" s="86" t="s">
        <v>49</v>
      </c>
      <c r="AO1388" s="75">
        <v>404</v>
      </c>
    </row>
    <row r="1389" spans="1:41" ht="14.45" customHeight="1">
      <c r="A1389" s="38"/>
      <c r="B1389" s="9">
        <f t="shared" si="462"/>
        <v>45852</v>
      </c>
      <c r="C1389" s="39">
        <f t="shared" si="483"/>
        <v>404</v>
      </c>
      <c r="D1389" s="38" t="str">
        <f>IF(AF1389="", "", IFERROR(TEXT(INDEX(Tabella4[N°], MATCH("*"&amp;AF1389&amp;"*", Tabella4[DIPENDENTE], 0)), "0000"), "Non trovato"))</f>
        <v>2214</v>
      </c>
      <c r="E1389" s="38" t="str">
        <f>IF(AG1389="", "", IF(ISERROR(MATCH("*"&amp;AG1389&amp;"*", Tabella4[DIPENDENTE], 0)), "Non trovato", TEXT(INDEX(Tabella4[N°], MATCH("*"&amp;AG1389&amp;"*", Tabella4[DIPENDENTE], 0)), "0000")))</f>
        <v>0475</v>
      </c>
      <c r="F1389" s="48" t="str">
        <f t="shared" si="463"/>
        <v>SERRA</v>
      </c>
      <c r="G1389" s="48" t="str">
        <f t="shared" si="464"/>
        <v>TRINGALI</v>
      </c>
      <c r="H1389" s="57"/>
      <c r="I1389" s="68" t="str">
        <f t="shared" si="465"/>
        <v>02</v>
      </c>
      <c r="J1389" s="39" t="str">
        <f t="shared" si="480"/>
        <v/>
      </c>
      <c r="K1389" s="40" t="str">
        <f t="shared" si="481"/>
        <v/>
      </c>
      <c r="L1389" s="48"/>
      <c r="M1389" s="41" t="str">
        <f t="shared" si="482"/>
        <v/>
      </c>
      <c r="N1389" s="41" t="str">
        <f t="shared" si="466"/>
        <v/>
      </c>
      <c r="O1389" s="10" t="str">
        <f t="shared" si="467"/>
        <v>03:00</v>
      </c>
      <c r="P1389" s="10" t="str">
        <f t="shared" si="468"/>
        <v/>
      </c>
      <c r="Q1389" s="48" t="str">
        <f t="shared" si="469"/>
        <v/>
      </c>
      <c r="R1389" s="48" t="str">
        <f t="shared" si="470"/>
        <v>03:00</v>
      </c>
      <c r="S1389" s="42" t="str">
        <f t="shared" si="471"/>
        <v>DOPPIO</v>
      </c>
      <c r="T1389" s="57" t="str">
        <f>Tabella3[[#This Row],[Descrizione Attività]]</f>
        <v>CASSA INTEGRAZIONE</v>
      </c>
      <c r="U1389" s="57" t="str">
        <f>IF(Tabella1[[#This Row],[DATA]]="","","02")</f>
        <v>02</v>
      </c>
      <c r="V1389" s="34"/>
      <c r="W1389" s="34"/>
      <c r="X1389" s="33"/>
      <c r="Y1389" s="23"/>
      <c r="Z1389" s="21" t="str">
        <f t="shared" si="472"/>
        <v>lunedì</v>
      </c>
      <c r="AA1389" s="22">
        <f t="shared" si="473"/>
        <v>3</v>
      </c>
      <c r="AB1389" s="22" t="str">
        <f t="shared" si="474"/>
        <v>03:00</v>
      </c>
      <c r="AC1389" s="22" t="str">
        <f t="shared" si="475"/>
        <v>NO</v>
      </c>
      <c r="AD1389" s="46"/>
      <c r="AE1389" s="85">
        <v>45852</v>
      </c>
      <c r="AF1389" s="86" t="s">
        <v>52</v>
      </c>
      <c r="AG1389" s="86" t="s">
        <v>57</v>
      </c>
      <c r="AH1389" s="86">
        <v>4046</v>
      </c>
      <c r="AI1389" s="86">
        <v>10</v>
      </c>
      <c r="AJ1389" s="87">
        <v>11</v>
      </c>
      <c r="AK1389" s="87">
        <v>14</v>
      </c>
      <c r="AL1389" s="87">
        <v>6</v>
      </c>
      <c r="AM1389" s="86" t="s">
        <v>263</v>
      </c>
      <c r="AN1389" s="86" t="s">
        <v>49</v>
      </c>
      <c r="AO1389" s="75">
        <v>404</v>
      </c>
    </row>
    <row r="1390" spans="1:41" ht="14.45" customHeight="1">
      <c r="A1390" s="38"/>
      <c r="B1390" s="9">
        <f t="shared" si="462"/>
        <v>45852</v>
      </c>
      <c r="C1390" s="39">
        <f t="shared" si="483"/>
        <v>404</v>
      </c>
      <c r="D1390" s="38" t="str">
        <f>IF(AF1390="", "", IFERROR(TEXT(INDEX(Tabella4[N°], MATCH("*"&amp;AF1390&amp;"*", Tabella4[DIPENDENTE], 0)), "0000"), "Non trovato"))</f>
        <v>2119</v>
      </c>
      <c r="E1390" s="38" t="str">
        <f>IF(AG1390="", "", IF(ISERROR(MATCH("*"&amp;AG1390&amp;"*", Tabella4[DIPENDENTE], 0)), "Non trovato", TEXT(INDEX(Tabella4[N°], MATCH("*"&amp;AG1390&amp;"*", Tabella4[DIPENDENTE], 0)), "0000")))</f>
        <v/>
      </c>
      <c r="F1390" s="48" t="str">
        <f t="shared" si="463"/>
        <v>PLATANIA M</v>
      </c>
      <c r="G1390" s="48" t="str">
        <f t="shared" si="464"/>
        <v/>
      </c>
      <c r="H1390" s="57"/>
      <c r="I1390" s="68" t="str">
        <f t="shared" si="465"/>
        <v>02</v>
      </c>
      <c r="J1390" s="39" t="str">
        <f t="shared" si="480"/>
        <v/>
      </c>
      <c r="K1390" s="40" t="str">
        <f t="shared" si="481"/>
        <v/>
      </c>
      <c r="L1390" s="48"/>
      <c r="M1390" s="41" t="str">
        <f t="shared" si="482"/>
        <v/>
      </c>
      <c r="N1390" s="41" t="str">
        <f t="shared" si="466"/>
        <v/>
      </c>
      <c r="O1390" s="10" t="str">
        <f t="shared" si="467"/>
        <v>03:00</v>
      </c>
      <c r="P1390" s="10" t="str">
        <f t="shared" si="468"/>
        <v/>
      </c>
      <c r="Q1390" s="48" t="str">
        <f t="shared" si="469"/>
        <v/>
      </c>
      <c r="R1390" s="48" t="str">
        <f t="shared" si="470"/>
        <v>03:00</v>
      </c>
      <c r="S1390" s="42" t="str">
        <f t="shared" si="471"/>
        <v>SINGOLO</v>
      </c>
      <c r="T1390" s="57" t="str">
        <f>Tabella3[[#This Row],[Descrizione Attività]]</f>
        <v>CASSA INTEGRAZIONE</v>
      </c>
      <c r="U1390" s="57" t="str">
        <f>IF(Tabella1[[#This Row],[DATA]]="","","02")</f>
        <v>02</v>
      </c>
      <c r="V1390" s="34"/>
      <c r="W1390" s="34"/>
      <c r="X1390" s="33"/>
      <c r="Y1390" s="23"/>
      <c r="Z1390" s="21" t="str">
        <f t="shared" si="472"/>
        <v>lunedì</v>
      </c>
      <c r="AA1390" s="22">
        <f t="shared" si="473"/>
        <v>3</v>
      </c>
      <c r="AB1390" s="22" t="str">
        <f t="shared" si="474"/>
        <v>03:00</v>
      </c>
      <c r="AC1390" s="22" t="str">
        <f t="shared" si="475"/>
        <v>NO</v>
      </c>
      <c r="AD1390" s="46"/>
      <c r="AE1390" s="85">
        <v>45852</v>
      </c>
      <c r="AF1390" s="86" t="s">
        <v>277</v>
      </c>
      <c r="AG1390" s="86"/>
      <c r="AH1390" s="86">
        <v>4046</v>
      </c>
      <c r="AI1390" s="86">
        <v>10</v>
      </c>
      <c r="AJ1390" s="87">
        <v>11</v>
      </c>
      <c r="AK1390" s="87">
        <v>14</v>
      </c>
      <c r="AL1390" s="87">
        <v>3</v>
      </c>
      <c r="AM1390" s="86" t="s">
        <v>263</v>
      </c>
      <c r="AN1390" s="86" t="s">
        <v>49</v>
      </c>
      <c r="AO1390" s="75">
        <v>404</v>
      </c>
    </row>
    <row r="1391" spans="1:41" ht="14.45" customHeight="1">
      <c r="A1391" s="38"/>
      <c r="B1391" s="9">
        <f t="shared" si="462"/>
        <v>45852</v>
      </c>
      <c r="C1391" s="39" t="str">
        <f t="shared" si="483"/>
        <v>ALTRO CANTIERE</v>
      </c>
      <c r="D1391" s="38" t="str">
        <f>IF(AF1391="", "", IFERROR(TEXT(INDEX(Tabella4[N°], MATCH("*"&amp;AF1391&amp;"*", Tabella4[DIPENDENTE], 0)), "0000"), "Non trovato"))</f>
        <v>0967</v>
      </c>
      <c r="E1391" s="38" t="str">
        <f>IF(AG1391="", "", IF(ISERROR(MATCH("*"&amp;AG1391&amp;"*", Tabella4[DIPENDENTE], 0)), "Non trovato", TEXT(INDEX(Tabella4[N°], MATCH("*"&amp;AG1391&amp;"*", Tabella4[DIPENDENTE], 0)), "0000")))</f>
        <v>2119</v>
      </c>
      <c r="F1391" s="48" t="str">
        <f t="shared" si="463"/>
        <v>SCALISI</v>
      </c>
      <c r="G1391" s="48" t="str">
        <f t="shared" si="464"/>
        <v>PLATANIA M</v>
      </c>
      <c r="H1391" s="57"/>
      <c r="I1391" s="68" t="str">
        <f t="shared" si="465"/>
        <v>02</v>
      </c>
      <c r="J1391" s="39" t="str">
        <f t="shared" si="480"/>
        <v/>
      </c>
      <c r="K1391" s="40" t="str">
        <f t="shared" si="481"/>
        <v/>
      </c>
      <c r="L1391" s="48"/>
      <c r="M1391" s="41" t="str">
        <f t="shared" si="482"/>
        <v/>
      </c>
      <c r="N1391" s="41" t="str">
        <f t="shared" si="466"/>
        <v/>
      </c>
      <c r="O1391" s="10" t="str">
        <f t="shared" si="467"/>
        <v>05:00</v>
      </c>
      <c r="P1391" s="10" t="str">
        <f t="shared" si="468"/>
        <v/>
      </c>
      <c r="Q1391" s="48" t="str">
        <f t="shared" si="469"/>
        <v/>
      </c>
      <c r="R1391" s="48" t="str">
        <f t="shared" si="470"/>
        <v/>
      </c>
      <c r="S1391" s="42" t="str">
        <f t="shared" si="471"/>
        <v>DOPPIO</v>
      </c>
      <c r="T1391" s="57" t="str">
        <f>Tabella3[[#This Row],[Descrizione Attività]]</f>
        <v>ALTRO CANTIERE</v>
      </c>
      <c r="U1391" s="57" t="str">
        <f>IF(Tabella1[[#This Row],[DATA]]="","","02")</f>
        <v>02</v>
      </c>
      <c r="V1391" s="34"/>
      <c r="W1391" s="34"/>
      <c r="X1391" s="33"/>
      <c r="Y1391" s="23"/>
      <c r="Z1391" s="21" t="str">
        <f t="shared" si="472"/>
        <v>lunedì</v>
      </c>
      <c r="AA1391" s="22">
        <f t="shared" si="473"/>
        <v>5</v>
      </c>
      <c r="AB1391" s="22" t="str">
        <f t="shared" si="474"/>
        <v>05:00</v>
      </c>
      <c r="AC1391" s="22" t="str">
        <f t="shared" si="475"/>
        <v>NO</v>
      </c>
      <c r="AD1391" s="46"/>
      <c r="AE1391" s="85">
        <v>45852</v>
      </c>
      <c r="AF1391" s="86" t="s">
        <v>68</v>
      </c>
      <c r="AG1391" s="86" t="s">
        <v>277</v>
      </c>
      <c r="AH1391" s="86">
        <v>4047</v>
      </c>
      <c r="AI1391" s="86">
        <v>10</v>
      </c>
      <c r="AJ1391" s="87">
        <v>6</v>
      </c>
      <c r="AK1391" s="87">
        <v>11</v>
      </c>
      <c r="AL1391" s="87">
        <v>10</v>
      </c>
      <c r="AM1391" s="86" t="s">
        <v>70</v>
      </c>
      <c r="AN1391" s="86" t="s">
        <v>49</v>
      </c>
      <c r="AO1391" s="75">
        <v>4047</v>
      </c>
    </row>
    <row r="1392" spans="1:41" ht="14.45" customHeight="1">
      <c r="A1392" s="38"/>
      <c r="B1392" s="9">
        <f t="shared" si="462"/>
        <v>45852</v>
      </c>
      <c r="C1392" s="39">
        <f t="shared" si="483"/>
        <v>5400257568</v>
      </c>
      <c r="D1392" s="38" t="str">
        <f>IF(AF1392="", "", IFERROR(TEXT(INDEX(Tabella4[N°], MATCH("*"&amp;AF1392&amp;"*", Tabella4[DIPENDENTE], 0)), "0000"), "Non trovato"))</f>
        <v>1976</v>
      </c>
      <c r="E1392" s="38" t="str">
        <f>IF(AG1392="", "", IF(ISERROR(MATCH("*"&amp;AG1392&amp;"*", Tabella4[DIPENDENTE], 0)), "Non trovato", TEXT(INDEX(Tabella4[N°], MATCH("*"&amp;AG1392&amp;"*", Tabella4[DIPENDENTE], 0)), "0000")))</f>
        <v>2150</v>
      </c>
      <c r="F1392" s="48" t="str">
        <f t="shared" si="463"/>
        <v>RIZZA F</v>
      </c>
      <c r="G1392" s="48" t="str">
        <f t="shared" si="464"/>
        <v>RIZZA C</v>
      </c>
      <c r="H1392" s="57"/>
      <c r="I1392" s="68" t="str">
        <f t="shared" si="465"/>
        <v>02</v>
      </c>
      <c r="J1392" s="39" t="str">
        <f t="shared" si="480"/>
        <v/>
      </c>
      <c r="K1392" s="40" t="str">
        <f t="shared" si="481"/>
        <v>08:00</v>
      </c>
      <c r="L1392" s="48"/>
      <c r="M1392" s="41" t="str">
        <f t="shared" si="482"/>
        <v/>
      </c>
      <c r="N1392" s="41" t="str">
        <f t="shared" si="466"/>
        <v/>
      </c>
      <c r="O1392" s="10" t="str">
        <f t="shared" si="467"/>
        <v>08:00</v>
      </c>
      <c r="P1392" s="10" t="str">
        <f t="shared" si="468"/>
        <v/>
      </c>
      <c r="Q1392" s="48" t="str">
        <f t="shared" si="469"/>
        <v/>
      </c>
      <c r="R1392" s="48" t="str">
        <f t="shared" si="470"/>
        <v/>
      </c>
      <c r="S1392" s="42" t="str">
        <f t="shared" si="471"/>
        <v>DOPPIO</v>
      </c>
      <c r="T1392" s="57" t="str">
        <f>Tabella3[[#This Row],[Descrizione Attività]]</f>
        <v>ripristini sistemi AI - luglio 2025</v>
      </c>
      <c r="U1392" s="57" t="str">
        <f>IF(Tabella1[[#This Row],[DATA]]="","","02")</f>
        <v>02</v>
      </c>
      <c r="V1392" s="34"/>
      <c r="W1392" s="34"/>
      <c r="X1392" s="33"/>
      <c r="Y1392" s="23"/>
      <c r="Z1392" s="21" t="str">
        <f t="shared" si="472"/>
        <v>lunedì</v>
      </c>
      <c r="AA1392" s="22">
        <f t="shared" si="473"/>
        <v>8</v>
      </c>
      <c r="AB1392" s="22" t="str">
        <f t="shared" si="474"/>
        <v>08:00</v>
      </c>
      <c r="AC1392" s="22" t="str">
        <f t="shared" si="475"/>
        <v>NO</v>
      </c>
      <c r="AD1392" s="46"/>
      <c r="AE1392" s="85">
        <v>45852</v>
      </c>
      <c r="AF1392" s="86" t="s">
        <v>77</v>
      </c>
      <c r="AG1392" s="86" t="s">
        <v>78</v>
      </c>
      <c r="AH1392" s="86">
        <v>5400257568</v>
      </c>
      <c r="AI1392" s="86">
        <v>10</v>
      </c>
      <c r="AJ1392" s="87">
        <v>6</v>
      </c>
      <c r="AK1392" s="87">
        <v>14</v>
      </c>
      <c r="AL1392" s="87">
        <v>16</v>
      </c>
      <c r="AM1392" s="86" t="s">
        <v>253</v>
      </c>
      <c r="AN1392" s="86" t="s">
        <v>45</v>
      </c>
      <c r="AO1392" s="75" t="s">
        <v>80</v>
      </c>
    </row>
    <row r="1393" spans="1:41" ht="14.45" customHeight="1">
      <c r="A1393" s="38"/>
      <c r="B1393" s="9">
        <f t="shared" si="462"/>
        <v>45852</v>
      </c>
      <c r="C1393" s="39">
        <f t="shared" si="483"/>
        <v>5400256987</v>
      </c>
      <c r="D1393" s="38" t="str">
        <f>IF(AF1393="", "", IFERROR(TEXT(INDEX(Tabella4[N°], MATCH("*"&amp;AF1393&amp;"*", Tabella4[DIPENDENTE], 0)), "0000"), "Non trovato"))</f>
        <v>0475</v>
      </c>
      <c r="E1393" s="38" t="str">
        <f>IF(AG1393="", "", IF(ISERROR(MATCH("*"&amp;AG1393&amp;"*", Tabella4[DIPENDENTE], 0)), "Non trovato", TEXT(INDEX(Tabella4[N°], MATCH("*"&amp;AG1393&amp;"*", Tabella4[DIPENDENTE], 0)), "0000")))</f>
        <v>0431</v>
      </c>
      <c r="F1393" s="48" t="str">
        <f t="shared" si="463"/>
        <v>TRINGALI</v>
      </c>
      <c r="G1393" s="48" t="str">
        <f t="shared" si="464"/>
        <v>DI NICOLA</v>
      </c>
      <c r="H1393" s="57"/>
      <c r="I1393" s="68" t="str">
        <f t="shared" si="465"/>
        <v>02</v>
      </c>
      <c r="J1393" s="39" t="str">
        <f t="shared" si="480"/>
        <v/>
      </c>
      <c r="K1393" s="40" t="str">
        <f t="shared" si="481"/>
        <v>05:00</v>
      </c>
      <c r="L1393" s="48"/>
      <c r="M1393" s="41" t="str">
        <f t="shared" si="482"/>
        <v/>
      </c>
      <c r="N1393" s="41" t="str">
        <f t="shared" si="466"/>
        <v/>
      </c>
      <c r="O1393" s="10" t="str">
        <f t="shared" si="467"/>
        <v>05:00</v>
      </c>
      <c r="P1393" s="10" t="str">
        <f t="shared" si="468"/>
        <v/>
      </c>
      <c r="Q1393" s="48" t="str">
        <f t="shared" si="469"/>
        <v/>
      </c>
      <c r="R1393" s="48" t="str">
        <f t="shared" si="470"/>
        <v/>
      </c>
      <c r="S1393" s="42" t="str">
        <f t="shared" si="471"/>
        <v>DOPPIO</v>
      </c>
      <c r="T1393" s="57" t="str">
        <f>Tabella3[[#This Row],[Descrizione Attività]]</f>
        <v>SUD_Alim.ele gateway sistema SMART ABB</v>
      </c>
      <c r="U1393" s="57" t="str">
        <f>IF(Tabella1[[#This Row],[DATA]]="","","02")</f>
        <v>02</v>
      </c>
      <c r="V1393" s="34"/>
      <c r="W1393" s="34"/>
      <c r="X1393" s="33"/>
      <c r="Y1393" s="23"/>
      <c r="Z1393" s="21" t="str">
        <f t="shared" si="472"/>
        <v>lunedì</v>
      </c>
      <c r="AA1393" s="22">
        <f t="shared" si="473"/>
        <v>5</v>
      </c>
      <c r="AB1393" s="22" t="str">
        <f t="shared" si="474"/>
        <v>05:00</v>
      </c>
      <c r="AC1393" s="22" t="str">
        <f t="shared" si="475"/>
        <v>NO</v>
      </c>
      <c r="AD1393" s="46"/>
      <c r="AE1393" s="85">
        <v>45852</v>
      </c>
      <c r="AF1393" s="86" t="s">
        <v>57</v>
      </c>
      <c r="AG1393" s="86" t="s">
        <v>64</v>
      </c>
      <c r="AH1393" s="86">
        <v>5400256987</v>
      </c>
      <c r="AI1393" s="86">
        <v>10</v>
      </c>
      <c r="AJ1393" s="87">
        <v>6</v>
      </c>
      <c r="AK1393" s="87">
        <v>11</v>
      </c>
      <c r="AL1393" s="87">
        <v>10</v>
      </c>
      <c r="AM1393" s="86" t="s">
        <v>285</v>
      </c>
      <c r="AN1393" s="86" t="s">
        <v>45</v>
      </c>
      <c r="AO1393" s="75" t="s">
        <v>61</v>
      </c>
    </row>
    <row r="1394" spans="1:41" ht="14.45" customHeight="1">
      <c r="A1394" s="38"/>
      <c r="B1394" s="9">
        <f t="shared" si="462"/>
        <v>45852</v>
      </c>
      <c r="C1394" s="39">
        <f t="shared" si="483"/>
        <v>5400256074</v>
      </c>
      <c r="D1394" s="38" t="str">
        <f>IF(AF1394="", "", IFERROR(TEXT(INDEX(Tabella4[N°], MATCH("*"&amp;AF1394&amp;"*", Tabella4[DIPENDENTE], 0)), "0000"), "Non trovato"))</f>
        <v>0427</v>
      </c>
      <c r="E1394" s="38" t="str">
        <f>IF(AG1394="", "", IF(ISERROR(MATCH("*"&amp;AG1394&amp;"*", Tabella4[DIPENDENTE], 0)), "Non trovato", TEXT(INDEX(Tabella4[N°], MATCH("*"&amp;AG1394&amp;"*", Tabella4[DIPENDENTE], 0)), "0000")))</f>
        <v>0370</v>
      </c>
      <c r="F1394" s="48" t="str">
        <f t="shared" si="463"/>
        <v>CAVALIERE</v>
      </c>
      <c r="G1394" s="48" t="str">
        <f t="shared" si="464"/>
        <v>GARBINI</v>
      </c>
      <c r="H1394" s="57"/>
      <c r="I1394" s="68" t="str">
        <f t="shared" si="465"/>
        <v>02</v>
      </c>
      <c r="J1394" s="39" t="str">
        <f t="shared" si="480"/>
        <v/>
      </c>
      <c r="K1394" s="40" t="str">
        <f t="shared" si="481"/>
        <v>08:00</v>
      </c>
      <c r="L1394" s="48"/>
      <c r="M1394" s="41" t="str">
        <f t="shared" si="482"/>
        <v/>
      </c>
      <c r="N1394" s="41" t="str">
        <f t="shared" si="466"/>
        <v/>
      </c>
      <c r="O1394" s="10" t="str">
        <f t="shared" si="467"/>
        <v>08:00</v>
      </c>
      <c r="P1394" s="10" t="str">
        <f t="shared" si="468"/>
        <v/>
      </c>
      <c r="Q1394" s="48" t="str">
        <f t="shared" si="469"/>
        <v/>
      </c>
      <c r="R1394" s="48" t="str">
        <f t="shared" si="470"/>
        <v/>
      </c>
      <c r="S1394" s="42" t="str">
        <f t="shared" si="471"/>
        <v>DOPPIO</v>
      </c>
      <c r="T1394" s="57" t="str">
        <f>Tabella3[[#This Row],[Descrizione Attività]]</f>
        <v>Assistenza strum. revamping Ramp1-GPL</v>
      </c>
      <c r="U1394" s="57" t="str">
        <f>IF(Tabella1[[#This Row],[DATA]]="","","02")</f>
        <v>02</v>
      </c>
      <c r="V1394" s="34"/>
      <c r="W1394" s="34"/>
      <c r="X1394" s="33"/>
      <c r="Y1394" s="23"/>
      <c r="Z1394" s="21" t="str">
        <f t="shared" si="472"/>
        <v>lunedì</v>
      </c>
      <c r="AA1394" s="22">
        <f t="shared" si="473"/>
        <v>8</v>
      </c>
      <c r="AB1394" s="22" t="str">
        <f t="shared" si="474"/>
        <v>08:00</v>
      </c>
      <c r="AC1394" s="22" t="str">
        <f t="shared" si="475"/>
        <v>NO</v>
      </c>
      <c r="AD1394" s="46"/>
      <c r="AE1394" s="85">
        <v>45852</v>
      </c>
      <c r="AF1394" s="86" t="s">
        <v>75</v>
      </c>
      <c r="AG1394" s="86" t="s">
        <v>115</v>
      </c>
      <c r="AH1394" s="86">
        <v>5400256074</v>
      </c>
      <c r="AI1394" s="86">
        <v>20</v>
      </c>
      <c r="AJ1394" s="87">
        <v>6</v>
      </c>
      <c r="AK1394" s="87">
        <v>14</v>
      </c>
      <c r="AL1394" s="87">
        <v>16</v>
      </c>
      <c r="AM1394" s="86" t="s">
        <v>239</v>
      </c>
      <c r="AN1394" s="86" t="s">
        <v>45</v>
      </c>
      <c r="AO1394" s="75" t="s">
        <v>46</v>
      </c>
    </row>
    <row r="1395" spans="1:41" ht="14.45" customHeight="1">
      <c r="A1395" s="38"/>
      <c r="B1395" s="9">
        <f t="shared" si="462"/>
        <v>45852</v>
      </c>
      <c r="C1395" s="39">
        <f t="shared" si="483"/>
        <v>5400261041</v>
      </c>
      <c r="D1395" s="38" t="str">
        <f>IF(AF1395="", "", IFERROR(TEXT(INDEX(Tabella4[N°], MATCH("*"&amp;AF1395&amp;"*", Tabella4[DIPENDENTE], 0)), "0000"), "Non trovato"))</f>
        <v>0243</v>
      </c>
      <c r="E1395" s="38" t="str">
        <f>IF(AG1395="", "", IF(ISERROR(MATCH("*"&amp;AG1395&amp;"*", Tabella4[DIPENDENTE], 0)), "Non trovato", TEXT(INDEX(Tabella4[N°], MATCH("*"&amp;AG1395&amp;"*", Tabella4[DIPENDENTE], 0)), "0000")))</f>
        <v/>
      </c>
      <c r="F1395" s="48" t="str">
        <f t="shared" si="463"/>
        <v>PUGLIARES</v>
      </c>
      <c r="G1395" s="48" t="str">
        <f t="shared" si="464"/>
        <v/>
      </c>
      <c r="H1395" s="57"/>
      <c r="I1395" s="68" t="str">
        <f t="shared" si="465"/>
        <v>02</v>
      </c>
      <c r="J1395" s="39" t="str">
        <f t="shared" si="480"/>
        <v/>
      </c>
      <c r="K1395" s="40" t="str">
        <f t="shared" si="481"/>
        <v>05:00</v>
      </c>
      <c r="L1395" s="48"/>
      <c r="M1395" s="41" t="str">
        <f t="shared" si="482"/>
        <v/>
      </c>
      <c r="N1395" s="41" t="str">
        <f t="shared" si="466"/>
        <v/>
      </c>
      <c r="O1395" s="10" t="str">
        <f t="shared" si="467"/>
        <v>05:00</v>
      </c>
      <c r="P1395" s="10" t="str">
        <f t="shared" si="468"/>
        <v/>
      </c>
      <c r="Q1395" s="48" t="str">
        <f t="shared" si="469"/>
        <v/>
      </c>
      <c r="R1395" s="48" t="str">
        <f t="shared" si="470"/>
        <v/>
      </c>
      <c r="S1395" s="42" t="str">
        <f t="shared" si="471"/>
        <v>SINGOLO</v>
      </c>
      <c r="T1395" s="57" t="str">
        <f>Tabella3[[#This Row],[Descrizione Attività]]</f>
        <v>ASSISTENZA ELETTRICA ATTIVITA' EDILE IMP 2800 LUGLIO 2025 (PREV 4066)</v>
      </c>
      <c r="U1395" s="57" t="str">
        <f>IF(Tabella1[[#This Row],[DATA]]="","","02")</f>
        <v>02</v>
      </c>
      <c r="V1395" s="34"/>
      <c r="W1395" s="34"/>
      <c r="X1395" s="33"/>
      <c r="Y1395" s="23"/>
      <c r="Z1395" s="21" t="str">
        <f t="shared" si="472"/>
        <v>lunedì</v>
      </c>
      <c r="AA1395" s="22">
        <f t="shared" si="473"/>
        <v>5</v>
      </c>
      <c r="AB1395" s="22" t="str">
        <f t="shared" si="474"/>
        <v>05:00</v>
      </c>
      <c r="AC1395" s="22" t="str">
        <f t="shared" si="475"/>
        <v>NO</v>
      </c>
      <c r="AD1395" s="46"/>
      <c r="AE1395" s="85">
        <v>45852</v>
      </c>
      <c r="AF1395" s="86" t="s">
        <v>89</v>
      </c>
      <c r="AG1395" s="86"/>
      <c r="AH1395" s="86">
        <v>5400261041</v>
      </c>
      <c r="AI1395" s="86">
        <v>10</v>
      </c>
      <c r="AJ1395" s="87">
        <v>6</v>
      </c>
      <c r="AK1395" s="87">
        <v>11</v>
      </c>
      <c r="AL1395" s="87">
        <v>5</v>
      </c>
      <c r="AM1395" s="86" t="s">
        <v>257</v>
      </c>
      <c r="AN1395" s="86" t="s">
        <v>91</v>
      </c>
      <c r="AO1395" s="75" t="s">
        <v>61</v>
      </c>
    </row>
    <row r="1396" spans="1:41" ht="14.45" customHeight="1">
      <c r="A1396" s="38"/>
      <c r="B1396" s="9">
        <f t="shared" si="462"/>
        <v>45852</v>
      </c>
      <c r="C1396" s="39">
        <f t="shared" si="483"/>
        <v>5400257239</v>
      </c>
      <c r="D1396" s="38" t="str">
        <f>IF(AF1396="", "", IFERROR(TEXT(INDEX(Tabella4[N°], MATCH("*"&amp;AF1396&amp;"*", Tabella4[DIPENDENTE], 0)), "0000"), "Non trovato"))</f>
        <v>2203</v>
      </c>
      <c r="E1396" s="38" t="str">
        <f>IF(AG1396="", "", IF(ISERROR(MATCH("*"&amp;AG1396&amp;"*", Tabella4[DIPENDENTE], 0)), "Non trovato", TEXT(INDEX(Tabella4[N°], MATCH("*"&amp;AG1396&amp;"*", Tabella4[DIPENDENTE], 0)), "0000")))</f>
        <v>0315</v>
      </c>
      <c r="F1396" s="48" t="str">
        <f t="shared" si="463"/>
        <v>RICCIOLI</v>
      </c>
      <c r="G1396" s="48" t="str">
        <f t="shared" si="464"/>
        <v>MIGNOSA F</v>
      </c>
      <c r="H1396" s="57"/>
      <c r="I1396" s="68" t="str">
        <f t="shared" si="465"/>
        <v>02</v>
      </c>
      <c r="J1396" s="39" t="str">
        <f t="shared" si="480"/>
        <v/>
      </c>
      <c r="K1396" s="40" t="str">
        <f t="shared" si="481"/>
        <v>05:00</v>
      </c>
      <c r="L1396" s="48"/>
      <c r="M1396" s="41" t="str">
        <f t="shared" si="482"/>
        <v/>
      </c>
      <c r="N1396" s="41" t="str">
        <f t="shared" si="466"/>
        <v/>
      </c>
      <c r="O1396" s="10" t="str">
        <f t="shared" si="467"/>
        <v>05:00</v>
      </c>
      <c r="P1396" s="10" t="str">
        <f t="shared" si="468"/>
        <v/>
      </c>
      <c r="Q1396" s="48" t="str">
        <f t="shared" si="469"/>
        <v/>
      </c>
      <c r="R1396" s="48" t="str">
        <f t="shared" si="470"/>
        <v/>
      </c>
      <c r="S1396" s="42" t="str">
        <f t="shared" si="471"/>
        <v>DOPPIO</v>
      </c>
      <c r="T1396" s="57" t="str">
        <f>Tabella3[[#This Row],[Descrizione Attività]]</f>
        <v>ARCOM BLE PON: squ ele corrett Luglio</v>
      </c>
      <c r="U1396" s="57" t="str">
        <f>IF(Tabella1[[#This Row],[DATA]]="","","02")</f>
        <v>02</v>
      </c>
      <c r="V1396" s="34"/>
      <c r="W1396" s="34"/>
      <c r="X1396" s="33"/>
      <c r="Y1396" s="23"/>
      <c r="Z1396" s="21" t="str">
        <f t="shared" si="472"/>
        <v>lunedì</v>
      </c>
      <c r="AA1396" s="22">
        <f t="shared" si="473"/>
        <v>5</v>
      </c>
      <c r="AB1396" s="22" t="str">
        <f t="shared" si="474"/>
        <v>05:00</v>
      </c>
      <c r="AC1396" s="22" t="str">
        <f t="shared" si="475"/>
        <v>NO</v>
      </c>
      <c r="AD1396" s="46"/>
      <c r="AE1396" s="85">
        <v>45852</v>
      </c>
      <c r="AF1396" s="86" t="s">
        <v>65</v>
      </c>
      <c r="AG1396" s="86" t="s">
        <v>66</v>
      </c>
      <c r="AH1396" s="86">
        <v>5400257239</v>
      </c>
      <c r="AI1396" s="86">
        <v>10</v>
      </c>
      <c r="AJ1396" s="87">
        <v>6</v>
      </c>
      <c r="AK1396" s="87">
        <v>11</v>
      </c>
      <c r="AL1396" s="87">
        <v>10</v>
      </c>
      <c r="AM1396" s="86" t="s">
        <v>258</v>
      </c>
      <c r="AN1396" s="86" t="s">
        <v>45</v>
      </c>
      <c r="AO1396" s="75" t="s">
        <v>61</v>
      </c>
    </row>
    <row r="1397" spans="1:41" ht="14.45" customHeight="1">
      <c r="A1397" s="38"/>
      <c r="B1397" s="9">
        <f t="shared" si="462"/>
        <v>45852</v>
      </c>
      <c r="C1397" s="39">
        <f t="shared" si="483"/>
        <v>5400257234</v>
      </c>
      <c r="D1397" s="38" t="str">
        <f>IF(AF1397="", "", IFERROR(TEXT(INDEX(Tabella4[N°], MATCH("*"&amp;AF1397&amp;"*", Tabella4[DIPENDENTE], 0)), "0000"), "Non trovato"))</f>
        <v>0285</v>
      </c>
      <c r="E1397" s="38" t="str">
        <f>IF(AG1397="", "", IF(ISERROR(MATCH("*"&amp;AG1397&amp;"*", Tabella4[DIPENDENTE], 0)), "Non trovato", TEXT(INDEX(Tabella4[N°], MATCH("*"&amp;AG1397&amp;"*", Tabella4[DIPENDENTE], 0)), "0000")))</f>
        <v>2083</v>
      </c>
      <c r="F1397" s="48" t="str">
        <f t="shared" si="463"/>
        <v>GALIFFI</v>
      </c>
      <c r="G1397" s="48" t="str">
        <f t="shared" si="464"/>
        <v>NOCERA</v>
      </c>
      <c r="H1397" s="57"/>
      <c r="I1397" s="68" t="str">
        <f t="shared" si="465"/>
        <v>02</v>
      </c>
      <c r="J1397" s="39" t="str">
        <f t="shared" si="480"/>
        <v/>
      </c>
      <c r="K1397" s="40" t="str">
        <f t="shared" si="481"/>
        <v>05:00</v>
      </c>
      <c r="L1397" s="48"/>
      <c r="M1397" s="41" t="str">
        <f t="shared" si="482"/>
        <v/>
      </c>
      <c r="N1397" s="41" t="str">
        <f t="shared" si="466"/>
        <v/>
      </c>
      <c r="O1397" s="10" t="str">
        <f t="shared" si="467"/>
        <v>05:00</v>
      </c>
      <c r="P1397" s="10" t="str">
        <f t="shared" si="468"/>
        <v/>
      </c>
      <c r="Q1397" s="48" t="str">
        <f t="shared" si="469"/>
        <v/>
      </c>
      <c r="R1397" s="48" t="str">
        <f t="shared" si="470"/>
        <v/>
      </c>
      <c r="S1397" s="42" t="str">
        <f t="shared" si="471"/>
        <v>DOPPIO</v>
      </c>
      <c r="T1397" s="57" t="str">
        <f>Tabella3[[#This Row],[Descrizione Attività]]</f>
        <v>Utilities: squ elett correttiva Luglio</v>
      </c>
      <c r="U1397" s="57" t="str">
        <f>IF(Tabella1[[#This Row],[DATA]]="","","02")</f>
        <v>02</v>
      </c>
      <c r="V1397" s="34"/>
      <c r="W1397" s="34"/>
      <c r="X1397" s="33"/>
      <c r="Y1397" s="23"/>
      <c r="Z1397" s="21" t="str">
        <f t="shared" si="472"/>
        <v>lunedì</v>
      </c>
      <c r="AA1397" s="22">
        <f t="shared" si="473"/>
        <v>5</v>
      </c>
      <c r="AB1397" s="22" t="str">
        <f t="shared" si="474"/>
        <v>05:00</v>
      </c>
      <c r="AC1397" s="22" t="str">
        <f t="shared" si="475"/>
        <v>NO</v>
      </c>
      <c r="AD1397" s="46"/>
      <c r="AE1397" s="85">
        <v>45852</v>
      </c>
      <c r="AF1397" s="86" t="s">
        <v>267</v>
      </c>
      <c r="AG1397" s="86" t="s">
        <v>88</v>
      </c>
      <c r="AH1397" s="86">
        <v>5400257234</v>
      </c>
      <c r="AI1397" s="86">
        <v>10</v>
      </c>
      <c r="AJ1397" s="87">
        <v>6</v>
      </c>
      <c r="AK1397" s="87">
        <v>11</v>
      </c>
      <c r="AL1397" s="87">
        <v>10</v>
      </c>
      <c r="AM1397" s="86" t="s">
        <v>265</v>
      </c>
      <c r="AN1397" s="86" t="s">
        <v>45</v>
      </c>
      <c r="AO1397" s="75" t="s">
        <v>61</v>
      </c>
    </row>
    <row r="1398" spans="1:41" ht="14.45" customHeight="1">
      <c r="A1398" s="38"/>
      <c r="B1398" s="9">
        <f t="shared" si="462"/>
        <v>45852</v>
      </c>
      <c r="C1398" s="39">
        <f t="shared" si="483"/>
        <v>5400257236</v>
      </c>
      <c r="D1398" s="38" t="str">
        <f>IF(AF1398="", "", IFERROR(TEXT(INDEX(Tabella4[N°], MATCH("*"&amp;AF1398&amp;"*", Tabella4[DIPENDENTE], 0)), "0000"), "Non trovato"))</f>
        <v>0552</v>
      </c>
      <c r="E1398" s="38" t="str">
        <f>IF(AG1398="", "", IF(ISERROR(MATCH("*"&amp;AG1398&amp;"*", Tabella4[DIPENDENTE], 0)), "Non trovato", TEXT(INDEX(Tabella4[N°], MATCH("*"&amp;AG1398&amp;"*", Tabella4[DIPENDENTE], 0)), "0000")))</f>
        <v>1904</v>
      </c>
      <c r="F1398" s="48" t="str">
        <f t="shared" si="463"/>
        <v>DI MARE</v>
      </c>
      <c r="G1398" s="48" t="str">
        <f t="shared" si="464"/>
        <v>LA ROCCA</v>
      </c>
      <c r="H1398" s="57"/>
      <c r="I1398" s="68" t="str">
        <f t="shared" si="465"/>
        <v>02</v>
      </c>
      <c r="J1398" s="39" t="str">
        <f t="shared" si="480"/>
        <v/>
      </c>
      <c r="K1398" s="40" t="str">
        <f t="shared" si="481"/>
        <v>04:30</v>
      </c>
      <c r="L1398" s="48"/>
      <c r="M1398" s="41" t="str">
        <f t="shared" si="482"/>
        <v/>
      </c>
      <c r="N1398" s="41" t="str">
        <f t="shared" si="466"/>
        <v/>
      </c>
      <c r="O1398" s="10" t="str">
        <f t="shared" si="467"/>
        <v>04:30</v>
      </c>
      <c r="P1398" s="10" t="str">
        <f t="shared" si="468"/>
        <v/>
      </c>
      <c r="Q1398" s="48" t="str">
        <f t="shared" si="469"/>
        <v/>
      </c>
      <c r="R1398" s="48" t="str">
        <f t="shared" si="470"/>
        <v/>
      </c>
      <c r="S1398" s="42" t="str">
        <f t="shared" si="471"/>
        <v>DOPPIO</v>
      </c>
      <c r="T1398" s="57" t="str">
        <f>Tabella3[[#This Row],[Descrizione Attività]]</f>
        <v>PA1S: squ elettr correttiva Luglio</v>
      </c>
      <c r="U1398" s="57" t="str">
        <f>IF(Tabella1[[#This Row],[DATA]]="","","02")</f>
        <v>02</v>
      </c>
      <c r="V1398" s="34"/>
      <c r="W1398" s="34"/>
      <c r="X1398" s="33"/>
      <c r="Y1398" s="23"/>
      <c r="Z1398" s="21" t="str">
        <f t="shared" si="472"/>
        <v>lunedì</v>
      </c>
      <c r="AA1398" s="22">
        <f t="shared" si="473"/>
        <v>4.5</v>
      </c>
      <c r="AB1398" s="22" t="str">
        <f t="shared" si="474"/>
        <v>04:30</v>
      </c>
      <c r="AC1398" s="22" t="str">
        <f t="shared" si="475"/>
        <v>NO</v>
      </c>
      <c r="AD1398" s="46"/>
      <c r="AE1398" s="85">
        <v>45852</v>
      </c>
      <c r="AF1398" s="86" t="s">
        <v>63</v>
      </c>
      <c r="AG1398" s="86" t="s">
        <v>59</v>
      </c>
      <c r="AH1398" s="86">
        <v>5400257236</v>
      </c>
      <c r="AI1398" s="86">
        <v>10</v>
      </c>
      <c r="AJ1398" s="87">
        <v>6</v>
      </c>
      <c r="AK1398" s="87">
        <v>10.3</v>
      </c>
      <c r="AL1398" s="87">
        <v>9</v>
      </c>
      <c r="AM1398" s="86" t="s">
        <v>254</v>
      </c>
      <c r="AN1398" s="86" t="s">
        <v>45</v>
      </c>
      <c r="AO1398" s="75" t="s">
        <v>61</v>
      </c>
    </row>
    <row r="1399" spans="1:41" ht="14.45" customHeight="1">
      <c r="A1399" s="38"/>
      <c r="B1399" s="9">
        <f t="shared" si="462"/>
        <v>45852</v>
      </c>
      <c r="C1399" s="39">
        <f t="shared" si="483"/>
        <v>5400258412</v>
      </c>
      <c r="D1399" s="38" t="str">
        <f>IF(AF1399="", "", IFERROR(TEXT(INDEX(Tabella4[N°], MATCH("*"&amp;AF1399&amp;"*", Tabella4[DIPENDENTE], 0)), "0000"), "Non trovato"))</f>
        <v>0552</v>
      </c>
      <c r="E1399" s="38" t="str">
        <f>IF(AG1399="", "", IF(ISERROR(MATCH("*"&amp;AG1399&amp;"*", Tabella4[DIPENDENTE], 0)), "Non trovato", TEXT(INDEX(Tabella4[N°], MATCH("*"&amp;AG1399&amp;"*", Tabella4[DIPENDENTE], 0)), "0000")))</f>
        <v>1904</v>
      </c>
      <c r="F1399" s="48" t="str">
        <f t="shared" si="463"/>
        <v>DI MARE</v>
      </c>
      <c r="G1399" s="48" t="str">
        <f t="shared" si="464"/>
        <v>LA ROCCA</v>
      </c>
      <c r="H1399" s="57"/>
      <c r="I1399" s="68" t="str">
        <f t="shared" si="465"/>
        <v>02</v>
      </c>
      <c r="J1399" s="39" t="str">
        <f t="shared" si="480"/>
        <v/>
      </c>
      <c r="K1399" s="40" t="str">
        <f t="shared" si="481"/>
        <v>03:30</v>
      </c>
      <c r="L1399" s="48"/>
      <c r="M1399" s="41" t="str">
        <f t="shared" si="482"/>
        <v/>
      </c>
      <c r="N1399" s="41" t="str">
        <f t="shared" si="466"/>
        <v/>
      </c>
      <c r="O1399" s="10" t="str">
        <f t="shared" si="467"/>
        <v>03:30</v>
      </c>
      <c r="P1399" s="10" t="str">
        <f t="shared" si="468"/>
        <v/>
      </c>
      <c r="Q1399" s="48" t="str">
        <f t="shared" si="469"/>
        <v/>
      </c>
      <c r="R1399" s="48" t="str">
        <f t="shared" si="470"/>
        <v/>
      </c>
      <c r="S1399" s="42" t="str">
        <f t="shared" si="471"/>
        <v>DOPPIO</v>
      </c>
      <c r="T1399" s="57" t="str">
        <f>Tabella3[[#This Row],[Descrizione Attività]]</f>
        <v>04F101 ripristini elettrici COEMI</v>
      </c>
      <c r="U1399" s="57" t="str">
        <f>IF(Tabella1[[#This Row],[DATA]]="","","02")</f>
        <v>02</v>
      </c>
      <c r="V1399" s="34"/>
      <c r="W1399" s="34"/>
      <c r="X1399" s="33"/>
      <c r="Y1399" s="23"/>
      <c r="Z1399" s="21" t="str">
        <f t="shared" si="472"/>
        <v>lunedì</v>
      </c>
      <c r="AA1399" s="22">
        <f t="shared" si="473"/>
        <v>3.5</v>
      </c>
      <c r="AB1399" s="22" t="str">
        <f t="shared" si="474"/>
        <v>03:30</v>
      </c>
      <c r="AC1399" s="22" t="str">
        <f t="shared" si="475"/>
        <v>NO</v>
      </c>
      <c r="AD1399" s="46"/>
      <c r="AE1399" s="85">
        <v>45852</v>
      </c>
      <c r="AF1399" s="86" t="s">
        <v>63</v>
      </c>
      <c r="AG1399" s="86" t="s">
        <v>59</v>
      </c>
      <c r="AH1399" s="86">
        <v>5400258412</v>
      </c>
      <c r="AI1399" s="86">
        <v>10</v>
      </c>
      <c r="AJ1399" s="87">
        <v>10.3</v>
      </c>
      <c r="AK1399" s="87">
        <v>14</v>
      </c>
      <c r="AL1399" s="87">
        <v>7</v>
      </c>
      <c r="AM1399" s="86" t="s">
        <v>302</v>
      </c>
      <c r="AN1399" s="86" t="s">
        <v>45</v>
      </c>
      <c r="AO1399" s="75" t="s">
        <v>61</v>
      </c>
    </row>
    <row r="1400" spans="1:41" ht="14.45" customHeight="1">
      <c r="A1400" s="38"/>
      <c r="B1400" s="9">
        <f t="shared" si="462"/>
        <v>45852</v>
      </c>
      <c r="C1400" s="39">
        <f t="shared" si="483"/>
        <v>5400258095</v>
      </c>
      <c r="D1400" s="38" t="str">
        <f>IF(AF1400="", "", IFERROR(TEXT(INDEX(Tabella4[N°], MATCH("*"&amp;AF1400&amp;"*", Tabella4[DIPENDENTE], 0)), "0000"), "Non trovato"))</f>
        <v>0242</v>
      </c>
      <c r="E1400" s="38" t="str">
        <f>IF(AG1400="", "", IF(ISERROR(MATCH("*"&amp;AG1400&amp;"*", Tabella4[DIPENDENTE], 0)), "Non trovato", TEXT(INDEX(Tabella4[N°], MATCH("*"&amp;AG1400&amp;"*", Tabella4[DIPENDENTE], 0)), "0000")))</f>
        <v>1969</v>
      </c>
      <c r="F1400" s="48" t="str">
        <f t="shared" si="463"/>
        <v>OGNISANTI A</v>
      </c>
      <c r="G1400" s="48" t="str">
        <f t="shared" si="464"/>
        <v>BELLISTRI</v>
      </c>
      <c r="H1400" s="57"/>
      <c r="I1400" s="68" t="str">
        <f t="shared" si="465"/>
        <v>02</v>
      </c>
      <c r="J1400" s="39" t="str">
        <f t="shared" si="480"/>
        <v/>
      </c>
      <c r="K1400" s="40" t="str">
        <f t="shared" si="481"/>
        <v>08:00</v>
      </c>
      <c r="L1400" s="48"/>
      <c r="M1400" s="41" t="str">
        <f t="shared" si="482"/>
        <v/>
      </c>
      <c r="N1400" s="41" t="str">
        <f t="shared" si="466"/>
        <v/>
      </c>
      <c r="O1400" s="10" t="str">
        <f t="shared" si="467"/>
        <v>08:00</v>
      </c>
      <c r="P1400" s="10" t="str">
        <f t="shared" si="468"/>
        <v/>
      </c>
      <c r="Q1400" s="48" t="str">
        <f t="shared" si="469"/>
        <v/>
      </c>
      <c r="R1400" s="48" t="str">
        <f t="shared" si="470"/>
        <v/>
      </c>
      <c r="S1400" s="42" t="str">
        <f t="shared" si="471"/>
        <v>DOPPIO</v>
      </c>
      <c r="T1400" s="57" t="str">
        <f>Tabella3[[#This Row],[Descrizione Attività]]</f>
        <v>Sostituzione Trasformatore 305/A2</v>
      </c>
      <c r="U1400" s="57" t="str">
        <f>IF(Tabella1[[#This Row],[DATA]]="","","02")</f>
        <v>02</v>
      </c>
      <c r="V1400" s="34"/>
      <c r="W1400" s="34"/>
      <c r="X1400" s="33"/>
      <c r="Y1400" s="23"/>
      <c r="Z1400" s="21" t="str">
        <f t="shared" si="472"/>
        <v>lunedì</v>
      </c>
      <c r="AA1400" s="22">
        <f t="shared" si="473"/>
        <v>8</v>
      </c>
      <c r="AB1400" s="22" t="str">
        <f t="shared" si="474"/>
        <v>08:00</v>
      </c>
      <c r="AC1400" s="22" t="str">
        <f t="shared" si="475"/>
        <v>NO</v>
      </c>
      <c r="AD1400" s="46"/>
      <c r="AE1400" s="85">
        <v>45852</v>
      </c>
      <c r="AF1400" s="86" t="s">
        <v>72</v>
      </c>
      <c r="AG1400" s="86" t="s">
        <v>73</v>
      </c>
      <c r="AH1400" s="86">
        <v>5400258095</v>
      </c>
      <c r="AI1400" s="86">
        <v>10</v>
      </c>
      <c r="AJ1400" s="87">
        <v>6</v>
      </c>
      <c r="AK1400" s="87">
        <v>14</v>
      </c>
      <c r="AL1400" s="87">
        <v>16</v>
      </c>
      <c r="AM1400" s="86" t="s">
        <v>290</v>
      </c>
      <c r="AN1400" s="86" t="s">
        <v>45</v>
      </c>
      <c r="AO1400" s="75" t="s">
        <v>61</v>
      </c>
    </row>
    <row r="1401" spans="1:41" ht="14.45" customHeight="1">
      <c r="A1401" s="38"/>
      <c r="B1401" s="9">
        <f t="shared" si="462"/>
        <v>45852</v>
      </c>
      <c r="C1401" s="39">
        <f t="shared" si="483"/>
        <v>5400258197</v>
      </c>
      <c r="D1401" s="38" t="str">
        <f>IF(AF1401="", "", IFERROR(TEXT(INDEX(Tabella4[N°], MATCH("*"&amp;AF1401&amp;"*", Tabella4[DIPENDENTE], 0)), "0000"), "Non trovato"))</f>
        <v>2013</v>
      </c>
      <c r="E1401" s="38" t="str">
        <f>IF(AG1401="", "", IF(ISERROR(MATCH("*"&amp;AG1401&amp;"*", Tabella4[DIPENDENTE], 0)), "Non trovato", TEXT(INDEX(Tabella4[N°], MATCH("*"&amp;AG1401&amp;"*", Tabella4[DIPENDENTE], 0)), "0000")))</f>
        <v>2136</v>
      </c>
      <c r="F1401" s="48" t="str">
        <f t="shared" si="463"/>
        <v>DE LUCA</v>
      </c>
      <c r="G1401" s="48" t="str">
        <f t="shared" si="464"/>
        <v>INTURRISI</v>
      </c>
      <c r="H1401" s="57"/>
      <c r="I1401" s="68" t="str">
        <f t="shared" si="465"/>
        <v>02</v>
      </c>
      <c r="J1401" s="39" t="str">
        <f t="shared" si="480"/>
        <v/>
      </c>
      <c r="K1401" s="40" t="str">
        <f t="shared" si="481"/>
        <v>08:00</v>
      </c>
      <c r="L1401" s="48"/>
      <c r="M1401" s="41" t="str">
        <f t="shared" si="482"/>
        <v/>
      </c>
      <c r="N1401" s="41" t="str">
        <f t="shared" si="466"/>
        <v/>
      </c>
      <c r="O1401" s="10" t="str">
        <f t="shared" si="467"/>
        <v>08:00</v>
      </c>
      <c r="P1401" s="10" t="str">
        <f t="shared" si="468"/>
        <v/>
      </c>
      <c r="Q1401" s="48" t="str">
        <f t="shared" si="469"/>
        <v/>
      </c>
      <c r="R1401" s="48" t="str">
        <f t="shared" si="470"/>
        <v/>
      </c>
      <c r="S1401" s="42" t="str">
        <f t="shared" si="471"/>
        <v>DOPPIO</v>
      </c>
      <c r="T1401" s="57" t="str">
        <f>Tabella3[[#This Row],[Descrizione Attività]]</f>
        <v>TAI25 Assist.elettrica per Ripr. Sez.</v>
      </c>
      <c r="U1401" s="57" t="str">
        <f>IF(Tabella1[[#This Row],[DATA]]="","","02")</f>
        <v>02</v>
      </c>
      <c r="V1401" s="34"/>
      <c r="W1401" s="34"/>
      <c r="X1401" s="33"/>
      <c r="Y1401" s="23"/>
      <c r="Z1401" s="21" t="str">
        <f t="shared" si="472"/>
        <v>lunedì</v>
      </c>
      <c r="AA1401" s="22">
        <f t="shared" si="473"/>
        <v>8</v>
      </c>
      <c r="AB1401" s="22" t="str">
        <f t="shared" si="474"/>
        <v>08:00</v>
      </c>
      <c r="AC1401" s="22" t="str">
        <f t="shared" si="475"/>
        <v>NO</v>
      </c>
      <c r="AD1401" s="46"/>
      <c r="AE1401" s="85">
        <v>45852</v>
      </c>
      <c r="AF1401" s="86" t="s">
        <v>105</v>
      </c>
      <c r="AG1401" s="86" t="s">
        <v>264</v>
      </c>
      <c r="AH1401" s="86">
        <v>5400258197</v>
      </c>
      <c r="AI1401" s="86">
        <v>10</v>
      </c>
      <c r="AJ1401" s="87">
        <v>6</v>
      </c>
      <c r="AK1401" s="87">
        <v>14</v>
      </c>
      <c r="AL1401" s="87">
        <v>16</v>
      </c>
      <c r="AM1401" s="86" t="s">
        <v>293</v>
      </c>
      <c r="AN1401" s="86" t="s">
        <v>45</v>
      </c>
      <c r="AO1401" s="75" t="s">
        <v>61</v>
      </c>
    </row>
    <row r="1402" spans="1:41" ht="14.45" customHeight="1">
      <c r="A1402" s="38"/>
      <c r="B1402" s="9">
        <f t="shared" si="462"/>
        <v>45852</v>
      </c>
      <c r="C1402" s="39">
        <f t="shared" si="483"/>
        <v>5400250282</v>
      </c>
      <c r="D1402" s="38" t="str">
        <f>IF(AF1402="", "", IFERROR(TEXT(INDEX(Tabella4[N°], MATCH("*"&amp;AF1402&amp;"*", Tabella4[DIPENDENTE], 0)), "0000"), "Non trovato"))</f>
        <v>2011</v>
      </c>
      <c r="E1402" s="38" t="str">
        <f>IF(AG1402="", "", IF(ISERROR(MATCH("*"&amp;AG1402&amp;"*", Tabella4[DIPENDENTE], 0)), "Non trovato", TEXT(INDEX(Tabella4[N°], MATCH("*"&amp;AG1402&amp;"*", Tabella4[DIPENDENTE], 0)), "0000")))</f>
        <v/>
      </c>
      <c r="F1402" s="48" t="str">
        <f t="shared" si="463"/>
        <v>SCAVULLO</v>
      </c>
      <c r="G1402" s="48" t="str">
        <f t="shared" si="464"/>
        <v/>
      </c>
      <c r="H1402" s="57"/>
      <c r="I1402" s="68" t="str">
        <f t="shared" si="465"/>
        <v>02</v>
      </c>
      <c r="J1402" s="39" t="str">
        <f t="shared" si="480"/>
        <v/>
      </c>
      <c r="K1402" s="40" t="str">
        <f t="shared" si="481"/>
        <v>05:00</v>
      </c>
      <c r="L1402" s="48"/>
      <c r="M1402" s="41" t="str">
        <f t="shared" si="482"/>
        <v/>
      </c>
      <c r="N1402" s="41" t="str">
        <f t="shared" si="466"/>
        <v/>
      </c>
      <c r="O1402" s="10" t="str">
        <f t="shared" si="467"/>
        <v>05:00</v>
      </c>
      <c r="P1402" s="10" t="str">
        <f t="shared" si="468"/>
        <v/>
      </c>
      <c r="Q1402" s="48" t="str">
        <f t="shared" si="469"/>
        <v/>
      </c>
      <c r="R1402" s="48" t="str">
        <f t="shared" si="470"/>
        <v/>
      </c>
      <c r="S1402" s="42" t="str">
        <f t="shared" si="471"/>
        <v>SINGOLO</v>
      </c>
      <c r="T1402" s="57" t="str">
        <f>Tabella3[[#This Row],[Descrizione Attività]]</f>
        <v>200/MP102A-MP103C-scavo e ric guasto</v>
      </c>
      <c r="U1402" s="57" t="str">
        <f>IF(Tabella1[[#This Row],[DATA]]="","","02")</f>
        <v>02</v>
      </c>
      <c r="V1402" s="34"/>
      <c r="W1402" s="34"/>
      <c r="X1402" s="33"/>
      <c r="Y1402" s="23"/>
      <c r="Z1402" s="21" t="str">
        <f t="shared" si="472"/>
        <v>lunedì</v>
      </c>
      <c r="AA1402" s="22">
        <f t="shared" si="473"/>
        <v>5</v>
      </c>
      <c r="AB1402" s="22" t="str">
        <f t="shared" si="474"/>
        <v>05:00</v>
      </c>
      <c r="AC1402" s="22" t="str">
        <f t="shared" si="475"/>
        <v>NO</v>
      </c>
      <c r="AD1402" s="46"/>
      <c r="AE1402" s="85">
        <v>45852</v>
      </c>
      <c r="AF1402" s="86" t="s">
        <v>84</v>
      </c>
      <c r="AG1402" s="86"/>
      <c r="AH1402" s="86">
        <v>5400250282</v>
      </c>
      <c r="AI1402" s="86">
        <v>10</v>
      </c>
      <c r="AJ1402" s="87">
        <v>6</v>
      </c>
      <c r="AK1402" s="87">
        <v>11</v>
      </c>
      <c r="AL1402" s="87">
        <v>5</v>
      </c>
      <c r="AM1402" s="86" t="s">
        <v>237</v>
      </c>
      <c r="AN1402" s="86" t="s">
        <v>45</v>
      </c>
      <c r="AO1402" s="75" t="s">
        <v>61</v>
      </c>
    </row>
    <row r="1403" spans="1:41" ht="14.45" customHeight="1">
      <c r="A1403" s="38"/>
      <c r="B1403" s="9">
        <f t="shared" si="462"/>
        <v>45852</v>
      </c>
      <c r="C1403" s="39">
        <f t="shared" si="483"/>
        <v>5400258003</v>
      </c>
      <c r="D1403" s="38" t="str">
        <f>IF(AF1403="", "", IFERROR(TEXT(INDEX(Tabella4[N°], MATCH("*"&amp;AF1403&amp;"*", Tabella4[DIPENDENTE], 0)), "0000"), "Non trovato"))</f>
        <v>0263</v>
      </c>
      <c r="E1403" s="38" t="str">
        <f>IF(AG1403="", "", IF(ISERROR(MATCH("*"&amp;AG1403&amp;"*", Tabella4[DIPENDENTE], 0)), "Non trovato", TEXT(INDEX(Tabella4[N°], MATCH("*"&amp;AG1403&amp;"*", Tabella4[DIPENDENTE], 0)), "0000")))</f>
        <v/>
      </c>
      <c r="F1403" s="48" t="str">
        <f t="shared" si="463"/>
        <v>ROSSITTO G</v>
      </c>
      <c r="G1403" s="48" t="str">
        <f t="shared" si="464"/>
        <v/>
      </c>
      <c r="H1403" s="57"/>
      <c r="I1403" s="68" t="str">
        <f t="shared" si="465"/>
        <v>02</v>
      </c>
      <c r="J1403" s="39" t="str">
        <f t="shared" si="480"/>
        <v/>
      </c>
      <c r="K1403" s="40" t="str">
        <f t="shared" si="481"/>
        <v>02:30</v>
      </c>
      <c r="L1403" s="48"/>
      <c r="M1403" s="41" t="str">
        <f t="shared" si="482"/>
        <v/>
      </c>
      <c r="N1403" s="41" t="str">
        <f t="shared" si="466"/>
        <v/>
      </c>
      <c r="O1403" s="10" t="str">
        <f t="shared" si="467"/>
        <v>02:30</v>
      </c>
      <c r="P1403" s="10" t="str">
        <f t="shared" si="468"/>
        <v/>
      </c>
      <c r="Q1403" s="48" t="str">
        <f t="shared" si="469"/>
        <v/>
      </c>
      <c r="R1403" s="48" t="str">
        <f t="shared" si="470"/>
        <v/>
      </c>
      <c r="S1403" s="42" t="str">
        <f t="shared" si="471"/>
        <v>SINGOLO</v>
      </c>
      <c r="T1403" s="57" t="str">
        <f>Tabella3[[#This Row],[Descrizione Attività]]</f>
        <v>sost. teleruttori Q.C. 2800 MC 102B</v>
      </c>
      <c r="U1403" s="57" t="str">
        <f>IF(Tabella1[[#This Row],[DATA]]="","","02")</f>
        <v>02</v>
      </c>
      <c r="V1403" s="34"/>
      <c r="W1403" s="34"/>
      <c r="X1403" s="33"/>
      <c r="Y1403" s="23"/>
      <c r="Z1403" s="21" t="str">
        <f t="shared" si="472"/>
        <v>lunedì</v>
      </c>
      <c r="AA1403" s="22">
        <f t="shared" si="473"/>
        <v>2.5</v>
      </c>
      <c r="AB1403" s="22" t="str">
        <f t="shared" si="474"/>
        <v>02:30</v>
      </c>
      <c r="AC1403" s="22" t="str">
        <f t="shared" si="475"/>
        <v>NO</v>
      </c>
      <c r="AD1403" s="46"/>
      <c r="AE1403" s="85">
        <v>45852</v>
      </c>
      <c r="AF1403" s="86" t="s">
        <v>110</v>
      </c>
      <c r="AG1403" s="86"/>
      <c r="AH1403" s="86">
        <v>5400258003</v>
      </c>
      <c r="AI1403" s="86">
        <v>10</v>
      </c>
      <c r="AJ1403" s="87">
        <v>12</v>
      </c>
      <c r="AK1403" s="87">
        <v>14.3</v>
      </c>
      <c r="AL1403" s="87">
        <v>2.5</v>
      </c>
      <c r="AM1403" s="86" t="s">
        <v>303</v>
      </c>
      <c r="AN1403" s="86" t="s">
        <v>45</v>
      </c>
      <c r="AO1403" s="75" t="s">
        <v>61</v>
      </c>
    </row>
    <row r="1404" spans="1:41" ht="14.45" customHeight="1">
      <c r="A1404" s="38"/>
      <c r="B1404" s="9">
        <f t="shared" si="462"/>
        <v>45852</v>
      </c>
      <c r="C1404" s="39">
        <f t="shared" si="483"/>
        <v>5400258003</v>
      </c>
      <c r="D1404" s="38" t="str">
        <f>IF(AF1404="", "", IFERROR(TEXT(INDEX(Tabella4[N°], MATCH("*"&amp;AF1404&amp;"*", Tabella4[DIPENDENTE], 0)), "0000"), "Non trovato"))</f>
        <v>0483</v>
      </c>
      <c r="E1404" s="38" t="str">
        <f>IF(AG1404="", "", IF(ISERROR(MATCH("*"&amp;AG1404&amp;"*", Tabella4[DIPENDENTE], 0)), "Non trovato", TEXT(INDEX(Tabella4[N°], MATCH("*"&amp;AG1404&amp;"*", Tabella4[DIPENDENTE], 0)), "0000")))</f>
        <v/>
      </c>
      <c r="F1404" s="48" t="str">
        <f t="shared" si="463"/>
        <v>SCARAVELLI</v>
      </c>
      <c r="G1404" s="48" t="str">
        <f t="shared" si="464"/>
        <v/>
      </c>
      <c r="H1404" s="57"/>
      <c r="I1404" s="68" t="str">
        <f t="shared" si="465"/>
        <v>02</v>
      </c>
      <c r="J1404" s="39" t="str">
        <f t="shared" si="480"/>
        <v/>
      </c>
      <c r="K1404" s="40" t="str">
        <f t="shared" si="481"/>
        <v>02:00</v>
      </c>
      <c r="L1404" s="48"/>
      <c r="M1404" s="41" t="str">
        <f t="shared" si="482"/>
        <v/>
      </c>
      <c r="N1404" s="41" t="str">
        <f t="shared" si="466"/>
        <v/>
      </c>
      <c r="O1404" s="10" t="str">
        <f t="shared" si="467"/>
        <v>02:00</v>
      </c>
      <c r="P1404" s="10" t="str">
        <f t="shared" si="468"/>
        <v/>
      </c>
      <c r="Q1404" s="48" t="str">
        <f t="shared" si="469"/>
        <v/>
      </c>
      <c r="R1404" s="48" t="str">
        <f t="shared" si="470"/>
        <v/>
      </c>
      <c r="S1404" s="42" t="str">
        <f t="shared" si="471"/>
        <v>SINGOLO</v>
      </c>
      <c r="T1404" s="57" t="str">
        <f>Tabella3[[#This Row],[Descrizione Attività]]</f>
        <v>sost. teleruttori Q.C. 2800 MC 102B</v>
      </c>
      <c r="U1404" s="57" t="str">
        <f>IF(Tabella1[[#This Row],[DATA]]="","","02")</f>
        <v>02</v>
      </c>
      <c r="V1404" s="34"/>
      <c r="W1404" s="34"/>
      <c r="X1404" s="33"/>
      <c r="Y1404" s="23"/>
      <c r="Z1404" s="21" t="str">
        <f t="shared" si="472"/>
        <v>lunedì</v>
      </c>
      <c r="AA1404" s="22">
        <f t="shared" si="473"/>
        <v>2</v>
      </c>
      <c r="AB1404" s="22" t="str">
        <f t="shared" si="474"/>
        <v>02:00</v>
      </c>
      <c r="AC1404" s="22" t="str">
        <f t="shared" si="475"/>
        <v>NO</v>
      </c>
      <c r="AD1404" s="46"/>
      <c r="AE1404" s="85">
        <v>45852</v>
      </c>
      <c r="AF1404" s="86" t="s">
        <v>51</v>
      </c>
      <c r="AG1404" s="86"/>
      <c r="AH1404" s="86">
        <v>5400258003</v>
      </c>
      <c r="AI1404" s="86">
        <v>10</v>
      </c>
      <c r="AJ1404" s="87">
        <v>12</v>
      </c>
      <c r="AK1404" s="87">
        <v>14</v>
      </c>
      <c r="AL1404" s="87">
        <v>2</v>
      </c>
      <c r="AM1404" s="86" t="s">
        <v>303</v>
      </c>
      <c r="AN1404" s="86" t="s">
        <v>45</v>
      </c>
      <c r="AO1404" s="75" t="s">
        <v>61</v>
      </c>
    </row>
    <row r="1405" spans="1:41" ht="14.45" customHeight="1">
      <c r="A1405" s="38"/>
      <c r="B1405" s="9">
        <f t="shared" si="462"/>
        <v>45852</v>
      </c>
      <c r="C1405" s="39">
        <f t="shared" si="483"/>
        <v>5400257237</v>
      </c>
      <c r="D1405" s="38" t="str">
        <f>IF(AF1405="", "", IFERROR(TEXT(INDEX(Tabella4[N°], MATCH("*"&amp;AF1405&amp;"*", Tabella4[DIPENDENTE], 0)), "0000"), "Non trovato"))</f>
        <v>0493</v>
      </c>
      <c r="E1405" s="38" t="str">
        <f>IF(AG1405="", "", IF(ISERROR(MATCH("*"&amp;AG1405&amp;"*", Tabella4[DIPENDENTE], 0)), "Non trovato", TEXT(INDEX(Tabella4[N°], MATCH("*"&amp;AG1405&amp;"*", Tabella4[DIPENDENTE], 0)), "0000")))</f>
        <v>0304</v>
      </c>
      <c r="F1405" s="48" t="str">
        <f t="shared" si="463"/>
        <v>SPINALI D</v>
      </c>
      <c r="G1405" s="48" t="str">
        <f t="shared" si="464"/>
        <v>MANSERVIGI</v>
      </c>
      <c r="H1405" s="57"/>
      <c r="I1405" s="68" t="str">
        <f t="shared" si="465"/>
        <v>02</v>
      </c>
      <c r="J1405" s="39" t="str">
        <f t="shared" si="480"/>
        <v/>
      </c>
      <c r="K1405" s="40" t="str">
        <f t="shared" si="481"/>
        <v>05:00</v>
      </c>
      <c r="L1405" s="48"/>
      <c r="M1405" s="41" t="str">
        <f t="shared" si="482"/>
        <v/>
      </c>
      <c r="N1405" s="41" t="str">
        <f t="shared" si="466"/>
        <v/>
      </c>
      <c r="O1405" s="10" t="str">
        <f t="shared" si="467"/>
        <v>05:00</v>
      </c>
      <c r="P1405" s="10" t="str">
        <f t="shared" si="468"/>
        <v/>
      </c>
      <c r="Q1405" s="48" t="str">
        <f t="shared" si="469"/>
        <v/>
      </c>
      <c r="R1405" s="48" t="str">
        <f t="shared" si="470"/>
        <v/>
      </c>
      <c r="S1405" s="42" t="str">
        <f t="shared" si="471"/>
        <v>DOPPIO</v>
      </c>
      <c r="T1405" s="57" t="str">
        <f>Tabella3[[#This Row],[Descrizione Attività]]</f>
        <v>PA1S: squ strum correttiva Luglio</v>
      </c>
      <c r="U1405" s="57" t="str">
        <f>IF(Tabella1[[#This Row],[DATA]]="","","02")</f>
        <v>02</v>
      </c>
      <c r="V1405" s="34"/>
      <c r="W1405" s="34"/>
      <c r="X1405" s="33"/>
      <c r="Y1405" s="23"/>
      <c r="Z1405" s="21" t="str">
        <f t="shared" si="472"/>
        <v>lunedì</v>
      </c>
      <c r="AA1405" s="22">
        <f t="shared" si="473"/>
        <v>5</v>
      </c>
      <c r="AB1405" s="22" t="str">
        <f t="shared" si="474"/>
        <v>05:00</v>
      </c>
      <c r="AC1405" s="22" t="str">
        <f t="shared" si="475"/>
        <v>NO</v>
      </c>
      <c r="AD1405" s="46"/>
      <c r="AE1405" s="85">
        <v>45852</v>
      </c>
      <c r="AF1405" s="86" t="s">
        <v>42</v>
      </c>
      <c r="AG1405" s="86" t="s">
        <v>87</v>
      </c>
      <c r="AH1405" s="86">
        <v>5400257237</v>
      </c>
      <c r="AI1405" s="86">
        <v>10</v>
      </c>
      <c r="AJ1405" s="87">
        <v>6</v>
      </c>
      <c r="AK1405" s="87">
        <v>11</v>
      </c>
      <c r="AL1405" s="87">
        <v>10</v>
      </c>
      <c r="AM1405" s="86" t="s">
        <v>260</v>
      </c>
      <c r="AN1405" s="86" t="s">
        <v>45</v>
      </c>
      <c r="AO1405" s="75" t="s">
        <v>46</v>
      </c>
    </row>
    <row r="1406" spans="1:41" ht="14.45" customHeight="1">
      <c r="A1406" s="38"/>
      <c r="B1406" s="9">
        <f t="shared" si="462"/>
        <v>45852</v>
      </c>
      <c r="C1406" s="39">
        <f t="shared" si="483"/>
        <v>5400257235</v>
      </c>
      <c r="D1406" s="38" t="str">
        <f>IF(AF1406="", "", IFERROR(TEXT(INDEX(Tabella4[N°], MATCH("*"&amp;AF1406&amp;"*", Tabella4[DIPENDENTE], 0)), "0000"), "Non trovato"))</f>
        <v>1972</v>
      </c>
      <c r="E1406" s="38" t="str">
        <f>IF(AG1406="", "", IF(ISERROR(MATCH("*"&amp;AG1406&amp;"*", Tabella4[DIPENDENTE], 0)), "Non trovato", TEXT(INDEX(Tabella4[N°], MATCH("*"&amp;AG1406&amp;"*", Tabella4[DIPENDENTE], 0)), "0000")))</f>
        <v>2214</v>
      </c>
      <c r="F1406" s="48" t="str">
        <f t="shared" si="463"/>
        <v>MILLO</v>
      </c>
      <c r="G1406" s="48" t="str">
        <f t="shared" si="464"/>
        <v>SERRA</v>
      </c>
      <c r="H1406" s="57"/>
      <c r="I1406" s="68" t="str">
        <f t="shared" si="465"/>
        <v>02</v>
      </c>
      <c r="J1406" s="39" t="str">
        <f t="shared" si="480"/>
        <v/>
      </c>
      <c r="K1406" s="40" t="str">
        <f t="shared" si="481"/>
        <v>05:00</v>
      </c>
      <c r="L1406" s="48"/>
      <c r="M1406" s="41" t="str">
        <f t="shared" si="482"/>
        <v/>
      </c>
      <c r="N1406" s="41" t="str">
        <f t="shared" si="466"/>
        <v/>
      </c>
      <c r="O1406" s="10" t="str">
        <f t="shared" si="467"/>
        <v>05:00</v>
      </c>
      <c r="P1406" s="10" t="str">
        <f t="shared" si="468"/>
        <v/>
      </c>
      <c r="Q1406" s="48" t="str">
        <f t="shared" si="469"/>
        <v/>
      </c>
      <c r="R1406" s="48" t="str">
        <f t="shared" si="470"/>
        <v/>
      </c>
      <c r="S1406" s="42" t="str">
        <f t="shared" si="471"/>
        <v>DOPPIO</v>
      </c>
      <c r="T1406" s="57" t="str">
        <f>Tabella3[[#This Row],[Descrizione Attività]]</f>
        <v>Utilities: squ strum correttiva Luglio</v>
      </c>
      <c r="U1406" s="57" t="str">
        <f>IF(Tabella1[[#This Row],[DATA]]="","","02")</f>
        <v>02</v>
      </c>
      <c r="V1406" s="34"/>
      <c r="W1406" s="34"/>
      <c r="X1406" s="33"/>
      <c r="Y1406" s="23"/>
      <c r="Z1406" s="21" t="str">
        <f t="shared" si="472"/>
        <v>lunedì</v>
      </c>
      <c r="AA1406" s="22">
        <f t="shared" si="473"/>
        <v>5</v>
      </c>
      <c r="AB1406" s="22" t="str">
        <f t="shared" si="474"/>
        <v>05:00</v>
      </c>
      <c r="AC1406" s="22" t="str">
        <f t="shared" si="475"/>
        <v>NO</v>
      </c>
      <c r="AD1406" s="46"/>
      <c r="AE1406" s="85">
        <v>45852</v>
      </c>
      <c r="AF1406" s="86" t="s">
        <v>100</v>
      </c>
      <c r="AG1406" s="86" t="s">
        <v>52</v>
      </c>
      <c r="AH1406" s="86">
        <v>5400257235</v>
      </c>
      <c r="AI1406" s="86">
        <v>10</v>
      </c>
      <c r="AJ1406" s="87">
        <v>6</v>
      </c>
      <c r="AK1406" s="87">
        <v>11</v>
      </c>
      <c r="AL1406" s="87">
        <v>10</v>
      </c>
      <c r="AM1406" s="86" t="s">
        <v>262</v>
      </c>
      <c r="AN1406" s="86" t="s">
        <v>45</v>
      </c>
      <c r="AO1406" s="75" t="s">
        <v>46</v>
      </c>
    </row>
    <row r="1407" spans="1:41" ht="14.45" customHeight="1">
      <c r="A1407" s="38"/>
      <c r="B1407" s="9">
        <f t="shared" si="462"/>
        <v>45852</v>
      </c>
      <c r="C1407" s="39">
        <f t="shared" si="483"/>
        <v>5400257240</v>
      </c>
      <c r="D1407" s="38" t="str">
        <f>IF(AF1407="", "", IFERROR(TEXT(INDEX(Tabella4[N°], MATCH("*"&amp;AF1407&amp;"*", Tabella4[DIPENDENTE], 0)), "0000"), "Non trovato"))</f>
        <v>0354</v>
      </c>
      <c r="E1407" s="38" t="str">
        <f>IF(AG1407="", "", IF(ISERROR(MATCH("*"&amp;AG1407&amp;"*", Tabella4[DIPENDENTE], 0)), "Non trovato", TEXT(INDEX(Tabella4[N°], MATCH("*"&amp;AG1407&amp;"*", Tabella4[DIPENDENTE], 0)), "0000")))</f>
        <v>1924</v>
      </c>
      <c r="F1407" s="48" t="str">
        <f t="shared" si="463"/>
        <v>GARRO L</v>
      </c>
      <c r="G1407" s="48" t="str">
        <f t="shared" si="464"/>
        <v>PARTESANO</v>
      </c>
      <c r="H1407" s="57"/>
      <c r="I1407" s="68" t="str">
        <f t="shared" si="465"/>
        <v>02</v>
      </c>
      <c r="J1407" s="39" t="str">
        <f t="shared" si="480"/>
        <v/>
      </c>
      <c r="K1407" s="40" t="str">
        <f t="shared" si="481"/>
        <v>05:00</v>
      </c>
      <c r="L1407" s="48"/>
      <c r="M1407" s="41" t="str">
        <f t="shared" si="482"/>
        <v/>
      </c>
      <c r="N1407" s="41" t="str">
        <f t="shared" si="466"/>
        <v/>
      </c>
      <c r="O1407" s="10" t="str">
        <f t="shared" si="467"/>
        <v>05:00</v>
      </c>
      <c r="P1407" s="10" t="str">
        <f t="shared" si="468"/>
        <v/>
      </c>
      <c r="Q1407" s="48" t="str">
        <f t="shared" si="469"/>
        <v/>
      </c>
      <c r="R1407" s="48" t="str">
        <f t="shared" si="470"/>
        <v/>
      </c>
      <c r="S1407" s="42" t="str">
        <f t="shared" si="471"/>
        <v>DOPPIO</v>
      </c>
      <c r="T1407" s="57" t="str">
        <f>Tabella3[[#This Row],[Descrizione Attività]]</f>
        <v>ARCOM BLE PON: squ stru corrett Luglio</v>
      </c>
      <c r="U1407" s="57" t="str">
        <f>IF(Tabella1[[#This Row],[DATA]]="","","02")</f>
        <v>02</v>
      </c>
      <c r="V1407" s="34"/>
      <c r="W1407" s="34"/>
      <c r="X1407" s="33"/>
      <c r="Y1407" s="23"/>
      <c r="Z1407" s="21" t="str">
        <f t="shared" si="472"/>
        <v>lunedì</v>
      </c>
      <c r="AA1407" s="22">
        <f t="shared" si="473"/>
        <v>5</v>
      </c>
      <c r="AB1407" s="22" t="str">
        <f t="shared" si="474"/>
        <v>05:00</v>
      </c>
      <c r="AC1407" s="22" t="str">
        <f t="shared" si="475"/>
        <v>NO</v>
      </c>
      <c r="AD1407" s="46"/>
      <c r="AE1407" s="85">
        <v>45852</v>
      </c>
      <c r="AF1407" s="86" t="s">
        <v>99</v>
      </c>
      <c r="AG1407" s="86" t="s">
        <v>103</v>
      </c>
      <c r="AH1407" s="86">
        <v>5400257240</v>
      </c>
      <c r="AI1407" s="86">
        <v>10</v>
      </c>
      <c r="AJ1407" s="87">
        <v>6</v>
      </c>
      <c r="AK1407" s="87">
        <v>11</v>
      </c>
      <c r="AL1407" s="87">
        <v>10</v>
      </c>
      <c r="AM1407" s="86" t="s">
        <v>261</v>
      </c>
      <c r="AN1407" s="86" t="s">
        <v>45</v>
      </c>
      <c r="AO1407" s="75" t="s">
        <v>46</v>
      </c>
    </row>
    <row r="1408" spans="1:41" ht="14.45" customHeight="1">
      <c r="A1408" s="38"/>
      <c r="B1408" s="9">
        <f t="shared" si="462"/>
        <v>45852</v>
      </c>
      <c r="C1408" s="39">
        <f t="shared" si="483"/>
        <v>404</v>
      </c>
      <c r="D1408" s="38" t="str">
        <f>IF(AF1408="", "", IFERROR(TEXT(INDEX(Tabella4[N°], MATCH("*"&amp;AF1408&amp;"*", Tabella4[DIPENDENTE], 0)), "0000"), "Non trovato"))</f>
        <v>2132</v>
      </c>
      <c r="E1408" s="38" t="str">
        <f>IF(AG1408="", "", IF(ISERROR(MATCH("*"&amp;AG1408&amp;"*", Tabella4[DIPENDENTE], 0)), "Non trovato", TEXT(INDEX(Tabella4[N°], MATCH("*"&amp;AG1408&amp;"*", Tabella4[DIPENDENTE], 0)), "0000")))</f>
        <v>1876</v>
      </c>
      <c r="F1408" s="48" t="str">
        <f t="shared" si="463"/>
        <v>ALLEGRETTI</v>
      </c>
      <c r="G1408" s="48" t="str">
        <f t="shared" si="464"/>
        <v>RICCIO</v>
      </c>
      <c r="H1408" s="57"/>
      <c r="I1408" s="68" t="str">
        <f t="shared" si="465"/>
        <v>02</v>
      </c>
      <c r="J1408" s="39" t="str">
        <f t="shared" si="480"/>
        <v>08:00</v>
      </c>
      <c r="K1408" s="40" t="str">
        <f t="shared" si="481"/>
        <v/>
      </c>
      <c r="L1408" s="48"/>
      <c r="M1408" s="41" t="str">
        <f t="shared" si="482"/>
        <v/>
      </c>
      <c r="N1408" s="41" t="str">
        <f t="shared" si="466"/>
        <v/>
      </c>
      <c r="O1408" s="10" t="str">
        <f t="shared" si="467"/>
        <v>08:00</v>
      </c>
      <c r="P1408" s="10" t="str">
        <f t="shared" si="468"/>
        <v/>
      </c>
      <c r="Q1408" s="48" t="str">
        <f t="shared" si="469"/>
        <v/>
      </c>
      <c r="R1408" s="48" t="str">
        <f t="shared" si="470"/>
        <v/>
      </c>
      <c r="S1408" s="42" t="str">
        <f t="shared" si="471"/>
        <v>DOPPIO</v>
      </c>
      <c r="T1408" s="57" t="str">
        <f>Tabella3[[#This Row],[Descrizione Attività]]</f>
        <v>ORE CONTO PROPRIO</v>
      </c>
      <c r="U1408" s="57" t="str">
        <f>IF(Tabella1[[#This Row],[DATA]]="","","02")</f>
        <v>02</v>
      </c>
      <c r="V1408" s="34"/>
      <c r="W1408" s="34"/>
      <c r="X1408" s="33"/>
      <c r="Y1408" s="23"/>
      <c r="Z1408" s="21" t="str">
        <f t="shared" si="472"/>
        <v>lunedì</v>
      </c>
      <c r="AA1408" s="22">
        <f t="shared" si="473"/>
        <v>8</v>
      </c>
      <c r="AB1408" s="22" t="str">
        <f t="shared" si="474"/>
        <v>08:00</v>
      </c>
      <c r="AC1408" s="22" t="str">
        <f t="shared" si="475"/>
        <v>NO</v>
      </c>
      <c r="AD1408" s="46"/>
      <c r="AE1408" s="85">
        <v>45852</v>
      </c>
      <c r="AF1408" s="86" t="s">
        <v>107</v>
      </c>
      <c r="AG1408" s="86" t="s">
        <v>56</v>
      </c>
      <c r="AH1408" s="86">
        <v>4041</v>
      </c>
      <c r="AI1408" s="86">
        <v>10</v>
      </c>
      <c r="AJ1408" s="87">
        <v>6</v>
      </c>
      <c r="AK1408" s="87">
        <v>14</v>
      </c>
      <c r="AL1408" s="87">
        <v>16</v>
      </c>
      <c r="AM1408" s="86" t="s">
        <v>62</v>
      </c>
      <c r="AN1408" s="86" t="s">
        <v>49</v>
      </c>
      <c r="AO1408" s="75">
        <v>4041</v>
      </c>
    </row>
    <row r="1409" spans="1:41" ht="14.45" customHeight="1">
      <c r="A1409" s="38"/>
      <c r="B1409" s="9">
        <f t="shared" si="462"/>
        <v>45852</v>
      </c>
      <c r="C1409" s="39">
        <f t="shared" si="483"/>
        <v>404</v>
      </c>
      <c r="D1409" s="38" t="str">
        <f>IF(AF1409="", "", IFERROR(TEXT(INDEX(Tabella4[N°], MATCH("*"&amp;AF1409&amp;"*", Tabella4[DIPENDENTE], 0)), "0000"), "Non trovato"))</f>
        <v>0476</v>
      </c>
      <c r="E1409" s="38" t="str">
        <f>IF(AG1409="", "", IF(ISERROR(MATCH("*"&amp;AG1409&amp;"*", Tabella4[DIPENDENTE], 0)), "Non trovato", TEXT(INDEX(Tabella4[N°], MATCH("*"&amp;AG1409&amp;"*", Tabella4[DIPENDENTE], 0)), "0000")))</f>
        <v/>
      </c>
      <c r="F1409" s="48" t="str">
        <f t="shared" si="463"/>
        <v>ARICO'</v>
      </c>
      <c r="G1409" s="48" t="str">
        <f t="shared" si="464"/>
        <v/>
      </c>
      <c r="H1409" s="57"/>
      <c r="I1409" s="68" t="str">
        <f t="shared" si="465"/>
        <v>02</v>
      </c>
      <c r="J1409" s="39" t="str">
        <f t="shared" si="480"/>
        <v>05:00</v>
      </c>
      <c r="K1409" s="40" t="str">
        <f t="shared" si="481"/>
        <v/>
      </c>
      <c r="L1409" s="48"/>
      <c r="M1409" s="41" t="str">
        <f t="shared" si="482"/>
        <v/>
      </c>
      <c r="N1409" s="41" t="str">
        <f t="shared" si="466"/>
        <v/>
      </c>
      <c r="O1409" s="10" t="str">
        <f t="shared" si="467"/>
        <v>05:00</v>
      </c>
      <c r="P1409" s="10" t="str">
        <f t="shared" si="468"/>
        <v/>
      </c>
      <c r="Q1409" s="48" t="str">
        <f t="shared" si="469"/>
        <v/>
      </c>
      <c r="R1409" s="48" t="str">
        <f t="shared" si="470"/>
        <v/>
      </c>
      <c r="S1409" s="42" t="str">
        <f t="shared" si="471"/>
        <v>SINGOLO</v>
      </c>
      <c r="T1409" s="57" t="str">
        <f>Tabella3[[#This Row],[Descrizione Attività]]</f>
        <v>ORE CONTO PROPRIO</v>
      </c>
      <c r="U1409" s="57" t="str">
        <f>IF(Tabella1[[#This Row],[DATA]]="","","02")</f>
        <v>02</v>
      </c>
      <c r="V1409" s="34"/>
      <c r="W1409" s="34"/>
      <c r="X1409" s="33"/>
      <c r="Y1409" s="23"/>
      <c r="Z1409" s="21" t="str">
        <f t="shared" si="472"/>
        <v>lunedì</v>
      </c>
      <c r="AA1409" s="22">
        <f t="shared" si="473"/>
        <v>5</v>
      </c>
      <c r="AB1409" s="22" t="str">
        <f t="shared" si="474"/>
        <v>05:00</v>
      </c>
      <c r="AC1409" s="22" t="str">
        <f t="shared" si="475"/>
        <v>NO</v>
      </c>
      <c r="AD1409" s="46"/>
      <c r="AE1409" s="85">
        <v>45852</v>
      </c>
      <c r="AF1409" s="86" t="s">
        <v>108</v>
      </c>
      <c r="AG1409" s="86"/>
      <c r="AH1409" s="86">
        <v>4041</v>
      </c>
      <c r="AI1409" s="86">
        <v>10</v>
      </c>
      <c r="AJ1409" s="87">
        <v>6</v>
      </c>
      <c r="AK1409" s="87">
        <v>11</v>
      </c>
      <c r="AL1409" s="87">
        <v>5</v>
      </c>
      <c r="AM1409" s="86" t="s">
        <v>62</v>
      </c>
      <c r="AN1409" s="86" t="s">
        <v>49</v>
      </c>
      <c r="AO1409" s="75">
        <v>4041</v>
      </c>
    </row>
    <row r="1410" spans="1:41" ht="14.45" customHeight="1">
      <c r="A1410" s="38"/>
      <c r="B1410" s="9">
        <f t="shared" si="462"/>
        <v>45852</v>
      </c>
      <c r="C1410" s="39">
        <f t="shared" si="483"/>
        <v>5400257235</v>
      </c>
      <c r="D1410" s="38" t="str">
        <f>IF(AF1410="", "", IFERROR(TEXT(INDEX(Tabella4[N°], MATCH("*"&amp;AF1410&amp;"*", Tabella4[DIPENDENTE], 0)), "0000"), "Non trovato"))</f>
        <v>1972</v>
      </c>
      <c r="E1410" s="38" t="str">
        <f>IF(AG1410="", "", IF(ISERROR(MATCH("*"&amp;AG1410&amp;"*", Tabella4[DIPENDENTE], 0)), "Non trovato", TEXT(INDEX(Tabella4[N°], MATCH("*"&amp;AG1410&amp;"*", Tabella4[DIPENDENTE], 0)), "0000")))</f>
        <v>0493</v>
      </c>
      <c r="F1410" s="48" t="str">
        <f t="shared" si="463"/>
        <v>MILLO</v>
      </c>
      <c r="G1410" s="48" t="str">
        <f t="shared" si="464"/>
        <v>SPINALI D</v>
      </c>
      <c r="H1410" s="57"/>
      <c r="I1410" s="68" t="str">
        <f t="shared" si="465"/>
        <v>02</v>
      </c>
      <c r="J1410" s="39" t="str">
        <f t="shared" si="480"/>
        <v/>
      </c>
      <c r="K1410" s="40" t="str">
        <f t="shared" si="481"/>
        <v>03:00</v>
      </c>
      <c r="L1410" s="48"/>
      <c r="M1410" s="41" t="str">
        <f t="shared" si="482"/>
        <v/>
      </c>
      <c r="N1410" s="41" t="str">
        <f t="shared" si="466"/>
        <v/>
      </c>
      <c r="O1410" s="10" t="str">
        <f t="shared" si="467"/>
        <v>03:00</v>
      </c>
      <c r="P1410" s="10" t="str">
        <f t="shared" si="468"/>
        <v/>
      </c>
      <c r="Q1410" s="48" t="str">
        <f t="shared" si="469"/>
        <v/>
      </c>
      <c r="R1410" s="48" t="str">
        <f t="shared" si="470"/>
        <v/>
      </c>
      <c r="S1410" s="42" t="str">
        <f t="shared" si="471"/>
        <v>DOPPIO</v>
      </c>
      <c r="T1410" s="57" t="str">
        <f>Tabella3[[#This Row],[Descrizione Attività]]</f>
        <v>Utilities: squ strum correttiva Luglio</v>
      </c>
      <c r="U1410" s="57" t="str">
        <f>IF(Tabella1[[#This Row],[DATA]]="","","02")</f>
        <v>02</v>
      </c>
      <c r="V1410" s="34"/>
      <c r="W1410" s="34"/>
      <c r="X1410" s="33"/>
      <c r="Y1410" s="23"/>
      <c r="Z1410" s="21" t="str">
        <f t="shared" si="472"/>
        <v>lunedì</v>
      </c>
      <c r="AA1410" s="22">
        <f t="shared" si="473"/>
        <v>3</v>
      </c>
      <c r="AB1410" s="22" t="str">
        <f t="shared" si="474"/>
        <v>03:00</v>
      </c>
      <c r="AC1410" s="22" t="str">
        <f t="shared" si="475"/>
        <v>NO</v>
      </c>
      <c r="AD1410" s="46"/>
      <c r="AE1410" s="85">
        <v>45852</v>
      </c>
      <c r="AF1410" s="86" t="s">
        <v>100</v>
      </c>
      <c r="AG1410" s="86" t="s">
        <v>42</v>
      </c>
      <c r="AH1410" s="86">
        <v>5400257235</v>
      </c>
      <c r="AI1410" s="86">
        <v>10</v>
      </c>
      <c r="AJ1410" s="87">
        <v>11</v>
      </c>
      <c r="AK1410" s="87">
        <v>14</v>
      </c>
      <c r="AL1410" s="87">
        <v>6</v>
      </c>
      <c r="AM1410" s="86" t="s">
        <v>262</v>
      </c>
      <c r="AN1410" s="86" t="s">
        <v>45</v>
      </c>
      <c r="AO1410" s="75" t="s">
        <v>46</v>
      </c>
    </row>
    <row r="1411" spans="1:41" ht="14.45" customHeight="1">
      <c r="A1411" s="38"/>
      <c r="B1411" s="9">
        <f t="shared" si="462"/>
        <v>45852</v>
      </c>
      <c r="C1411" s="39" t="str">
        <f t="shared" si="483"/>
        <v>23/134</v>
      </c>
      <c r="D1411" s="38" t="str">
        <f>IF(AF1411="", "", IFERROR(TEXT(INDEX(Tabella4[N°], MATCH("*"&amp;AF1411&amp;"*", Tabella4[DIPENDENTE], 0)), "0000"), "Non trovato"))</f>
        <v>2109</v>
      </c>
      <c r="E1411" s="38" t="str">
        <f>IF(AG1411="", "", IF(ISERROR(MATCH("*"&amp;AG1411&amp;"*", Tabella4[DIPENDENTE], 0)), "Non trovato", TEXT(INDEX(Tabella4[N°], MATCH("*"&amp;AG1411&amp;"*", Tabella4[DIPENDENTE], 0)), "0000")))</f>
        <v/>
      </c>
      <c r="F1411" s="48" t="str">
        <f t="shared" si="463"/>
        <v>CAVALLI</v>
      </c>
      <c r="G1411" s="48" t="str">
        <f t="shared" si="464"/>
        <v/>
      </c>
      <c r="H1411" s="57"/>
      <c r="I1411" s="68" t="str">
        <f t="shared" si="465"/>
        <v>02</v>
      </c>
      <c r="J1411" s="39" t="str">
        <f t="shared" si="480"/>
        <v/>
      </c>
      <c r="K1411" s="40" t="str">
        <f t="shared" si="481"/>
        <v>06:15</v>
      </c>
      <c r="L1411" s="48"/>
      <c r="M1411" s="41" t="str">
        <f t="shared" si="482"/>
        <v/>
      </c>
      <c r="N1411" s="41" t="str">
        <f t="shared" si="466"/>
        <v/>
      </c>
      <c r="O1411" s="10" t="str">
        <f t="shared" si="467"/>
        <v>06:15</v>
      </c>
      <c r="P1411" s="10" t="str">
        <f t="shared" si="468"/>
        <v/>
      </c>
      <c r="Q1411" s="48" t="str">
        <f t="shared" si="469"/>
        <v/>
      </c>
      <c r="R1411" s="48" t="str">
        <f t="shared" si="470"/>
        <v/>
      </c>
      <c r="S1411" s="42" t="str">
        <f t="shared" si="471"/>
        <v>SINGOLO</v>
      </c>
      <c r="T1411" s="57" t="str">
        <f>Tabella3[[#This Row],[Descrizione Attività]]</f>
        <v>Manutenzione Strumentale Isab</v>
      </c>
      <c r="U1411" s="57" t="str">
        <f>IF(Tabella1[[#This Row],[DATA]]="","","02")</f>
        <v>02</v>
      </c>
      <c r="V1411" s="34"/>
      <c r="W1411" s="34"/>
      <c r="X1411" s="33"/>
      <c r="Y1411" s="23"/>
      <c r="Z1411" s="21" t="str">
        <f t="shared" si="472"/>
        <v>lunedì</v>
      </c>
      <c r="AA1411" s="22">
        <f t="shared" si="473"/>
        <v>6.25</v>
      </c>
      <c r="AB1411" s="22" t="str">
        <f t="shared" si="474"/>
        <v>06:15</v>
      </c>
      <c r="AC1411" s="22" t="str">
        <f t="shared" si="475"/>
        <v>NO</v>
      </c>
      <c r="AD1411" s="46"/>
      <c r="AE1411" s="85">
        <v>45852</v>
      </c>
      <c r="AF1411" s="86" t="s">
        <v>114</v>
      </c>
      <c r="AG1411" s="86"/>
      <c r="AH1411" s="86">
        <v>23134</v>
      </c>
      <c r="AI1411" s="86">
        <v>20</v>
      </c>
      <c r="AJ1411" s="87">
        <v>7.45</v>
      </c>
      <c r="AK1411" s="87">
        <v>14</v>
      </c>
      <c r="AL1411" s="87">
        <v>6.25</v>
      </c>
      <c r="AM1411" s="86" t="s">
        <v>156</v>
      </c>
      <c r="AN1411" s="86" t="s">
        <v>49</v>
      </c>
      <c r="AO1411" s="75" t="s">
        <v>46</v>
      </c>
    </row>
    <row r="1412" spans="1:41" ht="14.45" customHeight="1">
      <c r="A1412" s="49"/>
      <c r="B1412" s="9">
        <f t="shared" ref="B1412:B1475" si="484">IF(OR(AE1412="", AE1412=0), "", AE1412)</f>
        <v>45852</v>
      </c>
      <c r="C1412" s="39">
        <f>IF(AH1412="","", IF(OR(AH1412=4041, AH1412=4042, AH1412=4043, AH1412=4044, AH1412=4045, AH1412=4046, AH1412=4048, AH1412=4049, AH1412=4051, AH1412=4052, AH1412=4053, AH1412=4054),
    404,
    IF(AH1412=4047,
        "ALTRO CANTIERE",
        IF(AH1412=4050,
            430,
            IF(LEN(AH1412)=5,
                MID(AH1412, 1, 2) &amp; "/" &amp; MID(AH1412, 3, 3),
                AH1412
            )
        )
    )
))</f>
        <v>404</v>
      </c>
      <c r="D1412" s="38" t="str">
        <f>IF(AF1412="", "", IFERROR(TEXT(INDEX(Tabella4[N°], MATCH("*"&amp;AF1412&amp;"*", Tabella4[DIPENDENTE], 0)), "0000"), "Non trovato"))</f>
        <v>0278</v>
      </c>
      <c r="E1412" s="38" t="str">
        <f>IF(AG1412="", "", IF(ISERROR(MATCH("*"&amp;AG1412&amp;"*", Tabella4[DIPENDENTE], 0)), "Non trovato", TEXT(INDEX(Tabella4[N°], MATCH("*"&amp;AG1412&amp;"*", Tabella4[DIPENDENTE], 0)), "0000")))</f>
        <v>0266</v>
      </c>
      <c r="F1412" s="48" t="str">
        <f t="shared" ref="F1412:F1475" si="485">IF(AF1412="","",AF1412)</f>
        <v>INTRESSALVI</v>
      </c>
      <c r="G1412" s="48" t="str">
        <f t="shared" ref="G1412:G1475" si="486">IF(AG1412="","",AG1412)</f>
        <v>DI SALVO</v>
      </c>
      <c r="H1412" s="57"/>
      <c r="I1412" s="68" t="str">
        <f t="shared" ref="I1412:I1475" si="487">IF(B1412&lt;&gt;"", "02", "")</f>
        <v>02</v>
      </c>
      <c r="J1412" s="39" t="str">
        <f>IF(OR(AH1412=4041, AH1412=4048, AH1412=4049, AH1412=4054, AH1412=4050,AH1412=428),
    IF(TEXT(VALUE(AB1412) -
        IF(M1412&lt;&gt;"", VALUE(M1412), 0) -
        IF(N1412&lt;&gt;"", VALUE(N1412), 0),
    "[hh]:mm") = "00:00",
    "",
    TEXT(VALUE(AB1412) -
        IF(M1412&lt;&gt;"", VALUE(M1412), 0) -
        IF(N1412&lt;&gt;"", VALUE(N1412), 0),
    "[hh]:mm")),
    "")</f>
        <v>05:00</v>
      </c>
      <c r="K1412" s="40" t="str">
        <f>IF(AND(AH1412&lt;&gt;4041, AH1412&lt;&gt;428, AH1412&lt;&gt;4048, AH1412&lt;&gt;4054, AH1412&lt;&gt;4049, AH1412&lt;&gt;4045, AH1412&lt;&gt;4046, AH1412&lt;&gt;4052, AH1412&lt;&gt;4044, AH1412&lt;&gt;4042, AH1412&lt;&gt;4043, AH1412&lt;&gt;4053, AH1412&lt;&gt;4047, AH1412&lt;&gt;4050),
    IF(ISERROR(TEXT(VALUE(AB1412) -
        IF(M1412&lt;&gt;"", VALUE(M1412), 0) -
        IF(N1412&lt;&gt;"", VALUE(N1412), 0),
    "[hh]:mm")), "",
    IF(TEXT(VALUE(AB1412) -
        IF(M1412&lt;&gt;"", VALUE(M1412), 0) -
        IF(N1412&lt;&gt;"", VALUE(N1412), 0),
    "[hh]:mm") = "00:00",
    "",
    TEXT(VALUE(AB1412) -
        IF(M1412&lt;&gt;"", VALUE(M1412), 0) -
        IF(N1412&lt;&gt;"", VALUE(N1412), 0),
    "[hh]:mm"))),
    "")</f>
        <v/>
      </c>
      <c r="L1412" s="48"/>
      <c r="M1412" s="41" t="str">
        <f>IF(AND(AC1412="NO", OR(Z1412="lunedì", Z1412="martedì", Z1412="mercoledì", Z1412="giovedì", Z1412="venerdì")),
    IF(Z1412="venerdì",
        IF(VALUE(AB1412)&gt;VALUE("7:00"),TEXT(VALUE(AB1412)-VALUE("7:00"),"[hh]:mm"),""),
        IF(VALUE(AB1412)&gt;VALUE("8:15"),TEXT(VALUE(AB1412)-VALUE("8:15"),"[hh]:mm"),"")
    ),
"")</f>
        <v/>
      </c>
      <c r="N1412" s="41" t="str">
        <f t="shared" ref="N1412:N1475" si="488">IF(AND(OR(Z1412="sabato", Z1412="domenica", AC1412="SI"), AB1412&lt;&gt;0), AB1412, "")</f>
        <v/>
      </c>
      <c r="O1412" s="10" t="str">
        <f t="shared" ref="O1412:O1475" si="489">AB1412</f>
        <v>05:00</v>
      </c>
      <c r="P1412" s="10" t="str">
        <f t="shared" ref="P1412:P1475" si="490">IF(OR(AH1412=4042, AH1412=4044),AB1412, "")</f>
        <v/>
      </c>
      <c r="Q1412" s="48" t="str">
        <f t="shared" ref="Q1412:Q1475" si="491">IF(OR(AH1412=4043, AH1412=4053),AB1412, "")</f>
        <v/>
      </c>
      <c r="R1412" s="48" t="str">
        <f t="shared" ref="R1412:R1475" si="492">IF(OR(AH1412=4045, AH1412=4046,AH1412=4052),AB1412, "")</f>
        <v/>
      </c>
      <c r="S1412" s="42" t="str">
        <f t="shared" ref="S1412:S1475" si="493">IF(G1412="",IF(F1412="","","SINGOLO"),IF(F1412&lt;&gt;"","DOPPIO",""))</f>
        <v>DOPPIO</v>
      </c>
      <c r="T1412" s="57" t="str">
        <f>Tabella3[[#This Row],[Descrizione Attività]]</f>
        <v>ORE CONTO PROPRIO</v>
      </c>
      <c r="U1412" s="57" t="str">
        <f>IF(Tabella1[[#This Row],[DATA]]="","","02")</f>
        <v>02</v>
      </c>
      <c r="V1412" s="34"/>
      <c r="W1412" s="34"/>
      <c r="X1412" s="33"/>
      <c r="Y1412" s="23"/>
      <c r="Z1412" s="21" t="str">
        <f t="shared" ref="Z1412:Z1475" si="494">TEXT(B1412, "gggg")</f>
        <v>lunedì</v>
      </c>
      <c r="AA1412" s="22">
        <f t="shared" ref="AA1412:AA1475" si="495">IF(AND(AF1412="", AG1412=""), "", IF(AND(AF1412&lt;&gt;"", AG1412&lt;&gt;""), AL1412/2, AL1412))</f>
        <v>5</v>
      </c>
      <c r="AB1412" s="22" t="str">
        <f t="shared" ref="AB1412:AB1475" si="496">IF(AA1412="", "", TEXT(AA1412/24, "[hh]:mm"))</f>
        <v>05:00</v>
      </c>
      <c r="AC1412" s="22" t="str">
        <f t="shared" ref="AC1412:AC1475" si="497">IF(COUNTIF(Y$1:Y$1976, B1412) &gt; 0, "SI", "NO")</f>
        <v>NO</v>
      </c>
      <c r="AD1412" s="46"/>
      <c r="AE1412" s="85">
        <v>45852</v>
      </c>
      <c r="AF1412" s="86" t="s">
        <v>50</v>
      </c>
      <c r="AG1412" s="86" t="s">
        <v>54</v>
      </c>
      <c r="AH1412" s="86">
        <v>4041</v>
      </c>
      <c r="AI1412" s="86">
        <v>10</v>
      </c>
      <c r="AJ1412" s="87">
        <v>6</v>
      </c>
      <c r="AK1412" s="87">
        <v>11</v>
      </c>
      <c r="AL1412" s="87">
        <v>10</v>
      </c>
      <c r="AM1412" s="86" t="s">
        <v>62</v>
      </c>
      <c r="AN1412" s="86" t="s">
        <v>49</v>
      </c>
      <c r="AO1412" s="75">
        <v>4041</v>
      </c>
    </row>
    <row r="1413" spans="1:41" ht="14.45" customHeight="1">
      <c r="A1413" s="49"/>
      <c r="B1413" s="9">
        <f t="shared" si="484"/>
        <v>45852</v>
      </c>
      <c r="C1413" s="39" t="str">
        <f>IF(AH1413="","", IF(OR(AH1413=4041, AH1413=4042, AH1413=4043, AH1413=4044, AH1413=4045, AH1413=4046, AH1413=4048, AH1413=4049, AH1413=4051, AH1413=4052, AH1413=4053, AH1413=4054),
404,
IF(AH1413=4047,
"ALTRO CANTIERE",
IF(AH1413=4050,
430,
IF(LEN(AH1413)=5,
MID(AH1413, 1, 2) &amp; "/" &amp; MID(AH1413, 3, 3),
AH1413)
)
)
))</f>
        <v>23/134</v>
      </c>
      <c r="D1413" s="38" t="str">
        <f>IF(AF1413="", "", IFERROR(TEXT(INDEX(Tabella4[N°], MATCH("*"&amp;AF1413&amp;"*", Tabella4[DIPENDENTE], 0)), "0000"), "Non trovato"))</f>
        <v>0263</v>
      </c>
      <c r="E1413" s="38" t="str">
        <f>IF(AG1413="", "", IF(ISERROR(MATCH("*"&amp;AG1413&amp;"*", Tabella4[DIPENDENTE], 0)), "Non trovato", TEXT(INDEX(Tabella4[N°], MATCH("*"&amp;AG1413&amp;"*", Tabella4[DIPENDENTE], 0)), "0000")))</f>
        <v/>
      </c>
      <c r="F1413" s="48" t="str">
        <f t="shared" si="485"/>
        <v>ROSSITTO G</v>
      </c>
      <c r="G1413" s="48" t="str">
        <f t="shared" si="486"/>
        <v/>
      </c>
      <c r="H1413" s="57"/>
      <c r="I1413" s="68" t="str">
        <f t="shared" si="487"/>
        <v>02</v>
      </c>
      <c r="J1413" s="39" t="str">
        <f t="shared" ref="J1413:J1444" si="498">IF(OR(AH1413=4041, AH1413=4048, AH1413=4049, AH1413=4054, AH1413=4050,AH1413=428),
IF(TEXT(VALUE(AB1413) -
IF(M1413&lt;&gt;"", VALUE(M1413), 0) -
IF(N1413&lt;&gt;"", VALUE(N1413), 0),
"[hh]:mm") = "00:00",
"",
TEXT(VALUE(AB1413) -
IF(M1413&lt;&gt;"", VALUE(M1413), 0) -
IF(N1413&lt;&gt;"", VALUE(N1413), 0),
"[hh]:mm")),
"")</f>
        <v/>
      </c>
      <c r="K1413" s="40" t="str">
        <f t="shared" ref="K1413:K1444" si="499">IF(AND(AH1413&lt;&gt;4041, AH1413&lt;&gt;428, AH1413&lt;&gt;4048, AH1413&lt;&gt;4054, AH1413&lt;&gt;4049, AH1413&lt;&gt;4045, AH1413&lt;&gt;4046, AH1413&lt;&gt;4052, AH1413&lt;&gt;4044, AH1413&lt;&gt;4042, AH1413&lt;&gt;4043, AH1413&lt;&gt;4053, AH1413&lt;&gt;4047, AH1413&lt;&gt;4050),
IF(ISERROR(TEXT(VALUE(AB1413) -
IF(M1413&lt;&gt;"", VALUE(M1413), 0) -
IF(N1413&lt;&gt;"", VALUE(N1413), 0),
"[hh]:mm")), "",
IF(TEXT(VALUE(AB1413) -
IF(M1413&lt;&gt;"", VALUE(M1413), 0) -
IF(N1413&lt;&gt;"", VALUE(N1413), 0),
"[hh]:mm") = "00:00",
"",
TEXT(VALUE(AB1413) -
IF(M1413&lt;&gt;"", VALUE(M1413), 0) -
IF(N1413&lt;&gt;"", VALUE(N1413), 0),
"[hh]:mm"))),
"")</f>
        <v>06:00</v>
      </c>
      <c r="L1413" s="48"/>
      <c r="M1413" s="41" t="str">
        <f t="shared" ref="M1413:M1444" si="500">IF(AND(AC1413="NO", OR(Z1413="lunedì", Z1413="martedì", Z1413="mercoledì", Z1413="giovedì", Z1413="venerdì")),
IF(Z1413="venerdì",
IF(VALUE(AB1413)&gt;VALUE("7:00"),TEXT(VALUE(AB1413)-VALUE("7:00"),"[hh]:mm"),""),
IF(VALUE(AB1413)&gt;VALUE("8:15"),TEXT(VALUE(AB1413)-VALUE("8:15"),"[hh]:mm"),"")
),
"")</f>
        <v/>
      </c>
      <c r="N1413" s="41" t="str">
        <f t="shared" si="488"/>
        <v/>
      </c>
      <c r="O1413" s="10" t="str">
        <f t="shared" si="489"/>
        <v>06:00</v>
      </c>
      <c r="P1413" s="10" t="str">
        <f t="shared" si="490"/>
        <v/>
      </c>
      <c r="Q1413" s="48" t="str">
        <f t="shared" si="491"/>
        <v/>
      </c>
      <c r="R1413" s="48" t="str">
        <f t="shared" si="492"/>
        <v/>
      </c>
      <c r="S1413" s="42" t="str">
        <f t="shared" si="493"/>
        <v>SINGOLO</v>
      </c>
      <c r="T1413" s="57" t="str">
        <f>Tabella3[[#This Row],[Descrizione Attività]]</f>
        <v>Manutenzione Elettrica Isab</v>
      </c>
      <c r="U1413" s="57" t="str">
        <f>IF(Tabella1[[#This Row],[DATA]]="","","02")</f>
        <v>02</v>
      </c>
      <c r="V1413" s="34"/>
      <c r="W1413" s="34"/>
      <c r="X1413" s="33"/>
      <c r="Y1413" s="23"/>
      <c r="Z1413" s="21" t="str">
        <f t="shared" si="494"/>
        <v>lunedì</v>
      </c>
      <c r="AA1413" s="22">
        <f t="shared" si="495"/>
        <v>6</v>
      </c>
      <c r="AB1413" s="22" t="str">
        <f t="shared" si="496"/>
        <v>06:00</v>
      </c>
      <c r="AC1413" s="22" t="str">
        <f t="shared" si="497"/>
        <v>NO</v>
      </c>
      <c r="AD1413" s="46"/>
      <c r="AE1413" s="85">
        <v>45852</v>
      </c>
      <c r="AF1413" s="86" t="s">
        <v>110</v>
      </c>
      <c r="AG1413" s="86"/>
      <c r="AH1413" s="86">
        <v>23134</v>
      </c>
      <c r="AI1413" s="86">
        <v>10</v>
      </c>
      <c r="AJ1413" s="87">
        <v>6</v>
      </c>
      <c r="AK1413" s="87">
        <v>12</v>
      </c>
      <c r="AL1413" s="87">
        <v>6</v>
      </c>
      <c r="AM1413" s="86" t="s">
        <v>111</v>
      </c>
      <c r="AN1413" s="86" t="s">
        <v>49</v>
      </c>
      <c r="AO1413" s="75" t="s">
        <v>61</v>
      </c>
    </row>
    <row r="1414" spans="1:41" ht="14.45" customHeight="1">
      <c r="A1414" s="49"/>
      <c r="B1414" s="9">
        <f t="shared" si="484"/>
        <v>45852</v>
      </c>
      <c r="C1414" s="39">
        <f t="shared" ref="C1414:C1444" si="501">IF(AH1414="","", IF(OR(AH1414=4041, AH1414=4042, AH1414=4043, AH1414=4044, AH1414=4045, AH1414=4046, AH1414=4048, AH1414=4049, AH1414=4051, AH1414=4052, AH1414=4053, AH1414=4054),
404,
IF(AH1414=4047,
"ALTRO CANTIERE",
IF(AH1414=4050,
430,
IF(LEN(AH1414)=5,
MID(AH1414, 1, 2) &amp; "/" &amp; MID(AH1414, 3, 3),
AH1414)
)
)
))</f>
        <v>404</v>
      </c>
      <c r="D1414" s="38" t="str">
        <f>IF(AF1414="", "", IFERROR(TEXT(INDEX(Tabella4[N°], MATCH("*"&amp;AF1414&amp;"*", Tabella4[DIPENDENTE], 0)), "0000"), "Non trovato"))</f>
        <v>1765</v>
      </c>
      <c r="E1414" s="38" t="str">
        <f>IF(AG1414="", "", IF(ISERROR(MATCH("*"&amp;AG1414&amp;"*", Tabella4[DIPENDENTE], 0)), "Non trovato", TEXT(INDEX(Tabella4[N°], MATCH("*"&amp;AG1414&amp;"*", Tabella4[DIPENDENTE], 0)), "0000")))</f>
        <v/>
      </c>
      <c r="F1414" s="48" t="str">
        <f t="shared" si="485"/>
        <v>SIRINGO</v>
      </c>
      <c r="G1414" s="48" t="str">
        <f t="shared" si="486"/>
        <v/>
      </c>
      <c r="H1414" s="57"/>
      <c r="I1414" s="68" t="str">
        <f t="shared" si="487"/>
        <v>02</v>
      </c>
      <c r="J1414" s="39" t="str">
        <f t="shared" si="498"/>
        <v>08:00</v>
      </c>
      <c r="K1414" s="40" t="str">
        <f t="shared" si="499"/>
        <v/>
      </c>
      <c r="L1414" s="48"/>
      <c r="M1414" s="41" t="str">
        <f t="shared" si="500"/>
        <v/>
      </c>
      <c r="N1414" s="41" t="str">
        <f t="shared" si="488"/>
        <v/>
      </c>
      <c r="O1414" s="10" t="str">
        <f t="shared" si="489"/>
        <v>08:00</v>
      </c>
      <c r="P1414" s="10" t="str">
        <f t="shared" si="490"/>
        <v/>
      </c>
      <c r="Q1414" s="48" t="str">
        <f t="shared" si="491"/>
        <v/>
      </c>
      <c r="R1414" s="48" t="str">
        <f t="shared" si="492"/>
        <v/>
      </c>
      <c r="S1414" s="42" t="str">
        <f t="shared" si="493"/>
        <v>SINGOLO</v>
      </c>
      <c r="T1414" s="57" t="str">
        <f>Tabella3[[#This Row],[Descrizione Attività]]</f>
        <v>ORE CONTO PROPRIO</v>
      </c>
      <c r="U1414" s="57" t="str">
        <f>IF(Tabella1[[#This Row],[DATA]]="","","02")</f>
        <v>02</v>
      </c>
      <c r="V1414" s="34"/>
      <c r="W1414" s="34"/>
      <c r="X1414" s="33"/>
      <c r="Y1414" s="23"/>
      <c r="Z1414" s="21" t="str">
        <f t="shared" si="494"/>
        <v>lunedì</v>
      </c>
      <c r="AA1414" s="22">
        <f t="shared" si="495"/>
        <v>8</v>
      </c>
      <c r="AB1414" s="22" t="str">
        <f t="shared" si="496"/>
        <v>08:00</v>
      </c>
      <c r="AC1414" s="22" t="str">
        <f t="shared" si="497"/>
        <v>NO</v>
      </c>
      <c r="AD1414" s="46"/>
      <c r="AE1414" s="85">
        <v>45852</v>
      </c>
      <c r="AF1414" s="86" t="s">
        <v>112</v>
      </c>
      <c r="AG1414" s="86"/>
      <c r="AH1414" s="86">
        <v>4041</v>
      </c>
      <c r="AI1414" s="86">
        <v>10</v>
      </c>
      <c r="AJ1414" s="87">
        <v>6</v>
      </c>
      <c r="AK1414" s="87">
        <v>14</v>
      </c>
      <c r="AL1414" s="87">
        <v>8</v>
      </c>
      <c r="AM1414" s="86" t="s">
        <v>62</v>
      </c>
      <c r="AN1414" s="86" t="s">
        <v>49</v>
      </c>
      <c r="AO1414" s="75">
        <v>4041</v>
      </c>
    </row>
    <row r="1415" spans="1:41" ht="14.45" customHeight="1">
      <c r="A1415" s="49"/>
      <c r="B1415" s="9">
        <f t="shared" si="484"/>
        <v>45852</v>
      </c>
      <c r="C1415" s="39">
        <f t="shared" si="501"/>
        <v>5400250282</v>
      </c>
      <c r="D1415" s="38" t="str">
        <f>IF(AF1415="", "", IFERROR(TEXT(INDEX(Tabella4[N°], MATCH("*"&amp;AF1415&amp;"*", Tabella4[DIPENDENTE], 0)), "0000"), "Non trovato"))</f>
        <v>0319</v>
      </c>
      <c r="E1415" s="38" t="str">
        <f>IF(AG1415="", "", IF(ISERROR(MATCH("*"&amp;AG1415&amp;"*", Tabella4[DIPENDENTE], 0)), "Non trovato", TEXT(INDEX(Tabella4[N°], MATCH("*"&amp;AG1415&amp;"*", Tabella4[DIPENDENTE], 0)), "0000")))</f>
        <v/>
      </c>
      <c r="F1415" s="48" t="str">
        <f t="shared" si="485"/>
        <v>AMARA</v>
      </c>
      <c r="G1415" s="48" t="str">
        <f t="shared" si="486"/>
        <v/>
      </c>
      <c r="H1415" s="57"/>
      <c r="I1415" s="68" t="str">
        <f t="shared" si="487"/>
        <v>02</v>
      </c>
      <c r="J1415" s="39" t="str">
        <f t="shared" si="498"/>
        <v/>
      </c>
      <c r="K1415" s="40" t="str">
        <f t="shared" si="499"/>
        <v>04:45</v>
      </c>
      <c r="L1415" s="48"/>
      <c r="M1415" s="41" t="str">
        <f t="shared" si="500"/>
        <v/>
      </c>
      <c r="N1415" s="41" t="str">
        <f t="shared" si="488"/>
        <v/>
      </c>
      <c r="O1415" s="10" t="str">
        <f t="shared" si="489"/>
        <v>04:45</v>
      </c>
      <c r="P1415" s="10" t="str">
        <f t="shared" si="490"/>
        <v/>
      </c>
      <c r="Q1415" s="48" t="str">
        <f t="shared" si="491"/>
        <v/>
      </c>
      <c r="R1415" s="48" t="str">
        <f t="shared" si="492"/>
        <v/>
      </c>
      <c r="S1415" s="42" t="str">
        <f t="shared" si="493"/>
        <v>SINGOLO</v>
      </c>
      <c r="T1415" s="57" t="str">
        <f>Tabella3[[#This Row],[Descrizione Attività]]</f>
        <v>200/MP102A-MP103C-scavo e ric guasto</v>
      </c>
      <c r="U1415" s="57" t="str">
        <f>IF(Tabella1[[#This Row],[DATA]]="","","02")</f>
        <v>02</v>
      </c>
      <c r="V1415" s="34"/>
      <c r="W1415" s="34"/>
      <c r="X1415" s="33"/>
      <c r="Y1415" s="23"/>
      <c r="Z1415" s="21" t="str">
        <f t="shared" si="494"/>
        <v>lunedì</v>
      </c>
      <c r="AA1415" s="22">
        <f t="shared" si="495"/>
        <v>4.75</v>
      </c>
      <c r="AB1415" s="22" t="str">
        <f t="shared" si="496"/>
        <v>04:45</v>
      </c>
      <c r="AC1415" s="22" t="str">
        <f t="shared" si="497"/>
        <v>NO</v>
      </c>
      <c r="AD1415" s="46"/>
      <c r="AE1415" s="85">
        <v>45852</v>
      </c>
      <c r="AF1415" s="86" t="s">
        <v>155</v>
      </c>
      <c r="AG1415" s="86"/>
      <c r="AH1415" s="86">
        <v>5400250282</v>
      </c>
      <c r="AI1415" s="86">
        <v>10</v>
      </c>
      <c r="AJ1415" s="87">
        <v>6.15</v>
      </c>
      <c r="AK1415" s="87">
        <v>11</v>
      </c>
      <c r="AL1415" s="87">
        <v>4.75</v>
      </c>
      <c r="AM1415" s="86" t="s">
        <v>237</v>
      </c>
      <c r="AN1415" s="86" t="s">
        <v>45</v>
      </c>
      <c r="AO1415" s="75" t="s">
        <v>61</v>
      </c>
    </row>
    <row r="1416" spans="1:41" ht="14.45" customHeight="1">
      <c r="A1416" s="49"/>
      <c r="B1416" s="9">
        <f t="shared" si="484"/>
        <v>45852</v>
      </c>
      <c r="C1416" s="39">
        <f t="shared" si="501"/>
        <v>404</v>
      </c>
      <c r="D1416" s="38" t="str">
        <f>IF(AF1416="", "", IFERROR(TEXT(INDEX(Tabella4[N°], MATCH("*"&amp;AF1416&amp;"*", Tabella4[DIPENDENTE], 0)), "0000"), "Non trovato"))</f>
        <v>0483</v>
      </c>
      <c r="E1416" s="38" t="str">
        <f>IF(AG1416="", "", IF(ISERROR(MATCH("*"&amp;AG1416&amp;"*", Tabella4[DIPENDENTE], 0)), "Non trovato", TEXT(INDEX(Tabella4[N°], MATCH("*"&amp;AG1416&amp;"*", Tabella4[DIPENDENTE], 0)), "0000")))</f>
        <v/>
      </c>
      <c r="F1416" s="48" t="str">
        <f t="shared" si="485"/>
        <v>SCARAVELLI</v>
      </c>
      <c r="G1416" s="48" t="str">
        <f t="shared" si="486"/>
        <v/>
      </c>
      <c r="H1416" s="57"/>
      <c r="I1416" s="68" t="str">
        <f t="shared" si="487"/>
        <v>02</v>
      </c>
      <c r="J1416" s="39" t="str">
        <f t="shared" si="498"/>
        <v>06:00</v>
      </c>
      <c r="K1416" s="40" t="str">
        <f t="shared" si="499"/>
        <v/>
      </c>
      <c r="L1416" s="48"/>
      <c r="M1416" s="41" t="str">
        <f t="shared" si="500"/>
        <v/>
      </c>
      <c r="N1416" s="41" t="str">
        <f t="shared" si="488"/>
        <v/>
      </c>
      <c r="O1416" s="10" t="str">
        <f t="shared" si="489"/>
        <v>06:00</v>
      </c>
      <c r="P1416" s="10" t="str">
        <f t="shared" si="490"/>
        <v/>
      </c>
      <c r="Q1416" s="48" t="str">
        <f t="shared" si="491"/>
        <v/>
      </c>
      <c r="R1416" s="48" t="str">
        <f t="shared" si="492"/>
        <v/>
      </c>
      <c r="S1416" s="42" t="str">
        <f t="shared" si="493"/>
        <v>SINGOLO</v>
      </c>
      <c r="T1416" s="57" t="str">
        <f>Tabella3[[#This Row],[Descrizione Attività]]</f>
        <v>ORE CONTO PROPRIO</v>
      </c>
      <c r="U1416" s="57" t="str">
        <f>IF(Tabella1[[#This Row],[DATA]]="","","02")</f>
        <v>02</v>
      </c>
      <c r="V1416" s="34"/>
      <c r="W1416" s="34"/>
      <c r="X1416" s="33"/>
      <c r="Y1416" s="23"/>
      <c r="Z1416" s="21" t="str">
        <f t="shared" si="494"/>
        <v>lunedì</v>
      </c>
      <c r="AA1416" s="22">
        <f t="shared" si="495"/>
        <v>6</v>
      </c>
      <c r="AB1416" s="22" t="str">
        <f t="shared" si="496"/>
        <v>06:00</v>
      </c>
      <c r="AC1416" s="22" t="str">
        <f t="shared" si="497"/>
        <v>NO</v>
      </c>
      <c r="AD1416" s="46"/>
      <c r="AE1416" s="85">
        <v>45852</v>
      </c>
      <c r="AF1416" s="86" t="s">
        <v>51</v>
      </c>
      <c r="AG1416" s="86"/>
      <c r="AH1416" s="86">
        <v>4041</v>
      </c>
      <c r="AI1416" s="86">
        <v>10</v>
      </c>
      <c r="AJ1416" s="87">
        <v>6</v>
      </c>
      <c r="AK1416" s="87">
        <v>12</v>
      </c>
      <c r="AL1416" s="87">
        <v>6</v>
      </c>
      <c r="AM1416" s="86" t="s">
        <v>62</v>
      </c>
      <c r="AN1416" s="86" t="s">
        <v>49</v>
      </c>
      <c r="AO1416" s="75">
        <v>4041</v>
      </c>
    </row>
    <row r="1417" spans="1:41" ht="14.45" customHeight="1">
      <c r="A1417" s="49"/>
      <c r="B1417" s="9">
        <f t="shared" si="484"/>
        <v>45852</v>
      </c>
      <c r="C1417" s="39">
        <f t="shared" si="501"/>
        <v>404</v>
      </c>
      <c r="D1417" s="38" t="str">
        <f>IF(AF1417="", "", IFERROR(TEXT(INDEX(Tabella4[N°], MATCH("*"&amp;AF1417&amp;"*", Tabella4[DIPENDENTE], 0)), "0000"), "Non trovato"))</f>
        <v>1833</v>
      </c>
      <c r="E1417" s="38" t="str">
        <f>IF(AG1417="", "", IF(ISERROR(MATCH("*"&amp;AG1417&amp;"*", Tabella4[DIPENDENTE], 0)), "Non trovato", TEXT(INDEX(Tabella4[N°], MATCH("*"&amp;AG1417&amp;"*", Tabella4[DIPENDENTE], 0)), "0000")))</f>
        <v/>
      </c>
      <c r="F1417" s="48" t="str">
        <f t="shared" si="485"/>
        <v>MICELI</v>
      </c>
      <c r="G1417" s="48" t="str">
        <f t="shared" si="486"/>
        <v/>
      </c>
      <c r="H1417" s="57"/>
      <c r="I1417" s="68" t="str">
        <f t="shared" si="487"/>
        <v>02</v>
      </c>
      <c r="J1417" s="39" t="str">
        <f t="shared" si="498"/>
        <v/>
      </c>
      <c r="K1417" s="40" t="str">
        <f t="shared" si="499"/>
        <v/>
      </c>
      <c r="L1417" s="48"/>
      <c r="M1417" s="41" t="str">
        <f t="shared" si="500"/>
        <v/>
      </c>
      <c r="N1417" s="41" t="str">
        <f t="shared" si="488"/>
        <v/>
      </c>
      <c r="O1417" s="10" t="str">
        <f t="shared" si="489"/>
        <v>08:00</v>
      </c>
      <c r="P1417" s="10" t="str">
        <f t="shared" si="490"/>
        <v>08:00</v>
      </c>
      <c r="Q1417" s="48" t="str">
        <f t="shared" si="491"/>
        <v/>
      </c>
      <c r="R1417" s="48" t="str">
        <f t="shared" si="492"/>
        <v/>
      </c>
      <c r="S1417" s="42" t="str">
        <f t="shared" si="493"/>
        <v>SINGOLO</v>
      </c>
      <c r="T1417" s="57" t="str">
        <f>Tabella3[[#This Row],[Descrizione Attività]]</f>
        <v>FERIE</v>
      </c>
      <c r="U1417" s="57" t="str">
        <f>IF(Tabella1[[#This Row],[DATA]]="","","02")</f>
        <v>02</v>
      </c>
      <c r="V1417" s="34"/>
      <c r="W1417" s="34"/>
      <c r="X1417" s="33"/>
      <c r="Y1417" s="23"/>
      <c r="Z1417" s="21" t="str">
        <f t="shared" si="494"/>
        <v>lunedì</v>
      </c>
      <c r="AA1417" s="22">
        <f t="shared" si="495"/>
        <v>8</v>
      </c>
      <c r="AB1417" s="22" t="str">
        <f t="shared" si="496"/>
        <v>08:00</v>
      </c>
      <c r="AC1417" s="22" t="str">
        <f t="shared" si="497"/>
        <v>NO</v>
      </c>
      <c r="AD1417" s="46"/>
      <c r="AE1417" s="85">
        <v>45852</v>
      </c>
      <c r="AF1417" s="86" t="s">
        <v>82</v>
      </c>
      <c r="AG1417" s="86"/>
      <c r="AH1417" s="86">
        <v>4042</v>
      </c>
      <c r="AI1417" s="86">
        <v>10</v>
      </c>
      <c r="AJ1417" s="87"/>
      <c r="AK1417" s="87"/>
      <c r="AL1417" s="87">
        <v>8</v>
      </c>
      <c r="AM1417" s="86" t="s">
        <v>53</v>
      </c>
      <c r="AN1417" s="86" t="s">
        <v>49</v>
      </c>
      <c r="AO1417" s="75">
        <v>404</v>
      </c>
    </row>
    <row r="1418" spans="1:41" ht="14.45" customHeight="1">
      <c r="A1418" s="49"/>
      <c r="B1418" s="9">
        <f t="shared" si="484"/>
        <v>45852</v>
      </c>
      <c r="C1418" s="39">
        <f t="shared" si="501"/>
        <v>5400258197</v>
      </c>
      <c r="D1418" s="38" t="str">
        <f>IF(AF1418="", "", IFERROR(TEXT(INDEX(Tabella4[N°], MATCH("*"&amp;AF1418&amp;"*", Tabella4[DIPENDENTE], 0)), "0000"), "Non trovato"))</f>
        <v>0551</v>
      </c>
      <c r="E1418" s="38" t="str">
        <f>IF(AG1418="", "", IF(ISERROR(MATCH("*"&amp;AG1418&amp;"*", Tabella4[DIPENDENTE], 0)), "Non trovato", TEXT(INDEX(Tabella4[N°], MATCH("*"&amp;AG1418&amp;"*", Tabella4[DIPENDENTE], 0)), "0000")))</f>
        <v/>
      </c>
      <c r="F1418" s="48" t="str">
        <f t="shared" si="485"/>
        <v>CIANCHINO A</v>
      </c>
      <c r="G1418" s="48" t="str">
        <f t="shared" si="486"/>
        <v/>
      </c>
      <c r="H1418" s="57"/>
      <c r="I1418" s="68" t="str">
        <f t="shared" si="487"/>
        <v>02</v>
      </c>
      <c r="J1418" s="39" t="str">
        <f t="shared" si="498"/>
        <v/>
      </c>
      <c r="K1418" s="40" t="str">
        <f t="shared" si="499"/>
        <v>08:00</v>
      </c>
      <c r="L1418" s="48"/>
      <c r="M1418" s="41" t="str">
        <f t="shared" si="500"/>
        <v/>
      </c>
      <c r="N1418" s="41" t="str">
        <f t="shared" si="488"/>
        <v/>
      </c>
      <c r="O1418" s="10" t="str">
        <f t="shared" si="489"/>
        <v>08:00</v>
      </c>
      <c r="P1418" s="10" t="str">
        <f t="shared" si="490"/>
        <v/>
      </c>
      <c r="Q1418" s="48" t="str">
        <f t="shared" si="491"/>
        <v/>
      </c>
      <c r="R1418" s="48" t="str">
        <f t="shared" si="492"/>
        <v/>
      </c>
      <c r="S1418" s="42" t="str">
        <f t="shared" si="493"/>
        <v>SINGOLO</v>
      </c>
      <c r="T1418" s="57" t="str">
        <f>Tabella3[[#This Row],[Descrizione Attività]]</f>
        <v>TAI25 Assist.elettrica per Ripr. Sez.</v>
      </c>
      <c r="U1418" s="57" t="str">
        <f>IF(Tabella1[[#This Row],[DATA]]="","","02")</f>
        <v>02</v>
      </c>
      <c r="V1418" s="34"/>
      <c r="W1418" s="34"/>
      <c r="X1418" s="33"/>
      <c r="Y1418" s="23"/>
      <c r="Z1418" s="21" t="str">
        <f t="shared" si="494"/>
        <v>lunedì</v>
      </c>
      <c r="AA1418" s="22">
        <f t="shared" si="495"/>
        <v>8</v>
      </c>
      <c r="AB1418" s="22" t="str">
        <f t="shared" si="496"/>
        <v>08:00</v>
      </c>
      <c r="AC1418" s="22" t="str">
        <f t="shared" si="497"/>
        <v>NO</v>
      </c>
      <c r="AD1418" s="46"/>
      <c r="AE1418" s="85">
        <v>45852</v>
      </c>
      <c r="AF1418" s="86" t="s">
        <v>230</v>
      </c>
      <c r="AG1418" s="86"/>
      <c r="AH1418" s="86">
        <v>5400258197</v>
      </c>
      <c r="AI1418" s="86">
        <v>10</v>
      </c>
      <c r="AJ1418" s="87">
        <v>6</v>
      </c>
      <c r="AK1418" s="87">
        <v>14</v>
      </c>
      <c r="AL1418" s="87">
        <v>8</v>
      </c>
      <c r="AM1418" s="86" t="s">
        <v>293</v>
      </c>
      <c r="AN1418" s="86" t="s">
        <v>45</v>
      </c>
      <c r="AO1418" s="75" t="s">
        <v>61</v>
      </c>
    </row>
    <row r="1419" spans="1:41" ht="14.45" customHeight="1">
      <c r="A1419" s="49"/>
      <c r="B1419" s="9">
        <f t="shared" si="484"/>
        <v>45852</v>
      </c>
      <c r="C1419" s="39">
        <f t="shared" si="501"/>
        <v>404</v>
      </c>
      <c r="D1419" s="38" t="str">
        <f>IF(AF1419="", "", IFERROR(TEXT(INDEX(Tabella4[N°], MATCH("*"&amp;AF1419&amp;"*", Tabella4[DIPENDENTE], 0)), "0000"), "Non trovato"))</f>
        <v>1050</v>
      </c>
      <c r="E1419" s="38" t="str">
        <f>IF(AG1419="", "", IF(ISERROR(MATCH("*"&amp;AG1419&amp;"*", Tabella4[DIPENDENTE], 0)), "Non trovato", TEXT(INDEX(Tabella4[N°], MATCH("*"&amp;AG1419&amp;"*", Tabella4[DIPENDENTE], 0)), "0000")))</f>
        <v/>
      </c>
      <c r="F1419" s="48" t="str">
        <f t="shared" si="485"/>
        <v>GIGLIUTO M</v>
      </c>
      <c r="G1419" s="48" t="str">
        <f t="shared" si="486"/>
        <v/>
      </c>
      <c r="H1419" s="57"/>
      <c r="I1419" s="68" t="str">
        <f t="shared" si="487"/>
        <v>02</v>
      </c>
      <c r="J1419" s="39" t="str">
        <f t="shared" si="498"/>
        <v>08:15</v>
      </c>
      <c r="K1419" s="40" t="str">
        <f t="shared" si="499"/>
        <v/>
      </c>
      <c r="L1419" s="48"/>
      <c r="M1419" s="41" t="str">
        <f t="shared" si="500"/>
        <v>01:00</v>
      </c>
      <c r="N1419" s="41" t="str">
        <f t="shared" si="488"/>
        <v/>
      </c>
      <c r="O1419" s="10" t="str">
        <f t="shared" si="489"/>
        <v>09:15</v>
      </c>
      <c r="P1419" s="10" t="str">
        <f t="shared" si="490"/>
        <v/>
      </c>
      <c r="Q1419" s="48" t="str">
        <f t="shared" si="491"/>
        <v/>
      </c>
      <c r="R1419" s="48" t="str">
        <f t="shared" si="492"/>
        <v/>
      </c>
      <c r="S1419" s="42" t="str">
        <f t="shared" si="493"/>
        <v>SINGOLO</v>
      </c>
      <c r="T1419" s="57" t="str">
        <f>Tabella3[[#This Row],[Descrizione Attività]]</f>
        <v>ORE CONTO PROPRIO</v>
      </c>
      <c r="U1419" s="57" t="str">
        <f>IF(Tabella1[[#This Row],[DATA]]="","","02")</f>
        <v>02</v>
      </c>
      <c r="V1419" s="34"/>
      <c r="W1419" s="34"/>
      <c r="X1419" s="33"/>
      <c r="Y1419" s="23"/>
      <c r="Z1419" s="21" t="str">
        <f t="shared" si="494"/>
        <v>lunedì</v>
      </c>
      <c r="AA1419" s="22">
        <f t="shared" si="495"/>
        <v>9.25</v>
      </c>
      <c r="AB1419" s="22" t="str">
        <f t="shared" si="496"/>
        <v>09:15</v>
      </c>
      <c r="AC1419" s="22" t="str">
        <f t="shared" si="497"/>
        <v>NO</v>
      </c>
      <c r="AD1419" s="46"/>
      <c r="AE1419" s="85">
        <v>45852</v>
      </c>
      <c r="AF1419" s="86" t="s">
        <v>109</v>
      </c>
      <c r="AG1419" s="86"/>
      <c r="AH1419" s="86">
        <v>4041</v>
      </c>
      <c r="AI1419" s="86">
        <v>10</v>
      </c>
      <c r="AJ1419" s="87">
        <v>7.15</v>
      </c>
      <c r="AK1419" s="87">
        <v>17.149999999999999</v>
      </c>
      <c r="AL1419" s="87">
        <v>9.25</v>
      </c>
      <c r="AM1419" s="86" t="s">
        <v>62</v>
      </c>
      <c r="AN1419" s="86" t="s">
        <v>49</v>
      </c>
      <c r="AO1419" s="75">
        <v>4041</v>
      </c>
    </row>
    <row r="1420" spans="1:41" ht="14.45" customHeight="1">
      <c r="A1420" s="49"/>
      <c r="B1420" s="9">
        <f t="shared" si="484"/>
        <v>45852</v>
      </c>
      <c r="C1420" s="39">
        <f t="shared" si="501"/>
        <v>404</v>
      </c>
      <c r="D1420" s="38" t="str">
        <f>IF(AF1420="", "", IFERROR(TEXT(INDEX(Tabella4[N°], MATCH("*"&amp;AF1420&amp;"*", Tabella4[DIPENDENTE], 0)), "0000"), "Non trovato"))</f>
        <v>0386</v>
      </c>
      <c r="E1420" s="38" t="str">
        <f>IF(AG1420="", "", IF(ISERROR(MATCH("*"&amp;AG1420&amp;"*", Tabella4[DIPENDENTE], 0)), "Non trovato", TEXT(INDEX(Tabella4[N°], MATCH("*"&amp;AG1420&amp;"*", Tabella4[DIPENDENTE], 0)), "0000")))</f>
        <v/>
      </c>
      <c r="F1420" s="48" t="str">
        <f t="shared" si="485"/>
        <v>TRICHINI</v>
      </c>
      <c r="G1420" s="48" t="str">
        <f t="shared" si="486"/>
        <v/>
      </c>
      <c r="H1420" s="57"/>
      <c r="I1420" s="68" t="str">
        <f t="shared" si="487"/>
        <v>02</v>
      </c>
      <c r="J1420" s="39" t="str">
        <f t="shared" si="498"/>
        <v>08:15</v>
      </c>
      <c r="K1420" s="40" t="str">
        <f t="shared" si="499"/>
        <v/>
      </c>
      <c r="L1420" s="48"/>
      <c r="M1420" s="41" t="str">
        <f t="shared" si="500"/>
        <v/>
      </c>
      <c r="N1420" s="41" t="str">
        <f t="shared" si="488"/>
        <v/>
      </c>
      <c r="O1420" s="10" t="str">
        <f t="shared" si="489"/>
        <v>08:15</v>
      </c>
      <c r="P1420" s="10" t="str">
        <f t="shared" si="490"/>
        <v/>
      </c>
      <c r="Q1420" s="48" t="str">
        <f t="shared" si="491"/>
        <v/>
      </c>
      <c r="R1420" s="48" t="str">
        <f t="shared" si="492"/>
        <v/>
      </c>
      <c r="S1420" s="42" t="str">
        <f t="shared" si="493"/>
        <v>SINGOLO</v>
      </c>
      <c r="T1420" s="57" t="str">
        <f>Tabella3[[#This Row],[Descrizione Attività]]</f>
        <v>ORE CONTO PROPRIO</v>
      </c>
      <c r="U1420" s="57" t="str">
        <f>IF(Tabella1[[#This Row],[DATA]]="","","02")</f>
        <v>02</v>
      </c>
      <c r="V1420" s="34"/>
      <c r="W1420" s="34"/>
      <c r="X1420" s="33"/>
      <c r="Y1420" s="23"/>
      <c r="Z1420" s="21" t="str">
        <f t="shared" si="494"/>
        <v>lunedì</v>
      </c>
      <c r="AA1420" s="22">
        <f t="shared" si="495"/>
        <v>8.25</v>
      </c>
      <c r="AB1420" s="22" t="str">
        <f t="shared" si="496"/>
        <v>08:15</v>
      </c>
      <c r="AC1420" s="22" t="str">
        <f t="shared" si="497"/>
        <v>NO</v>
      </c>
      <c r="AD1420" s="46"/>
      <c r="AE1420" s="85">
        <v>45852</v>
      </c>
      <c r="AF1420" s="86" t="s">
        <v>113</v>
      </c>
      <c r="AG1420" s="86"/>
      <c r="AH1420" s="86">
        <v>4041</v>
      </c>
      <c r="AI1420" s="86">
        <v>10</v>
      </c>
      <c r="AJ1420" s="87">
        <v>7.45</v>
      </c>
      <c r="AK1420" s="87">
        <v>16.45</v>
      </c>
      <c r="AL1420" s="87">
        <v>8.25</v>
      </c>
      <c r="AM1420" s="86" t="s">
        <v>62</v>
      </c>
      <c r="AN1420" s="86" t="s">
        <v>49</v>
      </c>
      <c r="AO1420" s="75">
        <v>4041</v>
      </c>
    </row>
    <row r="1421" spans="1:41" ht="14.45" customHeight="1">
      <c r="A1421" s="49"/>
      <c r="B1421" s="9">
        <f t="shared" si="484"/>
        <v>45853</v>
      </c>
      <c r="C1421" s="39">
        <f t="shared" si="501"/>
        <v>404</v>
      </c>
      <c r="D1421" s="38" t="str">
        <f>IF(AF1421="", "", IFERROR(TEXT(INDEX(Tabella4[N°], MATCH("*"&amp;AF1421&amp;"*", Tabella4[DIPENDENTE], 0)), "0000"), "Non trovato"))</f>
        <v>0319</v>
      </c>
      <c r="E1421" s="38" t="str">
        <f>IF(AG1421="", "", IF(ISERROR(MATCH("*"&amp;AG1421&amp;"*", Tabella4[DIPENDENTE], 0)), "Non trovato", TEXT(INDEX(Tabella4[N°], MATCH("*"&amp;AG1421&amp;"*", Tabella4[DIPENDENTE], 0)), "0000")))</f>
        <v>0315</v>
      </c>
      <c r="F1421" s="48" t="str">
        <f t="shared" si="485"/>
        <v>AMARA</v>
      </c>
      <c r="G1421" s="48" t="str">
        <f t="shared" si="486"/>
        <v>MIGNOSA F</v>
      </c>
      <c r="H1421" s="57"/>
      <c r="I1421" s="68" t="str">
        <f t="shared" si="487"/>
        <v>02</v>
      </c>
      <c r="J1421" s="39" t="str">
        <f t="shared" si="498"/>
        <v/>
      </c>
      <c r="K1421" s="40" t="str">
        <f t="shared" si="499"/>
        <v/>
      </c>
      <c r="L1421" s="48"/>
      <c r="M1421" s="41" t="str">
        <f t="shared" si="500"/>
        <v/>
      </c>
      <c r="N1421" s="41" t="str">
        <f t="shared" si="488"/>
        <v/>
      </c>
      <c r="O1421" s="10" t="str">
        <f t="shared" si="489"/>
        <v>02:00</v>
      </c>
      <c r="P1421" s="10" t="str">
        <f t="shared" si="490"/>
        <v>02:00</v>
      </c>
      <c r="Q1421" s="48" t="str">
        <f t="shared" si="491"/>
        <v/>
      </c>
      <c r="R1421" s="48" t="str">
        <f t="shared" si="492"/>
        <v/>
      </c>
      <c r="S1421" s="42" t="str">
        <f t="shared" si="493"/>
        <v>DOPPIO</v>
      </c>
      <c r="T1421" s="57" t="str">
        <f>Tabella3[[#This Row],[Descrizione Attività]]</f>
        <v>PERMESSO RETRIBUITO</v>
      </c>
      <c r="U1421" s="57" t="str">
        <f>IF(Tabella1[[#This Row],[DATA]]="","","02")</f>
        <v>02</v>
      </c>
      <c r="V1421" s="34"/>
      <c r="W1421" s="34"/>
      <c r="X1421" s="33"/>
      <c r="Y1421" s="23"/>
      <c r="Z1421" s="21" t="str">
        <f t="shared" si="494"/>
        <v>martedì</v>
      </c>
      <c r="AA1421" s="22">
        <f t="shared" si="495"/>
        <v>2</v>
      </c>
      <c r="AB1421" s="22" t="str">
        <f t="shared" si="496"/>
        <v>02:00</v>
      </c>
      <c r="AC1421" s="22" t="str">
        <f t="shared" si="497"/>
        <v>NO</v>
      </c>
      <c r="AD1421" s="46"/>
      <c r="AE1421" s="85">
        <v>45853</v>
      </c>
      <c r="AF1421" s="86" t="s">
        <v>155</v>
      </c>
      <c r="AG1421" s="86" t="s">
        <v>66</v>
      </c>
      <c r="AH1421" s="86">
        <v>4044</v>
      </c>
      <c r="AI1421" s="86">
        <v>10</v>
      </c>
      <c r="AJ1421" s="87">
        <v>12</v>
      </c>
      <c r="AK1421" s="87">
        <v>14</v>
      </c>
      <c r="AL1421" s="87">
        <v>4</v>
      </c>
      <c r="AM1421" s="86" t="s">
        <v>48</v>
      </c>
      <c r="AN1421" s="86" t="s">
        <v>49</v>
      </c>
      <c r="AO1421" s="75">
        <v>404</v>
      </c>
    </row>
    <row r="1422" spans="1:41" ht="14.45" customHeight="1">
      <c r="A1422" s="49"/>
      <c r="B1422" s="9">
        <f t="shared" si="484"/>
        <v>45853</v>
      </c>
      <c r="C1422" s="39">
        <f t="shared" si="501"/>
        <v>404</v>
      </c>
      <c r="D1422" s="38" t="str">
        <f>IF(AF1422="", "", IFERROR(TEXT(INDEX(Tabella4[N°], MATCH("*"&amp;AF1422&amp;"*", Tabella4[DIPENDENTE], 0)), "0000"), "Non trovato"))</f>
        <v>0490</v>
      </c>
      <c r="E1422" s="38" t="str">
        <f>IF(AG1422="", "", IF(ISERROR(MATCH("*"&amp;AG1422&amp;"*", Tabella4[DIPENDENTE], 0)), "Non trovato", TEXT(INDEX(Tabella4[N°], MATCH("*"&amp;AG1422&amp;"*", Tabella4[DIPENDENTE], 0)), "0000")))</f>
        <v/>
      </c>
      <c r="F1422" s="48" t="str">
        <f t="shared" si="485"/>
        <v>RICIPUTO</v>
      </c>
      <c r="G1422" s="48" t="str">
        <f t="shared" si="486"/>
        <v/>
      </c>
      <c r="H1422" s="57"/>
      <c r="I1422" s="68" t="str">
        <f t="shared" si="487"/>
        <v>02</v>
      </c>
      <c r="J1422" s="39" t="str">
        <f t="shared" si="498"/>
        <v/>
      </c>
      <c r="K1422" s="40" t="str">
        <f t="shared" si="499"/>
        <v/>
      </c>
      <c r="L1422" s="48"/>
      <c r="M1422" s="41" t="str">
        <f t="shared" si="500"/>
        <v/>
      </c>
      <c r="N1422" s="41" t="str">
        <f t="shared" si="488"/>
        <v/>
      </c>
      <c r="O1422" s="10" t="str">
        <f t="shared" si="489"/>
        <v>00:15</v>
      </c>
      <c r="P1422" s="10" t="str">
        <f t="shared" si="490"/>
        <v>00:15</v>
      </c>
      <c r="Q1422" s="48" t="str">
        <f t="shared" si="491"/>
        <v/>
      </c>
      <c r="R1422" s="48" t="str">
        <f t="shared" si="492"/>
        <v/>
      </c>
      <c r="S1422" s="42" t="str">
        <f t="shared" si="493"/>
        <v>SINGOLO</v>
      </c>
      <c r="T1422" s="57" t="str">
        <f>Tabella3[[#This Row],[Descrizione Attività]]</f>
        <v>PERMESSO RETRIBUITO</v>
      </c>
      <c r="U1422" s="57" t="str">
        <f>IF(Tabella1[[#This Row],[DATA]]="","","02")</f>
        <v>02</v>
      </c>
      <c r="V1422" s="34"/>
      <c r="W1422" s="34"/>
      <c r="X1422" s="33"/>
      <c r="Y1422" s="23"/>
      <c r="Z1422" s="21" t="str">
        <f t="shared" si="494"/>
        <v>martedì</v>
      </c>
      <c r="AA1422" s="22">
        <f t="shared" si="495"/>
        <v>0.25</v>
      </c>
      <c r="AB1422" s="22" t="str">
        <f t="shared" si="496"/>
        <v>00:15</v>
      </c>
      <c r="AC1422" s="22" t="str">
        <f t="shared" si="497"/>
        <v>NO</v>
      </c>
      <c r="AD1422" s="46"/>
      <c r="AE1422" s="85">
        <v>45853</v>
      </c>
      <c r="AF1422" s="86" t="s">
        <v>96</v>
      </c>
      <c r="AG1422" s="86"/>
      <c r="AH1422" s="86">
        <v>4044</v>
      </c>
      <c r="AI1422" s="86">
        <v>10</v>
      </c>
      <c r="AJ1422" s="87">
        <v>6</v>
      </c>
      <c r="AK1422" s="87">
        <v>6.15</v>
      </c>
      <c r="AL1422" s="87">
        <v>0.25</v>
      </c>
      <c r="AM1422" s="86" t="s">
        <v>48</v>
      </c>
      <c r="AN1422" s="86" t="s">
        <v>49</v>
      </c>
      <c r="AO1422" s="75">
        <v>404</v>
      </c>
    </row>
    <row r="1423" spans="1:41" ht="14.45" customHeight="1">
      <c r="A1423" s="49"/>
      <c r="B1423" s="9">
        <f t="shared" si="484"/>
        <v>45853</v>
      </c>
      <c r="C1423" s="39">
        <f t="shared" si="501"/>
        <v>404</v>
      </c>
      <c r="D1423" s="38" t="str">
        <f>IF(AF1423="", "", IFERROR(TEXT(INDEX(Tabella4[N°], MATCH("*"&amp;AF1423&amp;"*", Tabella4[DIPENDENTE], 0)), "0000"), "Non trovato"))</f>
        <v>1442</v>
      </c>
      <c r="E1423" s="38" t="str">
        <f>IF(AG1423="", "", IF(ISERROR(MATCH("*"&amp;AG1423&amp;"*", Tabella4[DIPENDENTE], 0)), "Non trovato", TEXT(INDEX(Tabella4[N°], MATCH("*"&amp;AG1423&amp;"*", Tabella4[DIPENDENTE], 0)), "0000")))</f>
        <v/>
      </c>
      <c r="F1423" s="48" t="str">
        <f t="shared" si="485"/>
        <v>TARASCIO</v>
      </c>
      <c r="G1423" s="48" t="str">
        <f t="shared" si="486"/>
        <v/>
      </c>
      <c r="H1423" s="57"/>
      <c r="I1423" s="68" t="str">
        <f t="shared" si="487"/>
        <v>02</v>
      </c>
      <c r="J1423" s="39" t="str">
        <f t="shared" si="498"/>
        <v/>
      </c>
      <c r="K1423" s="40" t="str">
        <f t="shared" si="499"/>
        <v/>
      </c>
      <c r="L1423" s="48"/>
      <c r="M1423" s="41" t="str">
        <f t="shared" si="500"/>
        <v/>
      </c>
      <c r="N1423" s="41" t="str">
        <f t="shared" si="488"/>
        <v/>
      </c>
      <c r="O1423" s="10" t="str">
        <f t="shared" si="489"/>
        <v>08:00</v>
      </c>
      <c r="P1423" s="10" t="str">
        <f t="shared" si="490"/>
        <v>08:00</v>
      </c>
      <c r="Q1423" s="48" t="str">
        <f t="shared" si="491"/>
        <v/>
      </c>
      <c r="R1423" s="48" t="str">
        <f t="shared" si="492"/>
        <v/>
      </c>
      <c r="S1423" s="42" t="str">
        <f t="shared" si="493"/>
        <v>SINGOLO</v>
      </c>
      <c r="T1423" s="57" t="str">
        <f>Tabella3[[#This Row],[Descrizione Attività]]</f>
        <v>FERIE</v>
      </c>
      <c r="U1423" s="57" t="str">
        <f>IF(Tabella1[[#This Row],[DATA]]="","","02")</f>
        <v>02</v>
      </c>
      <c r="V1423" s="34"/>
      <c r="W1423" s="34"/>
      <c r="X1423" s="33"/>
      <c r="Y1423" s="23"/>
      <c r="Z1423" s="21" t="str">
        <f t="shared" si="494"/>
        <v>martedì</v>
      </c>
      <c r="AA1423" s="22">
        <f t="shared" si="495"/>
        <v>8</v>
      </c>
      <c r="AB1423" s="22" t="str">
        <f t="shared" si="496"/>
        <v>08:00</v>
      </c>
      <c r="AC1423" s="22" t="str">
        <f t="shared" si="497"/>
        <v>NO</v>
      </c>
      <c r="AD1423" s="46"/>
      <c r="AE1423" s="85">
        <v>45853</v>
      </c>
      <c r="AF1423" s="86" t="s">
        <v>102</v>
      </c>
      <c r="AG1423" s="86"/>
      <c r="AH1423" s="86">
        <v>4042</v>
      </c>
      <c r="AI1423" s="86">
        <v>10</v>
      </c>
      <c r="AJ1423" s="87"/>
      <c r="AK1423" s="87"/>
      <c r="AL1423" s="87">
        <v>8</v>
      </c>
      <c r="AM1423" s="86" t="s">
        <v>53</v>
      </c>
      <c r="AN1423" s="86" t="s">
        <v>49</v>
      </c>
      <c r="AO1423" s="75">
        <v>404</v>
      </c>
    </row>
    <row r="1424" spans="1:41" ht="14.45" customHeight="1">
      <c r="A1424" s="49"/>
      <c r="B1424" s="9">
        <f t="shared" si="484"/>
        <v>45853</v>
      </c>
      <c r="C1424" s="39">
        <f t="shared" si="501"/>
        <v>404</v>
      </c>
      <c r="D1424" s="38" t="str">
        <f>IF(AF1424="", "", IFERROR(TEXT(INDEX(Tabella4[N°], MATCH("*"&amp;AF1424&amp;"*", Tabella4[DIPENDENTE], 0)), "0000"), "Non trovato"))</f>
        <v>0266</v>
      </c>
      <c r="E1424" s="38" t="str">
        <f>IF(AG1424="", "", IF(ISERROR(MATCH("*"&amp;AG1424&amp;"*", Tabella4[DIPENDENTE], 0)), "Non trovato", TEXT(INDEX(Tabella4[N°], MATCH("*"&amp;AG1424&amp;"*", Tabella4[DIPENDENTE], 0)), "0000")))</f>
        <v/>
      </c>
      <c r="F1424" s="48" t="str">
        <f t="shared" si="485"/>
        <v>DI SALVO</v>
      </c>
      <c r="G1424" s="48" t="str">
        <f t="shared" si="486"/>
        <v/>
      </c>
      <c r="H1424" s="57"/>
      <c r="I1424" s="68" t="str">
        <f t="shared" si="487"/>
        <v>02</v>
      </c>
      <c r="J1424" s="39" t="str">
        <f t="shared" si="498"/>
        <v/>
      </c>
      <c r="K1424" s="40" t="str">
        <f t="shared" si="499"/>
        <v/>
      </c>
      <c r="L1424" s="48"/>
      <c r="M1424" s="41" t="str">
        <f t="shared" si="500"/>
        <v/>
      </c>
      <c r="N1424" s="41" t="str">
        <f t="shared" si="488"/>
        <v/>
      </c>
      <c r="O1424" s="10" t="str">
        <f t="shared" si="489"/>
        <v>08:00</v>
      </c>
      <c r="P1424" s="10" t="str">
        <f t="shared" si="490"/>
        <v/>
      </c>
      <c r="Q1424" s="48" t="str">
        <f t="shared" si="491"/>
        <v>08:00</v>
      </c>
      <c r="R1424" s="48" t="str">
        <f t="shared" si="492"/>
        <v/>
      </c>
      <c r="S1424" s="42" t="str">
        <f t="shared" si="493"/>
        <v>SINGOLO</v>
      </c>
      <c r="T1424" s="57" t="str">
        <f>Tabella3[[#This Row],[Descrizione Attività]]</f>
        <v>MALATTIA</v>
      </c>
      <c r="U1424" s="57" t="str">
        <f>IF(Tabella1[[#This Row],[DATA]]="","","02")</f>
        <v>02</v>
      </c>
      <c r="V1424" s="34"/>
      <c r="W1424" s="34"/>
      <c r="X1424" s="33"/>
      <c r="Y1424" s="23"/>
      <c r="Z1424" s="21" t="str">
        <f t="shared" si="494"/>
        <v>martedì</v>
      </c>
      <c r="AA1424" s="22">
        <f t="shared" si="495"/>
        <v>8</v>
      </c>
      <c r="AB1424" s="22" t="str">
        <f t="shared" si="496"/>
        <v>08:00</v>
      </c>
      <c r="AC1424" s="22" t="str">
        <f t="shared" si="497"/>
        <v>NO</v>
      </c>
      <c r="AD1424" s="46"/>
      <c r="AE1424" s="85">
        <v>45853</v>
      </c>
      <c r="AF1424" s="86" t="s">
        <v>54</v>
      </c>
      <c r="AG1424" s="86"/>
      <c r="AH1424" s="86">
        <v>4043</v>
      </c>
      <c r="AI1424" s="86">
        <v>10</v>
      </c>
      <c r="AJ1424" s="87"/>
      <c r="AK1424" s="87"/>
      <c r="AL1424" s="87">
        <v>8</v>
      </c>
      <c r="AM1424" s="86" t="s">
        <v>22</v>
      </c>
      <c r="AN1424" s="86" t="s">
        <v>49</v>
      </c>
      <c r="AO1424" s="75">
        <v>404</v>
      </c>
    </row>
    <row r="1425" spans="1:41" ht="14.45" customHeight="1">
      <c r="A1425" s="49"/>
      <c r="B1425" s="9">
        <f t="shared" si="484"/>
        <v>45853</v>
      </c>
      <c r="C1425" s="39">
        <f t="shared" si="501"/>
        <v>404</v>
      </c>
      <c r="D1425" s="38" t="str">
        <f>IF(AF1425="", "", IFERROR(TEXT(INDEX(Tabella4[N°], MATCH("*"&amp;AF1425&amp;"*", Tabella4[DIPENDENTE], 0)), "0000"), "Non trovato"))</f>
        <v>0476</v>
      </c>
      <c r="E1425" s="38" t="str">
        <f>IF(AG1425="", "", IF(ISERROR(MATCH("*"&amp;AG1425&amp;"*", Tabella4[DIPENDENTE], 0)), "Non trovato", TEXT(INDEX(Tabella4[N°], MATCH("*"&amp;AG1425&amp;"*", Tabella4[DIPENDENTE], 0)), "0000")))</f>
        <v>1894</v>
      </c>
      <c r="F1425" s="48" t="str">
        <f t="shared" si="485"/>
        <v>ARICO'</v>
      </c>
      <c r="G1425" s="48" t="str">
        <f t="shared" si="486"/>
        <v>CORTESE</v>
      </c>
      <c r="H1425" s="57"/>
      <c r="I1425" s="68" t="str">
        <f t="shared" si="487"/>
        <v>02</v>
      </c>
      <c r="J1425" s="39" t="str">
        <f t="shared" si="498"/>
        <v/>
      </c>
      <c r="K1425" s="40" t="str">
        <f t="shared" si="499"/>
        <v/>
      </c>
      <c r="L1425" s="48"/>
      <c r="M1425" s="41" t="str">
        <f t="shared" si="500"/>
        <v/>
      </c>
      <c r="N1425" s="41" t="str">
        <f t="shared" si="488"/>
        <v/>
      </c>
      <c r="O1425" s="10" t="str">
        <f t="shared" si="489"/>
        <v>02:00</v>
      </c>
      <c r="P1425" s="10" t="str">
        <f t="shared" si="490"/>
        <v/>
      </c>
      <c r="Q1425" s="48" t="str">
        <f t="shared" si="491"/>
        <v/>
      </c>
      <c r="R1425" s="48" t="str">
        <f t="shared" si="492"/>
        <v>02:00</v>
      </c>
      <c r="S1425" s="42" t="str">
        <f t="shared" si="493"/>
        <v>DOPPIO</v>
      </c>
      <c r="T1425" s="57" t="str">
        <f>Tabella3[[#This Row],[Descrizione Attività]]</f>
        <v>CASSA INTEGRAZIONE</v>
      </c>
      <c r="U1425" s="57" t="str">
        <f>IF(Tabella1[[#This Row],[DATA]]="","","02")</f>
        <v>02</v>
      </c>
      <c r="V1425" s="34"/>
      <c r="W1425" s="34"/>
      <c r="X1425" s="33"/>
      <c r="Y1425" s="23"/>
      <c r="Z1425" s="21" t="str">
        <f t="shared" si="494"/>
        <v>martedì</v>
      </c>
      <c r="AA1425" s="22">
        <f t="shared" si="495"/>
        <v>2</v>
      </c>
      <c r="AB1425" s="22" t="str">
        <f t="shared" si="496"/>
        <v>02:00</v>
      </c>
      <c r="AC1425" s="22" t="str">
        <f t="shared" si="497"/>
        <v>NO</v>
      </c>
      <c r="AD1425" s="46"/>
      <c r="AE1425" s="85">
        <v>45853</v>
      </c>
      <c r="AF1425" s="86" t="s">
        <v>108</v>
      </c>
      <c r="AG1425" s="86" t="s">
        <v>58</v>
      </c>
      <c r="AH1425" s="86">
        <v>4046</v>
      </c>
      <c r="AI1425" s="86">
        <v>10</v>
      </c>
      <c r="AJ1425" s="87">
        <v>12</v>
      </c>
      <c r="AK1425" s="87">
        <v>14</v>
      </c>
      <c r="AL1425" s="87">
        <v>4</v>
      </c>
      <c r="AM1425" s="86" t="s">
        <v>263</v>
      </c>
      <c r="AN1425" s="86" t="s">
        <v>49</v>
      </c>
      <c r="AO1425" s="75">
        <v>404</v>
      </c>
    </row>
    <row r="1426" spans="1:41" ht="14.45" customHeight="1">
      <c r="A1426" s="49"/>
      <c r="B1426" s="9">
        <f t="shared" si="484"/>
        <v>45853</v>
      </c>
      <c r="C1426" s="39">
        <f t="shared" si="501"/>
        <v>404</v>
      </c>
      <c r="D1426" s="38" t="str">
        <f>IF(AF1426="", "", IFERROR(TEXT(INDEX(Tabella4[N°], MATCH("*"&amp;AF1426&amp;"*", Tabella4[DIPENDENTE], 0)), "0000"), "Non trovato"))</f>
        <v>0285</v>
      </c>
      <c r="E1426" s="38" t="str">
        <f>IF(AG1426="", "", IF(ISERROR(MATCH("*"&amp;AG1426&amp;"*", Tabella4[DIPENDENTE], 0)), "Non trovato", TEXT(INDEX(Tabella4[N°], MATCH("*"&amp;AG1426&amp;"*", Tabella4[DIPENDENTE], 0)), "0000")))</f>
        <v>0354</v>
      </c>
      <c r="F1426" s="48" t="str">
        <f t="shared" si="485"/>
        <v>GALIFFI</v>
      </c>
      <c r="G1426" s="48" t="str">
        <f t="shared" si="486"/>
        <v>GARRO L</v>
      </c>
      <c r="H1426" s="57"/>
      <c r="I1426" s="68" t="str">
        <f t="shared" si="487"/>
        <v>02</v>
      </c>
      <c r="J1426" s="39" t="str">
        <f t="shared" si="498"/>
        <v/>
      </c>
      <c r="K1426" s="40" t="str">
        <f t="shared" si="499"/>
        <v/>
      </c>
      <c r="L1426" s="48"/>
      <c r="M1426" s="41" t="str">
        <f t="shared" si="500"/>
        <v/>
      </c>
      <c r="N1426" s="41" t="str">
        <f t="shared" si="488"/>
        <v/>
      </c>
      <c r="O1426" s="10" t="str">
        <f t="shared" si="489"/>
        <v>02:00</v>
      </c>
      <c r="P1426" s="10" t="str">
        <f t="shared" si="490"/>
        <v/>
      </c>
      <c r="Q1426" s="48" t="str">
        <f t="shared" si="491"/>
        <v/>
      </c>
      <c r="R1426" s="48" t="str">
        <f t="shared" si="492"/>
        <v>02:00</v>
      </c>
      <c r="S1426" s="42" t="str">
        <f t="shared" si="493"/>
        <v>DOPPIO</v>
      </c>
      <c r="T1426" s="57" t="str">
        <f>Tabella3[[#This Row],[Descrizione Attività]]</f>
        <v>CASSA INTEGRAZIONE</v>
      </c>
      <c r="U1426" s="57" t="str">
        <f>IF(Tabella1[[#This Row],[DATA]]="","","02")</f>
        <v>02</v>
      </c>
      <c r="V1426" s="34"/>
      <c r="W1426" s="34"/>
      <c r="X1426" s="33"/>
      <c r="Y1426" s="23"/>
      <c r="Z1426" s="21" t="str">
        <f t="shared" si="494"/>
        <v>martedì</v>
      </c>
      <c r="AA1426" s="22">
        <f t="shared" si="495"/>
        <v>2</v>
      </c>
      <c r="AB1426" s="22" t="str">
        <f t="shared" si="496"/>
        <v>02:00</v>
      </c>
      <c r="AC1426" s="22" t="str">
        <f t="shared" si="497"/>
        <v>NO</v>
      </c>
      <c r="AD1426" s="46"/>
      <c r="AE1426" s="85">
        <v>45853</v>
      </c>
      <c r="AF1426" s="86" t="s">
        <v>267</v>
      </c>
      <c r="AG1426" s="86" t="s">
        <v>99</v>
      </c>
      <c r="AH1426" s="86">
        <v>4046</v>
      </c>
      <c r="AI1426" s="86">
        <v>10</v>
      </c>
      <c r="AJ1426" s="87">
        <v>12</v>
      </c>
      <c r="AK1426" s="87">
        <v>14</v>
      </c>
      <c r="AL1426" s="87">
        <v>4</v>
      </c>
      <c r="AM1426" s="86" t="s">
        <v>263</v>
      </c>
      <c r="AN1426" s="86" t="s">
        <v>49</v>
      </c>
      <c r="AO1426" s="75">
        <v>404</v>
      </c>
    </row>
    <row r="1427" spans="1:41" ht="14.45" customHeight="1">
      <c r="A1427" s="38"/>
      <c r="B1427" s="9">
        <f t="shared" si="484"/>
        <v>45853</v>
      </c>
      <c r="C1427" s="39">
        <f t="shared" si="501"/>
        <v>404</v>
      </c>
      <c r="D1427" s="38" t="str">
        <f>IF(AF1427="", "", IFERROR(TEXT(INDEX(Tabella4[N°], MATCH("*"&amp;AF1427&amp;"*", Tabella4[DIPENDENTE], 0)), "0000"), "Non trovato"))</f>
        <v>2114</v>
      </c>
      <c r="E1427" s="38" t="str">
        <f>IF(AG1427="", "", IF(ISERROR(MATCH("*"&amp;AG1427&amp;"*", Tabella4[DIPENDENTE], 0)), "Non trovato", TEXT(INDEX(Tabella4[N°], MATCH("*"&amp;AG1427&amp;"*", Tabella4[DIPENDENTE], 0)), "0000")))</f>
        <v>0278</v>
      </c>
      <c r="F1427" s="48" t="str">
        <f t="shared" si="485"/>
        <v>GUARINO</v>
      </c>
      <c r="G1427" s="48" t="str">
        <f t="shared" si="486"/>
        <v>INTRESSALVI</v>
      </c>
      <c r="H1427" s="57"/>
      <c r="I1427" s="68" t="str">
        <f t="shared" si="487"/>
        <v>02</v>
      </c>
      <c r="J1427" s="39" t="str">
        <f t="shared" si="498"/>
        <v/>
      </c>
      <c r="K1427" s="40" t="str">
        <f t="shared" si="499"/>
        <v/>
      </c>
      <c r="L1427" s="48"/>
      <c r="M1427" s="41" t="str">
        <f t="shared" si="500"/>
        <v/>
      </c>
      <c r="N1427" s="41" t="str">
        <f t="shared" si="488"/>
        <v/>
      </c>
      <c r="O1427" s="10" t="str">
        <f t="shared" si="489"/>
        <v>02:00</v>
      </c>
      <c r="P1427" s="10" t="str">
        <f t="shared" si="490"/>
        <v/>
      </c>
      <c r="Q1427" s="48" t="str">
        <f t="shared" si="491"/>
        <v/>
      </c>
      <c r="R1427" s="48" t="str">
        <f t="shared" si="492"/>
        <v>02:00</v>
      </c>
      <c r="S1427" s="42" t="str">
        <f t="shared" si="493"/>
        <v>DOPPIO</v>
      </c>
      <c r="T1427" s="57" t="str">
        <f>Tabella3[[#This Row],[Descrizione Attività]]</f>
        <v>CASSA INTEGRAZIONE</v>
      </c>
      <c r="U1427" s="57" t="str">
        <f>IF(Tabella1[[#This Row],[DATA]]="","","02")</f>
        <v>02</v>
      </c>
      <c r="V1427" s="34"/>
      <c r="W1427" s="34"/>
      <c r="X1427" s="33"/>
      <c r="Y1427" s="23"/>
      <c r="Z1427" s="21" t="str">
        <f t="shared" si="494"/>
        <v>martedì</v>
      </c>
      <c r="AA1427" s="22">
        <f t="shared" si="495"/>
        <v>2</v>
      </c>
      <c r="AB1427" s="22" t="str">
        <f t="shared" si="496"/>
        <v>02:00</v>
      </c>
      <c r="AC1427" s="22" t="str">
        <f t="shared" si="497"/>
        <v>NO</v>
      </c>
      <c r="AD1427" s="46"/>
      <c r="AE1427" s="85">
        <v>45853</v>
      </c>
      <c r="AF1427" s="86" t="s">
        <v>43</v>
      </c>
      <c r="AG1427" s="86" t="s">
        <v>50</v>
      </c>
      <c r="AH1427" s="86">
        <v>4046</v>
      </c>
      <c r="AI1427" s="86">
        <v>10</v>
      </c>
      <c r="AJ1427" s="87">
        <v>12</v>
      </c>
      <c r="AK1427" s="87">
        <v>14</v>
      </c>
      <c r="AL1427" s="87">
        <v>4</v>
      </c>
      <c r="AM1427" s="86" t="s">
        <v>263</v>
      </c>
      <c r="AN1427" s="86" t="s">
        <v>49</v>
      </c>
      <c r="AO1427" s="75">
        <v>404</v>
      </c>
    </row>
    <row r="1428" spans="1:41" ht="14.45" customHeight="1">
      <c r="A1428" s="38"/>
      <c r="B1428" s="9">
        <f t="shared" si="484"/>
        <v>45853</v>
      </c>
      <c r="C1428" s="39">
        <f t="shared" si="501"/>
        <v>404</v>
      </c>
      <c r="D1428" s="38" t="str">
        <f>IF(AF1428="", "", IFERROR(TEXT(INDEX(Tabella4[N°], MATCH("*"&amp;AF1428&amp;"*", Tabella4[DIPENDENTE], 0)), "0000"), "Non trovato"))</f>
        <v>1904</v>
      </c>
      <c r="E1428" s="38" t="str">
        <f>IF(AG1428="", "", IF(ISERROR(MATCH("*"&amp;AG1428&amp;"*", Tabella4[DIPENDENTE], 0)), "Non trovato", TEXT(INDEX(Tabella4[N°], MATCH("*"&amp;AG1428&amp;"*", Tabella4[DIPENDENTE], 0)), "0000")))</f>
        <v>0304</v>
      </c>
      <c r="F1428" s="48" t="str">
        <f t="shared" si="485"/>
        <v>LA ROCCA</v>
      </c>
      <c r="G1428" s="48" t="str">
        <f t="shared" si="486"/>
        <v>MANSERVIGI</v>
      </c>
      <c r="H1428" s="57"/>
      <c r="I1428" s="68" t="str">
        <f t="shared" si="487"/>
        <v>02</v>
      </c>
      <c r="J1428" s="39" t="str">
        <f t="shared" si="498"/>
        <v/>
      </c>
      <c r="K1428" s="40" t="str">
        <f t="shared" si="499"/>
        <v/>
      </c>
      <c r="L1428" s="48"/>
      <c r="M1428" s="41" t="str">
        <f t="shared" si="500"/>
        <v/>
      </c>
      <c r="N1428" s="41" t="str">
        <f t="shared" si="488"/>
        <v/>
      </c>
      <c r="O1428" s="10" t="str">
        <f t="shared" si="489"/>
        <v>02:00</v>
      </c>
      <c r="P1428" s="10" t="str">
        <f t="shared" si="490"/>
        <v/>
      </c>
      <c r="Q1428" s="48" t="str">
        <f t="shared" si="491"/>
        <v/>
      </c>
      <c r="R1428" s="48" t="str">
        <f t="shared" si="492"/>
        <v>02:00</v>
      </c>
      <c r="S1428" s="42" t="str">
        <f t="shared" si="493"/>
        <v>DOPPIO</v>
      </c>
      <c r="T1428" s="57" t="str">
        <f>Tabella3[[#This Row],[Descrizione Attività]]</f>
        <v>CASSA INTEGRAZIONE</v>
      </c>
      <c r="U1428" s="57" t="str">
        <f>IF(Tabella1[[#This Row],[DATA]]="","","02")</f>
        <v>02</v>
      </c>
      <c r="V1428" s="34"/>
      <c r="W1428" s="34"/>
      <c r="X1428" s="33"/>
      <c r="Y1428" s="23"/>
      <c r="Z1428" s="21" t="str">
        <f t="shared" si="494"/>
        <v>martedì</v>
      </c>
      <c r="AA1428" s="22">
        <f t="shared" si="495"/>
        <v>2</v>
      </c>
      <c r="AB1428" s="22" t="str">
        <f t="shared" si="496"/>
        <v>02:00</v>
      </c>
      <c r="AC1428" s="22" t="str">
        <f t="shared" si="497"/>
        <v>NO</v>
      </c>
      <c r="AD1428" s="46"/>
      <c r="AE1428" s="85">
        <v>45853</v>
      </c>
      <c r="AF1428" s="86" t="s">
        <v>59</v>
      </c>
      <c r="AG1428" s="86" t="s">
        <v>87</v>
      </c>
      <c r="AH1428" s="86">
        <v>4046</v>
      </c>
      <c r="AI1428" s="86">
        <v>10</v>
      </c>
      <c r="AJ1428" s="87">
        <v>12</v>
      </c>
      <c r="AK1428" s="87">
        <v>14</v>
      </c>
      <c r="AL1428" s="87">
        <v>4</v>
      </c>
      <c r="AM1428" s="86" t="s">
        <v>263</v>
      </c>
      <c r="AN1428" s="86" t="s">
        <v>49</v>
      </c>
      <c r="AO1428" s="75">
        <v>404</v>
      </c>
    </row>
    <row r="1429" spans="1:41" ht="14.45" customHeight="1">
      <c r="A1429" s="38"/>
      <c r="B1429" s="9">
        <f t="shared" si="484"/>
        <v>45853</v>
      </c>
      <c r="C1429" s="39">
        <f t="shared" si="501"/>
        <v>404</v>
      </c>
      <c r="D1429" s="38" t="str">
        <f>IF(AF1429="", "", IFERROR(TEXT(INDEX(Tabella4[N°], MATCH("*"&amp;AF1429&amp;"*", Tabella4[DIPENDENTE], 0)), "0000"), "Non trovato"))</f>
        <v>1833</v>
      </c>
      <c r="E1429" s="38" t="str">
        <f>IF(AG1429="", "", IF(ISERROR(MATCH("*"&amp;AG1429&amp;"*", Tabella4[DIPENDENTE], 0)), "Non trovato", TEXT(INDEX(Tabella4[N°], MATCH("*"&amp;AG1429&amp;"*", Tabella4[DIPENDENTE], 0)), "0000")))</f>
        <v>2083</v>
      </c>
      <c r="F1429" s="48" t="str">
        <f t="shared" si="485"/>
        <v>MICELI</v>
      </c>
      <c r="G1429" s="48" t="str">
        <f t="shared" si="486"/>
        <v>NOCERA</v>
      </c>
      <c r="H1429" s="57"/>
      <c r="I1429" s="68" t="str">
        <f t="shared" si="487"/>
        <v>02</v>
      </c>
      <c r="J1429" s="39" t="str">
        <f t="shared" si="498"/>
        <v/>
      </c>
      <c r="K1429" s="40" t="str">
        <f t="shared" si="499"/>
        <v/>
      </c>
      <c r="L1429" s="48"/>
      <c r="M1429" s="41" t="str">
        <f t="shared" si="500"/>
        <v/>
      </c>
      <c r="N1429" s="41" t="str">
        <f t="shared" si="488"/>
        <v/>
      </c>
      <c r="O1429" s="10" t="str">
        <f t="shared" si="489"/>
        <v>02:00</v>
      </c>
      <c r="P1429" s="10" t="str">
        <f t="shared" si="490"/>
        <v/>
      </c>
      <c r="Q1429" s="48" t="str">
        <f t="shared" si="491"/>
        <v/>
      </c>
      <c r="R1429" s="48" t="str">
        <f t="shared" si="492"/>
        <v>02:00</v>
      </c>
      <c r="S1429" s="42" t="str">
        <f t="shared" si="493"/>
        <v>DOPPIO</v>
      </c>
      <c r="T1429" s="57" t="str">
        <f>Tabella3[[#This Row],[Descrizione Attività]]</f>
        <v>CASSA INTEGRAZIONE</v>
      </c>
      <c r="U1429" s="57" t="str">
        <f>IF(Tabella1[[#This Row],[DATA]]="","","02")</f>
        <v>02</v>
      </c>
      <c r="V1429" s="34"/>
      <c r="W1429" s="34"/>
      <c r="X1429" s="33"/>
      <c r="Y1429" s="23"/>
      <c r="Z1429" s="21" t="str">
        <f t="shared" si="494"/>
        <v>martedì</v>
      </c>
      <c r="AA1429" s="22">
        <f t="shared" si="495"/>
        <v>2</v>
      </c>
      <c r="AB1429" s="22" t="str">
        <f t="shared" si="496"/>
        <v>02:00</v>
      </c>
      <c r="AC1429" s="22" t="str">
        <f t="shared" si="497"/>
        <v>NO</v>
      </c>
      <c r="AD1429" s="46"/>
      <c r="AE1429" s="85">
        <v>45853</v>
      </c>
      <c r="AF1429" s="86" t="s">
        <v>82</v>
      </c>
      <c r="AG1429" s="86" t="s">
        <v>88</v>
      </c>
      <c r="AH1429" s="86">
        <v>4046</v>
      </c>
      <c r="AI1429" s="86">
        <v>10</v>
      </c>
      <c r="AJ1429" s="87">
        <v>12</v>
      </c>
      <c r="AK1429" s="87">
        <v>14</v>
      </c>
      <c r="AL1429" s="87">
        <v>4</v>
      </c>
      <c r="AM1429" s="86" t="s">
        <v>263</v>
      </c>
      <c r="AN1429" s="86" t="s">
        <v>49</v>
      </c>
      <c r="AO1429" s="75">
        <v>404</v>
      </c>
    </row>
    <row r="1430" spans="1:41" ht="14.45" customHeight="1">
      <c r="A1430" s="38"/>
      <c r="B1430" s="9">
        <f t="shared" si="484"/>
        <v>45853</v>
      </c>
      <c r="C1430" s="39">
        <f t="shared" si="501"/>
        <v>404</v>
      </c>
      <c r="D1430" s="38" t="str">
        <f>IF(AF1430="", "", IFERROR(TEXT(INDEX(Tabella4[N°], MATCH("*"&amp;AF1430&amp;"*", Tabella4[DIPENDENTE], 0)), "0000"), "Non trovato"))</f>
        <v>1924</v>
      </c>
      <c r="E1430" s="38" t="str">
        <f>IF(AG1430="", "", IF(ISERROR(MATCH("*"&amp;AG1430&amp;"*", Tabella4[DIPENDENTE], 0)), "Non trovato", TEXT(INDEX(Tabella4[N°], MATCH("*"&amp;AG1430&amp;"*", Tabella4[DIPENDENTE], 0)), "0000")))</f>
        <v>0243</v>
      </c>
      <c r="F1430" s="48" t="str">
        <f t="shared" si="485"/>
        <v>PARTESANO</v>
      </c>
      <c r="G1430" s="48" t="str">
        <f t="shared" si="486"/>
        <v>PUGLIARES</v>
      </c>
      <c r="H1430" s="57"/>
      <c r="I1430" s="68" t="str">
        <f t="shared" si="487"/>
        <v>02</v>
      </c>
      <c r="J1430" s="39" t="str">
        <f t="shared" si="498"/>
        <v/>
      </c>
      <c r="K1430" s="40" t="str">
        <f t="shared" si="499"/>
        <v/>
      </c>
      <c r="L1430" s="48"/>
      <c r="M1430" s="41" t="str">
        <f t="shared" si="500"/>
        <v/>
      </c>
      <c r="N1430" s="41" t="str">
        <f t="shared" si="488"/>
        <v/>
      </c>
      <c r="O1430" s="10" t="str">
        <f t="shared" si="489"/>
        <v>02:00</v>
      </c>
      <c r="P1430" s="10" t="str">
        <f t="shared" si="490"/>
        <v/>
      </c>
      <c r="Q1430" s="48" t="str">
        <f t="shared" si="491"/>
        <v/>
      </c>
      <c r="R1430" s="48" t="str">
        <f t="shared" si="492"/>
        <v>02:00</v>
      </c>
      <c r="S1430" s="42" t="str">
        <f t="shared" si="493"/>
        <v>DOPPIO</v>
      </c>
      <c r="T1430" s="57" t="str">
        <f>Tabella3[[#This Row],[Descrizione Attività]]</f>
        <v>CASSA INTEGRAZIONE</v>
      </c>
      <c r="U1430" s="57" t="str">
        <f>IF(Tabella1[[#This Row],[DATA]]="","","02")</f>
        <v>02</v>
      </c>
      <c r="V1430" s="34"/>
      <c r="W1430" s="34"/>
      <c r="X1430" s="33"/>
      <c r="Y1430" s="23"/>
      <c r="Z1430" s="21" t="str">
        <f t="shared" si="494"/>
        <v>martedì</v>
      </c>
      <c r="AA1430" s="22">
        <f t="shared" si="495"/>
        <v>2</v>
      </c>
      <c r="AB1430" s="22" t="str">
        <f t="shared" si="496"/>
        <v>02:00</v>
      </c>
      <c r="AC1430" s="22" t="str">
        <f t="shared" si="497"/>
        <v>NO</v>
      </c>
      <c r="AD1430" s="46"/>
      <c r="AE1430" s="85">
        <v>45853</v>
      </c>
      <c r="AF1430" s="86" t="s">
        <v>103</v>
      </c>
      <c r="AG1430" s="86" t="s">
        <v>89</v>
      </c>
      <c r="AH1430" s="86">
        <v>4046</v>
      </c>
      <c r="AI1430" s="86">
        <v>10</v>
      </c>
      <c r="AJ1430" s="87">
        <v>12</v>
      </c>
      <c r="AK1430" s="87">
        <v>14</v>
      </c>
      <c r="AL1430" s="87">
        <v>4</v>
      </c>
      <c r="AM1430" s="86" t="s">
        <v>263</v>
      </c>
      <c r="AN1430" s="86" t="s">
        <v>49</v>
      </c>
      <c r="AO1430" s="75">
        <v>404</v>
      </c>
    </row>
    <row r="1431" spans="1:41" ht="14.45" customHeight="1">
      <c r="A1431" s="38"/>
      <c r="B1431" s="9">
        <f t="shared" si="484"/>
        <v>45853</v>
      </c>
      <c r="C1431" s="39">
        <f t="shared" si="501"/>
        <v>404</v>
      </c>
      <c r="D1431" s="38" t="str">
        <f>IF(AF1431="", "", IFERROR(TEXT(INDEX(Tabella4[N°], MATCH("*"&amp;AF1431&amp;"*", Tabella4[DIPENDENTE], 0)), "0000"), "Non trovato"))</f>
        <v>2203</v>
      </c>
      <c r="E1431" s="38" t="str">
        <f>IF(AG1431="", "", IF(ISERROR(MATCH("*"&amp;AG1431&amp;"*", Tabella4[DIPENDENTE], 0)), "Non trovato", TEXT(INDEX(Tabella4[N°], MATCH("*"&amp;AG1431&amp;"*", Tabella4[DIPENDENTE], 0)), "0000")))</f>
        <v>0967</v>
      </c>
      <c r="F1431" s="48" t="str">
        <f t="shared" si="485"/>
        <v>RICCIOLI</v>
      </c>
      <c r="G1431" s="48" t="str">
        <f t="shared" si="486"/>
        <v>SCALISI</v>
      </c>
      <c r="H1431" s="57"/>
      <c r="I1431" s="68" t="str">
        <f t="shared" si="487"/>
        <v>02</v>
      </c>
      <c r="J1431" s="39" t="str">
        <f t="shared" si="498"/>
        <v/>
      </c>
      <c r="K1431" s="40" t="str">
        <f t="shared" si="499"/>
        <v/>
      </c>
      <c r="L1431" s="48"/>
      <c r="M1431" s="41" t="str">
        <f t="shared" si="500"/>
        <v/>
      </c>
      <c r="N1431" s="41" t="str">
        <f t="shared" si="488"/>
        <v/>
      </c>
      <c r="O1431" s="10" t="str">
        <f t="shared" si="489"/>
        <v>02:00</v>
      </c>
      <c r="P1431" s="10" t="str">
        <f t="shared" si="490"/>
        <v/>
      </c>
      <c r="Q1431" s="48" t="str">
        <f t="shared" si="491"/>
        <v/>
      </c>
      <c r="R1431" s="48" t="str">
        <f t="shared" si="492"/>
        <v>02:00</v>
      </c>
      <c r="S1431" s="42" t="str">
        <f t="shared" si="493"/>
        <v>DOPPIO</v>
      </c>
      <c r="T1431" s="57" t="str">
        <f>Tabella3[[#This Row],[Descrizione Attività]]</f>
        <v>CASSA INTEGRAZIONE</v>
      </c>
      <c r="U1431" s="57" t="str">
        <f>IF(Tabella1[[#This Row],[DATA]]="","","02")</f>
        <v>02</v>
      </c>
      <c r="V1431" s="34"/>
      <c r="W1431" s="34"/>
      <c r="X1431" s="33"/>
      <c r="Y1431" s="23"/>
      <c r="Z1431" s="21" t="str">
        <f t="shared" si="494"/>
        <v>martedì</v>
      </c>
      <c r="AA1431" s="22">
        <f t="shared" si="495"/>
        <v>2</v>
      </c>
      <c r="AB1431" s="22" t="str">
        <f t="shared" si="496"/>
        <v>02:00</v>
      </c>
      <c r="AC1431" s="22" t="str">
        <f t="shared" si="497"/>
        <v>NO</v>
      </c>
      <c r="AD1431" s="46"/>
      <c r="AE1431" s="85">
        <v>45853</v>
      </c>
      <c r="AF1431" s="86" t="s">
        <v>65</v>
      </c>
      <c r="AG1431" s="86" t="s">
        <v>68</v>
      </c>
      <c r="AH1431" s="86">
        <v>4046</v>
      </c>
      <c r="AI1431" s="86">
        <v>10</v>
      </c>
      <c r="AJ1431" s="87">
        <v>12</v>
      </c>
      <c r="AK1431" s="87">
        <v>14</v>
      </c>
      <c r="AL1431" s="87">
        <v>4</v>
      </c>
      <c r="AM1431" s="86" t="s">
        <v>263</v>
      </c>
      <c r="AN1431" s="86" t="s">
        <v>49</v>
      </c>
      <c r="AO1431" s="75">
        <v>404</v>
      </c>
    </row>
    <row r="1432" spans="1:41" ht="14.45" customHeight="1">
      <c r="A1432" s="38"/>
      <c r="B1432" s="9">
        <f t="shared" si="484"/>
        <v>45853</v>
      </c>
      <c r="C1432" s="39">
        <f t="shared" si="501"/>
        <v>404</v>
      </c>
      <c r="D1432" s="38" t="str">
        <f>IF(AF1432="", "", IFERROR(TEXT(INDEX(Tabella4[N°], MATCH("*"&amp;AF1432&amp;"*", Tabella4[DIPENDENTE], 0)), "0000"), "Non trovato"))</f>
        <v>2011</v>
      </c>
      <c r="E1432" s="38" t="str">
        <f>IF(AG1432="", "", IF(ISERROR(MATCH("*"&amp;AG1432&amp;"*", Tabella4[DIPENDENTE], 0)), "Non trovato", TEXT(INDEX(Tabella4[N°], MATCH("*"&amp;AG1432&amp;"*", Tabella4[DIPENDENTE], 0)), "0000")))</f>
        <v>2214</v>
      </c>
      <c r="F1432" s="48" t="str">
        <f t="shared" si="485"/>
        <v>SCAVULLO</v>
      </c>
      <c r="G1432" s="48" t="str">
        <f t="shared" si="486"/>
        <v>SERRA</v>
      </c>
      <c r="H1432" s="57"/>
      <c r="I1432" s="68" t="str">
        <f t="shared" si="487"/>
        <v>02</v>
      </c>
      <c r="J1432" s="39" t="str">
        <f t="shared" si="498"/>
        <v/>
      </c>
      <c r="K1432" s="40" t="str">
        <f t="shared" si="499"/>
        <v/>
      </c>
      <c r="L1432" s="48"/>
      <c r="M1432" s="41" t="str">
        <f t="shared" si="500"/>
        <v/>
      </c>
      <c r="N1432" s="41" t="str">
        <f t="shared" si="488"/>
        <v/>
      </c>
      <c r="O1432" s="10" t="str">
        <f t="shared" si="489"/>
        <v>02:00</v>
      </c>
      <c r="P1432" s="10" t="str">
        <f t="shared" si="490"/>
        <v/>
      </c>
      <c r="Q1432" s="48" t="str">
        <f t="shared" si="491"/>
        <v/>
      </c>
      <c r="R1432" s="48" t="str">
        <f t="shared" si="492"/>
        <v>02:00</v>
      </c>
      <c r="S1432" s="42" t="str">
        <f t="shared" si="493"/>
        <v>DOPPIO</v>
      </c>
      <c r="T1432" s="57" t="str">
        <f>Tabella3[[#This Row],[Descrizione Attività]]</f>
        <v>CASSA INTEGRAZIONE</v>
      </c>
      <c r="U1432" s="57" t="str">
        <f>IF(Tabella1[[#This Row],[DATA]]="","","02")</f>
        <v>02</v>
      </c>
      <c r="V1432" s="34"/>
      <c r="W1432" s="34"/>
      <c r="X1432" s="33"/>
      <c r="Y1432" s="23"/>
      <c r="Z1432" s="21" t="str">
        <f t="shared" si="494"/>
        <v>martedì</v>
      </c>
      <c r="AA1432" s="22">
        <f t="shared" si="495"/>
        <v>2</v>
      </c>
      <c r="AB1432" s="22" t="str">
        <f t="shared" si="496"/>
        <v>02:00</v>
      </c>
      <c r="AC1432" s="22" t="str">
        <f t="shared" si="497"/>
        <v>NO</v>
      </c>
      <c r="AD1432" s="46"/>
      <c r="AE1432" s="85">
        <v>45853</v>
      </c>
      <c r="AF1432" s="86" t="s">
        <v>84</v>
      </c>
      <c r="AG1432" s="86" t="s">
        <v>52</v>
      </c>
      <c r="AH1432" s="86">
        <v>4046</v>
      </c>
      <c r="AI1432" s="86">
        <v>10</v>
      </c>
      <c r="AJ1432" s="87">
        <v>12</v>
      </c>
      <c r="AK1432" s="87">
        <v>14</v>
      </c>
      <c r="AL1432" s="87">
        <v>4</v>
      </c>
      <c r="AM1432" s="86" t="s">
        <v>263</v>
      </c>
      <c r="AN1432" s="86" t="s">
        <v>49</v>
      </c>
      <c r="AO1432" s="75">
        <v>404</v>
      </c>
    </row>
    <row r="1433" spans="1:41" ht="14.45" customHeight="1">
      <c r="A1433" s="38"/>
      <c r="B1433" s="9">
        <f t="shared" si="484"/>
        <v>45853</v>
      </c>
      <c r="C1433" s="39">
        <f t="shared" si="501"/>
        <v>404</v>
      </c>
      <c r="D1433" s="38" t="str">
        <f>IF(AF1433="", "", IFERROR(TEXT(INDEX(Tabella4[N°], MATCH("*"&amp;AF1433&amp;"*", Tabella4[DIPENDENTE], 0)), "0000"), "Non trovato"))</f>
        <v>0803</v>
      </c>
      <c r="E1433" s="38" t="str">
        <f>IF(AG1433="", "", IF(ISERROR(MATCH("*"&amp;AG1433&amp;"*", Tabella4[DIPENDENTE], 0)), "Non trovato", TEXT(INDEX(Tabella4[N°], MATCH("*"&amp;AG1433&amp;"*", Tabella4[DIPENDENTE], 0)), "0000")))</f>
        <v>0475</v>
      </c>
      <c r="F1433" s="48" t="str">
        <f t="shared" si="485"/>
        <v>SPINALI V</v>
      </c>
      <c r="G1433" s="48" t="str">
        <f t="shared" si="486"/>
        <v>TRINGALI</v>
      </c>
      <c r="H1433" s="57"/>
      <c r="I1433" s="68" t="str">
        <f t="shared" si="487"/>
        <v>02</v>
      </c>
      <c r="J1433" s="39" t="str">
        <f t="shared" si="498"/>
        <v/>
      </c>
      <c r="K1433" s="40" t="str">
        <f t="shared" si="499"/>
        <v/>
      </c>
      <c r="L1433" s="48"/>
      <c r="M1433" s="41" t="str">
        <f t="shared" si="500"/>
        <v/>
      </c>
      <c r="N1433" s="41" t="str">
        <f t="shared" si="488"/>
        <v/>
      </c>
      <c r="O1433" s="10" t="str">
        <f t="shared" si="489"/>
        <v>02:00</v>
      </c>
      <c r="P1433" s="10" t="str">
        <f t="shared" si="490"/>
        <v/>
      </c>
      <c r="Q1433" s="48" t="str">
        <f t="shared" si="491"/>
        <v/>
      </c>
      <c r="R1433" s="48" t="str">
        <f t="shared" si="492"/>
        <v>02:00</v>
      </c>
      <c r="S1433" s="42" t="str">
        <f t="shared" si="493"/>
        <v>DOPPIO</v>
      </c>
      <c r="T1433" s="57" t="str">
        <f>Tabella3[[#This Row],[Descrizione Attività]]</f>
        <v>CASSA INTEGRAZIONE</v>
      </c>
      <c r="U1433" s="57" t="str">
        <f>IF(Tabella1[[#This Row],[DATA]]="","","02")</f>
        <v>02</v>
      </c>
      <c r="V1433" s="34"/>
      <c r="W1433" s="34"/>
      <c r="X1433" s="33"/>
      <c r="Y1433" s="23"/>
      <c r="Z1433" s="21" t="str">
        <f t="shared" si="494"/>
        <v>martedì</v>
      </c>
      <c r="AA1433" s="22">
        <f t="shared" si="495"/>
        <v>2</v>
      </c>
      <c r="AB1433" s="22" t="str">
        <f t="shared" si="496"/>
        <v>02:00</v>
      </c>
      <c r="AC1433" s="22" t="str">
        <f t="shared" si="497"/>
        <v>NO</v>
      </c>
      <c r="AD1433" s="46"/>
      <c r="AE1433" s="85">
        <v>45853</v>
      </c>
      <c r="AF1433" s="86" t="s">
        <v>69</v>
      </c>
      <c r="AG1433" s="86" t="s">
        <v>57</v>
      </c>
      <c r="AH1433" s="86">
        <v>4046</v>
      </c>
      <c r="AI1433" s="86">
        <v>10</v>
      </c>
      <c r="AJ1433" s="87">
        <v>12</v>
      </c>
      <c r="AK1433" s="87">
        <v>14</v>
      </c>
      <c r="AL1433" s="87">
        <v>4</v>
      </c>
      <c r="AM1433" s="86" t="s">
        <v>263</v>
      </c>
      <c r="AN1433" s="86" t="s">
        <v>49</v>
      </c>
      <c r="AO1433" s="75">
        <v>404</v>
      </c>
    </row>
    <row r="1434" spans="1:41" ht="14.45" customHeight="1">
      <c r="A1434" s="38"/>
      <c r="B1434" s="9">
        <f t="shared" si="484"/>
        <v>45853</v>
      </c>
      <c r="C1434" s="39" t="str">
        <f t="shared" si="501"/>
        <v>ALTRO CANTIERE</v>
      </c>
      <c r="D1434" s="38" t="str">
        <f>IF(AF1434="", "", IFERROR(TEXT(INDEX(Tabella4[N°], MATCH("*"&amp;AF1434&amp;"*", Tabella4[DIPENDENTE], 0)), "0000"), "Non trovato"))</f>
        <v>0967</v>
      </c>
      <c r="E1434" s="38" t="str">
        <f>IF(AG1434="", "", IF(ISERROR(MATCH("*"&amp;AG1434&amp;"*", Tabella4[DIPENDENTE], 0)), "Non trovato", TEXT(INDEX(Tabella4[N°], MATCH("*"&amp;AG1434&amp;"*", Tabella4[DIPENDENTE], 0)), "0000")))</f>
        <v>0803</v>
      </c>
      <c r="F1434" s="48" t="str">
        <f t="shared" si="485"/>
        <v>SCALISI</v>
      </c>
      <c r="G1434" s="48" t="str">
        <f t="shared" si="486"/>
        <v>SPINALI V</v>
      </c>
      <c r="H1434" s="57"/>
      <c r="I1434" s="68" t="str">
        <f t="shared" si="487"/>
        <v>02</v>
      </c>
      <c r="J1434" s="39" t="str">
        <f t="shared" si="498"/>
        <v/>
      </c>
      <c r="K1434" s="40" t="str">
        <f t="shared" si="499"/>
        <v/>
      </c>
      <c r="L1434" s="48"/>
      <c r="M1434" s="41" t="str">
        <f t="shared" si="500"/>
        <v/>
      </c>
      <c r="N1434" s="41" t="str">
        <f t="shared" si="488"/>
        <v/>
      </c>
      <c r="O1434" s="10" t="str">
        <f t="shared" si="489"/>
        <v>06:00</v>
      </c>
      <c r="P1434" s="10" t="str">
        <f t="shared" si="490"/>
        <v/>
      </c>
      <c r="Q1434" s="48" t="str">
        <f t="shared" si="491"/>
        <v/>
      </c>
      <c r="R1434" s="48" t="str">
        <f t="shared" si="492"/>
        <v/>
      </c>
      <c r="S1434" s="42" t="str">
        <f t="shared" si="493"/>
        <v>DOPPIO</v>
      </c>
      <c r="T1434" s="57" t="str">
        <f>Tabella3[[#This Row],[Descrizione Attività]]</f>
        <v>ALTRO CANTIERE</v>
      </c>
      <c r="U1434" s="57" t="str">
        <f>IF(Tabella1[[#This Row],[DATA]]="","","02")</f>
        <v>02</v>
      </c>
      <c r="V1434" s="34"/>
      <c r="W1434" s="34"/>
      <c r="X1434" s="33"/>
      <c r="Y1434" s="23"/>
      <c r="Z1434" s="21" t="str">
        <f t="shared" si="494"/>
        <v>martedì</v>
      </c>
      <c r="AA1434" s="22">
        <f t="shared" si="495"/>
        <v>6</v>
      </c>
      <c r="AB1434" s="22" t="str">
        <f t="shared" si="496"/>
        <v>06:00</v>
      </c>
      <c r="AC1434" s="22" t="str">
        <f t="shared" si="497"/>
        <v>NO</v>
      </c>
      <c r="AD1434" s="46"/>
      <c r="AE1434" s="85">
        <v>45853</v>
      </c>
      <c r="AF1434" s="86" t="s">
        <v>68</v>
      </c>
      <c r="AG1434" s="86" t="s">
        <v>69</v>
      </c>
      <c r="AH1434" s="86">
        <v>4047</v>
      </c>
      <c r="AI1434" s="86">
        <v>10</v>
      </c>
      <c r="AJ1434" s="87">
        <v>6</v>
      </c>
      <c r="AK1434" s="87">
        <v>12</v>
      </c>
      <c r="AL1434" s="87">
        <v>12</v>
      </c>
      <c r="AM1434" s="86" t="s">
        <v>70</v>
      </c>
      <c r="AN1434" s="86" t="s">
        <v>49</v>
      </c>
      <c r="AO1434" s="75">
        <v>4047</v>
      </c>
    </row>
    <row r="1435" spans="1:41" ht="14.45" customHeight="1">
      <c r="A1435" s="38"/>
      <c r="B1435" s="9">
        <f t="shared" si="484"/>
        <v>45853</v>
      </c>
      <c r="C1435" s="39">
        <f t="shared" si="501"/>
        <v>5400257239</v>
      </c>
      <c r="D1435" s="38" t="str">
        <f>IF(AF1435="", "", IFERROR(TEXT(INDEX(Tabella4[N°], MATCH("*"&amp;AF1435&amp;"*", Tabella4[DIPENDENTE], 0)), "0000"), "Non trovato"))</f>
        <v>2203</v>
      </c>
      <c r="E1435" s="38" t="str">
        <f>IF(AG1435="", "", IF(ISERROR(MATCH("*"&amp;AG1435&amp;"*", Tabella4[DIPENDENTE], 0)), "Non trovato", TEXT(INDEX(Tabella4[N°], MATCH("*"&amp;AG1435&amp;"*", Tabella4[DIPENDENTE], 0)), "0000")))</f>
        <v>0315</v>
      </c>
      <c r="F1435" s="48" t="str">
        <f t="shared" si="485"/>
        <v>RICCIOLI</v>
      </c>
      <c r="G1435" s="48" t="str">
        <f t="shared" si="486"/>
        <v>MIGNOSA F</v>
      </c>
      <c r="H1435" s="57"/>
      <c r="I1435" s="68" t="str">
        <f t="shared" si="487"/>
        <v>02</v>
      </c>
      <c r="J1435" s="39" t="str">
        <f t="shared" si="498"/>
        <v/>
      </c>
      <c r="K1435" s="40" t="str">
        <f t="shared" si="499"/>
        <v>06:00</v>
      </c>
      <c r="L1435" s="48"/>
      <c r="M1435" s="41" t="str">
        <f t="shared" si="500"/>
        <v/>
      </c>
      <c r="N1435" s="41" t="str">
        <f t="shared" si="488"/>
        <v/>
      </c>
      <c r="O1435" s="10" t="str">
        <f t="shared" si="489"/>
        <v>06:00</v>
      </c>
      <c r="P1435" s="10" t="str">
        <f t="shared" si="490"/>
        <v/>
      </c>
      <c r="Q1435" s="48" t="str">
        <f t="shared" si="491"/>
        <v/>
      </c>
      <c r="R1435" s="48" t="str">
        <f t="shared" si="492"/>
        <v/>
      </c>
      <c r="S1435" s="42" t="str">
        <f t="shared" si="493"/>
        <v>DOPPIO</v>
      </c>
      <c r="T1435" s="57" t="str">
        <f>Tabella3[[#This Row],[Descrizione Attività]]</f>
        <v>ARCOM BLE PON: squ ele corrett Luglio</v>
      </c>
      <c r="U1435" s="57" t="str">
        <f>IF(Tabella1[[#This Row],[DATA]]="","","02")</f>
        <v>02</v>
      </c>
      <c r="V1435" s="34"/>
      <c r="W1435" s="34"/>
      <c r="X1435" s="33"/>
      <c r="Y1435" s="23"/>
      <c r="Z1435" s="21" t="str">
        <f t="shared" si="494"/>
        <v>martedì</v>
      </c>
      <c r="AA1435" s="22">
        <f t="shared" si="495"/>
        <v>6</v>
      </c>
      <c r="AB1435" s="22" t="str">
        <f t="shared" si="496"/>
        <v>06:00</v>
      </c>
      <c r="AC1435" s="22" t="str">
        <f t="shared" si="497"/>
        <v>NO</v>
      </c>
      <c r="AD1435" s="46"/>
      <c r="AE1435" s="85">
        <v>45853</v>
      </c>
      <c r="AF1435" s="86" t="s">
        <v>65</v>
      </c>
      <c r="AG1435" s="86" t="s">
        <v>66</v>
      </c>
      <c r="AH1435" s="86">
        <v>5400257239</v>
      </c>
      <c r="AI1435" s="86">
        <v>10</v>
      </c>
      <c r="AJ1435" s="87">
        <v>6</v>
      </c>
      <c r="AK1435" s="87">
        <v>12</v>
      </c>
      <c r="AL1435" s="87">
        <v>12</v>
      </c>
      <c r="AM1435" s="86" t="s">
        <v>258</v>
      </c>
      <c r="AN1435" s="86" t="s">
        <v>45</v>
      </c>
      <c r="AO1435" s="75" t="s">
        <v>61</v>
      </c>
    </row>
    <row r="1436" spans="1:41" ht="14.45" customHeight="1">
      <c r="A1436" s="38"/>
      <c r="B1436" s="9">
        <f t="shared" si="484"/>
        <v>45853</v>
      </c>
      <c r="C1436" s="39">
        <f t="shared" si="501"/>
        <v>5400256074</v>
      </c>
      <c r="D1436" s="38" t="str">
        <f>IF(AF1436="", "", IFERROR(TEXT(INDEX(Tabella4[N°], MATCH("*"&amp;AF1436&amp;"*", Tabella4[DIPENDENTE], 0)), "0000"), "Non trovato"))</f>
        <v>0427</v>
      </c>
      <c r="E1436" s="38" t="str">
        <f>IF(AG1436="", "", IF(ISERROR(MATCH("*"&amp;AG1436&amp;"*", Tabella4[DIPENDENTE], 0)), "Non trovato", TEXT(INDEX(Tabella4[N°], MATCH("*"&amp;AG1436&amp;"*", Tabella4[DIPENDENTE], 0)), "0000")))</f>
        <v>0370</v>
      </c>
      <c r="F1436" s="48" t="str">
        <f t="shared" si="485"/>
        <v>CAVALIERE</v>
      </c>
      <c r="G1436" s="48" t="str">
        <f t="shared" si="486"/>
        <v>GARBINI</v>
      </c>
      <c r="H1436" s="57"/>
      <c r="I1436" s="68" t="str">
        <f t="shared" si="487"/>
        <v>02</v>
      </c>
      <c r="J1436" s="39" t="str">
        <f t="shared" si="498"/>
        <v/>
      </c>
      <c r="K1436" s="40" t="str">
        <f t="shared" si="499"/>
        <v>08:00</v>
      </c>
      <c r="L1436" s="48"/>
      <c r="M1436" s="41" t="str">
        <f t="shared" si="500"/>
        <v/>
      </c>
      <c r="N1436" s="41" t="str">
        <f t="shared" si="488"/>
        <v/>
      </c>
      <c r="O1436" s="10" t="str">
        <f t="shared" si="489"/>
        <v>08:00</v>
      </c>
      <c r="P1436" s="10" t="str">
        <f t="shared" si="490"/>
        <v/>
      </c>
      <c r="Q1436" s="48" t="str">
        <f t="shared" si="491"/>
        <v/>
      </c>
      <c r="R1436" s="48" t="str">
        <f t="shared" si="492"/>
        <v/>
      </c>
      <c r="S1436" s="42" t="str">
        <f t="shared" si="493"/>
        <v>DOPPIO</v>
      </c>
      <c r="T1436" s="57" t="str">
        <f>Tabella3[[#This Row],[Descrizione Attività]]</f>
        <v>Assistenza strum. revamping Ramp1-GPL</v>
      </c>
      <c r="U1436" s="57" t="str">
        <f>IF(Tabella1[[#This Row],[DATA]]="","","02")</f>
        <v>02</v>
      </c>
      <c r="V1436" s="34"/>
      <c r="W1436" s="34"/>
      <c r="X1436" s="33"/>
      <c r="Y1436" s="23"/>
      <c r="Z1436" s="21" t="str">
        <f t="shared" si="494"/>
        <v>martedì</v>
      </c>
      <c r="AA1436" s="22">
        <f t="shared" si="495"/>
        <v>8</v>
      </c>
      <c r="AB1436" s="22" t="str">
        <f t="shared" si="496"/>
        <v>08:00</v>
      </c>
      <c r="AC1436" s="22" t="str">
        <f t="shared" si="497"/>
        <v>NO</v>
      </c>
      <c r="AD1436" s="46"/>
      <c r="AE1436" s="85">
        <v>45853</v>
      </c>
      <c r="AF1436" s="86" t="s">
        <v>75</v>
      </c>
      <c r="AG1436" s="86" t="s">
        <v>115</v>
      </c>
      <c r="AH1436" s="86">
        <v>5400256074</v>
      </c>
      <c r="AI1436" s="86">
        <v>20</v>
      </c>
      <c r="AJ1436" s="87">
        <v>6</v>
      </c>
      <c r="AK1436" s="87">
        <v>14</v>
      </c>
      <c r="AL1436" s="87">
        <v>16</v>
      </c>
      <c r="AM1436" s="86" t="s">
        <v>239</v>
      </c>
      <c r="AN1436" s="86" t="s">
        <v>45</v>
      </c>
      <c r="AO1436" s="75" t="s">
        <v>46</v>
      </c>
    </row>
    <row r="1437" spans="1:41" ht="14.45" customHeight="1">
      <c r="A1437" s="38"/>
      <c r="B1437" s="9">
        <f t="shared" si="484"/>
        <v>45853</v>
      </c>
      <c r="C1437" s="39">
        <f t="shared" si="501"/>
        <v>5400256987</v>
      </c>
      <c r="D1437" s="38" t="str">
        <f>IF(AF1437="", "", IFERROR(TEXT(INDEX(Tabella4[N°], MATCH("*"&amp;AF1437&amp;"*", Tabella4[DIPENDENTE], 0)), "0000"), "Non trovato"))</f>
        <v>0475</v>
      </c>
      <c r="E1437" s="38" t="str">
        <f>IF(AG1437="", "", IF(ISERROR(MATCH("*"&amp;AG1437&amp;"*", Tabella4[DIPENDENTE], 0)), "Non trovato", TEXT(INDEX(Tabella4[N°], MATCH("*"&amp;AG1437&amp;"*", Tabella4[DIPENDENTE], 0)), "0000")))</f>
        <v>2214</v>
      </c>
      <c r="F1437" s="48" t="str">
        <f t="shared" si="485"/>
        <v>TRINGALI</v>
      </c>
      <c r="G1437" s="48" t="str">
        <f t="shared" si="486"/>
        <v>SERRA</v>
      </c>
      <c r="H1437" s="57"/>
      <c r="I1437" s="68" t="str">
        <f t="shared" si="487"/>
        <v>02</v>
      </c>
      <c r="J1437" s="39" t="str">
        <f t="shared" si="498"/>
        <v/>
      </c>
      <c r="K1437" s="40" t="str">
        <f t="shared" si="499"/>
        <v>06:00</v>
      </c>
      <c r="L1437" s="48"/>
      <c r="M1437" s="41" t="str">
        <f t="shared" si="500"/>
        <v/>
      </c>
      <c r="N1437" s="41" t="str">
        <f t="shared" si="488"/>
        <v/>
      </c>
      <c r="O1437" s="10" t="str">
        <f t="shared" si="489"/>
        <v>06:00</v>
      </c>
      <c r="P1437" s="10" t="str">
        <f t="shared" si="490"/>
        <v/>
      </c>
      <c r="Q1437" s="48" t="str">
        <f t="shared" si="491"/>
        <v/>
      </c>
      <c r="R1437" s="48" t="str">
        <f t="shared" si="492"/>
        <v/>
      </c>
      <c r="S1437" s="42" t="str">
        <f t="shared" si="493"/>
        <v>DOPPIO</v>
      </c>
      <c r="T1437" s="57" t="str">
        <f>Tabella3[[#This Row],[Descrizione Attività]]</f>
        <v>SUD_Alim.ele gateway sistema SMART ABB</v>
      </c>
      <c r="U1437" s="57" t="str">
        <f>IF(Tabella1[[#This Row],[DATA]]="","","02")</f>
        <v>02</v>
      </c>
      <c r="V1437" s="34"/>
      <c r="W1437" s="34"/>
      <c r="X1437" s="33"/>
      <c r="Y1437" s="23"/>
      <c r="Z1437" s="21" t="str">
        <f t="shared" si="494"/>
        <v>martedì</v>
      </c>
      <c r="AA1437" s="22">
        <f t="shared" si="495"/>
        <v>6</v>
      </c>
      <c r="AB1437" s="22" t="str">
        <f t="shared" si="496"/>
        <v>06:00</v>
      </c>
      <c r="AC1437" s="22" t="str">
        <f t="shared" si="497"/>
        <v>NO</v>
      </c>
      <c r="AD1437" s="46"/>
      <c r="AE1437" s="85">
        <v>45853</v>
      </c>
      <c r="AF1437" s="86" t="s">
        <v>57</v>
      </c>
      <c r="AG1437" s="86" t="s">
        <v>52</v>
      </c>
      <c r="AH1437" s="86">
        <v>5400256987</v>
      </c>
      <c r="AI1437" s="86">
        <v>10</v>
      </c>
      <c r="AJ1437" s="87">
        <v>6</v>
      </c>
      <c r="AK1437" s="87">
        <v>12</v>
      </c>
      <c r="AL1437" s="87">
        <v>12</v>
      </c>
      <c r="AM1437" s="86" t="s">
        <v>285</v>
      </c>
      <c r="AN1437" s="86" t="s">
        <v>45</v>
      </c>
      <c r="AO1437" s="75" t="s">
        <v>61</v>
      </c>
    </row>
    <row r="1438" spans="1:41" ht="14.45" customHeight="1">
      <c r="A1438" s="38"/>
      <c r="B1438" s="9">
        <f t="shared" si="484"/>
        <v>45853</v>
      </c>
      <c r="C1438" s="39">
        <f t="shared" si="501"/>
        <v>5400261041</v>
      </c>
      <c r="D1438" s="38" t="str">
        <f>IF(AF1438="", "", IFERROR(TEXT(INDEX(Tabella4[N°], MATCH("*"&amp;AF1438&amp;"*", Tabella4[DIPENDENTE], 0)), "0000"), "Non trovato"))</f>
        <v>0243</v>
      </c>
      <c r="E1438" s="38" t="str">
        <f>IF(AG1438="", "", IF(ISERROR(MATCH("*"&amp;AG1438&amp;"*", Tabella4[DIPENDENTE], 0)), "Non trovato", TEXT(INDEX(Tabella4[N°], MATCH("*"&amp;AG1438&amp;"*", Tabella4[DIPENDENTE], 0)), "0000")))</f>
        <v/>
      </c>
      <c r="F1438" s="48" t="str">
        <f t="shared" si="485"/>
        <v>PUGLIARES</v>
      </c>
      <c r="G1438" s="48" t="str">
        <f t="shared" si="486"/>
        <v/>
      </c>
      <c r="H1438" s="57"/>
      <c r="I1438" s="68" t="str">
        <f t="shared" si="487"/>
        <v>02</v>
      </c>
      <c r="J1438" s="39" t="str">
        <f t="shared" si="498"/>
        <v/>
      </c>
      <c r="K1438" s="40" t="str">
        <f t="shared" si="499"/>
        <v>06:00</v>
      </c>
      <c r="L1438" s="48"/>
      <c r="M1438" s="41" t="str">
        <f t="shared" si="500"/>
        <v/>
      </c>
      <c r="N1438" s="41" t="str">
        <f t="shared" si="488"/>
        <v/>
      </c>
      <c r="O1438" s="10" t="str">
        <f t="shared" si="489"/>
        <v>06:00</v>
      </c>
      <c r="P1438" s="10" t="str">
        <f t="shared" si="490"/>
        <v/>
      </c>
      <c r="Q1438" s="48" t="str">
        <f t="shared" si="491"/>
        <v/>
      </c>
      <c r="R1438" s="48" t="str">
        <f t="shared" si="492"/>
        <v/>
      </c>
      <c r="S1438" s="42" t="str">
        <f t="shared" si="493"/>
        <v>SINGOLO</v>
      </c>
      <c r="T1438" s="57" t="str">
        <f>Tabella3[[#This Row],[Descrizione Attività]]</f>
        <v>ASSISTENZA ELETTRICA ATTIVITA' EDILE IMP 2800 LUGLIO 2025 (PREV 4066)</v>
      </c>
      <c r="U1438" s="57" t="str">
        <f>IF(Tabella1[[#This Row],[DATA]]="","","02")</f>
        <v>02</v>
      </c>
      <c r="V1438" s="34"/>
      <c r="W1438" s="34"/>
      <c r="X1438" s="33"/>
      <c r="Y1438" s="23"/>
      <c r="Z1438" s="21" t="str">
        <f t="shared" si="494"/>
        <v>martedì</v>
      </c>
      <c r="AA1438" s="22">
        <f t="shared" si="495"/>
        <v>6</v>
      </c>
      <c r="AB1438" s="22" t="str">
        <f t="shared" si="496"/>
        <v>06:00</v>
      </c>
      <c r="AC1438" s="22" t="str">
        <f t="shared" si="497"/>
        <v>NO</v>
      </c>
      <c r="AD1438" s="46"/>
      <c r="AE1438" s="85">
        <v>45853</v>
      </c>
      <c r="AF1438" s="86" t="s">
        <v>89</v>
      </c>
      <c r="AG1438" s="86"/>
      <c r="AH1438" s="86">
        <v>5400261041</v>
      </c>
      <c r="AI1438" s="86">
        <v>10</v>
      </c>
      <c r="AJ1438" s="87">
        <v>6</v>
      </c>
      <c r="AK1438" s="87">
        <v>12</v>
      </c>
      <c r="AL1438" s="87">
        <v>6</v>
      </c>
      <c r="AM1438" s="86" t="s">
        <v>257</v>
      </c>
      <c r="AN1438" s="86" t="s">
        <v>91</v>
      </c>
      <c r="AO1438" s="75" t="s">
        <v>61</v>
      </c>
    </row>
    <row r="1439" spans="1:41" ht="14.45" customHeight="1">
      <c r="A1439" s="38"/>
      <c r="B1439" s="9">
        <f t="shared" si="484"/>
        <v>45853</v>
      </c>
      <c r="C1439" s="39">
        <f t="shared" si="501"/>
        <v>5400258095</v>
      </c>
      <c r="D1439" s="38" t="str">
        <f>IF(AF1439="", "", IFERROR(TEXT(INDEX(Tabella4[N°], MATCH("*"&amp;AF1439&amp;"*", Tabella4[DIPENDENTE], 0)), "0000"), "Non trovato"))</f>
        <v>1894</v>
      </c>
      <c r="E1439" s="38" t="str">
        <f>IF(AG1439="", "", IF(ISERROR(MATCH("*"&amp;AG1439&amp;"*", Tabella4[DIPENDENTE], 0)), "Non trovato", TEXT(INDEX(Tabella4[N°], MATCH("*"&amp;AG1439&amp;"*", Tabella4[DIPENDENTE], 0)), "0000")))</f>
        <v>0285</v>
      </c>
      <c r="F1439" s="48" t="str">
        <f t="shared" si="485"/>
        <v>CORTESE</v>
      </c>
      <c r="G1439" s="48" t="str">
        <f t="shared" si="486"/>
        <v>GALIFFI</v>
      </c>
      <c r="H1439" s="57"/>
      <c r="I1439" s="68" t="str">
        <f t="shared" si="487"/>
        <v>02</v>
      </c>
      <c r="J1439" s="39" t="str">
        <f t="shared" si="498"/>
        <v/>
      </c>
      <c r="K1439" s="40" t="str">
        <f t="shared" si="499"/>
        <v>04:00</v>
      </c>
      <c r="L1439" s="48"/>
      <c r="M1439" s="41" t="str">
        <f t="shared" si="500"/>
        <v/>
      </c>
      <c r="N1439" s="41" t="str">
        <f t="shared" si="488"/>
        <v/>
      </c>
      <c r="O1439" s="10" t="str">
        <f t="shared" si="489"/>
        <v>04:00</v>
      </c>
      <c r="P1439" s="10" t="str">
        <f t="shared" si="490"/>
        <v/>
      </c>
      <c r="Q1439" s="48" t="str">
        <f t="shared" si="491"/>
        <v/>
      </c>
      <c r="R1439" s="48" t="str">
        <f t="shared" si="492"/>
        <v/>
      </c>
      <c r="S1439" s="42" t="str">
        <f t="shared" si="493"/>
        <v>DOPPIO</v>
      </c>
      <c r="T1439" s="57" t="str">
        <f>Tabella3[[#This Row],[Descrizione Attività]]</f>
        <v>Sostituzione Trasformatore 305/A2</v>
      </c>
      <c r="U1439" s="57" t="str">
        <f>IF(Tabella1[[#This Row],[DATA]]="","","02")</f>
        <v>02</v>
      </c>
      <c r="V1439" s="34"/>
      <c r="W1439" s="34"/>
      <c r="X1439" s="33"/>
      <c r="Y1439" s="23"/>
      <c r="Z1439" s="21" t="str">
        <f t="shared" si="494"/>
        <v>martedì</v>
      </c>
      <c r="AA1439" s="22">
        <f t="shared" si="495"/>
        <v>4</v>
      </c>
      <c r="AB1439" s="22" t="str">
        <f t="shared" si="496"/>
        <v>04:00</v>
      </c>
      <c r="AC1439" s="22" t="str">
        <f t="shared" si="497"/>
        <v>NO</v>
      </c>
      <c r="AD1439" s="46"/>
      <c r="AE1439" s="85">
        <v>45853</v>
      </c>
      <c r="AF1439" s="86" t="s">
        <v>58</v>
      </c>
      <c r="AG1439" s="86" t="s">
        <v>267</v>
      </c>
      <c r="AH1439" s="86">
        <v>5400258095</v>
      </c>
      <c r="AI1439" s="86">
        <v>10</v>
      </c>
      <c r="AJ1439" s="87">
        <v>6</v>
      </c>
      <c r="AK1439" s="87">
        <v>10</v>
      </c>
      <c r="AL1439" s="87">
        <v>8</v>
      </c>
      <c r="AM1439" s="86" t="s">
        <v>290</v>
      </c>
      <c r="AN1439" s="86" t="s">
        <v>45</v>
      </c>
      <c r="AO1439" s="75" t="s">
        <v>61</v>
      </c>
    </row>
    <row r="1440" spans="1:41" ht="14.45" customHeight="1">
      <c r="A1440" s="38"/>
      <c r="B1440" s="9">
        <f t="shared" si="484"/>
        <v>45853</v>
      </c>
      <c r="C1440" s="39">
        <f t="shared" si="501"/>
        <v>5400257234</v>
      </c>
      <c r="D1440" s="38" t="str">
        <f>IF(AF1440="", "", IFERROR(TEXT(INDEX(Tabella4[N°], MATCH("*"&amp;AF1440&amp;"*", Tabella4[DIPENDENTE], 0)), "0000"), "Non trovato"))</f>
        <v>1894</v>
      </c>
      <c r="E1440" s="38" t="str">
        <f>IF(AG1440="", "", IF(ISERROR(MATCH("*"&amp;AG1440&amp;"*", Tabella4[DIPENDENTE], 0)), "Non trovato", TEXT(INDEX(Tabella4[N°], MATCH("*"&amp;AG1440&amp;"*", Tabella4[DIPENDENTE], 0)), "0000")))</f>
        <v>0285</v>
      </c>
      <c r="F1440" s="48" t="str">
        <f t="shared" si="485"/>
        <v>CORTESE</v>
      </c>
      <c r="G1440" s="48" t="str">
        <f t="shared" si="486"/>
        <v>GALIFFI</v>
      </c>
      <c r="H1440" s="57"/>
      <c r="I1440" s="68" t="str">
        <f t="shared" si="487"/>
        <v>02</v>
      </c>
      <c r="J1440" s="39" t="str">
        <f t="shared" si="498"/>
        <v/>
      </c>
      <c r="K1440" s="40" t="str">
        <f t="shared" si="499"/>
        <v>02:00</v>
      </c>
      <c r="L1440" s="48"/>
      <c r="M1440" s="41" t="str">
        <f t="shared" si="500"/>
        <v/>
      </c>
      <c r="N1440" s="41" t="str">
        <f t="shared" si="488"/>
        <v/>
      </c>
      <c r="O1440" s="10" t="str">
        <f t="shared" si="489"/>
        <v>02:00</v>
      </c>
      <c r="P1440" s="10" t="str">
        <f t="shared" si="490"/>
        <v/>
      </c>
      <c r="Q1440" s="48" t="str">
        <f t="shared" si="491"/>
        <v/>
      </c>
      <c r="R1440" s="48" t="str">
        <f t="shared" si="492"/>
        <v/>
      </c>
      <c r="S1440" s="42" t="str">
        <f t="shared" si="493"/>
        <v>DOPPIO</v>
      </c>
      <c r="T1440" s="57" t="str">
        <f>Tabella3[[#This Row],[Descrizione Attività]]</f>
        <v>Utilities: squ elett correttiva Luglio</v>
      </c>
      <c r="U1440" s="57" t="str">
        <f>IF(Tabella1[[#This Row],[DATA]]="","","02")</f>
        <v>02</v>
      </c>
      <c r="V1440" s="34"/>
      <c r="W1440" s="34"/>
      <c r="X1440" s="33"/>
      <c r="Y1440" s="23"/>
      <c r="Z1440" s="21" t="str">
        <f t="shared" si="494"/>
        <v>martedì</v>
      </c>
      <c r="AA1440" s="22">
        <f t="shared" si="495"/>
        <v>2</v>
      </c>
      <c r="AB1440" s="22" t="str">
        <f t="shared" si="496"/>
        <v>02:00</v>
      </c>
      <c r="AC1440" s="22" t="str">
        <f t="shared" si="497"/>
        <v>NO</v>
      </c>
      <c r="AD1440" s="46"/>
      <c r="AE1440" s="85">
        <v>45853</v>
      </c>
      <c r="AF1440" s="86" t="s">
        <v>58</v>
      </c>
      <c r="AG1440" s="86" t="s">
        <v>267</v>
      </c>
      <c r="AH1440" s="86">
        <v>5400257234</v>
      </c>
      <c r="AI1440" s="86">
        <v>10</v>
      </c>
      <c r="AJ1440" s="87">
        <v>10</v>
      </c>
      <c r="AK1440" s="87">
        <v>12</v>
      </c>
      <c r="AL1440" s="87">
        <v>4</v>
      </c>
      <c r="AM1440" s="86" t="s">
        <v>265</v>
      </c>
      <c r="AN1440" s="86" t="s">
        <v>45</v>
      </c>
      <c r="AO1440" s="75" t="s">
        <v>61</v>
      </c>
    </row>
    <row r="1441" spans="1:41" ht="14.45" customHeight="1">
      <c r="A1441" s="38"/>
      <c r="B1441" s="9">
        <f t="shared" si="484"/>
        <v>45853</v>
      </c>
      <c r="C1441" s="39">
        <f t="shared" si="501"/>
        <v>5400257236</v>
      </c>
      <c r="D1441" s="38" t="str">
        <f>IF(AF1441="", "", IFERROR(TEXT(INDEX(Tabella4[N°], MATCH("*"&amp;AF1441&amp;"*", Tabella4[DIPENDENTE], 0)), "0000"), "Non trovato"))</f>
        <v>0552</v>
      </c>
      <c r="E1441" s="38" t="str">
        <f>IF(AG1441="", "", IF(ISERROR(MATCH("*"&amp;AG1441&amp;"*", Tabella4[DIPENDENTE], 0)), "Non trovato", TEXT(INDEX(Tabella4[N°], MATCH("*"&amp;AG1441&amp;"*", Tabella4[DIPENDENTE], 0)), "0000")))</f>
        <v>0431</v>
      </c>
      <c r="F1441" s="48" t="str">
        <f t="shared" si="485"/>
        <v>DI MARE</v>
      </c>
      <c r="G1441" s="48" t="str">
        <f t="shared" si="486"/>
        <v>DI NICOLA</v>
      </c>
      <c r="H1441" s="57"/>
      <c r="I1441" s="68" t="str">
        <f t="shared" si="487"/>
        <v>02</v>
      </c>
      <c r="J1441" s="39" t="str">
        <f t="shared" si="498"/>
        <v/>
      </c>
      <c r="K1441" s="40" t="str">
        <f t="shared" si="499"/>
        <v>05:00</v>
      </c>
      <c r="L1441" s="48"/>
      <c r="M1441" s="41" t="str">
        <f t="shared" si="500"/>
        <v/>
      </c>
      <c r="N1441" s="41" t="str">
        <f t="shared" si="488"/>
        <v/>
      </c>
      <c r="O1441" s="10" t="str">
        <f t="shared" si="489"/>
        <v>05:00</v>
      </c>
      <c r="P1441" s="10" t="str">
        <f t="shared" si="490"/>
        <v/>
      </c>
      <c r="Q1441" s="48" t="str">
        <f t="shared" si="491"/>
        <v/>
      </c>
      <c r="R1441" s="48" t="str">
        <f t="shared" si="492"/>
        <v/>
      </c>
      <c r="S1441" s="42" t="str">
        <f t="shared" si="493"/>
        <v>DOPPIO</v>
      </c>
      <c r="T1441" s="57" t="str">
        <f>Tabella3[[#This Row],[Descrizione Attività]]</f>
        <v>PA1S: squ elettr correttiva Luglio</v>
      </c>
      <c r="U1441" s="57" t="str">
        <f>IF(Tabella1[[#This Row],[DATA]]="","","02")</f>
        <v>02</v>
      </c>
      <c r="V1441" s="34"/>
      <c r="W1441" s="34"/>
      <c r="X1441" s="33"/>
      <c r="Y1441" s="23"/>
      <c r="Z1441" s="21" t="str">
        <f t="shared" si="494"/>
        <v>martedì</v>
      </c>
      <c r="AA1441" s="22">
        <f t="shared" si="495"/>
        <v>5</v>
      </c>
      <c r="AB1441" s="22" t="str">
        <f t="shared" si="496"/>
        <v>05:00</v>
      </c>
      <c r="AC1441" s="22" t="str">
        <f t="shared" si="497"/>
        <v>NO</v>
      </c>
      <c r="AD1441" s="46"/>
      <c r="AE1441" s="85">
        <v>45853</v>
      </c>
      <c r="AF1441" s="86" t="s">
        <v>63</v>
      </c>
      <c r="AG1441" s="86" t="s">
        <v>64</v>
      </c>
      <c r="AH1441" s="86">
        <v>5400257236</v>
      </c>
      <c r="AI1441" s="86">
        <v>10</v>
      </c>
      <c r="AJ1441" s="87">
        <v>6</v>
      </c>
      <c r="AK1441" s="87">
        <v>11</v>
      </c>
      <c r="AL1441" s="87">
        <v>10</v>
      </c>
      <c r="AM1441" s="86" t="s">
        <v>254</v>
      </c>
      <c r="AN1441" s="86" t="s">
        <v>45</v>
      </c>
      <c r="AO1441" s="75" t="s">
        <v>61</v>
      </c>
    </row>
    <row r="1442" spans="1:41" ht="14.45" customHeight="1">
      <c r="A1442" s="38"/>
      <c r="B1442" s="9">
        <f t="shared" si="484"/>
        <v>45853</v>
      </c>
      <c r="C1442" s="39">
        <f t="shared" si="501"/>
        <v>5400258412</v>
      </c>
      <c r="D1442" s="38" t="str">
        <f>IF(AF1442="", "", IFERROR(TEXT(INDEX(Tabella4[N°], MATCH("*"&amp;AF1442&amp;"*", Tabella4[DIPENDENTE], 0)), "0000"), "Non trovato"))</f>
        <v>0552</v>
      </c>
      <c r="E1442" s="38" t="str">
        <f>IF(AG1442="", "", IF(ISERROR(MATCH("*"&amp;AG1442&amp;"*", Tabella4[DIPENDENTE], 0)), "Non trovato", TEXT(INDEX(Tabella4[N°], MATCH("*"&amp;AG1442&amp;"*", Tabella4[DIPENDENTE], 0)), "0000")))</f>
        <v>0431</v>
      </c>
      <c r="F1442" s="48" t="str">
        <f t="shared" si="485"/>
        <v>DI MARE</v>
      </c>
      <c r="G1442" s="48" t="str">
        <f t="shared" si="486"/>
        <v>DI NICOLA</v>
      </c>
      <c r="H1442" s="57"/>
      <c r="I1442" s="68" t="str">
        <f t="shared" si="487"/>
        <v>02</v>
      </c>
      <c r="J1442" s="39" t="str">
        <f t="shared" si="498"/>
        <v/>
      </c>
      <c r="K1442" s="40" t="str">
        <f t="shared" si="499"/>
        <v>03:00</v>
      </c>
      <c r="L1442" s="48"/>
      <c r="M1442" s="41" t="str">
        <f t="shared" si="500"/>
        <v/>
      </c>
      <c r="N1442" s="41" t="str">
        <f t="shared" si="488"/>
        <v/>
      </c>
      <c r="O1442" s="10" t="str">
        <f t="shared" si="489"/>
        <v>03:00</v>
      </c>
      <c r="P1442" s="10" t="str">
        <f t="shared" si="490"/>
        <v/>
      </c>
      <c r="Q1442" s="48" t="str">
        <f t="shared" si="491"/>
        <v/>
      </c>
      <c r="R1442" s="48" t="str">
        <f t="shared" si="492"/>
        <v/>
      </c>
      <c r="S1442" s="42" t="str">
        <f t="shared" si="493"/>
        <v>DOPPIO</v>
      </c>
      <c r="T1442" s="57" t="str">
        <f>Tabella3[[#This Row],[Descrizione Attività]]</f>
        <v>04F101 ripristini elettrici COEMI</v>
      </c>
      <c r="U1442" s="57" t="str">
        <f>IF(Tabella1[[#This Row],[DATA]]="","","02")</f>
        <v>02</v>
      </c>
      <c r="V1442" s="34"/>
      <c r="W1442" s="34"/>
      <c r="X1442" s="33"/>
      <c r="Y1442" s="23"/>
      <c r="Z1442" s="21" t="str">
        <f t="shared" si="494"/>
        <v>martedì</v>
      </c>
      <c r="AA1442" s="22">
        <f t="shared" si="495"/>
        <v>3</v>
      </c>
      <c r="AB1442" s="22" t="str">
        <f t="shared" si="496"/>
        <v>03:00</v>
      </c>
      <c r="AC1442" s="22" t="str">
        <f t="shared" si="497"/>
        <v>NO</v>
      </c>
      <c r="AD1442" s="46"/>
      <c r="AE1442" s="85">
        <v>45853</v>
      </c>
      <c r="AF1442" s="86" t="s">
        <v>63</v>
      </c>
      <c r="AG1442" s="86" t="s">
        <v>64</v>
      </c>
      <c r="AH1442" s="86">
        <v>5400258412</v>
      </c>
      <c r="AI1442" s="86">
        <v>10</v>
      </c>
      <c r="AJ1442" s="87">
        <v>11</v>
      </c>
      <c r="AK1442" s="87">
        <v>14</v>
      </c>
      <c r="AL1442" s="87">
        <v>6</v>
      </c>
      <c r="AM1442" s="86" t="s">
        <v>302</v>
      </c>
      <c r="AN1442" s="86" t="s">
        <v>45</v>
      </c>
      <c r="AO1442" s="75" t="s">
        <v>61</v>
      </c>
    </row>
    <row r="1443" spans="1:41" ht="14.45" customHeight="1">
      <c r="A1443" s="38"/>
      <c r="B1443" s="9">
        <f t="shared" si="484"/>
        <v>45853</v>
      </c>
      <c r="C1443" s="39">
        <f t="shared" si="501"/>
        <v>5400257568</v>
      </c>
      <c r="D1443" s="38" t="str">
        <f>IF(AF1443="", "", IFERROR(TEXT(INDEX(Tabella4[N°], MATCH("*"&amp;AF1443&amp;"*", Tabella4[DIPENDENTE], 0)), "0000"), "Non trovato"))</f>
        <v>1976</v>
      </c>
      <c r="E1443" s="38" t="str">
        <f>IF(AG1443="", "", IF(ISERROR(MATCH("*"&amp;AG1443&amp;"*", Tabella4[DIPENDENTE], 0)), "Non trovato", TEXT(INDEX(Tabella4[N°], MATCH("*"&amp;AG1443&amp;"*", Tabella4[DIPENDENTE], 0)), "0000")))</f>
        <v>2150</v>
      </c>
      <c r="F1443" s="48" t="str">
        <f t="shared" si="485"/>
        <v>RIZZA F</v>
      </c>
      <c r="G1443" s="48" t="str">
        <f t="shared" si="486"/>
        <v>RIZZA C</v>
      </c>
      <c r="H1443" s="57"/>
      <c r="I1443" s="68" t="str">
        <f t="shared" si="487"/>
        <v>02</v>
      </c>
      <c r="J1443" s="39" t="str">
        <f t="shared" si="498"/>
        <v/>
      </c>
      <c r="K1443" s="40" t="str">
        <f t="shared" si="499"/>
        <v>08:00</v>
      </c>
      <c r="L1443" s="48"/>
      <c r="M1443" s="41" t="str">
        <f t="shared" si="500"/>
        <v/>
      </c>
      <c r="N1443" s="41" t="str">
        <f t="shared" si="488"/>
        <v/>
      </c>
      <c r="O1443" s="10" t="str">
        <f t="shared" si="489"/>
        <v>08:00</v>
      </c>
      <c r="P1443" s="10" t="str">
        <f t="shared" si="490"/>
        <v/>
      </c>
      <c r="Q1443" s="48" t="str">
        <f t="shared" si="491"/>
        <v/>
      </c>
      <c r="R1443" s="48" t="str">
        <f t="shared" si="492"/>
        <v/>
      </c>
      <c r="S1443" s="42" t="str">
        <f t="shared" si="493"/>
        <v>DOPPIO</v>
      </c>
      <c r="T1443" s="57" t="str">
        <f>Tabella3[[#This Row],[Descrizione Attività]]</f>
        <v>ripristini sistemi AI - luglio 2025</v>
      </c>
      <c r="U1443" s="57" t="str">
        <f>IF(Tabella1[[#This Row],[DATA]]="","","02")</f>
        <v>02</v>
      </c>
      <c r="V1443" s="34"/>
      <c r="W1443" s="34"/>
      <c r="X1443" s="33"/>
      <c r="Y1443" s="23"/>
      <c r="Z1443" s="21" t="str">
        <f t="shared" si="494"/>
        <v>martedì</v>
      </c>
      <c r="AA1443" s="22">
        <f t="shared" si="495"/>
        <v>8</v>
      </c>
      <c r="AB1443" s="22" t="str">
        <f t="shared" si="496"/>
        <v>08:00</v>
      </c>
      <c r="AC1443" s="22" t="str">
        <f t="shared" si="497"/>
        <v>NO</v>
      </c>
      <c r="AD1443" s="46"/>
      <c r="AE1443" s="85">
        <v>45853</v>
      </c>
      <c r="AF1443" s="86" t="s">
        <v>77</v>
      </c>
      <c r="AG1443" s="86" t="s">
        <v>78</v>
      </c>
      <c r="AH1443" s="86">
        <v>5400257568</v>
      </c>
      <c r="AI1443" s="86">
        <v>10</v>
      </c>
      <c r="AJ1443" s="87">
        <v>6</v>
      </c>
      <c r="AK1443" s="87">
        <v>14</v>
      </c>
      <c r="AL1443" s="87">
        <v>16</v>
      </c>
      <c r="AM1443" s="86" t="s">
        <v>253</v>
      </c>
      <c r="AN1443" s="86" t="s">
        <v>45</v>
      </c>
      <c r="AO1443" s="75" t="s">
        <v>80</v>
      </c>
    </row>
    <row r="1444" spans="1:41" ht="14.45" customHeight="1">
      <c r="A1444" s="38"/>
      <c r="B1444" s="9">
        <f t="shared" si="484"/>
        <v>45853</v>
      </c>
      <c r="C1444" s="39">
        <f t="shared" si="501"/>
        <v>5400250282</v>
      </c>
      <c r="D1444" s="38" t="str">
        <f>IF(AF1444="", "", IFERROR(TEXT(INDEX(Tabella4[N°], MATCH("*"&amp;AF1444&amp;"*", Tabella4[DIPENDENTE], 0)), "0000"), "Non trovato"))</f>
        <v>0319</v>
      </c>
      <c r="E1444" s="38" t="str">
        <f>IF(AG1444="", "", IF(ISERROR(MATCH("*"&amp;AG1444&amp;"*", Tabella4[DIPENDENTE], 0)), "Non trovato", TEXT(INDEX(Tabella4[N°], MATCH("*"&amp;AG1444&amp;"*", Tabella4[DIPENDENTE], 0)), "0000")))</f>
        <v>2011</v>
      </c>
      <c r="F1444" s="48" t="str">
        <f t="shared" si="485"/>
        <v>AMARA</v>
      </c>
      <c r="G1444" s="48" t="str">
        <f t="shared" si="486"/>
        <v>SCAVULLO</v>
      </c>
      <c r="H1444" s="57"/>
      <c r="I1444" s="68" t="str">
        <f t="shared" si="487"/>
        <v>02</v>
      </c>
      <c r="J1444" s="39" t="str">
        <f t="shared" si="498"/>
        <v/>
      </c>
      <c r="K1444" s="40" t="str">
        <f t="shared" si="499"/>
        <v>06:00</v>
      </c>
      <c r="L1444" s="48"/>
      <c r="M1444" s="41" t="str">
        <f t="shared" si="500"/>
        <v/>
      </c>
      <c r="N1444" s="41" t="str">
        <f t="shared" si="488"/>
        <v/>
      </c>
      <c r="O1444" s="10" t="str">
        <f t="shared" si="489"/>
        <v>06:00</v>
      </c>
      <c r="P1444" s="10" t="str">
        <f t="shared" si="490"/>
        <v/>
      </c>
      <c r="Q1444" s="48" t="str">
        <f t="shared" si="491"/>
        <v/>
      </c>
      <c r="R1444" s="48" t="str">
        <f t="shared" si="492"/>
        <v/>
      </c>
      <c r="S1444" s="42" t="str">
        <f t="shared" si="493"/>
        <v>DOPPIO</v>
      </c>
      <c r="T1444" s="57" t="str">
        <f>Tabella3[[#This Row],[Descrizione Attività]]</f>
        <v>200/MP102A-MP103C-scavo e ric guasto</v>
      </c>
      <c r="U1444" s="57" t="str">
        <f>IF(Tabella1[[#This Row],[DATA]]="","","02")</f>
        <v>02</v>
      </c>
      <c r="V1444" s="34"/>
      <c r="W1444" s="34"/>
      <c r="X1444" s="33"/>
      <c r="Y1444" s="23"/>
      <c r="Z1444" s="21" t="str">
        <f t="shared" si="494"/>
        <v>martedì</v>
      </c>
      <c r="AA1444" s="22">
        <f t="shared" si="495"/>
        <v>6</v>
      </c>
      <c r="AB1444" s="22" t="str">
        <f t="shared" si="496"/>
        <v>06:00</v>
      </c>
      <c r="AC1444" s="22" t="str">
        <f t="shared" si="497"/>
        <v>NO</v>
      </c>
      <c r="AD1444" s="46"/>
      <c r="AE1444" s="85">
        <v>45853</v>
      </c>
      <c r="AF1444" s="86" t="s">
        <v>155</v>
      </c>
      <c r="AG1444" s="86" t="s">
        <v>84</v>
      </c>
      <c r="AH1444" s="86">
        <v>5400250282</v>
      </c>
      <c r="AI1444" s="86">
        <v>10</v>
      </c>
      <c r="AJ1444" s="87">
        <v>6</v>
      </c>
      <c r="AK1444" s="87">
        <v>12</v>
      </c>
      <c r="AL1444" s="87">
        <v>12</v>
      </c>
      <c r="AM1444" s="86" t="s">
        <v>237</v>
      </c>
      <c r="AN1444" s="86" t="s">
        <v>45</v>
      </c>
      <c r="AO1444" s="75" t="s">
        <v>61</v>
      </c>
    </row>
    <row r="1445" spans="1:41" ht="14.45" customHeight="1">
      <c r="A1445" s="38"/>
      <c r="B1445" s="9">
        <f t="shared" si="484"/>
        <v>45853</v>
      </c>
      <c r="C1445" s="39">
        <f>IF(AH1445="","", IF(OR(AH1445=4041, AH1445=4042, AH1445=4043, AH1445=4044, AH1445=4045, AH1445=4046, AH1445=4048, AH1445=4049, AH1445=4051, AH1445=4052, AH1445=4053, AH1445=4054),
404,
IF(AH1445=4047,
"ALTRO CANTIERE",
IF(AH1445=4050,
430,
IF(LEN(AH1445)=5,
MID(AH1445, 1, 2) &amp; "/" &amp; MID(AH1445, 3, 3),
AH1445)
)
)
))</f>
        <v>5400257240</v>
      </c>
      <c r="D1445" s="38" t="str">
        <f>IF(AF1445="", "", IFERROR(TEXT(INDEX(Tabella4[N°], MATCH("*"&amp;AF1445&amp;"*", Tabella4[DIPENDENTE], 0)), "0000"), "Non trovato"))</f>
        <v>0476</v>
      </c>
      <c r="E1445" s="38" t="str">
        <f>IF(AG1445="", "", IF(ISERROR(MATCH("*"&amp;AG1445&amp;"*", Tabella4[DIPENDENTE], 0)), "Non trovato", TEXT(INDEX(Tabella4[N°], MATCH("*"&amp;AG1445&amp;"*", Tabella4[DIPENDENTE], 0)), "0000")))</f>
        <v/>
      </c>
      <c r="F1445" s="48" t="str">
        <f t="shared" si="485"/>
        <v>ARICO'</v>
      </c>
      <c r="G1445" s="48" t="str">
        <f t="shared" si="486"/>
        <v/>
      </c>
      <c r="H1445" s="57"/>
      <c r="I1445" s="68" t="str">
        <f t="shared" si="487"/>
        <v>02</v>
      </c>
      <c r="J1445" s="39" t="str">
        <f t="shared" ref="J1445:J1475" si="502">IF(OR(AH1445=4041, AH1445=4048, AH1445=4049, AH1445=4054, AH1445=4050,AH1445=428),
IF(TEXT(VALUE(AB1445) -
IF(M1445&lt;&gt;"", VALUE(M1445), 0) -
IF(N1445&lt;&gt;"", VALUE(N1445), 0),
"[hh]:mm") = "00:00",
"",
TEXT(VALUE(AB1445) -
IF(M1445&lt;&gt;"", VALUE(M1445), 0) -
IF(N1445&lt;&gt;"", VALUE(N1445), 0),
"[hh]:mm")),
"")</f>
        <v/>
      </c>
      <c r="K1445" s="40" t="str">
        <f t="shared" ref="K1445:K1475" si="503">IF(AND(AH1445&lt;&gt;4041, AH1445&lt;&gt;428, AH1445&lt;&gt;4048, AH1445&lt;&gt;4054, AH1445&lt;&gt;4049, AH1445&lt;&gt;4045, AH1445&lt;&gt;4046, AH1445&lt;&gt;4052, AH1445&lt;&gt;4044, AH1445&lt;&gt;4042, AH1445&lt;&gt;4043, AH1445&lt;&gt;4053, AH1445&lt;&gt;4047, AH1445&lt;&gt;4050),
IF(ISERROR(TEXT(VALUE(AB1445) -
IF(M1445&lt;&gt;"", VALUE(M1445), 0) -
IF(N1445&lt;&gt;"", VALUE(N1445), 0),
"[hh]:mm")), "",
IF(TEXT(VALUE(AB1445) -
IF(M1445&lt;&gt;"", VALUE(M1445), 0) -
IF(N1445&lt;&gt;"", VALUE(N1445), 0),
"[hh]:mm") = "00:00",
"",
TEXT(VALUE(AB1445) -
IF(M1445&lt;&gt;"", VALUE(M1445), 0) -
IF(N1445&lt;&gt;"", VALUE(N1445), 0),
"[hh]:mm"))),
"")</f>
        <v>00:15</v>
      </c>
      <c r="L1445" s="48"/>
      <c r="M1445" s="41" t="str">
        <f t="shared" ref="M1445:M1475" si="504">IF(AND(AC1445="NO", OR(Z1445="lunedì", Z1445="martedì", Z1445="mercoledì", Z1445="giovedì", Z1445="venerdì")),
IF(Z1445="venerdì",
IF(VALUE(AB1445)&gt;VALUE("7:00"),TEXT(VALUE(AB1445)-VALUE("7:00"),"[hh]:mm"),""),
IF(VALUE(AB1445)&gt;VALUE("8:15"),TEXT(VALUE(AB1445)-VALUE("8:15"),"[hh]:mm"),"")
),
"")</f>
        <v/>
      </c>
      <c r="N1445" s="41" t="str">
        <f t="shared" si="488"/>
        <v/>
      </c>
      <c r="O1445" s="10" t="str">
        <f t="shared" si="489"/>
        <v>00:15</v>
      </c>
      <c r="P1445" s="10" t="str">
        <f t="shared" si="490"/>
        <v/>
      </c>
      <c r="Q1445" s="48" t="str">
        <f t="shared" si="491"/>
        <v/>
      </c>
      <c r="R1445" s="48" t="str">
        <f t="shared" si="492"/>
        <v/>
      </c>
      <c r="S1445" s="42" t="str">
        <f t="shared" si="493"/>
        <v>SINGOLO</v>
      </c>
      <c r="T1445" s="57" t="str">
        <f>Tabella3[[#This Row],[Descrizione Attività]]</f>
        <v>ARCOM BLE PON: squ stru corrett Luglio</v>
      </c>
      <c r="U1445" s="57" t="str">
        <f>IF(Tabella1[[#This Row],[DATA]]="","","02")</f>
        <v>02</v>
      </c>
      <c r="V1445" s="34"/>
      <c r="W1445" s="34"/>
      <c r="X1445" s="33"/>
      <c r="Y1445" s="23"/>
      <c r="Z1445" s="21" t="str">
        <f t="shared" si="494"/>
        <v>martedì</v>
      </c>
      <c r="AA1445" s="22">
        <f t="shared" si="495"/>
        <v>0.25</v>
      </c>
      <c r="AB1445" s="22" t="str">
        <f t="shared" si="496"/>
        <v>00:15</v>
      </c>
      <c r="AC1445" s="22" t="str">
        <f t="shared" si="497"/>
        <v>NO</v>
      </c>
      <c r="AD1445" s="46"/>
      <c r="AE1445" s="85">
        <v>45853</v>
      </c>
      <c r="AF1445" s="86" t="s">
        <v>108</v>
      </c>
      <c r="AG1445" s="86"/>
      <c r="AH1445" s="86">
        <v>5400257240</v>
      </c>
      <c r="AI1445" s="86">
        <v>10</v>
      </c>
      <c r="AJ1445" s="87">
        <v>6</v>
      </c>
      <c r="AK1445" s="87">
        <v>6.15</v>
      </c>
      <c r="AL1445" s="87">
        <v>0.25</v>
      </c>
      <c r="AM1445" s="86" t="s">
        <v>261</v>
      </c>
      <c r="AN1445" s="86" t="s">
        <v>45</v>
      </c>
      <c r="AO1445" s="75" t="s">
        <v>46</v>
      </c>
    </row>
    <row r="1446" spans="1:41" ht="14.45" customHeight="1">
      <c r="A1446" s="38"/>
      <c r="B1446" s="11">
        <f t="shared" si="484"/>
        <v>45853</v>
      </c>
      <c r="C1446" s="39">
        <f t="shared" ref="C1446:C1475" si="505">IF(AH1446="","", IF(OR(AH1446=4041, AH1446=4042, AH1446=4043, AH1446=4044, AH1446=4045, AH1446=4046, AH1446=4048, AH1446=4049, AH1446=4051, AH1446=4052, AH1446=4053, AH1446=4054),
404,
IF(AH1446=4047,
"ALTRO CANTIERE",
IF(AH1446=4050,
430,
IF(LEN(AH1446)=5,
MID(AH1446, 1, 2) &amp; "/" &amp; MID(AH1446, 3, 3),
AH1446)
)
)
))</f>
        <v>5400243313</v>
      </c>
      <c r="D1446" s="50" t="str">
        <f>IF(AF1446="", "", IFERROR(TEXT(INDEX(Tabella4[N°], MATCH("*"&amp;AF1446&amp;"*", Tabella4[DIPENDENTE], 0)), "0000"), "Non trovato"))</f>
        <v>1833</v>
      </c>
      <c r="E1446" s="50" t="str">
        <f>IF(AG1446="", "", IF(ISERROR(MATCH("*"&amp;AG1446&amp;"*", Tabella4[DIPENDENTE], 0)), "Non trovato", TEXT(INDEX(Tabella4[N°], MATCH("*"&amp;AG1446&amp;"*", Tabella4[DIPENDENTE], 0)), "0000")))</f>
        <v>2083</v>
      </c>
      <c r="F1446" s="48" t="str">
        <f t="shared" si="485"/>
        <v>MICELI</v>
      </c>
      <c r="G1446" s="48" t="str">
        <f t="shared" si="486"/>
        <v>NOCERA</v>
      </c>
      <c r="H1446" s="57"/>
      <c r="I1446" s="68" t="str">
        <f t="shared" si="487"/>
        <v>02</v>
      </c>
      <c r="J1446" s="39" t="str">
        <f t="shared" si="502"/>
        <v/>
      </c>
      <c r="K1446" s="40" t="str">
        <f t="shared" si="503"/>
        <v>06:00</v>
      </c>
      <c r="L1446" s="48"/>
      <c r="M1446" s="41" t="str">
        <f t="shared" si="504"/>
        <v/>
      </c>
      <c r="N1446" s="41" t="str">
        <f t="shared" si="488"/>
        <v/>
      </c>
      <c r="O1446" s="10" t="str">
        <f t="shared" si="489"/>
        <v>06:00</v>
      </c>
      <c r="P1446" s="10" t="str">
        <f t="shared" si="490"/>
        <v/>
      </c>
      <c r="Q1446" s="48" t="str">
        <f t="shared" si="491"/>
        <v/>
      </c>
      <c r="R1446" s="48" t="str">
        <f t="shared" si="492"/>
        <v/>
      </c>
      <c r="S1446" s="42" t="str">
        <f t="shared" si="493"/>
        <v>DOPPIO</v>
      </c>
      <c r="T1446" s="57" t="str">
        <f>Tabella3[[#This Row],[Descrizione Attività]]</f>
        <v>Assistenza ELE attività edili_2025</v>
      </c>
      <c r="U1446" s="57" t="str">
        <f>IF(Tabella1[[#This Row],[DATA]]="","","02")</f>
        <v>02</v>
      </c>
      <c r="V1446" s="34"/>
      <c r="W1446" s="34"/>
      <c r="X1446" s="33"/>
      <c r="Y1446" s="23"/>
      <c r="Z1446" s="21" t="str">
        <f t="shared" si="494"/>
        <v>martedì</v>
      </c>
      <c r="AA1446" s="22">
        <f t="shared" si="495"/>
        <v>6</v>
      </c>
      <c r="AB1446" s="22" t="str">
        <f t="shared" si="496"/>
        <v>06:00</v>
      </c>
      <c r="AC1446" s="22" t="str">
        <f t="shared" si="497"/>
        <v>NO</v>
      </c>
      <c r="AD1446" s="46"/>
      <c r="AE1446" s="85">
        <v>45853</v>
      </c>
      <c r="AF1446" s="86" t="s">
        <v>82</v>
      </c>
      <c r="AG1446" s="86" t="s">
        <v>88</v>
      </c>
      <c r="AH1446" s="86">
        <v>5400243313</v>
      </c>
      <c r="AI1446" s="86">
        <v>10</v>
      </c>
      <c r="AJ1446" s="87">
        <v>6</v>
      </c>
      <c r="AK1446" s="87">
        <v>12</v>
      </c>
      <c r="AL1446" s="87">
        <v>12</v>
      </c>
      <c r="AM1446" s="86" t="s">
        <v>145</v>
      </c>
      <c r="AN1446" s="86" t="s">
        <v>45</v>
      </c>
      <c r="AO1446" s="75" t="s">
        <v>61</v>
      </c>
    </row>
    <row r="1447" spans="1:41" ht="14.45" customHeight="1">
      <c r="A1447" s="38"/>
      <c r="B1447" s="11">
        <f t="shared" si="484"/>
        <v>45853</v>
      </c>
      <c r="C1447" s="39">
        <f t="shared" si="505"/>
        <v>5400256406</v>
      </c>
      <c r="D1447" s="50" t="str">
        <f>IF(AF1447="", "", IFERROR(TEXT(INDEX(Tabella4[N°], MATCH("*"&amp;AF1447&amp;"*", Tabella4[DIPENDENTE], 0)), "0000"), "Non trovato"))</f>
        <v>1904</v>
      </c>
      <c r="E1447" s="50" t="str">
        <f>IF(AG1447="", "", IF(ISERROR(MATCH("*"&amp;AG1447&amp;"*", Tabella4[DIPENDENTE], 0)), "Non trovato", TEXT(INDEX(Tabella4[N°], MATCH("*"&amp;AG1447&amp;"*", Tabella4[DIPENDENTE], 0)), "0000")))</f>
        <v>2114</v>
      </c>
      <c r="F1447" s="48" t="str">
        <f t="shared" si="485"/>
        <v>LA ROCCA</v>
      </c>
      <c r="G1447" s="48" t="str">
        <f t="shared" si="486"/>
        <v>GUARINO</v>
      </c>
      <c r="H1447" s="57"/>
      <c r="I1447" s="68" t="str">
        <f t="shared" si="487"/>
        <v>02</v>
      </c>
      <c r="J1447" s="39" t="str">
        <f t="shared" si="502"/>
        <v/>
      </c>
      <c r="K1447" s="40" t="str">
        <f t="shared" si="503"/>
        <v>06:00</v>
      </c>
      <c r="L1447" s="48"/>
      <c r="M1447" s="41" t="str">
        <f t="shared" si="504"/>
        <v/>
      </c>
      <c r="N1447" s="41" t="str">
        <f t="shared" si="488"/>
        <v/>
      </c>
      <c r="O1447" s="10" t="str">
        <f t="shared" si="489"/>
        <v>06:00</v>
      </c>
      <c r="P1447" s="10" t="str">
        <f t="shared" si="490"/>
        <v/>
      </c>
      <c r="Q1447" s="48" t="str">
        <f t="shared" si="491"/>
        <v/>
      </c>
      <c r="R1447" s="48" t="str">
        <f t="shared" si="492"/>
        <v/>
      </c>
      <c r="S1447" s="42" t="str">
        <f t="shared" si="493"/>
        <v>DOPPIO</v>
      </c>
      <c r="T1447" s="57" t="str">
        <f>Tabella3[[#This Row],[Descrizione Attività]]</f>
        <v>Ric. gua. ILLUMINAZIONE SP3</v>
      </c>
      <c r="U1447" s="57" t="str">
        <f>IF(Tabella1[[#This Row],[DATA]]="","","02")</f>
        <v>02</v>
      </c>
      <c r="V1447" s="34"/>
      <c r="W1447" s="34"/>
      <c r="X1447" s="33"/>
      <c r="Y1447" s="23"/>
      <c r="Z1447" s="21" t="str">
        <f t="shared" si="494"/>
        <v>martedì</v>
      </c>
      <c r="AA1447" s="22">
        <f t="shared" si="495"/>
        <v>6</v>
      </c>
      <c r="AB1447" s="22" t="str">
        <f t="shared" si="496"/>
        <v>06:00</v>
      </c>
      <c r="AC1447" s="22" t="str">
        <f t="shared" si="497"/>
        <v>NO</v>
      </c>
      <c r="AD1447" s="46"/>
      <c r="AE1447" s="85">
        <v>45853</v>
      </c>
      <c r="AF1447" s="86" t="s">
        <v>59</v>
      </c>
      <c r="AG1447" s="86" t="s">
        <v>43</v>
      </c>
      <c r="AH1447" s="86">
        <v>5400256406</v>
      </c>
      <c r="AI1447" s="86">
        <v>10</v>
      </c>
      <c r="AJ1447" s="87">
        <v>6</v>
      </c>
      <c r="AK1447" s="87">
        <v>12</v>
      </c>
      <c r="AL1447" s="87">
        <v>12</v>
      </c>
      <c r="AM1447" s="86" t="s">
        <v>211</v>
      </c>
      <c r="AN1447" s="86" t="s">
        <v>45</v>
      </c>
      <c r="AO1447" s="75" t="s">
        <v>61</v>
      </c>
    </row>
    <row r="1448" spans="1:41" ht="14.45" customHeight="1">
      <c r="A1448" s="38"/>
      <c r="B1448" s="11">
        <f t="shared" si="484"/>
        <v>45853</v>
      </c>
      <c r="C1448" s="39">
        <f t="shared" si="505"/>
        <v>5400257677</v>
      </c>
      <c r="D1448" s="50" t="str">
        <f>IF(AF1448="", "", IFERROR(TEXT(INDEX(Tabella4[N°], MATCH("*"&amp;AF1448&amp;"*", Tabella4[DIPENDENTE], 0)), "0000"), "Non trovato"))</f>
        <v>0483</v>
      </c>
      <c r="E1448" s="50" t="str">
        <f>IF(AG1448="", "", IF(ISERROR(MATCH("*"&amp;AG1448&amp;"*", Tabella4[DIPENDENTE], 0)), "Non trovato", TEXT(INDEX(Tabella4[N°], MATCH("*"&amp;AG1448&amp;"*", Tabella4[DIPENDENTE], 0)), "0000")))</f>
        <v>0263</v>
      </c>
      <c r="F1448" s="48" t="str">
        <f t="shared" si="485"/>
        <v>SCARAVELLI</v>
      </c>
      <c r="G1448" s="48" t="str">
        <f t="shared" si="486"/>
        <v>ROSSITTO G</v>
      </c>
      <c r="H1448" s="57"/>
      <c r="I1448" s="68" t="str">
        <f t="shared" si="487"/>
        <v>02</v>
      </c>
      <c r="J1448" s="39" t="str">
        <f t="shared" si="502"/>
        <v/>
      </c>
      <c r="K1448" s="40" t="str">
        <f t="shared" si="503"/>
        <v>02:00</v>
      </c>
      <c r="L1448" s="48"/>
      <c r="M1448" s="41" t="str">
        <f t="shared" si="504"/>
        <v/>
      </c>
      <c r="N1448" s="41" t="str">
        <f t="shared" si="488"/>
        <v/>
      </c>
      <c r="O1448" s="10" t="str">
        <f t="shared" si="489"/>
        <v>02:00</v>
      </c>
      <c r="P1448" s="10" t="str">
        <f t="shared" si="490"/>
        <v/>
      </c>
      <c r="Q1448" s="48" t="str">
        <f t="shared" si="491"/>
        <v/>
      </c>
      <c r="R1448" s="48" t="str">
        <f t="shared" si="492"/>
        <v/>
      </c>
      <c r="S1448" s="42" t="str">
        <f t="shared" si="493"/>
        <v>DOPPIO</v>
      </c>
      <c r="T1448" s="57" t="str">
        <f>Tabella3[[#This Row],[Descrizione Attività]]</f>
        <v>Test TPO_Illuminazione notturna SP2</v>
      </c>
      <c r="U1448" s="57" t="str">
        <f>IF(Tabella1[[#This Row],[DATA]]="","","02")</f>
        <v>02</v>
      </c>
      <c r="V1448" s="34"/>
      <c r="W1448" s="34"/>
      <c r="X1448" s="33"/>
      <c r="Y1448" s="23"/>
      <c r="Z1448" s="21" t="str">
        <f t="shared" si="494"/>
        <v>martedì</v>
      </c>
      <c r="AA1448" s="22">
        <f t="shared" si="495"/>
        <v>2</v>
      </c>
      <c r="AB1448" s="22" t="str">
        <f t="shared" si="496"/>
        <v>02:00</v>
      </c>
      <c r="AC1448" s="22" t="str">
        <f t="shared" si="497"/>
        <v>NO</v>
      </c>
      <c r="AD1448" s="46"/>
      <c r="AE1448" s="85">
        <v>45853</v>
      </c>
      <c r="AF1448" s="86" t="s">
        <v>51</v>
      </c>
      <c r="AG1448" s="86" t="s">
        <v>110</v>
      </c>
      <c r="AH1448" s="86">
        <v>5400257677</v>
      </c>
      <c r="AI1448" s="86">
        <v>10</v>
      </c>
      <c r="AJ1448" s="87">
        <v>6</v>
      </c>
      <c r="AK1448" s="87">
        <v>8</v>
      </c>
      <c r="AL1448" s="87">
        <v>4</v>
      </c>
      <c r="AM1448" s="86" t="s">
        <v>304</v>
      </c>
      <c r="AN1448" s="86" t="s">
        <v>45</v>
      </c>
      <c r="AO1448" s="75" t="s">
        <v>61</v>
      </c>
    </row>
    <row r="1449" spans="1:41" ht="14.45" customHeight="1">
      <c r="A1449" s="38"/>
      <c r="B1449" s="11">
        <f t="shared" si="484"/>
        <v>45853</v>
      </c>
      <c r="C1449" s="39">
        <f t="shared" si="505"/>
        <v>5400258095</v>
      </c>
      <c r="D1449" s="50" t="str">
        <f>IF(AF1449="", "", IFERROR(TEXT(INDEX(Tabella4[N°], MATCH("*"&amp;AF1449&amp;"*", Tabella4[DIPENDENTE], 0)), "0000"), "Non trovato"))</f>
        <v>1969</v>
      </c>
      <c r="E1449" s="50" t="str">
        <f>IF(AG1449="", "", IF(ISERROR(MATCH("*"&amp;AG1449&amp;"*", Tabella4[DIPENDENTE], 0)), "Non trovato", TEXT(INDEX(Tabella4[N°], MATCH("*"&amp;AG1449&amp;"*", Tabella4[DIPENDENTE], 0)), "0000")))</f>
        <v>0242</v>
      </c>
      <c r="F1449" s="48" t="str">
        <f t="shared" si="485"/>
        <v>BELLISTRI</v>
      </c>
      <c r="G1449" s="48" t="str">
        <f t="shared" si="486"/>
        <v>OGNISANTI</v>
      </c>
      <c r="H1449" s="57"/>
      <c r="I1449" s="68" t="str">
        <f t="shared" si="487"/>
        <v>02</v>
      </c>
      <c r="J1449" s="39" t="str">
        <f t="shared" si="502"/>
        <v/>
      </c>
      <c r="K1449" s="40" t="str">
        <f t="shared" si="503"/>
        <v>08:00</v>
      </c>
      <c r="L1449" s="48"/>
      <c r="M1449" s="41" t="str">
        <f t="shared" si="504"/>
        <v/>
      </c>
      <c r="N1449" s="41" t="str">
        <f t="shared" si="488"/>
        <v/>
      </c>
      <c r="O1449" s="10" t="str">
        <f t="shared" si="489"/>
        <v>08:00</v>
      </c>
      <c r="P1449" s="10" t="str">
        <f t="shared" si="490"/>
        <v/>
      </c>
      <c r="Q1449" s="48" t="str">
        <f t="shared" si="491"/>
        <v/>
      </c>
      <c r="R1449" s="48" t="str">
        <f t="shared" si="492"/>
        <v/>
      </c>
      <c r="S1449" s="42" t="str">
        <f t="shared" si="493"/>
        <v>DOPPIO</v>
      </c>
      <c r="T1449" s="57" t="str">
        <f>Tabella3[[#This Row],[Descrizione Attività]]</f>
        <v>Sostituzione Trasformatore 305/A2</v>
      </c>
      <c r="U1449" s="57" t="str">
        <f>IF(Tabella1[[#This Row],[DATA]]="","","02")</f>
        <v>02</v>
      </c>
      <c r="V1449" s="34"/>
      <c r="W1449" s="34"/>
      <c r="X1449" s="33"/>
      <c r="Y1449" s="23"/>
      <c r="Z1449" s="21" t="str">
        <f t="shared" si="494"/>
        <v>martedì</v>
      </c>
      <c r="AA1449" s="22">
        <f t="shared" si="495"/>
        <v>8</v>
      </c>
      <c r="AB1449" s="22" t="str">
        <f t="shared" si="496"/>
        <v>08:00</v>
      </c>
      <c r="AC1449" s="22" t="str">
        <f t="shared" si="497"/>
        <v>NO</v>
      </c>
      <c r="AD1449" s="46"/>
      <c r="AE1449" s="85">
        <v>45853</v>
      </c>
      <c r="AF1449" s="86" t="s">
        <v>73</v>
      </c>
      <c r="AG1449" s="86" t="s">
        <v>280</v>
      </c>
      <c r="AH1449" s="86">
        <v>5400258095</v>
      </c>
      <c r="AI1449" s="86">
        <v>10</v>
      </c>
      <c r="AJ1449" s="87">
        <v>6</v>
      </c>
      <c r="AK1449" s="87">
        <v>14</v>
      </c>
      <c r="AL1449" s="87">
        <v>16</v>
      </c>
      <c r="AM1449" s="86" t="s">
        <v>290</v>
      </c>
      <c r="AN1449" s="86" t="s">
        <v>45</v>
      </c>
      <c r="AO1449" s="75" t="s">
        <v>61</v>
      </c>
    </row>
    <row r="1450" spans="1:41" ht="14.45" customHeight="1">
      <c r="A1450" s="38"/>
      <c r="B1450" s="11">
        <f t="shared" si="484"/>
        <v>45853</v>
      </c>
      <c r="C1450" s="39">
        <f t="shared" si="505"/>
        <v>5400258197</v>
      </c>
      <c r="D1450" s="50" t="str">
        <f>IF(AF1450="", "", IFERROR(TEXT(INDEX(Tabella4[N°], MATCH("*"&amp;AF1450&amp;"*", Tabella4[DIPENDENTE], 0)), "0000"), "Non trovato"))</f>
        <v>2013</v>
      </c>
      <c r="E1450" s="50" t="str">
        <f>IF(AG1450="", "", IF(ISERROR(MATCH("*"&amp;AG1450&amp;"*", Tabella4[DIPENDENTE], 0)), "Non trovato", TEXT(INDEX(Tabella4[N°], MATCH("*"&amp;AG1450&amp;"*", Tabella4[DIPENDENTE], 0)), "0000")))</f>
        <v>2136</v>
      </c>
      <c r="F1450" s="48" t="str">
        <f t="shared" si="485"/>
        <v>DE LUCA</v>
      </c>
      <c r="G1450" s="48" t="str">
        <f t="shared" si="486"/>
        <v>INTURRISI</v>
      </c>
      <c r="H1450" s="57"/>
      <c r="I1450" s="68" t="str">
        <f t="shared" si="487"/>
        <v>02</v>
      </c>
      <c r="J1450" s="39" t="str">
        <f t="shared" si="502"/>
        <v/>
      </c>
      <c r="K1450" s="40" t="str">
        <f t="shared" si="503"/>
        <v>08:00</v>
      </c>
      <c r="L1450" s="48"/>
      <c r="M1450" s="41" t="str">
        <f t="shared" si="504"/>
        <v/>
      </c>
      <c r="N1450" s="41" t="str">
        <f t="shared" si="488"/>
        <v/>
      </c>
      <c r="O1450" s="10" t="str">
        <f t="shared" si="489"/>
        <v>08:00</v>
      </c>
      <c r="P1450" s="10" t="str">
        <f t="shared" si="490"/>
        <v/>
      </c>
      <c r="Q1450" s="48" t="str">
        <f t="shared" si="491"/>
        <v/>
      </c>
      <c r="R1450" s="48" t="str">
        <f t="shared" si="492"/>
        <v/>
      </c>
      <c r="S1450" s="42" t="str">
        <f t="shared" si="493"/>
        <v>DOPPIO</v>
      </c>
      <c r="T1450" s="57" t="str">
        <f>Tabella3[[#This Row],[Descrizione Attività]]</f>
        <v>TAI25 Assist.elettrica per Ripr. Sez.</v>
      </c>
      <c r="U1450" s="57" t="str">
        <f>IF(Tabella1[[#This Row],[DATA]]="","","02")</f>
        <v>02</v>
      </c>
      <c r="V1450" s="34"/>
      <c r="W1450" s="34"/>
      <c r="X1450" s="33"/>
      <c r="Y1450" s="23"/>
      <c r="Z1450" s="21" t="str">
        <f t="shared" si="494"/>
        <v>martedì</v>
      </c>
      <c r="AA1450" s="22">
        <f t="shared" si="495"/>
        <v>8</v>
      </c>
      <c r="AB1450" s="22" t="str">
        <f t="shared" si="496"/>
        <v>08:00</v>
      </c>
      <c r="AC1450" s="22" t="str">
        <f t="shared" si="497"/>
        <v>NO</v>
      </c>
      <c r="AD1450" s="46"/>
      <c r="AE1450" s="85">
        <v>45853</v>
      </c>
      <c r="AF1450" s="86" t="s">
        <v>105</v>
      </c>
      <c r="AG1450" s="86" t="s">
        <v>264</v>
      </c>
      <c r="AH1450" s="86">
        <v>5400258197</v>
      </c>
      <c r="AI1450" s="86">
        <v>10</v>
      </c>
      <c r="AJ1450" s="87">
        <v>6</v>
      </c>
      <c r="AK1450" s="87">
        <v>14</v>
      </c>
      <c r="AL1450" s="87">
        <v>16</v>
      </c>
      <c r="AM1450" s="86" t="s">
        <v>293</v>
      </c>
      <c r="AN1450" s="86" t="s">
        <v>45</v>
      </c>
      <c r="AO1450" s="75" t="s">
        <v>61</v>
      </c>
    </row>
    <row r="1451" spans="1:41" ht="14.45" customHeight="1">
      <c r="A1451" s="38"/>
      <c r="B1451" s="11">
        <f t="shared" si="484"/>
        <v>45853</v>
      </c>
      <c r="C1451" s="39">
        <f t="shared" si="505"/>
        <v>5400258197</v>
      </c>
      <c r="D1451" s="50" t="str">
        <f>IF(AF1451="", "", IFERROR(TEXT(INDEX(Tabella4[N°], MATCH("*"&amp;AF1451&amp;"*", Tabella4[DIPENDENTE], 0)), "0000"), "Non trovato"))</f>
        <v>0551</v>
      </c>
      <c r="E1451" s="50" t="str">
        <f>IF(AG1451="", "", IF(ISERROR(MATCH("*"&amp;AG1451&amp;"*", Tabella4[DIPENDENTE], 0)), "Non trovato", TEXT(INDEX(Tabella4[N°], MATCH("*"&amp;AG1451&amp;"*", Tabella4[DIPENDENTE], 0)), "0000")))</f>
        <v/>
      </c>
      <c r="F1451" s="48" t="str">
        <f t="shared" si="485"/>
        <v>CIANCHINO A</v>
      </c>
      <c r="G1451" s="48" t="str">
        <f t="shared" si="486"/>
        <v/>
      </c>
      <c r="H1451" s="57"/>
      <c r="I1451" s="68" t="str">
        <f t="shared" si="487"/>
        <v>02</v>
      </c>
      <c r="J1451" s="39" t="str">
        <f t="shared" si="502"/>
        <v/>
      </c>
      <c r="K1451" s="40" t="str">
        <f t="shared" si="503"/>
        <v>08:00</v>
      </c>
      <c r="L1451" s="48"/>
      <c r="M1451" s="41" t="str">
        <f t="shared" si="504"/>
        <v/>
      </c>
      <c r="N1451" s="41" t="str">
        <f t="shared" si="488"/>
        <v/>
      </c>
      <c r="O1451" s="10" t="str">
        <f t="shared" si="489"/>
        <v>08:00</v>
      </c>
      <c r="P1451" s="10" t="str">
        <f t="shared" si="490"/>
        <v/>
      </c>
      <c r="Q1451" s="48" t="str">
        <f t="shared" si="491"/>
        <v/>
      </c>
      <c r="R1451" s="48" t="str">
        <f t="shared" si="492"/>
        <v/>
      </c>
      <c r="S1451" s="42" t="str">
        <f t="shared" si="493"/>
        <v>SINGOLO</v>
      </c>
      <c r="T1451" s="57" t="str">
        <f>Tabella3[[#This Row],[Descrizione Attività]]</f>
        <v>TAI25 Assist.elettrica per Ripr. Sez.</v>
      </c>
      <c r="U1451" s="57" t="str">
        <f>IF(Tabella1[[#This Row],[DATA]]="","","02")</f>
        <v>02</v>
      </c>
      <c r="V1451" s="34"/>
      <c r="W1451" s="34"/>
      <c r="X1451" s="33"/>
      <c r="Y1451" s="23"/>
      <c r="Z1451" s="21" t="str">
        <f t="shared" si="494"/>
        <v>martedì</v>
      </c>
      <c r="AA1451" s="22">
        <f t="shared" si="495"/>
        <v>8</v>
      </c>
      <c r="AB1451" s="22" t="str">
        <f t="shared" si="496"/>
        <v>08:00</v>
      </c>
      <c r="AC1451" s="22" t="str">
        <f t="shared" si="497"/>
        <v>NO</v>
      </c>
      <c r="AD1451" s="46"/>
      <c r="AE1451" s="85">
        <v>45853</v>
      </c>
      <c r="AF1451" s="86" t="s">
        <v>230</v>
      </c>
      <c r="AG1451" s="86"/>
      <c r="AH1451" s="86">
        <v>5400258197</v>
      </c>
      <c r="AI1451" s="86">
        <v>10</v>
      </c>
      <c r="AJ1451" s="87">
        <v>6</v>
      </c>
      <c r="AK1451" s="87">
        <v>14</v>
      </c>
      <c r="AL1451" s="87">
        <v>8</v>
      </c>
      <c r="AM1451" s="86" t="s">
        <v>293</v>
      </c>
      <c r="AN1451" s="86" t="s">
        <v>45</v>
      </c>
      <c r="AO1451" s="75" t="s">
        <v>61</v>
      </c>
    </row>
    <row r="1452" spans="1:41" ht="14.45" customHeight="1">
      <c r="A1452" s="38"/>
      <c r="B1452" s="11">
        <f t="shared" si="484"/>
        <v>45853</v>
      </c>
      <c r="C1452" s="39">
        <f t="shared" si="505"/>
        <v>5400257237</v>
      </c>
      <c r="D1452" s="50" t="str">
        <f>IF(AF1452="", "", IFERROR(TEXT(INDEX(Tabella4[N°], MATCH("*"&amp;AF1452&amp;"*", Tabella4[DIPENDENTE], 0)), "0000"), "Non trovato"))</f>
        <v>0493</v>
      </c>
      <c r="E1452" s="50" t="str">
        <f>IF(AG1452="", "", IF(ISERROR(MATCH("*"&amp;AG1452&amp;"*", Tabella4[DIPENDENTE], 0)), "Non trovato", TEXT(INDEX(Tabella4[N°], MATCH("*"&amp;AG1452&amp;"*", Tabella4[DIPENDENTE], 0)), "0000")))</f>
        <v>0304</v>
      </c>
      <c r="F1452" s="48" t="str">
        <f t="shared" si="485"/>
        <v>SPINALI D</v>
      </c>
      <c r="G1452" s="48" t="str">
        <f t="shared" si="486"/>
        <v>MANSERVIGI</v>
      </c>
      <c r="H1452" s="57"/>
      <c r="I1452" s="68" t="str">
        <f t="shared" si="487"/>
        <v>02</v>
      </c>
      <c r="J1452" s="39" t="str">
        <f t="shared" si="502"/>
        <v/>
      </c>
      <c r="K1452" s="40" t="str">
        <f t="shared" si="503"/>
        <v>06:00</v>
      </c>
      <c r="L1452" s="48"/>
      <c r="M1452" s="41" t="str">
        <f t="shared" si="504"/>
        <v/>
      </c>
      <c r="N1452" s="41" t="str">
        <f t="shared" si="488"/>
        <v/>
      </c>
      <c r="O1452" s="10" t="str">
        <f t="shared" si="489"/>
        <v>06:00</v>
      </c>
      <c r="P1452" s="10" t="str">
        <f t="shared" si="490"/>
        <v/>
      </c>
      <c r="Q1452" s="48" t="str">
        <f t="shared" si="491"/>
        <v/>
      </c>
      <c r="R1452" s="48" t="str">
        <f t="shared" si="492"/>
        <v/>
      </c>
      <c r="S1452" s="42" t="str">
        <f t="shared" si="493"/>
        <v>DOPPIO</v>
      </c>
      <c r="T1452" s="57" t="str">
        <f>Tabella3[[#This Row],[Descrizione Attività]]</f>
        <v>PA1S: squ strum correttiva Luglio</v>
      </c>
      <c r="U1452" s="57" t="str">
        <f>IF(Tabella1[[#This Row],[DATA]]="","","02")</f>
        <v>02</v>
      </c>
      <c r="V1452" s="34"/>
      <c r="W1452" s="34"/>
      <c r="X1452" s="33"/>
      <c r="Y1452" s="23"/>
      <c r="Z1452" s="21" t="str">
        <f t="shared" si="494"/>
        <v>martedì</v>
      </c>
      <c r="AA1452" s="22">
        <f t="shared" si="495"/>
        <v>6</v>
      </c>
      <c r="AB1452" s="22" t="str">
        <f t="shared" si="496"/>
        <v>06:00</v>
      </c>
      <c r="AC1452" s="22" t="str">
        <f t="shared" si="497"/>
        <v>NO</v>
      </c>
      <c r="AD1452" s="46"/>
      <c r="AE1452" s="85">
        <v>45853</v>
      </c>
      <c r="AF1452" s="86" t="s">
        <v>42</v>
      </c>
      <c r="AG1452" s="86" t="s">
        <v>87</v>
      </c>
      <c r="AH1452" s="86">
        <v>5400257237</v>
      </c>
      <c r="AI1452" s="86">
        <v>10</v>
      </c>
      <c r="AJ1452" s="87">
        <v>6</v>
      </c>
      <c r="AK1452" s="87">
        <v>12</v>
      </c>
      <c r="AL1452" s="87">
        <v>12</v>
      </c>
      <c r="AM1452" s="86" t="s">
        <v>260</v>
      </c>
      <c r="AN1452" s="86" t="s">
        <v>45</v>
      </c>
      <c r="AO1452" s="75" t="s">
        <v>46</v>
      </c>
    </row>
    <row r="1453" spans="1:41" ht="14.45" customHeight="1">
      <c r="A1453" s="38"/>
      <c r="B1453" s="11">
        <f t="shared" si="484"/>
        <v>45853</v>
      </c>
      <c r="C1453" s="39">
        <f t="shared" si="505"/>
        <v>5400257240</v>
      </c>
      <c r="D1453" s="50" t="str">
        <f>IF(AF1453="", "", IFERROR(TEXT(INDEX(Tabella4[N°], MATCH("*"&amp;AF1453&amp;"*", Tabella4[DIPENDENTE], 0)), "0000"), "Non trovato"))</f>
        <v>0490</v>
      </c>
      <c r="E1453" s="50" t="str">
        <f>IF(AG1453="", "", IF(ISERROR(MATCH("*"&amp;AG1453&amp;"*", Tabella4[DIPENDENTE], 0)), "Non trovato", TEXT(INDEX(Tabella4[N°], MATCH("*"&amp;AG1453&amp;"*", Tabella4[DIPENDENTE], 0)), "0000")))</f>
        <v/>
      </c>
      <c r="F1453" s="48" t="str">
        <f t="shared" si="485"/>
        <v>RICIPUTO</v>
      </c>
      <c r="G1453" s="48" t="str">
        <f t="shared" si="486"/>
        <v/>
      </c>
      <c r="H1453" s="57"/>
      <c r="I1453" s="68" t="str">
        <f t="shared" si="487"/>
        <v>02</v>
      </c>
      <c r="J1453" s="39" t="str">
        <f t="shared" si="502"/>
        <v/>
      </c>
      <c r="K1453" s="40" t="str">
        <f t="shared" si="503"/>
        <v>05:45</v>
      </c>
      <c r="L1453" s="48"/>
      <c r="M1453" s="41" t="str">
        <f t="shared" si="504"/>
        <v/>
      </c>
      <c r="N1453" s="41" t="str">
        <f t="shared" si="488"/>
        <v/>
      </c>
      <c r="O1453" s="10" t="str">
        <f t="shared" si="489"/>
        <v>05:45</v>
      </c>
      <c r="P1453" s="10" t="str">
        <f t="shared" si="490"/>
        <v/>
      </c>
      <c r="Q1453" s="48" t="str">
        <f t="shared" si="491"/>
        <v/>
      </c>
      <c r="R1453" s="48" t="str">
        <f t="shared" si="492"/>
        <v/>
      </c>
      <c r="S1453" s="42" t="str">
        <f t="shared" si="493"/>
        <v>SINGOLO</v>
      </c>
      <c r="T1453" s="57" t="str">
        <f>Tabella3[[#This Row],[Descrizione Attività]]</f>
        <v>ARCOM BLE PON: squ stru corrett Luglio</v>
      </c>
      <c r="U1453" s="57" t="str">
        <f>IF(Tabella1[[#This Row],[DATA]]="","","02")</f>
        <v>02</v>
      </c>
      <c r="V1453" s="34"/>
      <c r="W1453" s="34"/>
      <c r="X1453" s="33"/>
      <c r="Y1453" s="23"/>
      <c r="Z1453" s="21" t="str">
        <f t="shared" si="494"/>
        <v>martedì</v>
      </c>
      <c r="AA1453" s="22">
        <f t="shared" si="495"/>
        <v>5.75</v>
      </c>
      <c r="AB1453" s="22" t="str">
        <f t="shared" si="496"/>
        <v>05:45</v>
      </c>
      <c r="AC1453" s="22" t="str">
        <f t="shared" si="497"/>
        <v>NO</v>
      </c>
      <c r="AD1453" s="46"/>
      <c r="AE1453" s="85">
        <v>45853</v>
      </c>
      <c r="AF1453" s="86" t="s">
        <v>96</v>
      </c>
      <c r="AG1453" s="86"/>
      <c r="AH1453" s="86">
        <v>5400257240</v>
      </c>
      <c r="AI1453" s="86">
        <v>10</v>
      </c>
      <c r="AJ1453" s="87">
        <v>6.15</v>
      </c>
      <c r="AK1453" s="87">
        <v>12</v>
      </c>
      <c r="AL1453" s="87">
        <v>5.75</v>
      </c>
      <c r="AM1453" s="86" t="s">
        <v>261</v>
      </c>
      <c r="AN1453" s="86" t="s">
        <v>45</v>
      </c>
      <c r="AO1453" s="75" t="s">
        <v>46</v>
      </c>
    </row>
    <row r="1454" spans="1:41" ht="14.45" customHeight="1">
      <c r="A1454" s="38"/>
      <c r="B1454" s="11">
        <f t="shared" si="484"/>
        <v>45853</v>
      </c>
      <c r="C1454" s="39">
        <f t="shared" si="505"/>
        <v>5400257240</v>
      </c>
      <c r="D1454" s="50" t="str">
        <f>IF(AF1454="", "", IFERROR(TEXT(INDEX(Tabella4[N°], MATCH("*"&amp;AF1454&amp;"*", Tabella4[DIPENDENTE], 0)), "0000"), "Non trovato"))</f>
        <v>0277</v>
      </c>
      <c r="E1454" s="50" t="str">
        <f>IF(AG1454="", "", IF(ISERROR(MATCH("*"&amp;AG1454&amp;"*", Tabella4[DIPENDENTE], 0)), "Non trovato", TEXT(INDEX(Tabella4[N°], MATCH("*"&amp;AG1454&amp;"*", Tabella4[DIPENDENTE], 0)), "0000")))</f>
        <v/>
      </c>
      <c r="F1454" s="48" t="str">
        <f t="shared" si="485"/>
        <v>BAUDO</v>
      </c>
      <c r="G1454" s="48" t="str">
        <f t="shared" si="486"/>
        <v/>
      </c>
      <c r="H1454" s="57"/>
      <c r="I1454" s="68" t="str">
        <f t="shared" si="487"/>
        <v>02</v>
      </c>
      <c r="J1454" s="39" t="str">
        <f t="shared" si="502"/>
        <v/>
      </c>
      <c r="K1454" s="40" t="str">
        <f t="shared" si="503"/>
        <v>06:00</v>
      </c>
      <c r="L1454" s="48"/>
      <c r="M1454" s="41" t="str">
        <f t="shared" si="504"/>
        <v/>
      </c>
      <c r="N1454" s="41" t="str">
        <f t="shared" si="488"/>
        <v/>
      </c>
      <c r="O1454" s="10" t="str">
        <f t="shared" si="489"/>
        <v>06:00</v>
      </c>
      <c r="P1454" s="10" t="str">
        <f t="shared" si="490"/>
        <v/>
      </c>
      <c r="Q1454" s="48" t="str">
        <f t="shared" si="491"/>
        <v/>
      </c>
      <c r="R1454" s="48" t="str">
        <f t="shared" si="492"/>
        <v/>
      </c>
      <c r="S1454" s="42" t="str">
        <f t="shared" si="493"/>
        <v>SINGOLO</v>
      </c>
      <c r="T1454" s="57" t="str">
        <f>Tabella3[[#This Row],[Descrizione Attività]]</f>
        <v>ARCOM BLE PON: squ stru corrett Luglio</v>
      </c>
      <c r="U1454" s="57" t="str">
        <f>IF(Tabella1[[#This Row],[DATA]]="","","02")</f>
        <v>02</v>
      </c>
      <c r="V1454" s="34"/>
      <c r="W1454" s="34"/>
      <c r="X1454" s="33"/>
      <c r="Y1454" s="23"/>
      <c r="Z1454" s="21" t="str">
        <f t="shared" si="494"/>
        <v>martedì</v>
      </c>
      <c r="AA1454" s="22">
        <f t="shared" si="495"/>
        <v>6</v>
      </c>
      <c r="AB1454" s="22" t="str">
        <f t="shared" si="496"/>
        <v>06:00</v>
      </c>
      <c r="AC1454" s="22" t="str">
        <f t="shared" si="497"/>
        <v>NO</v>
      </c>
      <c r="AD1454" s="46"/>
      <c r="AE1454" s="85">
        <v>45853</v>
      </c>
      <c r="AF1454" s="86" t="s">
        <v>94</v>
      </c>
      <c r="AG1454" s="86"/>
      <c r="AH1454" s="86">
        <v>5400257240</v>
      </c>
      <c r="AI1454" s="86">
        <v>10</v>
      </c>
      <c r="AJ1454" s="87">
        <v>6</v>
      </c>
      <c r="AK1454" s="87">
        <v>12</v>
      </c>
      <c r="AL1454" s="87">
        <v>6</v>
      </c>
      <c r="AM1454" s="86" t="s">
        <v>261</v>
      </c>
      <c r="AN1454" s="86" t="s">
        <v>45</v>
      </c>
      <c r="AO1454" s="75" t="s">
        <v>46</v>
      </c>
    </row>
    <row r="1455" spans="1:41" ht="14.45" customHeight="1">
      <c r="A1455" s="38"/>
      <c r="B1455" s="11">
        <f t="shared" si="484"/>
        <v>45853</v>
      </c>
      <c r="C1455" s="39">
        <f t="shared" si="505"/>
        <v>5400257235</v>
      </c>
      <c r="D1455" s="50" t="str">
        <f>IF(AF1455="", "", IFERROR(TEXT(INDEX(Tabella4[N°], MATCH("*"&amp;AF1455&amp;"*", Tabella4[DIPENDENTE], 0)), "0000"), "Non trovato"))</f>
        <v>0354</v>
      </c>
      <c r="E1455" s="50" t="str">
        <f>IF(AG1455="", "", IF(ISERROR(MATCH("*"&amp;AG1455&amp;"*", Tabella4[DIPENDENTE], 0)), "Non trovato", TEXT(INDEX(Tabella4[N°], MATCH("*"&amp;AG1455&amp;"*", Tabella4[DIPENDENTE], 0)), "0000")))</f>
        <v>1924</v>
      </c>
      <c r="F1455" s="48" t="str">
        <f t="shared" si="485"/>
        <v>GARRO L</v>
      </c>
      <c r="G1455" s="48" t="str">
        <f t="shared" si="486"/>
        <v>PARTESANO</v>
      </c>
      <c r="H1455" s="57"/>
      <c r="I1455" s="68" t="str">
        <f t="shared" si="487"/>
        <v>02</v>
      </c>
      <c r="J1455" s="39" t="str">
        <f t="shared" si="502"/>
        <v/>
      </c>
      <c r="K1455" s="40" t="str">
        <f t="shared" si="503"/>
        <v>06:00</v>
      </c>
      <c r="L1455" s="48"/>
      <c r="M1455" s="41" t="str">
        <f t="shared" si="504"/>
        <v/>
      </c>
      <c r="N1455" s="41" t="str">
        <f t="shared" si="488"/>
        <v/>
      </c>
      <c r="O1455" s="10" t="str">
        <f t="shared" si="489"/>
        <v>06:00</v>
      </c>
      <c r="P1455" s="10" t="str">
        <f t="shared" si="490"/>
        <v/>
      </c>
      <c r="Q1455" s="48" t="str">
        <f t="shared" si="491"/>
        <v/>
      </c>
      <c r="R1455" s="48" t="str">
        <f t="shared" si="492"/>
        <v/>
      </c>
      <c r="S1455" s="42" t="str">
        <f t="shared" si="493"/>
        <v>DOPPIO</v>
      </c>
      <c r="T1455" s="57" t="str">
        <f>Tabella3[[#This Row],[Descrizione Attività]]</f>
        <v>Utilities: squ strum correttiva Luglio</v>
      </c>
      <c r="U1455" s="57" t="str">
        <f>IF(Tabella1[[#This Row],[DATA]]="","","02")</f>
        <v>02</v>
      </c>
      <c r="V1455" s="34"/>
      <c r="W1455" s="34"/>
      <c r="X1455" s="33"/>
      <c r="Y1455" s="23"/>
      <c r="Z1455" s="21" t="str">
        <f t="shared" si="494"/>
        <v>martedì</v>
      </c>
      <c r="AA1455" s="22">
        <f t="shared" si="495"/>
        <v>6</v>
      </c>
      <c r="AB1455" s="22" t="str">
        <f t="shared" si="496"/>
        <v>06:00</v>
      </c>
      <c r="AC1455" s="22" t="str">
        <f t="shared" si="497"/>
        <v>NO</v>
      </c>
      <c r="AD1455" s="46"/>
      <c r="AE1455" s="85">
        <v>45853</v>
      </c>
      <c r="AF1455" s="86" t="s">
        <v>99</v>
      </c>
      <c r="AG1455" s="86" t="s">
        <v>103</v>
      </c>
      <c r="AH1455" s="86">
        <v>5400257235</v>
      </c>
      <c r="AI1455" s="86">
        <v>10</v>
      </c>
      <c r="AJ1455" s="87">
        <v>6</v>
      </c>
      <c r="AK1455" s="87">
        <v>12</v>
      </c>
      <c r="AL1455" s="87">
        <v>12</v>
      </c>
      <c r="AM1455" s="86" t="s">
        <v>262</v>
      </c>
      <c r="AN1455" s="86" t="s">
        <v>45</v>
      </c>
      <c r="AO1455" s="75" t="s">
        <v>46</v>
      </c>
    </row>
    <row r="1456" spans="1:41" ht="14.45" customHeight="1">
      <c r="A1456" s="38"/>
      <c r="B1456" s="11">
        <f t="shared" si="484"/>
        <v>45853</v>
      </c>
      <c r="C1456" s="39">
        <f t="shared" si="505"/>
        <v>5400257240</v>
      </c>
      <c r="D1456" s="50" t="str">
        <f>IF(AF1456="", "", IFERROR(TEXT(INDEX(Tabella4[N°], MATCH("*"&amp;AF1456&amp;"*", Tabella4[DIPENDENTE], 0)), "0000"), "Non trovato"))</f>
        <v>0493</v>
      </c>
      <c r="E1456" s="50" t="str">
        <f>IF(AG1456="", "", IF(ISERROR(MATCH("*"&amp;AG1456&amp;"*", Tabella4[DIPENDENTE], 0)), "Non trovato", TEXT(INDEX(Tabella4[N°], MATCH("*"&amp;AG1456&amp;"*", Tabella4[DIPENDENTE], 0)), "0000")))</f>
        <v>0490</v>
      </c>
      <c r="F1456" s="48" t="str">
        <f t="shared" si="485"/>
        <v>SPINALI D</v>
      </c>
      <c r="G1456" s="48" t="str">
        <f t="shared" si="486"/>
        <v>RICIPUTO</v>
      </c>
      <c r="H1456" s="57"/>
      <c r="I1456" s="68" t="str">
        <f t="shared" si="487"/>
        <v>02</v>
      </c>
      <c r="J1456" s="39" t="str">
        <f t="shared" si="502"/>
        <v/>
      </c>
      <c r="K1456" s="40" t="str">
        <f t="shared" si="503"/>
        <v>02:00</v>
      </c>
      <c r="L1456" s="48"/>
      <c r="M1456" s="41" t="str">
        <f t="shared" si="504"/>
        <v/>
      </c>
      <c r="N1456" s="41" t="str">
        <f t="shared" si="488"/>
        <v/>
      </c>
      <c r="O1456" s="10" t="str">
        <f t="shared" si="489"/>
        <v>02:00</v>
      </c>
      <c r="P1456" s="10" t="str">
        <f t="shared" si="490"/>
        <v/>
      </c>
      <c r="Q1456" s="48" t="str">
        <f t="shared" si="491"/>
        <v/>
      </c>
      <c r="R1456" s="48" t="str">
        <f t="shared" si="492"/>
        <v/>
      </c>
      <c r="S1456" s="42" t="str">
        <f t="shared" si="493"/>
        <v>DOPPIO</v>
      </c>
      <c r="T1456" s="57" t="str">
        <f>Tabella3[[#This Row],[Descrizione Attività]]</f>
        <v>ARCOM BLE PON: squ stru corrett Luglio</v>
      </c>
      <c r="U1456" s="57" t="str">
        <f>IF(Tabella1[[#This Row],[DATA]]="","","02")</f>
        <v>02</v>
      </c>
      <c r="V1456" s="34"/>
      <c r="W1456" s="34"/>
      <c r="X1456" s="33"/>
      <c r="Y1456" s="23"/>
      <c r="Z1456" s="21" t="str">
        <f t="shared" si="494"/>
        <v>martedì</v>
      </c>
      <c r="AA1456" s="22">
        <f t="shared" si="495"/>
        <v>2</v>
      </c>
      <c r="AB1456" s="22" t="str">
        <f t="shared" si="496"/>
        <v>02:00</v>
      </c>
      <c r="AC1456" s="22" t="str">
        <f t="shared" si="497"/>
        <v>NO</v>
      </c>
      <c r="AD1456" s="46"/>
      <c r="AE1456" s="85">
        <v>45853</v>
      </c>
      <c r="AF1456" s="86" t="s">
        <v>42</v>
      </c>
      <c r="AG1456" s="86" t="s">
        <v>96</v>
      </c>
      <c r="AH1456" s="86">
        <v>5400257240</v>
      </c>
      <c r="AI1456" s="86">
        <v>10</v>
      </c>
      <c r="AJ1456" s="87">
        <v>12</v>
      </c>
      <c r="AK1456" s="87">
        <v>14</v>
      </c>
      <c r="AL1456" s="87">
        <v>4</v>
      </c>
      <c r="AM1456" s="86" t="s">
        <v>261</v>
      </c>
      <c r="AN1456" s="86" t="s">
        <v>45</v>
      </c>
      <c r="AO1456" s="75" t="s">
        <v>46</v>
      </c>
    </row>
    <row r="1457" spans="1:41" ht="14.45" customHeight="1">
      <c r="A1457" s="38"/>
      <c r="B1457" s="11">
        <f t="shared" si="484"/>
        <v>45853</v>
      </c>
      <c r="C1457" s="39">
        <f t="shared" si="505"/>
        <v>404</v>
      </c>
      <c r="D1457" s="50" t="str">
        <f>IF(AF1457="", "", IFERROR(TEXT(INDEX(Tabella4[N°], MATCH("*"&amp;AF1457&amp;"*", Tabella4[DIPENDENTE], 0)), "0000"), "Non trovato"))</f>
        <v>0476</v>
      </c>
      <c r="E1457" s="50" t="str">
        <f>IF(AG1457="", "", IF(ISERROR(MATCH("*"&amp;AG1457&amp;"*", Tabella4[DIPENDENTE], 0)), "Non trovato", TEXT(INDEX(Tabella4[N°], MATCH("*"&amp;AG1457&amp;"*", Tabella4[DIPENDENTE], 0)), "0000")))</f>
        <v/>
      </c>
      <c r="F1457" s="48" t="str">
        <f t="shared" si="485"/>
        <v>ARICO'</v>
      </c>
      <c r="G1457" s="48" t="str">
        <f t="shared" si="486"/>
        <v/>
      </c>
      <c r="H1457" s="57"/>
      <c r="I1457" s="68" t="str">
        <f t="shared" si="487"/>
        <v>02</v>
      </c>
      <c r="J1457" s="39" t="str">
        <f t="shared" si="502"/>
        <v>05:45</v>
      </c>
      <c r="K1457" s="40" t="str">
        <f t="shared" si="503"/>
        <v/>
      </c>
      <c r="L1457" s="48"/>
      <c r="M1457" s="41" t="str">
        <f t="shared" si="504"/>
        <v/>
      </c>
      <c r="N1457" s="41" t="str">
        <f t="shared" si="488"/>
        <v/>
      </c>
      <c r="O1457" s="10" t="str">
        <f t="shared" si="489"/>
        <v>05:45</v>
      </c>
      <c r="P1457" s="10" t="str">
        <f t="shared" si="490"/>
        <v/>
      </c>
      <c r="Q1457" s="48" t="str">
        <f t="shared" si="491"/>
        <v/>
      </c>
      <c r="R1457" s="48" t="str">
        <f t="shared" si="492"/>
        <v/>
      </c>
      <c r="S1457" s="42" t="str">
        <f t="shared" si="493"/>
        <v>SINGOLO</v>
      </c>
      <c r="T1457" s="57" t="str">
        <f>Tabella3[[#This Row],[Descrizione Attività]]</f>
        <v>ORE CONTO PROPRIO</v>
      </c>
      <c r="U1457" s="57" t="str">
        <f>IF(Tabella1[[#This Row],[DATA]]="","","02")</f>
        <v>02</v>
      </c>
      <c r="V1457" s="34"/>
      <c r="W1457" s="34"/>
      <c r="X1457" s="33"/>
      <c r="Y1457" s="23"/>
      <c r="Z1457" s="21" t="str">
        <f t="shared" si="494"/>
        <v>martedì</v>
      </c>
      <c r="AA1457" s="22">
        <f t="shared" si="495"/>
        <v>5.75</v>
      </c>
      <c r="AB1457" s="22" t="str">
        <f t="shared" si="496"/>
        <v>05:45</v>
      </c>
      <c r="AC1457" s="22" t="str">
        <f t="shared" si="497"/>
        <v>NO</v>
      </c>
      <c r="AD1457" s="46"/>
      <c r="AE1457" s="85">
        <v>45853</v>
      </c>
      <c r="AF1457" s="86" t="s">
        <v>108</v>
      </c>
      <c r="AG1457" s="86"/>
      <c r="AH1457" s="86">
        <v>4041</v>
      </c>
      <c r="AI1457" s="86">
        <v>10</v>
      </c>
      <c r="AJ1457" s="87">
        <v>6.15</v>
      </c>
      <c r="AK1457" s="87">
        <v>12</v>
      </c>
      <c r="AL1457" s="87">
        <v>5.75</v>
      </c>
      <c r="AM1457" s="86" t="s">
        <v>62</v>
      </c>
      <c r="AN1457" s="86" t="s">
        <v>49</v>
      </c>
      <c r="AO1457" s="75">
        <v>4041</v>
      </c>
    </row>
    <row r="1458" spans="1:41" ht="14.45" customHeight="1">
      <c r="A1458" s="38"/>
      <c r="B1458" s="11">
        <f t="shared" si="484"/>
        <v>45853</v>
      </c>
      <c r="C1458" s="39">
        <f t="shared" si="505"/>
        <v>404</v>
      </c>
      <c r="D1458" s="50" t="str">
        <f>IF(AF1458="", "", IFERROR(TEXT(INDEX(Tabella4[N°], MATCH("*"&amp;AF1458&amp;"*", Tabella4[DIPENDENTE], 0)), "0000"), "Non trovato"))</f>
        <v>2132</v>
      </c>
      <c r="E1458" s="50" t="str">
        <f>IF(AG1458="", "", IF(ISERROR(MATCH("*"&amp;AG1458&amp;"*", Tabella4[DIPENDENTE], 0)), "Non trovato", TEXT(INDEX(Tabella4[N°], MATCH("*"&amp;AG1458&amp;"*", Tabella4[DIPENDENTE], 0)), "0000")))</f>
        <v/>
      </c>
      <c r="F1458" s="48" t="str">
        <f t="shared" si="485"/>
        <v>ALLEGRETTI</v>
      </c>
      <c r="G1458" s="48" t="str">
        <f t="shared" si="486"/>
        <v/>
      </c>
      <c r="H1458" s="57"/>
      <c r="I1458" s="68" t="str">
        <f t="shared" si="487"/>
        <v>02</v>
      </c>
      <c r="J1458" s="39" t="str">
        <f t="shared" si="502"/>
        <v>00:30</v>
      </c>
      <c r="K1458" s="40" t="str">
        <f t="shared" si="503"/>
        <v/>
      </c>
      <c r="L1458" s="48"/>
      <c r="M1458" s="41" t="str">
        <f t="shared" si="504"/>
        <v/>
      </c>
      <c r="N1458" s="41" t="str">
        <f t="shared" si="488"/>
        <v/>
      </c>
      <c r="O1458" s="10" t="str">
        <f t="shared" si="489"/>
        <v>00:30</v>
      </c>
      <c r="P1458" s="10" t="str">
        <f t="shared" si="490"/>
        <v/>
      </c>
      <c r="Q1458" s="48" t="str">
        <f t="shared" si="491"/>
        <v/>
      </c>
      <c r="R1458" s="48" t="str">
        <f t="shared" si="492"/>
        <v/>
      </c>
      <c r="S1458" s="42" t="str">
        <f t="shared" si="493"/>
        <v>SINGOLO</v>
      </c>
      <c r="T1458" s="57" t="str">
        <f>Tabella3[[#This Row],[Descrizione Attività]]</f>
        <v>ORE CONTO PROPRIO</v>
      </c>
      <c r="U1458" s="57" t="str">
        <f>IF(Tabella1[[#This Row],[DATA]]="","","02")</f>
        <v>02</v>
      </c>
      <c r="V1458" s="34"/>
      <c r="W1458" s="34"/>
      <c r="X1458" s="33"/>
      <c r="Y1458" s="23"/>
      <c r="Z1458" s="21" t="str">
        <f t="shared" si="494"/>
        <v>martedì</v>
      </c>
      <c r="AA1458" s="22">
        <f t="shared" si="495"/>
        <v>0.5</v>
      </c>
      <c r="AB1458" s="22" t="str">
        <f t="shared" si="496"/>
        <v>00:30</v>
      </c>
      <c r="AC1458" s="22" t="str">
        <f t="shared" si="497"/>
        <v>NO</v>
      </c>
      <c r="AD1458" s="46"/>
      <c r="AE1458" s="85">
        <v>45853</v>
      </c>
      <c r="AF1458" s="86" t="s">
        <v>107</v>
      </c>
      <c r="AG1458" s="86"/>
      <c r="AH1458" s="86">
        <v>4041</v>
      </c>
      <c r="AI1458" s="86">
        <v>10</v>
      </c>
      <c r="AJ1458" s="87">
        <v>14</v>
      </c>
      <c r="AK1458" s="87">
        <v>14.3</v>
      </c>
      <c r="AL1458" s="87">
        <v>0.5</v>
      </c>
      <c r="AM1458" s="86" t="s">
        <v>62</v>
      </c>
      <c r="AN1458" s="86" t="s">
        <v>49</v>
      </c>
      <c r="AO1458" s="75">
        <v>4041</v>
      </c>
    </row>
    <row r="1459" spans="1:41" ht="14.45" customHeight="1">
      <c r="A1459" s="38"/>
      <c r="B1459" s="11">
        <f t="shared" si="484"/>
        <v>45853</v>
      </c>
      <c r="C1459" s="39" t="str">
        <f t="shared" si="505"/>
        <v>23/134</v>
      </c>
      <c r="D1459" s="50" t="str">
        <f>IF(AF1459="", "", IFERROR(TEXT(INDEX(Tabella4[N°], MATCH("*"&amp;AF1459&amp;"*", Tabella4[DIPENDENTE], 0)), "0000"), "Non trovato"))</f>
        <v>2109</v>
      </c>
      <c r="E1459" s="50" t="str">
        <f>IF(AG1459="", "", IF(ISERROR(MATCH("*"&amp;AG1459&amp;"*", Tabella4[DIPENDENTE], 0)), "Non trovato", TEXT(INDEX(Tabella4[N°], MATCH("*"&amp;AG1459&amp;"*", Tabella4[DIPENDENTE], 0)), "0000")))</f>
        <v/>
      </c>
      <c r="F1459" s="48" t="str">
        <f t="shared" si="485"/>
        <v>CAVALLI</v>
      </c>
      <c r="G1459" s="48" t="str">
        <f t="shared" si="486"/>
        <v/>
      </c>
      <c r="H1459" s="57"/>
      <c r="I1459" s="68" t="str">
        <f t="shared" si="487"/>
        <v>02</v>
      </c>
      <c r="J1459" s="39" t="str">
        <f t="shared" si="502"/>
        <v/>
      </c>
      <c r="K1459" s="40" t="str">
        <f t="shared" si="503"/>
        <v>08:00</v>
      </c>
      <c r="L1459" s="48"/>
      <c r="M1459" s="41" t="str">
        <f t="shared" si="504"/>
        <v/>
      </c>
      <c r="N1459" s="41" t="str">
        <f t="shared" si="488"/>
        <v/>
      </c>
      <c r="O1459" s="10" t="str">
        <f t="shared" si="489"/>
        <v>08:00</v>
      </c>
      <c r="P1459" s="10" t="str">
        <f t="shared" si="490"/>
        <v/>
      </c>
      <c r="Q1459" s="48" t="str">
        <f t="shared" si="491"/>
        <v/>
      </c>
      <c r="R1459" s="48" t="str">
        <f t="shared" si="492"/>
        <v/>
      </c>
      <c r="S1459" s="42" t="str">
        <f t="shared" si="493"/>
        <v>SINGOLO</v>
      </c>
      <c r="T1459" s="57" t="str">
        <f>Tabella3[[#This Row],[Descrizione Attività]]</f>
        <v>Manutenzione Strumentale Isab</v>
      </c>
      <c r="U1459" s="57" t="str">
        <f>IF(Tabella1[[#This Row],[DATA]]="","","02")</f>
        <v>02</v>
      </c>
      <c r="V1459" s="34"/>
      <c r="W1459" s="34"/>
      <c r="X1459" s="33"/>
      <c r="Y1459" s="23"/>
      <c r="Z1459" s="21" t="str">
        <f t="shared" si="494"/>
        <v>martedì</v>
      </c>
      <c r="AA1459" s="22">
        <f t="shared" si="495"/>
        <v>8</v>
      </c>
      <c r="AB1459" s="22" t="str">
        <f t="shared" si="496"/>
        <v>08:00</v>
      </c>
      <c r="AC1459" s="22" t="str">
        <f t="shared" si="497"/>
        <v>NO</v>
      </c>
      <c r="AD1459" s="46"/>
      <c r="AE1459" s="85">
        <v>45853</v>
      </c>
      <c r="AF1459" s="86" t="s">
        <v>114</v>
      </c>
      <c r="AG1459" s="86"/>
      <c r="AH1459" s="86">
        <v>23134</v>
      </c>
      <c r="AI1459" s="86">
        <v>20</v>
      </c>
      <c r="AJ1459" s="87">
        <v>6</v>
      </c>
      <c r="AK1459" s="87">
        <v>14</v>
      </c>
      <c r="AL1459" s="87">
        <v>8</v>
      </c>
      <c r="AM1459" s="86" t="s">
        <v>156</v>
      </c>
      <c r="AN1459" s="86" t="s">
        <v>49</v>
      </c>
      <c r="AO1459" s="75" t="s">
        <v>46</v>
      </c>
    </row>
    <row r="1460" spans="1:41" ht="14.45" customHeight="1">
      <c r="A1460" s="38"/>
      <c r="B1460" s="11">
        <f t="shared" si="484"/>
        <v>45853</v>
      </c>
      <c r="C1460" s="39">
        <f t="shared" si="505"/>
        <v>404</v>
      </c>
      <c r="D1460" s="50" t="str">
        <f>IF(AF1460="", "", IFERROR(TEXT(INDEX(Tabella4[N°], MATCH("*"&amp;AF1460&amp;"*", Tabella4[DIPENDENTE], 0)), "0000"), "Non trovato"))</f>
        <v>0278</v>
      </c>
      <c r="E1460" s="50" t="str">
        <f>IF(AG1460="", "", IF(ISERROR(MATCH("*"&amp;AG1460&amp;"*", Tabella4[DIPENDENTE], 0)), "Non trovato", TEXT(INDEX(Tabella4[N°], MATCH("*"&amp;AG1460&amp;"*", Tabella4[DIPENDENTE], 0)), "0000")))</f>
        <v/>
      </c>
      <c r="F1460" s="48" t="str">
        <f t="shared" si="485"/>
        <v>INTRESSALVI</v>
      </c>
      <c r="G1460" s="48" t="str">
        <f t="shared" si="486"/>
        <v/>
      </c>
      <c r="H1460" s="57"/>
      <c r="I1460" s="68" t="str">
        <f t="shared" si="487"/>
        <v>02</v>
      </c>
      <c r="J1460" s="39" t="str">
        <f t="shared" si="502"/>
        <v>06:00</v>
      </c>
      <c r="K1460" s="40" t="str">
        <f t="shared" si="503"/>
        <v/>
      </c>
      <c r="L1460" s="48"/>
      <c r="M1460" s="41" t="str">
        <f t="shared" si="504"/>
        <v/>
      </c>
      <c r="N1460" s="41" t="str">
        <f t="shared" si="488"/>
        <v/>
      </c>
      <c r="O1460" s="10" t="str">
        <f t="shared" si="489"/>
        <v>06:00</v>
      </c>
      <c r="P1460" s="10" t="str">
        <f t="shared" si="490"/>
        <v/>
      </c>
      <c r="Q1460" s="48" t="str">
        <f t="shared" si="491"/>
        <v/>
      </c>
      <c r="R1460" s="48" t="str">
        <f t="shared" si="492"/>
        <v/>
      </c>
      <c r="S1460" s="42" t="str">
        <f t="shared" si="493"/>
        <v>SINGOLO</v>
      </c>
      <c r="T1460" s="57" t="str">
        <f>Tabella3[[#This Row],[Descrizione Attività]]</f>
        <v>ORE CONTO PROPRIO</v>
      </c>
      <c r="U1460" s="57" t="str">
        <f>IF(Tabella1[[#This Row],[DATA]]="","","02")</f>
        <v>02</v>
      </c>
      <c r="V1460" s="34"/>
      <c r="W1460" s="34"/>
      <c r="X1460" s="33"/>
      <c r="Y1460" s="23"/>
      <c r="Z1460" s="21" t="str">
        <f t="shared" si="494"/>
        <v>martedì</v>
      </c>
      <c r="AA1460" s="22">
        <f t="shared" si="495"/>
        <v>6</v>
      </c>
      <c r="AB1460" s="22" t="str">
        <f t="shared" si="496"/>
        <v>06:00</v>
      </c>
      <c r="AC1460" s="22" t="str">
        <f t="shared" si="497"/>
        <v>NO</v>
      </c>
      <c r="AD1460" s="46"/>
      <c r="AE1460" s="85">
        <v>45853</v>
      </c>
      <c r="AF1460" s="86" t="s">
        <v>50</v>
      </c>
      <c r="AG1460" s="86"/>
      <c r="AH1460" s="86">
        <v>4041</v>
      </c>
      <c r="AI1460" s="86">
        <v>10</v>
      </c>
      <c r="AJ1460" s="87">
        <v>6</v>
      </c>
      <c r="AK1460" s="87">
        <v>12</v>
      </c>
      <c r="AL1460" s="87">
        <v>6</v>
      </c>
      <c r="AM1460" s="86" t="s">
        <v>62</v>
      </c>
      <c r="AN1460" s="86" t="s">
        <v>49</v>
      </c>
      <c r="AO1460" s="75">
        <v>4041</v>
      </c>
    </row>
    <row r="1461" spans="1:41" ht="14.45" customHeight="1">
      <c r="A1461" s="38"/>
      <c r="B1461" s="11">
        <f t="shared" si="484"/>
        <v>45853</v>
      </c>
      <c r="C1461" s="39" t="str">
        <f t="shared" si="505"/>
        <v>23/134</v>
      </c>
      <c r="D1461" s="50" t="str">
        <f>IF(AF1461="", "", IFERROR(TEXT(INDEX(Tabella4[N°], MATCH("*"&amp;AF1461&amp;"*", Tabella4[DIPENDENTE], 0)), "0000"), "Non trovato"))</f>
        <v>0263</v>
      </c>
      <c r="E1461" s="50" t="str">
        <f>IF(AG1461="", "", IF(ISERROR(MATCH("*"&amp;AG1461&amp;"*", Tabella4[DIPENDENTE], 0)), "Non trovato", TEXT(INDEX(Tabella4[N°], MATCH("*"&amp;AG1461&amp;"*", Tabella4[DIPENDENTE], 0)), "0000")))</f>
        <v/>
      </c>
      <c r="F1461" s="48" t="str">
        <f t="shared" si="485"/>
        <v>ROSSITTO G</v>
      </c>
      <c r="G1461" s="48" t="str">
        <f t="shared" si="486"/>
        <v/>
      </c>
      <c r="H1461" s="57"/>
      <c r="I1461" s="68" t="str">
        <f t="shared" si="487"/>
        <v>02</v>
      </c>
      <c r="J1461" s="39" t="str">
        <f t="shared" si="502"/>
        <v/>
      </c>
      <c r="K1461" s="40" t="str">
        <f t="shared" si="503"/>
        <v>06:00</v>
      </c>
      <c r="L1461" s="48"/>
      <c r="M1461" s="41" t="str">
        <f t="shared" si="504"/>
        <v/>
      </c>
      <c r="N1461" s="41" t="str">
        <f t="shared" si="488"/>
        <v/>
      </c>
      <c r="O1461" s="10" t="str">
        <f t="shared" si="489"/>
        <v>06:00</v>
      </c>
      <c r="P1461" s="10" t="str">
        <f t="shared" si="490"/>
        <v/>
      </c>
      <c r="Q1461" s="48" t="str">
        <f t="shared" si="491"/>
        <v/>
      </c>
      <c r="R1461" s="48" t="str">
        <f t="shared" si="492"/>
        <v/>
      </c>
      <c r="S1461" s="42" t="str">
        <f t="shared" si="493"/>
        <v>SINGOLO</v>
      </c>
      <c r="T1461" s="57" t="str">
        <f>Tabella3[[#This Row],[Descrizione Attività]]</f>
        <v>Manutenzione Elettrica Isab</v>
      </c>
      <c r="U1461" s="57" t="str">
        <f>IF(Tabella1[[#This Row],[DATA]]="","","02")</f>
        <v>02</v>
      </c>
      <c r="V1461" s="34"/>
      <c r="W1461" s="34"/>
      <c r="X1461" s="33"/>
      <c r="Y1461" s="23"/>
      <c r="Z1461" s="21" t="str">
        <f t="shared" si="494"/>
        <v>martedì</v>
      </c>
      <c r="AA1461" s="22">
        <f t="shared" si="495"/>
        <v>6</v>
      </c>
      <c r="AB1461" s="22" t="str">
        <f t="shared" si="496"/>
        <v>06:00</v>
      </c>
      <c r="AC1461" s="22" t="str">
        <f t="shared" si="497"/>
        <v>NO</v>
      </c>
      <c r="AD1461" s="46"/>
      <c r="AE1461" s="85">
        <v>45853</v>
      </c>
      <c r="AF1461" s="86" t="s">
        <v>110</v>
      </c>
      <c r="AG1461" s="86"/>
      <c r="AH1461" s="86">
        <v>23134</v>
      </c>
      <c r="AI1461" s="86">
        <v>10</v>
      </c>
      <c r="AJ1461" s="87">
        <v>8</v>
      </c>
      <c r="AK1461" s="87">
        <v>14</v>
      </c>
      <c r="AL1461" s="87">
        <v>6</v>
      </c>
      <c r="AM1461" s="86" t="s">
        <v>111</v>
      </c>
      <c r="AN1461" s="86" t="s">
        <v>49</v>
      </c>
      <c r="AO1461" s="75" t="s">
        <v>61</v>
      </c>
    </row>
    <row r="1462" spans="1:41" ht="14.45" customHeight="1">
      <c r="A1462" s="38"/>
      <c r="B1462" s="11">
        <f t="shared" si="484"/>
        <v>45853</v>
      </c>
      <c r="C1462" s="39">
        <f t="shared" si="505"/>
        <v>404</v>
      </c>
      <c r="D1462" s="50" t="str">
        <f>IF(AF1462="", "", IFERROR(TEXT(INDEX(Tabella4[N°], MATCH("*"&amp;AF1462&amp;"*", Tabella4[DIPENDENTE], 0)), "0000"), "Non trovato"))</f>
        <v>0483</v>
      </c>
      <c r="E1462" s="50" t="str">
        <f>IF(AG1462="", "", IF(ISERROR(MATCH("*"&amp;AG1462&amp;"*", Tabella4[DIPENDENTE], 0)), "Non trovato", TEXT(INDEX(Tabella4[N°], MATCH("*"&amp;AG1462&amp;"*", Tabella4[DIPENDENTE], 0)), "0000")))</f>
        <v/>
      </c>
      <c r="F1462" s="48" t="str">
        <f t="shared" si="485"/>
        <v>SCARAVELLI</v>
      </c>
      <c r="G1462" s="48" t="str">
        <f t="shared" si="486"/>
        <v/>
      </c>
      <c r="H1462" s="57"/>
      <c r="I1462" s="68" t="str">
        <f t="shared" si="487"/>
        <v>02</v>
      </c>
      <c r="J1462" s="39" t="str">
        <f t="shared" si="502"/>
        <v>06:00</v>
      </c>
      <c r="K1462" s="40" t="str">
        <f t="shared" si="503"/>
        <v/>
      </c>
      <c r="L1462" s="48"/>
      <c r="M1462" s="41" t="str">
        <f t="shared" si="504"/>
        <v/>
      </c>
      <c r="N1462" s="41" t="str">
        <f t="shared" si="488"/>
        <v/>
      </c>
      <c r="O1462" s="10" t="str">
        <f t="shared" si="489"/>
        <v>06:00</v>
      </c>
      <c r="P1462" s="10" t="str">
        <f t="shared" si="490"/>
        <v/>
      </c>
      <c r="Q1462" s="48" t="str">
        <f t="shared" si="491"/>
        <v/>
      </c>
      <c r="R1462" s="48" t="str">
        <f t="shared" si="492"/>
        <v/>
      </c>
      <c r="S1462" s="42" t="str">
        <f t="shared" si="493"/>
        <v>SINGOLO</v>
      </c>
      <c r="T1462" s="57" t="str">
        <f>Tabella3[[#This Row],[Descrizione Attività]]</f>
        <v>ORE CONTO PROPRIO</v>
      </c>
      <c r="U1462" s="57" t="str">
        <f>IF(Tabella1[[#This Row],[DATA]]="","","02")</f>
        <v>02</v>
      </c>
      <c r="V1462" s="34"/>
      <c r="W1462" s="34"/>
      <c r="X1462" s="33"/>
      <c r="Y1462" s="23"/>
      <c r="Z1462" s="21" t="str">
        <f t="shared" si="494"/>
        <v>martedì</v>
      </c>
      <c r="AA1462" s="22">
        <f t="shared" si="495"/>
        <v>6</v>
      </c>
      <c r="AB1462" s="22" t="str">
        <f t="shared" si="496"/>
        <v>06:00</v>
      </c>
      <c r="AC1462" s="22" t="str">
        <f t="shared" si="497"/>
        <v>NO</v>
      </c>
      <c r="AD1462" s="46"/>
      <c r="AE1462" s="85">
        <v>45853</v>
      </c>
      <c r="AF1462" s="86" t="s">
        <v>51</v>
      </c>
      <c r="AG1462" s="86"/>
      <c r="AH1462" s="86">
        <v>4041</v>
      </c>
      <c r="AI1462" s="86">
        <v>10</v>
      </c>
      <c r="AJ1462" s="87">
        <v>8</v>
      </c>
      <c r="AK1462" s="87">
        <v>14</v>
      </c>
      <c r="AL1462" s="87">
        <v>6</v>
      </c>
      <c r="AM1462" s="86" t="s">
        <v>62</v>
      </c>
      <c r="AN1462" s="86" t="s">
        <v>49</v>
      </c>
      <c r="AO1462" s="75">
        <v>4041</v>
      </c>
    </row>
    <row r="1463" spans="1:41" ht="14.45" customHeight="1">
      <c r="A1463" s="38"/>
      <c r="B1463" s="11">
        <f t="shared" si="484"/>
        <v>45853</v>
      </c>
      <c r="C1463" s="39">
        <f t="shared" si="505"/>
        <v>404</v>
      </c>
      <c r="D1463" s="50" t="str">
        <f>IF(AF1463="", "", IFERROR(TEXT(INDEX(Tabella4[N°], MATCH("*"&amp;AF1463&amp;"*", Tabella4[DIPENDENTE], 0)), "0000"), "Non trovato"))</f>
        <v>1765</v>
      </c>
      <c r="E1463" s="50" t="str">
        <f>IF(AG1463="", "", IF(ISERROR(MATCH("*"&amp;AG1463&amp;"*", Tabella4[DIPENDENTE], 0)), "Non trovato", TEXT(INDEX(Tabella4[N°], MATCH("*"&amp;AG1463&amp;"*", Tabella4[DIPENDENTE], 0)), "0000")))</f>
        <v/>
      </c>
      <c r="F1463" s="48" t="str">
        <f t="shared" si="485"/>
        <v>SIRINGO</v>
      </c>
      <c r="G1463" s="48" t="str">
        <f t="shared" si="486"/>
        <v/>
      </c>
      <c r="H1463" s="57"/>
      <c r="I1463" s="68" t="str">
        <f t="shared" si="487"/>
        <v>02</v>
      </c>
      <c r="J1463" s="39" t="str">
        <f t="shared" si="502"/>
        <v>08:00</v>
      </c>
      <c r="K1463" s="40" t="str">
        <f t="shared" si="503"/>
        <v/>
      </c>
      <c r="L1463" s="48"/>
      <c r="M1463" s="41" t="str">
        <f t="shared" si="504"/>
        <v/>
      </c>
      <c r="N1463" s="41" t="str">
        <f t="shared" si="488"/>
        <v/>
      </c>
      <c r="O1463" s="10" t="str">
        <f t="shared" si="489"/>
        <v>08:00</v>
      </c>
      <c r="P1463" s="10" t="str">
        <f t="shared" si="490"/>
        <v/>
      </c>
      <c r="Q1463" s="48" t="str">
        <f t="shared" si="491"/>
        <v/>
      </c>
      <c r="R1463" s="48" t="str">
        <f t="shared" si="492"/>
        <v/>
      </c>
      <c r="S1463" s="42" t="str">
        <f t="shared" si="493"/>
        <v>SINGOLO</v>
      </c>
      <c r="T1463" s="57" t="str">
        <f>Tabella3[[#This Row],[Descrizione Attività]]</f>
        <v>ORE CONTO PROPRIO</v>
      </c>
      <c r="U1463" s="57" t="str">
        <f>IF(Tabella1[[#This Row],[DATA]]="","","02")</f>
        <v>02</v>
      </c>
      <c r="V1463" s="34"/>
      <c r="W1463" s="34"/>
      <c r="X1463" s="33"/>
      <c r="Y1463" s="23"/>
      <c r="Z1463" s="21" t="str">
        <f t="shared" si="494"/>
        <v>martedì</v>
      </c>
      <c r="AA1463" s="22">
        <f t="shared" si="495"/>
        <v>8</v>
      </c>
      <c r="AB1463" s="22" t="str">
        <f t="shared" si="496"/>
        <v>08:00</v>
      </c>
      <c r="AC1463" s="22" t="str">
        <f t="shared" si="497"/>
        <v>NO</v>
      </c>
      <c r="AD1463" s="46"/>
      <c r="AE1463" s="85">
        <v>45853</v>
      </c>
      <c r="AF1463" s="86" t="s">
        <v>112</v>
      </c>
      <c r="AG1463" s="86"/>
      <c r="AH1463" s="86">
        <v>4041</v>
      </c>
      <c r="AI1463" s="86">
        <v>10</v>
      </c>
      <c r="AJ1463" s="87">
        <v>6</v>
      </c>
      <c r="AK1463" s="87">
        <v>14</v>
      </c>
      <c r="AL1463" s="87">
        <v>8</v>
      </c>
      <c r="AM1463" s="86" t="s">
        <v>62</v>
      </c>
      <c r="AN1463" s="86" t="s">
        <v>49</v>
      </c>
      <c r="AO1463" s="75">
        <v>4041</v>
      </c>
    </row>
    <row r="1464" spans="1:41" ht="14.45" customHeight="1">
      <c r="A1464" s="38"/>
      <c r="B1464" s="11">
        <f t="shared" si="484"/>
        <v>45853</v>
      </c>
      <c r="C1464" s="39">
        <f t="shared" si="505"/>
        <v>5400257237</v>
      </c>
      <c r="D1464" s="50" t="str">
        <f>IF(AF1464="", "", IFERROR(TEXT(INDEX(Tabella4[N°], MATCH("*"&amp;AF1464&amp;"*", Tabella4[DIPENDENTE], 0)), "0000"), "Non trovato"))</f>
        <v>1972</v>
      </c>
      <c r="E1464" s="50" t="str">
        <f>IF(AG1464="", "", IF(ISERROR(MATCH("*"&amp;AG1464&amp;"*", Tabella4[DIPENDENTE], 0)), "Non trovato", TEXT(INDEX(Tabella4[N°], MATCH("*"&amp;AG1464&amp;"*", Tabella4[DIPENDENTE], 0)), "0000")))</f>
        <v>2132</v>
      </c>
      <c r="F1464" s="48" t="str">
        <f t="shared" si="485"/>
        <v>MILLO</v>
      </c>
      <c r="G1464" s="48" t="str">
        <f t="shared" si="486"/>
        <v>ALLEGRETTI</v>
      </c>
      <c r="H1464" s="57"/>
      <c r="I1464" s="68" t="str">
        <f t="shared" si="487"/>
        <v>02</v>
      </c>
      <c r="J1464" s="39" t="str">
        <f t="shared" si="502"/>
        <v/>
      </c>
      <c r="K1464" s="40" t="str">
        <f t="shared" si="503"/>
        <v>08:00</v>
      </c>
      <c r="L1464" s="48"/>
      <c r="M1464" s="41" t="str">
        <f t="shared" si="504"/>
        <v/>
      </c>
      <c r="N1464" s="41" t="str">
        <f t="shared" si="488"/>
        <v/>
      </c>
      <c r="O1464" s="10" t="str">
        <f t="shared" si="489"/>
        <v>08:00</v>
      </c>
      <c r="P1464" s="10" t="str">
        <f t="shared" si="490"/>
        <v/>
      </c>
      <c r="Q1464" s="48" t="str">
        <f t="shared" si="491"/>
        <v/>
      </c>
      <c r="R1464" s="48" t="str">
        <f t="shared" si="492"/>
        <v/>
      </c>
      <c r="S1464" s="42" t="str">
        <f t="shared" si="493"/>
        <v>DOPPIO</v>
      </c>
      <c r="T1464" s="57" t="str">
        <f>Tabella3[[#This Row],[Descrizione Attività]]</f>
        <v>PA1S: squ strum correttiva Luglio</v>
      </c>
      <c r="U1464" s="57" t="str">
        <f>IF(Tabella1[[#This Row],[DATA]]="","","02")</f>
        <v>02</v>
      </c>
      <c r="V1464" s="34"/>
      <c r="W1464" s="34"/>
      <c r="X1464" s="33"/>
      <c r="Y1464" s="23"/>
      <c r="Z1464" s="21" t="str">
        <f t="shared" si="494"/>
        <v>martedì</v>
      </c>
      <c r="AA1464" s="22">
        <f t="shared" si="495"/>
        <v>8</v>
      </c>
      <c r="AB1464" s="22" t="str">
        <f t="shared" si="496"/>
        <v>08:00</v>
      </c>
      <c r="AC1464" s="22" t="str">
        <f t="shared" si="497"/>
        <v>NO</v>
      </c>
      <c r="AD1464" s="46"/>
      <c r="AE1464" s="85">
        <v>45853</v>
      </c>
      <c r="AF1464" s="86" t="s">
        <v>100</v>
      </c>
      <c r="AG1464" s="86" t="s">
        <v>107</v>
      </c>
      <c r="AH1464" s="86">
        <v>5400257237</v>
      </c>
      <c r="AI1464" s="86">
        <v>10</v>
      </c>
      <c r="AJ1464" s="87">
        <v>6</v>
      </c>
      <c r="AK1464" s="87">
        <v>14</v>
      </c>
      <c r="AL1464" s="87">
        <v>16</v>
      </c>
      <c r="AM1464" s="86" t="s">
        <v>260</v>
      </c>
      <c r="AN1464" s="86" t="s">
        <v>45</v>
      </c>
      <c r="AO1464" s="75" t="s">
        <v>46</v>
      </c>
    </row>
    <row r="1465" spans="1:41" ht="14.45" customHeight="1">
      <c r="A1465" s="38"/>
      <c r="B1465" s="11">
        <f t="shared" si="484"/>
        <v>45853</v>
      </c>
      <c r="C1465" s="39">
        <f t="shared" si="505"/>
        <v>404</v>
      </c>
      <c r="D1465" s="50" t="str">
        <f>IF(AF1465="", "", IFERROR(TEXT(INDEX(Tabella4[N°], MATCH("*"&amp;AF1465&amp;"*", Tabella4[DIPENDENTE], 0)), "0000"), "Non trovato"))</f>
        <v>0277</v>
      </c>
      <c r="E1465" s="50" t="str">
        <f>IF(AG1465="", "", IF(ISERROR(MATCH("*"&amp;AG1465&amp;"*", Tabella4[DIPENDENTE], 0)), "Non trovato", TEXT(INDEX(Tabella4[N°], MATCH("*"&amp;AG1465&amp;"*", Tabella4[DIPENDENTE], 0)), "0000")))</f>
        <v/>
      </c>
      <c r="F1465" s="48" t="str">
        <f t="shared" si="485"/>
        <v>BAUDO</v>
      </c>
      <c r="G1465" s="48" t="str">
        <f t="shared" si="486"/>
        <v/>
      </c>
      <c r="H1465" s="57"/>
      <c r="I1465" s="68" t="str">
        <f t="shared" si="487"/>
        <v>02</v>
      </c>
      <c r="J1465" s="39" t="str">
        <f t="shared" si="502"/>
        <v/>
      </c>
      <c r="K1465" s="40" t="str">
        <f t="shared" si="503"/>
        <v/>
      </c>
      <c r="L1465" s="48"/>
      <c r="M1465" s="41" t="str">
        <f t="shared" si="504"/>
        <v/>
      </c>
      <c r="N1465" s="41" t="str">
        <f t="shared" si="488"/>
        <v/>
      </c>
      <c r="O1465" s="10" t="str">
        <f t="shared" si="489"/>
        <v>02:00</v>
      </c>
      <c r="P1465" s="10" t="str">
        <f t="shared" si="490"/>
        <v/>
      </c>
      <c r="Q1465" s="48" t="str">
        <f t="shared" si="491"/>
        <v/>
      </c>
      <c r="R1465" s="48" t="str">
        <f t="shared" si="492"/>
        <v>02:00</v>
      </c>
      <c r="S1465" s="42" t="str">
        <f t="shared" si="493"/>
        <v>SINGOLO</v>
      </c>
      <c r="T1465" s="57" t="str">
        <f>Tabella3[[#This Row],[Descrizione Attività]]</f>
        <v>CASSA INTEGRAZIONE</v>
      </c>
      <c r="U1465" s="57" t="str">
        <f>IF(Tabella1[[#This Row],[DATA]]="","","02")</f>
        <v>02</v>
      </c>
      <c r="V1465" s="34"/>
      <c r="W1465" s="34"/>
      <c r="X1465" s="33"/>
      <c r="Y1465" s="23"/>
      <c r="Z1465" s="21" t="str">
        <f t="shared" si="494"/>
        <v>martedì</v>
      </c>
      <c r="AA1465" s="22">
        <f t="shared" si="495"/>
        <v>2</v>
      </c>
      <c r="AB1465" s="22" t="str">
        <f t="shared" si="496"/>
        <v>02:00</v>
      </c>
      <c r="AC1465" s="22" t="str">
        <f t="shared" si="497"/>
        <v>NO</v>
      </c>
      <c r="AD1465" s="46"/>
      <c r="AE1465" s="85">
        <v>45853</v>
      </c>
      <c r="AF1465" s="86" t="s">
        <v>94</v>
      </c>
      <c r="AG1465" s="86"/>
      <c r="AH1465" s="86">
        <v>4046</v>
      </c>
      <c r="AI1465" s="86">
        <v>10</v>
      </c>
      <c r="AJ1465" s="87">
        <v>12</v>
      </c>
      <c r="AK1465" s="87">
        <v>14</v>
      </c>
      <c r="AL1465" s="87">
        <v>2</v>
      </c>
      <c r="AM1465" s="86" t="s">
        <v>263</v>
      </c>
      <c r="AN1465" s="86" t="s">
        <v>49</v>
      </c>
      <c r="AO1465" s="75">
        <v>404</v>
      </c>
    </row>
    <row r="1466" spans="1:41" ht="14.45" customHeight="1">
      <c r="A1466" s="38"/>
      <c r="B1466" s="11">
        <f t="shared" si="484"/>
        <v>45853</v>
      </c>
      <c r="C1466" s="39">
        <f t="shared" si="505"/>
        <v>404</v>
      </c>
      <c r="D1466" s="50" t="str">
        <f>IF(AF1466="", "", IFERROR(TEXT(INDEX(Tabella4[N°], MATCH("*"&amp;AF1466&amp;"*", Tabella4[DIPENDENTE], 0)), "0000"), "Non trovato"))</f>
        <v>1876</v>
      </c>
      <c r="E1466" s="50" t="str">
        <f>IF(AG1466="", "", IF(ISERROR(MATCH("*"&amp;AG1466&amp;"*", Tabella4[DIPENDENTE], 0)), "Non trovato", TEXT(INDEX(Tabella4[N°], MATCH("*"&amp;AG1466&amp;"*", Tabella4[DIPENDENTE], 0)), "0000")))</f>
        <v>0386</v>
      </c>
      <c r="F1466" s="48" t="str">
        <f t="shared" si="485"/>
        <v>RICCIO</v>
      </c>
      <c r="G1466" s="48" t="str">
        <f t="shared" si="486"/>
        <v>TRICHINI</v>
      </c>
      <c r="H1466" s="57"/>
      <c r="I1466" s="68" t="str">
        <f t="shared" si="487"/>
        <v>02</v>
      </c>
      <c r="J1466" s="39" t="str">
        <f t="shared" si="502"/>
        <v>08:15</v>
      </c>
      <c r="K1466" s="40" t="str">
        <f t="shared" si="503"/>
        <v/>
      </c>
      <c r="L1466" s="48"/>
      <c r="M1466" s="41" t="str">
        <f t="shared" si="504"/>
        <v/>
      </c>
      <c r="N1466" s="41" t="str">
        <f t="shared" si="488"/>
        <v/>
      </c>
      <c r="O1466" s="10" t="str">
        <f t="shared" si="489"/>
        <v>08:15</v>
      </c>
      <c r="P1466" s="10" t="str">
        <f t="shared" si="490"/>
        <v/>
      </c>
      <c r="Q1466" s="48" t="str">
        <f t="shared" si="491"/>
        <v/>
      </c>
      <c r="R1466" s="48" t="str">
        <f t="shared" si="492"/>
        <v/>
      </c>
      <c r="S1466" s="42" t="str">
        <f t="shared" si="493"/>
        <v>DOPPIO</v>
      </c>
      <c r="T1466" s="57" t="str">
        <f>Tabella3[[#This Row],[Descrizione Attività]]</f>
        <v>ORE CONTO PROPRIO</v>
      </c>
      <c r="U1466" s="57" t="str">
        <f>IF(Tabella1[[#This Row],[DATA]]="","","02")</f>
        <v>02</v>
      </c>
      <c r="V1466" s="34"/>
      <c r="W1466" s="34"/>
      <c r="X1466" s="33"/>
      <c r="Y1466" s="23"/>
      <c r="Z1466" s="21" t="str">
        <f t="shared" si="494"/>
        <v>martedì</v>
      </c>
      <c r="AA1466" s="22">
        <f t="shared" si="495"/>
        <v>8.25</v>
      </c>
      <c r="AB1466" s="22" t="str">
        <f t="shared" si="496"/>
        <v>08:15</v>
      </c>
      <c r="AC1466" s="22" t="str">
        <f t="shared" si="497"/>
        <v>NO</v>
      </c>
      <c r="AD1466" s="46"/>
      <c r="AE1466" s="85">
        <v>45853</v>
      </c>
      <c r="AF1466" s="86" t="s">
        <v>56</v>
      </c>
      <c r="AG1466" s="86" t="s">
        <v>113</v>
      </c>
      <c r="AH1466" s="86">
        <v>4041</v>
      </c>
      <c r="AI1466" s="86">
        <v>10</v>
      </c>
      <c r="AJ1466" s="87">
        <v>7.45</v>
      </c>
      <c r="AK1466" s="87">
        <v>16.45</v>
      </c>
      <c r="AL1466" s="87">
        <v>16.5</v>
      </c>
      <c r="AM1466" s="86" t="s">
        <v>62</v>
      </c>
      <c r="AN1466" s="86" t="s">
        <v>49</v>
      </c>
      <c r="AO1466" s="75">
        <v>4041</v>
      </c>
    </row>
    <row r="1467" spans="1:41" ht="14.45" customHeight="1">
      <c r="A1467" s="38"/>
      <c r="B1467" s="11">
        <f t="shared" si="484"/>
        <v>45853</v>
      </c>
      <c r="C1467" s="39">
        <f t="shared" si="505"/>
        <v>404</v>
      </c>
      <c r="D1467" s="50" t="str">
        <f>IF(AF1467="", "", IFERROR(TEXT(INDEX(Tabella4[N°], MATCH("*"&amp;AF1467&amp;"*", Tabella4[DIPENDENTE], 0)), "0000"), "Non trovato"))</f>
        <v>1050</v>
      </c>
      <c r="E1467" s="50" t="str">
        <f>IF(AG1467="", "", IF(ISERROR(MATCH("*"&amp;AG1467&amp;"*", Tabella4[DIPENDENTE], 0)), "Non trovato", TEXT(INDEX(Tabella4[N°], MATCH("*"&amp;AG1467&amp;"*", Tabella4[DIPENDENTE], 0)), "0000")))</f>
        <v/>
      </c>
      <c r="F1467" s="48" t="str">
        <f t="shared" si="485"/>
        <v>GIGLIUTO M</v>
      </c>
      <c r="G1467" s="48" t="str">
        <f t="shared" si="486"/>
        <v/>
      </c>
      <c r="H1467" s="57"/>
      <c r="I1467" s="68" t="str">
        <f t="shared" si="487"/>
        <v>02</v>
      </c>
      <c r="J1467" s="39" t="str">
        <f t="shared" si="502"/>
        <v>08:15</v>
      </c>
      <c r="K1467" s="40" t="str">
        <f t="shared" si="503"/>
        <v/>
      </c>
      <c r="L1467" s="48"/>
      <c r="M1467" s="41" t="str">
        <f t="shared" si="504"/>
        <v>00:15</v>
      </c>
      <c r="N1467" s="41" t="str">
        <f t="shared" si="488"/>
        <v/>
      </c>
      <c r="O1467" s="10" t="str">
        <f t="shared" si="489"/>
        <v>08:30</v>
      </c>
      <c r="P1467" s="10" t="str">
        <f t="shared" si="490"/>
        <v/>
      </c>
      <c r="Q1467" s="48" t="str">
        <f t="shared" si="491"/>
        <v/>
      </c>
      <c r="R1467" s="48" t="str">
        <f t="shared" si="492"/>
        <v/>
      </c>
      <c r="S1467" s="42" t="str">
        <f t="shared" si="493"/>
        <v>SINGOLO</v>
      </c>
      <c r="T1467" s="57" t="str">
        <f>Tabella3[[#This Row],[Descrizione Attività]]</f>
        <v>ORE CONTO PROPRIO</v>
      </c>
      <c r="U1467" s="57" t="str">
        <f>IF(Tabella1[[#This Row],[DATA]]="","","02")</f>
        <v>02</v>
      </c>
      <c r="V1467" s="34"/>
      <c r="W1467" s="34"/>
      <c r="X1467" s="33"/>
      <c r="Y1467" s="23"/>
      <c r="Z1467" s="21" t="str">
        <f t="shared" si="494"/>
        <v>martedì</v>
      </c>
      <c r="AA1467" s="22">
        <f t="shared" si="495"/>
        <v>8.5</v>
      </c>
      <c r="AB1467" s="22" t="str">
        <f t="shared" si="496"/>
        <v>08:30</v>
      </c>
      <c r="AC1467" s="22" t="str">
        <f t="shared" si="497"/>
        <v>NO</v>
      </c>
      <c r="AD1467" s="46"/>
      <c r="AE1467" s="85">
        <v>45853</v>
      </c>
      <c r="AF1467" s="86" t="s">
        <v>109</v>
      </c>
      <c r="AG1467" s="86"/>
      <c r="AH1467" s="86">
        <v>4041</v>
      </c>
      <c r="AI1467" s="86">
        <v>10</v>
      </c>
      <c r="AJ1467" s="87">
        <v>7.15</v>
      </c>
      <c r="AK1467" s="87">
        <v>16.45</v>
      </c>
      <c r="AL1467" s="87">
        <v>8.5</v>
      </c>
      <c r="AM1467" s="86" t="s">
        <v>62</v>
      </c>
      <c r="AN1467" s="86" t="s">
        <v>49</v>
      </c>
      <c r="AO1467" s="75">
        <v>4041</v>
      </c>
    </row>
    <row r="1468" spans="1:41" ht="14.45" customHeight="1">
      <c r="A1468" s="38"/>
      <c r="B1468" s="11">
        <f t="shared" si="484"/>
        <v>45854</v>
      </c>
      <c r="C1468" s="39">
        <f t="shared" si="505"/>
        <v>404</v>
      </c>
      <c r="D1468" s="50" t="str">
        <f>IF(AF1468="", "", IFERROR(TEXT(INDEX(Tabella4[N°], MATCH("*"&amp;AF1468&amp;"*", Tabella4[DIPENDENTE], 0)), "0000"), "Non trovato"))</f>
        <v>0315</v>
      </c>
      <c r="E1468" s="50" t="str">
        <f>IF(AG1468="", "", IF(ISERROR(MATCH("*"&amp;AG1468&amp;"*", Tabella4[DIPENDENTE], 0)), "Non trovato", TEXT(INDEX(Tabella4[N°], MATCH("*"&amp;AG1468&amp;"*", Tabella4[DIPENDENTE], 0)), "0000")))</f>
        <v/>
      </c>
      <c r="F1468" s="48" t="str">
        <f t="shared" si="485"/>
        <v>MIGNOSA F</v>
      </c>
      <c r="G1468" s="48" t="str">
        <f t="shared" si="486"/>
        <v/>
      </c>
      <c r="H1468" s="57"/>
      <c r="I1468" s="68" t="str">
        <f t="shared" si="487"/>
        <v>02</v>
      </c>
      <c r="J1468" s="39" t="str">
        <f t="shared" si="502"/>
        <v/>
      </c>
      <c r="K1468" s="40" t="str">
        <f t="shared" si="503"/>
        <v/>
      </c>
      <c r="L1468" s="48"/>
      <c r="M1468" s="41" t="str">
        <f t="shared" si="504"/>
        <v/>
      </c>
      <c r="N1468" s="41" t="str">
        <f t="shared" si="488"/>
        <v/>
      </c>
      <c r="O1468" s="10" t="str">
        <f t="shared" si="489"/>
        <v>01:00</v>
      </c>
      <c r="P1468" s="10" t="str">
        <f t="shared" si="490"/>
        <v>01:00</v>
      </c>
      <c r="Q1468" s="48" t="str">
        <f t="shared" si="491"/>
        <v/>
      </c>
      <c r="R1468" s="48" t="str">
        <f t="shared" si="492"/>
        <v/>
      </c>
      <c r="S1468" s="42" t="str">
        <f t="shared" si="493"/>
        <v>SINGOLO</v>
      </c>
      <c r="T1468" s="57" t="str">
        <f>Tabella3[[#This Row],[Descrizione Attività]]</f>
        <v>PERMESSO RETRIBUITO</v>
      </c>
      <c r="U1468" s="57" t="str">
        <f>IF(Tabella1[[#This Row],[DATA]]="","","02")</f>
        <v>02</v>
      </c>
      <c r="V1468" s="34"/>
      <c r="W1468" s="34"/>
      <c r="X1468" s="33"/>
      <c r="Y1468" s="23"/>
      <c r="Z1468" s="21" t="str">
        <f t="shared" si="494"/>
        <v>mercoledì</v>
      </c>
      <c r="AA1468" s="22">
        <f t="shared" si="495"/>
        <v>1</v>
      </c>
      <c r="AB1468" s="22" t="str">
        <f t="shared" si="496"/>
        <v>01:00</v>
      </c>
      <c r="AC1468" s="22" t="str">
        <f t="shared" si="497"/>
        <v>NO</v>
      </c>
      <c r="AD1468" s="46"/>
      <c r="AE1468" s="85">
        <v>45854</v>
      </c>
      <c r="AF1468" s="86" t="s">
        <v>66</v>
      </c>
      <c r="AG1468" s="86"/>
      <c r="AH1468" s="86">
        <v>4044</v>
      </c>
      <c r="AI1468" s="86">
        <v>10</v>
      </c>
      <c r="AJ1468" s="87">
        <v>13</v>
      </c>
      <c r="AK1468" s="87">
        <v>14</v>
      </c>
      <c r="AL1468" s="87">
        <v>1</v>
      </c>
      <c r="AM1468" s="86" t="s">
        <v>48</v>
      </c>
      <c r="AN1468" s="86" t="s">
        <v>49</v>
      </c>
      <c r="AO1468" s="75">
        <v>404</v>
      </c>
    </row>
    <row r="1469" spans="1:41" ht="14.45" customHeight="1">
      <c r="A1469" s="38"/>
      <c r="B1469" s="11">
        <f t="shared" si="484"/>
        <v>45854</v>
      </c>
      <c r="C1469" s="39">
        <f t="shared" si="505"/>
        <v>404</v>
      </c>
      <c r="D1469" s="50" t="str">
        <f>IF(AF1469="", "", IFERROR(TEXT(INDEX(Tabella4[N°], MATCH("*"&amp;AF1469&amp;"*", Tabella4[DIPENDENTE], 0)), "0000"), "Non trovato"))</f>
        <v>1442</v>
      </c>
      <c r="E1469" s="50" t="str">
        <f>IF(AG1469="", "", IF(ISERROR(MATCH("*"&amp;AG1469&amp;"*", Tabella4[DIPENDENTE], 0)), "Non trovato", TEXT(INDEX(Tabella4[N°], MATCH("*"&amp;AG1469&amp;"*", Tabella4[DIPENDENTE], 0)), "0000")))</f>
        <v/>
      </c>
      <c r="F1469" s="48" t="str">
        <f t="shared" si="485"/>
        <v>TARASCIO</v>
      </c>
      <c r="G1469" s="48" t="str">
        <f t="shared" si="486"/>
        <v/>
      </c>
      <c r="H1469" s="57"/>
      <c r="I1469" s="68" t="str">
        <f t="shared" si="487"/>
        <v>02</v>
      </c>
      <c r="J1469" s="39" t="str">
        <f t="shared" si="502"/>
        <v/>
      </c>
      <c r="K1469" s="40" t="str">
        <f t="shared" si="503"/>
        <v/>
      </c>
      <c r="L1469" s="48"/>
      <c r="M1469" s="41" t="str">
        <f t="shared" si="504"/>
        <v/>
      </c>
      <c r="N1469" s="41" t="str">
        <f t="shared" si="488"/>
        <v/>
      </c>
      <c r="O1469" s="10" t="str">
        <f t="shared" si="489"/>
        <v>08:00</v>
      </c>
      <c r="P1469" s="10" t="str">
        <f t="shared" si="490"/>
        <v>08:00</v>
      </c>
      <c r="Q1469" s="48" t="str">
        <f t="shared" si="491"/>
        <v/>
      </c>
      <c r="R1469" s="48" t="str">
        <f t="shared" si="492"/>
        <v/>
      </c>
      <c r="S1469" s="42" t="str">
        <f t="shared" si="493"/>
        <v>SINGOLO</v>
      </c>
      <c r="T1469" s="57" t="str">
        <f>Tabella3[[#This Row],[Descrizione Attività]]</f>
        <v>FERIE</v>
      </c>
      <c r="U1469" s="57" t="str">
        <f>IF(Tabella1[[#This Row],[DATA]]="","","02")</f>
        <v>02</v>
      </c>
      <c r="V1469" s="34"/>
      <c r="W1469" s="34"/>
      <c r="X1469" s="33"/>
      <c r="Y1469" s="23"/>
      <c r="Z1469" s="21" t="str">
        <f t="shared" si="494"/>
        <v>mercoledì</v>
      </c>
      <c r="AA1469" s="22">
        <f t="shared" si="495"/>
        <v>8</v>
      </c>
      <c r="AB1469" s="22" t="str">
        <f t="shared" si="496"/>
        <v>08:00</v>
      </c>
      <c r="AC1469" s="22" t="str">
        <f t="shared" si="497"/>
        <v>NO</v>
      </c>
      <c r="AD1469" s="46"/>
      <c r="AE1469" s="85">
        <v>45854</v>
      </c>
      <c r="AF1469" s="86" t="s">
        <v>102</v>
      </c>
      <c r="AG1469" s="86"/>
      <c r="AH1469" s="86">
        <v>4042</v>
      </c>
      <c r="AI1469" s="86">
        <v>10</v>
      </c>
      <c r="AJ1469" s="87"/>
      <c r="AK1469" s="87"/>
      <c r="AL1469" s="87">
        <v>8</v>
      </c>
      <c r="AM1469" s="86" t="s">
        <v>53</v>
      </c>
      <c r="AN1469" s="86" t="s">
        <v>49</v>
      </c>
      <c r="AO1469" s="75">
        <v>404</v>
      </c>
    </row>
    <row r="1470" spans="1:41" ht="14.45" customHeight="1">
      <c r="A1470" s="38"/>
      <c r="B1470" s="11">
        <f t="shared" si="484"/>
        <v>45854</v>
      </c>
      <c r="C1470" s="39">
        <f t="shared" si="505"/>
        <v>404</v>
      </c>
      <c r="D1470" s="50" t="str">
        <f>IF(AF1470="", "", IFERROR(TEXT(INDEX(Tabella4[N°], MATCH("*"&amp;AF1470&amp;"*", Tabella4[DIPENDENTE], 0)), "0000"), "Non trovato"))</f>
        <v>0266</v>
      </c>
      <c r="E1470" s="50" t="str">
        <f>IF(AG1470="", "", IF(ISERROR(MATCH("*"&amp;AG1470&amp;"*", Tabella4[DIPENDENTE], 0)), "Non trovato", TEXT(INDEX(Tabella4[N°], MATCH("*"&amp;AG1470&amp;"*", Tabella4[DIPENDENTE], 0)), "0000")))</f>
        <v/>
      </c>
      <c r="F1470" s="48" t="str">
        <f t="shared" si="485"/>
        <v>DI SALVO</v>
      </c>
      <c r="G1470" s="48" t="str">
        <f t="shared" si="486"/>
        <v/>
      </c>
      <c r="H1470" s="57"/>
      <c r="I1470" s="68" t="str">
        <f t="shared" si="487"/>
        <v>02</v>
      </c>
      <c r="J1470" s="39" t="str">
        <f t="shared" si="502"/>
        <v/>
      </c>
      <c r="K1470" s="40" t="str">
        <f t="shared" si="503"/>
        <v/>
      </c>
      <c r="L1470" s="48"/>
      <c r="M1470" s="41" t="str">
        <f t="shared" si="504"/>
        <v/>
      </c>
      <c r="N1470" s="41" t="str">
        <f t="shared" si="488"/>
        <v/>
      </c>
      <c r="O1470" s="10" t="str">
        <f t="shared" si="489"/>
        <v>08:00</v>
      </c>
      <c r="P1470" s="10" t="str">
        <f t="shared" si="490"/>
        <v/>
      </c>
      <c r="Q1470" s="48" t="str">
        <f t="shared" si="491"/>
        <v>08:00</v>
      </c>
      <c r="R1470" s="48" t="str">
        <f t="shared" si="492"/>
        <v/>
      </c>
      <c r="S1470" s="42" t="str">
        <f t="shared" si="493"/>
        <v>SINGOLO</v>
      </c>
      <c r="T1470" s="57" t="str">
        <f>Tabella3[[#This Row],[Descrizione Attività]]</f>
        <v>MALATTIA</v>
      </c>
      <c r="U1470" s="57" t="str">
        <f>IF(Tabella1[[#This Row],[DATA]]="","","02")</f>
        <v>02</v>
      </c>
      <c r="V1470" s="34"/>
      <c r="W1470" s="34"/>
      <c r="X1470" s="33"/>
      <c r="Y1470" s="23"/>
      <c r="Z1470" s="21" t="str">
        <f t="shared" si="494"/>
        <v>mercoledì</v>
      </c>
      <c r="AA1470" s="22">
        <f t="shared" si="495"/>
        <v>8</v>
      </c>
      <c r="AB1470" s="22" t="str">
        <f t="shared" si="496"/>
        <v>08:00</v>
      </c>
      <c r="AC1470" s="22" t="str">
        <f t="shared" si="497"/>
        <v>NO</v>
      </c>
      <c r="AD1470" s="46"/>
      <c r="AE1470" s="85">
        <v>45854</v>
      </c>
      <c r="AF1470" s="86" t="s">
        <v>54</v>
      </c>
      <c r="AG1470" s="86"/>
      <c r="AH1470" s="86">
        <v>4043</v>
      </c>
      <c r="AI1470" s="86">
        <v>10</v>
      </c>
      <c r="AJ1470" s="87"/>
      <c r="AK1470" s="87"/>
      <c r="AL1470" s="87">
        <v>8</v>
      </c>
      <c r="AM1470" s="86" t="s">
        <v>22</v>
      </c>
      <c r="AN1470" s="86" t="s">
        <v>49</v>
      </c>
      <c r="AO1470" s="75">
        <v>404</v>
      </c>
    </row>
    <row r="1471" spans="1:41" ht="14.45" customHeight="1">
      <c r="A1471" s="38"/>
      <c r="B1471" s="11">
        <f t="shared" si="484"/>
        <v>45854</v>
      </c>
      <c r="C1471" s="39">
        <f t="shared" si="505"/>
        <v>404</v>
      </c>
      <c r="D1471" s="50" t="str">
        <f>IF(AF1471="", "", IFERROR(TEXT(INDEX(Tabella4[N°], MATCH("*"&amp;AF1471&amp;"*", Tabella4[DIPENDENTE], 0)), "0000"), "Non trovato"))</f>
        <v>0304</v>
      </c>
      <c r="E1471" s="50" t="str">
        <f>IF(AG1471="", "", IF(ISERROR(MATCH("*"&amp;AG1471&amp;"*", Tabella4[DIPENDENTE], 0)), "Non trovato", TEXT(INDEX(Tabella4[N°], MATCH("*"&amp;AG1471&amp;"*", Tabella4[DIPENDENTE], 0)), "0000")))</f>
        <v/>
      </c>
      <c r="F1471" s="48" t="str">
        <f t="shared" si="485"/>
        <v>MANSERVIGI</v>
      </c>
      <c r="G1471" s="48" t="str">
        <f t="shared" si="486"/>
        <v/>
      </c>
      <c r="H1471" s="57"/>
      <c r="I1471" s="68" t="str">
        <f t="shared" si="487"/>
        <v>02</v>
      </c>
      <c r="J1471" s="39" t="str">
        <f t="shared" si="502"/>
        <v/>
      </c>
      <c r="K1471" s="40" t="str">
        <f t="shared" si="503"/>
        <v/>
      </c>
      <c r="L1471" s="48"/>
      <c r="M1471" s="41" t="str">
        <f t="shared" si="504"/>
        <v/>
      </c>
      <c r="N1471" s="41" t="str">
        <f t="shared" si="488"/>
        <v/>
      </c>
      <c r="O1471" s="10" t="str">
        <f t="shared" si="489"/>
        <v>08:00</v>
      </c>
      <c r="P1471" s="10" t="str">
        <f t="shared" si="490"/>
        <v>08:00</v>
      </c>
      <c r="Q1471" s="48" t="str">
        <f t="shared" si="491"/>
        <v/>
      </c>
      <c r="R1471" s="48" t="str">
        <f t="shared" si="492"/>
        <v/>
      </c>
      <c r="S1471" s="42" t="str">
        <f t="shared" si="493"/>
        <v>SINGOLO</v>
      </c>
      <c r="T1471" s="57" t="str">
        <f>Tabella3[[#This Row],[Descrizione Attività]]</f>
        <v>PERMESSO RETRIBUITO</v>
      </c>
      <c r="U1471" s="57" t="str">
        <f>IF(Tabella1[[#This Row],[DATA]]="","","02")</f>
        <v>02</v>
      </c>
      <c r="V1471" s="34"/>
      <c r="W1471" s="34"/>
      <c r="X1471" s="33"/>
      <c r="Y1471" s="23"/>
      <c r="Z1471" s="21" t="str">
        <f t="shared" si="494"/>
        <v>mercoledì</v>
      </c>
      <c r="AA1471" s="22">
        <f t="shared" si="495"/>
        <v>8</v>
      </c>
      <c r="AB1471" s="22" t="str">
        <f t="shared" si="496"/>
        <v>08:00</v>
      </c>
      <c r="AC1471" s="22" t="str">
        <f t="shared" si="497"/>
        <v>NO</v>
      </c>
      <c r="AD1471" s="46"/>
      <c r="AE1471" s="85">
        <v>45854</v>
      </c>
      <c r="AF1471" s="86" t="s">
        <v>87</v>
      </c>
      <c r="AG1471" s="86"/>
      <c r="AH1471" s="86">
        <v>4044</v>
      </c>
      <c r="AI1471" s="86">
        <v>10</v>
      </c>
      <c r="AJ1471" s="87"/>
      <c r="AK1471" s="87"/>
      <c r="AL1471" s="87">
        <v>8</v>
      </c>
      <c r="AM1471" s="86" t="s">
        <v>48</v>
      </c>
      <c r="AN1471" s="86" t="s">
        <v>49</v>
      </c>
      <c r="AO1471" s="75">
        <v>404</v>
      </c>
    </row>
    <row r="1472" spans="1:41" ht="14.45" customHeight="1">
      <c r="A1472" s="38"/>
      <c r="B1472" s="11">
        <f t="shared" si="484"/>
        <v>45854</v>
      </c>
      <c r="C1472" s="39">
        <f t="shared" si="505"/>
        <v>404</v>
      </c>
      <c r="D1472" s="50" t="str">
        <f>IF(AF1472="", "", IFERROR(TEXT(INDEX(Tabella4[N°], MATCH("*"&amp;AF1472&amp;"*", Tabella4[DIPENDENTE], 0)), "0000"), "Non trovato"))</f>
        <v>0476</v>
      </c>
      <c r="E1472" s="50" t="str">
        <f>IF(AG1472="", "", IF(ISERROR(MATCH("*"&amp;AG1472&amp;"*", Tabella4[DIPENDENTE], 0)), "Non trovato", TEXT(INDEX(Tabella4[N°], MATCH("*"&amp;AG1472&amp;"*", Tabella4[DIPENDENTE], 0)), "0000")))</f>
        <v>0354</v>
      </c>
      <c r="F1472" s="48" t="str">
        <f t="shared" si="485"/>
        <v>ARICO'</v>
      </c>
      <c r="G1472" s="48" t="str">
        <f t="shared" si="486"/>
        <v>GARRO L</v>
      </c>
      <c r="H1472" s="57"/>
      <c r="I1472" s="68" t="str">
        <f t="shared" si="487"/>
        <v>02</v>
      </c>
      <c r="J1472" s="39" t="str">
        <f t="shared" si="502"/>
        <v/>
      </c>
      <c r="K1472" s="40" t="str">
        <f t="shared" si="503"/>
        <v/>
      </c>
      <c r="L1472" s="48"/>
      <c r="M1472" s="41" t="str">
        <f t="shared" si="504"/>
        <v/>
      </c>
      <c r="N1472" s="41" t="str">
        <f t="shared" si="488"/>
        <v/>
      </c>
      <c r="O1472" s="10" t="str">
        <f t="shared" si="489"/>
        <v>01:00</v>
      </c>
      <c r="P1472" s="10" t="str">
        <f t="shared" si="490"/>
        <v/>
      </c>
      <c r="Q1472" s="48" t="str">
        <f t="shared" si="491"/>
        <v/>
      </c>
      <c r="R1472" s="48" t="str">
        <f t="shared" si="492"/>
        <v>01:00</v>
      </c>
      <c r="S1472" s="42" t="str">
        <f t="shared" si="493"/>
        <v>DOPPIO</v>
      </c>
      <c r="T1472" s="57" t="str">
        <f>Tabella3[[#This Row],[Descrizione Attività]]</f>
        <v>CASSA INTEGRAZIONE</v>
      </c>
      <c r="U1472" s="57" t="str">
        <f>IF(Tabella1[[#This Row],[DATA]]="","","02")</f>
        <v>02</v>
      </c>
      <c r="V1472" s="34"/>
      <c r="W1472" s="34"/>
      <c r="X1472" s="33"/>
      <c r="Y1472" s="23"/>
      <c r="Z1472" s="21" t="str">
        <f t="shared" si="494"/>
        <v>mercoledì</v>
      </c>
      <c r="AA1472" s="22">
        <f t="shared" si="495"/>
        <v>1</v>
      </c>
      <c r="AB1472" s="22" t="str">
        <f t="shared" si="496"/>
        <v>01:00</v>
      </c>
      <c r="AC1472" s="22" t="str">
        <f t="shared" si="497"/>
        <v>NO</v>
      </c>
      <c r="AD1472" s="46"/>
      <c r="AE1472" s="85">
        <v>45854</v>
      </c>
      <c r="AF1472" s="86" t="s">
        <v>108</v>
      </c>
      <c r="AG1472" s="86" t="s">
        <v>99</v>
      </c>
      <c r="AH1472" s="86">
        <v>4046</v>
      </c>
      <c r="AI1472" s="86">
        <v>10</v>
      </c>
      <c r="AJ1472" s="87">
        <v>13</v>
      </c>
      <c r="AK1472" s="87">
        <v>14</v>
      </c>
      <c r="AL1472" s="87">
        <v>2</v>
      </c>
      <c r="AM1472" s="86" t="s">
        <v>263</v>
      </c>
      <c r="AN1472" s="86" t="s">
        <v>49</v>
      </c>
      <c r="AO1472" s="75">
        <v>404</v>
      </c>
    </row>
    <row r="1473" spans="1:41" ht="14.45" customHeight="1">
      <c r="A1473" s="38"/>
      <c r="B1473" s="11">
        <f t="shared" si="484"/>
        <v>45854</v>
      </c>
      <c r="C1473" s="39">
        <f t="shared" si="505"/>
        <v>404</v>
      </c>
      <c r="D1473" s="50" t="str">
        <f>IF(AF1473="", "", IFERROR(TEXT(INDEX(Tabella4[N°], MATCH("*"&amp;AF1473&amp;"*", Tabella4[DIPENDENTE], 0)), "0000"), "Non trovato"))</f>
        <v>0278</v>
      </c>
      <c r="E1473" s="50" t="str">
        <f>IF(AG1473="", "", IF(ISERROR(MATCH("*"&amp;AG1473&amp;"*", Tabella4[DIPENDENTE], 0)), "Non trovato", TEXT(INDEX(Tabella4[N°], MATCH("*"&amp;AG1473&amp;"*", Tabella4[DIPENDENTE], 0)), "0000")))</f>
        <v>1833</v>
      </c>
      <c r="F1473" s="48" t="str">
        <f t="shared" si="485"/>
        <v>INTRESSALVI</v>
      </c>
      <c r="G1473" s="48" t="str">
        <f t="shared" si="486"/>
        <v>MICELI</v>
      </c>
      <c r="H1473" s="57"/>
      <c r="I1473" s="68" t="str">
        <f t="shared" si="487"/>
        <v>02</v>
      </c>
      <c r="J1473" s="39" t="str">
        <f t="shared" si="502"/>
        <v/>
      </c>
      <c r="K1473" s="40" t="str">
        <f t="shared" si="503"/>
        <v/>
      </c>
      <c r="L1473" s="48"/>
      <c r="M1473" s="41" t="str">
        <f t="shared" si="504"/>
        <v/>
      </c>
      <c r="N1473" s="41" t="str">
        <f t="shared" si="488"/>
        <v/>
      </c>
      <c r="O1473" s="10" t="str">
        <f t="shared" si="489"/>
        <v>01:00</v>
      </c>
      <c r="P1473" s="10" t="str">
        <f t="shared" si="490"/>
        <v/>
      </c>
      <c r="Q1473" s="48" t="str">
        <f t="shared" si="491"/>
        <v/>
      </c>
      <c r="R1473" s="48" t="str">
        <f t="shared" si="492"/>
        <v>01:00</v>
      </c>
      <c r="S1473" s="42" t="str">
        <f t="shared" si="493"/>
        <v>DOPPIO</v>
      </c>
      <c r="T1473" s="57" t="str">
        <f>Tabella3[[#This Row],[Descrizione Attività]]</f>
        <v>CASSA INTEGRAZIONE</v>
      </c>
      <c r="U1473" s="57" t="str">
        <f>IF(Tabella1[[#This Row],[DATA]]="","","02")</f>
        <v>02</v>
      </c>
      <c r="V1473" s="34"/>
      <c r="W1473" s="34"/>
      <c r="X1473" s="33"/>
      <c r="Y1473" s="23"/>
      <c r="Z1473" s="21" t="str">
        <f t="shared" si="494"/>
        <v>mercoledì</v>
      </c>
      <c r="AA1473" s="22">
        <f t="shared" si="495"/>
        <v>1</v>
      </c>
      <c r="AB1473" s="22" t="str">
        <f t="shared" si="496"/>
        <v>01:00</v>
      </c>
      <c r="AC1473" s="22" t="str">
        <f t="shared" si="497"/>
        <v>NO</v>
      </c>
      <c r="AD1473" s="46"/>
      <c r="AE1473" s="85">
        <v>45854</v>
      </c>
      <c r="AF1473" s="86" t="s">
        <v>50</v>
      </c>
      <c r="AG1473" s="86" t="s">
        <v>82</v>
      </c>
      <c r="AH1473" s="86">
        <v>4046</v>
      </c>
      <c r="AI1473" s="86">
        <v>10</v>
      </c>
      <c r="AJ1473" s="87">
        <v>13</v>
      </c>
      <c r="AK1473" s="87">
        <v>14</v>
      </c>
      <c r="AL1473" s="87">
        <v>2</v>
      </c>
      <c r="AM1473" s="86" t="s">
        <v>263</v>
      </c>
      <c r="AN1473" s="86" t="s">
        <v>49</v>
      </c>
      <c r="AO1473" s="75">
        <v>404</v>
      </c>
    </row>
    <row r="1474" spans="1:41" ht="14.45" customHeight="1">
      <c r="A1474" s="38"/>
      <c r="B1474" s="11">
        <f t="shared" si="484"/>
        <v>45854</v>
      </c>
      <c r="C1474" s="39">
        <f t="shared" si="505"/>
        <v>404</v>
      </c>
      <c r="D1474" s="50" t="str">
        <f>IF(AF1474="", "", IFERROR(TEXT(INDEX(Tabella4[N°], MATCH("*"&amp;AF1474&amp;"*", Tabella4[DIPENDENTE], 0)), "0000"), "Non trovato"))</f>
        <v>2083</v>
      </c>
      <c r="E1474" s="50" t="str">
        <f>IF(AG1474="", "", IF(ISERROR(MATCH("*"&amp;AG1474&amp;"*", Tabella4[DIPENDENTE], 0)), "Non trovato", TEXT(INDEX(Tabella4[N°], MATCH("*"&amp;AG1474&amp;"*", Tabella4[DIPENDENTE], 0)), "0000")))</f>
        <v>1924</v>
      </c>
      <c r="F1474" s="48" t="str">
        <f t="shared" si="485"/>
        <v>NOCERA</v>
      </c>
      <c r="G1474" s="48" t="str">
        <f t="shared" si="486"/>
        <v>PARTESANO</v>
      </c>
      <c r="H1474" s="57"/>
      <c r="I1474" s="68" t="str">
        <f t="shared" si="487"/>
        <v>02</v>
      </c>
      <c r="J1474" s="39" t="str">
        <f t="shared" si="502"/>
        <v/>
      </c>
      <c r="K1474" s="40" t="str">
        <f t="shared" si="503"/>
        <v/>
      </c>
      <c r="L1474" s="48"/>
      <c r="M1474" s="41" t="str">
        <f t="shared" si="504"/>
        <v/>
      </c>
      <c r="N1474" s="41" t="str">
        <f t="shared" si="488"/>
        <v/>
      </c>
      <c r="O1474" s="10" t="str">
        <f t="shared" si="489"/>
        <v>01:00</v>
      </c>
      <c r="P1474" s="10" t="str">
        <f t="shared" si="490"/>
        <v/>
      </c>
      <c r="Q1474" s="48" t="str">
        <f t="shared" si="491"/>
        <v/>
      </c>
      <c r="R1474" s="48" t="str">
        <f t="shared" si="492"/>
        <v>01:00</v>
      </c>
      <c r="S1474" s="42" t="str">
        <f t="shared" si="493"/>
        <v>DOPPIO</v>
      </c>
      <c r="T1474" s="57" t="str">
        <f>Tabella3[[#This Row],[Descrizione Attività]]</f>
        <v>CASSA INTEGRAZIONE</v>
      </c>
      <c r="U1474" s="57" t="str">
        <f>IF(Tabella1[[#This Row],[DATA]]="","","02")</f>
        <v>02</v>
      </c>
      <c r="V1474" s="34"/>
      <c r="W1474" s="34"/>
      <c r="X1474" s="33"/>
      <c r="Y1474" s="23"/>
      <c r="Z1474" s="21" t="str">
        <f t="shared" si="494"/>
        <v>mercoledì</v>
      </c>
      <c r="AA1474" s="22">
        <f t="shared" si="495"/>
        <v>1</v>
      </c>
      <c r="AB1474" s="22" t="str">
        <f t="shared" si="496"/>
        <v>01:00</v>
      </c>
      <c r="AC1474" s="22" t="str">
        <f t="shared" si="497"/>
        <v>NO</v>
      </c>
      <c r="AD1474" s="46"/>
      <c r="AE1474" s="85">
        <v>45854</v>
      </c>
      <c r="AF1474" s="86" t="s">
        <v>88</v>
      </c>
      <c r="AG1474" s="86" t="s">
        <v>103</v>
      </c>
      <c r="AH1474" s="86">
        <v>4046</v>
      </c>
      <c r="AI1474" s="86">
        <v>10</v>
      </c>
      <c r="AJ1474" s="87">
        <v>13</v>
      </c>
      <c r="AK1474" s="87">
        <v>14</v>
      </c>
      <c r="AL1474" s="87">
        <v>2</v>
      </c>
      <c r="AM1474" s="86" t="s">
        <v>263</v>
      </c>
      <c r="AN1474" s="86" t="s">
        <v>49</v>
      </c>
      <c r="AO1474" s="75">
        <v>404</v>
      </c>
    </row>
    <row r="1475" spans="1:41" ht="14.45" customHeight="1">
      <c r="A1475" s="38"/>
      <c r="B1475" s="11">
        <f t="shared" si="484"/>
        <v>45854</v>
      </c>
      <c r="C1475" s="39">
        <f t="shared" si="505"/>
        <v>404</v>
      </c>
      <c r="D1475" s="50" t="str">
        <f>IF(AF1475="", "", IFERROR(TEXT(INDEX(Tabella4[N°], MATCH("*"&amp;AF1475&amp;"*", Tabella4[DIPENDENTE], 0)), "0000"), "Non trovato"))</f>
        <v>0243</v>
      </c>
      <c r="E1475" s="50" t="str">
        <f>IF(AG1475="", "", IF(ISERROR(MATCH("*"&amp;AG1475&amp;"*", Tabella4[DIPENDENTE], 0)), "Non trovato", TEXT(INDEX(Tabella4[N°], MATCH("*"&amp;AG1475&amp;"*", Tabella4[DIPENDENTE], 0)), "0000")))</f>
        <v>2203</v>
      </c>
      <c r="F1475" s="48" t="str">
        <f t="shared" si="485"/>
        <v>PUGLIARES</v>
      </c>
      <c r="G1475" s="48" t="str">
        <f t="shared" si="486"/>
        <v>RICCIOLI</v>
      </c>
      <c r="H1475" s="57"/>
      <c r="I1475" s="68" t="str">
        <f t="shared" si="487"/>
        <v>02</v>
      </c>
      <c r="J1475" s="39" t="str">
        <f t="shared" si="502"/>
        <v/>
      </c>
      <c r="K1475" s="40" t="str">
        <f t="shared" si="503"/>
        <v/>
      </c>
      <c r="L1475" s="48"/>
      <c r="M1475" s="41" t="str">
        <f t="shared" si="504"/>
        <v/>
      </c>
      <c r="N1475" s="41" t="str">
        <f t="shared" si="488"/>
        <v/>
      </c>
      <c r="O1475" s="10" t="str">
        <f t="shared" si="489"/>
        <v>01:00</v>
      </c>
      <c r="P1475" s="10" t="str">
        <f t="shared" si="490"/>
        <v/>
      </c>
      <c r="Q1475" s="48" t="str">
        <f t="shared" si="491"/>
        <v/>
      </c>
      <c r="R1475" s="48" t="str">
        <f t="shared" si="492"/>
        <v>01:00</v>
      </c>
      <c r="S1475" s="42" t="str">
        <f t="shared" si="493"/>
        <v>DOPPIO</v>
      </c>
      <c r="T1475" s="57" t="str">
        <f>Tabella3[[#This Row],[Descrizione Attività]]</f>
        <v>CASSA INTEGRAZIONE</v>
      </c>
      <c r="U1475" s="57" t="str">
        <f>IF(Tabella1[[#This Row],[DATA]]="","","02")</f>
        <v>02</v>
      </c>
      <c r="V1475" s="34"/>
      <c r="W1475" s="34"/>
      <c r="X1475" s="33"/>
      <c r="Y1475" s="23"/>
      <c r="Z1475" s="21" t="str">
        <f t="shared" si="494"/>
        <v>mercoledì</v>
      </c>
      <c r="AA1475" s="22">
        <f t="shared" si="495"/>
        <v>1</v>
      </c>
      <c r="AB1475" s="22" t="str">
        <f t="shared" si="496"/>
        <v>01:00</v>
      </c>
      <c r="AC1475" s="22" t="str">
        <f t="shared" si="497"/>
        <v>NO</v>
      </c>
      <c r="AD1475" s="46"/>
      <c r="AE1475" s="85">
        <v>45854</v>
      </c>
      <c r="AF1475" s="86" t="s">
        <v>89</v>
      </c>
      <c r="AG1475" s="86" t="s">
        <v>65</v>
      </c>
      <c r="AH1475" s="86">
        <v>4046</v>
      </c>
      <c r="AI1475" s="86">
        <v>10</v>
      </c>
      <c r="AJ1475" s="87">
        <v>13</v>
      </c>
      <c r="AK1475" s="87">
        <v>14</v>
      </c>
      <c r="AL1475" s="87">
        <v>2</v>
      </c>
      <c r="AM1475" s="86" t="s">
        <v>263</v>
      </c>
      <c r="AN1475" s="86" t="s">
        <v>49</v>
      </c>
      <c r="AO1475" s="75">
        <v>404</v>
      </c>
    </row>
    <row r="1476" spans="1:41" ht="14.45" customHeight="1">
      <c r="A1476" s="38"/>
      <c r="B1476" s="11">
        <f t="shared" ref="B1476:B1539" si="506">IF(OR(AE1476="", AE1476=0), "", AE1476)</f>
        <v>45854</v>
      </c>
      <c r="C1476" s="39">
        <f>IF(AH1476="","", IF(OR(AH1476=4041, AH1476=4042, AH1476=4043, AH1476=4044, AH1476=4045, AH1476=4046, AH1476=4048, AH1476=4049, AH1476=4051, AH1476=4052, AH1476=4053, AH1476=4054),
    404,
    IF(AH1476=4047,
        "ALTRO CANTIERE",
        IF(AH1476=4050,
            430,
            IF(LEN(AH1476)=5,
                MID(AH1476, 1, 2) &amp; "/" &amp; MID(AH1476, 3, 3),
                AH1476
            )
        )
    )
))</f>
        <v>404</v>
      </c>
      <c r="D1476" s="50" t="str">
        <f>IF(AF1476="", "", IFERROR(TEXT(INDEX(Tabella4[N°], MATCH("*"&amp;AF1476&amp;"*", Tabella4[DIPENDENTE], 0)), "0000"), "Non trovato"))</f>
        <v>1976</v>
      </c>
      <c r="E1476" s="50" t="str">
        <f>IF(AG1476="", "", IF(ISERROR(MATCH("*"&amp;AG1476&amp;"*", Tabella4[DIPENDENTE], 0)), "Non trovato", TEXT(INDEX(Tabella4[N°], MATCH("*"&amp;AG1476&amp;"*", Tabella4[DIPENDENTE], 0)), "0000")))</f>
        <v>2150</v>
      </c>
      <c r="F1476" s="48" t="str">
        <f t="shared" ref="F1476:F1539" si="507">IF(AF1476="","",AF1476)</f>
        <v>RIZZA F</v>
      </c>
      <c r="G1476" s="48" t="str">
        <f t="shared" ref="G1476:G1539" si="508">IF(AG1476="","",AG1476)</f>
        <v>RIZZA C</v>
      </c>
      <c r="H1476" s="57"/>
      <c r="I1476" s="68" t="str">
        <f t="shared" ref="I1476:I1539" si="509">IF(B1476&lt;&gt;"", "02", "")</f>
        <v>02</v>
      </c>
      <c r="J1476" s="39" t="str">
        <f>IF(OR(AH1476=4041, AH1476=4048, AH1476=4049, AH1476=4054, AH1476=4050,AH1476=428),
    IF(TEXT(VALUE(AB1476) -
        IF(M1476&lt;&gt;"", VALUE(M1476), 0) -
        IF(N1476&lt;&gt;"", VALUE(N1476), 0),
    "[hh]:mm") = "00:00",
    "",
    TEXT(VALUE(AB1476) -
        IF(M1476&lt;&gt;"", VALUE(M1476), 0) -
        IF(N1476&lt;&gt;"", VALUE(N1476), 0),
    "[hh]:mm")),
    "")</f>
        <v/>
      </c>
      <c r="K1476" s="40" t="str">
        <f>IF(AND(AH1476&lt;&gt;4041, AH1476&lt;&gt;428, AH1476&lt;&gt;4048, AH1476&lt;&gt;4054, AH1476&lt;&gt;4049, AH1476&lt;&gt;4045, AH1476&lt;&gt;4046, AH1476&lt;&gt;4052, AH1476&lt;&gt;4044, AH1476&lt;&gt;4042, AH1476&lt;&gt;4043, AH1476&lt;&gt;4053, AH1476&lt;&gt;4047, AH1476&lt;&gt;4050),
    IF(ISERROR(TEXT(VALUE(AB1476) -
        IF(M1476&lt;&gt;"", VALUE(M1476), 0) -
        IF(N1476&lt;&gt;"", VALUE(N1476), 0),
    "[hh]:mm")), "",
    IF(TEXT(VALUE(AB1476) -
        IF(M1476&lt;&gt;"", VALUE(M1476), 0) -
        IF(N1476&lt;&gt;"", VALUE(N1476), 0),
    "[hh]:mm") = "00:00",
    "",
    TEXT(VALUE(AB1476) -
        IF(M1476&lt;&gt;"", VALUE(M1476), 0) -
        IF(N1476&lt;&gt;"", VALUE(N1476), 0),
    "[hh]:mm"))),
    "")</f>
        <v/>
      </c>
      <c r="L1476" s="48"/>
      <c r="M1476" s="41" t="str">
        <f>IF(AND(AC1476="NO", OR(Z1476="lunedì", Z1476="martedì", Z1476="mercoledì", Z1476="giovedì", Z1476="venerdì")),
    IF(Z1476="venerdì",
        IF(VALUE(AB1476)&gt;VALUE("7:00"),TEXT(VALUE(AB1476)-VALUE("7:00"),"[hh]:mm"),""),
        IF(VALUE(AB1476)&gt;VALUE("8:15"),TEXT(VALUE(AB1476)-VALUE("8:15"),"[hh]:mm"),"")
    ),
"")</f>
        <v/>
      </c>
      <c r="N1476" s="41" t="str">
        <f t="shared" ref="N1476:N1539" si="510">IF(AND(OR(Z1476="sabato", Z1476="domenica", AC1476="SI"), AB1476&lt;&gt;0), AB1476, "")</f>
        <v/>
      </c>
      <c r="O1476" s="10" t="str">
        <f t="shared" ref="O1476:O1539" si="511">AB1476</f>
        <v>01:00</v>
      </c>
      <c r="P1476" s="10" t="str">
        <f t="shared" ref="P1476:P1539" si="512">IF(OR(AH1476=4042, AH1476=4044),AB1476, "")</f>
        <v/>
      </c>
      <c r="Q1476" s="48" t="str">
        <f t="shared" ref="Q1476:Q1539" si="513">IF(OR(AH1476=4043, AH1476=4053),AB1476, "")</f>
        <v/>
      </c>
      <c r="R1476" s="48" t="str">
        <f t="shared" ref="R1476:R1539" si="514">IF(OR(AH1476=4045, AH1476=4046,AH1476=4052),AB1476, "")</f>
        <v>01:00</v>
      </c>
      <c r="S1476" s="42" t="str">
        <f t="shared" ref="S1476:S1539" si="515">IF(G1476="",IF(F1476="","","SINGOLO"),IF(F1476&lt;&gt;"","DOPPIO",""))</f>
        <v>DOPPIO</v>
      </c>
      <c r="T1476" s="57" t="str">
        <f>Tabella3[[#This Row],[Descrizione Attività]]</f>
        <v>CASSA INTEGRAZIONE</v>
      </c>
      <c r="U1476" s="57" t="str">
        <f>IF(Tabella1[[#This Row],[DATA]]="","","02")</f>
        <v>02</v>
      </c>
      <c r="V1476" s="34"/>
      <c r="W1476" s="34"/>
      <c r="X1476" s="33"/>
      <c r="Y1476" s="23"/>
      <c r="Z1476" s="21" t="str">
        <f t="shared" ref="Z1476:Z1539" si="516">TEXT(B1476, "gggg")</f>
        <v>mercoledì</v>
      </c>
      <c r="AA1476" s="22">
        <f t="shared" ref="AA1476:AA1539" si="517">IF(AND(AF1476="", AG1476=""), "", IF(AND(AF1476&lt;&gt;"", AG1476&lt;&gt;""), AL1476/2, AL1476))</f>
        <v>1</v>
      </c>
      <c r="AB1476" s="22" t="str">
        <f t="shared" ref="AB1476:AB1539" si="518">IF(AA1476="", "", TEXT(AA1476/24, "[hh]:mm"))</f>
        <v>01:00</v>
      </c>
      <c r="AC1476" s="22" t="str">
        <f t="shared" ref="AC1476:AC1539" si="519">IF(COUNTIF(Y$1:Y$1976, B1476) &gt; 0, "SI", "NO")</f>
        <v>NO</v>
      </c>
      <c r="AD1476" s="46"/>
      <c r="AE1476" s="85">
        <v>45854</v>
      </c>
      <c r="AF1476" s="86" t="s">
        <v>77</v>
      </c>
      <c r="AG1476" s="86" t="s">
        <v>78</v>
      </c>
      <c r="AH1476" s="86">
        <v>4046</v>
      </c>
      <c r="AI1476" s="86">
        <v>10</v>
      </c>
      <c r="AJ1476" s="87">
        <v>13</v>
      </c>
      <c r="AK1476" s="87">
        <v>14</v>
      </c>
      <c r="AL1476" s="87">
        <v>2</v>
      </c>
      <c r="AM1476" s="86" t="s">
        <v>263</v>
      </c>
      <c r="AN1476" s="86" t="s">
        <v>49</v>
      </c>
      <c r="AO1476" s="75">
        <v>404</v>
      </c>
    </row>
    <row r="1477" spans="1:41" ht="14.45" customHeight="1">
      <c r="A1477" s="38"/>
      <c r="B1477" s="11">
        <f t="shared" si="506"/>
        <v>45854</v>
      </c>
      <c r="C1477" s="39">
        <f>IF(AH1477="","", IF(OR(AH1477=4041, AH1477=4042, AH1477=4043, AH1477=4044, AH1477=4045, AH1477=4046, AH1477=4048, AH1477=4049, AH1477=4051, AH1477=4052, AH1477=4053, AH1477=4054),
404,
IF(AH1477=4047,
"ALTRO CANTIERE",
IF(AH1477=4050,
430,
IF(LEN(AH1477)=5,
MID(AH1477, 1, 2) &amp; "/" &amp; MID(AH1477, 3, 3),
AH1477)
)
)
))</f>
        <v>404</v>
      </c>
      <c r="D1477" s="50" t="str">
        <f>IF(AF1477="", "", IFERROR(TEXT(INDEX(Tabella4[N°], MATCH("*"&amp;AF1477&amp;"*", Tabella4[DIPENDENTE], 0)), "0000"), "Non trovato"))</f>
        <v>0967</v>
      </c>
      <c r="E1477" s="50" t="str">
        <f>IF(AG1477="", "", IF(ISERROR(MATCH("*"&amp;AG1477&amp;"*", Tabella4[DIPENDENTE], 0)), "Non trovato", TEXT(INDEX(Tabella4[N°], MATCH("*"&amp;AG1477&amp;"*", Tabella4[DIPENDENTE], 0)), "0000")))</f>
        <v>2214</v>
      </c>
      <c r="F1477" s="48" t="str">
        <f t="shared" si="507"/>
        <v>SCALISI</v>
      </c>
      <c r="G1477" s="48" t="str">
        <f t="shared" si="508"/>
        <v>SERRA</v>
      </c>
      <c r="H1477" s="57"/>
      <c r="I1477" s="68" t="str">
        <f t="shared" si="509"/>
        <v>02</v>
      </c>
      <c r="J1477" s="39" t="str">
        <f t="shared" ref="J1477:J1508" si="520">IF(OR(AH1477=4041, AH1477=4048, AH1477=4049, AH1477=4054, AH1477=4050,AH1477=428),
IF(TEXT(VALUE(AB1477) -
IF(M1477&lt;&gt;"", VALUE(M1477), 0) -
IF(N1477&lt;&gt;"", VALUE(N1477), 0),
"[hh]:mm") = "00:00",
"",
TEXT(VALUE(AB1477) -
IF(M1477&lt;&gt;"", VALUE(M1477), 0) -
IF(N1477&lt;&gt;"", VALUE(N1477), 0),
"[hh]:mm")),
"")</f>
        <v/>
      </c>
      <c r="K1477" s="40" t="str">
        <f t="shared" ref="K1477:K1508" si="521">IF(AND(AH1477&lt;&gt;4041, AH1477&lt;&gt;428, AH1477&lt;&gt;4048, AH1477&lt;&gt;4054, AH1477&lt;&gt;4049, AH1477&lt;&gt;4045, AH1477&lt;&gt;4046, AH1477&lt;&gt;4052, AH1477&lt;&gt;4044, AH1477&lt;&gt;4042, AH1477&lt;&gt;4043, AH1477&lt;&gt;4053, AH1477&lt;&gt;4047, AH1477&lt;&gt;4050),
IF(ISERROR(TEXT(VALUE(AB1477) -
IF(M1477&lt;&gt;"", VALUE(M1477), 0) -
IF(N1477&lt;&gt;"", VALUE(N1477), 0),
"[hh]:mm")), "",
IF(TEXT(VALUE(AB1477) -
IF(M1477&lt;&gt;"", VALUE(M1477), 0) -
IF(N1477&lt;&gt;"", VALUE(N1477), 0),
"[hh]:mm") = "00:00",
"",
TEXT(VALUE(AB1477) -
IF(M1477&lt;&gt;"", VALUE(M1477), 0) -
IF(N1477&lt;&gt;"", VALUE(N1477), 0),
"[hh]:mm"))),
"")</f>
        <v/>
      </c>
      <c r="L1477" s="48"/>
      <c r="M1477" s="41" t="str">
        <f t="shared" ref="M1477:M1508" si="522">IF(AND(AC1477="NO", OR(Z1477="lunedì", Z1477="martedì", Z1477="mercoledì", Z1477="giovedì", Z1477="venerdì")),
IF(Z1477="venerdì",
IF(VALUE(AB1477)&gt;VALUE("7:00"),TEXT(VALUE(AB1477)-VALUE("7:00"),"[hh]:mm"),""),
IF(VALUE(AB1477)&gt;VALUE("8:15"),TEXT(VALUE(AB1477)-VALUE("8:15"),"[hh]:mm"),"")
),
"")</f>
        <v/>
      </c>
      <c r="N1477" s="41" t="str">
        <f t="shared" si="510"/>
        <v/>
      </c>
      <c r="O1477" s="10" t="str">
        <f t="shared" si="511"/>
        <v>01:00</v>
      </c>
      <c r="P1477" s="10" t="str">
        <f t="shared" si="512"/>
        <v/>
      </c>
      <c r="Q1477" s="48" t="str">
        <f t="shared" si="513"/>
        <v/>
      </c>
      <c r="R1477" s="48" t="str">
        <f t="shared" si="514"/>
        <v>01:00</v>
      </c>
      <c r="S1477" s="42" t="str">
        <f t="shared" si="515"/>
        <v>DOPPIO</v>
      </c>
      <c r="T1477" s="57" t="str">
        <f>Tabella3[[#This Row],[Descrizione Attività]]</f>
        <v>CASSA INTEGRAZIONE</v>
      </c>
      <c r="U1477" s="57" t="str">
        <f>IF(Tabella1[[#This Row],[DATA]]="","","02")</f>
        <v>02</v>
      </c>
      <c r="V1477" s="34"/>
      <c r="W1477" s="34"/>
      <c r="X1477" s="33"/>
      <c r="Y1477" s="23"/>
      <c r="Z1477" s="21" t="str">
        <f t="shared" si="516"/>
        <v>mercoledì</v>
      </c>
      <c r="AA1477" s="22">
        <f t="shared" si="517"/>
        <v>1</v>
      </c>
      <c r="AB1477" s="22" t="str">
        <f t="shared" si="518"/>
        <v>01:00</v>
      </c>
      <c r="AC1477" s="22" t="str">
        <f t="shared" si="519"/>
        <v>NO</v>
      </c>
      <c r="AD1477" s="46"/>
      <c r="AE1477" s="85">
        <v>45854</v>
      </c>
      <c r="AF1477" s="86" t="s">
        <v>68</v>
      </c>
      <c r="AG1477" s="86" t="s">
        <v>52</v>
      </c>
      <c r="AH1477" s="86">
        <v>4046</v>
      </c>
      <c r="AI1477" s="86">
        <v>10</v>
      </c>
      <c r="AJ1477" s="87">
        <v>13</v>
      </c>
      <c r="AK1477" s="87">
        <v>14</v>
      </c>
      <c r="AL1477" s="87">
        <v>2</v>
      </c>
      <c r="AM1477" s="86" t="s">
        <v>263</v>
      </c>
      <c r="AN1477" s="86" t="s">
        <v>49</v>
      </c>
      <c r="AO1477" s="75">
        <v>404</v>
      </c>
    </row>
    <row r="1478" spans="1:41" ht="14.45" customHeight="1">
      <c r="A1478" s="38"/>
      <c r="B1478" s="11">
        <f t="shared" si="506"/>
        <v>45854</v>
      </c>
      <c r="C1478" s="39">
        <f t="shared" ref="C1478:C1508" si="523">IF(AH1478="","", IF(OR(AH1478=4041, AH1478=4042, AH1478=4043, AH1478=4044, AH1478=4045, AH1478=4046, AH1478=4048, AH1478=4049, AH1478=4051, AH1478=4052, AH1478=4053, AH1478=4054),
404,
IF(AH1478=4047,
"ALTRO CANTIERE",
IF(AH1478=4050,
430,
IF(LEN(AH1478)=5,
MID(AH1478, 1, 2) &amp; "/" &amp; MID(AH1478, 3, 3),
AH1478)
)
)
))</f>
        <v>404</v>
      </c>
      <c r="D1478" s="50" t="str">
        <f>IF(AF1478="", "", IFERROR(TEXT(INDEX(Tabella4[N°], MATCH("*"&amp;AF1478&amp;"*", Tabella4[DIPENDENTE], 0)), "0000"), "Non trovato"))</f>
        <v>0803</v>
      </c>
      <c r="E1478" s="50" t="str">
        <f>IF(AG1478="", "", IF(ISERROR(MATCH("*"&amp;AG1478&amp;"*", Tabella4[DIPENDENTE], 0)), "Non trovato", TEXT(INDEX(Tabella4[N°], MATCH("*"&amp;AG1478&amp;"*", Tabella4[DIPENDENTE], 0)), "0000")))</f>
        <v>0475</v>
      </c>
      <c r="F1478" s="48" t="str">
        <f t="shared" si="507"/>
        <v>SPINALI V</v>
      </c>
      <c r="G1478" s="48" t="str">
        <f t="shared" si="508"/>
        <v>TRINGALI</v>
      </c>
      <c r="H1478" s="57"/>
      <c r="I1478" s="68" t="str">
        <f t="shared" si="509"/>
        <v>02</v>
      </c>
      <c r="J1478" s="39" t="str">
        <f t="shared" si="520"/>
        <v/>
      </c>
      <c r="K1478" s="40" t="str">
        <f t="shared" si="521"/>
        <v/>
      </c>
      <c r="L1478" s="48"/>
      <c r="M1478" s="41" t="str">
        <f t="shared" si="522"/>
        <v/>
      </c>
      <c r="N1478" s="41" t="str">
        <f t="shared" si="510"/>
        <v/>
      </c>
      <c r="O1478" s="10" t="str">
        <f t="shared" si="511"/>
        <v>01:00</v>
      </c>
      <c r="P1478" s="10" t="str">
        <f t="shared" si="512"/>
        <v/>
      </c>
      <c r="Q1478" s="48" t="str">
        <f t="shared" si="513"/>
        <v/>
      </c>
      <c r="R1478" s="48" t="str">
        <f t="shared" si="514"/>
        <v>01:00</v>
      </c>
      <c r="S1478" s="42" t="str">
        <f t="shared" si="515"/>
        <v>DOPPIO</v>
      </c>
      <c r="T1478" s="57" t="str">
        <f>Tabella3[[#This Row],[Descrizione Attività]]</f>
        <v>CASSA INTEGRAZIONE</v>
      </c>
      <c r="U1478" s="57" t="str">
        <f>IF(Tabella1[[#This Row],[DATA]]="","","02")</f>
        <v>02</v>
      </c>
      <c r="V1478" s="34"/>
      <c r="W1478" s="34"/>
      <c r="X1478" s="33"/>
      <c r="Y1478" s="23"/>
      <c r="Z1478" s="21" t="str">
        <f t="shared" si="516"/>
        <v>mercoledì</v>
      </c>
      <c r="AA1478" s="22">
        <f t="shared" si="517"/>
        <v>1</v>
      </c>
      <c r="AB1478" s="22" t="str">
        <f t="shared" si="518"/>
        <v>01:00</v>
      </c>
      <c r="AC1478" s="22" t="str">
        <f t="shared" si="519"/>
        <v>NO</v>
      </c>
      <c r="AD1478" s="46"/>
      <c r="AE1478" s="85">
        <v>45854</v>
      </c>
      <c r="AF1478" s="86" t="s">
        <v>69</v>
      </c>
      <c r="AG1478" s="86" t="s">
        <v>57</v>
      </c>
      <c r="AH1478" s="86">
        <v>4046</v>
      </c>
      <c r="AI1478" s="86">
        <v>10</v>
      </c>
      <c r="AJ1478" s="87">
        <v>13</v>
      </c>
      <c r="AK1478" s="87">
        <v>14</v>
      </c>
      <c r="AL1478" s="87">
        <v>2</v>
      </c>
      <c r="AM1478" s="86" t="s">
        <v>263</v>
      </c>
      <c r="AN1478" s="86" t="s">
        <v>49</v>
      </c>
      <c r="AO1478" s="75">
        <v>404</v>
      </c>
    </row>
    <row r="1479" spans="1:41" ht="14.45" customHeight="1">
      <c r="A1479" s="38"/>
      <c r="B1479" s="11">
        <f t="shared" si="506"/>
        <v>45854</v>
      </c>
      <c r="C1479" s="39" t="str">
        <f t="shared" si="523"/>
        <v>ALTRO CANTIERE</v>
      </c>
      <c r="D1479" s="50" t="str">
        <f>IF(AF1479="", "", IFERROR(TEXT(INDEX(Tabella4[N°], MATCH("*"&amp;AF1479&amp;"*", Tabella4[DIPENDENTE], 0)), "0000"), "Non trovato"))</f>
        <v>0967</v>
      </c>
      <c r="E1479" s="50" t="str">
        <f>IF(AG1479="", "", IF(ISERROR(MATCH("*"&amp;AG1479&amp;"*", Tabella4[DIPENDENTE], 0)), "Non trovato", TEXT(INDEX(Tabella4[N°], MATCH("*"&amp;AG1479&amp;"*", Tabella4[DIPENDENTE], 0)), "0000")))</f>
        <v>0803</v>
      </c>
      <c r="F1479" s="48" t="str">
        <f t="shared" si="507"/>
        <v>SCALISI</v>
      </c>
      <c r="G1479" s="48" t="str">
        <f t="shared" si="508"/>
        <v>SPINALI V</v>
      </c>
      <c r="H1479" s="57"/>
      <c r="I1479" s="68" t="str">
        <f t="shared" si="509"/>
        <v>02</v>
      </c>
      <c r="J1479" s="39" t="str">
        <f t="shared" si="520"/>
        <v/>
      </c>
      <c r="K1479" s="40" t="str">
        <f t="shared" si="521"/>
        <v/>
      </c>
      <c r="L1479" s="48"/>
      <c r="M1479" s="41" t="str">
        <f t="shared" si="522"/>
        <v/>
      </c>
      <c r="N1479" s="41" t="str">
        <f t="shared" si="510"/>
        <v/>
      </c>
      <c r="O1479" s="10" t="str">
        <f t="shared" si="511"/>
        <v>07:00</v>
      </c>
      <c r="P1479" s="10" t="str">
        <f t="shared" si="512"/>
        <v/>
      </c>
      <c r="Q1479" s="48" t="str">
        <f t="shared" si="513"/>
        <v/>
      </c>
      <c r="R1479" s="48" t="str">
        <f t="shared" si="514"/>
        <v/>
      </c>
      <c r="S1479" s="42" t="str">
        <f t="shared" si="515"/>
        <v>DOPPIO</v>
      </c>
      <c r="T1479" s="57" t="str">
        <f>Tabella3[[#This Row],[Descrizione Attività]]</f>
        <v>ALTRO CANTIERE</v>
      </c>
      <c r="U1479" s="57" t="str">
        <f>IF(Tabella1[[#This Row],[DATA]]="","","02")</f>
        <v>02</v>
      </c>
      <c r="V1479" s="34"/>
      <c r="W1479" s="34"/>
      <c r="X1479" s="33"/>
      <c r="Y1479" s="23"/>
      <c r="Z1479" s="21" t="str">
        <f t="shared" si="516"/>
        <v>mercoledì</v>
      </c>
      <c r="AA1479" s="22">
        <f t="shared" si="517"/>
        <v>7</v>
      </c>
      <c r="AB1479" s="22" t="str">
        <f t="shared" si="518"/>
        <v>07:00</v>
      </c>
      <c r="AC1479" s="22" t="str">
        <f t="shared" si="519"/>
        <v>NO</v>
      </c>
      <c r="AD1479" s="46"/>
      <c r="AE1479" s="85">
        <v>45854</v>
      </c>
      <c r="AF1479" s="86" t="s">
        <v>68</v>
      </c>
      <c r="AG1479" s="86" t="s">
        <v>69</v>
      </c>
      <c r="AH1479" s="86">
        <v>4047</v>
      </c>
      <c r="AI1479" s="86">
        <v>10</v>
      </c>
      <c r="AJ1479" s="87">
        <v>6</v>
      </c>
      <c r="AK1479" s="87">
        <v>13</v>
      </c>
      <c r="AL1479" s="87">
        <v>14</v>
      </c>
      <c r="AM1479" s="86" t="s">
        <v>70</v>
      </c>
      <c r="AN1479" s="86" t="s">
        <v>49</v>
      </c>
      <c r="AO1479" s="75">
        <v>4047</v>
      </c>
    </row>
    <row r="1480" spans="1:41" ht="14.45" customHeight="1">
      <c r="A1480" s="38"/>
      <c r="B1480" s="11">
        <f t="shared" si="506"/>
        <v>45854</v>
      </c>
      <c r="C1480" s="39">
        <f t="shared" si="523"/>
        <v>5400258197</v>
      </c>
      <c r="D1480" s="50" t="str">
        <f>IF(AF1480="", "", IFERROR(TEXT(INDEX(Tabella4[N°], MATCH("*"&amp;AF1480&amp;"*", Tabella4[DIPENDENTE], 0)), "0000"), "Non trovato"))</f>
        <v>2013</v>
      </c>
      <c r="E1480" s="50" t="str">
        <f>IF(AG1480="", "", IF(ISERROR(MATCH("*"&amp;AG1480&amp;"*", Tabella4[DIPENDENTE], 0)), "Non trovato", TEXT(INDEX(Tabella4[N°], MATCH("*"&amp;AG1480&amp;"*", Tabella4[DIPENDENTE], 0)), "0000")))</f>
        <v>2136</v>
      </c>
      <c r="F1480" s="48" t="str">
        <f t="shared" si="507"/>
        <v>DE LUCA</v>
      </c>
      <c r="G1480" s="48" t="str">
        <f t="shared" si="508"/>
        <v>INTURRISI</v>
      </c>
      <c r="H1480" s="57"/>
      <c r="I1480" s="68" t="str">
        <f t="shared" si="509"/>
        <v>02</v>
      </c>
      <c r="J1480" s="39" t="str">
        <f t="shared" si="520"/>
        <v/>
      </c>
      <c r="K1480" s="40" t="str">
        <f t="shared" si="521"/>
        <v>08:00</v>
      </c>
      <c r="L1480" s="48"/>
      <c r="M1480" s="41" t="str">
        <f t="shared" si="522"/>
        <v/>
      </c>
      <c r="N1480" s="41" t="str">
        <f t="shared" si="510"/>
        <v/>
      </c>
      <c r="O1480" s="10" t="str">
        <f t="shared" si="511"/>
        <v>08:00</v>
      </c>
      <c r="P1480" s="10" t="str">
        <f t="shared" si="512"/>
        <v/>
      </c>
      <c r="Q1480" s="48" t="str">
        <f t="shared" si="513"/>
        <v/>
      </c>
      <c r="R1480" s="48" t="str">
        <f t="shared" si="514"/>
        <v/>
      </c>
      <c r="S1480" s="42" t="str">
        <f t="shared" si="515"/>
        <v>DOPPIO</v>
      </c>
      <c r="T1480" s="57" t="str">
        <f>Tabella3[[#This Row],[Descrizione Attività]]</f>
        <v>TAI25 Assist.elettrica per Ripr. Sez.</v>
      </c>
      <c r="U1480" s="57" t="str">
        <f>IF(Tabella1[[#This Row],[DATA]]="","","02")</f>
        <v>02</v>
      </c>
      <c r="V1480" s="34"/>
      <c r="W1480" s="34"/>
      <c r="X1480" s="33"/>
      <c r="Y1480" s="23"/>
      <c r="Z1480" s="21" t="str">
        <f t="shared" si="516"/>
        <v>mercoledì</v>
      </c>
      <c r="AA1480" s="22">
        <f t="shared" si="517"/>
        <v>8</v>
      </c>
      <c r="AB1480" s="22" t="str">
        <f t="shared" si="518"/>
        <v>08:00</v>
      </c>
      <c r="AC1480" s="22" t="str">
        <f t="shared" si="519"/>
        <v>NO</v>
      </c>
      <c r="AD1480" s="46"/>
      <c r="AE1480" s="85">
        <v>45854</v>
      </c>
      <c r="AF1480" s="86" t="s">
        <v>105</v>
      </c>
      <c r="AG1480" s="86" t="s">
        <v>264</v>
      </c>
      <c r="AH1480" s="86">
        <v>5400258197</v>
      </c>
      <c r="AI1480" s="86">
        <v>10</v>
      </c>
      <c r="AJ1480" s="87">
        <v>6</v>
      </c>
      <c r="AK1480" s="87">
        <v>14</v>
      </c>
      <c r="AL1480" s="87">
        <v>16</v>
      </c>
      <c r="AM1480" s="86" t="s">
        <v>293</v>
      </c>
      <c r="AN1480" s="86" t="s">
        <v>45</v>
      </c>
      <c r="AO1480" s="75" t="s">
        <v>61</v>
      </c>
    </row>
    <row r="1481" spans="1:41" ht="14.45" customHeight="1">
      <c r="A1481" s="38"/>
      <c r="B1481" s="11">
        <f t="shared" si="506"/>
        <v>45854</v>
      </c>
      <c r="C1481" s="39">
        <f t="shared" si="523"/>
        <v>5400258095</v>
      </c>
      <c r="D1481" s="50" t="str">
        <f>IF(AF1481="", "", IFERROR(TEXT(INDEX(Tabella4[N°], MATCH("*"&amp;AF1481&amp;"*", Tabella4[DIPENDENTE], 0)), "0000"), "Non trovato"))</f>
        <v>0242</v>
      </c>
      <c r="E1481" s="50" t="str">
        <f>IF(AG1481="", "", IF(ISERROR(MATCH("*"&amp;AG1481&amp;"*", Tabella4[DIPENDENTE], 0)), "Non trovato", TEXT(INDEX(Tabella4[N°], MATCH("*"&amp;AG1481&amp;"*", Tabella4[DIPENDENTE], 0)), "0000")))</f>
        <v>1969</v>
      </c>
      <c r="F1481" s="48" t="str">
        <f t="shared" si="507"/>
        <v>OGNISANTI A</v>
      </c>
      <c r="G1481" s="48" t="str">
        <f t="shared" si="508"/>
        <v>BELLISTRI</v>
      </c>
      <c r="H1481" s="57"/>
      <c r="I1481" s="68" t="str">
        <f t="shared" si="509"/>
        <v>02</v>
      </c>
      <c r="J1481" s="39" t="str">
        <f t="shared" si="520"/>
        <v/>
      </c>
      <c r="K1481" s="40" t="str">
        <f t="shared" si="521"/>
        <v>08:00</v>
      </c>
      <c r="L1481" s="48"/>
      <c r="M1481" s="41" t="str">
        <f t="shared" si="522"/>
        <v/>
      </c>
      <c r="N1481" s="41" t="str">
        <f t="shared" si="510"/>
        <v/>
      </c>
      <c r="O1481" s="10" t="str">
        <f t="shared" si="511"/>
        <v>08:00</v>
      </c>
      <c r="P1481" s="10" t="str">
        <f t="shared" si="512"/>
        <v/>
      </c>
      <c r="Q1481" s="48" t="str">
        <f t="shared" si="513"/>
        <v/>
      </c>
      <c r="R1481" s="48" t="str">
        <f t="shared" si="514"/>
        <v/>
      </c>
      <c r="S1481" s="42" t="str">
        <f t="shared" si="515"/>
        <v>DOPPIO</v>
      </c>
      <c r="T1481" s="57" t="str">
        <f>Tabella3[[#This Row],[Descrizione Attività]]</f>
        <v>Sostituzione Trasformatore 305/A2</v>
      </c>
      <c r="U1481" s="57" t="str">
        <f>IF(Tabella1[[#This Row],[DATA]]="","","02")</f>
        <v>02</v>
      </c>
      <c r="V1481" s="34"/>
      <c r="W1481" s="34"/>
      <c r="X1481" s="33"/>
      <c r="Y1481" s="23"/>
      <c r="Z1481" s="21" t="str">
        <f t="shared" si="516"/>
        <v>mercoledì</v>
      </c>
      <c r="AA1481" s="22">
        <f t="shared" si="517"/>
        <v>8</v>
      </c>
      <c r="AB1481" s="22" t="str">
        <f t="shared" si="518"/>
        <v>08:00</v>
      </c>
      <c r="AC1481" s="22" t="str">
        <f t="shared" si="519"/>
        <v>NO</v>
      </c>
      <c r="AD1481" s="46"/>
      <c r="AE1481" s="85">
        <v>45854</v>
      </c>
      <c r="AF1481" s="86" t="s">
        <v>72</v>
      </c>
      <c r="AG1481" s="86" t="s">
        <v>73</v>
      </c>
      <c r="AH1481" s="86">
        <v>5400258095</v>
      </c>
      <c r="AI1481" s="86">
        <v>10</v>
      </c>
      <c r="AJ1481" s="87">
        <v>6</v>
      </c>
      <c r="AK1481" s="87">
        <v>14</v>
      </c>
      <c r="AL1481" s="87">
        <v>16</v>
      </c>
      <c r="AM1481" s="86" t="s">
        <v>290</v>
      </c>
      <c r="AN1481" s="86" t="s">
        <v>45</v>
      </c>
      <c r="AO1481" s="75" t="s">
        <v>61</v>
      </c>
    </row>
    <row r="1482" spans="1:41" ht="14.45" customHeight="1">
      <c r="A1482" s="38"/>
      <c r="B1482" s="11">
        <f t="shared" si="506"/>
        <v>45854</v>
      </c>
      <c r="C1482" s="39">
        <f t="shared" si="523"/>
        <v>5400257234</v>
      </c>
      <c r="D1482" s="50" t="str">
        <f>IF(AF1482="", "", IFERROR(TEXT(INDEX(Tabella4[N°], MATCH("*"&amp;AF1482&amp;"*", Tabella4[DIPENDENTE], 0)), "0000"), "Non trovato"))</f>
        <v>1894</v>
      </c>
      <c r="E1482" s="50" t="str">
        <f>IF(AG1482="", "", IF(ISERROR(MATCH("*"&amp;AG1482&amp;"*", Tabella4[DIPENDENTE], 0)), "Non trovato", TEXT(INDEX(Tabella4[N°], MATCH("*"&amp;AG1482&amp;"*", Tabella4[DIPENDENTE], 0)), "0000")))</f>
        <v>0277</v>
      </c>
      <c r="F1482" s="48" t="str">
        <f t="shared" si="507"/>
        <v>CORTESE</v>
      </c>
      <c r="G1482" s="48" t="str">
        <f t="shared" si="508"/>
        <v>BAUDO</v>
      </c>
      <c r="H1482" s="57"/>
      <c r="I1482" s="68" t="str">
        <f t="shared" si="509"/>
        <v>02</v>
      </c>
      <c r="J1482" s="39" t="str">
        <f t="shared" si="520"/>
        <v/>
      </c>
      <c r="K1482" s="40" t="str">
        <f t="shared" si="521"/>
        <v>08:00</v>
      </c>
      <c r="L1482" s="48"/>
      <c r="M1482" s="41" t="str">
        <f t="shared" si="522"/>
        <v/>
      </c>
      <c r="N1482" s="41" t="str">
        <f t="shared" si="510"/>
        <v/>
      </c>
      <c r="O1482" s="10" t="str">
        <f t="shared" si="511"/>
        <v>08:00</v>
      </c>
      <c r="P1482" s="10" t="str">
        <f t="shared" si="512"/>
        <v/>
      </c>
      <c r="Q1482" s="48" t="str">
        <f t="shared" si="513"/>
        <v/>
      </c>
      <c r="R1482" s="48" t="str">
        <f t="shared" si="514"/>
        <v/>
      </c>
      <c r="S1482" s="42" t="str">
        <f t="shared" si="515"/>
        <v>DOPPIO</v>
      </c>
      <c r="T1482" s="57" t="str">
        <f>Tabella3[[#This Row],[Descrizione Attività]]</f>
        <v>Utilities: squ elett correttiva Luglio</v>
      </c>
      <c r="U1482" s="57" t="str">
        <f>IF(Tabella1[[#This Row],[DATA]]="","","02")</f>
        <v>02</v>
      </c>
      <c r="V1482" s="34"/>
      <c r="W1482" s="34"/>
      <c r="X1482" s="33"/>
      <c r="Y1482" s="23"/>
      <c r="Z1482" s="21" t="str">
        <f t="shared" si="516"/>
        <v>mercoledì</v>
      </c>
      <c r="AA1482" s="22">
        <f t="shared" si="517"/>
        <v>8</v>
      </c>
      <c r="AB1482" s="22" t="str">
        <f t="shared" si="518"/>
        <v>08:00</v>
      </c>
      <c r="AC1482" s="22" t="str">
        <f t="shared" si="519"/>
        <v>NO</v>
      </c>
      <c r="AD1482" s="46"/>
      <c r="AE1482" s="85">
        <v>45854</v>
      </c>
      <c r="AF1482" s="86" t="s">
        <v>58</v>
      </c>
      <c r="AG1482" s="86" t="s">
        <v>94</v>
      </c>
      <c r="AH1482" s="86">
        <v>5400257234</v>
      </c>
      <c r="AI1482" s="86">
        <v>10</v>
      </c>
      <c r="AJ1482" s="87">
        <v>6</v>
      </c>
      <c r="AK1482" s="87">
        <v>14</v>
      </c>
      <c r="AL1482" s="87">
        <v>16</v>
      </c>
      <c r="AM1482" s="86" t="s">
        <v>265</v>
      </c>
      <c r="AN1482" s="86" t="s">
        <v>45</v>
      </c>
      <c r="AO1482" s="75" t="s">
        <v>61</v>
      </c>
    </row>
    <row r="1483" spans="1:41" ht="14.45" customHeight="1">
      <c r="A1483" s="38"/>
      <c r="B1483" s="11">
        <f t="shared" si="506"/>
        <v>45854</v>
      </c>
      <c r="C1483" s="39">
        <f t="shared" si="523"/>
        <v>5400257239</v>
      </c>
      <c r="D1483" s="50" t="str">
        <f>IF(AF1483="", "", IFERROR(TEXT(INDEX(Tabella4[N°], MATCH("*"&amp;AF1483&amp;"*", Tabella4[DIPENDENTE], 0)), "0000"), "Non trovato"))</f>
        <v>2203</v>
      </c>
      <c r="E1483" s="50" t="str">
        <f>IF(AG1483="", "", IF(ISERROR(MATCH("*"&amp;AG1483&amp;"*", Tabella4[DIPENDENTE], 0)), "Non trovato", TEXT(INDEX(Tabella4[N°], MATCH("*"&amp;AG1483&amp;"*", Tabella4[DIPENDENTE], 0)), "0000")))</f>
        <v>0315</v>
      </c>
      <c r="F1483" s="48" t="str">
        <f t="shared" si="507"/>
        <v>RICCIOLI</v>
      </c>
      <c r="G1483" s="48" t="str">
        <f t="shared" si="508"/>
        <v>MIGNOSA F</v>
      </c>
      <c r="H1483" s="57"/>
      <c r="I1483" s="68" t="str">
        <f t="shared" si="509"/>
        <v>02</v>
      </c>
      <c r="J1483" s="39" t="str">
        <f t="shared" si="520"/>
        <v/>
      </c>
      <c r="K1483" s="40" t="str">
        <f t="shared" si="521"/>
        <v>07:00</v>
      </c>
      <c r="L1483" s="48"/>
      <c r="M1483" s="41" t="str">
        <f t="shared" si="522"/>
        <v/>
      </c>
      <c r="N1483" s="41" t="str">
        <f t="shared" si="510"/>
        <v/>
      </c>
      <c r="O1483" s="10" t="str">
        <f t="shared" si="511"/>
        <v>07:00</v>
      </c>
      <c r="P1483" s="10" t="str">
        <f t="shared" si="512"/>
        <v/>
      </c>
      <c r="Q1483" s="48" t="str">
        <f t="shared" si="513"/>
        <v/>
      </c>
      <c r="R1483" s="48" t="str">
        <f t="shared" si="514"/>
        <v/>
      </c>
      <c r="S1483" s="42" t="str">
        <f t="shared" si="515"/>
        <v>DOPPIO</v>
      </c>
      <c r="T1483" s="57" t="str">
        <f>Tabella3[[#This Row],[Descrizione Attività]]</f>
        <v>ARCOM BLE PON: squ ele corrett Luglio</v>
      </c>
      <c r="U1483" s="57" t="str">
        <f>IF(Tabella1[[#This Row],[DATA]]="","","02")</f>
        <v>02</v>
      </c>
      <c r="V1483" s="34"/>
      <c r="W1483" s="34"/>
      <c r="X1483" s="33"/>
      <c r="Y1483" s="23"/>
      <c r="Z1483" s="21" t="str">
        <f t="shared" si="516"/>
        <v>mercoledì</v>
      </c>
      <c r="AA1483" s="22">
        <f t="shared" si="517"/>
        <v>7</v>
      </c>
      <c r="AB1483" s="22" t="str">
        <f t="shared" si="518"/>
        <v>07:00</v>
      </c>
      <c r="AC1483" s="22" t="str">
        <f t="shared" si="519"/>
        <v>NO</v>
      </c>
      <c r="AD1483" s="46"/>
      <c r="AE1483" s="85">
        <v>45854</v>
      </c>
      <c r="AF1483" s="86" t="s">
        <v>65</v>
      </c>
      <c r="AG1483" s="86" t="s">
        <v>66</v>
      </c>
      <c r="AH1483" s="86">
        <v>5400257239</v>
      </c>
      <c r="AI1483" s="86">
        <v>10</v>
      </c>
      <c r="AJ1483" s="87">
        <v>6</v>
      </c>
      <c r="AK1483" s="87">
        <v>13</v>
      </c>
      <c r="AL1483" s="87">
        <v>14</v>
      </c>
      <c r="AM1483" s="86" t="s">
        <v>258</v>
      </c>
      <c r="AN1483" s="86" t="s">
        <v>45</v>
      </c>
      <c r="AO1483" s="75" t="s">
        <v>61</v>
      </c>
    </row>
    <row r="1484" spans="1:41" ht="14.45" customHeight="1">
      <c r="A1484" s="38"/>
      <c r="B1484" s="11">
        <f t="shared" si="506"/>
        <v>45854</v>
      </c>
      <c r="C1484" s="39">
        <f t="shared" si="523"/>
        <v>5400256074</v>
      </c>
      <c r="D1484" s="50" t="str">
        <f>IF(AF1484="", "", IFERROR(TEXT(INDEX(Tabella4[N°], MATCH("*"&amp;AF1484&amp;"*", Tabella4[DIPENDENTE], 0)), "0000"), "Non trovato"))</f>
        <v>0427</v>
      </c>
      <c r="E1484" s="50" t="str">
        <f>IF(AG1484="", "", IF(ISERROR(MATCH("*"&amp;AG1484&amp;"*", Tabella4[DIPENDENTE], 0)), "Non trovato", TEXT(INDEX(Tabella4[N°], MATCH("*"&amp;AG1484&amp;"*", Tabella4[DIPENDENTE], 0)), "0000")))</f>
        <v>0370</v>
      </c>
      <c r="F1484" s="48" t="str">
        <f t="shared" si="507"/>
        <v>CAVALIERE</v>
      </c>
      <c r="G1484" s="48" t="str">
        <f t="shared" si="508"/>
        <v>GARBINI</v>
      </c>
      <c r="H1484" s="57"/>
      <c r="I1484" s="68" t="str">
        <f t="shared" si="509"/>
        <v>02</v>
      </c>
      <c r="J1484" s="39" t="str">
        <f t="shared" si="520"/>
        <v/>
      </c>
      <c r="K1484" s="40" t="str">
        <f t="shared" si="521"/>
        <v>08:00</v>
      </c>
      <c r="L1484" s="48"/>
      <c r="M1484" s="41" t="str">
        <f t="shared" si="522"/>
        <v/>
      </c>
      <c r="N1484" s="41" t="str">
        <f t="shared" si="510"/>
        <v/>
      </c>
      <c r="O1484" s="10" t="str">
        <f t="shared" si="511"/>
        <v>08:00</v>
      </c>
      <c r="P1484" s="10" t="str">
        <f t="shared" si="512"/>
        <v/>
      </c>
      <c r="Q1484" s="48" t="str">
        <f t="shared" si="513"/>
        <v/>
      </c>
      <c r="R1484" s="48" t="str">
        <f t="shared" si="514"/>
        <v/>
      </c>
      <c r="S1484" s="42" t="str">
        <f t="shared" si="515"/>
        <v>DOPPIO</v>
      </c>
      <c r="T1484" s="57" t="str">
        <f>Tabella3[[#This Row],[Descrizione Attività]]</f>
        <v>Assistenza strum. revamping Ramp1-GPL</v>
      </c>
      <c r="U1484" s="57" t="str">
        <f>IF(Tabella1[[#This Row],[DATA]]="","","02")</f>
        <v>02</v>
      </c>
      <c r="V1484" s="34"/>
      <c r="W1484" s="34"/>
      <c r="X1484" s="33"/>
      <c r="Y1484" s="23"/>
      <c r="Z1484" s="21" t="str">
        <f t="shared" si="516"/>
        <v>mercoledì</v>
      </c>
      <c r="AA1484" s="22">
        <f t="shared" si="517"/>
        <v>8</v>
      </c>
      <c r="AB1484" s="22" t="str">
        <f t="shared" si="518"/>
        <v>08:00</v>
      </c>
      <c r="AC1484" s="22" t="str">
        <f t="shared" si="519"/>
        <v>NO</v>
      </c>
      <c r="AD1484" s="46"/>
      <c r="AE1484" s="85">
        <v>45854</v>
      </c>
      <c r="AF1484" s="86" t="s">
        <v>75</v>
      </c>
      <c r="AG1484" s="86" t="s">
        <v>115</v>
      </c>
      <c r="AH1484" s="86">
        <v>5400256074</v>
      </c>
      <c r="AI1484" s="86">
        <v>20</v>
      </c>
      <c r="AJ1484" s="87">
        <v>6</v>
      </c>
      <c r="AK1484" s="87">
        <v>14</v>
      </c>
      <c r="AL1484" s="87">
        <v>16</v>
      </c>
      <c r="AM1484" s="86" t="s">
        <v>239</v>
      </c>
      <c r="AN1484" s="86" t="s">
        <v>45</v>
      </c>
      <c r="AO1484" s="75" t="s">
        <v>46</v>
      </c>
    </row>
    <row r="1485" spans="1:41" ht="14.45" customHeight="1">
      <c r="A1485" s="38"/>
      <c r="B1485" s="12">
        <f t="shared" si="506"/>
        <v>45854</v>
      </c>
      <c r="C1485" s="39">
        <f t="shared" si="523"/>
        <v>5400256987</v>
      </c>
      <c r="D1485" s="52" t="str">
        <f>IF(AF1485="", "", IFERROR(TEXT(INDEX(Tabella4[N°], MATCH("*"&amp;AF1485&amp;"*", Tabella4[DIPENDENTE], 0)), "0000"), "Non trovato"))</f>
        <v>0475</v>
      </c>
      <c r="E1485" s="52" t="str">
        <f>IF(AG1485="", "", IF(ISERROR(MATCH("*"&amp;AG1485&amp;"*", Tabella4[DIPENDENTE], 0)), "Non trovato", TEXT(INDEX(Tabella4[N°], MATCH("*"&amp;AG1485&amp;"*", Tabella4[DIPENDENTE], 0)), "0000")))</f>
        <v>2214</v>
      </c>
      <c r="F1485" s="48" t="str">
        <f t="shared" si="507"/>
        <v>TRINGALI</v>
      </c>
      <c r="G1485" s="48" t="str">
        <f t="shared" si="508"/>
        <v>SERRA</v>
      </c>
      <c r="H1485" s="57"/>
      <c r="I1485" s="68" t="str">
        <f t="shared" si="509"/>
        <v>02</v>
      </c>
      <c r="J1485" s="39" t="str">
        <f t="shared" si="520"/>
        <v/>
      </c>
      <c r="K1485" s="40" t="str">
        <f t="shared" si="521"/>
        <v>07:00</v>
      </c>
      <c r="L1485" s="48"/>
      <c r="M1485" s="41" t="str">
        <f t="shared" si="522"/>
        <v/>
      </c>
      <c r="N1485" s="41" t="str">
        <f t="shared" si="510"/>
        <v/>
      </c>
      <c r="O1485" s="10" t="str">
        <f t="shared" si="511"/>
        <v>07:00</v>
      </c>
      <c r="P1485" s="10" t="str">
        <f t="shared" si="512"/>
        <v/>
      </c>
      <c r="Q1485" s="48" t="str">
        <f t="shared" si="513"/>
        <v/>
      </c>
      <c r="R1485" s="48" t="str">
        <f t="shared" si="514"/>
        <v/>
      </c>
      <c r="S1485" s="42" t="str">
        <f t="shared" si="515"/>
        <v>DOPPIO</v>
      </c>
      <c r="T1485" s="57" t="str">
        <f>Tabella3[[#This Row],[Descrizione Attività]]</f>
        <v>SUD_Alim.ele gateway sistema SMART ABB</v>
      </c>
      <c r="U1485" s="57" t="str">
        <f>IF(Tabella1[[#This Row],[DATA]]="","","02")</f>
        <v>02</v>
      </c>
      <c r="V1485" s="34"/>
      <c r="W1485" s="34"/>
      <c r="X1485" s="33"/>
      <c r="Y1485" s="23"/>
      <c r="Z1485" s="21" t="str">
        <f t="shared" si="516"/>
        <v>mercoledì</v>
      </c>
      <c r="AA1485" s="22">
        <f t="shared" si="517"/>
        <v>7</v>
      </c>
      <c r="AB1485" s="22" t="str">
        <f t="shared" si="518"/>
        <v>07:00</v>
      </c>
      <c r="AC1485" s="22" t="str">
        <f t="shared" si="519"/>
        <v>NO</v>
      </c>
      <c r="AD1485" s="46"/>
      <c r="AE1485" s="85">
        <v>45854</v>
      </c>
      <c r="AF1485" s="86" t="s">
        <v>57</v>
      </c>
      <c r="AG1485" s="86" t="s">
        <v>52</v>
      </c>
      <c r="AH1485" s="86">
        <v>5400256987</v>
      </c>
      <c r="AI1485" s="86">
        <v>10</v>
      </c>
      <c r="AJ1485" s="87">
        <v>6</v>
      </c>
      <c r="AK1485" s="87">
        <v>13</v>
      </c>
      <c r="AL1485" s="87">
        <v>14</v>
      </c>
      <c r="AM1485" s="86" t="s">
        <v>285</v>
      </c>
      <c r="AN1485" s="86" t="s">
        <v>45</v>
      </c>
      <c r="AO1485" s="75" t="s">
        <v>61</v>
      </c>
    </row>
    <row r="1486" spans="1:41" ht="14.45" customHeight="1">
      <c r="A1486" s="38"/>
      <c r="B1486" s="12">
        <f t="shared" si="506"/>
        <v>45854</v>
      </c>
      <c r="C1486" s="39">
        <f t="shared" si="523"/>
        <v>5400261041</v>
      </c>
      <c r="D1486" s="52" t="str">
        <f>IF(AF1486="", "", IFERROR(TEXT(INDEX(Tabella4[N°], MATCH("*"&amp;AF1486&amp;"*", Tabella4[DIPENDENTE], 0)), "0000"), "Non trovato"))</f>
        <v>0243</v>
      </c>
      <c r="E1486" s="52" t="str">
        <f>IF(AG1486="", "", IF(ISERROR(MATCH("*"&amp;AG1486&amp;"*", Tabella4[DIPENDENTE], 0)), "Non trovato", TEXT(INDEX(Tabella4[N°], MATCH("*"&amp;AG1486&amp;"*", Tabella4[DIPENDENTE], 0)), "0000")))</f>
        <v/>
      </c>
      <c r="F1486" s="48" t="str">
        <f t="shared" si="507"/>
        <v>PUGLIARES</v>
      </c>
      <c r="G1486" s="48" t="str">
        <f t="shared" si="508"/>
        <v/>
      </c>
      <c r="H1486" s="57"/>
      <c r="I1486" s="68" t="str">
        <f t="shared" si="509"/>
        <v>02</v>
      </c>
      <c r="J1486" s="39" t="str">
        <f t="shared" si="520"/>
        <v/>
      </c>
      <c r="K1486" s="40" t="str">
        <f t="shared" si="521"/>
        <v>07:00</v>
      </c>
      <c r="L1486" s="48"/>
      <c r="M1486" s="41" t="str">
        <f t="shared" si="522"/>
        <v/>
      </c>
      <c r="N1486" s="41" t="str">
        <f t="shared" si="510"/>
        <v/>
      </c>
      <c r="O1486" s="10" t="str">
        <f t="shared" si="511"/>
        <v>07:00</v>
      </c>
      <c r="P1486" s="10" t="str">
        <f t="shared" si="512"/>
        <v/>
      </c>
      <c r="Q1486" s="48" t="str">
        <f t="shared" si="513"/>
        <v/>
      </c>
      <c r="R1486" s="48" t="str">
        <f t="shared" si="514"/>
        <v/>
      </c>
      <c r="S1486" s="42" t="str">
        <f t="shared" si="515"/>
        <v>SINGOLO</v>
      </c>
      <c r="T1486" s="57" t="str">
        <f>Tabella3[[#This Row],[Descrizione Attività]]</f>
        <v>ASSISTENZA ELETTRICA ATTIVITA' EDILE IMP 2800 LUGLIO 2025 (PREV 4066)</v>
      </c>
      <c r="U1486" s="57" t="str">
        <f>IF(Tabella1[[#This Row],[DATA]]="","","02")</f>
        <v>02</v>
      </c>
      <c r="V1486" s="34"/>
      <c r="W1486" s="34"/>
      <c r="X1486" s="33"/>
      <c r="Y1486" s="23"/>
      <c r="Z1486" s="21" t="str">
        <f t="shared" si="516"/>
        <v>mercoledì</v>
      </c>
      <c r="AA1486" s="22">
        <f t="shared" si="517"/>
        <v>7</v>
      </c>
      <c r="AB1486" s="22" t="str">
        <f t="shared" si="518"/>
        <v>07:00</v>
      </c>
      <c r="AC1486" s="22" t="str">
        <f t="shared" si="519"/>
        <v>NO</v>
      </c>
      <c r="AD1486" s="46"/>
      <c r="AE1486" s="85">
        <v>45854</v>
      </c>
      <c r="AF1486" s="86" t="s">
        <v>89</v>
      </c>
      <c r="AG1486" s="86"/>
      <c r="AH1486" s="86">
        <v>5400261041</v>
      </c>
      <c r="AI1486" s="86">
        <v>10</v>
      </c>
      <c r="AJ1486" s="87">
        <v>6</v>
      </c>
      <c r="AK1486" s="87">
        <v>13</v>
      </c>
      <c r="AL1486" s="87">
        <v>7</v>
      </c>
      <c r="AM1486" s="86" t="s">
        <v>257</v>
      </c>
      <c r="AN1486" s="86" t="s">
        <v>91</v>
      </c>
      <c r="AO1486" s="75" t="s">
        <v>61</v>
      </c>
    </row>
    <row r="1487" spans="1:41" ht="14.45" customHeight="1">
      <c r="A1487" s="38"/>
      <c r="B1487" s="12">
        <f t="shared" si="506"/>
        <v>45854</v>
      </c>
      <c r="C1487" s="39">
        <f t="shared" si="523"/>
        <v>5400257239</v>
      </c>
      <c r="D1487" s="52" t="str">
        <f>IF(AF1487="", "", IFERROR(TEXT(INDEX(Tabella4[N°], MATCH("*"&amp;AF1487&amp;"*", Tabella4[DIPENDENTE], 0)), "0000"), "Non trovato"))</f>
        <v>0552</v>
      </c>
      <c r="E1487" s="52" t="str">
        <f>IF(AG1487="", "", IF(ISERROR(MATCH("*"&amp;AG1487&amp;"*", Tabella4[DIPENDENTE], 0)), "Non trovato", TEXT(INDEX(Tabella4[N°], MATCH("*"&amp;AG1487&amp;"*", Tabella4[DIPENDENTE], 0)), "0000")))</f>
        <v>0431</v>
      </c>
      <c r="F1487" s="48" t="str">
        <f t="shared" si="507"/>
        <v>DI MARE</v>
      </c>
      <c r="G1487" s="48" t="str">
        <f t="shared" si="508"/>
        <v>DI NICOLA</v>
      </c>
      <c r="H1487" s="57"/>
      <c r="I1487" s="68" t="str">
        <f t="shared" si="509"/>
        <v>02</v>
      </c>
      <c r="J1487" s="39" t="str">
        <f t="shared" si="520"/>
        <v/>
      </c>
      <c r="K1487" s="40" t="str">
        <f t="shared" si="521"/>
        <v>08:00</v>
      </c>
      <c r="L1487" s="48"/>
      <c r="M1487" s="41" t="str">
        <f t="shared" si="522"/>
        <v/>
      </c>
      <c r="N1487" s="41" t="str">
        <f t="shared" si="510"/>
        <v/>
      </c>
      <c r="O1487" s="10" t="str">
        <f t="shared" si="511"/>
        <v>08:00</v>
      </c>
      <c r="P1487" s="10" t="str">
        <f t="shared" si="512"/>
        <v/>
      </c>
      <c r="Q1487" s="48" t="str">
        <f t="shared" si="513"/>
        <v/>
      </c>
      <c r="R1487" s="48" t="str">
        <f t="shared" si="514"/>
        <v/>
      </c>
      <c r="S1487" s="42" t="str">
        <f t="shared" si="515"/>
        <v>DOPPIO</v>
      </c>
      <c r="T1487" s="57" t="str">
        <f>Tabella3[[#This Row],[Descrizione Attività]]</f>
        <v>ARCOM BLE PON: squ ele corrett Luglio</v>
      </c>
      <c r="U1487" s="57" t="str">
        <f>IF(Tabella1[[#This Row],[DATA]]="","","02")</f>
        <v>02</v>
      </c>
      <c r="V1487" s="34"/>
      <c r="W1487" s="34"/>
      <c r="X1487" s="33"/>
      <c r="Y1487" s="23"/>
      <c r="Z1487" s="21" t="str">
        <f t="shared" si="516"/>
        <v>mercoledì</v>
      </c>
      <c r="AA1487" s="22">
        <f t="shared" si="517"/>
        <v>8</v>
      </c>
      <c r="AB1487" s="22" t="str">
        <f t="shared" si="518"/>
        <v>08:00</v>
      </c>
      <c r="AC1487" s="22" t="str">
        <f t="shared" si="519"/>
        <v>NO</v>
      </c>
      <c r="AD1487" s="46"/>
      <c r="AE1487" s="85">
        <v>45854</v>
      </c>
      <c r="AF1487" s="86" t="s">
        <v>63</v>
      </c>
      <c r="AG1487" s="86" t="s">
        <v>64</v>
      </c>
      <c r="AH1487" s="86">
        <v>5400257239</v>
      </c>
      <c r="AI1487" s="86">
        <v>10</v>
      </c>
      <c r="AJ1487" s="87">
        <v>6</v>
      </c>
      <c r="AK1487" s="87">
        <v>14</v>
      </c>
      <c r="AL1487" s="87">
        <v>16</v>
      </c>
      <c r="AM1487" s="86" t="s">
        <v>258</v>
      </c>
      <c r="AN1487" s="86" t="s">
        <v>45</v>
      </c>
      <c r="AO1487" s="75" t="s">
        <v>61</v>
      </c>
    </row>
    <row r="1488" spans="1:41" ht="14.45" customHeight="1">
      <c r="A1488" s="38"/>
      <c r="B1488" s="12">
        <f t="shared" si="506"/>
        <v>45854</v>
      </c>
      <c r="C1488" s="39">
        <f t="shared" si="523"/>
        <v>5400258412</v>
      </c>
      <c r="D1488" s="52" t="str">
        <f>IF(AF1488="", "", IFERROR(TEXT(INDEX(Tabella4[N°], MATCH("*"&amp;AF1488&amp;"*", Tabella4[DIPENDENTE], 0)), "0000"), "Non trovato"))</f>
        <v>1976</v>
      </c>
      <c r="E1488" s="52" t="str">
        <f>IF(AG1488="", "", IF(ISERROR(MATCH("*"&amp;AG1488&amp;"*", Tabella4[DIPENDENTE], 0)), "Non trovato", TEXT(INDEX(Tabella4[N°], MATCH("*"&amp;AG1488&amp;"*", Tabella4[DIPENDENTE], 0)), "0000")))</f>
        <v>2150</v>
      </c>
      <c r="F1488" s="48" t="str">
        <f t="shared" si="507"/>
        <v>RIZZA F</v>
      </c>
      <c r="G1488" s="48" t="str">
        <f t="shared" si="508"/>
        <v>RIZZA C</v>
      </c>
      <c r="H1488" s="57"/>
      <c r="I1488" s="68" t="str">
        <f t="shared" si="509"/>
        <v>02</v>
      </c>
      <c r="J1488" s="39" t="str">
        <f t="shared" si="520"/>
        <v/>
      </c>
      <c r="K1488" s="40" t="str">
        <f t="shared" si="521"/>
        <v>07:00</v>
      </c>
      <c r="L1488" s="48"/>
      <c r="M1488" s="41" t="str">
        <f t="shared" si="522"/>
        <v/>
      </c>
      <c r="N1488" s="41" t="str">
        <f t="shared" si="510"/>
        <v/>
      </c>
      <c r="O1488" s="10" t="str">
        <f t="shared" si="511"/>
        <v>07:00</v>
      </c>
      <c r="P1488" s="10" t="str">
        <f t="shared" si="512"/>
        <v/>
      </c>
      <c r="Q1488" s="48" t="str">
        <f t="shared" si="513"/>
        <v/>
      </c>
      <c r="R1488" s="48" t="str">
        <f t="shared" si="514"/>
        <v/>
      </c>
      <c r="S1488" s="42" t="str">
        <f t="shared" si="515"/>
        <v>DOPPIO</v>
      </c>
      <c r="T1488" s="57" t="str">
        <f>Tabella3[[#This Row],[Descrizione Attività]]</f>
        <v>04F101 ripristini elettrici COEMI</v>
      </c>
      <c r="U1488" s="57" t="str">
        <f>IF(Tabella1[[#This Row],[DATA]]="","","02")</f>
        <v>02</v>
      </c>
      <c r="V1488" s="34"/>
      <c r="W1488" s="34"/>
      <c r="X1488" s="33"/>
      <c r="Y1488" s="23"/>
      <c r="Z1488" s="21" t="str">
        <f t="shared" si="516"/>
        <v>mercoledì</v>
      </c>
      <c r="AA1488" s="22">
        <f t="shared" si="517"/>
        <v>7</v>
      </c>
      <c r="AB1488" s="22" t="str">
        <f t="shared" si="518"/>
        <v>07:00</v>
      </c>
      <c r="AC1488" s="22" t="str">
        <f t="shared" si="519"/>
        <v>NO</v>
      </c>
      <c r="AD1488" s="46"/>
      <c r="AE1488" s="85">
        <v>45854</v>
      </c>
      <c r="AF1488" s="86" t="s">
        <v>77</v>
      </c>
      <c r="AG1488" s="86" t="s">
        <v>78</v>
      </c>
      <c r="AH1488" s="86">
        <v>5400258412</v>
      </c>
      <c r="AI1488" s="86">
        <v>10</v>
      </c>
      <c r="AJ1488" s="87">
        <v>6</v>
      </c>
      <c r="AK1488" s="87">
        <v>13</v>
      </c>
      <c r="AL1488" s="87">
        <v>14</v>
      </c>
      <c r="AM1488" s="86" t="s">
        <v>302</v>
      </c>
      <c r="AN1488" s="86" t="s">
        <v>45</v>
      </c>
      <c r="AO1488" s="75" t="s">
        <v>61</v>
      </c>
    </row>
    <row r="1489" spans="1:41" ht="14.45" customHeight="1">
      <c r="A1489" s="38"/>
      <c r="B1489" s="13">
        <f t="shared" si="506"/>
        <v>45854</v>
      </c>
      <c r="C1489" s="39">
        <f t="shared" si="523"/>
        <v>5400250282</v>
      </c>
      <c r="D1489" s="53" t="str">
        <f>IF(AF1489="", "", IFERROR(TEXT(INDEX(Tabella4[N°], MATCH("*"&amp;AF1489&amp;"*", Tabella4[DIPENDENTE], 0)), "0000"), "Non trovato"))</f>
        <v>0319</v>
      </c>
      <c r="E1489" s="53" t="str">
        <f>IF(AG1489="", "", IF(ISERROR(MATCH("*"&amp;AG1489&amp;"*", Tabella4[DIPENDENTE], 0)), "Non trovato", TEXT(INDEX(Tabella4[N°], MATCH("*"&amp;AG1489&amp;"*", Tabella4[DIPENDENTE], 0)), "0000")))</f>
        <v>2011</v>
      </c>
      <c r="F1489" s="48" t="str">
        <f t="shared" si="507"/>
        <v>AMARA</v>
      </c>
      <c r="G1489" s="48" t="str">
        <f t="shared" si="508"/>
        <v>SCAVULLO</v>
      </c>
      <c r="H1489" s="57"/>
      <c r="I1489" s="68" t="str">
        <f t="shared" si="509"/>
        <v>02</v>
      </c>
      <c r="J1489" s="39" t="str">
        <f t="shared" si="520"/>
        <v/>
      </c>
      <c r="K1489" s="40" t="str">
        <f t="shared" si="521"/>
        <v>08:00</v>
      </c>
      <c r="L1489" s="48"/>
      <c r="M1489" s="41" t="str">
        <f t="shared" si="522"/>
        <v/>
      </c>
      <c r="N1489" s="41" t="str">
        <f t="shared" si="510"/>
        <v/>
      </c>
      <c r="O1489" s="10" t="str">
        <f t="shared" si="511"/>
        <v>08:00</v>
      </c>
      <c r="P1489" s="10" t="str">
        <f t="shared" si="512"/>
        <v/>
      </c>
      <c r="Q1489" s="48" t="str">
        <f t="shared" si="513"/>
        <v/>
      </c>
      <c r="R1489" s="48" t="str">
        <f t="shared" si="514"/>
        <v/>
      </c>
      <c r="S1489" s="42" t="str">
        <f t="shared" si="515"/>
        <v>DOPPIO</v>
      </c>
      <c r="T1489" s="57" t="str">
        <f>Tabella3[[#This Row],[Descrizione Attività]]</f>
        <v>200/MP102A-MP103C-scavo e ric guasto</v>
      </c>
      <c r="U1489" s="57" t="str">
        <f>IF(Tabella1[[#This Row],[DATA]]="","","02")</f>
        <v>02</v>
      </c>
      <c r="V1489" s="34"/>
      <c r="W1489" s="34"/>
      <c r="X1489" s="33"/>
      <c r="Y1489" s="23"/>
      <c r="Z1489" s="21" t="str">
        <f t="shared" si="516"/>
        <v>mercoledì</v>
      </c>
      <c r="AA1489" s="22">
        <f t="shared" si="517"/>
        <v>8</v>
      </c>
      <c r="AB1489" s="22" t="str">
        <f t="shared" si="518"/>
        <v>08:00</v>
      </c>
      <c r="AC1489" s="22" t="str">
        <f t="shared" si="519"/>
        <v>NO</v>
      </c>
      <c r="AD1489" s="46"/>
      <c r="AE1489" s="85">
        <v>45854</v>
      </c>
      <c r="AF1489" s="86" t="s">
        <v>155</v>
      </c>
      <c r="AG1489" s="86" t="s">
        <v>84</v>
      </c>
      <c r="AH1489" s="86">
        <v>5400250282</v>
      </c>
      <c r="AI1489" s="86">
        <v>10</v>
      </c>
      <c r="AJ1489" s="87">
        <v>6</v>
      </c>
      <c r="AK1489" s="87">
        <v>14</v>
      </c>
      <c r="AL1489" s="87">
        <v>16</v>
      </c>
      <c r="AM1489" s="86" t="s">
        <v>237</v>
      </c>
      <c r="AN1489" s="86" t="s">
        <v>45</v>
      </c>
      <c r="AO1489" s="75" t="s">
        <v>61</v>
      </c>
    </row>
    <row r="1490" spans="1:41" ht="14.45" customHeight="1">
      <c r="A1490" s="38"/>
      <c r="B1490" s="9">
        <f t="shared" si="506"/>
        <v>45854</v>
      </c>
      <c r="C1490" s="39">
        <f t="shared" si="523"/>
        <v>5400243313</v>
      </c>
      <c r="D1490" s="38" t="str">
        <f>IF(AF1490="", "", IFERROR(TEXT(INDEX(Tabella4[N°], MATCH("*"&amp;AF1490&amp;"*", Tabella4[DIPENDENTE], 0)), "0000"), "Non trovato"))</f>
        <v>1833</v>
      </c>
      <c r="E1490" s="38" t="str">
        <f>IF(AG1490="", "", IF(ISERROR(MATCH("*"&amp;AG1490&amp;"*", Tabella4[DIPENDENTE], 0)), "Non trovato", TEXT(INDEX(Tabella4[N°], MATCH("*"&amp;AG1490&amp;"*", Tabella4[DIPENDENTE], 0)), "0000")))</f>
        <v>2083</v>
      </c>
      <c r="F1490" s="48" t="str">
        <f t="shared" si="507"/>
        <v>MICELI</v>
      </c>
      <c r="G1490" s="48" t="str">
        <f t="shared" si="508"/>
        <v>NOCERA</v>
      </c>
      <c r="H1490" s="57"/>
      <c r="I1490" s="68" t="str">
        <f t="shared" si="509"/>
        <v>02</v>
      </c>
      <c r="J1490" s="39" t="str">
        <f t="shared" si="520"/>
        <v/>
      </c>
      <c r="K1490" s="40" t="str">
        <f t="shared" si="521"/>
        <v>07:00</v>
      </c>
      <c r="L1490" s="48"/>
      <c r="M1490" s="41" t="str">
        <f t="shared" si="522"/>
        <v/>
      </c>
      <c r="N1490" s="41" t="str">
        <f t="shared" si="510"/>
        <v/>
      </c>
      <c r="O1490" s="10" t="str">
        <f t="shared" si="511"/>
        <v>07:00</v>
      </c>
      <c r="P1490" s="10" t="str">
        <f t="shared" si="512"/>
        <v/>
      </c>
      <c r="Q1490" s="48" t="str">
        <f t="shared" si="513"/>
        <v/>
      </c>
      <c r="R1490" s="48" t="str">
        <f t="shared" si="514"/>
        <v/>
      </c>
      <c r="S1490" s="42" t="str">
        <f t="shared" si="515"/>
        <v>DOPPIO</v>
      </c>
      <c r="T1490" s="57" t="str">
        <f>Tabella3[[#This Row],[Descrizione Attività]]</f>
        <v>Assistenza ELE attività edili_2025</v>
      </c>
      <c r="U1490" s="57" t="str">
        <f>IF(Tabella1[[#This Row],[DATA]]="","","02")</f>
        <v>02</v>
      </c>
      <c r="V1490" s="34"/>
      <c r="W1490" s="34"/>
      <c r="X1490" s="33"/>
      <c r="Y1490" s="23"/>
      <c r="Z1490" s="21" t="str">
        <f t="shared" si="516"/>
        <v>mercoledì</v>
      </c>
      <c r="AA1490" s="22">
        <f t="shared" si="517"/>
        <v>7</v>
      </c>
      <c r="AB1490" s="22" t="str">
        <f t="shared" si="518"/>
        <v>07:00</v>
      </c>
      <c r="AC1490" s="22" t="str">
        <f t="shared" si="519"/>
        <v>NO</v>
      </c>
      <c r="AD1490" s="46"/>
      <c r="AE1490" s="85">
        <v>45854</v>
      </c>
      <c r="AF1490" s="86" t="s">
        <v>82</v>
      </c>
      <c r="AG1490" s="86" t="s">
        <v>88</v>
      </c>
      <c r="AH1490" s="86">
        <v>5400243313</v>
      </c>
      <c r="AI1490" s="86">
        <v>10</v>
      </c>
      <c r="AJ1490" s="87">
        <v>6</v>
      </c>
      <c r="AK1490" s="87">
        <v>13</v>
      </c>
      <c r="AL1490" s="87">
        <v>14</v>
      </c>
      <c r="AM1490" s="86" t="s">
        <v>145</v>
      </c>
      <c r="AN1490" s="86" t="s">
        <v>45</v>
      </c>
      <c r="AO1490" s="75" t="s">
        <v>61</v>
      </c>
    </row>
    <row r="1491" spans="1:41" ht="14.45" customHeight="1">
      <c r="A1491" s="38"/>
      <c r="B1491" s="9">
        <f t="shared" si="506"/>
        <v>45854</v>
      </c>
      <c r="C1491" s="39">
        <f t="shared" si="523"/>
        <v>5400258563</v>
      </c>
      <c r="D1491" s="38" t="str">
        <f>IF(AF1491="", "", IFERROR(TEXT(INDEX(Tabella4[N°], MATCH("*"&amp;AF1491&amp;"*", Tabella4[DIPENDENTE], 0)), "0000"), "Non trovato"))</f>
        <v>1904</v>
      </c>
      <c r="E1491" s="38" t="str">
        <f>IF(AG1491="", "", IF(ISERROR(MATCH("*"&amp;AG1491&amp;"*", Tabella4[DIPENDENTE], 0)), "Non trovato", TEXT(INDEX(Tabella4[N°], MATCH("*"&amp;AG1491&amp;"*", Tabella4[DIPENDENTE], 0)), "0000")))</f>
        <v>2114</v>
      </c>
      <c r="F1491" s="48" t="str">
        <f t="shared" si="507"/>
        <v>LA ROCCA</v>
      </c>
      <c r="G1491" s="48" t="str">
        <f t="shared" si="508"/>
        <v>GUARINO</v>
      </c>
      <c r="H1491" s="57"/>
      <c r="I1491" s="68" t="str">
        <f t="shared" si="509"/>
        <v>02</v>
      </c>
      <c r="J1491" s="39" t="str">
        <f t="shared" si="520"/>
        <v/>
      </c>
      <c r="K1491" s="40" t="str">
        <f t="shared" si="521"/>
        <v>08:00</v>
      </c>
      <c r="L1491" s="48"/>
      <c r="M1491" s="41" t="str">
        <f t="shared" si="522"/>
        <v/>
      </c>
      <c r="N1491" s="41" t="str">
        <f t="shared" si="510"/>
        <v/>
      </c>
      <c r="O1491" s="10" t="str">
        <f t="shared" si="511"/>
        <v>08:00</v>
      </c>
      <c r="P1491" s="10" t="str">
        <f t="shared" si="512"/>
        <v/>
      </c>
      <c r="Q1491" s="48" t="str">
        <f t="shared" si="513"/>
        <v/>
      </c>
      <c r="R1491" s="48" t="str">
        <f t="shared" si="514"/>
        <v/>
      </c>
      <c r="S1491" s="42" t="str">
        <f t="shared" si="515"/>
        <v>DOPPIO</v>
      </c>
      <c r="T1491" s="57" t="str">
        <f>Tabella3[[#This Row],[Descrizione Attività]]</f>
        <v>600: Ricerca guasti impianto luce</v>
      </c>
      <c r="U1491" s="57" t="str">
        <f>IF(Tabella1[[#This Row],[DATA]]="","","02")</f>
        <v>02</v>
      </c>
      <c r="V1491" s="34"/>
      <c r="W1491" s="34"/>
      <c r="X1491" s="33"/>
      <c r="Y1491" s="23"/>
      <c r="Z1491" s="21" t="str">
        <f t="shared" si="516"/>
        <v>mercoledì</v>
      </c>
      <c r="AA1491" s="22">
        <f t="shared" si="517"/>
        <v>8</v>
      </c>
      <c r="AB1491" s="22" t="str">
        <f t="shared" si="518"/>
        <v>08:00</v>
      </c>
      <c r="AC1491" s="22" t="str">
        <f t="shared" si="519"/>
        <v>NO</v>
      </c>
      <c r="AD1491" s="46"/>
      <c r="AE1491" s="85">
        <v>45854</v>
      </c>
      <c r="AF1491" s="86" t="s">
        <v>59</v>
      </c>
      <c r="AG1491" s="86" t="s">
        <v>43</v>
      </c>
      <c r="AH1491" s="86">
        <v>5400258563</v>
      </c>
      <c r="AI1491" s="86">
        <v>10</v>
      </c>
      <c r="AJ1491" s="87">
        <v>6</v>
      </c>
      <c r="AK1491" s="87">
        <v>14</v>
      </c>
      <c r="AL1491" s="87">
        <v>16</v>
      </c>
      <c r="AM1491" s="86" t="s">
        <v>305</v>
      </c>
      <c r="AN1491" s="86" t="s">
        <v>45</v>
      </c>
      <c r="AO1491" s="75" t="s">
        <v>61</v>
      </c>
    </row>
    <row r="1492" spans="1:41" ht="14.45" customHeight="1">
      <c r="A1492" s="38"/>
      <c r="B1492" s="9">
        <f t="shared" si="506"/>
        <v>45854</v>
      </c>
      <c r="C1492" s="39">
        <f t="shared" si="523"/>
        <v>5400257240</v>
      </c>
      <c r="D1492" s="38" t="str">
        <f>IF(AF1492="", "", IFERROR(TEXT(INDEX(Tabella4[N°], MATCH("*"&amp;AF1492&amp;"*", Tabella4[DIPENDENTE], 0)), "0000"), "Non trovato"))</f>
        <v>0493</v>
      </c>
      <c r="E1492" s="38" t="str">
        <f>IF(AG1492="", "", IF(ISERROR(MATCH("*"&amp;AG1492&amp;"*", Tabella4[DIPENDENTE], 0)), "Non trovato", TEXT(INDEX(Tabella4[N°], MATCH("*"&amp;AG1492&amp;"*", Tabella4[DIPENDENTE], 0)), "0000")))</f>
        <v>0490</v>
      </c>
      <c r="F1492" s="48" t="str">
        <f t="shared" si="507"/>
        <v>SPINALI D</v>
      </c>
      <c r="G1492" s="48" t="str">
        <f t="shared" si="508"/>
        <v>RICIPUTO</v>
      </c>
      <c r="H1492" s="57"/>
      <c r="I1492" s="68" t="str">
        <f t="shared" si="509"/>
        <v>02</v>
      </c>
      <c r="J1492" s="39" t="str">
        <f t="shared" si="520"/>
        <v/>
      </c>
      <c r="K1492" s="40" t="str">
        <f t="shared" si="521"/>
        <v>08:00</v>
      </c>
      <c r="L1492" s="48"/>
      <c r="M1492" s="41" t="str">
        <f t="shared" si="522"/>
        <v/>
      </c>
      <c r="N1492" s="41" t="str">
        <f t="shared" si="510"/>
        <v/>
      </c>
      <c r="O1492" s="10" t="str">
        <f t="shared" si="511"/>
        <v>08:00</v>
      </c>
      <c r="P1492" s="10" t="str">
        <f t="shared" si="512"/>
        <v/>
      </c>
      <c r="Q1492" s="48" t="str">
        <f t="shared" si="513"/>
        <v/>
      </c>
      <c r="R1492" s="48" t="str">
        <f t="shared" si="514"/>
        <v/>
      </c>
      <c r="S1492" s="42" t="str">
        <f t="shared" si="515"/>
        <v>DOPPIO</v>
      </c>
      <c r="T1492" s="57" t="str">
        <f>Tabella3[[#This Row],[Descrizione Attività]]</f>
        <v>ARCOM BLE PON: squ stru corrett Luglio</v>
      </c>
      <c r="U1492" s="57" t="str">
        <f>IF(Tabella1[[#This Row],[DATA]]="","","02")</f>
        <v>02</v>
      </c>
      <c r="V1492" s="34"/>
      <c r="W1492" s="34"/>
      <c r="X1492" s="33"/>
      <c r="Y1492" s="23"/>
      <c r="Z1492" s="21" t="str">
        <f t="shared" si="516"/>
        <v>mercoledì</v>
      </c>
      <c r="AA1492" s="22">
        <f t="shared" si="517"/>
        <v>8</v>
      </c>
      <c r="AB1492" s="22" t="str">
        <f t="shared" si="518"/>
        <v>08:00</v>
      </c>
      <c r="AC1492" s="22" t="str">
        <f t="shared" si="519"/>
        <v>NO</v>
      </c>
      <c r="AD1492" s="46"/>
      <c r="AE1492" s="85">
        <v>45854</v>
      </c>
      <c r="AF1492" s="86" t="s">
        <v>42</v>
      </c>
      <c r="AG1492" s="86" t="s">
        <v>96</v>
      </c>
      <c r="AH1492" s="86">
        <v>5400257240</v>
      </c>
      <c r="AI1492" s="86">
        <v>10</v>
      </c>
      <c r="AJ1492" s="87">
        <v>6</v>
      </c>
      <c r="AK1492" s="87">
        <v>14</v>
      </c>
      <c r="AL1492" s="87">
        <v>16</v>
      </c>
      <c r="AM1492" s="86" t="s">
        <v>261</v>
      </c>
      <c r="AN1492" s="86" t="s">
        <v>45</v>
      </c>
      <c r="AO1492" s="75" t="s">
        <v>46</v>
      </c>
    </row>
    <row r="1493" spans="1:41" ht="14.45" customHeight="1">
      <c r="A1493" s="38"/>
      <c r="B1493" s="9">
        <f t="shared" si="506"/>
        <v>45854</v>
      </c>
      <c r="C1493" s="39">
        <f t="shared" si="523"/>
        <v>5400257235</v>
      </c>
      <c r="D1493" s="38" t="str">
        <f>IF(AF1493="", "", IFERROR(TEXT(INDEX(Tabella4[N°], MATCH("*"&amp;AF1493&amp;"*", Tabella4[DIPENDENTE], 0)), "0000"), "Non trovato"))</f>
        <v>0354</v>
      </c>
      <c r="E1493" s="38" t="str">
        <f>IF(AG1493="", "", IF(ISERROR(MATCH("*"&amp;AG1493&amp;"*", Tabella4[DIPENDENTE], 0)), "Non trovato", TEXT(INDEX(Tabella4[N°], MATCH("*"&amp;AG1493&amp;"*", Tabella4[DIPENDENTE], 0)), "0000")))</f>
        <v>1924</v>
      </c>
      <c r="F1493" s="48" t="str">
        <f t="shared" si="507"/>
        <v>GARRO L</v>
      </c>
      <c r="G1493" s="48" t="str">
        <f t="shared" si="508"/>
        <v>PARTESANO</v>
      </c>
      <c r="H1493" s="57"/>
      <c r="I1493" s="68" t="str">
        <f t="shared" si="509"/>
        <v>02</v>
      </c>
      <c r="J1493" s="39" t="str">
        <f t="shared" si="520"/>
        <v/>
      </c>
      <c r="K1493" s="40" t="str">
        <f t="shared" si="521"/>
        <v>02:00</v>
      </c>
      <c r="L1493" s="48"/>
      <c r="M1493" s="41" t="str">
        <f t="shared" si="522"/>
        <v/>
      </c>
      <c r="N1493" s="41" t="str">
        <f t="shared" si="510"/>
        <v/>
      </c>
      <c r="O1493" s="10" t="str">
        <f t="shared" si="511"/>
        <v>02:00</v>
      </c>
      <c r="P1493" s="10" t="str">
        <f t="shared" si="512"/>
        <v/>
      </c>
      <c r="Q1493" s="48" t="str">
        <f t="shared" si="513"/>
        <v/>
      </c>
      <c r="R1493" s="48" t="str">
        <f t="shared" si="514"/>
        <v/>
      </c>
      <c r="S1493" s="42" t="str">
        <f t="shared" si="515"/>
        <v>DOPPIO</v>
      </c>
      <c r="T1493" s="57" t="str">
        <f>Tabella3[[#This Row],[Descrizione Attività]]</f>
        <v>Utilities: squ strum correttiva Luglio</v>
      </c>
      <c r="U1493" s="57" t="str">
        <f>IF(Tabella1[[#This Row],[DATA]]="","","02")</f>
        <v>02</v>
      </c>
      <c r="V1493" s="34"/>
      <c r="W1493" s="34"/>
      <c r="X1493" s="33"/>
      <c r="Y1493" s="23"/>
      <c r="Z1493" s="21" t="str">
        <f t="shared" si="516"/>
        <v>mercoledì</v>
      </c>
      <c r="AA1493" s="22">
        <f t="shared" si="517"/>
        <v>2</v>
      </c>
      <c r="AB1493" s="22" t="str">
        <f t="shared" si="518"/>
        <v>02:00</v>
      </c>
      <c r="AC1493" s="22" t="str">
        <f t="shared" si="519"/>
        <v>NO</v>
      </c>
      <c r="AD1493" s="46"/>
      <c r="AE1493" s="85">
        <v>45854</v>
      </c>
      <c r="AF1493" s="86" t="s">
        <v>99</v>
      </c>
      <c r="AG1493" s="86" t="s">
        <v>103</v>
      </c>
      <c r="AH1493" s="86">
        <v>5400257235</v>
      </c>
      <c r="AI1493" s="86">
        <v>10</v>
      </c>
      <c r="AJ1493" s="87">
        <v>6</v>
      </c>
      <c r="AK1493" s="87">
        <v>8</v>
      </c>
      <c r="AL1493" s="87">
        <v>4</v>
      </c>
      <c r="AM1493" s="86" t="s">
        <v>262</v>
      </c>
      <c r="AN1493" s="86" t="s">
        <v>45</v>
      </c>
      <c r="AO1493" s="75" t="s">
        <v>46</v>
      </c>
    </row>
    <row r="1494" spans="1:41" ht="14.45" customHeight="1">
      <c r="A1494" s="38"/>
      <c r="B1494" s="9">
        <f t="shared" si="506"/>
        <v>45854</v>
      </c>
      <c r="C1494" s="39">
        <f t="shared" si="523"/>
        <v>5400257401</v>
      </c>
      <c r="D1494" s="38" t="str">
        <f>IF(AF1494="", "", IFERROR(TEXT(INDEX(Tabella4[N°], MATCH("*"&amp;AF1494&amp;"*", Tabella4[DIPENDENTE], 0)), "0000"), "Non trovato"))</f>
        <v>0354</v>
      </c>
      <c r="E1494" s="38" t="str">
        <f>IF(AG1494="", "", IF(ISERROR(MATCH("*"&amp;AG1494&amp;"*", Tabella4[DIPENDENTE], 0)), "Non trovato", TEXT(INDEX(Tabella4[N°], MATCH("*"&amp;AG1494&amp;"*", Tabella4[DIPENDENTE], 0)), "0000")))</f>
        <v>1924</v>
      </c>
      <c r="F1494" s="48" t="str">
        <f t="shared" si="507"/>
        <v>GARRO L</v>
      </c>
      <c r="G1494" s="48" t="str">
        <f t="shared" si="508"/>
        <v>PARTESANO</v>
      </c>
      <c r="H1494" s="57"/>
      <c r="I1494" s="68" t="str">
        <f t="shared" si="509"/>
        <v>02</v>
      </c>
      <c r="J1494" s="39" t="str">
        <f t="shared" si="520"/>
        <v/>
      </c>
      <c r="K1494" s="40" t="str">
        <f t="shared" si="521"/>
        <v>04:00</v>
      </c>
      <c r="L1494" s="48"/>
      <c r="M1494" s="41" t="str">
        <f t="shared" si="522"/>
        <v/>
      </c>
      <c r="N1494" s="41" t="str">
        <f t="shared" si="510"/>
        <v/>
      </c>
      <c r="O1494" s="10" t="str">
        <f t="shared" si="511"/>
        <v>04:00</v>
      </c>
      <c r="P1494" s="10" t="str">
        <f t="shared" si="512"/>
        <v/>
      </c>
      <c r="Q1494" s="48" t="str">
        <f t="shared" si="513"/>
        <v/>
      </c>
      <c r="R1494" s="48" t="str">
        <f t="shared" si="514"/>
        <v/>
      </c>
      <c r="S1494" s="42" t="str">
        <f t="shared" si="515"/>
        <v>DOPPIO</v>
      </c>
      <c r="T1494" s="57" t="str">
        <f>Tabella3[[#This Row],[Descrizione Attività]]</f>
        <v>1200: assistenza KV - HIC</v>
      </c>
      <c r="U1494" s="57" t="str">
        <f>IF(Tabella1[[#This Row],[DATA]]="","","02")</f>
        <v>02</v>
      </c>
      <c r="V1494" s="34"/>
      <c r="W1494" s="34"/>
      <c r="X1494" s="33"/>
      <c r="Y1494" s="23"/>
      <c r="Z1494" s="21" t="str">
        <f t="shared" si="516"/>
        <v>mercoledì</v>
      </c>
      <c r="AA1494" s="22">
        <f t="shared" si="517"/>
        <v>4</v>
      </c>
      <c r="AB1494" s="22" t="str">
        <f t="shared" si="518"/>
        <v>04:00</v>
      </c>
      <c r="AC1494" s="22" t="str">
        <f t="shared" si="519"/>
        <v>NO</v>
      </c>
      <c r="AD1494" s="46"/>
      <c r="AE1494" s="85">
        <v>45854</v>
      </c>
      <c r="AF1494" s="86" t="s">
        <v>99</v>
      </c>
      <c r="AG1494" s="86" t="s">
        <v>103</v>
      </c>
      <c r="AH1494" s="86">
        <v>5400257401</v>
      </c>
      <c r="AI1494" s="86">
        <v>10</v>
      </c>
      <c r="AJ1494" s="87">
        <v>8</v>
      </c>
      <c r="AK1494" s="87">
        <v>12</v>
      </c>
      <c r="AL1494" s="87">
        <v>8</v>
      </c>
      <c r="AM1494" s="86" t="s">
        <v>252</v>
      </c>
      <c r="AN1494" s="86" t="s">
        <v>45</v>
      </c>
      <c r="AO1494" s="75" t="s">
        <v>46</v>
      </c>
    </row>
    <row r="1495" spans="1:41" ht="14.45" customHeight="1">
      <c r="A1495" s="38"/>
      <c r="B1495" s="9">
        <f t="shared" si="506"/>
        <v>45854</v>
      </c>
      <c r="C1495" s="39">
        <f t="shared" si="523"/>
        <v>5400257235</v>
      </c>
      <c r="D1495" s="38" t="str">
        <f>IF(AF1495="", "", IFERROR(TEXT(INDEX(Tabella4[N°], MATCH("*"&amp;AF1495&amp;"*", Tabella4[DIPENDENTE], 0)), "0000"), "Non trovato"))</f>
        <v>0354</v>
      </c>
      <c r="E1495" s="38" t="str">
        <f>IF(AG1495="", "", IF(ISERROR(MATCH("*"&amp;AG1495&amp;"*", Tabella4[DIPENDENTE], 0)), "Non trovato", TEXT(INDEX(Tabella4[N°], MATCH("*"&amp;AG1495&amp;"*", Tabella4[DIPENDENTE], 0)), "0000")))</f>
        <v>1924</v>
      </c>
      <c r="F1495" s="48" t="str">
        <f t="shared" si="507"/>
        <v>GARRO L</v>
      </c>
      <c r="G1495" s="48" t="str">
        <f t="shared" si="508"/>
        <v>PARTESANO</v>
      </c>
      <c r="H1495" s="57"/>
      <c r="I1495" s="68" t="str">
        <f t="shared" si="509"/>
        <v>02</v>
      </c>
      <c r="J1495" s="39" t="str">
        <f t="shared" si="520"/>
        <v/>
      </c>
      <c r="K1495" s="40" t="str">
        <f t="shared" si="521"/>
        <v>01:00</v>
      </c>
      <c r="L1495" s="48"/>
      <c r="M1495" s="41" t="str">
        <f t="shared" si="522"/>
        <v/>
      </c>
      <c r="N1495" s="41" t="str">
        <f t="shared" si="510"/>
        <v/>
      </c>
      <c r="O1495" s="10" t="str">
        <f t="shared" si="511"/>
        <v>01:00</v>
      </c>
      <c r="P1495" s="10" t="str">
        <f t="shared" si="512"/>
        <v/>
      </c>
      <c r="Q1495" s="48" t="str">
        <f t="shared" si="513"/>
        <v/>
      </c>
      <c r="R1495" s="48" t="str">
        <f t="shared" si="514"/>
        <v/>
      </c>
      <c r="S1495" s="42" t="str">
        <f t="shared" si="515"/>
        <v>DOPPIO</v>
      </c>
      <c r="T1495" s="57" t="str">
        <f>Tabella3[[#This Row],[Descrizione Attività]]</f>
        <v>Utilities: squ strum correttiva Luglio</v>
      </c>
      <c r="U1495" s="57" t="str">
        <f>IF(Tabella1[[#This Row],[DATA]]="","","02")</f>
        <v>02</v>
      </c>
      <c r="V1495" s="34"/>
      <c r="W1495" s="34"/>
      <c r="X1495" s="33"/>
      <c r="Y1495" s="23"/>
      <c r="Z1495" s="21" t="str">
        <f t="shared" si="516"/>
        <v>mercoledì</v>
      </c>
      <c r="AA1495" s="22">
        <f t="shared" si="517"/>
        <v>1</v>
      </c>
      <c r="AB1495" s="22" t="str">
        <f t="shared" si="518"/>
        <v>01:00</v>
      </c>
      <c r="AC1495" s="22" t="str">
        <f t="shared" si="519"/>
        <v>NO</v>
      </c>
      <c r="AD1495" s="46"/>
      <c r="AE1495" s="85">
        <v>45854</v>
      </c>
      <c r="AF1495" s="86" t="s">
        <v>99</v>
      </c>
      <c r="AG1495" s="86" t="s">
        <v>103</v>
      </c>
      <c r="AH1495" s="86">
        <v>5400257235</v>
      </c>
      <c r="AI1495" s="86">
        <v>10</v>
      </c>
      <c r="AJ1495" s="87">
        <v>12</v>
      </c>
      <c r="AK1495" s="87">
        <v>13</v>
      </c>
      <c r="AL1495" s="87">
        <v>2</v>
      </c>
      <c r="AM1495" s="86" t="s">
        <v>262</v>
      </c>
      <c r="AN1495" s="86" t="s">
        <v>45</v>
      </c>
      <c r="AO1495" s="75" t="s">
        <v>46</v>
      </c>
    </row>
    <row r="1496" spans="1:41" ht="14.45" customHeight="1">
      <c r="A1496" s="38"/>
      <c r="B1496" s="9">
        <f t="shared" si="506"/>
        <v>45854</v>
      </c>
      <c r="C1496" s="39">
        <f t="shared" si="523"/>
        <v>5400257237</v>
      </c>
      <c r="D1496" s="38" t="str">
        <f>IF(AF1496="", "", IFERROR(TEXT(INDEX(Tabella4[N°], MATCH("*"&amp;AF1496&amp;"*", Tabella4[DIPENDENTE], 0)), "0000"), "Non trovato"))</f>
        <v>1972</v>
      </c>
      <c r="E1496" s="38" t="str">
        <f>IF(AG1496="", "", IF(ISERROR(MATCH("*"&amp;AG1496&amp;"*", Tabella4[DIPENDENTE], 0)), "Non trovato", TEXT(INDEX(Tabella4[N°], MATCH("*"&amp;AG1496&amp;"*", Tabella4[DIPENDENTE], 0)), "0000")))</f>
        <v>2132</v>
      </c>
      <c r="F1496" s="48" t="str">
        <f t="shared" si="507"/>
        <v>MILLO</v>
      </c>
      <c r="G1496" s="48" t="str">
        <f t="shared" si="508"/>
        <v>ALLEGRETTI</v>
      </c>
      <c r="H1496" s="57"/>
      <c r="I1496" s="68" t="str">
        <f t="shared" si="509"/>
        <v>02</v>
      </c>
      <c r="J1496" s="39" t="str">
        <f t="shared" si="520"/>
        <v/>
      </c>
      <c r="K1496" s="40" t="str">
        <f t="shared" si="521"/>
        <v>02:00</v>
      </c>
      <c r="L1496" s="48"/>
      <c r="M1496" s="41" t="str">
        <f t="shared" si="522"/>
        <v/>
      </c>
      <c r="N1496" s="41" t="str">
        <f t="shared" si="510"/>
        <v/>
      </c>
      <c r="O1496" s="10" t="str">
        <f t="shared" si="511"/>
        <v>02:00</v>
      </c>
      <c r="P1496" s="10" t="str">
        <f t="shared" si="512"/>
        <v/>
      </c>
      <c r="Q1496" s="48" t="str">
        <f t="shared" si="513"/>
        <v/>
      </c>
      <c r="R1496" s="48" t="str">
        <f t="shared" si="514"/>
        <v/>
      </c>
      <c r="S1496" s="42" t="str">
        <f t="shared" si="515"/>
        <v>DOPPIO</v>
      </c>
      <c r="T1496" s="57" t="str">
        <f>Tabella3[[#This Row],[Descrizione Attività]]</f>
        <v>PA1S: squ strum correttiva Luglio</v>
      </c>
      <c r="U1496" s="57" t="str">
        <f>IF(Tabella1[[#This Row],[DATA]]="","","02")</f>
        <v>02</v>
      </c>
      <c r="V1496" s="34"/>
      <c r="W1496" s="34"/>
      <c r="X1496" s="33"/>
      <c r="Y1496" s="23"/>
      <c r="Z1496" s="21" t="str">
        <f t="shared" si="516"/>
        <v>mercoledì</v>
      </c>
      <c r="AA1496" s="22">
        <f t="shared" si="517"/>
        <v>2</v>
      </c>
      <c r="AB1496" s="22" t="str">
        <f t="shared" si="518"/>
        <v>02:00</v>
      </c>
      <c r="AC1496" s="22" t="str">
        <f t="shared" si="519"/>
        <v>NO</v>
      </c>
      <c r="AD1496" s="46"/>
      <c r="AE1496" s="85">
        <v>45854</v>
      </c>
      <c r="AF1496" s="86" t="s">
        <v>100</v>
      </c>
      <c r="AG1496" s="86" t="s">
        <v>107</v>
      </c>
      <c r="AH1496" s="86">
        <v>5400257237</v>
      </c>
      <c r="AI1496" s="86">
        <v>10</v>
      </c>
      <c r="AJ1496" s="87">
        <v>6</v>
      </c>
      <c r="AK1496" s="87">
        <v>8</v>
      </c>
      <c r="AL1496" s="87">
        <v>4</v>
      </c>
      <c r="AM1496" s="86" t="s">
        <v>260</v>
      </c>
      <c r="AN1496" s="86" t="s">
        <v>45</v>
      </c>
      <c r="AO1496" s="75" t="s">
        <v>46</v>
      </c>
    </row>
    <row r="1497" spans="1:41" ht="14.45" customHeight="1">
      <c r="A1497" s="38"/>
      <c r="B1497" s="9">
        <f t="shared" si="506"/>
        <v>45854</v>
      </c>
      <c r="C1497" s="39">
        <f t="shared" si="523"/>
        <v>5400257401</v>
      </c>
      <c r="D1497" s="38" t="str">
        <f>IF(AF1497="", "", IFERROR(TEXT(INDEX(Tabella4[N°], MATCH("*"&amp;AF1497&amp;"*", Tabella4[DIPENDENTE], 0)), "0000"), "Non trovato"))</f>
        <v>1972</v>
      </c>
      <c r="E1497" s="38" t="str">
        <f>IF(AG1497="", "", IF(ISERROR(MATCH("*"&amp;AG1497&amp;"*", Tabella4[DIPENDENTE], 0)), "Non trovato", TEXT(INDEX(Tabella4[N°], MATCH("*"&amp;AG1497&amp;"*", Tabella4[DIPENDENTE], 0)), "0000")))</f>
        <v/>
      </c>
      <c r="F1497" s="48" t="str">
        <f t="shared" si="507"/>
        <v>MILLO</v>
      </c>
      <c r="G1497" s="48" t="str">
        <f t="shared" si="508"/>
        <v/>
      </c>
      <c r="H1497" s="57"/>
      <c r="I1497" s="68" t="str">
        <f t="shared" si="509"/>
        <v>02</v>
      </c>
      <c r="J1497" s="39" t="str">
        <f t="shared" si="520"/>
        <v/>
      </c>
      <c r="K1497" s="40" t="str">
        <f t="shared" si="521"/>
        <v>04:00</v>
      </c>
      <c r="L1497" s="48"/>
      <c r="M1497" s="41" t="str">
        <f t="shared" si="522"/>
        <v/>
      </c>
      <c r="N1497" s="41" t="str">
        <f t="shared" si="510"/>
        <v/>
      </c>
      <c r="O1497" s="10" t="str">
        <f t="shared" si="511"/>
        <v>04:00</v>
      </c>
      <c r="P1497" s="10" t="str">
        <f t="shared" si="512"/>
        <v/>
      </c>
      <c r="Q1497" s="48" t="str">
        <f t="shared" si="513"/>
        <v/>
      </c>
      <c r="R1497" s="48" t="str">
        <f t="shared" si="514"/>
        <v/>
      </c>
      <c r="S1497" s="42" t="str">
        <f t="shared" si="515"/>
        <v>SINGOLO</v>
      </c>
      <c r="T1497" s="57" t="str">
        <f>Tabella3[[#This Row],[Descrizione Attività]]</f>
        <v>1200: assistenza KV - HIC</v>
      </c>
      <c r="U1497" s="57" t="str">
        <f>IF(Tabella1[[#This Row],[DATA]]="","","02")</f>
        <v>02</v>
      </c>
      <c r="V1497" s="34"/>
      <c r="W1497" s="34"/>
      <c r="X1497" s="33"/>
      <c r="Y1497" s="23"/>
      <c r="Z1497" s="21" t="str">
        <f t="shared" si="516"/>
        <v>mercoledì</v>
      </c>
      <c r="AA1497" s="22">
        <f t="shared" si="517"/>
        <v>4</v>
      </c>
      <c r="AB1497" s="22" t="str">
        <f t="shared" si="518"/>
        <v>04:00</v>
      </c>
      <c r="AC1497" s="22" t="str">
        <f t="shared" si="519"/>
        <v>NO</v>
      </c>
      <c r="AD1497" s="46"/>
      <c r="AE1497" s="85">
        <v>45854</v>
      </c>
      <c r="AF1497" s="86" t="s">
        <v>100</v>
      </c>
      <c r="AG1497" s="86"/>
      <c r="AH1497" s="86">
        <v>5400257401</v>
      </c>
      <c r="AI1497" s="86">
        <v>10</v>
      </c>
      <c r="AJ1497" s="87">
        <v>8</v>
      </c>
      <c r="AK1497" s="87">
        <v>12</v>
      </c>
      <c r="AL1497" s="87">
        <v>4</v>
      </c>
      <c r="AM1497" s="86" t="s">
        <v>252</v>
      </c>
      <c r="AN1497" s="86" t="s">
        <v>45</v>
      </c>
      <c r="AO1497" s="75" t="s">
        <v>46</v>
      </c>
    </row>
    <row r="1498" spans="1:41" ht="14.45" customHeight="1">
      <c r="A1498" s="38"/>
      <c r="B1498" s="9">
        <f t="shared" si="506"/>
        <v>45854</v>
      </c>
      <c r="C1498" s="39">
        <f t="shared" si="523"/>
        <v>5400257401</v>
      </c>
      <c r="D1498" s="38" t="str">
        <f>IF(AF1498="", "", IFERROR(TEXT(INDEX(Tabella4[N°], MATCH("*"&amp;AF1498&amp;"*", Tabella4[DIPENDENTE], 0)), "0000"), "Non trovato"))</f>
        <v>2132</v>
      </c>
      <c r="E1498" s="38" t="str">
        <f>IF(AG1498="", "", IF(ISERROR(MATCH("*"&amp;AG1498&amp;"*", Tabella4[DIPENDENTE], 0)), "Non trovato", TEXT(INDEX(Tabella4[N°], MATCH("*"&amp;AG1498&amp;"*", Tabella4[DIPENDENTE], 0)), "0000")))</f>
        <v/>
      </c>
      <c r="F1498" s="48" t="str">
        <f t="shared" si="507"/>
        <v>ALLEGRETTI</v>
      </c>
      <c r="G1498" s="48" t="str">
        <f t="shared" si="508"/>
        <v/>
      </c>
      <c r="H1498" s="57"/>
      <c r="I1498" s="68" t="str">
        <f t="shared" si="509"/>
        <v>02</v>
      </c>
      <c r="J1498" s="39" t="str">
        <f t="shared" si="520"/>
        <v/>
      </c>
      <c r="K1498" s="40" t="str">
        <f t="shared" si="521"/>
        <v>01:00</v>
      </c>
      <c r="L1498" s="48"/>
      <c r="M1498" s="41" t="str">
        <f t="shared" si="522"/>
        <v/>
      </c>
      <c r="N1498" s="41" t="str">
        <f t="shared" si="510"/>
        <v/>
      </c>
      <c r="O1498" s="10" t="str">
        <f t="shared" si="511"/>
        <v>01:00</v>
      </c>
      <c r="P1498" s="10" t="str">
        <f t="shared" si="512"/>
        <v/>
      </c>
      <c r="Q1498" s="48" t="str">
        <f t="shared" si="513"/>
        <v/>
      </c>
      <c r="R1498" s="48" t="str">
        <f t="shared" si="514"/>
        <v/>
      </c>
      <c r="S1498" s="42" t="str">
        <f t="shared" si="515"/>
        <v>SINGOLO</v>
      </c>
      <c r="T1498" s="57" t="str">
        <f>Tabella3[[#This Row],[Descrizione Attività]]</f>
        <v>1200: assistenza KV - HIC</v>
      </c>
      <c r="U1498" s="57" t="str">
        <f>IF(Tabella1[[#This Row],[DATA]]="","","02")</f>
        <v>02</v>
      </c>
      <c r="V1498" s="34"/>
      <c r="W1498" s="34"/>
      <c r="X1498" s="33"/>
      <c r="Y1498" s="23"/>
      <c r="Z1498" s="21" t="str">
        <f t="shared" si="516"/>
        <v>mercoledì</v>
      </c>
      <c r="AA1498" s="22">
        <f t="shared" si="517"/>
        <v>1</v>
      </c>
      <c r="AB1498" s="22" t="str">
        <f t="shared" si="518"/>
        <v>01:00</v>
      </c>
      <c r="AC1498" s="22" t="str">
        <f t="shared" si="519"/>
        <v>NO</v>
      </c>
      <c r="AD1498" s="46"/>
      <c r="AE1498" s="85">
        <v>45854</v>
      </c>
      <c r="AF1498" s="86" t="s">
        <v>107</v>
      </c>
      <c r="AG1498" s="86"/>
      <c r="AH1498" s="86">
        <v>5400257401</v>
      </c>
      <c r="AI1498" s="86">
        <v>10</v>
      </c>
      <c r="AJ1498" s="87">
        <v>8</v>
      </c>
      <c r="AK1498" s="87">
        <v>9</v>
      </c>
      <c r="AL1498" s="87">
        <v>1</v>
      </c>
      <c r="AM1498" s="86" t="s">
        <v>252</v>
      </c>
      <c r="AN1498" s="86" t="s">
        <v>45</v>
      </c>
      <c r="AO1498" s="75" t="s">
        <v>46</v>
      </c>
    </row>
    <row r="1499" spans="1:41" ht="14.45" customHeight="1">
      <c r="A1499" s="38"/>
      <c r="B1499" s="9">
        <f t="shared" si="506"/>
        <v>45854</v>
      </c>
      <c r="C1499" s="39">
        <f t="shared" si="523"/>
        <v>5400257237</v>
      </c>
      <c r="D1499" s="38" t="str">
        <f>IF(AF1499="", "", IFERROR(TEXT(INDEX(Tabella4[N°], MATCH("*"&amp;AF1499&amp;"*", Tabella4[DIPENDENTE], 0)), "0000"), "Non trovato"))</f>
        <v>1972</v>
      </c>
      <c r="E1499" s="38" t="str">
        <f>IF(AG1499="", "", IF(ISERROR(MATCH("*"&amp;AG1499&amp;"*", Tabella4[DIPENDENTE], 0)), "Non trovato", TEXT(INDEX(Tabella4[N°], MATCH("*"&amp;AG1499&amp;"*", Tabella4[DIPENDENTE], 0)), "0000")))</f>
        <v>2132</v>
      </c>
      <c r="F1499" s="48" t="str">
        <f t="shared" si="507"/>
        <v>MILLO</v>
      </c>
      <c r="G1499" s="48" t="str">
        <f t="shared" si="508"/>
        <v>ALLEGRETTI</v>
      </c>
      <c r="H1499" s="57"/>
      <c r="I1499" s="68" t="str">
        <f t="shared" si="509"/>
        <v>02</v>
      </c>
      <c r="J1499" s="39" t="str">
        <f t="shared" si="520"/>
        <v/>
      </c>
      <c r="K1499" s="40" t="str">
        <f t="shared" si="521"/>
        <v>02:00</v>
      </c>
      <c r="L1499" s="48"/>
      <c r="M1499" s="41" t="str">
        <f t="shared" si="522"/>
        <v/>
      </c>
      <c r="N1499" s="41" t="str">
        <f t="shared" si="510"/>
        <v/>
      </c>
      <c r="O1499" s="10" t="str">
        <f t="shared" si="511"/>
        <v>02:00</v>
      </c>
      <c r="P1499" s="10" t="str">
        <f t="shared" si="512"/>
        <v/>
      </c>
      <c r="Q1499" s="48" t="str">
        <f t="shared" si="513"/>
        <v/>
      </c>
      <c r="R1499" s="48" t="str">
        <f t="shared" si="514"/>
        <v/>
      </c>
      <c r="S1499" s="42" t="str">
        <f t="shared" si="515"/>
        <v>DOPPIO</v>
      </c>
      <c r="T1499" s="57" t="str">
        <f>Tabella3[[#This Row],[Descrizione Attività]]</f>
        <v>PA1S: squ strum correttiva Luglio</v>
      </c>
      <c r="U1499" s="57" t="str">
        <f>IF(Tabella1[[#This Row],[DATA]]="","","02")</f>
        <v>02</v>
      </c>
      <c r="V1499" s="34"/>
      <c r="W1499" s="34"/>
      <c r="X1499" s="33"/>
      <c r="Y1499" s="23"/>
      <c r="Z1499" s="21" t="str">
        <f t="shared" si="516"/>
        <v>mercoledì</v>
      </c>
      <c r="AA1499" s="22">
        <f t="shared" si="517"/>
        <v>2</v>
      </c>
      <c r="AB1499" s="22" t="str">
        <f t="shared" si="518"/>
        <v>02:00</v>
      </c>
      <c r="AC1499" s="22" t="str">
        <f t="shared" si="519"/>
        <v>NO</v>
      </c>
      <c r="AD1499" s="46"/>
      <c r="AE1499" s="85">
        <v>45854</v>
      </c>
      <c r="AF1499" s="86" t="s">
        <v>100</v>
      </c>
      <c r="AG1499" s="86" t="s">
        <v>107</v>
      </c>
      <c r="AH1499" s="86">
        <v>5400257237</v>
      </c>
      <c r="AI1499" s="86">
        <v>10</v>
      </c>
      <c r="AJ1499" s="87">
        <v>12</v>
      </c>
      <c r="AK1499" s="87">
        <v>14</v>
      </c>
      <c r="AL1499" s="87">
        <v>4</v>
      </c>
      <c r="AM1499" s="86" t="s">
        <v>260</v>
      </c>
      <c r="AN1499" s="86" t="s">
        <v>45</v>
      </c>
      <c r="AO1499" s="75" t="s">
        <v>46</v>
      </c>
    </row>
    <row r="1500" spans="1:41" ht="14.45" customHeight="1">
      <c r="A1500" s="38"/>
      <c r="B1500" s="9">
        <f t="shared" si="506"/>
        <v>45854</v>
      </c>
      <c r="C1500" s="39">
        <f t="shared" si="523"/>
        <v>404</v>
      </c>
      <c r="D1500" s="38" t="str">
        <f>IF(AF1500="", "", IFERROR(TEXT(INDEX(Tabella4[N°], MATCH("*"&amp;AF1500&amp;"*", Tabella4[DIPENDENTE], 0)), "0000"), "Non trovato"))</f>
        <v>0476</v>
      </c>
      <c r="E1500" s="38" t="str">
        <f>IF(AG1500="", "", IF(ISERROR(MATCH("*"&amp;AG1500&amp;"*", Tabella4[DIPENDENTE], 0)), "Non trovato", TEXT(INDEX(Tabella4[N°], MATCH("*"&amp;AG1500&amp;"*", Tabella4[DIPENDENTE], 0)), "0000")))</f>
        <v/>
      </c>
      <c r="F1500" s="48" t="str">
        <f t="shared" si="507"/>
        <v>ARICO'</v>
      </c>
      <c r="G1500" s="48" t="str">
        <f t="shared" si="508"/>
        <v/>
      </c>
      <c r="H1500" s="57"/>
      <c r="I1500" s="68" t="str">
        <f t="shared" si="509"/>
        <v>02</v>
      </c>
      <c r="J1500" s="39" t="str">
        <f t="shared" si="520"/>
        <v>07:00</v>
      </c>
      <c r="K1500" s="40" t="str">
        <f t="shared" si="521"/>
        <v/>
      </c>
      <c r="L1500" s="48"/>
      <c r="M1500" s="41" t="str">
        <f t="shared" si="522"/>
        <v/>
      </c>
      <c r="N1500" s="41" t="str">
        <f t="shared" si="510"/>
        <v/>
      </c>
      <c r="O1500" s="10" t="str">
        <f t="shared" si="511"/>
        <v>07:00</v>
      </c>
      <c r="P1500" s="10" t="str">
        <f t="shared" si="512"/>
        <v/>
      </c>
      <c r="Q1500" s="48" t="str">
        <f t="shared" si="513"/>
        <v/>
      </c>
      <c r="R1500" s="48" t="str">
        <f t="shared" si="514"/>
        <v/>
      </c>
      <c r="S1500" s="42" t="str">
        <f t="shared" si="515"/>
        <v>SINGOLO</v>
      </c>
      <c r="T1500" s="57" t="str">
        <f>Tabella3[[#This Row],[Descrizione Attività]]</f>
        <v>ORE CONTO PROPRIO</v>
      </c>
      <c r="U1500" s="57" t="str">
        <f>IF(Tabella1[[#This Row],[DATA]]="","","02")</f>
        <v>02</v>
      </c>
      <c r="V1500" s="34"/>
      <c r="W1500" s="34"/>
      <c r="X1500" s="33"/>
      <c r="Y1500" s="23"/>
      <c r="Z1500" s="21" t="str">
        <f t="shared" si="516"/>
        <v>mercoledì</v>
      </c>
      <c r="AA1500" s="22">
        <f t="shared" si="517"/>
        <v>7</v>
      </c>
      <c r="AB1500" s="22" t="str">
        <f t="shared" si="518"/>
        <v>07:00</v>
      </c>
      <c r="AC1500" s="22" t="str">
        <f t="shared" si="519"/>
        <v>NO</v>
      </c>
      <c r="AD1500" s="46"/>
      <c r="AE1500" s="85">
        <v>45854</v>
      </c>
      <c r="AF1500" s="86" t="s">
        <v>108</v>
      </c>
      <c r="AG1500" s="86"/>
      <c r="AH1500" s="86">
        <v>4041</v>
      </c>
      <c r="AI1500" s="86">
        <v>10</v>
      </c>
      <c r="AJ1500" s="87">
        <v>6</v>
      </c>
      <c r="AK1500" s="87">
        <v>13</v>
      </c>
      <c r="AL1500" s="87">
        <v>7</v>
      </c>
      <c r="AM1500" s="86" t="s">
        <v>62</v>
      </c>
      <c r="AN1500" s="86" t="s">
        <v>49</v>
      </c>
      <c r="AO1500" s="75">
        <v>4041</v>
      </c>
    </row>
    <row r="1501" spans="1:41" ht="14.45" customHeight="1">
      <c r="A1501" s="38"/>
      <c r="B1501" s="9">
        <f t="shared" si="506"/>
        <v>45854</v>
      </c>
      <c r="C1501" s="39">
        <f t="shared" si="523"/>
        <v>5400258799</v>
      </c>
      <c r="D1501" s="38" t="str">
        <f>IF(AF1501="", "", IFERROR(TEXT(INDEX(Tabella4[N°], MATCH("*"&amp;AF1501&amp;"*", Tabella4[DIPENDENTE], 0)), "0000"), "Non trovato"))</f>
        <v>0490</v>
      </c>
      <c r="E1501" s="38" t="str">
        <f>IF(AG1501="", "", IF(ISERROR(MATCH("*"&amp;AG1501&amp;"*", Tabella4[DIPENDENTE], 0)), "Non trovato", TEXT(INDEX(Tabella4[N°], MATCH("*"&amp;AG1501&amp;"*", Tabella4[DIPENDENTE], 0)), "0000")))</f>
        <v>2114</v>
      </c>
      <c r="F1501" s="48" t="str">
        <f t="shared" si="507"/>
        <v>RICIPUTO</v>
      </c>
      <c r="G1501" s="48" t="str">
        <f t="shared" si="508"/>
        <v>GUARINO</v>
      </c>
      <c r="H1501" s="57"/>
      <c r="I1501" s="68" t="str">
        <f t="shared" si="509"/>
        <v>02</v>
      </c>
      <c r="J1501" s="39" t="str">
        <f t="shared" si="520"/>
        <v/>
      </c>
      <c r="K1501" s="40" t="str">
        <f t="shared" si="521"/>
        <v>02:00</v>
      </c>
      <c r="L1501" s="48"/>
      <c r="M1501" s="41" t="str">
        <f t="shared" si="522"/>
        <v/>
      </c>
      <c r="N1501" s="41" t="str">
        <f t="shared" si="510"/>
        <v/>
      </c>
      <c r="O1501" s="10" t="str">
        <f t="shared" si="511"/>
        <v>02:00</v>
      </c>
      <c r="P1501" s="10" t="str">
        <f t="shared" si="512"/>
        <v/>
      </c>
      <c r="Q1501" s="48" t="str">
        <f t="shared" si="513"/>
        <v/>
      </c>
      <c r="R1501" s="48" t="str">
        <f t="shared" si="514"/>
        <v/>
      </c>
      <c r="S1501" s="42" t="str">
        <f t="shared" si="515"/>
        <v>DOPPIO</v>
      </c>
      <c r="T1501" s="57" t="str">
        <f>Tabella3[[#This Row],[Descrizione Attività]]</f>
        <v>chiamata ctg per ctrl funz 200-fcv021 (PREV 156/25)</v>
      </c>
      <c r="U1501" s="57" t="str">
        <f>IF(Tabella1[[#This Row],[DATA]]="","","02")</f>
        <v>02</v>
      </c>
      <c r="V1501" s="34"/>
      <c r="W1501" s="34"/>
      <c r="X1501" s="33"/>
      <c r="Y1501" s="23"/>
      <c r="Z1501" s="21" t="str">
        <f t="shared" si="516"/>
        <v>mercoledì</v>
      </c>
      <c r="AA1501" s="22">
        <f t="shared" si="517"/>
        <v>2</v>
      </c>
      <c r="AB1501" s="22" t="str">
        <f t="shared" si="518"/>
        <v>02:00</v>
      </c>
      <c r="AC1501" s="22" t="str">
        <f t="shared" si="519"/>
        <v>NO</v>
      </c>
      <c r="AD1501" s="46"/>
      <c r="AE1501" s="85">
        <v>45854</v>
      </c>
      <c r="AF1501" s="86" t="s">
        <v>96</v>
      </c>
      <c r="AG1501" s="86" t="s">
        <v>43</v>
      </c>
      <c r="AH1501" s="86">
        <v>5400258799</v>
      </c>
      <c r="AI1501" s="86">
        <v>10</v>
      </c>
      <c r="AJ1501" s="87">
        <v>21.15</v>
      </c>
      <c r="AK1501" s="87">
        <v>23.15</v>
      </c>
      <c r="AL1501" s="87">
        <v>4</v>
      </c>
      <c r="AM1501" s="86" t="s">
        <v>306</v>
      </c>
      <c r="AN1501" s="86" t="s">
        <v>45</v>
      </c>
      <c r="AO1501" s="75" t="s">
        <v>46</v>
      </c>
    </row>
    <row r="1502" spans="1:41" ht="14.45" customHeight="1">
      <c r="A1502" s="38"/>
      <c r="B1502" s="9">
        <f t="shared" si="506"/>
        <v>45854</v>
      </c>
      <c r="C1502" s="39">
        <f t="shared" si="523"/>
        <v>404</v>
      </c>
      <c r="D1502" s="38" t="str">
        <f>IF(AF1502="", "", IFERROR(TEXT(INDEX(Tabella4[N°], MATCH("*"&amp;AF1502&amp;"*", Tabella4[DIPENDENTE], 0)), "0000"), "Non trovato"))</f>
        <v>2132</v>
      </c>
      <c r="E1502" s="38" t="str">
        <f>IF(AG1502="", "", IF(ISERROR(MATCH("*"&amp;AG1502&amp;"*", Tabella4[DIPENDENTE], 0)), "Non trovato", TEXT(INDEX(Tabella4[N°], MATCH("*"&amp;AG1502&amp;"*", Tabella4[DIPENDENTE], 0)), "0000")))</f>
        <v/>
      </c>
      <c r="F1502" s="48" t="str">
        <f t="shared" si="507"/>
        <v>ALLEGRETTI</v>
      </c>
      <c r="G1502" s="48" t="str">
        <f t="shared" si="508"/>
        <v/>
      </c>
      <c r="H1502" s="57"/>
      <c r="I1502" s="68" t="str">
        <f t="shared" si="509"/>
        <v>02</v>
      </c>
      <c r="J1502" s="39" t="str">
        <f t="shared" si="520"/>
        <v>03:00</v>
      </c>
      <c r="K1502" s="40" t="str">
        <f t="shared" si="521"/>
        <v/>
      </c>
      <c r="L1502" s="48"/>
      <c r="M1502" s="41" t="str">
        <f t="shared" si="522"/>
        <v/>
      </c>
      <c r="N1502" s="41" t="str">
        <f t="shared" si="510"/>
        <v/>
      </c>
      <c r="O1502" s="10" t="str">
        <f t="shared" si="511"/>
        <v>03:00</v>
      </c>
      <c r="P1502" s="10" t="str">
        <f t="shared" si="512"/>
        <v/>
      </c>
      <c r="Q1502" s="48" t="str">
        <f t="shared" si="513"/>
        <v/>
      </c>
      <c r="R1502" s="48" t="str">
        <f t="shared" si="514"/>
        <v/>
      </c>
      <c r="S1502" s="42" t="str">
        <f t="shared" si="515"/>
        <v>SINGOLO</v>
      </c>
      <c r="T1502" s="57" t="str">
        <f>Tabella3[[#This Row],[Descrizione Attività]]</f>
        <v>ORE CONTO PROPRIO</v>
      </c>
      <c r="U1502" s="57" t="str">
        <f>IF(Tabella1[[#This Row],[DATA]]="","","02")</f>
        <v>02</v>
      </c>
      <c r="V1502" s="34"/>
      <c r="W1502" s="34"/>
      <c r="X1502" s="33"/>
      <c r="Y1502" s="23"/>
      <c r="Z1502" s="21" t="str">
        <f t="shared" si="516"/>
        <v>mercoledì</v>
      </c>
      <c r="AA1502" s="22">
        <f t="shared" si="517"/>
        <v>3</v>
      </c>
      <c r="AB1502" s="22" t="str">
        <f t="shared" si="518"/>
        <v>03:00</v>
      </c>
      <c r="AC1502" s="22" t="str">
        <f t="shared" si="519"/>
        <v>NO</v>
      </c>
      <c r="AD1502" s="46"/>
      <c r="AE1502" s="85">
        <v>45854</v>
      </c>
      <c r="AF1502" s="86" t="s">
        <v>107</v>
      </c>
      <c r="AG1502" s="86"/>
      <c r="AH1502" s="86">
        <v>4041</v>
      </c>
      <c r="AI1502" s="86">
        <v>10</v>
      </c>
      <c r="AJ1502" s="87">
        <v>9</v>
      </c>
      <c r="AK1502" s="87">
        <v>12</v>
      </c>
      <c r="AL1502" s="87">
        <v>3</v>
      </c>
      <c r="AM1502" s="86" t="s">
        <v>62</v>
      </c>
      <c r="AN1502" s="86" t="s">
        <v>49</v>
      </c>
      <c r="AO1502" s="75">
        <v>4041</v>
      </c>
    </row>
    <row r="1503" spans="1:41" ht="14.45" customHeight="1">
      <c r="A1503" s="38"/>
      <c r="B1503" s="9">
        <f t="shared" si="506"/>
        <v>45854</v>
      </c>
      <c r="C1503" s="39" t="str">
        <f t="shared" si="523"/>
        <v>23/134</v>
      </c>
      <c r="D1503" s="38" t="str">
        <f>IF(AF1503="", "", IFERROR(TEXT(INDEX(Tabella4[N°], MATCH("*"&amp;AF1503&amp;"*", Tabella4[DIPENDENTE], 0)), "0000"), "Non trovato"))</f>
        <v>2109</v>
      </c>
      <c r="E1503" s="38" t="str">
        <f>IF(AG1503="", "", IF(ISERROR(MATCH("*"&amp;AG1503&amp;"*", Tabella4[DIPENDENTE], 0)), "Non trovato", TEXT(INDEX(Tabella4[N°], MATCH("*"&amp;AG1503&amp;"*", Tabella4[DIPENDENTE], 0)), "0000")))</f>
        <v/>
      </c>
      <c r="F1503" s="48" t="str">
        <f t="shared" si="507"/>
        <v>CAVALLI</v>
      </c>
      <c r="G1503" s="48" t="str">
        <f t="shared" si="508"/>
        <v/>
      </c>
      <c r="H1503" s="57"/>
      <c r="I1503" s="68" t="str">
        <f t="shared" si="509"/>
        <v>02</v>
      </c>
      <c r="J1503" s="39" t="str">
        <f t="shared" si="520"/>
        <v/>
      </c>
      <c r="K1503" s="40" t="str">
        <f t="shared" si="521"/>
        <v>08:00</v>
      </c>
      <c r="L1503" s="48"/>
      <c r="M1503" s="41" t="str">
        <f t="shared" si="522"/>
        <v/>
      </c>
      <c r="N1503" s="41" t="str">
        <f t="shared" si="510"/>
        <v/>
      </c>
      <c r="O1503" s="10" t="str">
        <f t="shared" si="511"/>
        <v>08:00</v>
      </c>
      <c r="P1503" s="10" t="str">
        <f t="shared" si="512"/>
        <v/>
      </c>
      <c r="Q1503" s="48" t="str">
        <f t="shared" si="513"/>
        <v/>
      </c>
      <c r="R1503" s="48" t="str">
        <f t="shared" si="514"/>
        <v/>
      </c>
      <c r="S1503" s="42" t="str">
        <f t="shared" si="515"/>
        <v>SINGOLO</v>
      </c>
      <c r="T1503" s="57" t="str">
        <f>Tabella3[[#This Row],[Descrizione Attività]]</f>
        <v>Manutenzione Strumentale Isab</v>
      </c>
      <c r="U1503" s="57" t="str">
        <f>IF(Tabella1[[#This Row],[DATA]]="","","02")</f>
        <v>02</v>
      </c>
      <c r="V1503" s="34"/>
      <c r="W1503" s="34"/>
      <c r="X1503" s="33"/>
      <c r="Y1503" s="23"/>
      <c r="Z1503" s="21" t="str">
        <f t="shared" si="516"/>
        <v>mercoledì</v>
      </c>
      <c r="AA1503" s="22">
        <f t="shared" si="517"/>
        <v>8</v>
      </c>
      <c r="AB1503" s="22" t="str">
        <f t="shared" si="518"/>
        <v>08:00</v>
      </c>
      <c r="AC1503" s="22" t="str">
        <f t="shared" si="519"/>
        <v>NO</v>
      </c>
      <c r="AD1503" s="46"/>
      <c r="AE1503" s="85">
        <v>45854</v>
      </c>
      <c r="AF1503" s="86" t="s">
        <v>114</v>
      </c>
      <c r="AG1503" s="86"/>
      <c r="AH1503" s="86">
        <v>23134</v>
      </c>
      <c r="AI1503" s="86">
        <v>20</v>
      </c>
      <c r="AJ1503" s="87">
        <v>6</v>
      </c>
      <c r="AK1503" s="87">
        <v>14</v>
      </c>
      <c r="AL1503" s="87">
        <v>8</v>
      </c>
      <c r="AM1503" s="86" t="s">
        <v>156</v>
      </c>
      <c r="AN1503" s="86" t="s">
        <v>49</v>
      </c>
      <c r="AO1503" s="75" t="s">
        <v>46</v>
      </c>
    </row>
    <row r="1504" spans="1:41" ht="14.45" customHeight="1">
      <c r="A1504" s="38"/>
      <c r="B1504" s="9">
        <f t="shared" si="506"/>
        <v>45854</v>
      </c>
      <c r="C1504" s="39">
        <f t="shared" si="523"/>
        <v>404</v>
      </c>
      <c r="D1504" s="38" t="str">
        <f>IF(AF1504="", "", IFERROR(TEXT(INDEX(Tabella4[N°], MATCH("*"&amp;AF1504&amp;"*", Tabella4[DIPENDENTE], 0)), "0000"), "Non trovato"))</f>
        <v>0278</v>
      </c>
      <c r="E1504" s="38" t="str">
        <f>IF(AG1504="", "", IF(ISERROR(MATCH("*"&amp;AG1504&amp;"*", Tabella4[DIPENDENTE], 0)), "Non trovato", TEXT(INDEX(Tabella4[N°], MATCH("*"&amp;AG1504&amp;"*", Tabella4[DIPENDENTE], 0)), "0000")))</f>
        <v/>
      </c>
      <c r="F1504" s="48" t="str">
        <f t="shared" si="507"/>
        <v>INTRESSALVI</v>
      </c>
      <c r="G1504" s="48" t="str">
        <f t="shared" si="508"/>
        <v/>
      </c>
      <c r="H1504" s="57"/>
      <c r="I1504" s="68" t="str">
        <f t="shared" si="509"/>
        <v>02</v>
      </c>
      <c r="J1504" s="39" t="str">
        <f t="shared" si="520"/>
        <v>07:00</v>
      </c>
      <c r="K1504" s="40" t="str">
        <f t="shared" si="521"/>
        <v/>
      </c>
      <c r="L1504" s="48"/>
      <c r="M1504" s="41" t="str">
        <f t="shared" si="522"/>
        <v/>
      </c>
      <c r="N1504" s="41" t="str">
        <f t="shared" si="510"/>
        <v/>
      </c>
      <c r="O1504" s="10" t="str">
        <f t="shared" si="511"/>
        <v>07:00</v>
      </c>
      <c r="P1504" s="10" t="str">
        <f t="shared" si="512"/>
        <v/>
      </c>
      <c r="Q1504" s="48" t="str">
        <f t="shared" si="513"/>
        <v/>
      </c>
      <c r="R1504" s="48" t="str">
        <f t="shared" si="514"/>
        <v/>
      </c>
      <c r="S1504" s="42" t="str">
        <f t="shared" si="515"/>
        <v>SINGOLO</v>
      </c>
      <c r="T1504" s="57" t="str">
        <f>Tabella3[[#This Row],[Descrizione Attività]]</f>
        <v>ORE CONTO PROPRIO</v>
      </c>
      <c r="U1504" s="57" t="str">
        <f>IF(Tabella1[[#This Row],[DATA]]="","","02")</f>
        <v>02</v>
      </c>
      <c r="V1504" s="34"/>
      <c r="W1504" s="34"/>
      <c r="X1504" s="33"/>
      <c r="Y1504" s="23"/>
      <c r="Z1504" s="21" t="str">
        <f t="shared" si="516"/>
        <v>mercoledì</v>
      </c>
      <c r="AA1504" s="22">
        <f t="shared" si="517"/>
        <v>7</v>
      </c>
      <c r="AB1504" s="22" t="str">
        <f t="shared" si="518"/>
        <v>07:00</v>
      </c>
      <c r="AC1504" s="22" t="str">
        <f t="shared" si="519"/>
        <v>NO</v>
      </c>
      <c r="AD1504" s="46"/>
      <c r="AE1504" s="85">
        <v>45854</v>
      </c>
      <c r="AF1504" s="86" t="s">
        <v>50</v>
      </c>
      <c r="AG1504" s="86"/>
      <c r="AH1504" s="86">
        <v>4041</v>
      </c>
      <c r="AI1504" s="86">
        <v>10</v>
      </c>
      <c r="AJ1504" s="87">
        <v>6</v>
      </c>
      <c r="AK1504" s="87">
        <v>13</v>
      </c>
      <c r="AL1504" s="87">
        <v>7</v>
      </c>
      <c r="AM1504" s="86" t="s">
        <v>62</v>
      </c>
      <c r="AN1504" s="86" t="s">
        <v>49</v>
      </c>
      <c r="AO1504" s="75">
        <v>4041</v>
      </c>
    </row>
    <row r="1505" spans="1:41" ht="14.45" customHeight="1">
      <c r="A1505" s="38"/>
      <c r="B1505" s="9">
        <f t="shared" si="506"/>
        <v>45854</v>
      </c>
      <c r="C1505" s="39" t="str">
        <f t="shared" si="523"/>
        <v>23/134</v>
      </c>
      <c r="D1505" s="38" t="str">
        <f>IF(AF1505="", "", IFERROR(TEXT(INDEX(Tabella4[N°], MATCH("*"&amp;AF1505&amp;"*", Tabella4[DIPENDENTE], 0)), "0000"), "Non trovato"))</f>
        <v>0263</v>
      </c>
      <c r="E1505" s="38" t="str">
        <f>IF(AG1505="", "", IF(ISERROR(MATCH("*"&amp;AG1505&amp;"*", Tabella4[DIPENDENTE], 0)), "Non trovato", TEXT(INDEX(Tabella4[N°], MATCH("*"&amp;AG1505&amp;"*", Tabella4[DIPENDENTE], 0)), "0000")))</f>
        <v/>
      </c>
      <c r="F1505" s="48" t="str">
        <f t="shared" si="507"/>
        <v>ROSSITTO G</v>
      </c>
      <c r="G1505" s="48" t="str">
        <f t="shared" si="508"/>
        <v/>
      </c>
      <c r="H1505" s="57"/>
      <c r="I1505" s="68" t="str">
        <f t="shared" si="509"/>
        <v>02</v>
      </c>
      <c r="J1505" s="39" t="str">
        <f t="shared" si="520"/>
        <v/>
      </c>
      <c r="K1505" s="40" t="str">
        <f t="shared" si="521"/>
        <v>08:00</v>
      </c>
      <c r="L1505" s="48"/>
      <c r="M1505" s="41" t="str">
        <f t="shared" si="522"/>
        <v/>
      </c>
      <c r="N1505" s="41" t="str">
        <f t="shared" si="510"/>
        <v/>
      </c>
      <c r="O1505" s="10" t="str">
        <f t="shared" si="511"/>
        <v>08:00</v>
      </c>
      <c r="P1505" s="10" t="str">
        <f t="shared" si="512"/>
        <v/>
      </c>
      <c r="Q1505" s="48" t="str">
        <f t="shared" si="513"/>
        <v/>
      </c>
      <c r="R1505" s="48" t="str">
        <f t="shared" si="514"/>
        <v/>
      </c>
      <c r="S1505" s="42" t="str">
        <f t="shared" si="515"/>
        <v>SINGOLO</v>
      </c>
      <c r="T1505" s="57" t="str">
        <f>Tabella3[[#This Row],[Descrizione Attività]]</f>
        <v>Manutenzione Elettrica Isab</v>
      </c>
      <c r="U1505" s="57" t="str">
        <f>IF(Tabella1[[#This Row],[DATA]]="","","02")</f>
        <v>02</v>
      </c>
      <c r="V1505" s="34"/>
      <c r="W1505" s="34"/>
      <c r="X1505" s="33"/>
      <c r="Y1505" s="23"/>
      <c r="Z1505" s="21" t="str">
        <f t="shared" si="516"/>
        <v>mercoledì</v>
      </c>
      <c r="AA1505" s="22">
        <f t="shared" si="517"/>
        <v>8</v>
      </c>
      <c r="AB1505" s="22" t="str">
        <f t="shared" si="518"/>
        <v>08:00</v>
      </c>
      <c r="AC1505" s="22" t="str">
        <f t="shared" si="519"/>
        <v>NO</v>
      </c>
      <c r="AD1505" s="46"/>
      <c r="AE1505" s="85">
        <v>45854</v>
      </c>
      <c r="AF1505" s="86" t="s">
        <v>110</v>
      </c>
      <c r="AG1505" s="86"/>
      <c r="AH1505" s="86">
        <v>23134</v>
      </c>
      <c r="AI1505" s="86">
        <v>10</v>
      </c>
      <c r="AJ1505" s="87">
        <v>6</v>
      </c>
      <c r="AK1505" s="87">
        <v>14</v>
      </c>
      <c r="AL1505" s="87">
        <v>8</v>
      </c>
      <c r="AM1505" s="86" t="s">
        <v>111</v>
      </c>
      <c r="AN1505" s="86" t="s">
        <v>49</v>
      </c>
      <c r="AO1505" s="75" t="s">
        <v>61</v>
      </c>
    </row>
    <row r="1506" spans="1:41" ht="14.45" customHeight="1">
      <c r="A1506" s="38"/>
      <c r="B1506" s="9">
        <f t="shared" si="506"/>
        <v>45854</v>
      </c>
      <c r="C1506" s="39">
        <f t="shared" si="523"/>
        <v>404</v>
      </c>
      <c r="D1506" s="38" t="str">
        <f>IF(AF1506="", "", IFERROR(TEXT(INDEX(Tabella4[N°], MATCH("*"&amp;AF1506&amp;"*", Tabella4[DIPENDENTE], 0)), "0000"), "Non trovato"))</f>
        <v>0483</v>
      </c>
      <c r="E1506" s="38" t="str">
        <f>IF(AG1506="", "", IF(ISERROR(MATCH("*"&amp;AG1506&amp;"*", Tabella4[DIPENDENTE], 0)), "Non trovato", TEXT(INDEX(Tabella4[N°], MATCH("*"&amp;AG1506&amp;"*", Tabella4[DIPENDENTE], 0)), "0000")))</f>
        <v>1765</v>
      </c>
      <c r="F1506" s="48" t="str">
        <f t="shared" si="507"/>
        <v>SCARAVELLI</v>
      </c>
      <c r="G1506" s="48" t="str">
        <f t="shared" si="508"/>
        <v>SIRINGO</v>
      </c>
      <c r="H1506" s="57"/>
      <c r="I1506" s="68" t="str">
        <f t="shared" si="509"/>
        <v>02</v>
      </c>
      <c r="J1506" s="39" t="str">
        <f t="shared" si="520"/>
        <v>08:00</v>
      </c>
      <c r="K1506" s="40" t="str">
        <f t="shared" si="521"/>
        <v/>
      </c>
      <c r="L1506" s="48"/>
      <c r="M1506" s="41" t="str">
        <f t="shared" si="522"/>
        <v/>
      </c>
      <c r="N1506" s="41" t="str">
        <f t="shared" si="510"/>
        <v/>
      </c>
      <c r="O1506" s="10" t="str">
        <f t="shared" si="511"/>
        <v>08:00</v>
      </c>
      <c r="P1506" s="10" t="str">
        <f t="shared" si="512"/>
        <v/>
      </c>
      <c r="Q1506" s="48" t="str">
        <f t="shared" si="513"/>
        <v/>
      </c>
      <c r="R1506" s="48" t="str">
        <f t="shared" si="514"/>
        <v/>
      </c>
      <c r="S1506" s="42" t="str">
        <f t="shared" si="515"/>
        <v>DOPPIO</v>
      </c>
      <c r="T1506" s="57" t="str">
        <f>Tabella3[[#This Row],[Descrizione Attività]]</f>
        <v>ORE CONTO PROPRIO</v>
      </c>
      <c r="U1506" s="57" t="str">
        <f>IF(Tabella1[[#This Row],[DATA]]="","","02")</f>
        <v>02</v>
      </c>
      <c r="V1506" s="34"/>
      <c r="W1506" s="34"/>
      <c r="X1506" s="33"/>
      <c r="Y1506" s="23"/>
      <c r="Z1506" s="21" t="str">
        <f t="shared" si="516"/>
        <v>mercoledì</v>
      </c>
      <c r="AA1506" s="22">
        <f t="shared" si="517"/>
        <v>8</v>
      </c>
      <c r="AB1506" s="22" t="str">
        <f t="shared" si="518"/>
        <v>08:00</v>
      </c>
      <c r="AC1506" s="22" t="str">
        <f t="shared" si="519"/>
        <v>NO</v>
      </c>
      <c r="AD1506" s="46"/>
      <c r="AE1506" s="85">
        <v>45854</v>
      </c>
      <c r="AF1506" s="86" t="s">
        <v>51</v>
      </c>
      <c r="AG1506" s="86" t="s">
        <v>112</v>
      </c>
      <c r="AH1506" s="86">
        <v>4041</v>
      </c>
      <c r="AI1506" s="86">
        <v>10</v>
      </c>
      <c r="AJ1506" s="87">
        <v>6</v>
      </c>
      <c r="AK1506" s="87">
        <v>14</v>
      </c>
      <c r="AL1506" s="87">
        <v>16</v>
      </c>
      <c r="AM1506" s="86" t="s">
        <v>62</v>
      </c>
      <c r="AN1506" s="86" t="s">
        <v>49</v>
      </c>
      <c r="AO1506" s="75">
        <v>4041</v>
      </c>
    </row>
    <row r="1507" spans="1:41" ht="14.45" customHeight="1">
      <c r="A1507" s="38"/>
      <c r="B1507" s="9">
        <f t="shared" si="506"/>
        <v>45854</v>
      </c>
      <c r="C1507" s="39">
        <f t="shared" si="523"/>
        <v>404</v>
      </c>
      <c r="D1507" s="38" t="str">
        <f>IF(AF1507="", "", IFERROR(TEXT(INDEX(Tabella4[N°], MATCH("*"&amp;AF1507&amp;"*", Tabella4[DIPENDENTE], 0)), "0000"), "Non trovato"))</f>
        <v>1050</v>
      </c>
      <c r="E1507" s="38" t="str">
        <f>IF(AG1507="", "", IF(ISERROR(MATCH("*"&amp;AG1507&amp;"*", Tabella4[DIPENDENTE], 0)), "Non trovato", TEXT(INDEX(Tabella4[N°], MATCH("*"&amp;AG1507&amp;"*", Tabella4[DIPENDENTE], 0)), "0000")))</f>
        <v>0386</v>
      </c>
      <c r="F1507" s="48" t="str">
        <f t="shared" si="507"/>
        <v>GIGLIUTO M</v>
      </c>
      <c r="G1507" s="48" t="str">
        <f t="shared" si="508"/>
        <v>TRICHINI</v>
      </c>
      <c r="H1507" s="57"/>
      <c r="I1507" s="68" t="str">
        <f t="shared" si="509"/>
        <v>02</v>
      </c>
      <c r="J1507" s="39" t="str">
        <f t="shared" si="520"/>
        <v>08:15</v>
      </c>
      <c r="K1507" s="40" t="str">
        <f t="shared" si="521"/>
        <v/>
      </c>
      <c r="L1507" s="48"/>
      <c r="M1507" s="41" t="str">
        <f t="shared" si="522"/>
        <v/>
      </c>
      <c r="N1507" s="41" t="str">
        <f t="shared" si="510"/>
        <v/>
      </c>
      <c r="O1507" s="10" t="str">
        <f t="shared" si="511"/>
        <v>08:15</v>
      </c>
      <c r="P1507" s="10" t="str">
        <f t="shared" si="512"/>
        <v/>
      </c>
      <c r="Q1507" s="48" t="str">
        <f t="shared" si="513"/>
        <v/>
      </c>
      <c r="R1507" s="48" t="str">
        <f t="shared" si="514"/>
        <v/>
      </c>
      <c r="S1507" s="42" t="str">
        <f t="shared" si="515"/>
        <v>DOPPIO</v>
      </c>
      <c r="T1507" s="57" t="str">
        <f>Tabella3[[#This Row],[Descrizione Attività]]</f>
        <v>ORE CONTO PROPRIO</v>
      </c>
      <c r="U1507" s="57" t="str">
        <f>IF(Tabella1[[#This Row],[DATA]]="","","02")</f>
        <v>02</v>
      </c>
      <c r="V1507" s="34"/>
      <c r="W1507" s="34"/>
      <c r="X1507" s="33"/>
      <c r="Y1507" s="23"/>
      <c r="Z1507" s="21" t="str">
        <f t="shared" si="516"/>
        <v>mercoledì</v>
      </c>
      <c r="AA1507" s="22">
        <f t="shared" si="517"/>
        <v>8.25</v>
      </c>
      <c r="AB1507" s="22" t="str">
        <f t="shared" si="518"/>
        <v>08:15</v>
      </c>
      <c r="AC1507" s="22" t="str">
        <f t="shared" si="519"/>
        <v>NO</v>
      </c>
      <c r="AD1507" s="46"/>
      <c r="AE1507" s="85">
        <v>45854</v>
      </c>
      <c r="AF1507" s="86" t="s">
        <v>109</v>
      </c>
      <c r="AG1507" s="86" t="s">
        <v>113</v>
      </c>
      <c r="AH1507" s="86">
        <v>4041</v>
      </c>
      <c r="AI1507" s="86">
        <v>10</v>
      </c>
      <c r="AJ1507" s="87">
        <v>7.45</v>
      </c>
      <c r="AK1507" s="87">
        <v>16.45</v>
      </c>
      <c r="AL1507" s="87">
        <v>16.5</v>
      </c>
      <c r="AM1507" s="86" t="s">
        <v>62</v>
      </c>
      <c r="AN1507" s="86" t="s">
        <v>49</v>
      </c>
      <c r="AO1507" s="75">
        <v>4041</v>
      </c>
    </row>
    <row r="1508" spans="1:41" ht="14.45" customHeight="1">
      <c r="A1508" s="38"/>
      <c r="B1508" s="9">
        <f t="shared" si="506"/>
        <v>45854</v>
      </c>
      <c r="C1508" s="39">
        <f t="shared" si="523"/>
        <v>5400257401</v>
      </c>
      <c r="D1508" s="38" t="str">
        <f>IF(AF1508="", "", IFERROR(TEXT(INDEX(Tabella4[N°], MATCH("*"&amp;AF1508&amp;"*", Tabella4[DIPENDENTE], 0)), "0000"), "Non trovato"))</f>
        <v>0937</v>
      </c>
      <c r="E1508" s="38" t="str">
        <f>IF(AG1508="", "", IF(ISERROR(MATCH("*"&amp;AG1508&amp;"*", Tabella4[DIPENDENTE], 0)), "Non trovato", TEXT(INDEX(Tabella4[N°], MATCH("*"&amp;AG1508&amp;"*", Tabella4[DIPENDENTE], 0)), "0000")))</f>
        <v/>
      </c>
      <c r="F1508" s="48" t="str">
        <f t="shared" si="507"/>
        <v>SAGGIO</v>
      </c>
      <c r="G1508" s="48" t="str">
        <f t="shared" si="508"/>
        <v/>
      </c>
      <c r="H1508" s="57"/>
      <c r="I1508" s="68" t="str">
        <f t="shared" si="509"/>
        <v>02</v>
      </c>
      <c r="J1508" s="39" t="str">
        <f t="shared" si="520"/>
        <v/>
      </c>
      <c r="K1508" s="40" t="str">
        <f t="shared" si="521"/>
        <v>03:00</v>
      </c>
      <c r="L1508" s="48"/>
      <c r="M1508" s="41" t="str">
        <f t="shared" si="522"/>
        <v/>
      </c>
      <c r="N1508" s="41" t="str">
        <f t="shared" si="510"/>
        <v/>
      </c>
      <c r="O1508" s="10" t="str">
        <f t="shared" si="511"/>
        <v>03:00</v>
      </c>
      <c r="P1508" s="10" t="str">
        <f t="shared" si="512"/>
        <v/>
      </c>
      <c r="Q1508" s="48" t="str">
        <f t="shared" si="513"/>
        <v/>
      </c>
      <c r="R1508" s="48" t="str">
        <f t="shared" si="514"/>
        <v/>
      </c>
      <c r="S1508" s="42" t="str">
        <f t="shared" si="515"/>
        <v>SINGOLO</v>
      </c>
      <c r="T1508" s="57" t="str">
        <f>Tabella3[[#This Row],[Descrizione Attività]]</f>
        <v>1200: assistenza KV - HIC</v>
      </c>
      <c r="U1508" s="57" t="str">
        <f>IF(Tabella1[[#This Row],[DATA]]="","","02")</f>
        <v>02</v>
      </c>
      <c r="V1508" s="34"/>
      <c r="W1508" s="34"/>
      <c r="X1508" s="33"/>
      <c r="Y1508" s="23"/>
      <c r="Z1508" s="21" t="str">
        <f t="shared" si="516"/>
        <v>mercoledì</v>
      </c>
      <c r="AA1508" s="22">
        <f t="shared" si="517"/>
        <v>3</v>
      </c>
      <c r="AB1508" s="22" t="str">
        <f t="shared" si="518"/>
        <v>03:00</v>
      </c>
      <c r="AC1508" s="22" t="str">
        <f t="shared" si="519"/>
        <v>NO</v>
      </c>
      <c r="AD1508" s="46"/>
      <c r="AE1508" s="85">
        <v>45854</v>
      </c>
      <c r="AF1508" s="86" t="s">
        <v>210</v>
      </c>
      <c r="AG1508" s="86"/>
      <c r="AH1508" s="86">
        <v>5400257401</v>
      </c>
      <c r="AI1508" s="86">
        <v>10</v>
      </c>
      <c r="AJ1508" s="87">
        <v>9</v>
      </c>
      <c r="AK1508" s="87">
        <v>12</v>
      </c>
      <c r="AL1508" s="87">
        <v>3</v>
      </c>
      <c r="AM1508" s="86" t="s">
        <v>252</v>
      </c>
      <c r="AN1508" s="86" t="s">
        <v>45</v>
      </c>
      <c r="AO1508" s="75" t="s">
        <v>46</v>
      </c>
    </row>
    <row r="1509" spans="1:41" ht="14.45" customHeight="1">
      <c r="A1509" s="38"/>
      <c r="B1509" s="9">
        <f t="shared" si="506"/>
        <v>45855</v>
      </c>
      <c r="C1509" s="39">
        <f>IF(AH1509="","", IF(OR(AH1509=4041, AH1509=4042, AH1509=4043, AH1509=4044, AH1509=4045, AH1509=4046, AH1509=4048, AH1509=4049, AH1509=4051, AH1509=4052, AH1509=4053, AH1509=4054),
404,
IF(AH1509=4047,
"ALTRO CANTIERE",
IF(AH1509=4050,
430,
IF(LEN(AH1509)=5,
MID(AH1509, 1, 2) &amp; "/" &amp; MID(AH1509, 3, 3),
AH1509)
)
)
))</f>
        <v>404</v>
      </c>
      <c r="D1509" s="38" t="str">
        <f>IF(AF1509="", "", IFERROR(TEXT(INDEX(Tabella4[N°], MATCH("*"&amp;AF1509&amp;"*", Tabella4[DIPENDENTE], 0)), "0000"), "Non trovato"))</f>
        <v>1904</v>
      </c>
      <c r="E1509" s="38" t="str">
        <f>IF(AG1509="", "", IF(ISERROR(MATCH("*"&amp;AG1509&amp;"*", Tabella4[DIPENDENTE], 0)), "Non trovato", TEXT(INDEX(Tabella4[N°], MATCH("*"&amp;AG1509&amp;"*", Tabella4[DIPENDENTE], 0)), "0000")))</f>
        <v>0490</v>
      </c>
      <c r="F1509" s="48" t="str">
        <f t="shared" si="507"/>
        <v>LA ROCCA</v>
      </c>
      <c r="G1509" s="48" t="str">
        <f t="shared" si="508"/>
        <v>RICIPUTO</v>
      </c>
      <c r="H1509" s="57"/>
      <c r="I1509" s="68" t="str">
        <f t="shared" si="509"/>
        <v>02</v>
      </c>
      <c r="J1509" s="39" t="str">
        <f t="shared" ref="J1509:J1539" si="524">IF(OR(AH1509=4041, AH1509=4048, AH1509=4049, AH1509=4054, AH1509=4050,AH1509=428),
IF(TEXT(VALUE(AB1509) -
IF(M1509&lt;&gt;"", VALUE(M1509), 0) -
IF(N1509&lt;&gt;"", VALUE(N1509), 0),
"[hh]:mm") = "00:00",
"",
TEXT(VALUE(AB1509) -
IF(M1509&lt;&gt;"", VALUE(M1509), 0) -
IF(N1509&lt;&gt;"", VALUE(N1509), 0),
"[hh]:mm")),
"")</f>
        <v/>
      </c>
      <c r="K1509" s="40" t="str">
        <f t="shared" ref="K1509:K1539" si="525">IF(AND(AH1509&lt;&gt;4041, AH1509&lt;&gt;428, AH1509&lt;&gt;4048, AH1509&lt;&gt;4054, AH1509&lt;&gt;4049, AH1509&lt;&gt;4045, AH1509&lt;&gt;4046, AH1509&lt;&gt;4052, AH1509&lt;&gt;4044, AH1509&lt;&gt;4042, AH1509&lt;&gt;4043, AH1509&lt;&gt;4053, AH1509&lt;&gt;4047, AH1509&lt;&gt;4050),
IF(ISERROR(TEXT(VALUE(AB1509) -
IF(M1509&lt;&gt;"", VALUE(M1509), 0) -
IF(N1509&lt;&gt;"", VALUE(N1509), 0),
"[hh]:mm")), "",
IF(TEXT(VALUE(AB1509) -
IF(M1509&lt;&gt;"", VALUE(M1509), 0) -
IF(N1509&lt;&gt;"", VALUE(N1509), 0),
"[hh]:mm") = "00:00",
"",
TEXT(VALUE(AB1509) -
IF(M1509&lt;&gt;"", VALUE(M1509), 0) -
IF(N1509&lt;&gt;"", VALUE(N1509), 0),
"[hh]:mm"))),
"")</f>
        <v/>
      </c>
      <c r="L1509" s="48"/>
      <c r="M1509" s="41" t="str">
        <f t="shared" ref="M1509:M1539" si="526">IF(AND(AC1509="NO", OR(Z1509="lunedì", Z1509="martedì", Z1509="mercoledì", Z1509="giovedì", Z1509="venerdì")),
IF(Z1509="venerdì",
IF(VALUE(AB1509)&gt;VALUE("7:00"),TEXT(VALUE(AB1509)-VALUE("7:00"),"[hh]:mm"),""),
IF(VALUE(AB1509)&gt;VALUE("8:15"),TEXT(VALUE(AB1509)-VALUE("8:15"),"[hh]:mm"),"")
),
"")</f>
        <v/>
      </c>
      <c r="N1509" s="41" t="str">
        <f t="shared" si="510"/>
        <v/>
      </c>
      <c r="O1509" s="10" t="str">
        <f t="shared" si="511"/>
        <v>00:15</v>
      </c>
      <c r="P1509" s="10" t="str">
        <f t="shared" si="512"/>
        <v>00:15</v>
      </c>
      <c r="Q1509" s="48" t="str">
        <f t="shared" si="513"/>
        <v/>
      </c>
      <c r="R1509" s="48" t="str">
        <f t="shared" si="514"/>
        <v/>
      </c>
      <c r="S1509" s="42" t="str">
        <f t="shared" si="515"/>
        <v>DOPPIO</v>
      </c>
      <c r="T1509" s="57" t="str">
        <f>Tabella3[[#This Row],[Descrizione Attività]]</f>
        <v>PERMESSO RETRIBUITO</v>
      </c>
      <c r="U1509" s="57" t="str">
        <f>IF(Tabella1[[#This Row],[DATA]]="","","02")</f>
        <v>02</v>
      </c>
      <c r="V1509" s="34"/>
      <c r="W1509" s="34"/>
      <c r="X1509" s="33"/>
      <c r="Y1509" s="23"/>
      <c r="Z1509" s="21" t="str">
        <f t="shared" si="516"/>
        <v>giovedì</v>
      </c>
      <c r="AA1509" s="22">
        <f t="shared" si="517"/>
        <v>0.25</v>
      </c>
      <c r="AB1509" s="22" t="str">
        <f t="shared" si="518"/>
        <v>00:15</v>
      </c>
      <c r="AC1509" s="22" t="str">
        <f t="shared" si="519"/>
        <v>NO</v>
      </c>
      <c r="AD1509" s="46"/>
      <c r="AE1509" s="85">
        <v>45855</v>
      </c>
      <c r="AF1509" s="86" t="s">
        <v>59</v>
      </c>
      <c r="AG1509" s="86" t="s">
        <v>96</v>
      </c>
      <c r="AH1509" s="86">
        <v>4044</v>
      </c>
      <c r="AI1509" s="86">
        <v>10</v>
      </c>
      <c r="AJ1509" s="87">
        <v>6</v>
      </c>
      <c r="AK1509" s="87">
        <v>6.15</v>
      </c>
      <c r="AL1509" s="87">
        <v>0.5</v>
      </c>
      <c r="AM1509" s="86" t="s">
        <v>48</v>
      </c>
      <c r="AN1509" s="86" t="s">
        <v>49</v>
      </c>
      <c r="AO1509" s="75">
        <v>404</v>
      </c>
    </row>
    <row r="1510" spans="1:41" ht="14.45" customHeight="1">
      <c r="A1510" s="38"/>
      <c r="B1510" s="9">
        <f t="shared" si="506"/>
        <v>45855</v>
      </c>
      <c r="C1510" s="39">
        <f t="shared" ref="C1510:C1539" si="527">IF(AH1510="","", IF(OR(AH1510=4041, AH1510=4042, AH1510=4043, AH1510=4044, AH1510=4045, AH1510=4046, AH1510=4048, AH1510=4049, AH1510=4051, AH1510=4052, AH1510=4053, AH1510=4054),
404,
IF(AH1510=4047,
"ALTRO CANTIERE",
IF(AH1510=4050,
430,
IF(LEN(AH1510)=5,
MID(AH1510, 1, 2) &amp; "/" &amp; MID(AH1510, 3, 3),
AH1510)
)
)
))</f>
        <v>404</v>
      </c>
      <c r="D1510" s="38" t="str">
        <f>IF(AF1510="", "", IFERROR(TEXT(INDEX(Tabella4[N°], MATCH("*"&amp;AF1510&amp;"*", Tabella4[DIPENDENTE], 0)), "0000"), "Non trovato"))</f>
        <v>2011</v>
      </c>
      <c r="E1510" s="38" t="str">
        <f>IF(AG1510="", "", IF(ISERROR(MATCH("*"&amp;AG1510&amp;"*", Tabella4[DIPENDENTE], 0)), "Non trovato", TEXT(INDEX(Tabella4[N°], MATCH("*"&amp;AG1510&amp;"*", Tabella4[DIPENDENTE], 0)), "0000")))</f>
        <v/>
      </c>
      <c r="F1510" s="48" t="str">
        <f t="shared" si="507"/>
        <v>SCAVULLO</v>
      </c>
      <c r="G1510" s="48" t="str">
        <f t="shared" si="508"/>
        <v/>
      </c>
      <c r="H1510" s="57"/>
      <c r="I1510" s="68" t="str">
        <f t="shared" si="509"/>
        <v>02</v>
      </c>
      <c r="J1510" s="39" t="str">
        <f t="shared" si="524"/>
        <v/>
      </c>
      <c r="K1510" s="40" t="str">
        <f t="shared" si="525"/>
        <v/>
      </c>
      <c r="L1510" s="48"/>
      <c r="M1510" s="41" t="str">
        <f t="shared" si="526"/>
        <v/>
      </c>
      <c r="N1510" s="41" t="str">
        <f t="shared" si="510"/>
        <v/>
      </c>
      <c r="O1510" s="10" t="str">
        <f t="shared" si="511"/>
        <v>00:15</v>
      </c>
      <c r="P1510" s="10" t="str">
        <f t="shared" si="512"/>
        <v>00:15</v>
      </c>
      <c r="Q1510" s="48" t="str">
        <f t="shared" si="513"/>
        <v/>
      </c>
      <c r="R1510" s="48" t="str">
        <f t="shared" si="514"/>
        <v/>
      </c>
      <c r="S1510" s="42" t="str">
        <f t="shared" si="515"/>
        <v>SINGOLO</v>
      </c>
      <c r="T1510" s="57" t="str">
        <f>Tabella3[[#This Row],[Descrizione Attività]]</f>
        <v>PERMESSO RETRIBUITO</v>
      </c>
      <c r="U1510" s="57" t="str">
        <f>IF(Tabella1[[#This Row],[DATA]]="","","02")</f>
        <v>02</v>
      </c>
      <c r="V1510" s="34"/>
      <c r="W1510" s="34"/>
      <c r="X1510" s="33"/>
      <c r="Y1510" s="23"/>
      <c r="Z1510" s="21" t="str">
        <f t="shared" si="516"/>
        <v>giovedì</v>
      </c>
      <c r="AA1510" s="22">
        <f t="shared" si="517"/>
        <v>0.25</v>
      </c>
      <c r="AB1510" s="22" t="str">
        <f t="shared" si="518"/>
        <v>00:15</v>
      </c>
      <c r="AC1510" s="22" t="str">
        <f t="shared" si="519"/>
        <v>NO</v>
      </c>
      <c r="AD1510" s="46"/>
      <c r="AE1510" s="85">
        <v>45855</v>
      </c>
      <c r="AF1510" s="86" t="s">
        <v>84</v>
      </c>
      <c r="AG1510" s="86"/>
      <c r="AH1510" s="86">
        <v>4044</v>
      </c>
      <c r="AI1510" s="86">
        <v>10</v>
      </c>
      <c r="AJ1510" s="87">
        <v>6</v>
      </c>
      <c r="AK1510" s="87">
        <v>6.15</v>
      </c>
      <c r="AL1510" s="87">
        <v>0.25</v>
      </c>
      <c r="AM1510" s="86" t="s">
        <v>48</v>
      </c>
      <c r="AN1510" s="86" t="s">
        <v>49</v>
      </c>
      <c r="AO1510" s="75">
        <v>404</v>
      </c>
    </row>
    <row r="1511" spans="1:41" ht="14.45" customHeight="1">
      <c r="A1511" s="38"/>
      <c r="B1511" s="9">
        <f t="shared" si="506"/>
        <v>45855</v>
      </c>
      <c r="C1511" s="39">
        <f t="shared" si="527"/>
        <v>404</v>
      </c>
      <c r="D1511" s="38" t="str">
        <f>IF(AF1511="", "", IFERROR(TEXT(INDEX(Tabella4[N°], MATCH("*"&amp;AF1511&amp;"*", Tabella4[DIPENDENTE], 0)), "0000"), "Non trovato"))</f>
        <v>1976</v>
      </c>
      <c r="E1511" s="38" t="str">
        <f>IF(AG1511="", "", IF(ISERROR(MATCH("*"&amp;AG1511&amp;"*", Tabella4[DIPENDENTE], 0)), "Non trovato", TEXT(INDEX(Tabella4[N°], MATCH("*"&amp;AG1511&amp;"*", Tabella4[DIPENDENTE], 0)), "0000")))</f>
        <v>1442</v>
      </c>
      <c r="F1511" s="48" t="str">
        <f t="shared" si="507"/>
        <v>RIZZA F</v>
      </c>
      <c r="G1511" s="48" t="str">
        <f t="shared" si="508"/>
        <v>TARASCIO</v>
      </c>
      <c r="H1511" s="57"/>
      <c r="I1511" s="68" t="str">
        <f t="shared" si="509"/>
        <v>02</v>
      </c>
      <c r="J1511" s="39" t="str">
        <f t="shared" si="524"/>
        <v/>
      </c>
      <c r="K1511" s="40" t="str">
        <f t="shared" si="525"/>
        <v/>
      </c>
      <c r="L1511" s="48"/>
      <c r="M1511" s="41" t="str">
        <f t="shared" si="526"/>
        <v/>
      </c>
      <c r="N1511" s="41" t="str">
        <f t="shared" si="510"/>
        <v/>
      </c>
      <c r="O1511" s="10" t="str">
        <f t="shared" si="511"/>
        <v>08:00</v>
      </c>
      <c r="P1511" s="10" t="str">
        <f t="shared" si="512"/>
        <v>08:00</v>
      </c>
      <c r="Q1511" s="48" t="str">
        <f t="shared" si="513"/>
        <v/>
      </c>
      <c r="R1511" s="48" t="str">
        <f t="shared" si="514"/>
        <v/>
      </c>
      <c r="S1511" s="42" t="str">
        <f t="shared" si="515"/>
        <v>DOPPIO</v>
      </c>
      <c r="T1511" s="57" t="str">
        <f>Tabella3[[#This Row],[Descrizione Attività]]</f>
        <v>FERIE</v>
      </c>
      <c r="U1511" s="57" t="str">
        <f>IF(Tabella1[[#This Row],[DATA]]="","","02")</f>
        <v>02</v>
      </c>
      <c r="V1511" s="34"/>
      <c r="W1511" s="34"/>
      <c r="X1511" s="33"/>
      <c r="Y1511" s="23"/>
      <c r="Z1511" s="21" t="str">
        <f t="shared" si="516"/>
        <v>giovedì</v>
      </c>
      <c r="AA1511" s="22">
        <f t="shared" si="517"/>
        <v>8</v>
      </c>
      <c r="AB1511" s="22" t="str">
        <f t="shared" si="518"/>
        <v>08:00</v>
      </c>
      <c r="AC1511" s="22" t="str">
        <f t="shared" si="519"/>
        <v>NO</v>
      </c>
      <c r="AD1511" s="46"/>
      <c r="AE1511" s="85">
        <v>45855</v>
      </c>
      <c r="AF1511" s="86" t="s">
        <v>77</v>
      </c>
      <c r="AG1511" s="86" t="s">
        <v>102</v>
      </c>
      <c r="AH1511" s="86">
        <v>4042</v>
      </c>
      <c r="AI1511" s="86">
        <v>10</v>
      </c>
      <c r="AJ1511" s="87"/>
      <c r="AK1511" s="87"/>
      <c r="AL1511" s="87">
        <v>16</v>
      </c>
      <c r="AM1511" s="86" t="s">
        <v>53</v>
      </c>
      <c r="AN1511" s="86" t="s">
        <v>49</v>
      </c>
      <c r="AO1511" s="75">
        <v>404</v>
      </c>
    </row>
    <row r="1512" spans="1:41" ht="14.45" customHeight="1">
      <c r="A1512" s="38"/>
      <c r="B1512" s="9">
        <f t="shared" si="506"/>
        <v>45855</v>
      </c>
      <c r="C1512" s="39">
        <f t="shared" si="527"/>
        <v>404</v>
      </c>
      <c r="D1512" s="38" t="str">
        <f>IF(AF1512="", "", IFERROR(TEXT(INDEX(Tabella4[N°], MATCH("*"&amp;AF1512&amp;"*", Tabella4[DIPENDENTE], 0)), "0000"), "Non trovato"))</f>
        <v>0386</v>
      </c>
      <c r="E1512" s="38" t="str">
        <f>IF(AG1512="", "", IF(ISERROR(MATCH("*"&amp;AG1512&amp;"*", Tabella4[DIPENDENTE], 0)), "Non trovato", TEXT(INDEX(Tabella4[N°], MATCH("*"&amp;AG1512&amp;"*", Tabella4[DIPENDENTE], 0)), "0000")))</f>
        <v/>
      </c>
      <c r="F1512" s="48" t="str">
        <f t="shared" si="507"/>
        <v>TRICHINI</v>
      </c>
      <c r="G1512" s="48" t="str">
        <f t="shared" si="508"/>
        <v/>
      </c>
      <c r="H1512" s="57"/>
      <c r="I1512" s="68" t="str">
        <f t="shared" si="509"/>
        <v>02</v>
      </c>
      <c r="J1512" s="39" t="str">
        <f t="shared" si="524"/>
        <v/>
      </c>
      <c r="K1512" s="40" t="str">
        <f t="shared" si="525"/>
        <v/>
      </c>
      <c r="L1512" s="48"/>
      <c r="M1512" s="41" t="str">
        <f t="shared" si="526"/>
        <v/>
      </c>
      <c r="N1512" s="41" t="str">
        <f t="shared" si="510"/>
        <v/>
      </c>
      <c r="O1512" s="10" t="str">
        <f t="shared" si="511"/>
        <v>08:00</v>
      </c>
      <c r="P1512" s="10" t="str">
        <f t="shared" si="512"/>
        <v>08:00</v>
      </c>
      <c r="Q1512" s="48" t="str">
        <f t="shared" si="513"/>
        <v/>
      </c>
      <c r="R1512" s="48" t="str">
        <f t="shared" si="514"/>
        <v/>
      </c>
      <c r="S1512" s="42" t="str">
        <f t="shared" si="515"/>
        <v>SINGOLO</v>
      </c>
      <c r="T1512" s="57" t="str">
        <f>Tabella3[[#This Row],[Descrizione Attività]]</f>
        <v>FERIE</v>
      </c>
      <c r="U1512" s="57" t="str">
        <f>IF(Tabella1[[#This Row],[DATA]]="","","02")</f>
        <v>02</v>
      </c>
      <c r="V1512" s="34"/>
      <c r="W1512" s="34"/>
      <c r="X1512" s="33"/>
      <c r="Y1512" s="23"/>
      <c r="Z1512" s="21" t="str">
        <f t="shared" si="516"/>
        <v>giovedì</v>
      </c>
      <c r="AA1512" s="22">
        <f t="shared" si="517"/>
        <v>8</v>
      </c>
      <c r="AB1512" s="22" t="str">
        <f t="shared" si="518"/>
        <v>08:00</v>
      </c>
      <c r="AC1512" s="22" t="str">
        <f t="shared" si="519"/>
        <v>NO</v>
      </c>
      <c r="AD1512" s="46"/>
      <c r="AE1512" s="85">
        <v>45855</v>
      </c>
      <c r="AF1512" s="86" t="s">
        <v>113</v>
      </c>
      <c r="AG1512" s="86"/>
      <c r="AH1512" s="86">
        <v>4042</v>
      </c>
      <c r="AI1512" s="86">
        <v>10</v>
      </c>
      <c r="AJ1512" s="87"/>
      <c r="AK1512" s="87"/>
      <c r="AL1512" s="87">
        <v>8</v>
      </c>
      <c r="AM1512" s="86" t="s">
        <v>53</v>
      </c>
      <c r="AN1512" s="86" t="s">
        <v>49</v>
      </c>
      <c r="AO1512" s="75">
        <v>404</v>
      </c>
    </row>
    <row r="1513" spans="1:41" ht="14.45" customHeight="1">
      <c r="A1513" s="38"/>
      <c r="B1513" s="9">
        <f t="shared" si="506"/>
        <v>45855</v>
      </c>
      <c r="C1513" s="39">
        <f t="shared" si="527"/>
        <v>404</v>
      </c>
      <c r="D1513" s="38" t="str">
        <f>IF(AF1513="", "", IFERROR(TEXT(INDEX(Tabella4[N°], MATCH("*"&amp;AF1513&amp;"*", Tabella4[DIPENDENTE], 0)), "0000"), "Non trovato"))</f>
        <v>0266</v>
      </c>
      <c r="E1513" s="38" t="str">
        <f>IF(AG1513="", "", IF(ISERROR(MATCH("*"&amp;AG1513&amp;"*", Tabella4[DIPENDENTE], 0)), "Non trovato", TEXT(INDEX(Tabella4[N°], MATCH("*"&amp;AG1513&amp;"*", Tabella4[DIPENDENTE], 0)), "0000")))</f>
        <v/>
      </c>
      <c r="F1513" s="48" t="str">
        <f t="shared" si="507"/>
        <v>DI SALVO</v>
      </c>
      <c r="G1513" s="48" t="str">
        <f t="shared" si="508"/>
        <v/>
      </c>
      <c r="H1513" s="57"/>
      <c r="I1513" s="68" t="str">
        <f t="shared" si="509"/>
        <v>02</v>
      </c>
      <c r="J1513" s="39" t="str">
        <f t="shared" si="524"/>
        <v/>
      </c>
      <c r="K1513" s="40" t="str">
        <f t="shared" si="525"/>
        <v/>
      </c>
      <c r="L1513" s="48"/>
      <c r="M1513" s="41" t="str">
        <f t="shared" si="526"/>
        <v/>
      </c>
      <c r="N1513" s="41" t="str">
        <f t="shared" si="510"/>
        <v/>
      </c>
      <c r="O1513" s="10" t="str">
        <f t="shared" si="511"/>
        <v>08:00</v>
      </c>
      <c r="P1513" s="10" t="str">
        <f t="shared" si="512"/>
        <v/>
      </c>
      <c r="Q1513" s="48" t="str">
        <f t="shared" si="513"/>
        <v>08:00</v>
      </c>
      <c r="R1513" s="48" t="str">
        <f t="shared" si="514"/>
        <v/>
      </c>
      <c r="S1513" s="42" t="str">
        <f t="shared" si="515"/>
        <v>SINGOLO</v>
      </c>
      <c r="T1513" s="57" t="str">
        <f>Tabella3[[#This Row],[Descrizione Attività]]</f>
        <v>MALATTIA</v>
      </c>
      <c r="U1513" s="57" t="str">
        <f>IF(Tabella1[[#This Row],[DATA]]="","","02")</f>
        <v>02</v>
      </c>
      <c r="V1513" s="34"/>
      <c r="W1513" s="34"/>
      <c r="X1513" s="33"/>
      <c r="Y1513" s="23"/>
      <c r="Z1513" s="21" t="str">
        <f t="shared" si="516"/>
        <v>giovedì</v>
      </c>
      <c r="AA1513" s="22">
        <f t="shared" si="517"/>
        <v>8</v>
      </c>
      <c r="AB1513" s="22" t="str">
        <f t="shared" si="518"/>
        <v>08:00</v>
      </c>
      <c r="AC1513" s="22" t="str">
        <f t="shared" si="519"/>
        <v>NO</v>
      </c>
      <c r="AD1513" s="46"/>
      <c r="AE1513" s="85">
        <v>45855</v>
      </c>
      <c r="AF1513" s="86" t="s">
        <v>54</v>
      </c>
      <c r="AG1513" s="86"/>
      <c r="AH1513" s="86">
        <v>4043</v>
      </c>
      <c r="AI1513" s="86">
        <v>10</v>
      </c>
      <c r="AJ1513" s="87"/>
      <c r="AK1513" s="87"/>
      <c r="AL1513" s="87">
        <v>8</v>
      </c>
      <c r="AM1513" s="86" t="s">
        <v>22</v>
      </c>
      <c r="AN1513" s="86" t="s">
        <v>49</v>
      </c>
      <c r="AO1513" s="75">
        <v>404</v>
      </c>
    </row>
    <row r="1514" spans="1:41" ht="14.45" customHeight="1">
      <c r="A1514" s="38"/>
      <c r="B1514" s="9">
        <f t="shared" si="506"/>
        <v>45855</v>
      </c>
      <c r="C1514" s="39">
        <f t="shared" si="527"/>
        <v>5400257239</v>
      </c>
      <c r="D1514" s="38" t="str">
        <f>IF(AF1514="", "", IFERROR(TEXT(INDEX(Tabella4[N°], MATCH("*"&amp;AF1514&amp;"*", Tabella4[DIPENDENTE], 0)), "0000"), "Non trovato"))</f>
        <v>2203</v>
      </c>
      <c r="E1514" s="38" t="str">
        <f>IF(AG1514="", "", IF(ISERROR(MATCH("*"&amp;AG1514&amp;"*", Tabella4[DIPENDENTE], 0)), "Non trovato", TEXT(INDEX(Tabella4[N°], MATCH("*"&amp;AG1514&amp;"*", Tabella4[DIPENDENTE], 0)), "0000")))</f>
        <v>0315</v>
      </c>
      <c r="F1514" s="48" t="str">
        <f t="shared" si="507"/>
        <v>RICCIOLI</v>
      </c>
      <c r="G1514" s="48" t="str">
        <f t="shared" si="508"/>
        <v>MIGNOSA F</v>
      </c>
      <c r="H1514" s="57"/>
      <c r="I1514" s="68" t="str">
        <f t="shared" si="509"/>
        <v>02</v>
      </c>
      <c r="J1514" s="39" t="str">
        <f t="shared" si="524"/>
        <v/>
      </c>
      <c r="K1514" s="40" t="str">
        <f t="shared" si="525"/>
        <v>08:00</v>
      </c>
      <c r="L1514" s="48"/>
      <c r="M1514" s="41" t="str">
        <f t="shared" si="526"/>
        <v/>
      </c>
      <c r="N1514" s="41" t="str">
        <f t="shared" si="510"/>
        <v/>
      </c>
      <c r="O1514" s="10" t="str">
        <f t="shared" si="511"/>
        <v>08:00</v>
      </c>
      <c r="P1514" s="10" t="str">
        <f t="shared" si="512"/>
        <v/>
      </c>
      <c r="Q1514" s="48" t="str">
        <f t="shared" si="513"/>
        <v/>
      </c>
      <c r="R1514" s="48" t="str">
        <f t="shared" si="514"/>
        <v/>
      </c>
      <c r="S1514" s="42" t="str">
        <f t="shared" si="515"/>
        <v>DOPPIO</v>
      </c>
      <c r="T1514" s="57" t="str">
        <f>Tabella3[[#This Row],[Descrizione Attività]]</f>
        <v>ARCOM BLE PON: squ ele corrett Luglio</v>
      </c>
      <c r="U1514" s="57" t="str">
        <f>IF(Tabella1[[#This Row],[DATA]]="","","02")</f>
        <v>02</v>
      </c>
      <c r="V1514" s="34"/>
      <c r="W1514" s="34"/>
      <c r="X1514" s="33"/>
      <c r="Y1514" s="23"/>
      <c r="Z1514" s="21" t="str">
        <f t="shared" si="516"/>
        <v>giovedì</v>
      </c>
      <c r="AA1514" s="22">
        <f t="shared" si="517"/>
        <v>8</v>
      </c>
      <c r="AB1514" s="22" t="str">
        <f t="shared" si="518"/>
        <v>08:00</v>
      </c>
      <c r="AC1514" s="22" t="str">
        <f t="shared" si="519"/>
        <v>NO</v>
      </c>
      <c r="AD1514" s="46"/>
      <c r="AE1514" s="85">
        <v>45855</v>
      </c>
      <c r="AF1514" s="86" t="s">
        <v>65</v>
      </c>
      <c r="AG1514" s="86" t="s">
        <v>66</v>
      </c>
      <c r="AH1514" s="86">
        <v>5400257239</v>
      </c>
      <c r="AI1514" s="86">
        <v>10</v>
      </c>
      <c r="AJ1514" s="87">
        <v>6</v>
      </c>
      <c r="AK1514" s="87">
        <v>14</v>
      </c>
      <c r="AL1514" s="87">
        <v>16</v>
      </c>
      <c r="AM1514" s="86" t="s">
        <v>258</v>
      </c>
      <c r="AN1514" s="86" t="s">
        <v>45</v>
      </c>
      <c r="AO1514" s="75" t="s">
        <v>61</v>
      </c>
    </row>
    <row r="1515" spans="1:41" ht="14.45" customHeight="1">
      <c r="A1515" s="38"/>
      <c r="B1515" s="9">
        <f t="shared" si="506"/>
        <v>45855</v>
      </c>
      <c r="C1515" s="39">
        <f t="shared" si="527"/>
        <v>5400257236</v>
      </c>
      <c r="D1515" s="38" t="str">
        <f>IF(AF1515="", "", IFERROR(TEXT(INDEX(Tabella4[N°], MATCH("*"&amp;AF1515&amp;"*", Tabella4[DIPENDENTE], 0)), "0000"), "Non trovato"))</f>
        <v>0552</v>
      </c>
      <c r="E1515" s="38" t="str">
        <f>IF(AG1515="", "", IF(ISERROR(MATCH("*"&amp;AG1515&amp;"*", Tabella4[DIPENDENTE], 0)), "Non trovato", TEXT(INDEX(Tabella4[N°], MATCH("*"&amp;AG1515&amp;"*", Tabella4[DIPENDENTE], 0)), "0000")))</f>
        <v>0431</v>
      </c>
      <c r="F1515" s="48" t="str">
        <f t="shared" si="507"/>
        <v>DI MARE</v>
      </c>
      <c r="G1515" s="48" t="str">
        <f t="shared" si="508"/>
        <v>DI NICOLA</v>
      </c>
      <c r="H1515" s="57"/>
      <c r="I1515" s="68" t="str">
        <f t="shared" si="509"/>
        <v>02</v>
      </c>
      <c r="J1515" s="39" t="str">
        <f t="shared" si="524"/>
        <v/>
      </c>
      <c r="K1515" s="40" t="str">
        <f t="shared" si="525"/>
        <v>08:00</v>
      </c>
      <c r="L1515" s="48"/>
      <c r="M1515" s="41" t="str">
        <f t="shared" si="526"/>
        <v/>
      </c>
      <c r="N1515" s="41" t="str">
        <f t="shared" si="510"/>
        <v/>
      </c>
      <c r="O1515" s="10" t="str">
        <f t="shared" si="511"/>
        <v>08:00</v>
      </c>
      <c r="P1515" s="10" t="str">
        <f t="shared" si="512"/>
        <v/>
      </c>
      <c r="Q1515" s="48" t="str">
        <f t="shared" si="513"/>
        <v/>
      </c>
      <c r="R1515" s="48" t="str">
        <f t="shared" si="514"/>
        <v/>
      </c>
      <c r="S1515" s="42" t="str">
        <f t="shared" si="515"/>
        <v>DOPPIO</v>
      </c>
      <c r="T1515" s="57" t="str">
        <f>Tabella3[[#This Row],[Descrizione Attività]]</f>
        <v>PA1S: squ elettr correttiva Luglio</v>
      </c>
      <c r="U1515" s="57" t="str">
        <f>IF(Tabella1[[#This Row],[DATA]]="","","02")</f>
        <v>02</v>
      </c>
      <c r="V1515" s="34"/>
      <c r="W1515" s="34"/>
      <c r="X1515" s="33"/>
      <c r="Y1515" s="23"/>
      <c r="Z1515" s="21" t="str">
        <f t="shared" si="516"/>
        <v>giovedì</v>
      </c>
      <c r="AA1515" s="22">
        <f t="shared" si="517"/>
        <v>8</v>
      </c>
      <c r="AB1515" s="22" t="str">
        <f t="shared" si="518"/>
        <v>08:00</v>
      </c>
      <c r="AC1515" s="22" t="str">
        <f t="shared" si="519"/>
        <v>NO</v>
      </c>
      <c r="AD1515" s="46"/>
      <c r="AE1515" s="85">
        <v>45855</v>
      </c>
      <c r="AF1515" s="86" t="s">
        <v>63</v>
      </c>
      <c r="AG1515" s="86" t="s">
        <v>64</v>
      </c>
      <c r="AH1515" s="86">
        <v>5400257236</v>
      </c>
      <c r="AI1515" s="86">
        <v>10</v>
      </c>
      <c r="AJ1515" s="87">
        <v>6</v>
      </c>
      <c r="AK1515" s="87">
        <v>14</v>
      </c>
      <c r="AL1515" s="87">
        <v>16</v>
      </c>
      <c r="AM1515" s="86" t="s">
        <v>254</v>
      </c>
      <c r="AN1515" s="86" t="s">
        <v>45</v>
      </c>
      <c r="AO1515" s="75" t="s">
        <v>61</v>
      </c>
    </row>
    <row r="1516" spans="1:41" ht="14.45" customHeight="1">
      <c r="A1516" s="38"/>
      <c r="B1516" s="9">
        <f t="shared" si="506"/>
        <v>45855</v>
      </c>
      <c r="C1516" s="39">
        <f t="shared" si="527"/>
        <v>5400256406</v>
      </c>
      <c r="D1516" s="38" t="str">
        <f>IF(AF1516="", "", IFERROR(TEXT(INDEX(Tabella4[N°], MATCH("*"&amp;AF1516&amp;"*", Tabella4[DIPENDENTE], 0)), "0000"), "Non trovato"))</f>
        <v>2150</v>
      </c>
      <c r="E1516" s="38" t="str">
        <f>IF(AG1516="", "", IF(ISERROR(MATCH("*"&amp;AG1516&amp;"*", Tabella4[DIPENDENTE], 0)), "Non trovato", TEXT(INDEX(Tabella4[N°], MATCH("*"&amp;AG1516&amp;"*", Tabella4[DIPENDENTE], 0)), "0000")))</f>
        <v/>
      </c>
      <c r="F1516" s="48" t="str">
        <f t="shared" si="507"/>
        <v>RIZZA C</v>
      </c>
      <c r="G1516" s="48" t="str">
        <f t="shared" si="508"/>
        <v/>
      </c>
      <c r="H1516" s="57"/>
      <c r="I1516" s="68" t="str">
        <f t="shared" si="509"/>
        <v>02</v>
      </c>
      <c r="J1516" s="39" t="str">
        <f t="shared" si="524"/>
        <v/>
      </c>
      <c r="K1516" s="40" t="str">
        <f t="shared" si="525"/>
        <v>04:00</v>
      </c>
      <c r="L1516" s="48"/>
      <c r="M1516" s="41" t="str">
        <f t="shared" si="526"/>
        <v/>
      </c>
      <c r="N1516" s="41" t="str">
        <f t="shared" si="510"/>
        <v/>
      </c>
      <c r="O1516" s="10" t="str">
        <f t="shared" si="511"/>
        <v>04:00</v>
      </c>
      <c r="P1516" s="10" t="str">
        <f t="shared" si="512"/>
        <v/>
      </c>
      <c r="Q1516" s="48" t="str">
        <f t="shared" si="513"/>
        <v/>
      </c>
      <c r="R1516" s="48" t="str">
        <f t="shared" si="514"/>
        <v/>
      </c>
      <c r="S1516" s="42" t="str">
        <f t="shared" si="515"/>
        <v>SINGOLO</v>
      </c>
      <c r="T1516" s="57" t="str">
        <f>Tabella3[[#This Row],[Descrizione Attività]]</f>
        <v>Ric. gua. ILLUMINAZIONE SP3</v>
      </c>
      <c r="U1516" s="57" t="str">
        <f>IF(Tabella1[[#This Row],[DATA]]="","","02")</f>
        <v>02</v>
      </c>
      <c r="V1516" s="34"/>
      <c r="W1516" s="34"/>
      <c r="X1516" s="33"/>
      <c r="Y1516" s="23"/>
      <c r="Z1516" s="21" t="str">
        <f t="shared" si="516"/>
        <v>giovedì</v>
      </c>
      <c r="AA1516" s="22">
        <f t="shared" si="517"/>
        <v>4</v>
      </c>
      <c r="AB1516" s="22" t="str">
        <f t="shared" si="518"/>
        <v>04:00</v>
      </c>
      <c r="AC1516" s="22" t="str">
        <f t="shared" si="519"/>
        <v>NO</v>
      </c>
      <c r="AD1516" s="46"/>
      <c r="AE1516" s="85">
        <v>45855</v>
      </c>
      <c r="AF1516" s="86" t="s">
        <v>78</v>
      </c>
      <c r="AG1516" s="86"/>
      <c r="AH1516" s="86">
        <v>5400256406</v>
      </c>
      <c r="AI1516" s="86">
        <v>10</v>
      </c>
      <c r="AJ1516" s="87">
        <v>6</v>
      </c>
      <c r="AK1516" s="87">
        <v>10</v>
      </c>
      <c r="AL1516" s="87">
        <v>4</v>
      </c>
      <c r="AM1516" s="86" t="s">
        <v>211</v>
      </c>
      <c r="AN1516" s="86" t="s">
        <v>45</v>
      </c>
      <c r="AO1516" s="75" t="s">
        <v>61</v>
      </c>
    </row>
    <row r="1517" spans="1:41" ht="14.45" customHeight="1">
      <c r="A1517" s="38"/>
      <c r="B1517" s="9">
        <f t="shared" si="506"/>
        <v>45855</v>
      </c>
      <c r="C1517" s="39">
        <f t="shared" si="527"/>
        <v>5400255927</v>
      </c>
      <c r="D1517" s="38" t="str">
        <f>IF(AF1517="", "", IFERROR(TEXT(INDEX(Tabella4[N°], MATCH("*"&amp;AF1517&amp;"*", Tabella4[DIPENDENTE], 0)), "0000"), "Non trovato"))</f>
        <v>0967</v>
      </c>
      <c r="E1517" s="38" t="str">
        <f>IF(AG1517="", "", IF(ISERROR(MATCH("*"&amp;AG1517&amp;"*", Tabella4[DIPENDENTE], 0)), "Non trovato", TEXT(INDEX(Tabella4[N°], MATCH("*"&amp;AG1517&amp;"*", Tabella4[DIPENDENTE], 0)), "0000")))</f>
        <v>0803</v>
      </c>
      <c r="F1517" s="48" t="str">
        <f t="shared" si="507"/>
        <v>SCALISI</v>
      </c>
      <c r="G1517" s="48" t="str">
        <f t="shared" si="508"/>
        <v>SPINALI V</v>
      </c>
      <c r="H1517" s="57"/>
      <c r="I1517" s="68" t="str">
        <f t="shared" si="509"/>
        <v>02</v>
      </c>
      <c r="J1517" s="39" t="str">
        <f t="shared" si="524"/>
        <v/>
      </c>
      <c r="K1517" s="40" t="str">
        <f t="shared" si="525"/>
        <v>08:00</v>
      </c>
      <c r="L1517" s="48"/>
      <c r="M1517" s="41" t="str">
        <f t="shared" si="526"/>
        <v/>
      </c>
      <c r="N1517" s="41" t="str">
        <f t="shared" si="510"/>
        <v/>
      </c>
      <c r="O1517" s="10" t="str">
        <f t="shared" si="511"/>
        <v>08:00</v>
      </c>
      <c r="P1517" s="10" t="str">
        <f t="shared" si="512"/>
        <v/>
      </c>
      <c r="Q1517" s="48" t="str">
        <f t="shared" si="513"/>
        <v/>
      </c>
      <c r="R1517" s="48" t="str">
        <f t="shared" si="514"/>
        <v/>
      </c>
      <c r="S1517" s="42" t="str">
        <f t="shared" si="515"/>
        <v>DOPPIO</v>
      </c>
      <c r="T1517" s="57" t="str">
        <f>Tabella3[[#This Row],[Descrizione Attività]]</f>
        <v>RBV 619/EM RIPRISTINO FUNZIONALITA'</v>
      </c>
      <c r="U1517" s="57" t="str">
        <f>IF(Tabella1[[#This Row],[DATA]]="","","02")</f>
        <v>02</v>
      </c>
      <c r="V1517" s="34"/>
      <c r="W1517" s="34"/>
      <c r="X1517" s="33"/>
      <c r="Y1517" s="23"/>
      <c r="Z1517" s="21" t="str">
        <f t="shared" si="516"/>
        <v>giovedì</v>
      </c>
      <c r="AA1517" s="22">
        <f t="shared" si="517"/>
        <v>8</v>
      </c>
      <c r="AB1517" s="22" t="str">
        <f t="shared" si="518"/>
        <v>08:00</v>
      </c>
      <c r="AC1517" s="22" t="str">
        <f t="shared" si="519"/>
        <v>NO</v>
      </c>
      <c r="AD1517" s="46"/>
      <c r="AE1517" s="85">
        <v>45855</v>
      </c>
      <c r="AF1517" s="86" t="s">
        <v>68</v>
      </c>
      <c r="AG1517" s="86" t="s">
        <v>69</v>
      </c>
      <c r="AH1517" s="86">
        <v>5400255927</v>
      </c>
      <c r="AI1517" s="86">
        <v>10</v>
      </c>
      <c r="AJ1517" s="87">
        <v>6</v>
      </c>
      <c r="AK1517" s="87">
        <v>14</v>
      </c>
      <c r="AL1517" s="87">
        <v>16</v>
      </c>
      <c r="AM1517" s="86" t="s">
        <v>176</v>
      </c>
      <c r="AN1517" s="86" t="s">
        <v>45</v>
      </c>
      <c r="AO1517" s="75" t="s">
        <v>119</v>
      </c>
    </row>
    <row r="1518" spans="1:41" ht="14.45" customHeight="1">
      <c r="A1518" s="38"/>
      <c r="B1518" s="9">
        <f t="shared" si="506"/>
        <v>45855</v>
      </c>
      <c r="C1518" s="39">
        <f t="shared" si="527"/>
        <v>5400257234</v>
      </c>
      <c r="D1518" s="38" t="str">
        <f>IF(AF1518="", "", IFERROR(TEXT(INDEX(Tabella4[N°], MATCH("*"&amp;AF1518&amp;"*", Tabella4[DIPENDENTE], 0)), "0000"), "Non trovato"))</f>
        <v>1894</v>
      </c>
      <c r="E1518" s="38" t="str">
        <f>IF(AG1518="", "", IF(ISERROR(MATCH("*"&amp;AG1518&amp;"*", Tabella4[DIPENDENTE], 0)), "Non trovato", TEXT(INDEX(Tabella4[N°], MATCH("*"&amp;AG1518&amp;"*", Tabella4[DIPENDENTE], 0)), "0000")))</f>
        <v>0285</v>
      </c>
      <c r="F1518" s="48" t="str">
        <f t="shared" si="507"/>
        <v>CORTESE</v>
      </c>
      <c r="G1518" s="48" t="str">
        <f t="shared" si="508"/>
        <v>GALIFFI</v>
      </c>
      <c r="H1518" s="57"/>
      <c r="I1518" s="68" t="str">
        <f t="shared" si="509"/>
        <v>02</v>
      </c>
      <c r="J1518" s="39" t="str">
        <f t="shared" si="524"/>
        <v/>
      </c>
      <c r="K1518" s="40" t="str">
        <f t="shared" si="525"/>
        <v>08:00</v>
      </c>
      <c r="L1518" s="48"/>
      <c r="M1518" s="41" t="str">
        <f t="shared" si="526"/>
        <v/>
      </c>
      <c r="N1518" s="41" t="str">
        <f t="shared" si="510"/>
        <v/>
      </c>
      <c r="O1518" s="10" t="str">
        <f t="shared" si="511"/>
        <v>08:00</v>
      </c>
      <c r="P1518" s="10" t="str">
        <f t="shared" si="512"/>
        <v/>
      </c>
      <c r="Q1518" s="48" t="str">
        <f t="shared" si="513"/>
        <v/>
      </c>
      <c r="R1518" s="48" t="str">
        <f t="shared" si="514"/>
        <v/>
      </c>
      <c r="S1518" s="42" t="str">
        <f t="shared" si="515"/>
        <v>DOPPIO</v>
      </c>
      <c r="T1518" s="57" t="str">
        <f>Tabella3[[#This Row],[Descrizione Attività]]</f>
        <v>Utilities: squ elett correttiva Luglio</v>
      </c>
      <c r="U1518" s="57" t="str">
        <f>IF(Tabella1[[#This Row],[DATA]]="","","02")</f>
        <v>02</v>
      </c>
      <c r="V1518" s="34"/>
      <c r="W1518" s="34"/>
      <c r="X1518" s="33"/>
      <c r="Y1518" s="23"/>
      <c r="Z1518" s="21" t="str">
        <f t="shared" si="516"/>
        <v>giovedì</v>
      </c>
      <c r="AA1518" s="22">
        <f t="shared" si="517"/>
        <v>8</v>
      </c>
      <c r="AB1518" s="22" t="str">
        <f t="shared" si="518"/>
        <v>08:00</v>
      </c>
      <c r="AC1518" s="22" t="str">
        <f t="shared" si="519"/>
        <v>NO</v>
      </c>
      <c r="AD1518" s="46"/>
      <c r="AE1518" s="85">
        <v>45855</v>
      </c>
      <c r="AF1518" s="86" t="s">
        <v>58</v>
      </c>
      <c r="AG1518" s="86" t="s">
        <v>267</v>
      </c>
      <c r="AH1518" s="86">
        <v>5400257234</v>
      </c>
      <c r="AI1518" s="86">
        <v>10</v>
      </c>
      <c r="AJ1518" s="87">
        <v>6</v>
      </c>
      <c r="AK1518" s="87">
        <v>14</v>
      </c>
      <c r="AL1518" s="87">
        <v>16</v>
      </c>
      <c r="AM1518" s="86" t="s">
        <v>265</v>
      </c>
      <c r="AN1518" s="86" t="s">
        <v>45</v>
      </c>
      <c r="AO1518" s="75" t="s">
        <v>61</v>
      </c>
    </row>
    <row r="1519" spans="1:41" ht="14.45" customHeight="1">
      <c r="A1519" s="38"/>
      <c r="B1519" s="9">
        <f t="shared" si="506"/>
        <v>45855</v>
      </c>
      <c r="C1519" s="39">
        <f t="shared" si="527"/>
        <v>5400256074</v>
      </c>
      <c r="D1519" s="38" t="str">
        <f>IF(AF1519="", "", IFERROR(TEXT(INDEX(Tabella4[N°], MATCH("*"&amp;AF1519&amp;"*", Tabella4[DIPENDENTE], 0)), "0000"), "Non trovato"))</f>
        <v>0427</v>
      </c>
      <c r="E1519" s="38" t="str">
        <f>IF(AG1519="", "", IF(ISERROR(MATCH("*"&amp;AG1519&amp;"*", Tabella4[DIPENDENTE], 0)), "Non trovato", TEXT(INDEX(Tabella4[N°], MATCH("*"&amp;AG1519&amp;"*", Tabella4[DIPENDENTE], 0)), "0000")))</f>
        <v>0370</v>
      </c>
      <c r="F1519" s="48" t="str">
        <f t="shared" si="507"/>
        <v>CAVALIERE</v>
      </c>
      <c r="G1519" s="48" t="str">
        <f t="shared" si="508"/>
        <v>GARBINI</v>
      </c>
      <c r="H1519" s="57"/>
      <c r="I1519" s="68" t="str">
        <f t="shared" si="509"/>
        <v>02</v>
      </c>
      <c r="J1519" s="39" t="str">
        <f t="shared" si="524"/>
        <v/>
      </c>
      <c r="K1519" s="40" t="str">
        <f t="shared" si="525"/>
        <v>08:00</v>
      </c>
      <c r="L1519" s="48"/>
      <c r="M1519" s="41" t="str">
        <f t="shared" si="526"/>
        <v/>
      </c>
      <c r="N1519" s="41" t="str">
        <f t="shared" si="510"/>
        <v/>
      </c>
      <c r="O1519" s="10" t="str">
        <f t="shared" si="511"/>
        <v>08:00</v>
      </c>
      <c r="P1519" s="10" t="str">
        <f t="shared" si="512"/>
        <v/>
      </c>
      <c r="Q1519" s="48" t="str">
        <f t="shared" si="513"/>
        <v/>
      </c>
      <c r="R1519" s="48" t="str">
        <f t="shared" si="514"/>
        <v/>
      </c>
      <c r="S1519" s="42" t="str">
        <f t="shared" si="515"/>
        <v>DOPPIO</v>
      </c>
      <c r="T1519" s="57" t="str">
        <f>Tabella3[[#This Row],[Descrizione Attività]]</f>
        <v>Assistenza strum. revamping Ramp1-GPL</v>
      </c>
      <c r="U1519" s="57" t="str">
        <f>IF(Tabella1[[#This Row],[DATA]]="","","02")</f>
        <v>02</v>
      </c>
      <c r="V1519" s="34"/>
      <c r="W1519" s="34"/>
      <c r="X1519" s="33"/>
      <c r="Y1519" s="23"/>
      <c r="Z1519" s="21" t="str">
        <f t="shared" si="516"/>
        <v>giovedì</v>
      </c>
      <c r="AA1519" s="22">
        <f t="shared" si="517"/>
        <v>8</v>
      </c>
      <c r="AB1519" s="22" t="str">
        <f t="shared" si="518"/>
        <v>08:00</v>
      </c>
      <c r="AC1519" s="22" t="str">
        <f t="shared" si="519"/>
        <v>NO</v>
      </c>
      <c r="AD1519" s="46"/>
      <c r="AE1519" s="85">
        <v>45855</v>
      </c>
      <c r="AF1519" s="86" t="s">
        <v>75</v>
      </c>
      <c r="AG1519" s="86" t="s">
        <v>115</v>
      </c>
      <c r="AH1519" s="86">
        <v>5400256074</v>
      </c>
      <c r="AI1519" s="86">
        <v>20</v>
      </c>
      <c r="AJ1519" s="87">
        <v>6</v>
      </c>
      <c r="AK1519" s="87">
        <v>14</v>
      </c>
      <c r="AL1519" s="87">
        <v>16</v>
      </c>
      <c r="AM1519" s="86" t="s">
        <v>239</v>
      </c>
      <c r="AN1519" s="86" t="s">
        <v>45</v>
      </c>
      <c r="AO1519" s="75" t="s">
        <v>46</v>
      </c>
    </row>
    <row r="1520" spans="1:41" ht="14.45" customHeight="1">
      <c r="A1520" s="38"/>
      <c r="B1520" s="9">
        <f t="shared" si="506"/>
        <v>45855</v>
      </c>
      <c r="C1520" s="39">
        <f t="shared" si="527"/>
        <v>5400256987</v>
      </c>
      <c r="D1520" s="38" t="str">
        <f>IF(AF1520="", "", IFERROR(TEXT(INDEX(Tabella4[N°], MATCH("*"&amp;AF1520&amp;"*", Tabella4[DIPENDENTE], 0)), "0000"), "Non trovato"))</f>
        <v>0475</v>
      </c>
      <c r="E1520" s="38" t="str">
        <f>IF(AG1520="", "", IF(ISERROR(MATCH("*"&amp;AG1520&amp;"*", Tabella4[DIPENDENTE], 0)), "Non trovato", TEXT(INDEX(Tabella4[N°], MATCH("*"&amp;AG1520&amp;"*", Tabella4[DIPENDENTE], 0)), "0000")))</f>
        <v>2214</v>
      </c>
      <c r="F1520" s="48" t="str">
        <f t="shared" si="507"/>
        <v>TRINGALI</v>
      </c>
      <c r="G1520" s="48" t="str">
        <f t="shared" si="508"/>
        <v>SERRA</v>
      </c>
      <c r="H1520" s="57"/>
      <c r="I1520" s="68" t="str">
        <f t="shared" si="509"/>
        <v>02</v>
      </c>
      <c r="J1520" s="39" t="str">
        <f t="shared" si="524"/>
        <v/>
      </c>
      <c r="K1520" s="40" t="str">
        <f t="shared" si="525"/>
        <v>08:00</v>
      </c>
      <c r="L1520" s="48"/>
      <c r="M1520" s="41" t="str">
        <f t="shared" si="526"/>
        <v/>
      </c>
      <c r="N1520" s="41" t="str">
        <f t="shared" si="510"/>
        <v/>
      </c>
      <c r="O1520" s="10" t="str">
        <f t="shared" si="511"/>
        <v>08:00</v>
      </c>
      <c r="P1520" s="10" t="str">
        <f t="shared" si="512"/>
        <v/>
      </c>
      <c r="Q1520" s="48" t="str">
        <f t="shared" si="513"/>
        <v/>
      </c>
      <c r="R1520" s="48" t="str">
        <f t="shared" si="514"/>
        <v/>
      </c>
      <c r="S1520" s="42" t="str">
        <f t="shared" si="515"/>
        <v>DOPPIO</v>
      </c>
      <c r="T1520" s="57" t="str">
        <f>Tabella3[[#This Row],[Descrizione Attività]]</f>
        <v>SUD_Alim.ele gateway sistema SMART ABB</v>
      </c>
      <c r="U1520" s="57" t="str">
        <f>IF(Tabella1[[#This Row],[DATA]]="","","02")</f>
        <v>02</v>
      </c>
      <c r="V1520" s="34"/>
      <c r="W1520" s="34"/>
      <c r="X1520" s="33"/>
      <c r="Y1520" s="23"/>
      <c r="Z1520" s="21" t="str">
        <f t="shared" si="516"/>
        <v>giovedì</v>
      </c>
      <c r="AA1520" s="22">
        <f t="shared" si="517"/>
        <v>8</v>
      </c>
      <c r="AB1520" s="22" t="str">
        <f t="shared" si="518"/>
        <v>08:00</v>
      </c>
      <c r="AC1520" s="22" t="str">
        <f t="shared" si="519"/>
        <v>NO</v>
      </c>
      <c r="AD1520" s="46"/>
      <c r="AE1520" s="85">
        <v>45855</v>
      </c>
      <c r="AF1520" s="86" t="s">
        <v>57</v>
      </c>
      <c r="AG1520" s="86" t="s">
        <v>52</v>
      </c>
      <c r="AH1520" s="86">
        <v>5400256987</v>
      </c>
      <c r="AI1520" s="86">
        <v>10</v>
      </c>
      <c r="AJ1520" s="87">
        <v>6</v>
      </c>
      <c r="AK1520" s="87">
        <v>14</v>
      </c>
      <c r="AL1520" s="87">
        <v>16</v>
      </c>
      <c r="AM1520" s="86" t="s">
        <v>285</v>
      </c>
      <c r="AN1520" s="86" t="s">
        <v>45</v>
      </c>
      <c r="AO1520" s="75" t="s">
        <v>61</v>
      </c>
    </row>
    <row r="1521" spans="1:41" ht="14.45" customHeight="1">
      <c r="A1521" s="38"/>
      <c r="B1521" s="9">
        <f t="shared" si="506"/>
        <v>45855</v>
      </c>
      <c r="C1521" s="39">
        <f t="shared" si="527"/>
        <v>5400261041</v>
      </c>
      <c r="D1521" s="38" t="str">
        <f>IF(AF1521="", "", IFERROR(TEXT(INDEX(Tabella4[N°], MATCH("*"&amp;AF1521&amp;"*", Tabella4[DIPENDENTE], 0)), "0000"), "Non trovato"))</f>
        <v>0243</v>
      </c>
      <c r="E1521" s="38" t="str">
        <f>IF(AG1521="", "", IF(ISERROR(MATCH("*"&amp;AG1521&amp;"*", Tabella4[DIPENDENTE], 0)), "Non trovato", TEXT(INDEX(Tabella4[N°], MATCH("*"&amp;AG1521&amp;"*", Tabella4[DIPENDENTE], 0)), "0000")))</f>
        <v/>
      </c>
      <c r="F1521" s="48" t="str">
        <f t="shared" si="507"/>
        <v>PUGLIARES</v>
      </c>
      <c r="G1521" s="48" t="str">
        <f t="shared" si="508"/>
        <v/>
      </c>
      <c r="H1521" s="57"/>
      <c r="I1521" s="68" t="str">
        <f t="shared" si="509"/>
        <v>02</v>
      </c>
      <c r="J1521" s="39" t="str">
        <f t="shared" si="524"/>
        <v/>
      </c>
      <c r="K1521" s="40" t="str">
        <f t="shared" si="525"/>
        <v>08:00</v>
      </c>
      <c r="L1521" s="48"/>
      <c r="M1521" s="41" t="str">
        <f t="shared" si="526"/>
        <v/>
      </c>
      <c r="N1521" s="41" t="str">
        <f t="shared" si="510"/>
        <v/>
      </c>
      <c r="O1521" s="10" t="str">
        <f t="shared" si="511"/>
        <v>08:00</v>
      </c>
      <c r="P1521" s="10" t="str">
        <f t="shared" si="512"/>
        <v/>
      </c>
      <c r="Q1521" s="48" t="str">
        <f t="shared" si="513"/>
        <v/>
      </c>
      <c r="R1521" s="48" t="str">
        <f t="shared" si="514"/>
        <v/>
      </c>
      <c r="S1521" s="42" t="str">
        <f t="shared" si="515"/>
        <v>SINGOLO</v>
      </c>
      <c r="T1521" s="57" t="str">
        <f>Tabella3[[#This Row],[Descrizione Attività]]</f>
        <v>ASSISTENZA ELETTRICA ATTIVITA' EDILE IMP 2800 LUGLIO 2025 (PREV 4066)</v>
      </c>
      <c r="U1521" s="57" t="str">
        <f>IF(Tabella1[[#This Row],[DATA]]="","","02")</f>
        <v>02</v>
      </c>
      <c r="V1521" s="34"/>
      <c r="W1521" s="34"/>
      <c r="X1521" s="33"/>
      <c r="Y1521" s="23"/>
      <c r="Z1521" s="21" t="str">
        <f t="shared" si="516"/>
        <v>giovedì</v>
      </c>
      <c r="AA1521" s="22">
        <f t="shared" si="517"/>
        <v>8</v>
      </c>
      <c r="AB1521" s="22" t="str">
        <f t="shared" si="518"/>
        <v>08:00</v>
      </c>
      <c r="AC1521" s="22" t="str">
        <f t="shared" si="519"/>
        <v>NO</v>
      </c>
      <c r="AD1521" s="46"/>
      <c r="AE1521" s="85">
        <v>45855</v>
      </c>
      <c r="AF1521" s="86" t="s">
        <v>89</v>
      </c>
      <c r="AG1521" s="86"/>
      <c r="AH1521" s="86">
        <v>5400261041</v>
      </c>
      <c r="AI1521" s="86">
        <v>10</v>
      </c>
      <c r="AJ1521" s="87">
        <v>6</v>
      </c>
      <c r="AK1521" s="87">
        <v>14</v>
      </c>
      <c r="AL1521" s="87">
        <v>8</v>
      </c>
      <c r="AM1521" s="86" t="s">
        <v>257</v>
      </c>
      <c r="AN1521" s="86" t="s">
        <v>91</v>
      </c>
      <c r="AO1521" s="75" t="s">
        <v>61</v>
      </c>
    </row>
    <row r="1522" spans="1:41" ht="14.45" customHeight="1">
      <c r="A1522" s="38"/>
      <c r="B1522" s="9">
        <f t="shared" si="506"/>
        <v>45855</v>
      </c>
      <c r="C1522" s="39">
        <f t="shared" si="527"/>
        <v>5400243313</v>
      </c>
      <c r="D1522" s="38" t="str">
        <f>IF(AF1522="", "", IFERROR(TEXT(INDEX(Tabella4[N°], MATCH("*"&amp;AF1522&amp;"*", Tabella4[DIPENDENTE], 0)), "0000"), "Non trovato"))</f>
        <v>1833</v>
      </c>
      <c r="E1522" s="38" t="str">
        <f>IF(AG1522="", "", IF(ISERROR(MATCH("*"&amp;AG1522&amp;"*", Tabella4[DIPENDENTE], 0)), "Non trovato", TEXT(INDEX(Tabella4[N°], MATCH("*"&amp;AG1522&amp;"*", Tabella4[DIPENDENTE], 0)), "0000")))</f>
        <v>0304</v>
      </c>
      <c r="F1522" s="48" t="str">
        <f t="shared" si="507"/>
        <v>MICELI</v>
      </c>
      <c r="G1522" s="48" t="str">
        <f t="shared" si="508"/>
        <v>MANSERVIGI</v>
      </c>
      <c r="H1522" s="57"/>
      <c r="I1522" s="68" t="str">
        <f t="shared" si="509"/>
        <v>02</v>
      </c>
      <c r="J1522" s="39" t="str">
        <f t="shared" si="524"/>
        <v/>
      </c>
      <c r="K1522" s="40" t="str">
        <f t="shared" si="525"/>
        <v>08:00</v>
      </c>
      <c r="L1522" s="48"/>
      <c r="M1522" s="41" t="str">
        <f t="shared" si="526"/>
        <v/>
      </c>
      <c r="N1522" s="41" t="str">
        <f t="shared" si="510"/>
        <v/>
      </c>
      <c r="O1522" s="10" t="str">
        <f t="shared" si="511"/>
        <v>08:00</v>
      </c>
      <c r="P1522" s="10" t="str">
        <f t="shared" si="512"/>
        <v/>
      </c>
      <c r="Q1522" s="48" t="str">
        <f t="shared" si="513"/>
        <v/>
      </c>
      <c r="R1522" s="48" t="str">
        <f t="shared" si="514"/>
        <v/>
      </c>
      <c r="S1522" s="42" t="str">
        <f t="shared" si="515"/>
        <v>DOPPIO</v>
      </c>
      <c r="T1522" s="57" t="str">
        <f>Tabella3[[#This Row],[Descrizione Attività]]</f>
        <v>Assistenza ELE attività edili_2025</v>
      </c>
      <c r="U1522" s="57" t="str">
        <f>IF(Tabella1[[#This Row],[DATA]]="","","02")</f>
        <v>02</v>
      </c>
      <c r="V1522" s="34"/>
      <c r="W1522" s="34"/>
      <c r="X1522" s="33"/>
      <c r="Y1522" s="23"/>
      <c r="Z1522" s="21" t="str">
        <f t="shared" si="516"/>
        <v>giovedì</v>
      </c>
      <c r="AA1522" s="22">
        <f t="shared" si="517"/>
        <v>8</v>
      </c>
      <c r="AB1522" s="22" t="str">
        <f t="shared" si="518"/>
        <v>08:00</v>
      </c>
      <c r="AC1522" s="22" t="str">
        <f t="shared" si="519"/>
        <v>NO</v>
      </c>
      <c r="AD1522" s="46"/>
      <c r="AE1522" s="85">
        <v>45855</v>
      </c>
      <c r="AF1522" s="86" t="s">
        <v>82</v>
      </c>
      <c r="AG1522" s="86" t="s">
        <v>87</v>
      </c>
      <c r="AH1522" s="86">
        <v>5400243313</v>
      </c>
      <c r="AI1522" s="86">
        <v>10</v>
      </c>
      <c r="AJ1522" s="87">
        <v>6</v>
      </c>
      <c r="AK1522" s="87">
        <v>14</v>
      </c>
      <c r="AL1522" s="87">
        <v>16</v>
      </c>
      <c r="AM1522" s="86" t="s">
        <v>145</v>
      </c>
      <c r="AN1522" s="86" t="s">
        <v>45</v>
      </c>
      <c r="AO1522" s="75" t="s">
        <v>61</v>
      </c>
    </row>
    <row r="1523" spans="1:41" ht="14.45" customHeight="1">
      <c r="A1523" s="38"/>
      <c r="B1523" s="9">
        <f t="shared" si="506"/>
        <v>45855</v>
      </c>
      <c r="C1523" s="39">
        <f t="shared" si="527"/>
        <v>5400257236</v>
      </c>
      <c r="D1523" s="38" t="str">
        <f>IF(AF1523="", "", IFERROR(TEXT(INDEX(Tabella4[N°], MATCH("*"&amp;AF1523&amp;"*", Tabella4[DIPENDENTE], 0)), "0000"), "Non trovato"))</f>
        <v>0319</v>
      </c>
      <c r="E1523" s="38" t="str">
        <f>IF(AG1523="", "", IF(ISERROR(MATCH("*"&amp;AG1523&amp;"*", Tabella4[DIPENDENTE], 0)), "Non trovato", TEXT(INDEX(Tabella4[N°], MATCH("*"&amp;AG1523&amp;"*", Tabella4[DIPENDENTE], 0)), "0000")))</f>
        <v/>
      </c>
      <c r="F1523" s="48" t="str">
        <f t="shared" si="507"/>
        <v>AMARA</v>
      </c>
      <c r="G1523" s="48" t="str">
        <f t="shared" si="508"/>
        <v/>
      </c>
      <c r="H1523" s="57"/>
      <c r="I1523" s="68" t="str">
        <f t="shared" si="509"/>
        <v>02</v>
      </c>
      <c r="J1523" s="39" t="str">
        <f t="shared" si="524"/>
        <v/>
      </c>
      <c r="K1523" s="40" t="str">
        <f t="shared" si="525"/>
        <v>08:00</v>
      </c>
      <c r="L1523" s="48"/>
      <c r="M1523" s="41" t="str">
        <f t="shared" si="526"/>
        <v/>
      </c>
      <c r="N1523" s="41" t="str">
        <f t="shared" si="510"/>
        <v/>
      </c>
      <c r="O1523" s="10" t="str">
        <f t="shared" si="511"/>
        <v>08:00</v>
      </c>
      <c r="P1523" s="10" t="str">
        <f t="shared" si="512"/>
        <v/>
      </c>
      <c r="Q1523" s="48" t="str">
        <f t="shared" si="513"/>
        <v/>
      </c>
      <c r="R1523" s="48" t="str">
        <f t="shared" si="514"/>
        <v/>
      </c>
      <c r="S1523" s="42" t="str">
        <f t="shared" si="515"/>
        <v>SINGOLO</v>
      </c>
      <c r="T1523" s="57" t="str">
        <f>Tabella3[[#This Row],[Descrizione Attività]]</f>
        <v>PA1S: squ elettr correttiva Luglio</v>
      </c>
      <c r="U1523" s="57" t="str">
        <f>IF(Tabella1[[#This Row],[DATA]]="","","02")</f>
        <v>02</v>
      </c>
      <c r="V1523" s="34"/>
      <c r="W1523" s="34"/>
      <c r="X1523" s="33"/>
      <c r="Y1523" s="23"/>
      <c r="Z1523" s="21" t="str">
        <f t="shared" si="516"/>
        <v>giovedì</v>
      </c>
      <c r="AA1523" s="22">
        <f t="shared" si="517"/>
        <v>8</v>
      </c>
      <c r="AB1523" s="22" t="str">
        <f t="shared" si="518"/>
        <v>08:00</v>
      </c>
      <c r="AC1523" s="22" t="str">
        <f t="shared" si="519"/>
        <v>NO</v>
      </c>
      <c r="AD1523" s="46"/>
      <c r="AE1523" s="85">
        <v>45855</v>
      </c>
      <c r="AF1523" s="86" t="s">
        <v>155</v>
      </c>
      <c r="AG1523" s="86"/>
      <c r="AH1523" s="86">
        <v>5400257236</v>
      </c>
      <c r="AI1523" s="86">
        <v>10</v>
      </c>
      <c r="AJ1523" s="87">
        <v>6</v>
      </c>
      <c r="AK1523" s="87">
        <v>14</v>
      </c>
      <c r="AL1523" s="87">
        <v>8</v>
      </c>
      <c r="AM1523" s="86" t="s">
        <v>254</v>
      </c>
      <c r="AN1523" s="86" t="s">
        <v>45</v>
      </c>
      <c r="AO1523" s="75" t="s">
        <v>61</v>
      </c>
    </row>
    <row r="1524" spans="1:41" ht="14.45" customHeight="1">
      <c r="A1524" s="38"/>
      <c r="B1524" s="9">
        <f t="shared" si="506"/>
        <v>45855</v>
      </c>
      <c r="C1524" s="39">
        <f t="shared" si="527"/>
        <v>5400258563</v>
      </c>
      <c r="D1524" s="38" t="str">
        <f>IF(AF1524="", "", IFERROR(TEXT(INDEX(Tabella4[N°], MATCH("*"&amp;AF1524&amp;"*", Tabella4[DIPENDENTE], 0)), "0000"), "Non trovato"))</f>
        <v>2083</v>
      </c>
      <c r="E1524" s="38" t="str">
        <f>IF(AG1524="", "", IF(ISERROR(MATCH("*"&amp;AG1524&amp;"*", Tabella4[DIPENDENTE], 0)), "Non trovato", TEXT(INDEX(Tabella4[N°], MATCH("*"&amp;AG1524&amp;"*", Tabella4[DIPENDENTE], 0)), "0000")))</f>
        <v>2114</v>
      </c>
      <c r="F1524" s="48" t="str">
        <f t="shared" si="507"/>
        <v>NOCERA</v>
      </c>
      <c r="G1524" s="48" t="str">
        <f t="shared" si="508"/>
        <v>GUARINO</v>
      </c>
      <c r="H1524" s="57"/>
      <c r="I1524" s="68" t="str">
        <f t="shared" si="509"/>
        <v>02</v>
      </c>
      <c r="J1524" s="39" t="str">
        <f t="shared" si="524"/>
        <v/>
      </c>
      <c r="K1524" s="40" t="str">
        <f t="shared" si="525"/>
        <v>08:00</v>
      </c>
      <c r="L1524" s="48"/>
      <c r="M1524" s="41" t="str">
        <f t="shared" si="526"/>
        <v/>
      </c>
      <c r="N1524" s="41" t="str">
        <f t="shared" si="510"/>
        <v/>
      </c>
      <c r="O1524" s="10" t="str">
        <f t="shared" si="511"/>
        <v>08:00</v>
      </c>
      <c r="P1524" s="10" t="str">
        <f t="shared" si="512"/>
        <v/>
      </c>
      <c r="Q1524" s="48" t="str">
        <f t="shared" si="513"/>
        <v/>
      </c>
      <c r="R1524" s="48" t="str">
        <f t="shared" si="514"/>
        <v/>
      </c>
      <c r="S1524" s="42" t="str">
        <f t="shared" si="515"/>
        <v>DOPPIO</v>
      </c>
      <c r="T1524" s="57" t="str">
        <f>Tabella3[[#This Row],[Descrizione Attività]]</f>
        <v>600: Ricerca guasti impianto luce</v>
      </c>
      <c r="U1524" s="57" t="str">
        <f>IF(Tabella1[[#This Row],[DATA]]="","","02")</f>
        <v>02</v>
      </c>
      <c r="V1524" s="34"/>
      <c r="W1524" s="34"/>
      <c r="X1524" s="33"/>
      <c r="Y1524" s="23"/>
      <c r="Z1524" s="21" t="str">
        <f t="shared" si="516"/>
        <v>giovedì</v>
      </c>
      <c r="AA1524" s="22">
        <f t="shared" si="517"/>
        <v>8</v>
      </c>
      <c r="AB1524" s="22" t="str">
        <f t="shared" si="518"/>
        <v>08:00</v>
      </c>
      <c r="AC1524" s="22" t="str">
        <f t="shared" si="519"/>
        <v>NO</v>
      </c>
      <c r="AD1524" s="46"/>
      <c r="AE1524" s="85">
        <v>45855</v>
      </c>
      <c r="AF1524" s="86" t="s">
        <v>88</v>
      </c>
      <c r="AG1524" s="86" t="s">
        <v>43</v>
      </c>
      <c r="AH1524" s="86">
        <v>5400258563</v>
      </c>
      <c r="AI1524" s="86">
        <v>10</v>
      </c>
      <c r="AJ1524" s="87">
        <v>6</v>
      </c>
      <c r="AK1524" s="87">
        <v>14</v>
      </c>
      <c r="AL1524" s="87">
        <v>16</v>
      </c>
      <c r="AM1524" s="86" t="s">
        <v>305</v>
      </c>
      <c r="AN1524" s="86" t="s">
        <v>45</v>
      </c>
      <c r="AO1524" s="75" t="s">
        <v>61</v>
      </c>
    </row>
    <row r="1525" spans="1:41" ht="14.45" customHeight="1">
      <c r="A1525" s="38"/>
      <c r="B1525" s="9">
        <f t="shared" si="506"/>
        <v>45855</v>
      </c>
      <c r="C1525" s="39">
        <f t="shared" si="527"/>
        <v>5400258707</v>
      </c>
      <c r="D1525" s="38" t="str">
        <f>IF(AF1525="", "", IFERROR(TEXT(INDEX(Tabella4[N°], MATCH("*"&amp;AF1525&amp;"*", Tabella4[DIPENDENTE], 0)), "0000"), "Non trovato"))</f>
        <v>0483</v>
      </c>
      <c r="E1525" s="38" t="str">
        <f>IF(AG1525="", "", IF(ISERROR(MATCH("*"&amp;AG1525&amp;"*", Tabella4[DIPENDENTE], 0)), "Non trovato", TEXT(INDEX(Tabella4[N°], MATCH("*"&amp;AG1525&amp;"*", Tabella4[DIPENDENTE], 0)), "0000")))</f>
        <v>0263</v>
      </c>
      <c r="F1525" s="48" t="str">
        <f t="shared" si="507"/>
        <v>SCARAVELLI</v>
      </c>
      <c r="G1525" s="48" t="str">
        <f t="shared" si="508"/>
        <v>ROSSITTO G</v>
      </c>
      <c r="H1525" s="57"/>
      <c r="I1525" s="68" t="str">
        <f t="shared" si="509"/>
        <v>02</v>
      </c>
      <c r="J1525" s="39" t="str">
        <f t="shared" si="524"/>
        <v/>
      </c>
      <c r="K1525" s="40" t="str">
        <f t="shared" si="525"/>
        <v>03:00</v>
      </c>
      <c r="L1525" s="48"/>
      <c r="M1525" s="41" t="str">
        <f t="shared" si="526"/>
        <v/>
      </c>
      <c r="N1525" s="41" t="str">
        <f t="shared" si="510"/>
        <v/>
      </c>
      <c r="O1525" s="10" t="str">
        <f t="shared" si="511"/>
        <v>03:00</v>
      </c>
      <c r="P1525" s="10" t="str">
        <f t="shared" si="512"/>
        <v/>
      </c>
      <c r="Q1525" s="48" t="str">
        <f t="shared" si="513"/>
        <v/>
      </c>
      <c r="R1525" s="48" t="str">
        <f t="shared" si="514"/>
        <v/>
      </c>
      <c r="S1525" s="42" t="str">
        <f t="shared" si="515"/>
        <v>DOPPIO</v>
      </c>
      <c r="T1525" s="57" t="str">
        <f>Tabella3[[#This Row],[Descrizione Attività]]</f>
        <v>coemi illuminazi provvisoria T301/E306</v>
      </c>
      <c r="U1525" s="57" t="str">
        <f>IF(Tabella1[[#This Row],[DATA]]="","","02")</f>
        <v>02</v>
      </c>
      <c r="V1525" s="34"/>
      <c r="W1525" s="34"/>
      <c r="X1525" s="33"/>
      <c r="Y1525" s="23"/>
      <c r="Z1525" s="21" t="str">
        <f t="shared" si="516"/>
        <v>giovedì</v>
      </c>
      <c r="AA1525" s="22">
        <f t="shared" si="517"/>
        <v>3</v>
      </c>
      <c r="AB1525" s="22" t="str">
        <f t="shared" si="518"/>
        <v>03:00</v>
      </c>
      <c r="AC1525" s="22" t="str">
        <f t="shared" si="519"/>
        <v>NO</v>
      </c>
      <c r="AD1525" s="46"/>
      <c r="AE1525" s="85">
        <v>45855</v>
      </c>
      <c r="AF1525" s="86" t="s">
        <v>51</v>
      </c>
      <c r="AG1525" s="86" t="s">
        <v>110</v>
      </c>
      <c r="AH1525" s="86">
        <v>5400258707</v>
      </c>
      <c r="AI1525" s="86">
        <v>10</v>
      </c>
      <c r="AJ1525" s="87">
        <v>11</v>
      </c>
      <c r="AK1525" s="87">
        <v>14</v>
      </c>
      <c r="AL1525" s="87">
        <v>6</v>
      </c>
      <c r="AM1525" s="86" t="s">
        <v>307</v>
      </c>
      <c r="AN1525" s="86" t="s">
        <v>45</v>
      </c>
      <c r="AO1525" s="75" t="s">
        <v>61</v>
      </c>
    </row>
    <row r="1526" spans="1:41" ht="14.45" customHeight="1">
      <c r="A1526" s="38"/>
      <c r="B1526" s="9">
        <f t="shared" si="506"/>
        <v>45855</v>
      </c>
      <c r="C1526" s="39">
        <f t="shared" si="527"/>
        <v>5400258095</v>
      </c>
      <c r="D1526" s="38" t="str">
        <f>IF(AF1526="", "", IFERROR(TEXT(INDEX(Tabella4[N°], MATCH("*"&amp;AF1526&amp;"*", Tabella4[DIPENDENTE], 0)), "0000"), "Non trovato"))</f>
        <v>0242</v>
      </c>
      <c r="E1526" s="38" t="str">
        <f>IF(AG1526="", "", IF(ISERROR(MATCH("*"&amp;AG1526&amp;"*", Tabella4[DIPENDENTE], 0)), "Non trovato", TEXT(INDEX(Tabella4[N°], MATCH("*"&amp;AG1526&amp;"*", Tabella4[DIPENDENTE], 0)), "0000")))</f>
        <v>1969</v>
      </c>
      <c r="F1526" s="48" t="str">
        <f t="shared" si="507"/>
        <v>OGNISANTI A</v>
      </c>
      <c r="G1526" s="48" t="str">
        <f t="shared" si="508"/>
        <v>BELLISTRI</v>
      </c>
      <c r="H1526" s="57"/>
      <c r="I1526" s="68" t="str">
        <f t="shared" si="509"/>
        <v>02</v>
      </c>
      <c r="J1526" s="39" t="str">
        <f t="shared" si="524"/>
        <v/>
      </c>
      <c r="K1526" s="40" t="str">
        <f t="shared" si="525"/>
        <v>08:00</v>
      </c>
      <c r="L1526" s="48"/>
      <c r="M1526" s="41" t="str">
        <f t="shared" si="526"/>
        <v/>
      </c>
      <c r="N1526" s="41" t="str">
        <f t="shared" si="510"/>
        <v/>
      </c>
      <c r="O1526" s="10" t="str">
        <f t="shared" si="511"/>
        <v>08:00</v>
      </c>
      <c r="P1526" s="10" t="str">
        <f t="shared" si="512"/>
        <v/>
      </c>
      <c r="Q1526" s="48" t="str">
        <f t="shared" si="513"/>
        <v/>
      </c>
      <c r="R1526" s="48" t="str">
        <f t="shared" si="514"/>
        <v/>
      </c>
      <c r="S1526" s="42" t="str">
        <f t="shared" si="515"/>
        <v>DOPPIO</v>
      </c>
      <c r="T1526" s="57" t="str">
        <f>Tabella3[[#This Row],[Descrizione Attività]]</f>
        <v>Sostituzione Trasformatore 305/A2</v>
      </c>
      <c r="U1526" s="57" t="str">
        <f>IF(Tabella1[[#This Row],[DATA]]="","","02")</f>
        <v>02</v>
      </c>
      <c r="V1526" s="34"/>
      <c r="W1526" s="34"/>
      <c r="X1526" s="33"/>
      <c r="Y1526" s="23"/>
      <c r="Z1526" s="21" t="str">
        <f t="shared" si="516"/>
        <v>giovedì</v>
      </c>
      <c r="AA1526" s="22">
        <f t="shared" si="517"/>
        <v>8</v>
      </c>
      <c r="AB1526" s="22" t="str">
        <f t="shared" si="518"/>
        <v>08:00</v>
      </c>
      <c r="AC1526" s="22" t="str">
        <f t="shared" si="519"/>
        <v>NO</v>
      </c>
      <c r="AD1526" s="46"/>
      <c r="AE1526" s="85">
        <v>45855</v>
      </c>
      <c r="AF1526" s="86" t="s">
        <v>72</v>
      </c>
      <c r="AG1526" s="86" t="s">
        <v>73</v>
      </c>
      <c r="AH1526" s="86">
        <v>5400258095</v>
      </c>
      <c r="AI1526" s="86">
        <v>10</v>
      </c>
      <c r="AJ1526" s="87">
        <v>6</v>
      </c>
      <c r="AK1526" s="87">
        <v>14</v>
      </c>
      <c r="AL1526" s="87">
        <v>16</v>
      </c>
      <c r="AM1526" s="86" t="s">
        <v>290</v>
      </c>
      <c r="AN1526" s="86" t="s">
        <v>45</v>
      </c>
      <c r="AO1526" s="75" t="s">
        <v>61</v>
      </c>
    </row>
    <row r="1527" spans="1:41" ht="14.45" customHeight="1">
      <c r="A1527" s="38"/>
      <c r="B1527" s="9">
        <f t="shared" si="506"/>
        <v>45855</v>
      </c>
      <c r="C1527" s="39">
        <f t="shared" si="527"/>
        <v>5400258197</v>
      </c>
      <c r="D1527" s="38" t="str">
        <f>IF(AF1527="", "", IFERROR(TEXT(INDEX(Tabella4[N°], MATCH("*"&amp;AF1527&amp;"*", Tabella4[DIPENDENTE], 0)), "0000"), "Non trovato"))</f>
        <v>2013</v>
      </c>
      <c r="E1527" s="38" t="str">
        <f>IF(AG1527="", "", IF(ISERROR(MATCH("*"&amp;AG1527&amp;"*", Tabella4[DIPENDENTE], 0)), "Non trovato", TEXT(INDEX(Tabella4[N°], MATCH("*"&amp;AG1527&amp;"*", Tabella4[DIPENDENTE], 0)), "0000")))</f>
        <v>2136</v>
      </c>
      <c r="F1527" s="48" t="str">
        <f t="shared" si="507"/>
        <v>DE LUCA</v>
      </c>
      <c r="G1527" s="48" t="str">
        <f t="shared" si="508"/>
        <v>INTURRISI</v>
      </c>
      <c r="H1527" s="57"/>
      <c r="I1527" s="68" t="str">
        <f t="shared" si="509"/>
        <v>02</v>
      </c>
      <c r="J1527" s="39" t="str">
        <f t="shared" si="524"/>
        <v/>
      </c>
      <c r="K1527" s="40" t="str">
        <f t="shared" si="525"/>
        <v>08:00</v>
      </c>
      <c r="L1527" s="48"/>
      <c r="M1527" s="41" t="str">
        <f t="shared" si="526"/>
        <v/>
      </c>
      <c r="N1527" s="41" t="str">
        <f t="shared" si="510"/>
        <v/>
      </c>
      <c r="O1527" s="10" t="str">
        <f t="shared" si="511"/>
        <v>08:00</v>
      </c>
      <c r="P1527" s="10" t="str">
        <f t="shared" si="512"/>
        <v/>
      </c>
      <c r="Q1527" s="48" t="str">
        <f t="shared" si="513"/>
        <v/>
      </c>
      <c r="R1527" s="48" t="str">
        <f t="shared" si="514"/>
        <v/>
      </c>
      <c r="S1527" s="42" t="str">
        <f t="shared" si="515"/>
        <v>DOPPIO</v>
      </c>
      <c r="T1527" s="57" t="str">
        <f>Tabella3[[#This Row],[Descrizione Attività]]</f>
        <v>TAI25 Assist.elettrica per Ripr. Sez.</v>
      </c>
      <c r="U1527" s="57" t="str">
        <f>IF(Tabella1[[#This Row],[DATA]]="","","02")</f>
        <v>02</v>
      </c>
      <c r="V1527" s="34"/>
      <c r="W1527" s="34"/>
      <c r="X1527" s="33"/>
      <c r="Y1527" s="23"/>
      <c r="Z1527" s="21" t="str">
        <f t="shared" si="516"/>
        <v>giovedì</v>
      </c>
      <c r="AA1527" s="22">
        <f t="shared" si="517"/>
        <v>8</v>
      </c>
      <c r="AB1527" s="22" t="str">
        <f t="shared" si="518"/>
        <v>08:00</v>
      </c>
      <c r="AC1527" s="22" t="str">
        <f t="shared" si="519"/>
        <v>NO</v>
      </c>
      <c r="AD1527" s="46"/>
      <c r="AE1527" s="85">
        <v>45855</v>
      </c>
      <c r="AF1527" s="86" t="s">
        <v>105</v>
      </c>
      <c r="AG1527" s="86" t="s">
        <v>264</v>
      </c>
      <c r="AH1527" s="86">
        <v>5400258197</v>
      </c>
      <c r="AI1527" s="86">
        <v>10</v>
      </c>
      <c r="AJ1527" s="87">
        <v>6</v>
      </c>
      <c r="AK1527" s="87">
        <v>14</v>
      </c>
      <c r="AL1527" s="87">
        <v>16</v>
      </c>
      <c r="AM1527" s="86" t="s">
        <v>293</v>
      </c>
      <c r="AN1527" s="86" t="s">
        <v>45</v>
      </c>
      <c r="AO1527" s="75" t="s">
        <v>61</v>
      </c>
    </row>
    <row r="1528" spans="1:41" ht="14.45" customHeight="1">
      <c r="A1528" s="38"/>
      <c r="B1528" s="9">
        <f t="shared" si="506"/>
        <v>45855</v>
      </c>
      <c r="C1528" s="39">
        <f t="shared" si="527"/>
        <v>5400257237</v>
      </c>
      <c r="D1528" s="38" t="str">
        <f>IF(AF1528="", "", IFERROR(TEXT(INDEX(Tabella4[N°], MATCH("*"&amp;AF1528&amp;"*", Tabella4[DIPENDENTE], 0)), "0000"), "Non trovato"))</f>
        <v>0493</v>
      </c>
      <c r="E1528" s="38" t="str">
        <f>IF(AG1528="", "", IF(ISERROR(MATCH("*"&amp;AG1528&amp;"*", Tabella4[DIPENDENTE], 0)), "Non trovato", TEXT(INDEX(Tabella4[N°], MATCH("*"&amp;AG1528&amp;"*", Tabella4[DIPENDENTE], 0)), "0000")))</f>
        <v>1972</v>
      </c>
      <c r="F1528" s="48" t="str">
        <f t="shared" si="507"/>
        <v>SPINALI D</v>
      </c>
      <c r="G1528" s="48" t="str">
        <f t="shared" si="508"/>
        <v>MILLO</v>
      </c>
      <c r="H1528" s="57"/>
      <c r="I1528" s="68" t="str">
        <f t="shared" si="509"/>
        <v>02</v>
      </c>
      <c r="J1528" s="39" t="str">
        <f t="shared" si="524"/>
        <v/>
      </c>
      <c r="K1528" s="40" t="str">
        <f t="shared" si="525"/>
        <v>08:00</v>
      </c>
      <c r="L1528" s="48"/>
      <c r="M1528" s="41" t="str">
        <f t="shared" si="526"/>
        <v/>
      </c>
      <c r="N1528" s="41" t="str">
        <f t="shared" si="510"/>
        <v/>
      </c>
      <c r="O1528" s="10" t="str">
        <f t="shared" si="511"/>
        <v>08:00</v>
      </c>
      <c r="P1528" s="10" t="str">
        <f t="shared" si="512"/>
        <v/>
      </c>
      <c r="Q1528" s="48" t="str">
        <f t="shared" si="513"/>
        <v/>
      </c>
      <c r="R1528" s="48" t="str">
        <f t="shared" si="514"/>
        <v/>
      </c>
      <c r="S1528" s="42" t="str">
        <f t="shared" si="515"/>
        <v>DOPPIO</v>
      </c>
      <c r="T1528" s="57" t="str">
        <f>Tabella3[[#This Row],[Descrizione Attività]]</f>
        <v>PA1S: squ strum correttiva Luglio</v>
      </c>
      <c r="U1528" s="57" t="str">
        <f>IF(Tabella1[[#This Row],[DATA]]="","","02")</f>
        <v>02</v>
      </c>
      <c r="V1528" s="34"/>
      <c r="W1528" s="34"/>
      <c r="X1528" s="33"/>
      <c r="Y1528" s="23"/>
      <c r="Z1528" s="21" t="str">
        <f t="shared" si="516"/>
        <v>giovedì</v>
      </c>
      <c r="AA1528" s="22">
        <f t="shared" si="517"/>
        <v>8</v>
      </c>
      <c r="AB1528" s="22" t="str">
        <f t="shared" si="518"/>
        <v>08:00</v>
      </c>
      <c r="AC1528" s="22" t="str">
        <f t="shared" si="519"/>
        <v>NO</v>
      </c>
      <c r="AD1528" s="46"/>
      <c r="AE1528" s="85">
        <v>45855</v>
      </c>
      <c r="AF1528" s="86" t="s">
        <v>42</v>
      </c>
      <c r="AG1528" s="86" t="s">
        <v>100</v>
      </c>
      <c r="AH1528" s="86">
        <v>5400257237</v>
      </c>
      <c r="AI1528" s="86">
        <v>10</v>
      </c>
      <c r="AJ1528" s="87">
        <v>6</v>
      </c>
      <c r="AK1528" s="87">
        <v>14</v>
      </c>
      <c r="AL1528" s="87">
        <v>16</v>
      </c>
      <c r="AM1528" s="86" t="s">
        <v>260</v>
      </c>
      <c r="AN1528" s="86" t="s">
        <v>45</v>
      </c>
      <c r="AO1528" s="75" t="s">
        <v>46</v>
      </c>
    </row>
    <row r="1529" spans="1:41" ht="14.45" customHeight="1">
      <c r="A1529" s="38"/>
      <c r="B1529" s="9">
        <f t="shared" si="506"/>
        <v>45855</v>
      </c>
      <c r="C1529" s="39">
        <f t="shared" si="527"/>
        <v>5400257235</v>
      </c>
      <c r="D1529" s="38" t="str">
        <f>IF(AF1529="", "", IFERROR(TEXT(INDEX(Tabella4[N°], MATCH("*"&amp;AF1529&amp;"*", Tabella4[DIPENDENTE], 0)), "0000"), "Non trovato"))</f>
        <v>0354</v>
      </c>
      <c r="E1529" s="38" t="str">
        <f>IF(AG1529="", "", IF(ISERROR(MATCH("*"&amp;AG1529&amp;"*", Tabella4[DIPENDENTE], 0)), "Non trovato", TEXT(INDEX(Tabella4[N°], MATCH("*"&amp;AG1529&amp;"*", Tabella4[DIPENDENTE], 0)), "0000")))</f>
        <v>1924</v>
      </c>
      <c r="F1529" s="48" t="str">
        <f t="shared" si="507"/>
        <v>GARRO L</v>
      </c>
      <c r="G1529" s="48" t="str">
        <f t="shared" si="508"/>
        <v>PARTESANO</v>
      </c>
      <c r="H1529" s="57"/>
      <c r="I1529" s="68" t="str">
        <f t="shared" si="509"/>
        <v>02</v>
      </c>
      <c r="J1529" s="39" t="str">
        <f t="shared" si="524"/>
        <v/>
      </c>
      <c r="K1529" s="40" t="str">
        <f t="shared" si="525"/>
        <v>08:00</v>
      </c>
      <c r="L1529" s="48"/>
      <c r="M1529" s="41" t="str">
        <f t="shared" si="526"/>
        <v/>
      </c>
      <c r="N1529" s="41" t="str">
        <f t="shared" si="510"/>
        <v/>
      </c>
      <c r="O1529" s="10" t="str">
        <f t="shared" si="511"/>
        <v>08:00</v>
      </c>
      <c r="P1529" s="10" t="str">
        <f t="shared" si="512"/>
        <v/>
      </c>
      <c r="Q1529" s="48" t="str">
        <f t="shared" si="513"/>
        <v/>
      </c>
      <c r="R1529" s="48" t="str">
        <f t="shared" si="514"/>
        <v/>
      </c>
      <c r="S1529" s="42" t="str">
        <f t="shared" si="515"/>
        <v>DOPPIO</v>
      </c>
      <c r="T1529" s="57" t="str">
        <f>Tabella3[[#This Row],[Descrizione Attività]]</f>
        <v>Utilities: squ strum correttiva Luglio</v>
      </c>
      <c r="U1529" s="57" t="str">
        <f>IF(Tabella1[[#This Row],[DATA]]="","","02")</f>
        <v>02</v>
      </c>
      <c r="V1529" s="34"/>
      <c r="W1529" s="34"/>
      <c r="X1529" s="33"/>
      <c r="Y1529" s="23"/>
      <c r="Z1529" s="21" t="str">
        <f t="shared" si="516"/>
        <v>giovedì</v>
      </c>
      <c r="AA1529" s="22">
        <f t="shared" si="517"/>
        <v>8</v>
      </c>
      <c r="AB1529" s="22" t="str">
        <f t="shared" si="518"/>
        <v>08:00</v>
      </c>
      <c r="AC1529" s="22" t="str">
        <f t="shared" si="519"/>
        <v>NO</v>
      </c>
      <c r="AD1529" s="46"/>
      <c r="AE1529" s="85">
        <v>45855</v>
      </c>
      <c r="AF1529" s="86" t="s">
        <v>99</v>
      </c>
      <c r="AG1529" s="86" t="s">
        <v>103</v>
      </c>
      <c r="AH1529" s="86">
        <v>5400257235</v>
      </c>
      <c r="AI1529" s="86">
        <v>10</v>
      </c>
      <c r="AJ1529" s="87">
        <v>6</v>
      </c>
      <c r="AK1529" s="87">
        <v>14</v>
      </c>
      <c r="AL1529" s="87">
        <v>16</v>
      </c>
      <c r="AM1529" s="86" t="s">
        <v>262</v>
      </c>
      <c r="AN1529" s="86" t="s">
        <v>45</v>
      </c>
      <c r="AO1529" s="75" t="s">
        <v>46</v>
      </c>
    </row>
    <row r="1530" spans="1:41" ht="14.45" customHeight="1">
      <c r="A1530" s="38"/>
      <c r="B1530" s="9">
        <f t="shared" si="506"/>
        <v>45855</v>
      </c>
      <c r="C1530" s="39">
        <f t="shared" si="527"/>
        <v>5400257240</v>
      </c>
      <c r="D1530" s="38" t="str">
        <f>IF(AF1530="", "", IFERROR(TEXT(INDEX(Tabella4[N°], MATCH("*"&amp;AF1530&amp;"*", Tabella4[DIPENDENTE], 0)), "0000"), "Non trovato"))</f>
        <v>0277</v>
      </c>
      <c r="E1530" s="38" t="str">
        <f>IF(AG1530="", "", IF(ISERROR(MATCH("*"&amp;AG1530&amp;"*", Tabella4[DIPENDENTE], 0)), "Non trovato", TEXT(INDEX(Tabella4[N°], MATCH("*"&amp;AG1530&amp;"*", Tabella4[DIPENDENTE], 0)), "0000")))</f>
        <v/>
      </c>
      <c r="F1530" s="48" t="str">
        <f t="shared" si="507"/>
        <v>BAUDO</v>
      </c>
      <c r="G1530" s="48" t="str">
        <f t="shared" si="508"/>
        <v/>
      </c>
      <c r="H1530" s="57"/>
      <c r="I1530" s="68" t="str">
        <f t="shared" si="509"/>
        <v>02</v>
      </c>
      <c r="J1530" s="39" t="str">
        <f t="shared" si="524"/>
        <v/>
      </c>
      <c r="K1530" s="40" t="str">
        <f t="shared" si="525"/>
        <v>08:00</v>
      </c>
      <c r="L1530" s="48"/>
      <c r="M1530" s="41" t="str">
        <f t="shared" si="526"/>
        <v/>
      </c>
      <c r="N1530" s="41" t="str">
        <f t="shared" si="510"/>
        <v/>
      </c>
      <c r="O1530" s="10" t="str">
        <f t="shared" si="511"/>
        <v>08:00</v>
      </c>
      <c r="P1530" s="10" t="str">
        <f t="shared" si="512"/>
        <v/>
      </c>
      <c r="Q1530" s="48" t="str">
        <f t="shared" si="513"/>
        <v/>
      </c>
      <c r="R1530" s="48" t="str">
        <f t="shared" si="514"/>
        <v/>
      </c>
      <c r="S1530" s="42" t="str">
        <f t="shared" si="515"/>
        <v>SINGOLO</v>
      </c>
      <c r="T1530" s="57" t="str">
        <f>Tabella3[[#This Row],[Descrizione Attività]]</f>
        <v>ARCOM BLE PON: squ stru corrett Luglio</v>
      </c>
      <c r="U1530" s="57" t="str">
        <f>IF(Tabella1[[#This Row],[DATA]]="","","02")</f>
        <v>02</v>
      </c>
      <c r="V1530" s="34"/>
      <c r="W1530" s="34"/>
      <c r="X1530" s="33"/>
      <c r="Y1530" s="23"/>
      <c r="Z1530" s="21" t="str">
        <f t="shared" si="516"/>
        <v>giovedì</v>
      </c>
      <c r="AA1530" s="22">
        <f t="shared" si="517"/>
        <v>8</v>
      </c>
      <c r="AB1530" s="22" t="str">
        <f t="shared" si="518"/>
        <v>08:00</v>
      </c>
      <c r="AC1530" s="22" t="str">
        <f t="shared" si="519"/>
        <v>NO</v>
      </c>
      <c r="AD1530" s="46"/>
      <c r="AE1530" s="85">
        <v>45855</v>
      </c>
      <c r="AF1530" s="86" t="s">
        <v>94</v>
      </c>
      <c r="AG1530" s="86"/>
      <c r="AH1530" s="86">
        <v>5400257240</v>
      </c>
      <c r="AI1530" s="86">
        <v>10</v>
      </c>
      <c r="AJ1530" s="87">
        <v>6</v>
      </c>
      <c r="AK1530" s="87">
        <v>14</v>
      </c>
      <c r="AL1530" s="87">
        <v>8</v>
      </c>
      <c r="AM1530" s="86" t="s">
        <v>261</v>
      </c>
      <c r="AN1530" s="86" t="s">
        <v>45</v>
      </c>
      <c r="AO1530" s="75" t="s">
        <v>46</v>
      </c>
    </row>
    <row r="1531" spans="1:41" ht="14.45" customHeight="1">
      <c r="A1531" s="38"/>
      <c r="B1531" s="9">
        <f t="shared" si="506"/>
        <v>45855</v>
      </c>
      <c r="C1531" s="39">
        <f t="shared" si="527"/>
        <v>404</v>
      </c>
      <c r="D1531" s="38" t="str">
        <f>IF(AF1531="", "", IFERROR(TEXT(INDEX(Tabella4[N°], MATCH("*"&amp;AF1531&amp;"*", Tabella4[DIPENDENTE], 0)), "0000"), "Non trovato"))</f>
        <v>0476</v>
      </c>
      <c r="E1531" s="38" t="str">
        <f>IF(AG1531="", "", IF(ISERROR(MATCH("*"&amp;AG1531&amp;"*", Tabella4[DIPENDENTE], 0)), "Non trovato", TEXT(INDEX(Tabella4[N°], MATCH("*"&amp;AG1531&amp;"*", Tabella4[DIPENDENTE], 0)), "0000")))</f>
        <v>1765</v>
      </c>
      <c r="F1531" s="48" t="str">
        <f t="shared" si="507"/>
        <v>ARICO'</v>
      </c>
      <c r="G1531" s="48" t="str">
        <f t="shared" si="508"/>
        <v>SIRINGO</v>
      </c>
      <c r="H1531" s="57"/>
      <c r="I1531" s="68" t="str">
        <f t="shared" si="509"/>
        <v>02</v>
      </c>
      <c r="J1531" s="39" t="str">
        <f t="shared" si="524"/>
        <v>08:00</v>
      </c>
      <c r="K1531" s="40" t="str">
        <f t="shared" si="525"/>
        <v/>
      </c>
      <c r="L1531" s="48"/>
      <c r="M1531" s="41" t="str">
        <f t="shared" si="526"/>
        <v/>
      </c>
      <c r="N1531" s="41" t="str">
        <f t="shared" si="510"/>
        <v/>
      </c>
      <c r="O1531" s="10" t="str">
        <f t="shared" si="511"/>
        <v>08:00</v>
      </c>
      <c r="P1531" s="10" t="str">
        <f t="shared" si="512"/>
        <v/>
      </c>
      <c r="Q1531" s="48" t="str">
        <f t="shared" si="513"/>
        <v/>
      </c>
      <c r="R1531" s="48" t="str">
        <f t="shared" si="514"/>
        <v/>
      </c>
      <c r="S1531" s="42" t="str">
        <f t="shared" si="515"/>
        <v>DOPPIO</v>
      </c>
      <c r="T1531" s="57" t="str">
        <f>Tabella3[[#This Row],[Descrizione Attività]]</f>
        <v>ORE CONTO PROPRIO</v>
      </c>
      <c r="U1531" s="57" t="str">
        <f>IF(Tabella1[[#This Row],[DATA]]="","","02")</f>
        <v>02</v>
      </c>
      <c r="V1531" s="34"/>
      <c r="W1531" s="34"/>
      <c r="X1531" s="33"/>
      <c r="Y1531" s="23"/>
      <c r="Z1531" s="21" t="str">
        <f t="shared" si="516"/>
        <v>giovedì</v>
      </c>
      <c r="AA1531" s="22">
        <f t="shared" si="517"/>
        <v>8</v>
      </c>
      <c r="AB1531" s="22" t="str">
        <f t="shared" si="518"/>
        <v>08:00</v>
      </c>
      <c r="AC1531" s="22" t="str">
        <f t="shared" si="519"/>
        <v>NO</v>
      </c>
      <c r="AD1531" s="46"/>
      <c r="AE1531" s="85">
        <v>45855</v>
      </c>
      <c r="AF1531" s="86" t="s">
        <v>108</v>
      </c>
      <c r="AG1531" s="86" t="s">
        <v>112</v>
      </c>
      <c r="AH1531" s="86">
        <v>4041</v>
      </c>
      <c r="AI1531" s="86">
        <v>10</v>
      </c>
      <c r="AJ1531" s="87">
        <v>6</v>
      </c>
      <c r="AK1531" s="87">
        <v>14</v>
      </c>
      <c r="AL1531" s="87">
        <v>16</v>
      </c>
      <c r="AM1531" s="86" t="s">
        <v>62</v>
      </c>
      <c r="AN1531" s="86" t="s">
        <v>49</v>
      </c>
      <c r="AO1531" s="75">
        <v>4041</v>
      </c>
    </row>
    <row r="1532" spans="1:41" ht="14.45" customHeight="1">
      <c r="A1532" s="38"/>
      <c r="B1532" s="9">
        <f t="shared" si="506"/>
        <v>45855</v>
      </c>
      <c r="C1532" s="39">
        <f t="shared" si="527"/>
        <v>404</v>
      </c>
      <c r="D1532" s="38" t="str">
        <f>IF(AF1532="", "", IFERROR(TEXT(INDEX(Tabella4[N°], MATCH("*"&amp;AF1532&amp;"*", Tabella4[DIPENDENTE], 0)), "0000"), "Non trovato"))</f>
        <v>2132</v>
      </c>
      <c r="E1532" s="38" t="str">
        <f>IF(AG1532="", "", IF(ISERROR(MATCH("*"&amp;AG1532&amp;"*", Tabella4[DIPENDENTE], 0)), "Non trovato", TEXT(INDEX(Tabella4[N°], MATCH("*"&amp;AG1532&amp;"*", Tabella4[DIPENDENTE], 0)), "0000")))</f>
        <v/>
      </c>
      <c r="F1532" s="48" t="str">
        <f t="shared" si="507"/>
        <v>ALLEGRETTI</v>
      </c>
      <c r="G1532" s="48" t="str">
        <f t="shared" si="508"/>
        <v/>
      </c>
      <c r="H1532" s="57"/>
      <c r="I1532" s="68" t="str">
        <f t="shared" si="509"/>
        <v>02</v>
      </c>
      <c r="J1532" s="39" t="str">
        <f t="shared" si="524"/>
        <v>08:00</v>
      </c>
      <c r="K1532" s="40" t="str">
        <f t="shared" si="525"/>
        <v/>
      </c>
      <c r="L1532" s="48"/>
      <c r="M1532" s="41" t="str">
        <f t="shared" si="526"/>
        <v/>
      </c>
      <c r="N1532" s="41" t="str">
        <f t="shared" si="510"/>
        <v/>
      </c>
      <c r="O1532" s="10" t="str">
        <f t="shared" si="511"/>
        <v>08:00</v>
      </c>
      <c r="P1532" s="10" t="str">
        <f t="shared" si="512"/>
        <v/>
      </c>
      <c r="Q1532" s="48" t="str">
        <f t="shared" si="513"/>
        <v/>
      </c>
      <c r="R1532" s="48" t="str">
        <f t="shared" si="514"/>
        <v/>
      </c>
      <c r="S1532" s="42" t="str">
        <f t="shared" si="515"/>
        <v>SINGOLO</v>
      </c>
      <c r="T1532" s="57" t="str">
        <f>Tabella3[[#This Row],[Descrizione Attività]]</f>
        <v>ORE CONTO PROPRIO</v>
      </c>
      <c r="U1532" s="57" t="str">
        <f>IF(Tabella1[[#This Row],[DATA]]="","","02")</f>
        <v>02</v>
      </c>
      <c r="V1532" s="34"/>
      <c r="W1532" s="34"/>
      <c r="X1532" s="33"/>
      <c r="Y1532" s="23"/>
      <c r="Z1532" s="21" t="str">
        <f t="shared" si="516"/>
        <v>giovedì</v>
      </c>
      <c r="AA1532" s="22">
        <f t="shared" si="517"/>
        <v>8</v>
      </c>
      <c r="AB1532" s="22" t="str">
        <f t="shared" si="518"/>
        <v>08:00</v>
      </c>
      <c r="AC1532" s="22" t="str">
        <f t="shared" si="519"/>
        <v>NO</v>
      </c>
      <c r="AD1532" s="46"/>
      <c r="AE1532" s="85">
        <v>45855</v>
      </c>
      <c r="AF1532" s="86" t="s">
        <v>107</v>
      </c>
      <c r="AG1532" s="86"/>
      <c r="AH1532" s="86">
        <v>4041</v>
      </c>
      <c r="AI1532" s="86">
        <v>10</v>
      </c>
      <c r="AJ1532" s="87">
        <v>6</v>
      </c>
      <c r="AK1532" s="87">
        <v>14</v>
      </c>
      <c r="AL1532" s="87">
        <v>8</v>
      </c>
      <c r="AM1532" s="86" t="s">
        <v>62</v>
      </c>
      <c r="AN1532" s="86" t="s">
        <v>49</v>
      </c>
      <c r="AO1532" s="75">
        <v>4041</v>
      </c>
    </row>
    <row r="1533" spans="1:41" ht="14.45" customHeight="1">
      <c r="A1533" s="38"/>
      <c r="B1533" s="9">
        <f t="shared" si="506"/>
        <v>45855</v>
      </c>
      <c r="C1533" s="39" t="str">
        <f t="shared" si="527"/>
        <v>23/134</v>
      </c>
      <c r="D1533" s="38" t="str">
        <f>IF(AF1533="", "", IFERROR(TEXT(INDEX(Tabella4[N°], MATCH("*"&amp;AF1533&amp;"*", Tabella4[DIPENDENTE], 0)), "0000"), "Non trovato"))</f>
        <v>2109</v>
      </c>
      <c r="E1533" s="38" t="str">
        <f>IF(AG1533="", "", IF(ISERROR(MATCH("*"&amp;AG1533&amp;"*", Tabella4[DIPENDENTE], 0)), "Non trovato", TEXT(INDEX(Tabella4[N°], MATCH("*"&amp;AG1533&amp;"*", Tabella4[DIPENDENTE], 0)), "0000")))</f>
        <v/>
      </c>
      <c r="F1533" s="48" t="str">
        <f t="shared" si="507"/>
        <v>CAVALLI</v>
      </c>
      <c r="G1533" s="48" t="str">
        <f t="shared" si="508"/>
        <v/>
      </c>
      <c r="H1533" s="57"/>
      <c r="I1533" s="68" t="str">
        <f t="shared" si="509"/>
        <v>02</v>
      </c>
      <c r="J1533" s="39" t="str">
        <f t="shared" si="524"/>
        <v/>
      </c>
      <c r="K1533" s="40" t="str">
        <f t="shared" si="525"/>
        <v>08:00</v>
      </c>
      <c r="L1533" s="48"/>
      <c r="M1533" s="41" t="str">
        <f t="shared" si="526"/>
        <v/>
      </c>
      <c r="N1533" s="41" t="str">
        <f t="shared" si="510"/>
        <v/>
      </c>
      <c r="O1533" s="10" t="str">
        <f t="shared" si="511"/>
        <v>08:00</v>
      </c>
      <c r="P1533" s="10" t="str">
        <f t="shared" si="512"/>
        <v/>
      </c>
      <c r="Q1533" s="48" t="str">
        <f t="shared" si="513"/>
        <v/>
      </c>
      <c r="R1533" s="48" t="str">
        <f t="shared" si="514"/>
        <v/>
      </c>
      <c r="S1533" s="42" t="str">
        <f t="shared" si="515"/>
        <v>SINGOLO</v>
      </c>
      <c r="T1533" s="57" t="str">
        <f>Tabella3[[#This Row],[Descrizione Attività]]</f>
        <v>Manutenzione Strumentale Isab</v>
      </c>
      <c r="U1533" s="57" t="str">
        <f>IF(Tabella1[[#This Row],[DATA]]="","","02")</f>
        <v>02</v>
      </c>
      <c r="V1533" s="34"/>
      <c r="W1533" s="34"/>
      <c r="X1533" s="33"/>
      <c r="Y1533" s="23"/>
      <c r="Z1533" s="21" t="str">
        <f t="shared" si="516"/>
        <v>giovedì</v>
      </c>
      <c r="AA1533" s="22">
        <f t="shared" si="517"/>
        <v>8</v>
      </c>
      <c r="AB1533" s="22" t="str">
        <f t="shared" si="518"/>
        <v>08:00</v>
      </c>
      <c r="AC1533" s="22" t="str">
        <f t="shared" si="519"/>
        <v>NO</v>
      </c>
      <c r="AD1533" s="46"/>
      <c r="AE1533" s="85">
        <v>45855</v>
      </c>
      <c r="AF1533" s="86" t="s">
        <v>114</v>
      </c>
      <c r="AG1533" s="86"/>
      <c r="AH1533" s="86">
        <v>23134</v>
      </c>
      <c r="AI1533" s="86">
        <v>20</v>
      </c>
      <c r="AJ1533" s="87">
        <v>6</v>
      </c>
      <c r="AK1533" s="87">
        <v>14</v>
      </c>
      <c r="AL1533" s="87">
        <v>8</v>
      </c>
      <c r="AM1533" s="86" t="s">
        <v>156</v>
      </c>
      <c r="AN1533" s="86" t="s">
        <v>49</v>
      </c>
      <c r="AO1533" s="75" t="s">
        <v>46</v>
      </c>
    </row>
    <row r="1534" spans="1:41" ht="14.45" customHeight="1">
      <c r="A1534" s="38"/>
      <c r="B1534" s="9">
        <f t="shared" si="506"/>
        <v>45855</v>
      </c>
      <c r="C1534" s="39">
        <f t="shared" si="527"/>
        <v>404</v>
      </c>
      <c r="D1534" s="38" t="str">
        <f>IF(AF1534="", "", IFERROR(TEXT(INDEX(Tabella4[N°], MATCH("*"&amp;AF1534&amp;"*", Tabella4[DIPENDENTE], 0)), "0000"), "Non trovato"))</f>
        <v>0552</v>
      </c>
      <c r="E1534" s="38" t="str">
        <f>IF(AG1534="", "", IF(ISERROR(MATCH("*"&amp;AG1534&amp;"*", Tabella4[DIPENDENTE], 0)), "Non trovato", TEXT(INDEX(Tabella4[N°], MATCH("*"&amp;AG1534&amp;"*", Tabella4[DIPENDENTE], 0)), "0000")))</f>
        <v/>
      </c>
      <c r="F1534" s="48" t="str">
        <f t="shared" si="507"/>
        <v>DI MARE</v>
      </c>
      <c r="G1534" s="48" t="str">
        <f t="shared" si="508"/>
        <v/>
      </c>
      <c r="H1534" s="57"/>
      <c r="I1534" s="68" t="str">
        <f t="shared" si="509"/>
        <v>02</v>
      </c>
      <c r="J1534" s="39" t="str">
        <f t="shared" si="524"/>
        <v>00:30</v>
      </c>
      <c r="K1534" s="40" t="str">
        <f t="shared" si="525"/>
        <v/>
      </c>
      <c r="L1534" s="48"/>
      <c r="M1534" s="41" t="str">
        <f t="shared" si="526"/>
        <v/>
      </c>
      <c r="N1534" s="41" t="str">
        <f t="shared" si="510"/>
        <v/>
      </c>
      <c r="O1534" s="10" t="str">
        <f t="shared" si="511"/>
        <v>00:30</v>
      </c>
      <c r="P1534" s="10" t="str">
        <f t="shared" si="512"/>
        <v/>
      </c>
      <c r="Q1534" s="48" t="str">
        <f t="shared" si="513"/>
        <v/>
      </c>
      <c r="R1534" s="48" t="str">
        <f t="shared" si="514"/>
        <v/>
      </c>
      <c r="S1534" s="42" t="str">
        <f t="shared" si="515"/>
        <v>SINGOLO</v>
      </c>
      <c r="T1534" s="57" t="str">
        <f>Tabella3[[#This Row],[Descrizione Attività]]</f>
        <v>ORE CONTO PROPRIO</v>
      </c>
      <c r="U1534" s="57" t="str">
        <f>IF(Tabella1[[#This Row],[DATA]]="","","02")</f>
        <v>02</v>
      </c>
      <c r="V1534" s="34"/>
      <c r="W1534" s="34"/>
      <c r="X1534" s="33"/>
      <c r="Y1534" s="23"/>
      <c r="Z1534" s="21" t="str">
        <f t="shared" si="516"/>
        <v>giovedì</v>
      </c>
      <c r="AA1534" s="22">
        <f t="shared" si="517"/>
        <v>0.5</v>
      </c>
      <c r="AB1534" s="22" t="str">
        <f t="shared" si="518"/>
        <v>00:30</v>
      </c>
      <c r="AC1534" s="22" t="str">
        <f t="shared" si="519"/>
        <v>NO</v>
      </c>
      <c r="AD1534" s="46"/>
      <c r="AE1534" s="85">
        <v>45855</v>
      </c>
      <c r="AF1534" s="86" t="s">
        <v>63</v>
      </c>
      <c r="AG1534" s="86"/>
      <c r="AH1534" s="86">
        <v>4041</v>
      </c>
      <c r="AI1534" s="86">
        <v>10</v>
      </c>
      <c r="AJ1534" s="87">
        <v>5.3</v>
      </c>
      <c r="AK1534" s="87">
        <v>6</v>
      </c>
      <c r="AL1534" s="87">
        <v>0.5</v>
      </c>
      <c r="AM1534" s="86" t="s">
        <v>62</v>
      </c>
      <c r="AN1534" s="86" t="s">
        <v>49</v>
      </c>
      <c r="AO1534" s="75">
        <v>4041</v>
      </c>
    </row>
    <row r="1535" spans="1:41" ht="14.45" customHeight="1">
      <c r="A1535" s="38"/>
      <c r="B1535" s="9">
        <f t="shared" si="506"/>
        <v>45855</v>
      </c>
      <c r="C1535" s="39">
        <f t="shared" si="527"/>
        <v>404</v>
      </c>
      <c r="D1535" s="38" t="str">
        <f>IF(AF1535="", "", IFERROR(TEXT(INDEX(Tabella4[N°], MATCH("*"&amp;AF1535&amp;"*", Tabella4[DIPENDENTE], 0)), "0000"), "Non trovato"))</f>
        <v>0278</v>
      </c>
      <c r="E1535" s="38" t="str">
        <f>IF(AG1535="", "", IF(ISERROR(MATCH("*"&amp;AG1535&amp;"*", Tabella4[DIPENDENTE], 0)), "Non trovato", TEXT(INDEX(Tabella4[N°], MATCH("*"&amp;AG1535&amp;"*", Tabella4[DIPENDENTE], 0)), "0000")))</f>
        <v/>
      </c>
      <c r="F1535" s="48" t="str">
        <f t="shared" si="507"/>
        <v>INTRESSALVI</v>
      </c>
      <c r="G1535" s="48" t="str">
        <f t="shared" si="508"/>
        <v/>
      </c>
      <c r="H1535" s="57"/>
      <c r="I1535" s="68" t="str">
        <f t="shared" si="509"/>
        <v>02</v>
      </c>
      <c r="J1535" s="39" t="str">
        <f t="shared" si="524"/>
        <v>08:00</v>
      </c>
      <c r="K1535" s="40" t="str">
        <f t="shared" si="525"/>
        <v/>
      </c>
      <c r="L1535" s="48"/>
      <c r="M1535" s="41" t="str">
        <f t="shared" si="526"/>
        <v/>
      </c>
      <c r="N1535" s="41" t="str">
        <f t="shared" si="510"/>
        <v/>
      </c>
      <c r="O1535" s="10" t="str">
        <f t="shared" si="511"/>
        <v>08:00</v>
      </c>
      <c r="P1535" s="10" t="str">
        <f t="shared" si="512"/>
        <v/>
      </c>
      <c r="Q1535" s="48" t="str">
        <f t="shared" si="513"/>
        <v/>
      </c>
      <c r="R1535" s="48" t="str">
        <f t="shared" si="514"/>
        <v/>
      </c>
      <c r="S1535" s="42" t="str">
        <f t="shared" si="515"/>
        <v>SINGOLO</v>
      </c>
      <c r="T1535" s="57" t="str">
        <f>Tabella3[[#This Row],[Descrizione Attività]]</f>
        <v>ORE CONTO PROPRIO</v>
      </c>
      <c r="U1535" s="57" t="str">
        <f>IF(Tabella1[[#This Row],[DATA]]="","","02")</f>
        <v>02</v>
      </c>
      <c r="V1535" s="34"/>
      <c r="W1535" s="34"/>
      <c r="X1535" s="33"/>
      <c r="Y1535" s="23"/>
      <c r="Z1535" s="21" t="str">
        <f t="shared" si="516"/>
        <v>giovedì</v>
      </c>
      <c r="AA1535" s="22">
        <f t="shared" si="517"/>
        <v>8</v>
      </c>
      <c r="AB1535" s="22" t="str">
        <f t="shared" si="518"/>
        <v>08:00</v>
      </c>
      <c r="AC1535" s="22" t="str">
        <f t="shared" si="519"/>
        <v>NO</v>
      </c>
      <c r="AD1535" s="46"/>
      <c r="AE1535" s="85">
        <v>45855</v>
      </c>
      <c r="AF1535" s="86" t="s">
        <v>50</v>
      </c>
      <c r="AG1535" s="86"/>
      <c r="AH1535" s="86">
        <v>4041</v>
      </c>
      <c r="AI1535" s="86">
        <v>10</v>
      </c>
      <c r="AJ1535" s="87">
        <v>6</v>
      </c>
      <c r="AK1535" s="87">
        <v>14</v>
      </c>
      <c r="AL1535" s="87">
        <v>8</v>
      </c>
      <c r="AM1535" s="86" t="s">
        <v>62</v>
      </c>
      <c r="AN1535" s="86" t="s">
        <v>49</v>
      </c>
      <c r="AO1535" s="75">
        <v>4041</v>
      </c>
    </row>
    <row r="1536" spans="1:41" ht="14.45" customHeight="1">
      <c r="A1536" s="38"/>
      <c r="B1536" s="9">
        <f t="shared" si="506"/>
        <v>45855</v>
      </c>
      <c r="C1536" s="39" t="str">
        <f t="shared" si="527"/>
        <v>23/134</v>
      </c>
      <c r="D1536" s="38" t="str">
        <f>IF(AF1536="", "", IFERROR(TEXT(INDEX(Tabella4[N°], MATCH("*"&amp;AF1536&amp;"*", Tabella4[DIPENDENTE], 0)), "0000"), "Non trovato"))</f>
        <v>0263</v>
      </c>
      <c r="E1536" s="38" t="str">
        <f>IF(AG1536="", "", IF(ISERROR(MATCH("*"&amp;AG1536&amp;"*", Tabella4[DIPENDENTE], 0)), "Non trovato", TEXT(INDEX(Tabella4[N°], MATCH("*"&amp;AG1536&amp;"*", Tabella4[DIPENDENTE], 0)), "0000")))</f>
        <v/>
      </c>
      <c r="F1536" s="48" t="str">
        <f t="shared" si="507"/>
        <v>ROSSITTO G</v>
      </c>
      <c r="G1536" s="48" t="str">
        <f t="shared" si="508"/>
        <v/>
      </c>
      <c r="H1536" s="57"/>
      <c r="I1536" s="68" t="str">
        <f t="shared" si="509"/>
        <v>02</v>
      </c>
      <c r="J1536" s="39" t="str">
        <f t="shared" si="524"/>
        <v/>
      </c>
      <c r="K1536" s="40" t="str">
        <f t="shared" si="525"/>
        <v>05:00</v>
      </c>
      <c r="L1536" s="48"/>
      <c r="M1536" s="41" t="str">
        <f t="shared" si="526"/>
        <v/>
      </c>
      <c r="N1536" s="41" t="str">
        <f t="shared" si="510"/>
        <v/>
      </c>
      <c r="O1536" s="10" t="str">
        <f t="shared" si="511"/>
        <v>05:00</v>
      </c>
      <c r="P1536" s="10" t="str">
        <f t="shared" si="512"/>
        <v/>
      </c>
      <c r="Q1536" s="48" t="str">
        <f t="shared" si="513"/>
        <v/>
      </c>
      <c r="R1536" s="48" t="str">
        <f t="shared" si="514"/>
        <v/>
      </c>
      <c r="S1536" s="42" t="str">
        <f t="shared" si="515"/>
        <v>SINGOLO</v>
      </c>
      <c r="T1536" s="57" t="str">
        <f>Tabella3[[#This Row],[Descrizione Attività]]</f>
        <v>Manutenzione Elettrica Isab</v>
      </c>
      <c r="U1536" s="57" t="str">
        <f>IF(Tabella1[[#This Row],[DATA]]="","","02")</f>
        <v>02</v>
      </c>
      <c r="V1536" s="34"/>
      <c r="W1536" s="34"/>
      <c r="X1536" s="33"/>
      <c r="Y1536" s="23"/>
      <c r="Z1536" s="21" t="str">
        <f t="shared" si="516"/>
        <v>giovedì</v>
      </c>
      <c r="AA1536" s="22">
        <f t="shared" si="517"/>
        <v>5</v>
      </c>
      <c r="AB1536" s="22" t="str">
        <f t="shared" si="518"/>
        <v>05:00</v>
      </c>
      <c r="AC1536" s="22" t="str">
        <f t="shared" si="519"/>
        <v>NO</v>
      </c>
      <c r="AD1536" s="46"/>
      <c r="AE1536" s="85">
        <v>45855</v>
      </c>
      <c r="AF1536" s="86" t="s">
        <v>110</v>
      </c>
      <c r="AG1536" s="86"/>
      <c r="AH1536" s="86">
        <v>23134</v>
      </c>
      <c r="AI1536" s="86">
        <v>10</v>
      </c>
      <c r="AJ1536" s="87">
        <v>6</v>
      </c>
      <c r="AK1536" s="87">
        <v>11</v>
      </c>
      <c r="AL1536" s="87">
        <v>5</v>
      </c>
      <c r="AM1536" s="86" t="s">
        <v>111</v>
      </c>
      <c r="AN1536" s="86" t="s">
        <v>49</v>
      </c>
      <c r="AO1536" s="75" t="s">
        <v>61</v>
      </c>
    </row>
    <row r="1537" spans="1:41" ht="14.45" customHeight="1">
      <c r="A1537" s="38"/>
      <c r="B1537" s="9">
        <f t="shared" si="506"/>
        <v>45855</v>
      </c>
      <c r="C1537" s="39">
        <f t="shared" si="527"/>
        <v>404</v>
      </c>
      <c r="D1537" s="38" t="str">
        <f>IF(AF1537="", "", IFERROR(TEXT(INDEX(Tabella4[N°], MATCH("*"&amp;AF1537&amp;"*", Tabella4[DIPENDENTE], 0)), "0000"), "Non trovato"))</f>
        <v>0483</v>
      </c>
      <c r="E1537" s="38" t="str">
        <f>IF(AG1537="", "", IF(ISERROR(MATCH("*"&amp;AG1537&amp;"*", Tabella4[DIPENDENTE], 0)), "Non trovato", TEXT(INDEX(Tabella4[N°], MATCH("*"&amp;AG1537&amp;"*", Tabella4[DIPENDENTE], 0)), "0000")))</f>
        <v/>
      </c>
      <c r="F1537" s="48" t="str">
        <f t="shared" si="507"/>
        <v>SCARAVELLI</v>
      </c>
      <c r="G1537" s="48" t="str">
        <f t="shared" si="508"/>
        <v/>
      </c>
      <c r="H1537" s="57"/>
      <c r="I1537" s="68" t="str">
        <f t="shared" si="509"/>
        <v>02</v>
      </c>
      <c r="J1537" s="39" t="str">
        <f t="shared" si="524"/>
        <v>05:00</v>
      </c>
      <c r="K1537" s="40" t="str">
        <f t="shared" si="525"/>
        <v/>
      </c>
      <c r="L1537" s="48"/>
      <c r="M1537" s="41" t="str">
        <f t="shared" si="526"/>
        <v/>
      </c>
      <c r="N1537" s="41" t="str">
        <f t="shared" si="510"/>
        <v/>
      </c>
      <c r="O1537" s="10" t="str">
        <f t="shared" si="511"/>
        <v>05:00</v>
      </c>
      <c r="P1537" s="10" t="str">
        <f t="shared" si="512"/>
        <v/>
      </c>
      <c r="Q1537" s="48" t="str">
        <f t="shared" si="513"/>
        <v/>
      </c>
      <c r="R1537" s="48" t="str">
        <f t="shared" si="514"/>
        <v/>
      </c>
      <c r="S1537" s="42" t="str">
        <f t="shared" si="515"/>
        <v>SINGOLO</v>
      </c>
      <c r="T1537" s="57" t="str">
        <f>Tabella3[[#This Row],[Descrizione Attività]]</f>
        <v>ORE CONTO PROPRIO</v>
      </c>
      <c r="U1537" s="57" t="str">
        <f>IF(Tabella1[[#This Row],[DATA]]="","","02")</f>
        <v>02</v>
      </c>
      <c r="V1537" s="34"/>
      <c r="W1537" s="34"/>
      <c r="X1537" s="33"/>
      <c r="Y1537" s="23"/>
      <c r="Z1537" s="21" t="str">
        <f t="shared" si="516"/>
        <v>giovedì</v>
      </c>
      <c r="AA1537" s="22">
        <f t="shared" si="517"/>
        <v>5</v>
      </c>
      <c r="AB1537" s="22" t="str">
        <f t="shared" si="518"/>
        <v>05:00</v>
      </c>
      <c r="AC1537" s="22" t="str">
        <f t="shared" si="519"/>
        <v>NO</v>
      </c>
      <c r="AD1537" s="46"/>
      <c r="AE1537" s="85">
        <v>45855</v>
      </c>
      <c r="AF1537" s="86" t="s">
        <v>51</v>
      </c>
      <c r="AG1537" s="86"/>
      <c r="AH1537" s="86">
        <v>4041</v>
      </c>
      <c r="AI1537" s="86">
        <v>10</v>
      </c>
      <c r="AJ1537" s="87">
        <v>6</v>
      </c>
      <c r="AK1537" s="87">
        <v>11</v>
      </c>
      <c r="AL1537" s="87">
        <v>5</v>
      </c>
      <c r="AM1537" s="86" t="s">
        <v>62</v>
      </c>
      <c r="AN1537" s="86" t="s">
        <v>49</v>
      </c>
      <c r="AO1537" s="75">
        <v>4041</v>
      </c>
    </row>
    <row r="1538" spans="1:41" ht="14.45" customHeight="1">
      <c r="A1538" s="38"/>
      <c r="B1538" s="9">
        <f t="shared" si="506"/>
        <v>45855</v>
      </c>
      <c r="C1538" s="39">
        <f t="shared" si="527"/>
        <v>5400256406</v>
      </c>
      <c r="D1538" s="38" t="str">
        <f>IF(AF1538="", "", IFERROR(TEXT(INDEX(Tabella4[N°], MATCH("*"&amp;AF1538&amp;"*", Tabella4[DIPENDENTE], 0)), "0000"), "Non trovato"))</f>
        <v>1904</v>
      </c>
      <c r="E1538" s="38" t="str">
        <f>IF(AG1538="", "", IF(ISERROR(MATCH("*"&amp;AG1538&amp;"*", Tabella4[DIPENDENTE], 0)), "Non trovato", TEXT(INDEX(Tabella4[N°], MATCH("*"&amp;AG1538&amp;"*", Tabella4[DIPENDENTE], 0)), "0000")))</f>
        <v/>
      </c>
      <c r="F1538" s="48" t="str">
        <f t="shared" si="507"/>
        <v>LA ROCCA</v>
      </c>
      <c r="G1538" s="48" t="str">
        <f t="shared" si="508"/>
        <v/>
      </c>
      <c r="H1538" s="57"/>
      <c r="I1538" s="68" t="str">
        <f t="shared" si="509"/>
        <v>02</v>
      </c>
      <c r="J1538" s="39" t="str">
        <f t="shared" si="524"/>
        <v/>
      </c>
      <c r="K1538" s="40" t="str">
        <f t="shared" si="525"/>
        <v>03:45</v>
      </c>
      <c r="L1538" s="48"/>
      <c r="M1538" s="41" t="str">
        <f t="shared" si="526"/>
        <v/>
      </c>
      <c r="N1538" s="41" t="str">
        <f t="shared" si="510"/>
        <v/>
      </c>
      <c r="O1538" s="10" t="str">
        <f t="shared" si="511"/>
        <v>03:45</v>
      </c>
      <c r="P1538" s="10" t="str">
        <f t="shared" si="512"/>
        <v/>
      </c>
      <c r="Q1538" s="48" t="str">
        <f t="shared" si="513"/>
        <v/>
      </c>
      <c r="R1538" s="48" t="str">
        <f t="shared" si="514"/>
        <v/>
      </c>
      <c r="S1538" s="42" t="str">
        <f t="shared" si="515"/>
        <v>SINGOLO</v>
      </c>
      <c r="T1538" s="57" t="str">
        <f>Tabella3[[#This Row],[Descrizione Attività]]</f>
        <v>Ric. gua. ILLUMINAZIONE SP3</v>
      </c>
      <c r="U1538" s="57" t="str">
        <f>IF(Tabella1[[#This Row],[DATA]]="","","02")</f>
        <v>02</v>
      </c>
      <c r="V1538" s="34"/>
      <c r="W1538" s="34"/>
      <c r="X1538" s="33"/>
      <c r="Y1538" s="23"/>
      <c r="Z1538" s="21" t="str">
        <f t="shared" si="516"/>
        <v>giovedì</v>
      </c>
      <c r="AA1538" s="22">
        <f t="shared" si="517"/>
        <v>3.75</v>
      </c>
      <c r="AB1538" s="22" t="str">
        <f t="shared" si="518"/>
        <v>03:45</v>
      </c>
      <c r="AC1538" s="22" t="str">
        <f t="shared" si="519"/>
        <v>NO</v>
      </c>
      <c r="AD1538" s="46"/>
      <c r="AE1538" s="85">
        <v>45855</v>
      </c>
      <c r="AF1538" s="86" t="s">
        <v>59</v>
      </c>
      <c r="AG1538" s="86"/>
      <c r="AH1538" s="86">
        <v>5400256406</v>
      </c>
      <c r="AI1538" s="86">
        <v>10</v>
      </c>
      <c r="AJ1538" s="87">
        <v>6.15</v>
      </c>
      <c r="AK1538" s="87">
        <v>10</v>
      </c>
      <c r="AL1538" s="87">
        <v>3.75</v>
      </c>
      <c r="AM1538" s="86" t="s">
        <v>211</v>
      </c>
      <c r="AN1538" s="86" t="s">
        <v>45</v>
      </c>
      <c r="AO1538" s="75" t="s">
        <v>61</v>
      </c>
    </row>
    <row r="1539" spans="1:41" ht="14.45" customHeight="1">
      <c r="A1539" s="38"/>
      <c r="B1539" s="9">
        <f t="shared" si="506"/>
        <v>45855</v>
      </c>
      <c r="C1539" s="39">
        <f t="shared" si="527"/>
        <v>5400258412</v>
      </c>
      <c r="D1539" s="38" t="str">
        <f>IF(AF1539="", "", IFERROR(TEXT(INDEX(Tabella4[N°], MATCH("*"&amp;AF1539&amp;"*", Tabella4[DIPENDENTE], 0)), "0000"), "Non trovato"))</f>
        <v>1904</v>
      </c>
      <c r="E1539" s="38" t="str">
        <f>IF(AG1539="", "", IF(ISERROR(MATCH("*"&amp;AG1539&amp;"*", Tabella4[DIPENDENTE], 0)), "Non trovato", TEXT(INDEX(Tabella4[N°], MATCH("*"&amp;AG1539&amp;"*", Tabella4[DIPENDENTE], 0)), "0000")))</f>
        <v>2150</v>
      </c>
      <c r="F1539" s="48" t="str">
        <f t="shared" si="507"/>
        <v>LA ROCCA</v>
      </c>
      <c r="G1539" s="48" t="str">
        <f t="shared" si="508"/>
        <v>RIZZA C</v>
      </c>
      <c r="H1539" s="57"/>
      <c r="I1539" s="68" t="str">
        <f t="shared" si="509"/>
        <v>02</v>
      </c>
      <c r="J1539" s="39" t="str">
        <f t="shared" si="524"/>
        <v/>
      </c>
      <c r="K1539" s="40" t="str">
        <f t="shared" si="525"/>
        <v>04:00</v>
      </c>
      <c r="L1539" s="48"/>
      <c r="M1539" s="41" t="str">
        <f t="shared" si="526"/>
        <v/>
      </c>
      <c r="N1539" s="41" t="str">
        <f t="shared" si="510"/>
        <v/>
      </c>
      <c r="O1539" s="10" t="str">
        <f t="shared" si="511"/>
        <v>04:00</v>
      </c>
      <c r="P1539" s="10" t="str">
        <f t="shared" si="512"/>
        <v/>
      </c>
      <c r="Q1539" s="48" t="str">
        <f t="shared" si="513"/>
        <v/>
      </c>
      <c r="R1539" s="48" t="str">
        <f t="shared" si="514"/>
        <v/>
      </c>
      <c r="S1539" s="42" t="str">
        <f t="shared" si="515"/>
        <v>DOPPIO</v>
      </c>
      <c r="T1539" s="57" t="str">
        <f>Tabella3[[#This Row],[Descrizione Attività]]</f>
        <v>04F101 ripristini elettrici COEMI</v>
      </c>
      <c r="U1539" s="57" t="str">
        <f>IF(Tabella1[[#This Row],[DATA]]="","","02")</f>
        <v>02</v>
      </c>
      <c r="V1539" s="34"/>
      <c r="W1539" s="34"/>
      <c r="X1539" s="33"/>
      <c r="Y1539" s="23"/>
      <c r="Z1539" s="21" t="str">
        <f t="shared" si="516"/>
        <v>giovedì</v>
      </c>
      <c r="AA1539" s="22">
        <f t="shared" si="517"/>
        <v>4</v>
      </c>
      <c r="AB1539" s="22" t="str">
        <f t="shared" si="518"/>
        <v>04:00</v>
      </c>
      <c r="AC1539" s="22" t="str">
        <f t="shared" si="519"/>
        <v>NO</v>
      </c>
      <c r="AD1539" s="46"/>
      <c r="AE1539" s="85">
        <v>45855</v>
      </c>
      <c r="AF1539" s="86" t="s">
        <v>59</v>
      </c>
      <c r="AG1539" s="86" t="s">
        <v>78</v>
      </c>
      <c r="AH1539" s="86">
        <v>5400258412</v>
      </c>
      <c r="AI1539" s="86">
        <v>10</v>
      </c>
      <c r="AJ1539" s="87">
        <v>10</v>
      </c>
      <c r="AK1539" s="87">
        <v>14</v>
      </c>
      <c r="AL1539" s="87">
        <v>8</v>
      </c>
      <c r="AM1539" s="86" t="s">
        <v>302</v>
      </c>
      <c r="AN1539" s="86" t="s">
        <v>45</v>
      </c>
      <c r="AO1539" s="75" t="s">
        <v>61</v>
      </c>
    </row>
    <row r="1540" spans="1:41" ht="14.45" customHeight="1">
      <c r="A1540" s="38"/>
      <c r="B1540" s="9">
        <f t="shared" ref="B1540:B1603" si="528">IF(OR(AE1540="", AE1540=0), "", AE1540)</f>
        <v>45855</v>
      </c>
      <c r="C1540" s="39">
        <f>IF(AH1540="","", IF(OR(AH1540=4041, AH1540=4042, AH1540=4043, AH1540=4044, AH1540=4045, AH1540=4046, AH1540=4048, AH1540=4049, AH1540=4051, AH1540=4052, AH1540=4053, AH1540=4054),
    404,
    IF(AH1540=4047,
        "ALTRO CANTIERE",
        IF(AH1540=4050,
            430,
            IF(LEN(AH1540)=5,
                MID(AH1540, 1, 2) &amp; "/" &amp; MID(AH1540, 3, 3),
                AH1540
            )
        )
    )
))</f>
        <v>5400257240</v>
      </c>
      <c r="D1540" s="38" t="str">
        <f>IF(AF1540="", "", IFERROR(TEXT(INDEX(Tabella4[N°], MATCH("*"&amp;AF1540&amp;"*", Tabella4[DIPENDENTE], 0)), "0000"), "Non trovato"))</f>
        <v>0490</v>
      </c>
      <c r="E1540" s="38" t="str">
        <f>IF(AG1540="", "", IF(ISERROR(MATCH("*"&amp;AG1540&amp;"*", Tabella4[DIPENDENTE], 0)), "Non trovato", TEXT(INDEX(Tabella4[N°], MATCH("*"&amp;AG1540&amp;"*", Tabella4[DIPENDENTE], 0)), "0000")))</f>
        <v/>
      </c>
      <c r="F1540" s="48" t="str">
        <f t="shared" ref="F1540:F1603" si="529">IF(AF1540="","",AF1540)</f>
        <v>RICIPUTO</v>
      </c>
      <c r="G1540" s="48" t="str">
        <f t="shared" ref="G1540:G1603" si="530">IF(AG1540="","",AG1540)</f>
        <v/>
      </c>
      <c r="H1540" s="57"/>
      <c r="I1540" s="68" t="str">
        <f t="shared" ref="I1540:I1603" si="531">IF(B1540&lt;&gt;"", "02", "")</f>
        <v>02</v>
      </c>
      <c r="J1540" s="39" t="str">
        <f>IF(OR(AH1540=4041, AH1540=4048, AH1540=4049, AH1540=4054, AH1540=4050,AH1540=428),
    IF(TEXT(VALUE(AB1540) -
        IF(M1540&lt;&gt;"", VALUE(M1540), 0) -
        IF(N1540&lt;&gt;"", VALUE(N1540), 0),
    "[hh]:mm") = "00:00",
    "",
    TEXT(VALUE(AB1540) -
        IF(M1540&lt;&gt;"", VALUE(M1540), 0) -
        IF(N1540&lt;&gt;"", VALUE(N1540), 0),
    "[hh]:mm")),
    "")</f>
        <v/>
      </c>
      <c r="K1540" s="40" t="str">
        <f>IF(AND(AH1540&lt;&gt;4041, AH1540&lt;&gt;428, AH1540&lt;&gt;4048, AH1540&lt;&gt;4054, AH1540&lt;&gt;4049, AH1540&lt;&gt;4045, AH1540&lt;&gt;4046, AH1540&lt;&gt;4052, AH1540&lt;&gt;4044, AH1540&lt;&gt;4042, AH1540&lt;&gt;4043, AH1540&lt;&gt;4053, AH1540&lt;&gt;4047, AH1540&lt;&gt;4050),
    IF(ISERROR(TEXT(VALUE(AB1540) -
        IF(M1540&lt;&gt;"", VALUE(M1540), 0) -
        IF(N1540&lt;&gt;"", VALUE(N1540), 0),
    "[hh]:mm")), "",
    IF(TEXT(VALUE(AB1540) -
        IF(M1540&lt;&gt;"", VALUE(M1540), 0) -
        IF(N1540&lt;&gt;"", VALUE(N1540), 0),
    "[hh]:mm") = "00:00",
    "",
    TEXT(VALUE(AB1540) -
        IF(M1540&lt;&gt;"", VALUE(M1540), 0) -
        IF(N1540&lt;&gt;"", VALUE(N1540), 0),
    "[hh]:mm"))),
    "")</f>
        <v>07:45</v>
      </c>
      <c r="L1540" s="48"/>
      <c r="M1540" s="41" t="str">
        <f>IF(AND(AC1540="NO", OR(Z1540="lunedì", Z1540="martedì", Z1540="mercoledì", Z1540="giovedì", Z1540="venerdì")),
    IF(Z1540="venerdì",
        IF(VALUE(AB1540)&gt;VALUE("7:00"),TEXT(VALUE(AB1540)-VALUE("7:00"),"[hh]:mm"),""),
        IF(VALUE(AB1540)&gt;VALUE("8:15"),TEXT(VALUE(AB1540)-VALUE("8:15"),"[hh]:mm"),"")
    ),
"")</f>
        <v/>
      </c>
      <c r="N1540" s="41" t="str">
        <f t="shared" ref="N1540:N1603" si="532">IF(AND(OR(Z1540="sabato", Z1540="domenica", AC1540="SI"), AB1540&lt;&gt;0), AB1540, "")</f>
        <v/>
      </c>
      <c r="O1540" s="10" t="str">
        <f t="shared" ref="O1540:O1603" si="533">AB1540</f>
        <v>07:45</v>
      </c>
      <c r="P1540" s="10" t="str">
        <f t="shared" ref="P1540:P1603" si="534">IF(OR(AH1540=4042, AH1540=4044),AB1540, "")</f>
        <v/>
      </c>
      <c r="Q1540" s="48" t="str">
        <f t="shared" ref="Q1540:Q1603" si="535">IF(OR(AH1540=4043, AH1540=4053),AB1540, "")</f>
        <v/>
      </c>
      <c r="R1540" s="48" t="str">
        <f t="shared" ref="R1540:R1603" si="536">IF(OR(AH1540=4045, AH1540=4046,AH1540=4052),AB1540, "")</f>
        <v/>
      </c>
      <c r="S1540" s="42" t="str">
        <f t="shared" ref="S1540:S1603" si="537">IF(G1540="",IF(F1540="","","SINGOLO"),IF(F1540&lt;&gt;"","DOPPIO",""))</f>
        <v>SINGOLO</v>
      </c>
      <c r="T1540" s="57" t="str">
        <f>Tabella3[[#This Row],[Descrizione Attività]]</f>
        <v>ARCOM BLE PON: squ stru corrett Luglio</v>
      </c>
      <c r="U1540" s="57" t="str">
        <f>IF(Tabella1[[#This Row],[DATA]]="","","02")</f>
        <v>02</v>
      </c>
      <c r="V1540" s="34"/>
      <c r="W1540" s="34"/>
      <c r="X1540" s="33"/>
      <c r="Y1540" s="23"/>
      <c r="Z1540" s="21" t="str">
        <f t="shared" ref="Z1540:Z1603" si="538">TEXT(B1540, "gggg")</f>
        <v>giovedì</v>
      </c>
      <c r="AA1540" s="22">
        <f t="shared" ref="AA1540:AA1603" si="539">IF(AND(AF1540="", AG1540=""), "", IF(AND(AF1540&lt;&gt;"", AG1540&lt;&gt;""), AL1540/2, AL1540))</f>
        <v>7.75</v>
      </c>
      <c r="AB1540" s="22" t="str">
        <f t="shared" ref="AB1540:AB1603" si="540">IF(AA1540="", "", TEXT(AA1540/24, "[hh]:mm"))</f>
        <v>07:45</v>
      </c>
      <c r="AC1540" s="22" t="str">
        <f t="shared" ref="AC1540:AC1603" si="541">IF(COUNTIF(Y$1:Y$1976, B1540) &gt; 0, "SI", "NO")</f>
        <v>NO</v>
      </c>
      <c r="AD1540" s="46"/>
      <c r="AE1540" s="85">
        <v>45855</v>
      </c>
      <c r="AF1540" s="86" t="s">
        <v>96</v>
      </c>
      <c r="AG1540" s="86"/>
      <c r="AH1540" s="86">
        <v>5400257240</v>
      </c>
      <c r="AI1540" s="86">
        <v>10</v>
      </c>
      <c r="AJ1540" s="87">
        <v>6.15</v>
      </c>
      <c r="AK1540" s="87">
        <v>14</v>
      </c>
      <c r="AL1540" s="87">
        <v>7.75</v>
      </c>
      <c r="AM1540" s="86" t="s">
        <v>261</v>
      </c>
      <c r="AN1540" s="86" t="s">
        <v>45</v>
      </c>
      <c r="AO1540" s="75" t="s">
        <v>46</v>
      </c>
    </row>
    <row r="1541" spans="1:41" ht="14.45" customHeight="1">
      <c r="A1541" s="38"/>
      <c r="B1541" s="9">
        <f t="shared" si="528"/>
        <v>45855</v>
      </c>
      <c r="C1541" s="39">
        <f>IF(AH1541="","", IF(OR(AH1541=4041, AH1541=4042, AH1541=4043, AH1541=4044, AH1541=4045, AH1541=4046, AH1541=4048, AH1541=4049, AH1541=4051, AH1541=4052, AH1541=4053, AH1541=4054),
404,
IF(AH1541=4047,
"ALTRO CANTIERE",
IF(AH1541=4050,
430,
IF(LEN(AH1541)=5,
MID(AH1541, 1, 2) &amp; "/" &amp; MID(AH1541, 3, 3),
AH1541)
)
)
))</f>
        <v>5400257236</v>
      </c>
      <c r="D1541" s="38" t="str">
        <f>IF(AF1541="", "", IFERROR(TEXT(INDEX(Tabella4[N°], MATCH("*"&amp;AF1541&amp;"*", Tabella4[DIPENDENTE], 0)), "0000"), "Non trovato"))</f>
        <v>2011</v>
      </c>
      <c r="E1541" s="38" t="str">
        <f>IF(AG1541="", "", IF(ISERROR(MATCH("*"&amp;AG1541&amp;"*", Tabella4[DIPENDENTE], 0)), "Non trovato", TEXT(INDEX(Tabella4[N°], MATCH("*"&amp;AG1541&amp;"*", Tabella4[DIPENDENTE], 0)), "0000")))</f>
        <v/>
      </c>
      <c r="F1541" s="48" t="str">
        <f t="shared" si="529"/>
        <v>SCAVULLO</v>
      </c>
      <c r="G1541" s="48" t="str">
        <f t="shared" si="530"/>
        <v/>
      </c>
      <c r="H1541" s="57"/>
      <c r="I1541" s="68" t="str">
        <f t="shared" si="531"/>
        <v>02</v>
      </c>
      <c r="J1541" s="39" t="str">
        <f t="shared" ref="J1541:J1572" si="542">IF(OR(AH1541=4041, AH1541=4048, AH1541=4049, AH1541=4054, AH1541=4050,AH1541=428),
IF(TEXT(VALUE(AB1541) -
IF(M1541&lt;&gt;"", VALUE(M1541), 0) -
IF(N1541&lt;&gt;"", VALUE(N1541), 0),
"[hh]:mm") = "00:00",
"",
TEXT(VALUE(AB1541) -
IF(M1541&lt;&gt;"", VALUE(M1541), 0) -
IF(N1541&lt;&gt;"", VALUE(N1541), 0),
"[hh]:mm")),
"")</f>
        <v/>
      </c>
      <c r="K1541" s="40" t="str">
        <f t="shared" ref="K1541:K1572" si="543">IF(AND(AH1541&lt;&gt;4041, AH1541&lt;&gt;428, AH1541&lt;&gt;4048, AH1541&lt;&gt;4054, AH1541&lt;&gt;4049, AH1541&lt;&gt;4045, AH1541&lt;&gt;4046, AH1541&lt;&gt;4052, AH1541&lt;&gt;4044, AH1541&lt;&gt;4042, AH1541&lt;&gt;4043, AH1541&lt;&gt;4053, AH1541&lt;&gt;4047, AH1541&lt;&gt;4050),
IF(ISERROR(TEXT(VALUE(AB1541) -
IF(M1541&lt;&gt;"", VALUE(M1541), 0) -
IF(N1541&lt;&gt;"", VALUE(N1541), 0),
"[hh]:mm")), "",
IF(TEXT(VALUE(AB1541) -
IF(M1541&lt;&gt;"", VALUE(M1541), 0) -
IF(N1541&lt;&gt;"", VALUE(N1541), 0),
"[hh]:mm") = "00:00",
"",
TEXT(VALUE(AB1541) -
IF(M1541&lt;&gt;"", VALUE(M1541), 0) -
IF(N1541&lt;&gt;"", VALUE(N1541), 0),
"[hh]:mm"))),
"")</f>
        <v>07:45</v>
      </c>
      <c r="L1541" s="48"/>
      <c r="M1541" s="41" t="str">
        <f t="shared" ref="M1541:M1572" si="544">IF(AND(AC1541="NO", OR(Z1541="lunedì", Z1541="martedì", Z1541="mercoledì", Z1541="giovedì", Z1541="venerdì")),
IF(Z1541="venerdì",
IF(VALUE(AB1541)&gt;VALUE("7:00"),TEXT(VALUE(AB1541)-VALUE("7:00"),"[hh]:mm"),""),
IF(VALUE(AB1541)&gt;VALUE("8:15"),TEXT(VALUE(AB1541)-VALUE("8:15"),"[hh]:mm"),"")
),
"")</f>
        <v/>
      </c>
      <c r="N1541" s="41" t="str">
        <f t="shared" si="532"/>
        <v/>
      </c>
      <c r="O1541" s="10" t="str">
        <f t="shared" si="533"/>
        <v>07:45</v>
      </c>
      <c r="P1541" s="10" t="str">
        <f t="shared" si="534"/>
        <v/>
      </c>
      <c r="Q1541" s="48" t="str">
        <f t="shared" si="535"/>
        <v/>
      </c>
      <c r="R1541" s="48" t="str">
        <f t="shared" si="536"/>
        <v/>
      </c>
      <c r="S1541" s="42" t="str">
        <f t="shared" si="537"/>
        <v>SINGOLO</v>
      </c>
      <c r="T1541" s="57" t="str">
        <f>Tabella3[[#This Row],[Descrizione Attività]]</f>
        <v>PA1S: squ elettr correttiva Luglio</v>
      </c>
      <c r="U1541" s="57" t="str">
        <f>IF(Tabella1[[#This Row],[DATA]]="","","02")</f>
        <v>02</v>
      </c>
      <c r="V1541" s="34"/>
      <c r="W1541" s="34"/>
      <c r="X1541" s="33"/>
      <c r="Y1541" s="23"/>
      <c r="Z1541" s="21" t="str">
        <f t="shared" si="538"/>
        <v>giovedì</v>
      </c>
      <c r="AA1541" s="22">
        <f t="shared" si="539"/>
        <v>7.75</v>
      </c>
      <c r="AB1541" s="22" t="str">
        <f t="shared" si="540"/>
        <v>07:45</v>
      </c>
      <c r="AC1541" s="22" t="str">
        <f t="shared" si="541"/>
        <v>NO</v>
      </c>
      <c r="AD1541" s="46"/>
      <c r="AE1541" s="85">
        <v>45855</v>
      </c>
      <c r="AF1541" s="86" t="s">
        <v>84</v>
      </c>
      <c r="AG1541" s="86"/>
      <c r="AH1541" s="86">
        <v>5400257236</v>
      </c>
      <c r="AI1541" s="86">
        <v>10</v>
      </c>
      <c r="AJ1541" s="87">
        <v>6.15</v>
      </c>
      <c r="AK1541" s="87">
        <v>14</v>
      </c>
      <c r="AL1541" s="87">
        <v>7.75</v>
      </c>
      <c r="AM1541" s="86" t="s">
        <v>254</v>
      </c>
      <c r="AN1541" s="86" t="s">
        <v>45</v>
      </c>
      <c r="AO1541" s="75" t="s">
        <v>61</v>
      </c>
    </row>
    <row r="1542" spans="1:41" ht="14.45" customHeight="1">
      <c r="A1542" s="38"/>
      <c r="B1542" s="9">
        <f t="shared" si="528"/>
        <v>45855</v>
      </c>
      <c r="C1542" s="39">
        <f t="shared" ref="C1542:C1572" si="545">IF(AH1542="","", IF(OR(AH1542=4041, AH1542=4042, AH1542=4043, AH1542=4044, AH1542=4045, AH1542=4046, AH1542=4048, AH1542=4049, AH1542=4051, AH1542=4052, AH1542=4053, AH1542=4054),
404,
IF(AH1542=4047,
"ALTRO CANTIERE",
IF(AH1542=4050,
430,
IF(LEN(AH1542)=5,
MID(AH1542, 1, 2) &amp; "/" &amp; MID(AH1542, 3, 3),
AH1542)
)
)
))</f>
        <v>404</v>
      </c>
      <c r="D1542" s="38" t="str">
        <f>IF(AF1542="", "", IFERROR(TEXT(INDEX(Tabella4[N°], MATCH("*"&amp;AF1542&amp;"*", Tabella4[DIPENDENTE], 0)), "0000"), "Non trovato"))</f>
        <v>0511</v>
      </c>
      <c r="E1542" s="38" t="str">
        <f>IF(AG1542="", "", IF(ISERROR(MATCH("*"&amp;AG1542&amp;"*", Tabella4[DIPENDENTE], 0)), "Non trovato", TEXT(INDEX(Tabella4[N°], MATCH("*"&amp;AG1542&amp;"*", Tabella4[DIPENDENTE], 0)), "0000")))</f>
        <v/>
      </c>
      <c r="F1542" s="48" t="str">
        <f t="shared" si="529"/>
        <v>DI GRANDE D</v>
      </c>
      <c r="G1542" s="48" t="str">
        <f t="shared" si="530"/>
        <v/>
      </c>
      <c r="H1542" s="57"/>
      <c r="I1542" s="68" t="str">
        <f t="shared" si="531"/>
        <v>02</v>
      </c>
      <c r="J1542" s="39" t="str">
        <f t="shared" si="542"/>
        <v>00:15</v>
      </c>
      <c r="K1542" s="40" t="str">
        <f t="shared" si="543"/>
        <v/>
      </c>
      <c r="L1542" s="48"/>
      <c r="M1542" s="41" t="str">
        <f t="shared" si="544"/>
        <v/>
      </c>
      <c r="N1542" s="41" t="str">
        <f t="shared" si="532"/>
        <v/>
      </c>
      <c r="O1542" s="10" t="str">
        <f t="shared" si="533"/>
        <v>00:15</v>
      </c>
      <c r="P1542" s="10" t="str">
        <f t="shared" si="534"/>
        <v/>
      </c>
      <c r="Q1542" s="48" t="str">
        <f t="shared" si="535"/>
        <v/>
      </c>
      <c r="R1542" s="48" t="str">
        <f t="shared" si="536"/>
        <v/>
      </c>
      <c r="S1542" s="42" t="str">
        <f t="shared" si="537"/>
        <v>SINGOLO</v>
      </c>
      <c r="T1542" s="57" t="str">
        <f>Tabella3[[#This Row],[Descrizione Attività]]</f>
        <v>ORE CONTO PROPRIO</v>
      </c>
      <c r="U1542" s="57" t="str">
        <f>IF(Tabella1[[#This Row],[DATA]]="","","02")</f>
        <v>02</v>
      </c>
      <c r="V1542" s="34"/>
      <c r="W1542" s="34"/>
      <c r="X1542" s="33"/>
      <c r="Y1542" s="23"/>
      <c r="Z1542" s="21" t="str">
        <f t="shared" si="538"/>
        <v>giovedì</v>
      </c>
      <c r="AA1542" s="22">
        <f t="shared" si="539"/>
        <v>0.25</v>
      </c>
      <c r="AB1542" s="22" t="str">
        <f t="shared" si="540"/>
        <v>00:15</v>
      </c>
      <c r="AC1542" s="22" t="str">
        <f t="shared" si="541"/>
        <v>NO</v>
      </c>
      <c r="AD1542" s="46"/>
      <c r="AE1542" s="85">
        <v>45855</v>
      </c>
      <c r="AF1542" s="86" t="s">
        <v>144</v>
      </c>
      <c r="AG1542" s="86"/>
      <c r="AH1542" s="86">
        <v>4041</v>
      </c>
      <c r="AI1542" s="86">
        <v>10</v>
      </c>
      <c r="AJ1542" s="87">
        <v>7.45</v>
      </c>
      <c r="AK1542" s="87">
        <v>8</v>
      </c>
      <c r="AL1542" s="87">
        <v>0.25</v>
      </c>
      <c r="AM1542" s="86" t="s">
        <v>62</v>
      </c>
      <c r="AN1542" s="86" t="s">
        <v>49</v>
      </c>
      <c r="AO1542" s="75">
        <v>4041</v>
      </c>
    </row>
    <row r="1543" spans="1:41" ht="14.45" customHeight="1">
      <c r="A1543" s="38"/>
      <c r="B1543" s="9">
        <f t="shared" si="528"/>
        <v>45855</v>
      </c>
      <c r="C1543" s="39">
        <f t="shared" si="545"/>
        <v>5400258095</v>
      </c>
      <c r="D1543" s="38" t="str">
        <f>IF(AF1543="", "", IFERROR(TEXT(INDEX(Tabella4[N°], MATCH("*"&amp;AF1543&amp;"*", Tabella4[DIPENDENTE], 0)), "0000"), "Non trovato"))</f>
        <v>0511</v>
      </c>
      <c r="E1543" s="38" t="str">
        <f>IF(AG1543="", "", IF(ISERROR(MATCH("*"&amp;AG1543&amp;"*", Tabella4[DIPENDENTE], 0)), "Non trovato", TEXT(INDEX(Tabella4[N°], MATCH("*"&amp;AG1543&amp;"*", Tabella4[DIPENDENTE], 0)), "0000")))</f>
        <v/>
      </c>
      <c r="F1543" s="48" t="str">
        <f t="shared" si="529"/>
        <v>DI GRANDE D</v>
      </c>
      <c r="G1543" s="48" t="str">
        <f t="shared" si="530"/>
        <v/>
      </c>
      <c r="H1543" s="57"/>
      <c r="I1543" s="68" t="str">
        <f t="shared" si="531"/>
        <v>02</v>
      </c>
      <c r="J1543" s="39" t="str">
        <f t="shared" si="542"/>
        <v/>
      </c>
      <c r="K1543" s="40" t="str">
        <f t="shared" si="543"/>
        <v>05:15</v>
      </c>
      <c r="L1543" s="48"/>
      <c r="M1543" s="41" t="str">
        <f t="shared" si="544"/>
        <v/>
      </c>
      <c r="N1543" s="41" t="str">
        <f t="shared" si="532"/>
        <v/>
      </c>
      <c r="O1543" s="10" t="str">
        <f t="shared" si="533"/>
        <v>05:15</v>
      </c>
      <c r="P1543" s="10" t="str">
        <f t="shared" si="534"/>
        <v/>
      </c>
      <c r="Q1543" s="48" t="str">
        <f t="shared" si="535"/>
        <v/>
      </c>
      <c r="R1543" s="48" t="str">
        <f t="shared" si="536"/>
        <v/>
      </c>
      <c r="S1543" s="42" t="str">
        <f t="shared" si="537"/>
        <v>SINGOLO</v>
      </c>
      <c r="T1543" s="57" t="str">
        <f>Tabella3[[#This Row],[Descrizione Attività]]</f>
        <v>Sostituzione Trasformatore 305/A2</v>
      </c>
      <c r="U1543" s="57" t="str">
        <f>IF(Tabella1[[#This Row],[DATA]]="","","02")</f>
        <v>02</v>
      </c>
      <c r="V1543" s="34"/>
      <c r="W1543" s="34"/>
      <c r="X1543" s="33"/>
      <c r="Y1543" s="23"/>
      <c r="Z1543" s="21" t="str">
        <f t="shared" si="538"/>
        <v>giovedì</v>
      </c>
      <c r="AA1543" s="22">
        <f t="shared" si="539"/>
        <v>5.25</v>
      </c>
      <c r="AB1543" s="22" t="str">
        <f t="shared" si="540"/>
        <v>05:15</v>
      </c>
      <c r="AC1543" s="22" t="str">
        <f t="shared" si="541"/>
        <v>NO</v>
      </c>
      <c r="AD1543" s="46"/>
      <c r="AE1543" s="85">
        <v>45855</v>
      </c>
      <c r="AF1543" s="86" t="s">
        <v>144</v>
      </c>
      <c r="AG1543" s="86"/>
      <c r="AH1543" s="86">
        <v>5400258095</v>
      </c>
      <c r="AI1543" s="86">
        <v>10</v>
      </c>
      <c r="AJ1543" s="87">
        <v>8</v>
      </c>
      <c r="AK1543" s="87">
        <v>14</v>
      </c>
      <c r="AL1543" s="87">
        <v>5.25</v>
      </c>
      <c r="AM1543" s="86" t="s">
        <v>290</v>
      </c>
      <c r="AN1543" s="86" t="s">
        <v>45</v>
      </c>
      <c r="AO1543" s="75" t="s">
        <v>61</v>
      </c>
    </row>
    <row r="1544" spans="1:41" ht="14.45" customHeight="1">
      <c r="A1544" s="38"/>
      <c r="B1544" s="9">
        <f t="shared" si="528"/>
        <v>45855</v>
      </c>
      <c r="C1544" s="39">
        <f t="shared" si="545"/>
        <v>5400258197</v>
      </c>
      <c r="D1544" s="38" t="str">
        <f>IF(AF1544="", "", IFERROR(TEXT(INDEX(Tabella4[N°], MATCH("*"&amp;AF1544&amp;"*", Tabella4[DIPENDENTE], 0)), "0000"), "Non trovato"))</f>
        <v>0511</v>
      </c>
      <c r="E1544" s="38" t="str">
        <f>IF(AG1544="", "", IF(ISERROR(MATCH("*"&amp;AG1544&amp;"*", Tabella4[DIPENDENTE], 0)), "Non trovato", TEXT(INDEX(Tabella4[N°], MATCH("*"&amp;AG1544&amp;"*", Tabella4[DIPENDENTE], 0)), "0000")))</f>
        <v/>
      </c>
      <c r="F1544" s="48" t="str">
        <f t="shared" si="529"/>
        <v>DI GRANDE D</v>
      </c>
      <c r="G1544" s="48" t="str">
        <f t="shared" si="530"/>
        <v/>
      </c>
      <c r="H1544" s="57"/>
      <c r="I1544" s="68" t="str">
        <f t="shared" si="531"/>
        <v>02</v>
      </c>
      <c r="J1544" s="39" t="str">
        <f t="shared" si="542"/>
        <v/>
      </c>
      <c r="K1544" s="40" t="str">
        <f t="shared" si="543"/>
        <v>02:45</v>
      </c>
      <c r="L1544" s="48"/>
      <c r="M1544" s="41" t="str">
        <f t="shared" si="544"/>
        <v/>
      </c>
      <c r="N1544" s="41" t="str">
        <f t="shared" si="532"/>
        <v/>
      </c>
      <c r="O1544" s="10" t="str">
        <f t="shared" si="533"/>
        <v>02:45</v>
      </c>
      <c r="P1544" s="10" t="str">
        <f t="shared" si="534"/>
        <v/>
      </c>
      <c r="Q1544" s="48" t="str">
        <f t="shared" si="535"/>
        <v/>
      </c>
      <c r="R1544" s="48" t="str">
        <f t="shared" si="536"/>
        <v/>
      </c>
      <c r="S1544" s="42" t="str">
        <f t="shared" si="537"/>
        <v>SINGOLO</v>
      </c>
      <c r="T1544" s="57" t="str">
        <f>Tabella3[[#This Row],[Descrizione Attività]]</f>
        <v>TAI25 Assist.elettrica per Ripr. Sez.</v>
      </c>
      <c r="U1544" s="57" t="str">
        <f>IF(Tabella1[[#This Row],[DATA]]="","","02")</f>
        <v>02</v>
      </c>
      <c r="V1544" s="34"/>
      <c r="W1544" s="34"/>
      <c r="X1544" s="33"/>
      <c r="Y1544" s="23"/>
      <c r="Z1544" s="21" t="str">
        <f t="shared" si="538"/>
        <v>giovedì</v>
      </c>
      <c r="AA1544" s="22">
        <f t="shared" si="539"/>
        <v>2.75</v>
      </c>
      <c r="AB1544" s="22" t="str">
        <f t="shared" si="540"/>
        <v>02:45</v>
      </c>
      <c r="AC1544" s="22" t="str">
        <f t="shared" si="541"/>
        <v>NO</v>
      </c>
      <c r="AD1544" s="46"/>
      <c r="AE1544" s="85">
        <v>45855</v>
      </c>
      <c r="AF1544" s="86" t="s">
        <v>144</v>
      </c>
      <c r="AG1544" s="86"/>
      <c r="AH1544" s="86">
        <v>5400258197</v>
      </c>
      <c r="AI1544" s="86">
        <v>10</v>
      </c>
      <c r="AJ1544" s="87">
        <v>14</v>
      </c>
      <c r="AK1544" s="87">
        <v>16.45</v>
      </c>
      <c r="AL1544" s="87">
        <v>2.75</v>
      </c>
      <c r="AM1544" s="86" t="s">
        <v>293</v>
      </c>
      <c r="AN1544" s="86" t="s">
        <v>45</v>
      </c>
      <c r="AO1544" s="75" t="s">
        <v>61</v>
      </c>
    </row>
    <row r="1545" spans="1:41" ht="14.45" customHeight="1">
      <c r="A1545" s="38"/>
      <c r="B1545" s="9">
        <f t="shared" si="528"/>
        <v>45855</v>
      </c>
      <c r="C1545" s="39">
        <f t="shared" si="545"/>
        <v>404</v>
      </c>
      <c r="D1545" s="38" t="str">
        <f>IF(AF1545="", "", IFERROR(TEXT(INDEX(Tabella4[N°], MATCH("*"&amp;AF1545&amp;"*", Tabella4[DIPENDENTE], 0)), "0000"), "Non trovato"))</f>
        <v>1050</v>
      </c>
      <c r="E1545" s="38" t="str">
        <f>IF(AG1545="", "", IF(ISERROR(MATCH("*"&amp;AG1545&amp;"*", Tabella4[DIPENDENTE], 0)), "Non trovato", TEXT(INDEX(Tabella4[N°], MATCH("*"&amp;AG1545&amp;"*", Tabella4[DIPENDENTE], 0)), "0000")))</f>
        <v/>
      </c>
      <c r="F1545" s="48" t="str">
        <f t="shared" si="529"/>
        <v>GIGLIUTO M</v>
      </c>
      <c r="G1545" s="48" t="str">
        <f t="shared" si="530"/>
        <v/>
      </c>
      <c r="H1545" s="57"/>
      <c r="I1545" s="68" t="str">
        <f t="shared" si="531"/>
        <v>02</v>
      </c>
      <c r="J1545" s="39" t="str">
        <f t="shared" si="542"/>
        <v>00:45</v>
      </c>
      <c r="K1545" s="40" t="str">
        <f t="shared" si="543"/>
        <v/>
      </c>
      <c r="L1545" s="48"/>
      <c r="M1545" s="41" t="str">
        <f t="shared" si="544"/>
        <v/>
      </c>
      <c r="N1545" s="41" t="str">
        <f t="shared" si="532"/>
        <v/>
      </c>
      <c r="O1545" s="10" t="str">
        <f t="shared" si="533"/>
        <v>00:45</v>
      </c>
      <c r="P1545" s="10" t="str">
        <f t="shared" si="534"/>
        <v/>
      </c>
      <c r="Q1545" s="48" t="str">
        <f t="shared" si="535"/>
        <v/>
      </c>
      <c r="R1545" s="48" t="str">
        <f t="shared" si="536"/>
        <v/>
      </c>
      <c r="S1545" s="42" t="str">
        <f t="shared" si="537"/>
        <v>SINGOLO</v>
      </c>
      <c r="T1545" s="57" t="str">
        <f>Tabella3[[#This Row],[Descrizione Attività]]</f>
        <v>ORE CONTO PROPRIO</v>
      </c>
      <c r="U1545" s="57" t="str">
        <f>IF(Tabella1[[#This Row],[DATA]]="","","02")</f>
        <v>02</v>
      </c>
      <c r="V1545" s="34"/>
      <c r="W1545" s="34"/>
      <c r="X1545" s="33"/>
      <c r="Y1545" s="23"/>
      <c r="Z1545" s="21" t="str">
        <f t="shared" si="538"/>
        <v>giovedì</v>
      </c>
      <c r="AA1545" s="22">
        <f t="shared" si="539"/>
        <v>0.75</v>
      </c>
      <c r="AB1545" s="22" t="str">
        <f t="shared" si="540"/>
        <v>00:45</v>
      </c>
      <c r="AC1545" s="22" t="str">
        <f t="shared" si="541"/>
        <v>NO</v>
      </c>
      <c r="AD1545" s="46"/>
      <c r="AE1545" s="85">
        <v>45855</v>
      </c>
      <c r="AF1545" s="86" t="s">
        <v>109</v>
      </c>
      <c r="AG1545" s="86"/>
      <c r="AH1545" s="86">
        <v>4041</v>
      </c>
      <c r="AI1545" s="86">
        <v>10</v>
      </c>
      <c r="AJ1545" s="87">
        <v>7.45</v>
      </c>
      <c r="AK1545" s="87">
        <v>8.3000000000000007</v>
      </c>
      <c r="AL1545" s="87">
        <v>0.75</v>
      </c>
      <c r="AM1545" s="86" t="s">
        <v>62</v>
      </c>
      <c r="AN1545" s="86" t="s">
        <v>49</v>
      </c>
      <c r="AO1545" s="75">
        <v>4041</v>
      </c>
    </row>
    <row r="1546" spans="1:41" ht="14.45" customHeight="1">
      <c r="A1546" s="38"/>
      <c r="B1546" s="9">
        <f t="shared" si="528"/>
        <v>45855</v>
      </c>
      <c r="C1546" s="39">
        <f t="shared" si="545"/>
        <v>404</v>
      </c>
      <c r="D1546" s="38" t="str">
        <f>IF(AF1546="", "", IFERROR(TEXT(INDEX(Tabella4[N°], MATCH("*"&amp;AF1546&amp;"*", Tabella4[DIPENDENTE], 0)), "0000"), "Non trovato"))</f>
        <v>1050</v>
      </c>
      <c r="E1546" s="38" t="str">
        <f>IF(AG1546="", "", IF(ISERROR(MATCH("*"&amp;AG1546&amp;"*", Tabella4[DIPENDENTE], 0)), "Non trovato", TEXT(INDEX(Tabella4[N°], MATCH("*"&amp;AG1546&amp;"*", Tabella4[DIPENDENTE], 0)), "0000")))</f>
        <v/>
      </c>
      <c r="F1546" s="48" t="str">
        <f t="shared" si="529"/>
        <v>GIGLIUTO M</v>
      </c>
      <c r="G1546" s="48" t="str">
        <f t="shared" si="530"/>
        <v/>
      </c>
      <c r="H1546" s="57"/>
      <c r="I1546" s="68" t="str">
        <f t="shared" si="531"/>
        <v>02</v>
      </c>
      <c r="J1546" s="39" t="str">
        <f t="shared" si="542"/>
        <v/>
      </c>
      <c r="K1546" s="40" t="str">
        <f t="shared" si="543"/>
        <v/>
      </c>
      <c r="L1546" s="48"/>
      <c r="M1546" s="41" t="str">
        <f t="shared" si="544"/>
        <v/>
      </c>
      <c r="N1546" s="41" t="str">
        <f t="shared" si="532"/>
        <v/>
      </c>
      <c r="O1546" s="10" t="str">
        <f t="shared" si="533"/>
        <v>07:30</v>
      </c>
      <c r="P1546" s="10" t="str">
        <f t="shared" si="534"/>
        <v>07:30</v>
      </c>
      <c r="Q1546" s="48" t="str">
        <f t="shared" si="535"/>
        <v/>
      </c>
      <c r="R1546" s="48" t="str">
        <f t="shared" si="536"/>
        <v/>
      </c>
      <c r="S1546" s="42" t="str">
        <f t="shared" si="537"/>
        <v>SINGOLO</v>
      </c>
      <c r="T1546" s="57" t="str">
        <f>Tabella3[[#This Row],[Descrizione Attività]]</f>
        <v>PERMESSO RETRIBUITO</v>
      </c>
      <c r="U1546" s="57" t="str">
        <f>IF(Tabella1[[#This Row],[DATA]]="","","02")</f>
        <v>02</v>
      </c>
      <c r="V1546" s="34"/>
      <c r="W1546" s="34"/>
      <c r="X1546" s="33"/>
      <c r="Y1546" s="23"/>
      <c r="Z1546" s="21" t="str">
        <f t="shared" si="538"/>
        <v>giovedì</v>
      </c>
      <c r="AA1546" s="22">
        <f t="shared" si="539"/>
        <v>7.5</v>
      </c>
      <c r="AB1546" s="22" t="str">
        <f t="shared" si="540"/>
        <v>07:30</v>
      </c>
      <c r="AC1546" s="22" t="str">
        <f t="shared" si="541"/>
        <v>NO</v>
      </c>
      <c r="AD1546" s="46"/>
      <c r="AE1546" s="85">
        <v>45855</v>
      </c>
      <c r="AF1546" s="86" t="s">
        <v>109</v>
      </c>
      <c r="AG1546" s="86"/>
      <c r="AH1546" s="86">
        <v>4044</v>
      </c>
      <c r="AI1546" s="86">
        <v>10</v>
      </c>
      <c r="AJ1546" s="87">
        <v>8.3000000000000007</v>
      </c>
      <c r="AK1546" s="87">
        <v>16.45</v>
      </c>
      <c r="AL1546" s="87">
        <v>7.5</v>
      </c>
      <c r="AM1546" s="86" t="s">
        <v>48</v>
      </c>
      <c r="AN1546" s="86" t="s">
        <v>49</v>
      </c>
      <c r="AO1546" s="75">
        <v>404</v>
      </c>
    </row>
    <row r="1547" spans="1:41" ht="14.45" customHeight="1">
      <c r="A1547" s="38"/>
      <c r="B1547" s="9">
        <f t="shared" si="528"/>
        <v>45855</v>
      </c>
      <c r="C1547" s="39">
        <f t="shared" si="545"/>
        <v>5400255927</v>
      </c>
      <c r="D1547" s="38" t="str">
        <f>IF(AF1547="", "", IFERROR(TEXT(INDEX(Tabella4[N°], MATCH("*"&amp;AF1547&amp;"*", Tabella4[DIPENDENTE], 0)), "0000"), "Non trovato"))</f>
        <v>1717</v>
      </c>
      <c r="E1547" s="38" t="str">
        <f>IF(AG1547="", "", IF(ISERROR(MATCH("*"&amp;AG1547&amp;"*", Tabella4[DIPENDENTE], 0)), "Non trovato", TEXT(INDEX(Tabella4[N°], MATCH("*"&amp;AG1547&amp;"*", Tabella4[DIPENDENTE], 0)), "0000")))</f>
        <v/>
      </c>
      <c r="F1547" s="48" t="str">
        <f t="shared" si="529"/>
        <v>COVATO R</v>
      </c>
      <c r="G1547" s="48" t="str">
        <f t="shared" si="530"/>
        <v/>
      </c>
      <c r="H1547" s="57"/>
      <c r="I1547" s="68" t="str">
        <f t="shared" si="531"/>
        <v>02</v>
      </c>
      <c r="J1547" s="39" t="str">
        <f t="shared" si="542"/>
        <v/>
      </c>
      <c r="K1547" s="40" t="str">
        <f t="shared" si="543"/>
        <v>01:00</v>
      </c>
      <c r="L1547" s="48"/>
      <c r="M1547" s="41" t="str">
        <f t="shared" si="544"/>
        <v/>
      </c>
      <c r="N1547" s="41" t="str">
        <f t="shared" si="532"/>
        <v/>
      </c>
      <c r="O1547" s="10" t="str">
        <f t="shared" si="533"/>
        <v>01:00</v>
      </c>
      <c r="P1547" s="10" t="str">
        <f t="shared" si="534"/>
        <v/>
      </c>
      <c r="Q1547" s="48" t="str">
        <f t="shared" si="535"/>
        <v/>
      </c>
      <c r="R1547" s="48" t="str">
        <f t="shared" si="536"/>
        <v/>
      </c>
      <c r="S1547" s="42" t="str">
        <f t="shared" si="537"/>
        <v>SINGOLO</v>
      </c>
      <c r="T1547" s="57" t="str">
        <f>Tabella3[[#This Row],[Descrizione Attività]]</f>
        <v>RBV 619/EM RIPRISTINO FUNZIONALITA'</v>
      </c>
      <c r="U1547" s="57" t="str">
        <f>IF(Tabella1[[#This Row],[DATA]]="","","02")</f>
        <v>02</v>
      </c>
      <c r="V1547" s="34"/>
      <c r="W1547" s="34"/>
      <c r="X1547" s="33"/>
      <c r="Y1547" s="23"/>
      <c r="Z1547" s="21" t="str">
        <f t="shared" si="538"/>
        <v>giovedì</v>
      </c>
      <c r="AA1547" s="22">
        <f t="shared" si="539"/>
        <v>1</v>
      </c>
      <c r="AB1547" s="22" t="str">
        <f t="shared" si="540"/>
        <v>01:00</v>
      </c>
      <c r="AC1547" s="22" t="str">
        <f t="shared" si="541"/>
        <v>NO</v>
      </c>
      <c r="AD1547" s="46"/>
      <c r="AE1547" s="85">
        <v>45855</v>
      </c>
      <c r="AF1547" s="86" t="s">
        <v>308</v>
      </c>
      <c r="AG1547" s="86"/>
      <c r="AH1547" s="86">
        <v>5400255927</v>
      </c>
      <c r="AI1547" s="86">
        <v>10</v>
      </c>
      <c r="AJ1547" s="87">
        <v>8</v>
      </c>
      <c r="AK1547" s="87">
        <v>9</v>
      </c>
      <c r="AL1547" s="87">
        <v>1</v>
      </c>
      <c r="AM1547" s="86" t="s">
        <v>176</v>
      </c>
      <c r="AN1547" s="86" t="s">
        <v>45</v>
      </c>
      <c r="AO1547" s="75" t="s">
        <v>119</v>
      </c>
    </row>
    <row r="1548" spans="1:41" ht="14.45" customHeight="1">
      <c r="A1548" s="38"/>
      <c r="B1548" s="9">
        <f t="shared" si="528"/>
        <v>45855</v>
      </c>
      <c r="C1548" s="39">
        <f t="shared" si="545"/>
        <v>5400255927</v>
      </c>
      <c r="D1548" s="38" t="str">
        <f>IF(AF1548="", "", IFERROR(TEXT(INDEX(Tabella4[N°], MATCH("*"&amp;AF1548&amp;"*", Tabella4[DIPENDENTE], 0)), "0000"), "Non trovato"))</f>
        <v>2022</v>
      </c>
      <c r="E1548" s="38" t="str">
        <f>IF(AG1548="", "", IF(ISERROR(MATCH("*"&amp;AG1548&amp;"*", Tabella4[DIPENDENTE], 0)), "Non trovato", TEXT(INDEX(Tabella4[N°], MATCH("*"&amp;AG1548&amp;"*", Tabella4[DIPENDENTE], 0)), "0000")))</f>
        <v/>
      </c>
      <c r="F1548" s="48" t="str">
        <f t="shared" si="529"/>
        <v>MISINO</v>
      </c>
      <c r="G1548" s="48" t="str">
        <f t="shared" si="530"/>
        <v/>
      </c>
      <c r="H1548" s="57"/>
      <c r="I1548" s="68" t="str">
        <f t="shared" si="531"/>
        <v>02</v>
      </c>
      <c r="J1548" s="39" t="str">
        <f t="shared" si="542"/>
        <v/>
      </c>
      <c r="K1548" s="40" t="str">
        <f t="shared" si="543"/>
        <v>02:00</v>
      </c>
      <c r="L1548" s="48"/>
      <c r="M1548" s="41" t="str">
        <f t="shared" si="544"/>
        <v/>
      </c>
      <c r="N1548" s="41" t="str">
        <f t="shared" si="532"/>
        <v/>
      </c>
      <c r="O1548" s="10" t="str">
        <f t="shared" si="533"/>
        <v>02:00</v>
      </c>
      <c r="P1548" s="10" t="str">
        <f t="shared" si="534"/>
        <v/>
      </c>
      <c r="Q1548" s="48" t="str">
        <f t="shared" si="535"/>
        <v/>
      </c>
      <c r="R1548" s="48" t="str">
        <f t="shared" si="536"/>
        <v/>
      </c>
      <c r="S1548" s="42" t="str">
        <f t="shared" si="537"/>
        <v>SINGOLO</v>
      </c>
      <c r="T1548" s="57" t="str">
        <f>Tabella3[[#This Row],[Descrizione Attività]]</f>
        <v>RBV 619/EM RIPRISTINO FUNZIONALITA'</v>
      </c>
      <c r="U1548" s="57" t="str">
        <f>IF(Tabella1[[#This Row],[DATA]]="","","02")</f>
        <v>02</v>
      </c>
      <c r="V1548" s="34"/>
      <c r="W1548" s="34"/>
      <c r="X1548" s="33"/>
      <c r="Y1548" s="23"/>
      <c r="Z1548" s="21" t="str">
        <f t="shared" si="538"/>
        <v>giovedì</v>
      </c>
      <c r="AA1548" s="22">
        <f t="shared" si="539"/>
        <v>2</v>
      </c>
      <c r="AB1548" s="22" t="str">
        <f t="shared" si="540"/>
        <v>02:00</v>
      </c>
      <c r="AC1548" s="22" t="str">
        <f t="shared" si="541"/>
        <v>NO</v>
      </c>
      <c r="AD1548" s="46"/>
      <c r="AE1548" s="85">
        <v>45855</v>
      </c>
      <c r="AF1548" s="86" t="s">
        <v>185</v>
      </c>
      <c r="AG1548" s="86"/>
      <c r="AH1548" s="86">
        <v>5400255927</v>
      </c>
      <c r="AI1548" s="86">
        <v>10</v>
      </c>
      <c r="AJ1548" s="87">
        <v>8</v>
      </c>
      <c r="AK1548" s="87">
        <v>10</v>
      </c>
      <c r="AL1548" s="87">
        <v>2</v>
      </c>
      <c r="AM1548" s="86" t="s">
        <v>176</v>
      </c>
      <c r="AN1548" s="86" t="s">
        <v>45</v>
      </c>
      <c r="AO1548" s="75" t="s">
        <v>119</v>
      </c>
    </row>
    <row r="1549" spans="1:41" ht="14.45" customHeight="1">
      <c r="A1549" s="38"/>
      <c r="B1549" s="9">
        <f t="shared" si="528"/>
        <v>45855</v>
      </c>
      <c r="C1549" s="39">
        <f t="shared" si="545"/>
        <v>404</v>
      </c>
      <c r="D1549" s="38" t="str">
        <f>IF(AF1549="", "", IFERROR(TEXT(INDEX(Tabella4[N°], MATCH("*"&amp;AF1549&amp;"*", Tabella4[DIPENDENTE], 0)), "0000"), "Non trovato"))</f>
        <v>1876</v>
      </c>
      <c r="E1549" s="38" t="str">
        <f>IF(AG1549="", "", IF(ISERROR(MATCH("*"&amp;AG1549&amp;"*", Tabella4[DIPENDENTE], 0)), "Non trovato", TEXT(INDEX(Tabella4[N°], MATCH("*"&amp;AG1549&amp;"*", Tabella4[DIPENDENTE], 0)), "0000")))</f>
        <v/>
      </c>
      <c r="F1549" s="48" t="str">
        <f t="shared" si="529"/>
        <v>RICCIO</v>
      </c>
      <c r="G1549" s="48" t="str">
        <f t="shared" si="530"/>
        <v/>
      </c>
      <c r="H1549" s="57"/>
      <c r="I1549" s="68" t="str">
        <f t="shared" si="531"/>
        <v>02</v>
      </c>
      <c r="J1549" s="39" t="str">
        <f t="shared" si="542"/>
        <v>05:30</v>
      </c>
      <c r="K1549" s="40" t="str">
        <f t="shared" si="543"/>
        <v/>
      </c>
      <c r="L1549" s="48"/>
      <c r="M1549" s="41" t="str">
        <f t="shared" si="544"/>
        <v/>
      </c>
      <c r="N1549" s="41" t="str">
        <f t="shared" si="532"/>
        <v/>
      </c>
      <c r="O1549" s="10" t="str">
        <f t="shared" si="533"/>
        <v>05:30</v>
      </c>
      <c r="P1549" s="10" t="str">
        <f t="shared" si="534"/>
        <v/>
      </c>
      <c r="Q1549" s="48" t="str">
        <f t="shared" si="535"/>
        <v/>
      </c>
      <c r="R1549" s="48" t="str">
        <f t="shared" si="536"/>
        <v/>
      </c>
      <c r="S1549" s="42" t="str">
        <f t="shared" si="537"/>
        <v>SINGOLO</v>
      </c>
      <c r="T1549" s="57" t="str">
        <f>Tabella3[[#This Row],[Descrizione Attività]]</f>
        <v>ORE CONTO PROPRIO</v>
      </c>
      <c r="U1549" s="57" t="str">
        <f>IF(Tabella1[[#This Row],[DATA]]="","","02")</f>
        <v>02</v>
      </c>
      <c r="V1549" s="34"/>
      <c r="W1549" s="34"/>
      <c r="X1549" s="33"/>
      <c r="Y1549" s="23"/>
      <c r="Z1549" s="21" t="str">
        <f t="shared" si="538"/>
        <v>giovedì</v>
      </c>
      <c r="AA1549" s="22">
        <f t="shared" si="539"/>
        <v>5.5</v>
      </c>
      <c r="AB1549" s="22" t="str">
        <f t="shared" si="540"/>
        <v>05:30</v>
      </c>
      <c r="AC1549" s="22" t="str">
        <f t="shared" si="541"/>
        <v>NO</v>
      </c>
      <c r="AD1549" s="46"/>
      <c r="AE1549" s="85">
        <v>45855</v>
      </c>
      <c r="AF1549" s="86" t="s">
        <v>56</v>
      </c>
      <c r="AG1549" s="86"/>
      <c r="AH1549" s="86">
        <v>4041</v>
      </c>
      <c r="AI1549" s="86">
        <v>10</v>
      </c>
      <c r="AJ1549" s="87">
        <v>7.45</v>
      </c>
      <c r="AK1549" s="87">
        <v>14</v>
      </c>
      <c r="AL1549" s="87">
        <v>5.5</v>
      </c>
      <c r="AM1549" s="86" t="s">
        <v>62</v>
      </c>
      <c r="AN1549" s="86" t="s">
        <v>49</v>
      </c>
      <c r="AO1549" s="75">
        <v>4041</v>
      </c>
    </row>
    <row r="1550" spans="1:41" ht="14.45" customHeight="1">
      <c r="A1550" s="38"/>
      <c r="B1550" s="9">
        <f t="shared" si="528"/>
        <v>45855</v>
      </c>
      <c r="C1550" s="39">
        <f t="shared" si="545"/>
        <v>5400261041</v>
      </c>
      <c r="D1550" s="38" t="str">
        <f>IF(AF1550="", "", IFERROR(TEXT(INDEX(Tabella4[N°], MATCH("*"&amp;AF1550&amp;"*", Tabella4[DIPENDENTE], 0)), "0000"), "Non trovato"))</f>
        <v>1876</v>
      </c>
      <c r="E1550" s="38" t="str">
        <f>IF(AG1550="", "", IF(ISERROR(MATCH("*"&amp;AG1550&amp;"*", Tabella4[DIPENDENTE], 0)), "Non trovato", TEXT(INDEX(Tabella4[N°], MATCH("*"&amp;AG1550&amp;"*", Tabella4[DIPENDENTE], 0)), "0000")))</f>
        <v/>
      </c>
      <c r="F1550" s="48" t="str">
        <f t="shared" si="529"/>
        <v>RICCIO</v>
      </c>
      <c r="G1550" s="48" t="str">
        <f t="shared" si="530"/>
        <v/>
      </c>
      <c r="H1550" s="57"/>
      <c r="I1550" s="68" t="str">
        <f t="shared" si="531"/>
        <v>02</v>
      </c>
      <c r="J1550" s="39" t="str">
        <f t="shared" si="542"/>
        <v/>
      </c>
      <c r="K1550" s="40" t="str">
        <f t="shared" si="543"/>
        <v>02:00</v>
      </c>
      <c r="L1550" s="48"/>
      <c r="M1550" s="41" t="str">
        <f t="shared" si="544"/>
        <v/>
      </c>
      <c r="N1550" s="41" t="str">
        <f t="shared" si="532"/>
        <v/>
      </c>
      <c r="O1550" s="10" t="str">
        <f t="shared" si="533"/>
        <v>02:00</v>
      </c>
      <c r="P1550" s="10" t="str">
        <f t="shared" si="534"/>
        <v/>
      </c>
      <c r="Q1550" s="48" t="str">
        <f t="shared" si="535"/>
        <v/>
      </c>
      <c r="R1550" s="48" t="str">
        <f t="shared" si="536"/>
        <v/>
      </c>
      <c r="S1550" s="42" t="str">
        <f t="shared" si="537"/>
        <v>SINGOLO</v>
      </c>
      <c r="T1550" s="57" t="str">
        <f>Tabella3[[#This Row],[Descrizione Attività]]</f>
        <v>ASSISTENZA ELETTRICA ATTIVITA' EDILE IMP 2800 LUGLIO 2025 (PREV 4066)</v>
      </c>
      <c r="U1550" s="57" t="str">
        <f>IF(Tabella1[[#This Row],[DATA]]="","","02")</f>
        <v>02</v>
      </c>
      <c r="V1550" s="34"/>
      <c r="W1550" s="34"/>
      <c r="X1550" s="33"/>
      <c r="Y1550" s="23"/>
      <c r="Z1550" s="21" t="str">
        <f t="shared" si="538"/>
        <v>giovedì</v>
      </c>
      <c r="AA1550" s="22">
        <f t="shared" si="539"/>
        <v>2</v>
      </c>
      <c r="AB1550" s="22" t="str">
        <f t="shared" si="540"/>
        <v>02:00</v>
      </c>
      <c r="AC1550" s="22" t="str">
        <f t="shared" si="541"/>
        <v>NO</v>
      </c>
      <c r="AD1550" s="46"/>
      <c r="AE1550" s="85">
        <v>45855</v>
      </c>
      <c r="AF1550" s="86" t="s">
        <v>56</v>
      </c>
      <c r="AG1550" s="86"/>
      <c r="AH1550" s="86">
        <v>5400261041</v>
      </c>
      <c r="AI1550" s="86">
        <v>10</v>
      </c>
      <c r="AJ1550" s="87">
        <v>14</v>
      </c>
      <c r="AK1550" s="87">
        <v>16</v>
      </c>
      <c r="AL1550" s="87">
        <v>2</v>
      </c>
      <c r="AM1550" s="86" t="s">
        <v>257</v>
      </c>
      <c r="AN1550" s="86" t="s">
        <v>91</v>
      </c>
      <c r="AO1550" s="75" t="s">
        <v>61</v>
      </c>
    </row>
    <row r="1551" spans="1:41" ht="14.45" customHeight="1">
      <c r="A1551" s="38"/>
      <c r="B1551" s="9">
        <f t="shared" si="528"/>
        <v>45855</v>
      </c>
      <c r="C1551" s="39">
        <f t="shared" si="545"/>
        <v>404</v>
      </c>
      <c r="D1551" s="38" t="str">
        <f>IF(AF1551="", "", IFERROR(TEXT(INDEX(Tabella4[N°], MATCH("*"&amp;AF1551&amp;"*", Tabella4[DIPENDENTE], 0)), "0000"), "Non trovato"))</f>
        <v>1876</v>
      </c>
      <c r="E1551" s="38" t="str">
        <f>IF(AG1551="", "", IF(ISERROR(MATCH("*"&amp;AG1551&amp;"*", Tabella4[DIPENDENTE], 0)), "Non trovato", TEXT(INDEX(Tabella4[N°], MATCH("*"&amp;AG1551&amp;"*", Tabella4[DIPENDENTE], 0)), "0000")))</f>
        <v/>
      </c>
      <c r="F1551" s="48" t="str">
        <f t="shared" si="529"/>
        <v>RICCIO</v>
      </c>
      <c r="G1551" s="48" t="str">
        <f t="shared" si="530"/>
        <v/>
      </c>
      <c r="H1551" s="57"/>
      <c r="I1551" s="68" t="str">
        <f t="shared" si="531"/>
        <v>02</v>
      </c>
      <c r="J1551" s="39" t="str">
        <f t="shared" si="542"/>
        <v>00:45</v>
      </c>
      <c r="K1551" s="40" t="str">
        <f t="shared" si="543"/>
        <v/>
      </c>
      <c r="L1551" s="48"/>
      <c r="M1551" s="41" t="str">
        <f t="shared" si="544"/>
        <v/>
      </c>
      <c r="N1551" s="41" t="str">
        <f t="shared" si="532"/>
        <v/>
      </c>
      <c r="O1551" s="10" t="str">
        <f t="shared" si="533"/>
        <v>00:45</v>
      </c>
      <c r="P1551" s="10" t="str">
        <f t="shared" si="534"/>
        <v/>
      </c>
      <c r="Q1551" s="48" t="str">
        <f t="shared" si="535"/>
        <v/>
      </c>
      <c r="R1551" s="48" t="str">
        <f t="shared" si="536"/>
        <v/>
      </c>
      <c r="S1551" s="42" t="str">
        <f t="shared" si="537"/>
        <v>SINGOLO</v>
      </c>
      <c r="T1551" s="57" t="str">
        <f>Tabella3[[#This Row],[Descrizione Attività]]</f>
        <v>ORE CONTO PROPRIO</v>
      </c>
      <c r="U1551" s="57" t="str">
        <f>IF(Tabella1[[#This Row],[DATA]]="","","02")</f>
        <v>02</v>
      </c>
      <c r="V1551" s="34"/>
      <c r="W1551" s="34"/>
      <c r="X1551" s="33"/>
      <c r="Y1551" s="23"/>
      <c r="Z1551" s="21" t="str">
        <f t="shared" si="538"/>
        <v>giovedì</v>
      </c>
      <c r="AA1551" s="22">
        <f t="shared" si="539"/>
        <v>0.75</v>
      </c>
      <c r="AB1551" s="22" t="str">
        <f t="shared" si="540"/>
        <v>00:45</v>
      </c>
      <c r="AC1551" s="22" t="str">
        <f t="shared" si="541"/>
        <v>NO</v>
      </c>
      <c r="AD1551" s="46"/>
      <c r="AE1551" s="85">
        <v>45855</v>
      </c>
      <c r="AF1551" s="86" t="s">
        <v>56</v>
      </c>
      <c r="AG1551" s="86"/>
      <c r="AH1551" s="86">
        <v>4041</v>
      </c>
      <c r="AI1551" s="86">
        <v>10</v>
      </c>
      <c r="AJ1551" s="87">
        <v>16</v>
      </c>
      <c r="AK1551" s="87">
        <v>16.45</v>
      </c>
      <c r="AL1551" s="87">
        <v>0.75</v>
      </c>
      <c r="AM1551" s="86" t="s">
        <v>62</v>
      </c>
      <c r="AN1551" s="86" t="s">
        <v>49</v>
      </c>
      <c r="AO1551" s="75">
        <v>4041</v>
      </c>
    </row>
    <row r="1552" spans="1:41" ht="14.45" customHeight="1">
      <c r="A1552" s="38"/>
      <c r="B1552" s="9">
        <f t="shared" si="528"/>
        <v>45856</v>
      </c>
      <c r="C1552" s="39">
        <f t="shared" si="545"/>
        <v>404</v>
      </c>
      <c r="D1552" s="38" t="str">
        <f>IF(AF1552="", "", IFERROR(TEXT(INDEX(Tabella4[N°], MATCH("*"&amp;AF1552&amp;"*", Tabella4[DIPENDENTE], 0)), "0000"), "Non trovato"))</f>
        <v>2214</v>
      </c>
      <c r="E1552" s="38" t="str">
        <f>IF(AG1552="", "", IF(ISERROR(MATCH("*"&amp;AG1552&amp;"*", Tabella4[DIPENDENTE], 0)), "Non trovato", TEXT(INDEX(Tabella4[N°], MATCH("*"&amp;AG1552&amp;"*", Tabella4[DIPENDENTE], 0)), "0000")))</f>
        <v>1442</v>
      </c>
      <c r="F1552" s="48" t="str">
        <f t="shared" si="529"/>
        <v>SERRA</v>
      </c>
      <c r="G1552" s="48" t="str">
        <f t="shared" si="530"/>
        <v>TARASCIO</v>
      </c>
      <c r="H1552" s="57"/>
      <c r="I1552" s="68" t="str">
        <f t="shared" si="531"/>
        <v>02</v>
      </c>
      <c r="J1552" s="39" t="str">
        <f t="shared" si="542"/>
        <v/>
      </c>
      <c r="K1552" s="40" t="str">
        <f t="shared" si="543"/>
        <v/>
      </c>
      <c r="L1552" s="48"/>
      <c r="M1552" s="41" t="str">
        <f t="shared" si="544"/>
        <v/>
      </c>
      <c r="N1552" s="41" t="str">
        <f t="shared" si="532"/>
        <v/>
      </c>
      <c r="O1552" s="10" t="str">
        <f t="shared" si="533"/>
        <v>06:00</v>
      </c>
      <c r="P1552" s="10" t="str">
        <f t="shared" si="534"/>
        <v>06:00</v>
      </c>
      <c r="Q1552" s="48" t="str">
        <f t="shared" si="535"/>
        <v/>
      </c>
      <c r="R1552" s="48" t="str">
        <f t="shared" si="536"/>
        <v/>
      </c>
      <c r="S1552" s="42" t="str">
        <f t="shared" si="537"/>
        <v>DOPPIO</v>
      </c>
      <c r="T1552" s="57" t="str">
        <f>Tabella3[[#This Row],[Descrizione Attività]]</f>
        <v>FERIE</v>
      </c>
      <c r="U1552" s="57" t="str">
        <f>IF(Tabella1[[#This Row],[DATA]]="","","02")</f>
        <v>02</v>
      </c>
      <c r="V1552" s="34"/>
      <c r="W1552" s="34"/>
      <c r="X1552" s="33"/>
      <c r="Y1552" s="23"/>
      <c r="Z1552" s="21" t="str">
        <f t="shared" si="538"/>
        <v>venerdì</v>
      </c>
      <c r="AA1552" s="22">
        <f t="shared" si="539"/>
        <v>6</v>
      </c>
      <c r="AB1552" s="22" t="str">
        <f t="shared" si="540"/>
        <v>06:00</v>
      </c>
      <c r="AC1552" s="22" t="str">
        <f t="shared" si="541"/>
        <v>NO</v>
      </c>
      <c r="AD1552" s="46"/>
      <c r="AE1552" s="85">
        <v>45856</v>
      </c>
      <c r="AF1552" s="86" t="s">
        <v>52</v>
      </c>
      <c r="AG1552" s="86" t="s">
        <v>102</v>
      </c>
      <c r="AH1552" s="86">
        <v>4042</v>
      </c>
      <c r="AI1552" s="86">
        <v>10</v>
      </c>
      <c r="AJ1552" s="87"/>
      <c r="AK1552" s="87"/>
      <c r="AL1552" s="87">
        <v>12</v>
      </c>
      <c r="AM1552" s="86" t="s">
        <v>53</v>
      </c>
      <c r="AN1552" s="86" t="s">
        <v>49</v>
      </c>
      <c r="AO1552" s="75">
        <v>404</v>
      </c>
    </row>
    <row r="1553" spans="1:41" ht="14.45" customHeight="1">
      <c r="A1553" s="38"/>
      <c r="B1553" s="9">
        <f t="shared" si="528"/>
        <v>45856</v>
      </c>
      <c r="C1553" s="39">
        <f t="shared" si="545"/>
        <v>404</v>
      </c>
      <c r="D1553" s="38" t="str">
        <f>IF(AF1553="", "", IFERROR(TEXT(INDEX(Tabella4[N°], MATCH("*"&amp;AF1553&amp;"*", Tabella4[DIPENDENTE], 0)), "0000"), "Non trovato"))</f>
        <v>0266</v>
      </c>
      <c r="E1553" s="38" t="str">
        <f>IF(AG1553="", "", IF(ISERROR(MATCH("*"&amp;AG1553&amp;"*", Tabella4[DIPENDENTE], 0)), "Non trovato", TEXT(INDEX(Tabella4[N°], MATCH("*"&amp;AG1553&amp;"*", Tabella4[DIPENDENTE], 0)), "0000")))</f>
        <v>1050</v>
      </c>
      <c r="F1553" s="48" t="str">
        <f t="shared" si="529"/>
        <v>DI SALVO</v>
      </c>
      <c r="G1553" s="48" t="str">
        <f t="shared" si="530"/>
        <v>GIGLIUTO M</v>
      </c>
      <c r="H1553" s="57"/>
      <c r="I1553" s="68" t="str">
        <f t="shared" si="531"/>
        <v>02</v>
      </c>
      <c r="J1553" s="39" t="str">
        <f t="shared" si="542"/>
        <v/>
      </c>
      <c r="K1553" s="40" t="str">
        <f t="shared" si="543"/>
        <v/>
      </c>
      <c r="L1553" s="48"/>
      <c r="M1553" s="41" t="str">
        <f t="shared" si="544"/>
        <v/>
      </c>
      <c r="N1553" s="41" t="str">
        <f t="shared" si="532"/>
        <v/>
      </c>
      <c r="O1553" s="10" t="str">
        <f t="shared" si="533"/>
        <v>06:00</v>
      </c>
      <c r="P1553" s="10" t="str">
        <f t="shared" si="534"/>
        <v/>
      </c>
      <c r="Q1553" s="48" t="str">
        <f t="shared" si="535"/>
        <v>06:00</v>
      </c>
      <c r="R1553" s="48" t="str">
        <f t="shared" si="536"/>
        <v/>
      </c>
      <c r="S1553" s="42" t="str">
        <f t="shared" si="537"/>
        <v>DOPPIO</v>
      </c>
      <c r="T1553" s="57" t="str">
        <f>Tabella3[[#This Row],[Descrizione Attività]]</f>
        <v>MALATTIA</v>
      </c>
      <c r="U1553" s="57" t="str">
        <f>IF(Tabella1[[#This Row],[DATA]]="","","02")</f>
        <v>02</v>
      </c>
      <c r="V1553" s="34"/>
      <c r="W1553" s="34"/>
      <c r="X1553" s="33"/>
      <c r="Y1553" s="23"/>
      <c r="Z1553" s="21" t="str">
        <f t="shared" si="538"/>
        <v>venerdì</v>
      </c>
      <c r="AA1553" s="22">
        <f t="shared" si="539"/>
        <v>6</v>
      </c>
      <c r="AB1553" s="22" t="str">
        <f t="shared" si="540"/>
        <v>06:00</v>
      </c>
      <c r="AC1553" s="22" t="str">
        <f t="shared" si="541"/>
        <v>NO</v>
      </c>
      <c r="AD1553" s="46"/>
      <c r="AE1553" s="85">
        <v>45856</v>
      </c>
      <c r="AF1553" s="86" t="s">
        <v>54</v>
      </c>
      <c r="AG1553" s="86" t="s">
        <v>109</v>
      </c>
      <c r="AH1553" s="86">
        <v>4043</v>
      </c>
      <c r="AI1553" s="86">
        <v>10</v>
      </c>
      <c r="AJ1553" s="87"/>
      <c r="AK1553" s="87"/>
      <c r="AL1553" s="87">
        <v>12</v>
      </c>
      <c r="AM1553" s="86" t="s">
        <v>22</v>
      </c>
      <c r="AN1553" s="86" t="s">
        <v>49</v>
      </c>
      <c r="AO1553" s="75">
        <v>404</v>
      </c>
    </row>
    <row r="1554" spans="1:41" ht="14.45" customHeight="1">
      <c r="A1554" s="38"/>
      <c r="B1554" s="9">
        <f t="shared" si="528"/>
        <v>45856</v>
      </c>
      <c r="C1554" s="39">
        <f t="shared" si="545"/>
        <v>5400257234</v>
      </c>
      <c r="D1554" s="38" t="str">
        <f>IF(AF1554="", "", IFERROR(TEXT(INDEX(Tabella4[N°], MATCH("*"&amp;AF1554&amp;"*", Tabella4[DIPENDENTE], 0)), "0000"), "Non trovato"))</f>
        <v>1894</v>
      </c>
      <c r="E1554" s="38" t="str">
        <f>IF(AG1554="", "", IF(ISERROR(MATCH("*"&amp;AG1554&amp;"*", Tabella4[DIPENDENTE], 0)), "Non trovato", TEXT(INDEX(Tabella4[N°], MATCH("*"&amp;AG1554&amp;"*", Tabella4[DIPENDENTE], 0)), "0000")))</f>
        <v>0285</v>
      </c>
      <c r="F1554" s="48" t="str">
        <f t="shared" si="529"/>
        <v>CORTESE</v>
      </c>
      <c r="G1554" s="48" t="str">
        <f t="shared" si="530"/>
        <v>GALIFFI</v>
      </c>
      <c r="H1554" s="57"/>
      <c r="I1554" s="68" t="str">
        <f t="shared" si="531"/>
        <v>02</v>
      </c>
      <c r="J1554" s="39" t="str">
        <f t="shared" si="542"/>
        <v/>
      </c>
      <c r="K1554" s="40" t="str">
        <f t="shared" si="543"/>
        <v>06:00</v>
      </c>
      <c r="L1554" s="48"/>
      <c r="M1554" s="41" t="str">
        <f t="shared" si="544"/>
        <v/>
      </c>
      <c r="N1554" s="41" t="str">
        <f t="shared" si="532"/>
        <v/>
      </c>
      <c r="O1554" s="10" t="str">
        <f t="shared" si="533"/>
        <v>06:00</v>
      </c>
      <c r="P1554" s="10" t="str">
        <f t="shared" si="534"/>
        <v/>
      </c>
      <c r="Q1554" s="48" t="str">
        <f t="shared" si="535"/>
        <v/>
      </c>
      <c r="R1554" s="48" t="str">
        <f t="shared" si="536"/>
        <v/>
      </c>
      <c r="S1554" s="42" t="str">
        <f t="shared" si="537"/>
        <v>DOPPIO</v>
      </c>
      <c r="T1554" s="57" t="str">
        <f>Tabella3[[#This Row],[Descrizione Attività]]</f>
        <v>Utilities: squ elett correttiva Luglio</v>
      </c>
      <c r="U1554" s="57" t="str">
        <f>IF(Tabella1[[#This Row],[DATA]]="","","02")</f>
        <v>02</v>
      </c>
      <c r="V1554" s="34"/>
      <c r="W1554" s="34"/>
      <c r="X1554" s="33"/>
      <c r="Y1554" s="23"/>
      <c r="Z1554" s="21" t="str">
        <f t="shared" si="538"/>
        <v>venerdì</v>
      </c>
      <c r="AA1554" s="22">
        <f t="shared" si="539"/>
        <v>6</v>
      </c>
      <c r="AB1554" s="22" t="str">
        <f t="shared" si="540"/>
        <v>06:00</v>
      </c>
      <c r="AC1554" s="22" t="str">
        <f t="shared" si="541"/>
        <v>NO</v>
      </c>
      <c r="AD1554" s="46"/>
      <c r="AE1554" s="85">
        <v>45856</v>
      </c>
      <c r="AF1554" s="86" t="s">
        <v>58</v>
      </c>
      <c r="AG1554" s="86" t="s">
        <v>267</v>
      </c>
      <c r="AH1554" s="86">
        <v>5400257234</v>
      </c>
      <c r="AI1554" s="86">
        <v>10</v>
      </c>
      <c r="AJ1554" s="87">
        <v>6</v>
      </c>
      <c r="AK1554" s="87">
        <v>12</v>
      </c>
      <c r="AL1554" s="87">
        <v>12</v>
      </c>
      <c r="AM1554" s="86" t="s">
        <v>265</v>
      </c>
      <c r="AN1554" s="86" t="s">
        <v>45</v>
      </c>
      <c r="AO1554" s="75" t="s">
        <v>61</v>
      </c>
    </row>
    <row r="1555" spans="1:41" ht="14.45" customHeight="1">
      <c r="A1555" s="38"/>
      <c r="B1555" s="9">
        <f t="shared" si="528"/>
        <v>45856</v>
      </c>
      <c r="C1555" s="39">
        <f t="shared" si="545"/>
        <v>5400257239</v>
      </c>
      <c r="D1555" s="38" t="str">
        <f>IF(AF1555="", "", IFERROR(TEXT(INDEX(Tabella4[N°], MATCH("*"&amp;AF1555&amp;"*", Tabella4[DIPENDENTE], 0)), "0000"), "Non trovato"))</f>
        <v>2203</v>
      </c>
      <c r="E1555" s="38" t="str">
        <f>IF(AG1555="", "", IF(ISERROR(MATCH("*"&amp;AG1555&amp;"*", Tabella4[DIPENDENTE], 0)), "Non trovato", TEXT(INDEX(Tabella4[N°], MATCH("*"&amp;AG1555&amp;"*", Tabella4[DIPENDENTE], 0)), "0000")))</f>
        <v>2011</v>
      </c>
      <c r="F1555" s="48" t="str">
        <f t="shared" si="529"/>
        <v>RICCIOLI</v>
      </c>
      <c r="G1555" s="48" t="str">
        <f t="shared" si="530"/>
        <v>SCAVULLO</v>
      </c>
      <c r="H1555" s="57"/>
      <c r="I1555" s="68" t="str">
        <f t="shared" si="531"/>
        <v>02</v>
      </c>
      <c r="J1555" s="39" t="str">
        <f t="shared" si="542"/>
        <v/>
      </c>
      <c r="K1555" s="40" t="str">
        <f t="shared" si="543"/>
        <v>06:00</v>
      </c>
      <c r="L1555" s="48"/>
      <c r="M1555" s="41" t="str">
        <f t="shared" si="544"/>
        <v/>
      </c>
      <c r="N1555" s="41" t="str">
        <f t="shared" si="532"/>
        <v/>
      </c>
      <c r="O1555" s="10" t="str">
        <f t="shared" si="533"/>
        <v>06:00</v>
      </c>
      <c r="P1555" s="10" t="str">
        <f t="shared" si="534"/>
        <v/>
      </c>
      <c r="Q1555" s="48" t="str">
        <f t="shared" si="535"/>
        <v/>
      </c>
      <c r="R1555" s="48" t="str">
        <f t="shared" si="536"/>
        <v/>
      </c>
      <c r="S1555" s="42" t="str">
        <f t="shared" si="537"/>
        <v>DOPPIO</v>
      </c>
      <c r="T1555" s="57" t="str">
        <f>Tabella3[[#This Row],[Descrizione Attività]]</f>
        <v>ARCOM BLE PON: squ ele corrett Luglio</v>
      </c>
      <c r="U1555" s="57" t="str">
        <f>IF(Tabella1[[#This Row],[DATA]]="","","02")</f>
        <v>02</v>
      </c>
      <c r="V1555" s="34"/>
      <c r="W1555" s="34"/>
      <c r="X1555" s="33"/>
      <c r="Y1555" s="23"/>
      <c r="Z1555" s="21" t="str">
        <f t="shared" si="538"/>
        <v>venerdì</v>
      </c>
      <c r="AA1555" s="22">
        <f t="shared" si="539"/>
        <v>6</v>
      </c>
      <c r="AB1555" s="22" t="str">
        <f t="shared" si="540"/>
        <v>06:00</v>
      </c>
      <c r="AC1555" s="22" t="str">
        <f t="shared" si="541"/>
        <v>NO</v>
      </c>
      <c r="AD1555" s="46"/>
      <c r="AE1555" s="85">
        <v>45856</v>
      </c>
      <c r="AF1555" s="86" t="s">
        <v>65</v>
      </c>
      <c r="AG1555" s="86" t="s">
        <v>84</v>
      </c>
      <c r="AH1555" s="86">
        <v>5400257239</v>
      </c>
      <c r="AI1555" s="86">
        <v>10</v>
      </c>
      <c r="AJ1555" s="87">
        <v>6</v>
      </c>
      <c r="AK1555" s="87">
        <v>12</v>
      </c>
      <c r="AL1555" s="87">
        <v>12</v>
      </c>
      <c r="AM1555" s="86" t="s">
        <v>258</v>
      </c>
      <c r="AN1555" s="86" t="s">
        <v>45</v>
      </c>
      <c r="AO1555" s="75" t="s">
        <v>61</v>
      </c>
    </row>
    <row r="1556" spans="1:41" ht="14.45" customHeight="1">
      <c r="A1556" s="38"/>
      <c r="B1556" s="9">
        <f t="shared" si="528"/>
        <v>45856</v>
      </c>
      <c r="C1556" s="39">
        <f t="shared" si="545"/>
        <v>5400255927</v>
      </c>
      <c r="D1556" s="38" t="str">
        <f>IF(AF1556="", "", IFERROR(TEXT(INDEX(Tabella4[N°], MATCH("*"&amp;AF1556&amp;"*", Tabella4[DIPENDENTE], 0)), "0000"), "Non trovato"))</f>
        <v>0967</v>
      </c>
      <c r="E1556" s="38" t="str">
        <f>IF(AG1556="", "", IF(ISERROR(MATCH("*"&amp;AG1556&amp;"*", Tabella4[DIPENDENTE], 0)), "Non trovato", TEXT(INDEX(Tabella4[N°], MATCH("*"&amp;AG1556&amp;"*", Tabella4[DIPENDENTE], 0)), "0000")))</f>
        <v>0803</v>
      </c>
      <c r="F1556" s="48" t="str">
        <f t="shared" si="529"/>
        <v>SCALISI</v>
      </c>
      <c r="G1556" s="48" t="str">
        <f t="shared" si="530"/>
        <v>SPINALI V</v>
      </c>
      <c r="H1556" s="57"/>
      <c r="I1556" s="68" t="str">
        <f t="shared" si="531"/>
        <v>02</v>
      </c>
      <c r="J1556" s="39" t="str">
        <f t="shared" si="542"/>
        <v/>
      </c>
      <c r="K1556" s="40" t="str">
        <f t="shared" si="543"/>
        <v>06:00</v>
      </c>
      <c r="L1556" s="48"/>
      <c r="M1556" s="41" t="str">
        <f t="shared" si="544"/>
        <v/>
      </c>
      <c r="N1556" s="41" t="str">
        <f t="shared" si="532"/>
        <v/>
      </c>
      <c r="O1556" s="10" t="str">
        <f t="shared" si="533"/>
        <v>06:00</v>
      </c>
      <c r="P1556" s="10" t="str">
        <f t="shared" si="534"/>
        <v/>
      </c>
      <c r="Q1556" s="48" t="str">
        <f t="shared" si="535"/>
        <v/>
      </c>
      <c r="R1556" s="48" t="str">
        <f t="shared" si="536"/>
        <v/>
      </c>
      <c r="S1556" s="42" t="str">
        <f t="shared" si="537"/>
        <v>DOPPIO</v>
      </c>
      <c r="T1556" s="57" t="str">
        <f>Tabella3[[#This Row],[Descrizione Attività]]</f>
        <v>RBV 619/EM RIPRISTINO FUNZIONALITA'</v>
      </c>
      <c r="U1556" s="57" t="str">
        <f>IF(Tabella1[[#This Row],[DATA]]="","","02")</f>
        <v>02</v>
      </c>
      <c r="V1556" s="34"/>
      <c r="W1556" s="34"/>
      <c r="X1556" s="33"/>
      <c r="Y1556" s="23"/>
      <c r="Z1556" s="21" t="str">
        <f t="shared" si="538"/>
        <v>venerdì</v>
      </c>
      <c r="AA1556" s="22">
        <f t="shared" si="539"/>
        <v>6</v>
      </c>
      <c r="AB1556" s="22" t="str">
        <f t="shared" si="540"/>
        <v>06:00</v>
      </c>
      <c r="AC1556" s="22" t="str">
        <f t="shared" si="541"/>
        <v>NO</v>
      </c>
      <c r="AD1556" s="46"/>
      <c r="AE1556" s="85">
        <v>45856</v>
      </c>
      <c r="AF1556" s="86" t="s">
        <v>68</v>
      </c>
      <c r="AG1556" s="86" t="s">
        <v>69</v>
      </c>
      <c r="AH1556" s="86">
        <v>5400255927</v>
      </c>
      <c r="AI1556" s="86">
        <v>10</v>
      </c>
      <c r="AJ1556" s="87">
        <v>6</v>
      </c>
      <c r="AK1556" s="87">
        <v>12</v>
      </c>
      <c r="AL1556" s="87">
        <v>12</v>
      </c>
      <c r="AM1556" s="86" t="s">
        <v>176</v>
      </c>
      <c r="AN1556" s="86" t="s">
        <v>45</v>
      </c>
      <c r="AO1556" s="75" t="s">
        <v>119</v>
      </c>
    </row>
    <row r="1557" spans="1:41" ht="14.45" customHeight="1">
      <c r="A1557" s="38"/>
      <c r="B1557" s="9">
        <f t="shared" si="528"/>
        <v>45856</v>
      </c>
      <c r="C1557" s="39">
        <f t="shared" si="545"/>
        <v>5400258095</v>
      </c>
      <c r="D1557" s="38" t="str">
        <f>IF(AF1557="", "", IFERROR(TEXT(INDEX(Tabella4[N°], MATCH("*"&amp;AF1557&amp;"*", Tabella4[DIPENDENTE], 0)), "0000"), "Non trovato"))</f>
        <v>0510</v>
      </c>
      <c r="E1557" s="38" t="str">
        <f>IF(AG1557="", "", IF(ISERROR(MATCH("*"&amp;AG1557&amp;"*", Tabella4[DIPENDENTE], 0)), "Non trovato", TEXT(INDEX(Tabella4[N°], MATCH("*"&amp;AG1557&amp;"*", Tabella4[DIPENDENTE], 0)), "0000")))</f>
        <v>0564</v>
      </c>
      <c r="F1557" s="48" t="str">
        <f t="shared" si="529"/>
        <v>TORDONATO</v>
      </c>
      <c r="G1557" s="48" t="str">
        <f t="shared" si="530"/>
        <v>ROSSITTO D</v>
      </c>
      <c r="H1557" s="57"/>
      <c r="I1557" s="68" t="str">
        <f t="shared" si="531"/>
        <v>02</v>
      </c>
      <c r="J1557" s="39" t="str">
        <f t="shared" si="542"/>
        <v/>
      </c>
      <c r="K1557" s="40" t="str">
        <f t="shared" si="543"/>
        <v>07:00</v>
      </c>
      <c r="L1557" s="48"/>
      <c r="M1557" s="41" t="str">
        <f t="shared" si="544"/>
        <v>01:30</v>
      </c>
      <c r="N1557" s="41" t="str">
        <f t="shared" si="532"/>
        <v/>
      </c>
      <c r="O1557" s="10" t="str">
        <f t="shared" si="533"/>
        <v>08:30</v>
      </c>
      <c r="P1557" s="10" t="str">
        <f t="shared" si="534"/>
        <v/>
      </c>
      <c r="Q1557" s="48" t="str">
        <f t="shared" si="535"/>
        <v/>
      </c>
      <c r="R1557" s="48" t="str">
        <f t="shared" si="536"/>
        <v/>
      </c>
      <c r="S1557" s="42" t="str">
        <f t="shared" si="537"/>
        <v>DOPPIO</v>
      </c>
      <c r="T1557" s="57" t="str">
        <f>Tabella3[[#This Row],[Descrizione Attività]]</f>
        <v>Sostituzione Trasformatore 305/A2</v>
      </c>
      <c r="U1557" s="57" t="str">
        <f>IF(Tabella1[[#This Row],[DATA]]="","","02")</f>
        <v>02</v>
      </c>
      <c r="V1557" s="34"/>
      <c r="W1557" s="34"/>
      <c r="X1557" s="33"/>
      <c r="Y1557" s="23"/>
      <c r="Z1557" s="21" t="str">
        <f t="shared" si="538"/>
        <v>venerdì</v>
      </c>
      <c r="AA1557" s="22">
        <f t="shared" si="539"/>
        <v>8.5</v>
      </c>
      <c r="AB1557" s="22" t="str">
        <f t="shared" si="540"/>
        <v>08:30</v>
      </c>
      <c r="AC1557" s="22" t="str">
        <f t="shared" si="541"/>
        <v>NO</v>
      </c>
      <c r="AD1557" s="46"/>
      <c r="AE1557" s="85">
        <v>45856</v>
      </c>
      <c r="AF1557" s="86" t="s">
        <v>143</v>
      </c>
      <c r="AG1557" s="86" t="s">
        <v>309</v>
      </c>
      <c r="AH1557" s="86">
        <v>5400258095</v>
      </c>
      <c r="AI1557" s="86">
        <v>10</v>
      </c>
      <c r="AJ1557" s="87">
        <v>6</v>
      </c>
      <c r="AK1557" s="87">
        <v>14.3</v>
      </c>
      <c r="AL1557" s="87">
        <v>17</v>
      </c>
      <c r="AM1557" s="86" t="s">
        <v>290</v>
      </c>
      <c r="AN1557" s="86" t="s">
        <v>45</v>
      </c>
      <c r="AO1557" s="75" t="s">
        <v>61</v>
      </c>
    </row>
    <row r="1558" spans="1:41" ht="14.45" customHeight="1">
      <c r="A1558" s="38"/>
      <c r="B1558" s="9">
        <f t="shared" si="528"/>
        <v>45856</v>
      </c>
      <c r="C1558" s="39">
        <f t="shared" si="545"/>
        <v>5400258095</v>
      </c>
      <c r="D1558" s="38" t="str">
        <f>IF(AF1558="", "", IFERROR(TEXT(INDEX(Tabella4[N°], MATCH("*"&amp;AF1558&amp;"*", Tabella4[DIPENDENTE], 0)), "0000"), "Non trovato"))</f>
        <v>0242</v>
      </c>
      <c r="E1558" s="38" t="str">
        <f>IF(AG1558="", "", IF(ISERROR(MATCH("*"&amp;AG1558&amp;"*", Tabella4[DIPENDENTE], 0)), "Non trovato", TEXT(INDEX(Tabella4[N°], MATCH("*"&amp;AG1558&amp;"*", Tabella4[DIPENDENTE], 0)), "0000")))</f>
        <v/>
      </c>
      <c r="F1558" s="48" t="str">
        <f t="shared" si="529"/>
        <v>OGNISANTI A</v>
      </c>
      <c r="G1558" s="48" t="str">
        <f t="shared" si="530"/>
        <v/>
      </c>
      <c r="H1558" s="57"/>
      <c r="I1558" s="68" t="str">
        <f t="shared" si="531"/>
        <v>02</v>
      </c>
      <c r="J1558" s="39" t="str">
        <f t="shared" si="542"/>
        <v/>
      </c>
      <c r="K1558" s="40" t="str">
        <f t="shared" si="543"/>
        <v>06:00</v>
      </c>
      <c r="L1558" s="48"/>
      <c r="M1558" s="41" t="str">
        <f t="shared" si="544"/>
        <v/>
      </c>
      <c r="N1558" s="41" t="str">
        <f t="shared" si="532"/>
        <v/>
      </c>
      <c r="O1558" s="10" t="str">
        <f t="shared" si="533"/>
        <v>06:00</v>
      </c>
      <c r="P1558" s="10" t="str">
        <f t="shared" si="534"/>
        <v/>
      </c>
      <c r="Q1558" s="48" t="str">
        <f t="shared" si="535"/>
        <v/>
      </c>
      <c r="R1558" s="48" t="str">
        <f t="shared" si="536"/>
        <v/>
      </c>
      <c r="S1558" s="42" t="str">
        <f t="shared" si="537"/>
        <v>SINGOLO</v>
      </c>
      <c r="T1558" s="57" t="str">
        <f>Tabella3[[#This Row],[Descrizione Attività]]</f>
        <v>Sostituzione Trasformatore 305/A2</v>
      </c>
      <c r="U1558" s="57" t="str">
        <f>IF(Tabella1[[#This Row],[DATA]]="","","02")</f>
        <v>02</v>
      </c>
      <c r="V1558" s="34"/>
      <c r="W1558" s="34"/>
      <c r="X1558" s="33"/>
      <c r="Y1558" s="23"/>
      <c r="Z1558" s="21" t="str">
        <f t="shared" si="538"/>
        <v>venerdì</v>
      </c>
      <c r="AA1558" s="22">
        <f t="shared" si="539"/>
        <v>6</v>
      </c>
      <c r="AB1558" s="22" t="str">
        <f t="shared" si="540"/>
        <v>06:00</v>
      </c>
      <c r="AC1558" s="22" t="str">
        <f t="shared" si="541"/>
        <v>NO</v>
      </c>
      <c r="AD1558" s="46"/>
      <c r="AE1558" s="85">
        <v>45856</v>
      </c>
      <c r="AF1558" s="86" t="s">
        <v>72</v>
      </c>
      <c r="AG1558" s="86"/>
      <c r="AH1558" s="86">
        <v>5400258095</v>
      </c>
      <c r="AI1558" s="86">
        <v>10</v>
      </c>
      <c r="AJ1558" s="87">
        <v>6</v>
      </c>
      <c r="AK1558" s="87">
        <v>12</v>
      </c>
      <c r="AL1558" s="87">
        <v>6</v>
      </c>
      <c r="AM1558" s="86" t="s">
        <v>290</v>
      </c>
      <c r="AN1558" s="86" t="s">
        <v>45</v>
      </c>
      <c r="AO1558" s="75" t="s">
        <v>61</v>
      </c>
    </row>
    <row r="1559" spans="1:41" ht="14.45" customHeight="1">
      <c r="A1559" s="38"/>
      <c r="B1559" s="9">
        <f t="shared" si="528"/>
        <v>45856</v>
      </c>
      <c r="C1559" s="39">
        <f t="shared" si="545"/>
        <v>5400258095</v>
      </c>
      <c r="D1559" s="38" t="str">
        <f>IF(AF1559="", "", IFERROR(TEXT(INDEX(Tabella4[N°], MATCH("*"&amp;AF1559&amp;"*", Tabella4[DIPENDENTE], 0)), "0000"), "Non trovato"))</f>
        <v>1969</v>
      </c>
      <c r="E1559" s="38" t="str">
        <f>IF(AG1559="", "", IF(ISERROR(MATCH("*"&amp;AG1559&amp;"*", Tabella4[DIPENDENTE], 0)), "Non trovato", TEXT(INDEX(Tabella4[N°], MATCH("*"&amp;AG1559&amp;"*", Tabella4[DIPENDENTE], 0)), "0000")))</f>
        <v/>
      </c>
      <c r="F1559" s="48" t="str">
        <f t="shared" si="529"/>
        <v>BELLISTRI</v>
      </c>
      <c r="G1559" s="48" t="str">
        <f t="shared" si="530"/>
        <v/>
      </c>
      <c r="H1559" s="57"/>
      <c r="I1559" s="68" t="str">
        <f t="shared" si="531"/>
        <v>02</v>
      </c>
      <c r="J1559" s="39" t="str">
        <f t="shared" si="542"/>
        <v/>
      </c>
      <c r="K1559" s="40" t="str">
        <f t="shared" si="543"/>
        <v>07:00</v>
      </c>
      <c r="L1559" s="48"/>
      <c r="M1559" s="41" t="str">
        <f t="shared" si="544"/>
        <v>01:00</v>
      </c>
      <c r="N1559" s="41" t="str">
        <f t="shared" si="532"/>
        <v/>
      </c>
      <c r="O1559" s="10" t="str">
        <f t="shared" si="533"/>
        <v>08:00</v>
      </c>
      <c r="P1559" s="10" t="str">
        <f t="shared" si="534"/>
        <v/>
      </c>
      <c r="Q1559" s="48" t="str">
        <f t="shared" si="535"/>
        <v/>
      </c>
      <c r="R1559" s="48" t="str">
        <f t="shared" si="536"/>
        <v/>
      </c>
      <c r="S1559" s="42" t="str">
        <f t="shared" si="537"/>
        <v>SINGOLO</v>
      </c>
      <c r="T1559" s="57" t="str">
        <f>Tabella3[[#This Row],[Descrizione Attività]]</f>
        <v>Sostituzione Trasformatore 305/A2</v>
      </c>
      <c r="U1559" s="57" t="str">
        <f>IF(Tabella1[[#This Row],[DATA]]="","","02")</f>
        <v>02</v>
      </c>
      <c r="V1559" s="34"/>
      <c r="W1559" s="34"/>
      <c r="X1559" s="33"/>
      <c r="Y1559" s="23"/>
      <c r="Z1559" s="21" t="str">
        <f t="shared" si="538"/>
        <v>venerdì</v>
      </c>
      <c r="AA1559" s="22">
        <f t="shared" si="539"/>
        <v>8</v>
      </c>
      <c r="AB1559" s="22" t="str">
        <f t="shared" si="540"/>
        <v>08:00</v>
      </c>
      <c r="AC1559" s="22" t="str">
        <f t="shared" si="541"/>
        <v>NO</v>
      </c>
      <c r="AD1559" s="46"/>
      <c r="AE1559" s="85">
        <v>45856</v>
      </c>
      <c r="AF1559" s="86" t="s">
        <v>73</v>
      </c>
      <c r="AG1559" s="86"/>
      <c r="AH1559" s="86">
        <v>5400258095</v>
      </c>
      <c r="AI1559" s="86">
        <v>10</v>
      </c>
      <c r="AJ1559" s="87">
        <v>6</v>
      </c>
      <c r="AK1559" s="87">
        <v>14</v>
      </c>
      <c r="AL1559" s="87">
        <v>8</v>
      </c>
      <c r="AM1559" s="86" t="s">
        <v>290</v>
      </c>
      <c r="AN1559" s="86" t="s">
        <v>45</v>
      </c>
      <c r="AO1559" s="75" t="s">
        <v>61</v>
      </c>
    </row>
    <row r="1560" spans="1:41" ht="14.45" customHeight="1">
      <c r="A1560" s="38"/>
      <c r="B1560" s="9">
        <f t="shared" si="528"/>
        <v>45856</v>
      </c>
      <c r="C1560" s="39">
        <f t="shared" si="545"/>
        <v>404</v>
      </c>
      <c r="D1560" s="38" t="str">
        <f>IF(AF1560="", "", IFERROR(TEXT(INDEX(Tabella4[N°], MATCH("*"&amp;AF1560&amp;"*", Tabella4[DIPENDENTE], 0)), "0000"), "Non trovato"))</f>
        <v>0242</v>
      </c>
      <c r="E1560" s="38" t="str">
        <f>IF(AG1560="", "", IF(ISERROR(MATCH("*"&amp;AG1560&amp;"*", Tabella4[DIPENDENTE], 0)), "Non trovato", TEXT(INDEX(Tabella4[N°], MATCH("*"&amp;AG1560&amp;"*", Tabella4[DIPENDENTE], 0)), "0000")))</f>
        <v/>
      </c>
      <c r="F1560" s="48" t="str">
        <f t="shared" si="529"/>
        <v>OGNISANTI A</v>
      </c>
      <c r="G1560" s="48" t="str">
        <f t="shared" si="530"/>
        <v/>
      </c>
      <c r="H1560" s="57"/>
      <c r="I1560" s="68" t="str">
        <f t="shared" si="531"/>
        <v>02</v>
      </c>
      <c r="J1560" s="39" t="str">
        <f t="shared" si="542"/>
        <v>00:30</v>
      </c>
      <c r="K1560" s="40" t="str">
        <f t="shared" si="543"/>
        <v/>
      </c>
      <c r="L1560" s="48"/>
      <c r="M1560" s="41" t="str">
        <f t="shared" si="544"/>
        <v/>
      </c>
      <c r="N1560" s="41" t="str">
        <f t="shared" si="532"/>
        <v/>
      </c>
      <c r="O1560" s="10" t="str">
        <f t="shared" si="533"/>
        <v>00:30</v>
      </c>
      <c r="P1560" s="10" t="str">
        <f t="shared" si="534"/>
        <v/>
      </c>
      <c r="Q1560" s="48" t="str">
        <f t="shared" si="535"/>
        <v/>
      </c>
      <c r="R1560" s="48" t="str">
        <f t="shared" si="536"/>
        <v/>
      </c>
      <c r="S1560" s="42" t="str">
        <f t="shared" si="537"/>
        <v>SINGOLO</v>
      </c>
      <c r="T1560" s="57" t="str">
        <f>Tabella3[[#This Row],[Descrizione Attività]]</f>
        <v>ORE CONTO PROPRIO</v>
      </c>
      <c r="U1560" s="57" t="str">
        <f>IF(Tabella1[[#This Row],[DATA]]="","","02")</f>
        <v>02</v>
      </c>
      <c r="V1560" s="34"/>
      <c r="W1560" s="34"/>
      <c r="X1560" s="33"/>
      <c r="Y1560" s="23"/>
      <c r="Z1560" s="21" t="str">
        <f t="shared" si="538"/>
        <v>venerdì</v>
      </c>
      <c r="AA1560" s="22">
        <f t="shared" si="539"/>
        <v>0.5</v>
      </c>
      <c r="AB1560" s="22" t="str">
        <f t="shared" si="540"/>
        <v>00:30</v>
      </c>
      <c r="AC1560" s="22" t="str">
        <f t="shared" si="541"/>
        <v>NO</v>
      </c>
      <c r="AD1560" s="46"/>
      <c r="AE1560" s="85">
        <v>45856</v>
      </c>
      <c r="AF1560" s="86" t="s">
        <v>72</v>
      </c>
      <c r="AG1560" s="86"/>
      <c r="AH1560" s="86">
        <v>4041</v>
      </c>
      <c r="AI1560" s="86">
        <v>10</v>
      </c>
      <c r="AJ1560" s="87">
        <v>14</v>
      </c>
      <c r="AK1560" s="87">
        <v>14.3</v>
      </c>
      <c r="AL1560" s="87">
        <v>0.5</v>
      </c>
      <c r="AM1560" s="86" t="s">
        <v>62</v>
      </c>
      <c r="AN1560" s="86" t="s">
        <v>49</v>
      </c>
      <c r="AO1560" s="75">
        <v>4041</v>
      </c>
    </row>
    <row r="1561" spans="1:41" ht="14.45" customHeight="1">
      <c r="A1561" s="38"/>
      <c r="B1561" s="9">
        <f t="shared" si="528"/>
        <v>45856</v>
      </c>
      <c r="C1561" s="39">
        <f t="shared" si="545"/>
        <v>5400257236</v>
      </c>
      <c r="D1561" s="38" t="str">
        <f>IF(AF1561="", "", IFERROR(TEXT(INDEX(Tabella4[N°], MATCH("*"&amp;AF1561&amp;"*", Tabella4[DIPENDENTE], 0)), "0000"), "Non trovato"))</f>
        <v>0552</v>
      </c>
      <c r="E1561" s="38" t="str">
        <f>IF(AG1561="", "", IF(ISERROR(MATCH("*"&amp;AG1561&amp;"*", Tabella4[DIPENDENTE], 0)), "Non trovato", TEXT(INDEX(Tabella4[N°], MATCH("*"&amp;AG1561&amp;"*", Tabella4[DIPENDENTE], 0)), "0000")))</f>
        <v>0431</v>
      </c>
      <c r="F1561" s="48" t="str">
        <f t="shared" si="529"/>
        <v>DI MARE</v>
      </c>
      <c r="G1561" s="48" t="str">
        <f t="shared" si="530"/>
        <v>DI NICOLA</v>
      </c>
      <c r="H1561" s="57"/>
      <c r="I1561" s="68" t="str">
        <f t="shared" si="531"/>
        <v>02</v>
      </c>
      <c r="J1561" s="39" t="str">
        <f t="shared" si="542"/>
        <v/>
      </c>
      <c r="K1561" s="40" t="str">
        <f t="shared" si="543"/>
        <v>06:00</v>
      </c>
      <c r="L1561" s="48"/>
      <c r="M1561" s="41" t="str">
        <f t="shared" si="544"/>
        <v/>
      </c>
      <c r="N1561" s="41" t="str">
        <f t="shared" si="532"/>
        <v/>
      </c>
      <c r="O1561" s="10" t="str">
        <f t="shared" si="533"/>
        <v>06:00</v>
      </c>
      <c r="P1561" s="10" t="str">
        <f t="shared" si="534"/>
        <v/>
      </c>
      <c r="Q1561" s="48" t="str">
        <f t="shared" si="535"/>
        <v/>
      </c>
      <c r="R1561" s="48" t="str">
        <f t="shared" si="536"/>
        <v/>
      </c>
      <c r="S1561" s="42" t="str">
        <f t="shared" si="537"/>
        <v>DOPPIO</v>
      </c>
      <c r="T1561" s="57" t="str">
        <f>Tabella3[[#This Row],[Descrizione Attività]]</f>
        <v>PA1S: squ elettr correttiva Luglio</v>
      </c>
      <c r="U1561" s="57" t="str">
        <f>IF(Tabella1[[#This Row],[DATA]]="","","02")</f>
        <v>02</v>
      </c>
      <c r="V1561" s="34"/>
      <c r="W1561" s="34"/>
      <c r="X1561" s="33"/>
      <c r="Y1561" s="23"/>
      <c r="Z1561" s="21" t="str">
        <f t="shared" si="538"/>
        <v>venerdì</v>
      </c>
      <c r="AA1561" s="22">
        <f t="shared" si="539"/>
        <v>6</v>
      </c>
      <c r="AB1561" s="22" t="str">
        <f t="shared" si="540"/>
        <v>06:00</v>
      </c>
      <c r="AC1561" s="22" t="str">
        <f t="shared" si="541"/>
        <v>NO</v>
      </c>
      <c r="AD1561" s="46"/>
      <c r="AE1561" s="85">
        <v>45856</v>
      </c>
      <c r="AF1561" s="86" t="s">
        <v>63</v>
      </c>
      <c r="AG1561" s="86" t="s">
        <v>64</v>
      </c>
      <c r="AH1561" s="86">
        <v>5400257236</v>
      </c>
      <c r="AI1561" s="86">
        <v>10</v>
      </c>
      <c r="AJ1561" s="87">
        <v>6</v>
      </c>
      <c r="AK1561" s="87">
        <v>12</v>
      </c>
      <c r="AL1561" s="87">
        <v>12</v>
      </c>
      <c r="AM1561" s="86" t="s">
        <v>254</v>
      </c>
      <c r="AN1561" s="86" t="s">
        <v>45</v>
      </c>
      <c r="AO1561" s="75" t="s">
        <v>61</v>
      </c>
    </row>
    <row r="1562" spans="1:41" ht="14.45" customHeight="1">
      <c r="A1562" s="38"/>
      <c r="B1562" s="9">
        <f t="shared" si="528"/>
        <v>45856</v>
      </c>
      <c r="C1562" s="39">
        <f t="shared" si="545"/>
        <v>5400258412</v>
      </c>
      <c r="D1562" s="38" t="str">
        <f>IF(AF1562="", "", IFERROR(TEXT(INDEX(Tabella4[N°], MATCH("*"&amp;AF1562&amp;"*", Tabella4[DIPENDENTE], 0)), "0000"), "Non trovato"))</f>
        <v>0552</v>
      </c>
      <c r="E1562" s="38" t="str">
        <f>IF(AG1562="", "", IF(ISERROR(MATCH("*"&amp;AG1562&amp;"*", Tabella4[DIPENDENTE], 0)), "Non trovato", TEXT(INDEX(Tabella4[N°], MATCH("*"&amp;AG1562&amp;"*", Tabella4[DIPENDENTE], 0)), "0000")))</f>
        <v>0431</v>
      </c>
      <c r="F1562" s="48" t="str">
        <f t="shared" si="529"/>
        <v>DI MARE</v>
      </c>
      <c r="G1562" s="48" t="str">
        <f t="shared" si="530"/>
        <v>DI NICOLA</v>
      </c>
      <c r="H1562" s="57"/>
      <c r="I1562" s="68" t="str">
        <f t="shared" si="531"/>
        <v>02</v>
      </c>
      <c r="J1562" s="39" t="str">
        <f t="shared" si="542"/>
        <v/>
      </c>
      <c r="K1562" s="40" t="str">
        <f t="shared" si="543"/>
        <v>02:00</v>
      </c>
      <c r="L1562" s="48"/>
      <c r="M1562" s="41" t="str">
        <f t="shared" si="544"/>
        <v/>
      </c>
      <c r="N1562" s="41" t="str">
        <f t="shared" si="532"/>
        <v/>
      </c>
      <c r="O1562" s="10" t="str">
        <f t="shared" si="533"/>
        <v>02:00</v>
      </c>
      <c r="P1562" s="10" t="str">
        <f t="shared" si="534"/>
        <v/>
      </c>
      <c r="Q1562" s="48" t="str">
        <f t="shared" si="535"/>
        <v/>
      </c>
      <c r="R1562" s="48" t="str">
        <f t="shared" si="536"/>
        <v/>
      </c>
      <c r="S1562" s="42" t="str">
        <f t="shared" si="537"/>
        <v>DOPPIO</v>
      </c>
      <c r="T1562" s="57" t="str">
        <f>Tabella3[[#This Row],[Descrizione Attività]]</f>
        <v>04F101 ripristini elettrici COEMI</v>
      </c>
      <c r="U1562" s="57" t="str">
        <f>IF(Tabella1[[#This Row],[DATA]]="","","02")</f>
        <v>02</v>
      </c>
      <c r="V1562" s="34"/>
      <c r="W1562" s="34"/>
      <c r="X1562" s="33"/>
      <c r="Y1562" s="23"/>
      <c r="Z1562" s="21" t="str">
        <f t="shared" si="538"/>
        <v>venerdì</v>
      </c>
      <c r="AA1562" s="22">
        <f t="shared" si="539"/>
        <v>2</v>
      </c>
      <c r="AB1562" s="22" t="str">
        <f t="shared" si="540"/>
        <v>02:00</v>
      </c>
      <c r="AC1562" s="22" t="str">
        <f t="shared" si="541"/>
        <v>NO</v>
      </c>
      <c r="AD1562" s="46"/>
      <c r="AE1562" s="85">
        <v>45856</v>
      </c>
      <c r="AF1562" s="86" t="s">
        <v>63</v>
      </c>
      <c r="AG1562" s="86" t="s">
        <v>64</v>
      </c>
      <c r="AH1562" s="86">
        <v>5400258412</v>
      </c>
      <c r="AI1562" s="86">
        <v>10</v>
      </c>
      <c r="AJ1562" s="87">
        <v>12</v>
      </c>
      <c r="AK1562" s="87">
        <v>14</v>
      </c>
      <c r="AL1562" s="87">
        <v>4</v>
      </c>
      <c r="AM1562" s="86" t="s">
        <v>302</v>
      </c>
      <c r="AN1562" s="86" t="s">
        <v>45</v>
      </c>
      <c r="AO1562" s="75" t="s">
        <v>61</v>
      </c>
    </row>
    <row r="1563" spans="1:41" ht="14.45" customHeight="1">
      <c r="A1563" s="38"/>
      <c r="B1563" s="9">
        <f t="shared" si="528"/>
        <v>45856</v>
      </c>
      <c r="C1563" s="39">
        <f t="shared" si="545"/>
        <v>5400258633</v>
      </c>
      <c r="D1563" s="38" t="str">
        <f>IF(AF1563="", "", IFERROR(TEXT(INDEX(Tabella4[N°], MATCH("*"&amp;AF1563&amp;"*", Tabella4[DIPENDENTE], 0)), "0000"), "Non trovato"))</f>
        <v>1976</v>
      </c>
      <c r="E1563" s="38" t="str">
        <f>IF(AG1563="", "", IF(ISERROR(MATCH("*"&amp;AG1563&amp;"*", Tabella4[DIPENDENTE], 0)), "Non trovato", TEXT(INDEX(Tabella4[N°], MATCH("*"&amp;AG1563&amp;"*", Tabella4[DIPENDENTE], 0)), "0000")))</f>
        <v>2150</v>
      </c>
      <c r="F1563" s="48" t="str">
        <f t="shared" si="529"/>
        <v>RIZZA F</v>
      </c>
      <c r="G1563" s="48" t="str">
        <f t="shared" si="530"/>
        <v>RIZZA C</v>
      </c>
      <c r="H1563" s="57"/>
      <c r="I1563" s="68" t="str">
        <f t="shared" si="531"/>
        <v>02</v>
      </c>
      <c r="J1563" s="39" t="str">
        <f t="shared" si="542"/>
        <v/>
      </c>
      <c r="K1563" s="40" t="str">
        <f t="shared" si="543"/>
        <v>03:30</v>
      </c>
      <c r="L1563" s="48"/>
      <c r="M1563" s="41" t="str">
        <f t="shared" si="544"/>
        <v/>
      </c>
      <c r="N1563" s="41" t="str">
        <f t="shared" si="532"/>
        <v/>
      </c>
      <c r="O1563" s="10" t="str">
        <f t="shared" si="533"/>
        <v>03:30</v>
      </c>
      <c r="P1563" s="10" t="str">
        <f t="shared" si="534"/>
        <v/>
      </c>
      <c r="Q1563" s="48" t="str">
        <f t="shared" si="535"/>
        <v/>
      </c>
      <c r="R1563" s="48" t="str">
        <f t="shared" si="536"/>
        <v/>
      </c>
      <c r="S1563" s="42" t="str">
        <f t="shared" si="537"/>
        <v>DOPPIO</v>
      </c>
      <c r="T1563" s="57" t="str">
        <f>Tabella3[[#This Row],[Descrizione Attività]]</f>
        <v>1800: ripristino cavi termosensibile</v>
      </c>
      <c r="U1563" s="57" t="str">
        <f>IF(Tabella1[[#This Row],[DATA]]="","","02")</f>
        <v>02</v>
      </c>
      <c r="V1563" s="34"/>
      <c r="W1563" s="34"/>
      <c r="X1563" s="33"/>
      <c r="Y1563" s="23"/>
      <c r="Z1563" s="21" t="str">
        <f t="shared" si="538"/>
        <v>venerdì</v>
      </c>
      <c r="AA1563" s="22">
        <f t="shared" si="539"/>
        <v>3.5</v>
      </c>
      <c r="AB1563" s="22" t="str">
        <f t="shared" si="540"/>
        <v>03:30</v>
      </c>
      <c r="AC1563" s="22" t="str">
        <f t="shared" si="541"/>
        <v>NO</v>
      </c>
      <c r="AD1563" s="46"/>
      <c r="AE1563" s="85">
        <v>45856</v>
      </c>
      <c r="AF1563" s="86" t="s">
        <v>77</v>
      </c>
      <c r="AG1563" s="86" t="s">
        <v>78</v>
      </c>
      <c r="AH1563" s="86">
        <v>5400258633</v>
      </c>
      <c r="AI1563" s="86">
        <v>10</v>
      </c>
      <c r="AJ1563" s="87">
        <v>6</v>
      </c>
      <c r="AK1563" s="87">
        <v>9.3000000000000007</v>
      </c>
      <c r="AL1563" s="87">
        <v>7</v>
      </c>
      <c r="AM1563" s="86" t="s">
        <v>310</v>
      </c>
      <c r="AN1563" s="86" t="s">
        <v>45</v>
      </c>
      <c r="AO1563" s="75" t="s">
        <v>80</v>
      </c>
    </row>
    <row r="1564" spans="1:41" ht="14.45" customHeight="1">
      <c r="A1564" s="38"/>
      <c r="B1564" s="9">
        <f t="shared" si="528"/>
        <v>45856</v>
      </c>
      <c r="C1564" s="39">
        <f t="shared" si="545"/>
        <v>5400258412</v>
      </c>
      <c r="D1564" s="38" t="str">
        <f>IF(AF1564="", "", IFERROR(TEXT(INDEX(Tabella4[N°], MATCH("*"&amp;AF1564&amp;"*", Tabella4[DIPENDENTE], 0)), "0000"), "Non trovato"))</f>
        <v>1976</v>
      </c>
      <c r="E1564" s="38" t="str">
        <f>IF(AG1564="", "", IF(ISERROR(MATCH("*"&amp;AG1564&amp;"*", Tabella4[DIPENDENTE], 0)), "Non trovato", TEXT(INDEX(Tabella4[N°], MATCH("*"&amp;AG1564&amp;"*", Tabella4[DIPENDENTE], 0)), "0000")))</f>
        <v>2150</v>
      </c>
      <c r="F1564" s="48" t="str">
        <f t="shared" si="529"/>
        <v>RIZZA F</v>
      </c>
      <c r="G1564" s="48" t="str">
        <f t="shared" si="530"/>
        <v>RIZZA C</v>
      </c>
      <c r="H1564" s="57"/>
      <c r="I1564" s="68" t="str">
        <f t="shared" si="531"/>
        <v>02</v>
      </c>
      <c r="J1564" s="39" t="str">
        <f t="shared" si="542"/>
        <v/>
      </c>
      <c r="K1564" s="40" t="str">
        <f t="shared" si="543"/>
        <v>04:30</v>
      </c>
      <c r="L1564" s="48"/>
      <c r="M1564" s="41" t="str">
        <f t="shared" si="544"/>
        <v/>
      </c>
      <c r="N1564" s="41" t="str">
        <f t="shared" si="532"/>
        <v/>
      </c>
      <c r="O1564" s="10" t="str">
        <f t="shared" si="533"/>
        <v>04:30</v>
      </c>
      <c r="P1564" s="10" t="str">
        <f t="shared" si="534"/>
        <v/>
      </c>
      <c r="Q1564" s="48" t="str">
        <f t="shared" si="535"/>
        <v/>
      </c>
      <c r="R1564" s="48" t="str">
        <f t="shared" si="536"/>
        <v/>
      </c>
      <c r="S1564" s="42" t="str">
        <f t="shared" si="537"/>
        <v>DOPPIO</v>
      </c>
      <c r="T1564" s="57" t="str">
        <f>Tabella3[[#This Row],[Descrizione Attività]]</f>
        <v>04F101 ripristini elettrici COEMI</v>
      </c>
      <c r="U1564" s="57" t="str">
        <f>IF(Tabella1[[#This Row],[DATA]]="","","02")</f>
        <v>02</v>
      </c>
      <c r="V1564" s="34"/>
      <c r="W1564" s="34"/>
      <c r="X1564" s="33"/>
      <c r="Y1564" s="23"/>
      <c r="Z1564" s="21" t="str">
        <f t="shared" si="538"/>
        <v>venerdì</v>
      </c>
      <c r="AA1564" s="22">
        <f t="shared" si="539"/>
        <v>4.5</v>
      </c>
      <c r="AB1564" s="22" t="str">
        <f t="shared" si="540"/>
        <v>04:30</v>
      </c>
      <c r="AC1564" s="22" t="str">
        <f t="shared" si="541"/>
        <v>NO</v>
      </c>
      <c r="AD1564" s="46"/>
      <c r="AE1564" s="85">
        <v>45856</v>
      </c>
      <c r="AF1564" s="86" t="s">
        <v>77</v>
      </c>
      <c r="AG1564" s="86" t="s">
        <v>78</v>
      </c>
      <c r="AH1564" s="86">
        <v>5400258412</v>
      </c>
      <c r="AI1564" s="86">
        <v>10</v>
      </c>
      <c r="AJ1564" s="87">
        <v>9.3000000000000007</v>
      </c>
      <c r="AK1564" s="87">
        <v>14</v>
      </c>
      <c r="AL1564" s="87">
        <v>9</v>
      </c>
      <c r="AM1564" s="86" t="s">
        <v>302</v>
      </c>
      <c r="AN1564" s="86" t="s">
        <v>45</v>
      </c>
      <c r="AO1564" s="75" t="s">
        <v>61</v>
      </c>
    </row>
    <row r="1565" spans="1:41" ht="14.45" customHeight="1">
      <c r="A1565" s="38"/>
      <c r="B1565" s="9">
        <f t="shared" si="528"/>
        <v>45856</v>
      </c>
      <c r="C1565" s="39">
        <f t="shared" si="545"/>
        <v>5400256074</v>
      </c>
      <c r="D1565" s="38" t="str">
        <f>IF(AF1565="", "", IFERROR(TEXT(INDEX(Tabella4[N°], MATCH("*"&amp;AF1565&amp;"*", Tabella4[DIPENDENTE], 0)), "0000"), "Non trovato"))</f>
        <v>0427</v>
      </c>
      <c r="E1565" s="38" t="str">
        <f>IF(AG1565="", "", IF(ISERROR(MATCH("*"&amp;AG1565&amp;"*", Tabella4[DIPENDENTE], 0)), "Non trovato", TEXT(INDEX(Tabella4[N°], MATCH("*"&amp;AG1565&amp;"*", Tabella4[DIPENDENTE], 0)), "0000")))</f>
        <v>0370</v>
      </c>
      <c r="F1565" s="48" t="str">
        <f t="shared" si="529"/>
        <v>CAVALIERE</v>
      </c>
      <c r="G1565" s="48" t="str">
        <f t="shared" si="530"/>
        <v>GARBINI</v>
      </c>
      <c r="H1565" s="57"/>
      <c r="I1565" s="68" t="str">
        <f t="shared" si="531"/>
        <v>02</v>
      </c>
      <c r="J1565" s="39" t="str">
        <f t="shared" si="542"/>
        <v/>
      </c>
      <c r="K1565" s="40" t="str">
        <f t="shared" si="543"/>
        <v>07:00</v>
      </c>
      <c r="L1565" s="48"/>
      <c r="M1565" s="41" t="str">
        <f t="shared" si="544"/>
        <v>01:00</v>
      </c>
      <c r="N1565" s="41" t="str">
        <f t="shared" si="532"/>
        <v/>
      </c>
      <c r="O1565" s="10" t="str">
        <f t="shared" si="533"/>
        <v>08:00</v>
      </c>
      <c r="P1565" s="10" t="str">
        <f t="shared" si="534"/>
        <v/>
      </c>
      <c r="Q1565" s="48" t="str">
        <f t="shared" si="535"/>
        <v/>
      </c>
      <c r="R1565" s="48" t="str">
        <f t="shared" si="536"/>
        <v/>
      </c>
      <c r="S1565" s="42" t="str">
        <f t="shared" si="537"/>
        <v>DOPPIO</v>
      </c>
      <c r="T1565" s="57" t="str">
        <f>Tabella3[[#This Row],[Descrizione Attività]]</f>
        <v>Assistenza strum. revamping Ramp1-GPL</v>
      </c>
      <c r="U1565" s="57" t="str">
        <f>IF(Tabella1[[#This Row],[DATA]]="","","02")</f>
        <v>02</v>
      </c>
      <c r="V1565" s="34"/>
      <c r="W1565" s="34"/>
      <c r="X1565" s="33"/>
      <c r="Y1565" s="23"/>
      <c r="Z1565" s="21" t="str">
        <f t="shared" si="538"/>
        <v>venerdì</v>
      </c>
      <c r="AA1565" s="22">
        <f t="shared" si="539"/>
        <v>8</v>
      </c>
      <c r="AB1565" s="22" t="str">
        <f t="shared" si="540"/>
        <v>08:00</v>
      </c>
      <c r="AC1565" s="22" t="str">
        <f t="shared" si="541"/>
        <v>NO</v>
      </c>
      <c r="AD1565" s="46"/>
      <c r="AE1565" s="85">
        <v>45856</v>
      </c>
      <c r="AF1565" s="86" t="s">
        <v>75</v>
      </c>
      <c r="AG1565" s="86" t="s">
        <v>115</v>
      </c>
      <c r="AH1565" s="75">
        <v>5400256074</v>
      </c>
      <c r="AI1565" s="86">
        <v>20</v>
      </c>
      <c r="AJ1565" s="87">
        <v>6</v>
      </c>
      <c r="AK1565" s="87">
        <v>14</v>
      </c>
      <c r="AL1565" s="87">
        <v>16</v>
      </c>
      <c r="AM1565" s="86" t="s">
        <v>239</v>
      </c>
      <c r="AN1565" s="86" t="s">
        <v>45</v>
      </c>
      <c r="AO1565" s="75" t="s">
        <v>46</v>
      </c>
    </row>
    <row r="1566" spans="1:41" ht="14.45" customHeight="1">
      <c r="A1566" s="38"/>
      <c r="B1566" s="9">
        <f t="shared" si="528"/>
        <v>45856</v>
      </c>
      <c r="C1566" s="39">
        <f t="shared" si="545"/>
        <v>5400256987</v>
      </c>
      <c r="D1566" s="38" t="str">
        <f>IF(AF1566="", "", IFERROR(TEXT(INDEX(Tabella4[N°], MATCH("*"&amp;AF1566&amp;"*", Tabella4[DIPENDENTE], 0)), "0000"), "Non trovato"))</f>
        <v>0475</v>
      </c>
      <c r="E1566" s="38" t="str">
        <f>IF(AG1566="", "", IF(ISERROR(MATCH("*"&amp;AG1566&amp;"*", Tabella4[DIPENDENTE], 0)), "Non trovato", TEXT(INDEX(Tabella4[N°], MATCH("*"&amp;AG1566&amp;"*", Tabella4[DIPENDENTE], 0)), "0000")))</f>
        <v>1904</v>
      </c>
      <c r="F1566" s="48" t="str">
        <f t="shared" si="529"/>
        <v>TRINGALI</v>
      </c>
      <c r="G1566" s="48" t="str">
        <f t="shared" si="530"/>
        <v>LA ROCCA</v>
      </c>
      <c r="H1566" s="57"/>
      <c r="I1566" s="68" t="str">
        <f t="shared" si="531"/>
        <v>02</v>
      </c>
      <c r="J1566" s="39" t="str">
        <f t="shared" si="542"/>
        <v/>
      </c>
      <c r="K1566" s="40" t="str">
        <f t="shared" si="543"/>
        <v>06:00</v>
      </c>
      <c r="L1566" s="48"/>
      <c r="M1566" s="41" t="str">
        <f t="shared" si="544"/>
        <v/>
      </c>
      <c r="N1566" s="41" t="str">
        <f t="shared" si="532"/>
        <v/>
      </c>
      <c r="O1566" s="10" t="str">
        <f t="shared" si="533"/>
        <v>06:00</v>
      </c>
      <c r="P1566" s="10" t="str">
        <f t="shared" si="534"/>
        <v/>
      </c>
      <c r="Q1566" s="48" t="str">
        <f t="shared" si="535"/>
        <v/>
      </c>
      <c r="R1566" s="48" t="str">
        <f t="shared" si="536"/>
        <v/>
      </c>
      <c r="S1566" s="42" t="str">
        <f t="shared" si="537"/>
        <v>DOPPIO</v>
      </c>
      <c r="T1566" s="57" t="str">
        <f>Tabella3[[#This Row],[Descrizione Attività]]</f>
        <v>SUD_Alim.ele gateway sistema SMART ABB</v>
      </c>
      <c r="U1566" s="57" t="str">
        <f>IF(Tabella1[[#This Row],[DATA]]="","","02")</f>
        <v>02</v>
      </c>
      <c r="V1566" s="34"/>
      <c r="W1566" s="34"/>
      <c r="X1566" s="33"/>
      <c r="Y1566" s="23"/>
      <c r="Z1566" s="21" t="str">
        <f t="shared" si="538"/>
        <v>venerdì</v>
      </c>
      <c r="AA1566" s="22">
        <f t="shared" si="539"/>
        <v>6</v>
      </c>
      <c r="AB1566" s="22" t="str">
        <f t="shared" si="540"/>
        <v>06:00</v>
      </c>
      <c r="AC1566" s="22" t="str">
        <f t="shared" si="541"/>
        <v>NO</v>
      </c>
      <c r="AD1566" s="46"/>
      <c r="AE1566" s="85">
        <v>45856</v>
      </c>
      <c r="AF1566" s="86" t="s">
        <v>57</v>
      </c>
      <c r="AG1566" s="86" t="s">
        <v>59</v>
      </c>
      <c r="AH1566" s="75">
        <v>5400256987</v>
      </c>
      <c r="AI1566" s="86">
        <v>10</v>
      </c>
      <c r="AJ1566" s="87">
        <v>6</v>
      </c>
      <c r="AK1566" s="87">
        <v>12</v>
      </c>
      <c r="AL1566" s="87">
        <v>12</v>
      </c>
      <c r="AM1566" s="86" t="s">
        <v>285</v>
      </c>
      <c r="AN1566" s="86" t="s">
        <v>45</v>
      </c>
      <c r="AO1566" s="75" t="s">
        <v>61</v>
      </c>
    </row>
    <row r="1567" spans="1:41" ht="14.45" customHeight="1">
      <c r="A1567" s="38"/>
      <c r="B1567" s="9">
        <f t="shared" si="528"/>
        <v>45856</v>
      </c>
      <c r="C1567" s="39">
        <f t="shared" si="545"/>
        <v>5400261041</v>
      </c>
      <c r="D1567" s="38" t="str">
        <f>IF(AF1567="", "", IFERROR(TEXT(INDEX(Tabella4[N°], MATCH("*"&amp;AF1567&amp;"*", Tabella4[DIPENDENTE], 0)), "0000"), "Non trovato"))</f>
        <v>0243</v>
      </c>
      <c r="E1567" s="38" t="str">
        <f>IF(AG1567="", "", IF(ISERROR(MATCH("*"&amp;AG1567&amp;"*", Tabella4[DIPENDENTE], 0)), "Non trovato", TEXT(INDEX(Tabella4[N°], MATCH("*"&amp;AG1567&amp;"*", Tabella4[DIPENDENTE], 0)), "0000")))</f>
        <v/>
      </c>
      <c r="F1567" s="48" t="str">
        <f t="shared" si="529"/>
        <v>PUGLIARES</v>
      </c>
      <c r="G1567" s="48" t="str">
        <f t="shared" si="530"/>
        <v/>
      </c>
      <c r="H1567" s="57"/>
      <c r="I1567" s="68" t="str">
        <f t="shared" si="531"/>
        <v>02</v>
      </c>
      <c r="J1567" s="39" t="str">
        <f t="shared" si="542"/>
        <v/>
      </c>
      <c r="K1567" s="40" t="str">
        <f t="shared" si="543"/>
        <v>06:00</v>
      </c>
      <c r="L1567" s="48"/>
      <c r="M1567" s="41" t="str">
        <f t="shared" si="544"/>
        <v/>
      </c>
      <c r="N1567" s="41" t="str">
        <f t="shared" si="532"/>
        <v/>
      </c>
      <c r="O1567" s="10" t="str">
        <f t="shared" si="533"/>
        <v>06:00</v>
      </c>
      <c r="P1567" s="10" t="str">
        <f t="shared" si="534"/>
        <v/>
      </c>
      <c r="Q1567" s="48" t="str">
        <f t="shared" si="535"/>
        <v/>
      </c>
      <c r="R1567" s="48" t="str">
        <f t="shared" si="536"/>
        <v/>
      </c>
      <c r="S1567" s="42" t="str">
        <f t="shared" si="537"/>
        <v>SINGOLO</v>
      </c>
      <c r="T1567" s="57" t="str">
        <f>Tabella3[[#This Row],[Descrizione Attività]]</f>
        <v>ASSISTENZA ELETTRICA ATTIVITA' EDILE IMP 2800 LUGLIO 2025 (PREV 4066)</v>
      </c>
      <c r="U1567" s="57" t="str">
        <f>IF(Tabella1[[#This Row],[DATA]]="","","02")</f>
        <v>02</v>
      </c>
      <c r="V1567" s="34"/>
      <c r="W1567" s="34"/>
      <c r="X1567" s="33"/>
      <c r="Y1567" s="23"/>
      <c r="Z1567" s="21" t="str">
        <f t="shared" si="538"/>
        <v>venerdì</v>
      </c>
      <c r="AA1567" s="22">
        <f t="shared" si="539"/>
        <v>6</v>
      </c>
      <c r="AB1567" s="22" t="str">
        <f t="shared" si="540"/>
        <v>06:00</v>
      </c>
      <c r="AC1567" s="22" t="str">
        <f t="shared" si="541"/>
        <v>NO</v>
      </c>
      <c r="AD1567" s="46"/>
      <c r="AE1567" s="85">
        <v>45856</v>
      </c>
      <c r="AF1567" s="86" t="s">
        <v>89</v>
      </c>
      <c r="AG1567" s="86"/>
      <c r="AH1567" s="86">
        <v>5400261041</v>
      </c>
      <c r="AI1567" s="86">
        <v>10</v>
      </c>
      <c r="AJ1567" s="87">
        <v>6</v>
      </c>
      <c r="AK1567" s="87">
        <v>12</v>
      </c>
      <c r="AL1567" s="87">
        <v>6</v>
      </c>
      <c r="AM1567" s="86" t="s">
        <v>257</v>
      </c>
      <c r="AN1567" s="86" t="s">
        <v>91</v>
      </c>
      <c r="AO1567" s="75" t="s">
        <v>61</v>
      </c>
    </row>
    <row r="1568" spans="1:41" ht="14.45" customHeight="1">
      <c r="A1568" s="38"/>
      <c r="B1568" s="9">
        <f t="shared" si="528"/>
        <v>45856</v>
      </c>
      <c r="C1568" s="39">
        <f t="shared" si="545"/>
        <v>5400243313</v>
      </c>
      <c r="D1568" s="38" t="str">
        <f>IF(AF1568="", "", IFERROR(TEXT(INDEX(Tabella4[N°], MATCH("*"&amp;AF1568&amp;"*", Tabella4[DIPENDENTE], 0)), "0000"), "Non trovato"))</f>
        <v>1833</v>
      </c>
      <c r="E1568" s="38" t="str">
        <f>IF(AG1568="", "", IF(ISERROR(MATCH("*"&amp;AG1568&amp;"*", Tabella4[DIPENDENTE], 0)), "Non trovato", TEXT(INDEX(Tabella4[N°], MATCH("*"&amp;AG1568&amp;"*", Tabella4[DIPENDENTE], 0)), "0000")))</f>
        <v>0319</v>
      </c>
      <c r="F1568" s="48" t="str">
        <f t="shared" si="529"/>
        <v>MICELI</v>
      </c>
      <c r="G1568" s="48" t="str">
        <f t="shared" si="530"/>
        <v>AMARA</v>
      </c>
      <c r="H1568" s="57"/>
      <c r="I1568" s="68" t="str">
        <f t="shared" si="531"/>
        <v>02</v>
      </c>
      <c r="J1568" s="39" t="str">
        <f t="shared" si="542"/>
        <v/>
      </c>
      <c r="K1568" s="40" t="str">
        <f t="shared" si="543"/>
        <v>06:00</v>
      </c>
      <c r="L1568" s="48"/>
      <c r="M1568" s="41" t="str">
        <f t="shared" si="544"/>
        <v/>
      </c>
      <c r="N1568" s="41" t="str">
        <f t="shared" si="532"/>
        <v/>
      </c>
      <c r="O1568" s="10" t="str">
        <f t="shared" si="533"/>
        <v>06:00</v>
      </c>
      <c r="P1568" s="10" t="str">
        <f t="shared" si="534"/>
        <v/>
      </c>
      <c r="Q1568" s="48" t="str">
        <f t="shared" si="535"/>
        <v/>
      </c>
      <c r="R1568" s="48" t="str">
        <f t="shared" si="536"/>
        <v/>
      </c>
      <c r="S1568" s="42" t="str">
        <f t="shared" si="537"/>
        <v>DOPPIO</v>
      </c>
      <c r="T1568" s="57" t="str">
        <f>Tabella3[[#This Row],[Descrizione Attività]]</f>
        <v>Assistenza ELE attività edili_2025</v>
      </c>
      <c r="U1568" s="57" t="str">
        <f>IF(Tabella1[[#This Row],[DATA]]="","","02")</f>
        <v>02</v>
      </c>
      <c r="V1568" s="34"/>
      <c r="W1568" s="34"/>
      <c r="X1568" s="33"/>
      <c r="Y1568" s="23"/>
      <c r="Z1568" s="21" t="str">
        <f t="shared" si="538"/>
        <v>venerdì</v>
      </c>
      <c r="AA1568" s="22">
        <f t="shared" si="539"/>
        <v>6</v>
      </c>
      <c r="AB1568" s="22" t="str">
        <f t="shared" si="540"/>
        <v>06:00</v>
      </c>
      <c r="AC1568" s="22" t="str">
        <f t="shared" si="541"/>
        <v>NO</v>
      </c>
      <c r="AD1568" s="46"/>
      <c r="AE1568" s="85">
        <v>45856</v>
      </c>
      <c r="AF1568" s="86" t="s">
        <v>82</v>
      </c>
      <c r="AG1568" s="86" t="s">
        <v>155</v>
      </c>
      <c r="AH1568" s="86">
        <v>5400243313</v>
      </c>
      <c r="AI1568" s="86">
        <v>10</v>
      </c>
      <c r="AJ1568" s="87">
        <v>6</v>
      </c>
      <c r="AK1568" s="87">
        <v>12</v>
      </c>
      <c r="AL1568" s="87">
        <v>12</v>
      </c>
      <c r="AM1568" s="86" t="s">
        <v>145</v>
      </c>
      <c r="AN1568" s="86" t="s">
        <v>45</v>
      </c>
      <c r="AO1568" s="75" t="s">
        <v>61</v>
      </c>
    </row>
    <row r="1569" spans="1:41" ht="14.45" customHeight="1">
      <c r="A1569" s="38"/>
      <c r="B1569" s="9">
        <f t="shared" si="528"/>
        <v>45856</v>
      </c>
      <c r="C1569" s="39">
        <f t="shared" si="545"/>
        <v>5400258707</v>
      </c>
      <c r="D1569" s="38" t="str">
        <f>IF(AF1569="", "", IFERROR(TEXT(INDEX(Tabella4[N°], MATCH("*"&amp;AF1569&amp;"*", Tabella4[DIPENDENTE], 0)), "0000"), "Non trovato"))</f>
        <v>0483</v>
      </c>
      <c r="E1569" s="38" t="str">
        <f>IF(AG1569="", "", IF(ISERROR(MATCH("*"&amp;AG1569&amp;"*", Tabella4[DIPENDENTE], 0)), "Non trovato", TEXT(INDEX(Tabella4[N°], MATCH("*"&amp;AG1569&amp;"*", Tabella4[DIPENDENTE], 0)), "0000")))</f>
        <v>0263</v>
      </c>
      <c r="F1569" s="48" t="str">
        <f t="shared" si="529"/>
        <v>SCARAVELLI</v>
      </c>
      <c r="G1569" s="48" t="str">
        <f t="shared" si="530"/>
        <v>ROSSITTO G</v>
      </c>
      <c r="H1569" s="57"/>
      <c r="I1569" s="68" t="str">
        <f t="shared" si="531"/>
        <v>02</v>
      </c>
      <c r="J1569" s="39" t="str">
        <f t="shared" si="542"/>
        <v/>
      </c>
      <c r="K1569" s="40" t="str">
        <f t="shared" si="543"/>
        <v>02:00</v>
      </c>
      <c r="L1569" s="48"/>
      <c r="M1569" s="41" t="str">
        <f t="shared" si="544"/>
        <v/>
      </c>
      <c r="N1569" s="41" t="str">
        <f t="shared" si="532"/>
        <v/>
      </c>
      <c r="O1569" s="10" t="str">
        <f t="shared" si="533"/>
        <v>02:00</v>
      </c>
      <c r="P1569" s="10" t="str">
        <f t="shared" si="534"/>
        <v/>
      </c>
      <c r="Q1569" s="48" t="str">
        <f t="shared" si="535"/>
        <v/>
      </c>
      <c r="R1569" s="48" t="str">
        <f t="shared" si="536"/>
        <v/>
      </c>
      <c r="S1569" s="42" t="str">
        <f t="shared" si="537"/>
        <v>DOPPIO</v>
      </c>
      <c r="T1569" s="57" t="str">
        <f>Tabella3[[#This Row],[Descrizione Attività]]</f>
        <v>coemi illuminazi provvisoria T301/E306</v>
      </c>
      <c r="U1569" s="57" t="str">
        <f>IF(Tabella1[[#This Row],[DATA]]="","","02")</f>
        <v>02</v>
      </c>
      <c r="V1569" s="34"/>
      <c r="W1569" s="34"/>
      <c r="X1569" s="33"/>
      <c r="Y1569" s="23"/>
      <c r="Z1569" s="21" t="str">
        <f t="shared" si="538"/>
        <v>venerdì</v>
      </c>
      <c r="AA1569" s="22">
        <f t="shared" si="539"/>
        <v>2</v>
      </c>
      <c r="AB1569" s="22" t="str">
        <f t="shared" si="540"/>
        <v>02:00</v>
      </c>
      <c r="AC1569" s="22" t="str">
        <f t="shared" si="541"/>
        <v>NO</v>
      </c>
      <c r="AD1569" s="46"/>
      <c r="AE1569" s="85">
        <v>45856</v>
      </c>
      <c r="AF1569" s="86" t="s">
        <v>51</v>
      </c>
      <c r="AG1569" s="86" t="s">
        <v>110</v>
      </c>
      <c r="AH1569" s="86">
        <v>5400258707</v>
      </c>
      <c r="AI1569" s="86">
        <v>10</v>
      </c>
      <c r="AJ1569" s="87">
        <v>6</v>
      </c>
      <c r="AK1569" s="87">
        <v>8</v>
      </c>
      <c r="AL1569" s="87">
        <v>4</v>
      </c>
      <c r="AM1569" s="86" t="s">
        <v>307</v>
      </c>
      <c r="AN1569" s="86" t="s">
        <v>45</v>
      </c>
      <c r="AO1569" s="75" t="s">
        <v>61</v>
      </c>
    </row>
    <row r="1570" spans="1:41" ht="14.45" customHeight="1">
      <c r="A1570" s="38"/>
      <c r="B1570" s="9">
        <f t="shared" si="528"/>
        <v>45856</v>
      </c>
      <c r="C1570" s="39">
        <f t="shared" si="545"/>
        <v>5400258042</v>
      </c>
      <c r="D1570" s="38" t="str">
        <f>IF(AF1570="", "", IFERROR(TEXT(INDEX(Tabella4[N°], MATCH("*"&amp;AF1570&amp;"*", Tabella4[DIPENDENTE], 0)), "0000"), "Non trovato"))</f>
        <v>0483</v>
      </c>
      <c r="E1570" s="38" t="str">
        <f>IF(AG1570="", "", IF(ISERROR(MATCH("*"&amp;AG1570&amp;"*", Tabella4[DIPENDENTE], 0)), "Non trovato", TEXT(INDEX(Tabella4[N°], MATCH("*"&amp;AG1570&amp;"*", Tabella4[DIPENDENTE], 0)), "0000")))</f>
        <v>0263</v>
      </c>
      <c r="F1570" s="48" t="str">
        <f t="shared" si="529"/>
        <v>SCARAVELLI</v>
      </c>
      <c r="G1570" s="48" t="str">
        <f t="shared" si="530"/>
        <v>ROSSITTO G</v>
      </c>
      <c r="H1570" s="57"/>
      <c r="I1570" s="68" t="str">
        <f t="shared" si="531"/>
        <v>02</v>
      </c>
      <c r="J1570" s="39" t="str">
        <f t="shared" si="542"/>
        <v/>
      </c>
      <c r="K1570" s="40" t="str">
        <f t="shared" si="543"/>
        <v>02:00</v>
      </c>
      <c r="L1570" s="48"/>
      <c r="M1570" s="41" t="str">
        <f t="shared" si="544"/>
        <v/>
      </c>
      <c r="N1570" s="41" t="str">
        <f t="shared" si="532"/>
        <v/>
      </c>
      <c r="O1570" s="10" t="str">
        <f t="shared" si="533"/>
        <v>02:00</v>
      </c>
      <c r="P1570" s="10" t="str">
        <f t="shared" si="534"/>
        <v/>
      </c>
      <c r="Q1570" s="48" t="str">
        <f t="shared" si="535"/>
        <v/>
      </c>
      <c r="R1570" s="48" t="str">
        <f t="shared" si="536"/>
        <v/>
      </c>
      <c r="S1570" s="42" t="str">
        <f t="shared" si="537"/>
        <v>DOPPIO</v>
      </c>
      <c r="T1570" s="57" t="str">
        <f>Tabella3[[#This Row],[Descrizione Attività]]</f>
        <v>200A- COEMI E303A/B lPOSA E REC. LAMP.</v>
      </c>
      <c r="U1570" s="57" t="str">
        <f>IF(Tabella1[[#This Row],[DATA]]="","","02")</f>
        <v>02</v>
      </c>
      <c r="V1570" s="34"/>
      <c r="W1570" s="34"/>
      <c r="X1570" s="33"/>
      <c r="Y1570" s="23"/>
      <c r="Z1570" s="21" t="str">
        <f t="shared" si="538"/>
        <v>venerdì</v>
      </c>
      <c r="AA1570" s="22">
        <f t="shared" si="539"/>
        <v>2</v>
      </c>
      <c r="AB1570" s="22" t="str">
        <f t="shared" si="540"/>
        <v>02:00</v>
      </c>
      <c r="AC1570" s="22" t="str">
        <f t="shared" si="541"/>
        <v>NO</v>
      </c>
      <c r="AD1570" s="46"/>
      <c r="AE1570" s="85">
        <v>45856</v>
      </c>
      <c r="AF1570" s="86" t="s">
        <v>51</v>
      </c>
      <c r="AG1570" s="86" t="s">
        <v>110</v>
      </c>
      <c r="AH1570" s="86">
        <v>5400258042</v>
      </c>
      <c r="AI1570" s="86">
        <v>10</v>
      </c>
      <c r="AJ1570" s="87">
        <v>8</v>
      </c>
      <c r="AK1570" s="87">
        <v>10</v>
      </c>
      <c r="AL1570" s="87">
        <v>4</v>
      </c>
      <c r="AM1570" s="86" t="s">
        <v>291</v>
      </c>
      <c r="AN1570" s="86" t="s">
        <v>45</v>
      </c>
      <c r="AO1570" s="75" t="s">
        <v>61</v>
      </c>
    </row>
    <row r="1571" spans="1:41" ht="14.45" customHeight="1">
      <c r="A1571" s="38"/>
      <c r="B1571" s="9">
        <f t="shared" si="528"/>
        <v>45856</v>
      </c>
      <c r="C1571" s="39">
        <f t="shared" si="545"/>
        <v>5400258412</v>
      </c>
      <c r="D1571" s="38" t="str">
        <f>IF(AF1571="", "", IFERROR(TEXT(INDEX(Tabella4[N°], MATCH("*"&amp;AF1571&amp;"*", Tabella4[DIPENDENTE], 0)), "0000"), "Non trovato"))</f>
        <v>0483</v>
      </c>
      <c r="E1571" s="38" t="str">
        <f>IF(AG1571="", "", IF(ISERROR(MATCH("*"&amp;AG1571&amp;"*", Tabella4[DIPENDENTE], 0)), "Non trovato", TEXT(INDEX(Tabella4[N°], MATCH("*"&amp;AG1571&amp;"*", Tabella4[DIPENDENTE], 0)), "0000")))</f>
        <v>0263</v>
      </c>
      <c r="F1571" s="48" t="str">
        <f t="shared" si="529"/>
        <v>SCARAVELLI</v>
      </c>
      <c r="G1571" s="48" t="str">
        <f t="shared" si="530"/>
        <v>ROSSITTO G</v>
      </c>
      <c r="H1571" s="57"/>
      <c r="I1571" s="68" t="str">
        <f t="shared" si="531"/>
        <v>02</v>
      </c>
      <c r="J1571" s="39" t="str">
        <f t="shared" si="542"/>
        <v/>
      </c>
      <c r="K1571" s="40" t="str">
        <f t="shared" si="543"/>
        <v>02:00</v>
      </c>
      <c r="L1571" s="48"/>
      <c r="M1571" s="41" t="str">
        <f t="shared" si="544"/>
        <v/>
      </c>
      <c r="N1571" s="41" t="str">
        <f t="shared" si="532"/>
        <v/>
      </c>
      <c r="O1571" s="10" t="str">
        <f t="shared" si="533"/>
        <v>02:00</v>
      </c>
      <c r="P1571" s="10" t="str">
        <f t="shared" si="534"/>
        <v/>
      </c>
      <c r="Q1571" s="48" t="str">
        <f t="shared" si="535"/>
        <v/>
      </c>
      <c r="R1571" s="48" t="str">
        <f t="shared" si="536"/>
        <v/>
      </c>
      <c r="S1571" s="42" t="str">
        <f t="shared" si="537"/>
        <v>DOPPIO</v>
      </c>
      <c r="T1571" s="57" t="str">
        <f>Tabella3[[#This Row],[Descrizione Attività]]</f>
        <v>RECUPERO FARETTI IMP 400 (PREV 4045)</v>
      </c>
      <c r="U1571" s="57" t="str">
        <f>IF(Tabella1[[#This Row],[DATA]]="","","02")</f>
        <v>02</v>
      </c>
      <c r="V1571" s="34"/>
      <c r="W1571" s="34"/>
      <c r="X1571" s="33"/>
      <c r="Y1571" s="23"/>
      <c r="Z1571" s="21" t="str">
        <f t="shared" si="538"/>
        <v>venerdì</v>
      </c>
      <c r="AA1571" s="22">
        <f t="shared" si="539"/>
        <v>2</v>
      </c>
      <c r="AB1571" s="22" t="str">
        <f t="shared" si="540"/>
        <v>02:00</v>
      </c>
      <c r="AC1571" s="22" t="str">
        <f t="shared" si="541"/>
        <v>NO</v>
      </c>
      <c r="AD1571" s="46"/>
      <c r="AE1571" s="85">
        <v>45856</v>
      </c>
      <c r="AF1571" s="86" t="s">
        <v>51</v>
      </c>
      <c r="AG1571" s="86" t="s">
        <v>110</v>
      </c>
      <c r="AH1571" s="86">
        <v>5400258412</v>
      </c>
      <c r="AI1571" s="86">
        <v>10</v>
      </c>
      <c r="AJ1571" s="87">
        <v>10</v>
      </c>
      <c r="AK1571" s="87">
        <v>12</v>
      </c>
      <c r="AL1571" s="87">
        <v>4</v>
      </c>
      <c r="AM1571" s="86" t="s">
        <v>311</v>
      </c>
      <c r="AN1571" s="86" t="s">
        <v>45</v>
      </c>
      <c r="AO1571" s="75" t="s">
        <v>61</v>
      </c>
    </row>
    <row r="1572" spans="1:41" ht="14.45" customHeight="1">
      <c r="A1572" s="38"/>
      <c r="B1572" s="9">
        <f t="shared" si="528"/>
        <v>45856</v>
      </c>
      <c r="C1572" s="39">
        <f t="shared" si="545"/>
        <v>5400251870</v>
      </c>
      <c r="D1572" s="38" t="str">
        <f>IF(AF1572="", "", IFERROR(TEXT(INDEX(Tabella4[N°], MATCH("*"&amp;AF1572&amp;"*", Tabella4[DIPENDENTE], 0)), "0000"), "Non trovato"))</f>
        <v>2013</v>
      </c>
      <c r="E1572" s="38" t="str">
        <f>IF(AG1572="", "", IF(ISERROR(MATCH("*"&amp;AG1572&amp;"*", Tabella4[DIPENDENTE], 0)), "Non trovato", TEXT(INDEX(Tabella4[N°], MATCH("*"&amp;AG1572&amp;"*", Tabella4[DIPENDENTE], 0)), "0000")))</f>
        <v>2136</v>
      </c>
      <c r="F1572" s="48" t="str">
        <f t="shared" si="529"/>
        <v>DE LUCA</v>
      </c>
      <c r="G1572" s="48" t="str">
        <f t="shared" si="530"/>
        <v>INTURRISI</v>
      </c>
      <c r="H1572" s="57"/>
      <c r="I1572" s="68" t="str">
        <f t="shared" si="531"/>
        <v>02</v>
      </c>
      <c r="J1572" s="39" t="str">
        <f t="shared" si="542"/>
        <v/>
      </c>
      <c r="K1572" s="40" t="str">
        <f t="shared" si="543"/>
        <v>06:00</v>
      </c>
      <c r="L1572" s="48"/>
      <c r="M1572" s="41" t="str">
        <f t="shared" si="544"/>
        <v/>
      </c>
      <c r="N1572" s="41" t="str">
        <f t="shared" si="532"/>
        <v/>
      </c>
      <c r="O1572" s="10" t="str">
        <f t="shared" si="533"/>
        <v>06:00</v>
      </c>
      <c r="P1572" s="10" t="str">
        <f t="shared" si="534"/>
        <v/>
      </c>
      <c r="Q1572" s="48" t="str">
        <f t="shared" si="535"/>
        <v/>
      </c>
      <c r="R1572" s="48" t="str">
        <f t="shared" si="536"/>
        <v/>
      </c>
      <c r="S1572" s="42" t="str">
        <f t="shared" si="537"/>
        <v>DOPPIO</v>
      </c>
      <c r="T1572" s="57" t="str">
        <f>Tabella3[[#This Row],[Descrizione Attività]]</f>
        <v>LAVORI ELESTRUM SOST 500 T-103</v>
      </c>
      <c r="U1572" s="57" t="str">
        <f>IF(Tabella1[[#This Row],[DATA]]="","","02")</f>
        <v>02</v>
      </c>
      <c r="V1572" s="34"/>
      <c r="W1572" s="34"/>
      <c r="X1572" s="33"/>
      <c r="Y1572" s="23"/>
      <c r="Z1572" s="21" t="str">
        <f t="shared" si="538"/>
        <v>venerdì</v>
      </c>
      <c r="AA1572" s="22">
        <f t="shared" si="539"/>
        <v>6</v>
      </c>
      <c r="AB1572" s="22" t="str">
        <f t="shared" si="540"/>
        <v>06:00</v>
      </c>
      <c r="AC1572" s="22" t="str">
        <f t="shared" si="541"/>
        <v>NO</v>
      </c>
      <c r="AD1572" s="46"/>
      <c r="AE1572" s="85">
        <v>45856</v>
      </c>
      <c r="AF1572" s="86" t="s">
        <v>105</v>
      </c>
      <c r="AG1572" s="86" t="s">
        <v>264</v>
      </c>
      <c r="AH1572" s="86">
        <v>5400251870</v>
      </c>
      <c r="AI1572" s="86">
        <v>10</v>
      </c>
      <c r="AJ1572" s="87">
        <v>6</v>
      </c>
      <c r="AK1572" s="87">
        <v>12</v>
      </c>
      <c r="AL1572" s="87">
        <v>12</v>
      </c>
      <c r="AM1572" s="86" t="s">
        <v>283</v>
      </c>
      <c r="AN1572" s="86" t="s">
        <v>45</v>
      </c>
      <c r="AO1572" s="75" t="s">
        <v>61</v>
      </c>
    </row>
    <row r="1573" spans="1:41" ht="14.45" customHeight="1">
      <c r="A1573" s="38"/>
      <c r="B1573" s="9">
        <f t="shared" si="528"/>
        <v>45856</v>
      </c>
      <c r="C1573" s="39">
        <f>IF(AH1573="","", IF(OR(AH1573=4041, AH1573=4042, AH1573=4043, AH1573=4044, AH1573=4045, AH1573=4046, AH1573=4048, AH1573=4049, AH1573=4051, AH1573=4052, AH1573=4053, AH1573=4054),
404,
IF(AH1573=4047,
"ALTRO CANTIERE",
IF(AH1573=4050,
430,
IF(LEN(AH1573)=5,
MID(AH1573, 1, 2) &amp; "/" &amp; MID(AH1573, 3, 3),
AH1573)
)
)
))</f>
        <v>5400258563</v>
      </c>
      <c r="D1573" s="38" t="str">
        <f>IF(AF1573="", "", IFERROR(TEXT(INDEX(Tabella4[N°], MATCH("*"&amp;AF1573&amp;"*", Tabella4[DIPENDENTE], 0)), "0000"), "Non trovato"))</f>
        <v>2083</v>
      </c>
      <c r="E1573" s="38" t="str">
        <f>IF(AG1573="", "", IF(ISERROR(MATCH("*"&amp;AG1573&amp;"*", Tabella4[DIPENDENTE], 0)), "Non trovato", TEXT(INDEX(Tabella4[N°], MATCH("*"&amp;AG1573&amp;"*", Tabella4[DIPENDENTE], 0)), "0000")))</f>
        <v>2114</v>
      </c>
      <c r="F1573" s="48" t="str">
        <f t="shared" si="529"/>
        <v>NOCERA</v>
      </c>
      <c r="G1573" s="48" t="str">
        <f t="shared" si="530"/>
        <v>GUARINO</v>
      </c>
      <c r="H1573" s="57"/>
      <c r="I1573" s="68" t="str">
        <f t="shared" si="531"/>
        <v>02</v>
      </c>
      <c r="J1573" s="39" t="str">
        <f t="shared" ref="J1573:J1603" si="546">IF(OR(AH1573=4041, AH1573=4048, AH1573=4049, AH1573=4054, AH1573=4050,AH1573=428),
IF(TEXT(VALUE(AB1573) -
IF(M1573&lt;&gt;"", VALUE(M1573), 0) -
IF(N1573&lt;&gt;"", VALUE(N1573), 0),
"[hh]:mm") = "00:00",
"",
TEXT(VALUE(AB1573) -
IF(M1573&lt;&gt;"", VALUE(M1573), 0) -
IF(N1573&lt;&gt;"", VALUE(N1573), 0),
"[hh]:mm")),
"")</f>
        <v/>
      </c>
      <c r="K1573" s="40" t="str">
        <f t="shared" ref="K1573:K1603" si="547">IF(AND(AH1573&lt;&gt;4041, AH1573&lt;&gt;428, AH1573&lt;&gt;4048, AH1573&lt;&gt;4054, AH1573&lt;&gt;4049, AH1573&lt;&gt;4045, AH1573&lt;&gt;4046, AH1573&lt;&gt;4052, AH1573&lt;&gt;4044, AH1573&lt;&gt;4042, AH1573&lt;&gt;4043, AH1573&lt;&gt;4053, AH1573&lt;&gt;4047, AH1573&lt;&gt;4050),
IF(ISERROR(TEXT(VALUE(AB1573) -
IF(M1573&lt;&gt;"", VALUE(M1573), 0) -
IF(N1573&lt;&gt;"", VALUE(N1573), 0),
"[hh]:mm")), "",
IF(TEXT(VALUE(AB1573) -
IF(M1573&lt;&gt;"", VALUE(M1573), 0) -
IF(N1573&lt;&gt;"", VALUE(N1573), 0),
"[hh]:mm") = "00:00",
"",
TEXT(VALUE(AB1573) -
IF(M1573&lt;&gt;"", VALUE(M1573), 0) -
IF(N1573&lt;&gt;"", VALUE(N1573), 0),
"[hh]:mm"))),
"")</f>
        <v>06:00</v>
      </c>
      <c r="L1573" s="48"/>
      <c r="M1573" s="41" t="str">
        <f t="shared" ref="M1573:M1603" si="548">IF(AND(AC1573="NO", OR(Z1573="lunedì", Z1573="martedì", Z1573="mercoledì", Z1573="giovedì", Z1573="venerdì")),
IF(Z1573="venerdì",
IF(VALUE(AB1573)&gt;VALUE("7:00"),TEXT(VALUE(AB1573)-VALUE("7:00"),"[hh]:mm"),""),
IF(VALUE(AB1573)&gt;VALUE("8:15"),TEXT(VALUE(AB1573)-VALUE("8:15"),"[hh]:mm"),"")
),
"")</f>
        <v/>
      </c>
      <c r="N1573" s="41" t="str">
        <f t="shared" si="532"/>
        <v/>
      </c>
      <c r="O1573" s="10" t="str">
        <f t="shared" si="533"/>
        <v>06:00</v>
      </c>
      <c r="P1573" s="10" t="str">
        <f t="shared" si="534"/>
        <v/>
      </c>
      <c r="Q1573" s="48" t="str">
        <f t="shared" si="535"/>
        <v/>
      </c>
      <c r="R1573" s="48" t="str">
        <f t="shared" si="536"/>
        <v/>
      </c>
      <c r="S1573" s="42" t="str">
        <f t="shared" si="537"/>
        <v>DOPPIO</v>
      </c>
      <c r="T1573" s="57" t="str">
        <f>Tabella3[[#This Row],[Descrizione Attività]]</f>
        <v>600: Ricerca guasti impianto luce</v>
      </c>
      <c r="U1573" s="57" t="str">
        <f>IF(Tabella1[[#This Row],[DATA]]="","","02")</f>
        <v>02</v>
      </c>
      <c r="V1573" s="34"/>
      <c r="W1573" s="34"/>
      <c r="X1573" s="33"/>
      <c r="Y1573" s="23"/>
      <c r="Z1573" s="21" t="str">
        <f t="shared" si="538"/>
        <v>venerdì</v>
      </c>
      <c r="AA1573" s="22">
        <f t="shared" si="539"/>
        <v>6</v>
      </c>
      <c r="AB1573" s="22" t="str">
        <f t="shared" si="540"/>
        <v>06:00</v>
      </c>
      <c r="AC1573" s="22" t="str">
        <f t="shared" si="541"/>
        <v>NO</v>
      </c>
      <c r="AD1573" s="46"/>
      <c r="AE1573" s="85">
        <v>45856</v>
      </c>
      <c r="AF1573" s="86" t="s">
        <v>88</v>
      </c>
      <c r="AG1573" s="86" t="s">
        <v>43</v>
      </c>
      <c r="AH1573" s="86">
        <v>5400258563</v>
      </c>
      <c r="AI1573" s="86">
        <v>10</v>
      </c>
      <c r="AJ1573" s="87">
        <v>6</v>
      </c>
      <c r="AK1573" s="87">
        <v>12</v>
      </c>
      <c r="AL1573" s="87">
        <v>12</v>
      </c>
      <c r="AM1573" s="86" t="s">
        <v>305</v>
      </c>
      <c r="AN1573" s="86" t="s">
        <v>45</v>
      </c>
      <c r="AO1573" s="75" t="s">
        <v>61</v>
      </c>
    </row>
    <row r="1574" spans="1:41" ht="14.45" customHeight="1">
      <c r="A1574" s="38"/>
      <c r="B1574" s="9">
        <f t="shared" si="528"/>
        <v>45856</v>
      </c>
      <c r="C1574" s="39">
        <f t="shared" ref="C1574:C1603" si="549">IF(AH1574="","", IF(OR(AH1574=4041, AH1574=4042, AH1574=4043, AH1574=4044, AH1574=4045, AH1574=4046, AH1574=4048, AH1574=4049, AH1574=4051, AH1574=4052, AH1574=4053, AH1574=4054),
404,
IF(AH1574=4047,
"ALTRO CANTIERE",
IF(AH1574=4050,
430,
IF(LEN(AH1574)=5,
MID(AH1574, 1, 2) &amp; "/" &amp; MID(AH1574, 3, 3),
AH1574)
)
)
))</f>
        <v>5400256883</v>
      </c>
      <c r="D1574" s="38" t="str">
        <f>IF(AF1574="", "", IFERROR(TEXT(INDEX(Tabella4[N°], MATCH("*"&amp;AF1574&amp;"*", Tabella4[DIPENDENTE], 0)), "0000"), "Non trovato"))</f>
        <v>1667</v>
      </c>
      <c r="E1574" s="38" t="str">
        <f>IF(AG1574="", "", IF(ISERROR(MATCH("*"&amp;AG1574&amp;"*", Tabella4[DIPENDENTE], 0)), "Non trovato", TEXT(INDEX(Tabella4[N°], MATCH("*"&amp;AG1574&amp;"*", Tabella4[DIPENDENTE], 0)), "0000")))</f>
        <v>0559</v>
      </c>
      <c r="F1574" s="48" t="str">
        <f t="shared" si="529"/>
        <v>CAVALLARO</v>
      </c>
      <c r="G1574" s="48" t="str">
        <f t="shared" si="530"/>
        <v>MARINO A</v>
      </c>
      <c r="H1574" s="57"/>
      <c r="I1574" s="68" t="str">
        <f t="shared" si="531"/>
        <v>02</v>
      </c>
      <c r="J1574" s="39" t="str">
        <f t="shared" si="546"/>
        <v/>
      </c>
      <c r="K1574" s="40" t="str">
        <f t="shared" si="547"/>
        <v>06:00</v>
      </c>
      <c r="L1574" s="48"/>
      <c r="M1574" s="41" t="str">
        <f t="shared" si="548"/>
        <v/>
      </c>
      <c r="N1574" s="41" t="str">
        <f t="shared" si="532"/>
        <v/>
      </c>
      <c r="O1574" s="10" t="str">
        <f t="shared" si="533"/>
        <v>06:00</v>
      </c>
      <c r="P1574" s="10" t="str">
        <f t="shared" si="534"/>
        <v/>
      </c>
      <c r="Q1574" s="48" t="str">
        <f t="shared" si="535"/>
        <v/>
      </c>
      <c r="R1574" s="48" t="str">
        <f t="shared" si="536"/>
        <v/>
      </c>
      <c r="S1574" s="42" t="str">
        <f t="shared" si="537"/>
        <v>DOPPIO</v>
      </c>
      <c r="T1574" s="57" t="str">
        <f>Tabella3[[#This Row],[Descrizione Attività]]</f>
        <v>389E-A1.1:ripr.funzionalità parti intern</v>
      </c>
      <c r="U1574" s="57" t="str">
        <f>IF(Tabella1[[#This Row],[DATA]]="","","02")</f>
        <v>02</v>
      </c>
      <c r="V1574" s="34"/>
      <c r="W1574" s="34"/>
      <c r="X1574" s="33"/>
      <c r="Y1574" s="23"/>
      <c r="Z1574" s="21" t="str">
        <f t="shared" si="538"/>
        <v>venerdì</v>
      </c>
      <c r="AA1574" s="22">
        <f t="shared" si="539"/>
        <v>6</v>
      </c>
      <c r="AB1574" s="22" t="str">
        <f t="shared" si="540"/>
        <v>06:00</v>
      </c>
      <c r="AC1574" s="22" t="str">
        <f t="shared" si="541"/>
        <v>NO</v>
      </c>
      <c r="AD1574" s="46"/>
      <c r="AE1574" s="85">
        <v>45856</v>
      </c>
      <c r="AF1574" s="86" t="s">
        <v>162</v>
      </c>
      <c r="AG1574" s="86" t="s">
        <v>157</v>
      </c>
      <c r="AH1574" s="86">
        <v>5400256883</v>
      </c>
      <c r="AI1574" s="86">
        <v>10</v>
      </c>
      <c r="AJ1574" s="87">
        <v>6</v>
      </c>
      <c r="AK1574" s="87">
        <v>12</v>
      </c>
      <c r="AL1574" s="87">
        <v>12</v>
      </c>
      <c r="AM1574" s="86" t="s">
        <v>219</v>
      </c>
      <c r="AN1574" s="86" t="s">
        <v>45</v>
      </c>
      <c r="AO1574" s="75" t="s">
        <v>61</v>
      </c>
    </row>
    <row r="1575" spans="1:41" ht="14.45" customHeight="1">
      <c r="A1575" s="38"/>
      <c r="B1575" s="9">
        <f t="shared" si="528"/>
        <v>45856</v>
      </c>
      <c r="C1575" s="39">
        <f t="shared" si="549"/>
        <v>404</v>
      </c>
      <c r="D1575" s="38" t="str">
        <f>IF(AF1575="", "", IFERROR(TEXT(INDEX(Tabella4[N°], MATCH("*"&amp;AF1575&amp;"*", Tabella4[DIPENDENTE], 0)), "0000"), "Non trovato"))</f>
        <v>0511</v>
      </c>
      <c r="E1575" s="38" t="str">
        <f>IF(AG1575="", "", IF(ISERROR(MATCH("*"&amp;AG1575&amp;"*", Tabella4[DIPENDENTE], 0)), "Non trovato", TEXT(INDEX(Tabella4[N°], MATCH("*"&amp;AG1575&amp;"*", Tabella4[DIPENDENTE], 0)), "0000")))</f>
        <v/>
      </c>
      <c r="F1575" s="48" t="str">
        <f t="shared" si="529"/>
        <v>DI GRANDE D</v>
      </c>
      <c r="G1575" s="48" t="str">
        <f t="shared" si="530"/>
        <v/>
      </c>
      <c r="H1575" s="57"/>
      <c r="I1575" s="68" t="str">
        <f t="shared" si="531"/>
        <v>02</v>
      </c>
      <c r="J1575" s="39" t="str">
        <f t="shared" si="546"/>
        <v>06:00</v>
      </c>
      <c r="K1575" s="40" t="str">
        <f t="shared" si="547"/>
        <v/>
      </c>
      <c r="L1575" s="48"/>
      <c r="M1575" s="41" t="str">
        <f t="shared" si="548"/>
        <v/>
      </c>
      <c r="N1575" s="41" t="str">
        <f t="shared" si="532"/>
        <v/>
      </c>
      <c r="O1575" s="10" t="str">
        <f t="shared" si="533"/>
        <v>06:00</v>
      </c>
      <c r="P1575" s="10" t="str">
        <f t="shared" si="534"/>
        <v/>
      </c>
      <c r="Q1575" s="48" t="str">
        <f t="shared" si="535"/>
        <v/>
      </c>
      <c r="R1575" s="48" t="str">
        <f t="shared" si="536"/>
        <v/>
      </c>
      <c r="S1575" s="42" t="str">
        <f t="shared" si="537"/>
        <v>SINGOLO</v>
      </c>
      <c r="T1575" s="57" t="str">
        <f>Tabella3[[#This Row],[Descrizione Attività]]</f>
        <v>ORE CONTO PROPRIO</v>
      </c>
      <c r="U1575" s="57" t="str">
        <f>IF(Tabella1[[#This Row],[DATA]]="","","02")</f>
        <v>02</v>
      </c>
      <c r="V1575" s="34"/>
      <c r="W1575" s="34"/>
      <c r="X1575" s="33"/>
      <c r="Y1575" s="23"/>
      <c r="Z1575" s="21" t="str">
        <f t="shared" si="538"/>
        <v>venerdì</v>
      </c>
      <c r="AA1575" s="22">
        <f t="shared" si="539"/>
        <v>6</v>
      </c>
      <c r="AB1575" s="22" t="str">
        <f t="shared" si="540"/>
        <v>06:00</v>
      </c>
      <c r="AC1575" s="22" t="str">
        <f t="shared" si="541"/>
        <v>NO</v>
      </c>
      <c r="AD1575" s="46"/>
      <c r="AE1575" s="85">
        <v>45856</v>
      </c>
      <c r="AF1575" s="86" t="s">
        <v>144</v>
      </c>
      <c r="AG1575" s="86"/>
      <c r="AH1575" s="86">
        <v>4041</v>
      </c>
      <c r="AI1575" s="86">
        <v>10</v>
      </c>
      <c r="AJ1575" s="87">
        <v>6</v>
      </c>
      <c r="AK1575" s="87">
        <v>12</v>
      </c>
      <c r="AL1575" s="87">
        <v>6</v>
      </c>
      <c r="AM1575" s="86" t="s">
        <v>62</v>
      </c>
      <c r="AN1575" s="86" t="s">
        <v>49</v>
      </c>
      <c r="AO1575" s="75">
        <v>4041</v>
      </c>
    </row>
    <row r="1576" spans="1:41" ht="14.45" customHeight="1">
      <c r="A1576" s="38"/>
      <c r="B1576" s="9">
        <f t="shared" si="528"/>
        <v>45856</v>
      </c>
      <c r="C1576" s="39">
        <f t="shared" si="549"/>
        <v>5400256883</v>
      </c>
      <c r="D1576" s="38" t="str">
        <f>IF(AF1576="", "", IFERROR(TEXT(INDEX(Tabella4[N°], MATCH("*"&amp;AF1576&amp;"*", Tabella4[DIPENDENTE], 0)), "0000"), "Non trovato"))</f>
        <v>0511</v>
      </c>
      <c r="E1576" s="38" t="str">
        <f>IF(AG1576="", "", IF(ISERROR(MATCH("*"&amp;AG1576&amp;"*", Tabella4[DIPENDENTE], 0)), "Non trovato", TEXT(INDEX(Tabella4[N°], MATCH("*"&amp;AG1576&amp;"*", Tabella4[DIPENDENTE], 0)), "0000")))</f>
        <v>0242</v>
      </c>
      <c r="F1576" s="48" t="str">
        <f t="shared" si="529"/>
        <v>DI GRANDE D</v>
      </c>
      <c r="G1576" s="48" t="str">
        <f t="shared" si="530"/>
        <v>OGNISANTI A</v>
      </c>
      <c r="H1576" s="57"/>
      <c r="I1576" s="68" t="str">
        <f t="shared" si="531"/>
        <v>02</v>
      </c>
      <c r="J1576" s="39" t="str">
        <f t="shared" si="546"/>
        <v/>
      </c>
      <c r="K1576" s="40" t="str">
        <f t="shared" si="547"/>
        <v>02:00</v>
      </c>
      <c r="L1576" s="48"/>
      <c r="M1576" s="41" t="str">
        <f t="shared" si="548"/>
        <v/>
      </c>
      <c r="N1576" s="41" t="str">
        <f t="shared" si="532"/>
        <v/>
      </c>
      <c r="O1576" s="10" t="str">
        <f t="shared" si="533"/>
        <v>02:00</v>
      </c>
      <c r="P1576" s="10" t="str">
        <f t="shared" si="534"/>
        <v/>
      </c>
      <c r="Q1576" s="48" t="str">
        <f t="shared" si="535"/>
        <v/>
      </c>
      <c r="R1576" s="48" t="str">
        <f t="shared" si="536"/>
        <v/>
      </c>
      <c r="S1576" s="42" t="str">
        <f t="shared" si="537"/>
        <v>DOPPIO</v>
      </c>
      <c r="T1576" s="57" t="str">
        <f>Tabella3[[#This Row],[Descrizione Attività]]</f>
        <v>389E-A1.1:ripr.funzionalità parti intern</v>
      </c>
      <c r="U1576" s="57" t="str">
        <f>IF(Tabella1[[#This Row],[DATA]]="","","02")</f>
        <v>02</v>
      </c>
      <c r="V1576" s="34"/>
      <c r="W1576" s="34"/>
      <c r="X1576" s="33"/>
      <c r="Y1576" s="23"/>
      <c r="Z1576" s="21" t="str">
        <f t="shared" si="538"/>
        <v>venerdì</v>
      </c>
      <c r="AA1576" s="22">
        <f t="shared" si="539"/>
        <v>2</v>
      </c>
      <c r="AB1576" s="22" t="str">
        <f t="shared" si="540"/>
        <v>02:00</v>
      </c>
      <c r="AC1576" s="22" t="str">
        <f t="shared" si="541"/>
        <v>NO</v>
      </c>
      <c r="AD1576" s="46"/>
      <c r="AE1576" s="85">
        <v>45856</v>
      </c>
      <c r="AF1576" s="86" t="s">
        <v>144</v>
      </c>
      <c r="AG1576" s="86" t="s">
        <v>72</v>
      </c>
      <c r="AH1576" s="86">
        <v>5400256883</v>
      </c>
      <c r="AI1576" s="86">
        <v>10</v>
      </c>
      <c r="AJ1576" s="87">
        <v>12</v>
      </c>
      <c r="AK1576" s="87">
        <v>14</v>
      </c>
      <c r="AL1576" s="87">
        <v>4</v>
      </c>
      <c r="AM1576" s="86" t="s">
        <v>219</v>
      </c>
      <c r="AN1576" s="86" t="s">
        <v>45</v>
      </c>
      <c r="AO1576" s="75" t="s">
        <v>61</v>
      </c>
    </row>
    <row r="1577" spans="1:41" ht="14.45" customHeight="1">
      <c r="A1577" s="38"/>
      <c r="B1577" s="9">
        <f t="shared" si="528"/>
        <v>45856</v>
      </c>
      <c r="C1577" s="39">
        <f t="shared" si="549"/>
        <v>5400257235</v>
      </c>
      <c r="D1577" s="38" t="str">
        <f>IF(AF1577="", "", IFERROR(TEXT(INDEX(Tabella4[N°], MATCH("*"&amp;AF1577&amp;"*", Tabella4[DIPENDENTE], 0)), "0000"), "Non trovato"))</f>
        <v>0493</v>
      </c>
      <c r="E1577" s="38" t="str">
        <f>IF(AG1577="", "", IF(ISERROR(MATCH("*"&amp;AG1577&amp;"*", Tabella4[DIPENDENTE], 0)), "Non trovato", TEXT(INDEX(Tabella4[N°], MATCH("*"&amp;AG1577&amp;"*", Tabella4[DIPENDENTE], 0)), "0000")))</f>
        <v>1972</v>
      </c>
      <c r="F1577" s="48" t="str">
        <f t="shared" si="529"/>
        <v>SPINALI D</v>
      </c>
      <c r="G1577" s="48" t="str">
        <f t="shared" si="530"/>
        <v>MILLO</v>
      </c>
      <c r="H1577" s="57"/>
      <c r="I1577" s="68" t="str">
        <f t="shared" si="531"/>
        <v>02</v>
      </c>
      <c r="J1577" s="39" t="str">
        <f t="shared" si="546"/>
        <v/>
      </c>
      <c r="K1577" s="40" t="str">
        <f t="shared" si="547"/>
        <v>06:00</v>
      </c>
      <c r="L1577" s="48"/>
      <c r="M1577" s="41" t="str">
        <f t="shared" si="548"/>
        <v/>
      </c>
      <c r="N1577" s="41" t="str">
        <f t="shared" si="532"/>
        <v/>
      </c>
      <c r="O1577" s="10" t="str">
        <f t="shared" si="533"/>
        <v>06:00</v>
      </c>
      <c r="P1577" s="10" t="str">
        <f t="shared" si="534"/>
        <v/>
      </c>
      <c r="Q1577" s="48" t="str">
        <f t="shared" si="535"/>
        <v/>
      </c>
      <c r="R1577" s="48" t="str">
        <f t="shared" si="536"/>
        <v/>
      </c>
      <c r="S1577" s="42" t="str">
        <f t="shared" si="537"/>
        <v>DOPPIO</v>
      </c>
      <c r="T1577" s="57" t="str">
        <f>Tabella3[[#This Row],[Descrizione Attività]]</f>
        <v>Utilities: squ strum correttiva Luglio</v>
      </c>
      <c r="U1577" s="57" t="str">
        <f>IF(Tabella1[[#This Row],[DATA]]="","","02")</f>
        <v>02</v>
      </c>
      <c r="V1577" s="34"/>
      <c r="W1577" s="34"/>
      <c r="X1577" s="33"/>
      <c r="Y1577" s="23"/>
      <c r="Z1577" s="21" t="str">
        <f t="shared" si="538"/>
        <v>venerdì</v>
      </c>
      <c r="AA1577" s="22">
        <f t="shared" si="539"/>
        <v>6</v>
      </c>
      <c r="AB1577" s="22" t="str">
        <f t="shared" si="540"/>
        <v>06:00</v>
      </c>
      <c r="AC1577" s="22" t="str">
        <f t="shared" si="541"/>
        <v>NO</v>
      </c>
      <c r="AD1577" s="46"/>
      <c r="AE1577" s="85">
        <v>45856</v>
      </c>
      <c r="AF1577" s="86" t="s">
        <v>42</v>
      </c>
      <c r="AG1577" s="86" t="s">
        <v>100</v>
      </c>
      <c r="AH1577" s="86">
        <v>5400257235</v>
      </c>
      <c r="AI1577" s="86">
        <v>10</v>
      </c>
      <c r="AJ1577" s="87">
        <v>6</v>
      </c>
      <c r="AK1577" s="87">
        <v>12</v>
      </c>
      <c r="AL1577" s="87">
        <v>12</v>
      </c>
      <c r="AM1577" s="86" t="s">
        <v>262</v>
      </c>
      <c r="AN1577" s="86" t="s">
        <v>45</v>
      </c>
      <c r="AO1577" s="75" t="s">
        <v>46</v>
      </c>
    </row>
    <row r="1578" spans="1:41" ht="14.45" customHeight="1">
      <c r="A1578" s="38"/>
      <c r="B1578" s="9">
        <f t="shared" si="528"/>
        <v>45856</v>
      </c>
      <c r="C1578" s="39">
        <f t="shared" si="549"/>
        <v>5400257237</v>
      </c>
      <c r="D1578" s="38" t="str">
        <f>IF(AF1578="", "", IFERROR(TEXT(INDEX(Tabella4[N°], MATCH("*"&amp;AF1578&amp;"*", Tabella4[DIPENDENTE], 0)), "0000"), "Non trovato"))</f>
        <v>0354</v>
      </c>
      <c r="E1578" s="38" t="str">
        <f>IF(AG1578="", "", IF(ISERROR(MATCH("*"&amp;AG1578&amp;"*", Tabella4[DIPENDENTE], 0)), "Non trovato", TEXT(INDEX(Tabella4[N°], MATCH("*"&amp;AG1578&amp;"*", Tabella4[DIPENDENTE], 0)), "0000")))</f>
        <v>1924</v>
      </c>
      <c r="F1578" s="48" t="str">
        <f t="shared" si="529"/>
        <v>GARRO L</v>
      </c>
      <c r="G1578" s="48" t="str">
        <f t="shared" si="530"/>
        <v>PARTESANO</v>
      </c>
      <c r="H1578" s="57"/>
      <c r="I1578" s="68" t="str">
        <f t="shared" si="531"/>
        <v>02</v>
      </c>
      <c r="J1578" s="39" t="str">
        <f t="shared" si="546"/>
        <v/>
      </c>
      <c r="K1578" s="40" t="str">
        <f t="shared" si="547"/>
        <v>06:00</v>
      </c>
      <c r="L1578" s="48"/>
      <c r="M1578" s="41" t="str">
        <f t="shared" si="548"/>
        <v/>
      </c>
      <c r="N1578" s="41" t="str">
        <f t="shared" si="532"/>
        <v/>
      </c>
      <c r="O1578" s="10" t="str">
        <f t="shared" si="533"/>
        <v>06:00</v>
      </c>
      <c r="P1578" s="10" t="str">
        <f t="shared" si="534"/>
        <v/>
      </c>
      <c r="Q1578" s="48" t="str">
        <f t="shared" si="535"/>
        <v/>
      </c>
      <c r="R1578" s="48" t="str">
        <f t="shared" si="536"/>
        <v/>
      </c>
      <c r="S1578" s="42" t="str">
        <f t="shared" si="537"/>
        <v>DOPPIO</v>
      </c>
      <c r="T1578" s="57" t="str">
        <f>Tabella3[[#This Row],[Descrizione Attività]]</f>
        <v>PA1S: squ strum correttiva Luglio</v>
      </c>
      <c r="U1578" s="57" t="str">
        <f>IF(Tabella1[[#This Row],[DATA]]="","","02")</f>
        <v>02</v>
      </c>
      <c r="V1578" s="34"/>
      <c r="W1578" s="34"/>
      <c r="X1578" s="33"/>
      <c r="Y1578" s="23"/>
      <c r="Z1578" s="21" t="str">
        <f t="shared" si="538"/>
        <v>venerdì</v>
      </c>
      <c r="AA1578" s="22">
        <f t="shared" si="539"/>
        <v>6</v>
      </c>
      <c r="AB1578" s="22" t="str">
        <f t="shared" si="540"/>
        <v>06:00</v>
      </c>
      <c r="AC1578" s="22" t="str">
        <f t="shared" si="541"/>
        <v>NO</v>
      </c>
      <c r="AD1578" s="46"/>
      <c r="AE1578" s="85">
        <v>45856</v>
      </c>
      <c r="AF1578" s="86" t="s">
        <v>99</v>
      </c>
      <c r="AG1578" s="86" t="s">
        <v>103</v>
      </c>
      <c r="AH1578" s="86">
        <v>5400257237</v>
      </c>
      <c r="AI1578" s="86">
        <v>10</v>
      </c>
      <c r="AJ1578" s="87">
        <v>6</v>
      </c>
      <c r="AK1578" s="87">
        <v>12</v>
      </c>
      <c r="AL1578" s="87">
        <v>12</v>
      </c>
      <c r="AM1578" s="86" t="s">
        <v>260</v>
      </c>
      <c r="AN1578" s="86" t="s">
        <v>45</v>
      </c>
      <c r="AO1578" s="75" t="s">
        <v>46</v>
      </c>
    </row>
    <row r="1579" spans="1:41" ht="14.45" customHeight="1">
      <c r="A1579" s="38"/>
      <c r="B1579" s="9">
        <f t="shared" si="528"/>
        <v>45856</v>
      </c>
      <c r="C1579" s="39">
        <f t="shared" si="549"/>
        <v>5400257240</v>
      </c>
      <c r="D1579" s="38" t="str">
        <f>IF(AF1579="", "", IFERROR(TEXT(INDEX(Tabella4[N°], MATCH("*"&amp;AF1579&amp;"*", Tabella4[DIPENDENTE], 0)), "0000"), "Non trovato"))</f>
        <v>0490</v>
      </c>
      <c r="E1579" s="38" t="str">
        <f>IF(AG1579="", "", IF(ISERROR(MATCH("*"&amp;AG1579&amp;"*", Tabella4[DIPENDENTE], 0)), "Non trovato", TEXT(INDEX(Tabella4[N°], MATCH("*"&amp;AG1579&amp;"*", Tabella4[DIPENDENTE], 0)), "0000")))</f>
        <v>0304</v>
      </c>
      <c r="F1579" s="48" t="str">
        <f t="shared" si="529"/>
        <v>RICIPUTO</v>
      </c>
      <c r="G1579" s="48" t="str">
        <f t="shared" si="530"/>
        <v>MANSERVIGI</v>
      </c>
      <c r="H1579" s="57"/>
      <c r="I1579" s="68" t="str">
        <f t="shared" si="531"/>
        <v>02</v>
      </c>
      <c r="J1579" s="39" t="str">
        <f t="shared" si="546"/>
        <v/>
      </c>
      <c r="K1579" s="40" t="str">
        <f t="shared" si="547"/>
        <v>06:00</v>
      </c>
      <c r="L1579" s="48"/>
      <c r="M1579" s="41" t="str">
        <f t="shared" si="548"/>
        <v/>
      </c>
      <c r="N1579" s="41" t="str">
        <f t="shared" si="532"/>
        <v/>
      </c>
      <c r="O1579" s="10" t="str">
        <f t="shared" si="533"/>
        <v>06:00</v>
      </c>
      <c r="P1579" s="10" t="str">
        <f t="shared" si="534"/>
        <v/>
      </c>
      <c r="Q1579" s="48" t="str">
        <f t="shared" si="535"/>
        <v/>
      </c>
      <c r="R1579" s="48" t="str">
        <f t="shared" si="536"/>
        <v/>
      </c>
      <c r="S1579" s="42" t="str">
        <f t="shared" si="537"/>
        <v>DOPPIO</v>
      </c>
      <c r="T1579" s="57" t="str">
        <f>Tabella3[[#This Row],[Descrizione Attività]]</f>
        <v>ARCOM BLE PON: squ stru corrett Luglio</v>
      </c>
      <c r="U1579" s="57" t="str">
        <f>IF(Tabella1[[#This Row],[DATA]]="","","02")</f>
        <v>02</v>
      </c>
      <c r="V1579" s="34"/>
      <c r="W1579" s="34"/>
      <c r="X1579" s="33"/>
      <c r="Y1579" s="23"/>
      <c r="Z1579" s="21" t="str">
        <f t="shared" si="538"/>
        <v>venerdì</v>
      </c>
      <c r="AA1579" s="22">
        <f t="shared" si="539"/>
        <v>6</v>
      </c>
      <c r="AB1579" s="22" t="str">
        <f t="shared" si="540"/>
        <v>06:00</v>
      </c>
      <c r="AC1579" s="22" t="str">
        <f t="shared" si="541"/>
        <v>NO</v>
      </c>
      <c r="AD1579" s="46"/>
      <c r="AE1579" s="85">
        <v>45856</v>
      </c>
      <c r="AF1579" s="86" t="s">
        <v>96</v>
      </c>
      <c r="AG1579" s="86" t="s">
        <v>87</v>
      </c>
      <c r="AH1579" s="86">
        <v>5400257240</v>
      </c>
      <c r="AI1579" s="86">
        <v>10</v>
      </c>
      <c r="AJ1579" s="87">
        <v>6</v>
      </c>
      <c r="AK1579" s="87">
        <v>12</v>
      </c>
      <c r="AL1579" s="87">
        <v>12</v>
      </c>
      <c r="AM1579" s="86" t="s">
        <v>261</v>
      </c>
      <c r="AN1579" s="86" t="s">
        <v>45</v>
      </c>
      <c r="AO1579" s="75" t="s">
        <v>46</v>
      </c>
    </row>
    <row r="1580" spans="1:41" ht="14.45" customHeight="1">
      <c r="A1580" s="38"/>
      <c r="B1580" s="9">
        <f t="shared" si="528"/>
        <v>45856</v>
      </c>
      <c r="C1580" s="39">
        <f t="shared" si="549"/>
        <v>404</v>
      </c>
      <c r="D1580" s="38" t="str">
        <f>IF(AF1580="", "", IFERROR(TEXT(INDEX(Tabella4[N°], MATCH("*"&amp;AF1580&amp;"*", Tabella4[DIPENDENTE], 0)), "0000"), "Non trovato"))</f>
        <v>0476</v>
      </c>
      <c r="E1580" s="38" t="str">
        <f>IF(AG1580="", "", IF(ISERROR(MATCH("*"&amp;AG1580&amp;"*", Tabella4[DIPENDENTE], 0)), "Non trovato", TEXT(INDEX(Tabella4[N°], MATCH("*"&amp;AG1580&amp;"*", Tabella4[DIPENDENTE], 0)), "0000")))</f>
        <v>2132</v>
      </c>
      <c r="F1580" s="48" t="str">
        <f t="shared" si="529"/>
        <v>ARICO'</v>
      </c>
      <c r="G1580" s="48" t="str">
        <f t="shared" si="530"/>
        <v>ALLEGRETTI</v>
      </c>
      <c r="H1580" s="57"/>
      <c r="I1580" s="68" t="str">
        <f t="shared" si="531"/>
        <v>02</v>
      </c>
      <c r="J1580" s="39" t="str">
        <f t="shared" si="546"/>
        <v>06:00</v>
      </c>
      <c r="K1580" s="40" t="str">
        <f t="shared" si="547"/>
        <v/>
      </c>
      <c r="L1580" s="48"/>
      <c r="M1580" s="41" t="str">
        <f t="shared" si="548"/>
        <v/>
      </c>
      <c r="N1580" s="41" t="str">
        <f t="shared" si="532"/>
        <v/>
      </c>
      <c r="O1580" s="10" t="str">
        <f t="shared" si="533"/>
        <v>06:00</v>
      </c>
      <c r="P1580" s="10" t="str">
        <f t="shared" si="534"/>
        <v/>
      </c>
      <c r="Q1580" s="48" t="str">
        <f t="shared" si="535"/>
        <v/>
      </c>
      <c r="R1580" s="48" t="str">
        <f t="shared" si="536"/>
        <v/>
      </c>
      <c r="S1580" s="42" t="str">
        <f t="shared" si="537"/>
        <v>DOPPIO</v>
      </c>
      <c r="T1580" s="57" t="str">
        <f>Tabella3[[#This Row],[Descrizione Attività]]</f>
        <v>ORE CONTO PROPRIO</v>
      </c>
      <c r="U1580" s="57" t="str">
        <f>IF(Tabella1[[#This Row],[DATA]]="","","02")</f>
        <v>02</v>
      </c>
      <c r="V1580" s="34"/>
      <c r="W1580" s="34"/>
      <c r="X1580" s="33"/>
      <c r="Y1580" s="23"/>
      <c r="Z1580" s="21" t="str">
        <f t="shared" si="538"/>
        <v>venerdì</v>
      </c>
      <c r="AA1580" s="22">
        <f t="shared" si="539"/>
        <v>6</v>
      </c>
      <c r="AB1580" s="22" t="str">
        <f t="shared" si="540"/>
        <v>06:00</v>
      </c>
      <c r="AC1580" s="22" t="str">
        <f t="shared" si="541"/>
        <v>NO</v>
      </c>
      <c r="AD1580" s="46"/>
      <c r="AE1580" s="85">
        <v>45856</v>
      </c>
      <c r="AF1580" s="86" t="s">
        <v>108</v>
      </c>
      <c r="AG1580" s="86" t="s">
        <v>107</v>
      </c>
      <c r="AH1580" s="86">
        <v>4041</v>
      </c>
      <c r="AI1580" s="86">
        <v>10</v>
      </c>
      <c r="AJ1580" s="87">
        <v>6</v>
      </c>
      <c r="AK1580" s="87">
        <v>12</v>
      </c>
      <c r="AL1580" s="87">
        <v>12</v>
      </c>
      <c r="AM1580" s="86" t="s">
        <v>62</v>
      </c>
      <c r="AN1580" s="86" t="s">
        <v>49</v>
      </c>
      <c r="AO1580" s="75">
        <v>4041</v>
      </c>
    </row>
    <row r="1581" spans="1:41" ht="14.45" customHeight="1">
      <c r="A1581" s="38"/>
      <c r="B1581" s="9">
        <f t="shared" si="528"/>
        <v>45856</v>
      </c>
      <c r="C1581" s="39">
        <f t="shared" si="549"/>
        <v>5400258800</v>
      </c>
      <c r="D1581" s="38" t="str">
        <f>IF(AF1581="", "", IFERROR(TEXT(INDEX(Tabella4[N°], MATCH("*"&amp;AF1581&amp;"*", Tabella4[DIPENDENTE], 0)), "0000"), "Non trovato"))</f>
        <v>2132</v>
      </c>
      <c r="E1581" s="38" t="str">
        <f>IF(AG1581="", "", IF(ISERROR(MATCH("*"&amp;AG1581&amp;"*", Tabella4[DIPENDENTE], 0)), "Non trovato", TEXT(INDEX(Tabella4[N°], MATCH("*"&amp;AG1581&amp;"*", Tabella4[DIPENDENTE], 0)), "0000")))</f>
        <v>0493</v>
      </c>
      <c r="F1581" s="48" t="str">
        <f t="shared" si="529"/>
        <v>ALLEGRETTI</v>
      </c>
      <c r="G1581" s="48" t="str">
        <f t="shared" si="530"/>
        <v>SPINALI D</v>
      </c>
      <c r="H1581" s="57"/>
      <c r="I1581" s="68" t="str">
        <f t="shared" si="531"/>
        <v>02</v>
      </c>
      <c r="J1581" s="39" t="str">
        <f t="shared" si="546"/>
        <v/>
      </c>
      <c r="K1581" s="40" t="str">
        <f t="shared" si="547"/>
        <v>04:30</v>
      </c>
      <c r="L1581" s="48"/>
      <c r="M1581" s="41" t="str">
        <f t="shared" si="548"/>
        <v/>
      </c>
      <c r="N1581" s="41" t="str">
        <f t="shared" si="532"/>
        <v/>
      </c>
      <c r="O1581" s="10" t="str">
        <f t="shared" si="533"/>
        <v>04:30</v>
      </c>
      <c r="P1581" s="10" t="str">
        <f t="shared" si="534"/>
        <v/>
      </c>
      <c r="Q1581" s="48" t="str">
        <f t="shared" si="535"/>
        <v/>
      </c>
      <c r="R1581" s="48" t="str">
        <f t="shared" si="536"/>
        <v/>
      </c>
      <c r="S1581" s="42" t="str">
        <f t="shared" si="537"/>
        <v>DOPPIO</v>
      </c>
      <c r="T1581" s="57" t="str">
        <f>Tabella3[[#This Row],[Descrizione Attività]]</f>
        <v>02L361CV ripristino extraorario</v>
      </c>
      <c r="U1581" s="57" t="str">
        <f>IF(Tabella1[[#This Row],[DATA]]="","","02")</f>
        <v>02</v>
      </c>
      <c r="V1581" s="34"/>
      <c r="W1581" s="34"/>
      <c r="X1581" s="33"/>
      <c r="Y1581" s="23"/>
      <c r="Z1581" s="21" t="str">
        <f t="shared" si="538"/>
        <v>venerdì</v>
      </c>
      <c r="AA1581" s="22">
        <f t="shared" si="539"/>
        <v>4.5</v>
      </c>
      <c r="AB1581" s="22" t="str">
        <f t="shared" si="540"/>
        <v>04:30</v>
      </c>
      <c r="AC1581" s="22" t="str">
        <f t="shared" si="541"/>
        <v>NO</v>
      </c>
      <c r="AD1581" s="46"/>
      <c r="AE1581" s="85">
        <v>45856</v>
      </c>
      <c r="AF1581" s="86" t="s">
        <v>107</v>
      </c>
      <c r="AG1581" s="86" t="s">
        <v>42</v>
      </c>
      <c r="AH1581" s="86">
        <v>5400258800</v>
      </c>
      <c r="AI1581" s="86">
        <v>10</v>
      </c>
      <c r="AJ1581" s="87">
        <v>12</v>
      </c>
      <c r="AK1581" s="87">
        <v>16.3</v>
      </c>
      <c r="AL1581" s="87">
        <v>9</v>
      </c>
      <c r="AM1581" s="86" t="s">
        <v>312</v>
      </c>
      <c r="AN1581" s="86" t="s">
        <v>45</v>
      </c>
      <c r="AO1581" s="75" t="s">
        <v>46</v>
      </c>
    </row>
    <row r="1582" spans="1:41" ht="14.45" customHeight="1">
      <c r="A1582" s="38"/>
      <c r="B1582" s="9">
        <f t="shared" si="528"/>
        <v>45856</v>
      </c>
      <c r="C1582" s="39">
        <f t="shared" si="549"/>
        <v>5400258800</v>
      </c>
      <c r="D1582" s="38" t="str">
        <f>IF(AF1582="", "", IFERROR(TEXT(INDEX(Tabella4[N°], MATCH("*"&amp;AF1582&amp;"*", Tabella4[DIPENDENTE], 0)), "0000"), "Non trovato"))</f>
        <v>0354</v>
      </c>
      <c r="E1582" s="38" t="str">
        <f>IF(AG1582="", "", IF(ISERROR(MATCH("*"&amp;AG1582&amp;"*", Tabella4[DIPENDENTE], 0)), "Non trovato", TEXT(INDEX(Tabella4[N°], MATCH("*"&amp;AG1582&amp;"*", Tabella4[DIPENDENTE], 0)), "0000")))</f>
        <v>1924</v>
      </c>
      <c r="F1582" s="48" t="str">
        <f t="shared" si="529"/>
        <v>GARRO L</v>
      </c>
      <c r="G1582" s="48" t="str">
        <f t="shared" si="530"/>
        <v>PARTESANO</v>
      </c>
      <c r="H1582" s="57"/>
      <c r="I1582" s="68" t="str">
        <f t="shared" si="531"/>
        <v>02</v>
      </c>
      <c r="J1582" s="39" t="str">
        <f t="shared" si="546"/>
        <v/>
      </c>
      <c r="K1582" s="40" t="str">
        <f t="shared" si="547"/>
        <v>01:00</v>
      </c>
      <c r="L1582" s="48"/>
      <c r="M1582" s="41" t="str">
        <f t="shared" si="548"/>
        <v/>
      </c>
      <c r="N1582" s="41" t="str">
        <f t="shared" si="532"/>
        <v/>
      </c>
      <c r="O1582" s="10" t="str">
        <f t="shared" si="533"/>
        <v>01:00</v>
      </c>
      <c r="P1582" s="10" t="str">
        <f t="shared" si="534"/>
        <v/>
      </c>
      <c r="Q1582" s="48" t="str">
        <f t="shared" si="535"/>
        <v/>
      </c>
      <c r="R1582" s="48" t="str">
        <f t="shared" si="536"/>
        <v/>
      </c>
      <c r="S1582" s="42" t="str">
        <f t="shared" si="537"/>
        <v>DOPPIO</v>
      </c>
      <c r="T1582" s="57" t="str">
        <f>Tabella3[[#This Row],[Descrizione Attività]]</f>
        <v>02L361CV ripristino extraorario</v>
      </c>
      <c r="U1582" s="57" t="str">
        <f>IF(Tabella1[[#This Row],[DATA]]="","","02")</f>
        <v>02</v>
      </c>
      <c r="V1582" s="34"/>
      <c r="W1582" s="34"/>
      <c r="X1582" s="33"/>
      <c r="Y1582" s="23"/>
      <c r="Z1582" s="21" t="str">
        <f t="shared" si="538"/>
        <v>venerdì</v>
      </c>
      <c r="AA1582" s="22">
        <f t="shared" si="539"/>
        <v>1</v>
      </c>
      <c r="AB1582" s="22" t="str">
        <f t="shared" si="540"/>
        <v>01:00</v>
      </c>
      <c r="AC1582" s="22" t="str">
        <f t="shared" si="541"/>
        <v>NO</v>
      </c>
      <c r="AD1582" s="46"/>
      <c r="AE1582" s="85">
        <v>45856</v>
      </c>
      <c r="AF1582" s="86" t="s">
        <v>99</v>
      </c>
      <c r="AG1582" s="86" t="s">
        <v>103</v>
      </c>
      <c r="AH1582" s="86">
        <v>5400258800</v>
      </c>
      <c r="AI1582" s="86">
        <v>10</v>
      </c>
      <c r="AJ1582" s="87">
        <v>12</v>
      </c>
      <c r="AK1582" s="87">
        <v>13</v>
      </c>
      <c r="AL1582" s="87">
        <v>2</v>
      </c>
      <c r="AM1582" s="86" t="s">
        <v>312</v>
      </c>
      <c r="AN1582" s="86" t="s">
        <v>45</v>
      </c>
      <c r="AO1582" s="75" t="s">
        <v>46</v>
      </c>
    </row>
    <row r="1583" spans="1:41" ht="14.45" customHeight="1">
      <c r="A1583" s="38"/>
      <c r="B1583" s="9">
        <f t="shared" si="528"/>
        <v>45856</v>
      </c>
      <c r="C1583" s="39" t="str">
        <f t="shared" si="549"/>
        <v>23/134</v>
      </c>
      <c r="D1583" s="38" t="str">
        <f>IF(AF1583="", "", IFERROR(TEXT(INDEX(Tabella4[N°], MATCH("*"&amp;AF1583&amp;"*", Tabella4[DIPENDENTE], 0)), "0000"), "Non trovato"))</f>
        <v>2109</v>
      </c>
      <c r="E1583" s="38" t="str">
        <f>IF(AG1583="", "", IF(ISERROR(MATCH("*"&amp;AG1583&amp;"*", Tabella4[DIPENDENTE], 0)), "Non trovato", TEXT(INDEX(Tabella4[N°], MATCH("*"&amp;AG1583&amp;"*", Tabella4[DIPENDENTE], 0)), "0000")))</f>
        <v/>
      </c>
      <c r="F1583" s="48" t="str">
        <f t="shared" si="529"/>
        <v>CAVALLI</v>
      </c>
      <c r="G1583" s="48" t="str">
        <f t="shared" si="530"/>
        <v/>
      </c>
      <c r="H1583" s="57"/>
      <c r="I1583" s="68" t="str">
        <f t="shared" si="531"/>
        <v>02</v>
      </c>
      <c r="J1583" s="39" t="str">
        <f t="shared" si="546"/>
        <v/>
      </c>
      <c r="K1583" s="40" t="str">
        <f t="shared" si="547"/>
        <v>07:00</v>
      </c>
      <c r="L1583" s="48"/>
      <c r="M1583" s="41" t="str">
        <f t="shared" si="548"/>
        <v/>
      </c>
      <c r="N1583" s="41" t="str">
        <f t="shared" si="532"/>
        <v/>
      </c>
      <c r="O1583" s="10" t="str">
        <f t="shared" si="533"/>
        <v>07:00</v>
      </c>
      <c r="P1583" s="10" t="str">
        <f t="shared" si="534"/>
        <v/>
      </c>
      <c r="Q1583" s="48" t="str">
        <f t="shared" si="535"/>
        <v/>
      </c>
      <c r="R1583" s="48" t="str">
        <f t="shared" si="536"/>
        <v/>
      </c>
      <c r="S1583" s="42" t="str">
        <f t="shared" si="537"/>
        <v>SINGOLO</v>
      </c>
      <c r="T1583" s="57" t="str">
        <f>Tabella3[[#This Row],[Descrizione Attività]]</f>
        <v>Manutenzione Strumentale Isab</v>
      </c>
      <c r="U1583" s="57" t="str">
        <f>IF(Tabella1[[#This Row],[DATA]]="","","02")</f>
        <v>02</v>
      </c>
      <c r="V1583" s="34"/>
      <c r="W1583" s="34"/>
      <c r="X1583" s="33"/>
      <c r="Y1583" s="23"/>
      <c r="Z1583" s="21" t="str">
        <f t="shared" si="538"/>
        <v>venerdì</v>
      </c>
      <c r="AA1583" s="22">
        <f t="shared" si="539"/>
        <v>7</v>
      </c>
      <c r="AB1583" s="22" t="str">
        <f t="shared" si="540"/>
        <v>07:00</v>
      </c>
      <c r="AC1583" s="22" t="str">
        <f t="shared" si="541"/>
        <v>NO</v>
      </c>
      <c r="AD1583" s="46"/>
      <c r="AE1583" s="85">
        <v>45856</v>
      </c>
      <c r="AF1583" s="86" t="s">
        <v>114</v>
      </c>
      <c r="AG1583" s="86"/>
      <c r="AH1583" s="86">
        <v>23134</v>
      </c>
      <c r="AI1583" s="86">
        <v>20</v>
      </c>
      <c r="AJ1583" s="87">
        <v>6</v>
      </c>
      <c r="AK1583" s="87">
        <v>13</v>
      </c>
      <c r="AL1583" s="87">
        <v>7</v>
      </c>
      <c r="AM1583" s="86" t="s">
        <v>156</v>
      </c>
      <c r="AN1583" s="86" t="s">
        <v>49</v>
      </c>
      <c r="AO1583" s="75" t="s">
        <v>46</v>
      </c>
    </row>
    <row r="1584" spans="1:41" ht="14.45" customHeight="1">
      <c r="A1584" s="38"/>
      <c r="B1584" s="9">
        <f t="shared" si="528"/>
        <v>45856</v>
      </c>
      <c r="C1584" s="39">
        <f t="shared" si="549"/>
        <v>404</v>
      </c>
      <c r="D1584" s="38" t="str">
        <f>IF(AF1584="", "", IFERROR(TEXT(INDEX(Tabella4[N°], MATCH("*"&amp;AF1584&amp;"*", Tabella4[DIPENDENTE], 0)), "0000"), "Non trovato"))</f>
        <v>0278</v>
      </c>
      <c r="E1584" s="38" t="str">
        <f>IF(AG1584="", "", IF(ISERROR(MATCH("*"&amp;AG1584&amp;"*", Tabella4[DIPENDENTE], 0)), "Non trovato", TEXT(INDEX(Tabella4[N°], MATCH("*"&amp;AG1584&amp;"*", Tabella4[DIPENDENTE], 0)), "0000")))</f>
        <v>1765</v>
      </c>
      <c r="F1584" s="48" t="str">
        <f t="shared" si="529"/>
        <v>INTRESSALVI</v>
      </c>
      <c r="G1584" s="48" t="str">
        <f t="shared" si="530"/>
        <v>SIRINGO</v>
      </c>
      <c r="H1584" s="57"/>
      <c r="I1584" s="68" t="str">
        <f t="shared" si="531"/>
        <v>02</v>
      </c>
      <c r="J1584" s="39" t="str">
        <f t="shared" si="546"/>
        <v>07:00</v>
      </c>
      <c r="K1584" s="40" t="str">
        <f t="shared" si="547"/>
        <v/>
      </c>
      <c r="L1584" s="48"/>
      <c r="M1584" s="41" t="str">
        <f t="shared" si="548"/>
        <v>01:00</v>
      </c>
      <c r="N1584" s="41" t="str">
        <f t="shared" si="532"/>
        <v/>
      </c>
      <c r="O1584" s="10" t="str">
        <f t="shared" si="533"/>
        <v>08:00</v>
      </c>
      <c r="P1584" s="10" t="str">
        <f t="shared" si="534"/>
        <v/>
      </c>
      <c r="Q1584" s="48" t="str">
        <f t="shared" si="535"/>
        <v/>
      </c>
      <c r="R1584" s="48" t="str">
        <f t="shared" si="536"/>
        <v/>
      </c>
      <c r="S1584" s="42" t="str">
        <f t="shared" si="537"/>
        <v>DOPPIO</v>
      </c>
      <c r="T1584" s="57" t="str">
        <f>Tabella3[[#This Row],[Descrizione Attività]]</f>
        <v>ORE CONTO PROPRIO</v>
      </c>
      <c r="U1584" s="57" t="str">
        <f>IF(Tabella1[[#This Row],[DATA]]="","","02")</f>
        <v>02</v>
      </c>
      <c r="V1584" s="34"/>
      <c r="W1584" s="34"/>
      <c r="X1584" s="33"/>
      <c r="Y1584" s="23"/>
      <c r="Z1584" s="21" t="str">
        <f t="shared" si="538"/>
        <v>venerdì</v>
      </c>
      <c r="AA1584" s="22">
        <f t="shared" si="539"/>
        <v>8</v>
      </c>
      <c r="AB1584" s="22" t="str">
        <f t="shared" si="540"/>
        <v>08:00</v>
      </c>
      <c r="AC1584" s="22" t="str">
        <f t="shared" si="541"/>
        <v>NO</v>
      </c>
      <c r="AD1584" s="46"/>
      <c r="AE1584" s="85">
        <v>45856</v>
      </c>
      <c r="AF1584" s="86" t="s">
        <v>50</v>
      </c>
      <c r="AG1584" s="86" t="s">
        <v>112</v>
      </c>
      <c r="AH1584" s="86">
        <v>4041</v>
      </c>
      <c r="AI1584" s="86">
        <v>10</v>
      </c>
      <c r="AJ1584" s="87">
        <v>6</v>
      </c>
      <c r="AK1584" s="87">
        <v>14</v>
      </c>
      <c r="AL1584" s="87">
        <v>16</v>
      </c>
      <c r="AM1584" s="86" t="s">
        <v>62</v>
      </c>
      <c r="AN1584" s="86" t="s">
        <v>49</v>
      </c>
      <c r="AO1584" s="75">
        <v>4041</v>
      </c>
    </row>
    <row r="1585" spans="1:41" ht="14.45" customHeight="1">
      <c r="A1585" s="38"/>
      <c r="B1585" s="9">
        <f t="shared" si="528"/>
        <v>45856</v>
      </c>
      <c r="C1585" s="39" t="str">
        <f t="shared" si="549"/>
        <v>23/134</v>
      </c>
      <c r="D1585" s="38" t="str">
        <f>IF(AF1585="", "", IFERROR(TEXT(INDEX(Tabella4[N°], MATCH("*"&amp;AF1585&amp;"*", Tabella4[DIPENDENTE], 0)), "0000"), "Non trovato"))</f>
        <v>0263</v>
      </c>
      <c r="E1585" s="38" t="str">
        <f>IF(AG1585="", "", IF(ISERROR(MATCH("*"&amp;AG1585&amp;"*", Tabella4[DIPENDENTE], 0)), "Non trovato", TEXT(INDEX(Tabella4[N°], MATCH("*"&amp;AG1585&amp;"*", Tabella4[DIPENDENTE], 0)), "0000")))</f>
        <v/>
      </c>
      <c r="F1585" s="48" t="str">
        <f t="shared" si="529"/>
        <v>ROSSITTO G</v>
      </c>
      <c r="G1585" s="48" t="str">
        <f t="shared" si="530"/>
        <v/>
      </c>
      <c r="H1585" s="57"/>
      <c r="I1585" s="68" t="str">
        <f t="shared" si="531"/>
        <v>02</v>
      </c>
      <c r="J1585" s="39" t="str">
        <f t="shared" si="546"/>
        <v/>
      </c>
      <c r="K1585" s="40" t="str">
        <f t="shared" si="547"/>
        <v>02:00</v>
      </c>
      <c r="L1585" s="48"/>
      <c r="M1585" s="41" t="str">
        <f t="shared" si="548"/>
        <v/>
      </c>
      <c r="N1585" s="41" t="str">
        <f t="shared" si="532"/>
        <v/>
      </c>
      <c r="O1585" s="10" t="str">
        <f t="shared" si="533"/>
        <v>02:00</v>
      </c>
      <c r="P1585" s="10" t="str">
        <f t="shared" si="534"/>
        <v/>
      </c>
      <c r="Q1585" s="48" t="str">
        <f t="shared" si="535"/>
        <v/>
      </c>
      <c r="R1585" s="48" t="str">
        <f t="shared" si="536"/>
        <v/>
      </c>
      <c r="S1585" s="42" t="str">
        <f t="shared" si="537"/>
        <v>SINGOLO</v>
      </c>
      <c r="T1585" s="57" t="str">
        <f>Tabella3[[#This Row],[Descrizione Attività]]</f>
        <v>Manutenzione Elettrica Isab</v>
      </c>
      <c r="U1585" s="57" t="str">
        <f>IF(Tabella1[[#This Row],[DATA]]="","","02")</f>
        <v>02</v>
      </c>
      <c r="V1585" s="34"/>
      <c r="W1585" s="34"/>
      <c r="X1585" s="33"/>
      <c r="Y1585" s="23"/>
      <c r="Z1585" s="21" t="str">
        <f t="shared" si="538"/>
        <v>venerdì</v>
      </c>
      <c r="AA1585" s="22">
        <f t="shared" si="539"/>
        <v>2</v>
      </c>
      <c r="AB1585" s="22" t="str">
        <f t="shared" si="540"/>
        <v>02:00</v>
      </c>
      <c r="AC1585" s="22" t="str">
        <f t="shared" si="541"/>
        <v>NO</v>
      </c>
      <c r="AD1585" s="46"/>
      <c r="AE1585" s="85">
        <v>45856</v>
      </c>
      <c r="AF1585" s="86" t="s">
        <v>110</v>
      </c>
      <c r="AG1585" s="86"/>
      <c r="AH1585" s="86">
        <v>23134</v>
      </c>
      <c r="AI1585" s="86">
        <v>10</v>
      </c>
      <c r="AJ1585" s="87">
        <v>12</v>
      </c>
      <c r="AK1585" s="87">
        <v>14</v>
      </c>
      <c r="AL1585" s="87">
        <v>2</v>
      </c>
      <c r="AM1585" s="86" t="s">
        <v>111</v>
      </c>
      <c r="AN1585" s="86" t="s">
        <v>49</v>
      </c>
      <c r="AO1585" s="75" t="s">
        <v>61</v>
      </c>
    </row>
    <row r="1586" spans="1:41" ht="14.45" customHeight="1">
      <c r="A1586" s="38"/>
      <c r="B1586" s="9">
        <f t="shared" si="528"/>
        <v>45856</v>
      </c>
      <c r="C1586" s="39">
        <f t="shared" si="549"/>
        <v>404</v>
      </c>
      <c r="D1586" s="38" t="str">
        <f>IF(AF1586="", "", IFERROR(TEXT(INDEX(Tabella4[N°], MATCH("*"&amp;AF1586&amp;"*", Tabella4[DIPENDENTE], 0)), "0000"), "Non trovato"))</f>
        <v>0483</v>
      </c>
      <c r="E1586" s="38" t="str">
        <f>IF(AG1586="", "", IF(ISERROR(MATCH("*"&amp;AG1586&amp;"*", Tabella4[DIPENDENTE], 0)), "Non trovato", TEXT(INDEX(Tabella4[N°], MATCH("*"&amp;AG1586&amp;"*", Tabella4[DIPENDENTE], 0)), "0000")))</f>
        <v/>
      </c>
      <c r="F1586" s="48" t="str">
        <f t="shared" si="529"/>
        <v>SCARAVELLI</v>
      </c>
      <c r="G1586" s="48" t="str">
        <f t="shared" si="530"/>
        <v/>
      </c>
      <c r="H1586" s="57"/>
      <c r="I1586" s="68" t="str">
        <f t="shared" si="531"/>
        <v>02</v>
      </c>
      <c r="J1586" s="39" t="str">
        <f t="shared" si="546"/>
        <v>02:00</v>
      </c>
      <c r="K1586" s="40" t="str">
        <f t="shared" si="547"/>
        <v/>
      </c>
      <c r="L1586" s="48"/>
      <c r="M1586" s="41" t="str">
        <f t="shared" si="548"/>
        <v/>
      </c>
      <c r="N1586" s="41" t="str">
        <f t="shared" si="532"/>
        <v/>
      </c>
      <c r="O1586" s="10" t="str">
        <f t="shared" si="533"/>
        <v>02:00</v>
      </c>
      <c r="P1586" s="10" t="str">
        <f t="shared" si="534"/>
        <v/>
      </c>
      <c r="Q1586" s="48" t="str">
        <f t="shared" si="535"/>
        <v/>
      </c>
      <c r="R1586" s="48" t="str">
        <f t="shared" si="536"/>
        <v/>
      </c>
      <c r="S1586" s="42" t="str">
        <f t="shared" si="537"/>
        <v>SINGOLO</v>
      </c>
      <c r="T1586" s="57" t="str">
        <f>Tabella3[[#This Row],[Descrizione Attività]]</f>
        <v>ORE CONTO PROPRIO</v>
      </c>
      <c r="U1586" s="57" t="str">
        <f>IF(Tabella1[[#This Row],[DATA]]="","","02")</f>
        <v>02</v>
      </c>
      <c r="V1586" s="34"/>
      <c r="W1586" s="34"/>
      <c r="X1586" s="33"/>
      <c r="Y1586" s="23"/>
      <c r="Z1586" s="21" t="str">
        <f t="shared" si="538"/>
        <v>venerdì</v>
      </c>
      <c r="AA1586" s="22">
        <f t="shared" si="539"/>
        <v>2</v>
      </c>
      <c r="AB1586" s="22" t="str">
        <f t="shared" si="540"/>
        <v>02:00</v>
      </c>
      <c r="AC1586" s="22" t="str">
        <f t="shared" si="541"/>
        <v>NO</v>
      </c>
      <c r="AD1586" s="46"/>
      <c r="AE1586" s="85">
        <v>45856</v>
      </c>
      <c r="AF1586" s="86" t="s">
        <v>51</v>
      </c>
      <c r="AG1586" s="86"/>
      <c r="AH1586" s="86">
        <v>4041</v>
      </c>
      <c r="AI1586" s="86">
        <v>10</v>
      </c>
      <c r="AJ1586" s="87">
        <v>12</v>
      </c>
      <c r="AK1586" s="87">
        <v>14</v>
      </c>
      <c r="AL1586" s="87">
        <v>2</v>
      </c>
      <c r="AM1586" s="86" t="s">
        <v>62</v>
      </c>
      <c r="AN1586" s="86" t="s">
        <v>49</v>
      </c>
      <c r="AO1586" s="75">
        <v>4041</v>
      </c>
    </row>
    <row r="1587" spans="1:41" ht="14.45" customHeight="1">
      <c r="A1587" s="38"/>
      <c r="B1587" s="9">
        <f t="shared" si="528"/>
        <v>45856</v>
      </c>
      <c r="C1587" s="39">
        <f t="shared" si="549"/>
        <v>404</v>
      </c>
      <c r="D1587" s="38" t="str">
        <f>IF(AF1587="", "", IFERROR(TEXT(INDEX(Tabella4[N°], MATCH("*"&amp;AF1587&amp;"*", Tabella4[DIPENDENTE], 0)), "0000"), "Non trovato"))</f>
        <v>0386</v>
      </c>
      <c r="E1587" s="38" t="str">
        <f>IF(AG1587="", "", IF(ISERROR(MATCH("*"&amp;AG1587&amp;"*", Tabella4[DIPENDENTE], 0)), "Non trovato", TEXT(INDEX(Tabella4[N°], MATCH("*"&amp;AG1587&amp;"*", Tabella4[DIPENDENTE], 0)), "0000")))</f>
        <v/>
      </c>
      <c r="F1587" s="48" t="str">
        <f t="shared" si="529"/>
        <v>TRICHINI</v>
      </c>
      <c r="G1587" s="48" t="str">
        <f t="shared" si="530"/>
        <v/>
      </c>
      <c r="H1587" s="57"/>
      <c r="I1587" s="68" t="str">
        <f t="shared" si="531"/>
        <v>02</v>
      </c>
      <c r="J1587" s="39" t="str">
        <f t="shared" si="546"/>
        <v>05:00</v>
      </c>
      <c r="K1587" s="40" t="str">
        <f t="shared" si="547"/>
        <v/>
      </c>
      <c r="L1587" s="48"/>
      <c r="M1587" s="41" t="str">
        <f t="shared" si="548"/>
        <v/>
      </c>
      <c r="N1587" s="41" t="str">
        <f t="shared" si="532"/>
        <v/>
      </c>
      <c r="O1587" s="10" t="str">
        <f t="shared" si="533"/>
        <v>05:00</v>
      </c>
      <c r="P1587" s="10" t="str">
        <f t="shared" si="534"/>
        <v/>
      </c>
      <c r="Q1587" s="48" t="str">
        <f t="shared" si="535"/>
        <v/>
      </c>
      <c r="R1587" s="48" t="str">
        <f t="shared" si="536"/>
        <v/>
      </c>
      <c r="S1587" s="42" t="str">
        <f t="shared" si="537"/>
        <v>SINGOLO</v>
      </c>
      <c r="T1587" s="57" t="str">
        <f>Tabella3[[#This Row],[Descrizione Attività]]</f>
        <v>ORE CONTO PROPRIO</v>
      </c>
      <c r="U1587" s="57" t="str">
        <f>IF(Tabella1[[#This Row],[DATA]]="","","02")</f>
        <v>02</v>
      </c>
      <c r="V1587" s="34"/>
      <c r="W1587" s="34"/>
      <c r="X1587" s="33"/>
      <c r="Y1587" s="23"/>
      <c r="Z1587" s="21" t="str">
        <f t="shared" si="538"/>
        <v>venerdì</v>
      </c>
      <c r="AA1587" s="22">
        <f t="shared" si="539"/>
        <v>5</v>
      </c>
      <c r="AB1587" s="22" t="str">
        <f t="shared" si="540"/>
        <v>05:00</v>
      </c>
      <c r="AC1587" s="22" t="str">
        <f t="shared" si="541"/>
        <v>NO</v>
      </c>
      <c r="AD1587" s="46"/>
      <c r="AE1587" s="85">
        <v>45856</v>
      </c>
      <c r="AF1587" s="86" t="s">
        <v>113</v>
      </c>
      <c r="AG1587" s="86"/>
      <c r="AH1587" s="86">
        <v>4041</v>
      </c>
      <c r="AI1587" s="86">
        <v>10</v>
      </c>
      <c r="AJ1587" s="87">
        <v>7.45</v>
      </c>
      <c r="AK1587" s="87">
        <v>12.45</v>
      </c>
      <c r="AL1587" s="87">
        <v>5</v>
      </c>
      <c r="AM1587" s="86" t="s">
        <v>62</v>
      </c>
      <c r="AN1587" s="86" t="s">
        <v>49</v>
      </c>
      <c r="AO1587" s="75">
        <v>4041</v>
      </c>
    </row>
    <row r="1588" spans="1:41" ht="14.45" customHeight="1">
      <c r="A1588" s="38"/>
      <c r="B1588" s="9">
        <f t="shared" si="528"/>
        <v>45856</v>
      </c>
      <c r="C1588" s="39">
        <f t="shared" si="549"/>
        <v>404</v>
      </c>
      <c r="D1588" s="38" t="str">
        <f>IF(AF1588="", "", IFERROR(TEXT(INDEX(Tabella4[N°], MATCH("*"&amp;AF1588&amp;"*", Tabella4[DIPENDENTE], 0)), "0000"), "Non trovato"))</f>
        <v>1876</v>
      </c>
      <c r="E1588" s="38" t="str">
        <f>IF(AG1588="", "", IF(ISERROR(MATCH("*"&amp;AG1588&amp;"*", Tabella4[DIPENDENTE], 0)), "Non trovato", TEXT(INDEX(Tabella4[N°], MATCH("*"&amp;AG1588&amp;"*", Tabella4[DIPENDENTE], 0)), "0000")))</f>
        <v/>
      </c>
      <c r="F1588" s="48" t="str">
        <f t="shared" si="529"/>
        <v>RICCIO</v>
      </c>
      <c r="G1588" s="48" t="str">
        <f t="shared" si="530"/>
        <v/>
      </c>
      <c r="H1588" s="57"/>
      <c r="I1588" s="68" t="str">
        <f t="shared" si="531"/>
        <v>02</v>
      </c>
      <c r="J1588" s="39" t="str">
        <f t="shared" si="546"/>
        <v>07:00</v>
      </c>
      <c r="K1588" s="40" t="str">
        <f t="shared" si="547"/>
        <v/>
      </c>
      <c r="L1588" s="48"/>
      <c r="M1588" s="41" t="str">
        <f t="shared" si="548"/>
        <v/>
      </c>
      <c r="N1588" s="41" t="str">
        <f t="shared" si="532"/>
        <v/>
      </c>
      <c r="O1588" s="10" t="str">
        <f t="shared" si="533"/>
        <v>07:00</v>
      </c>
      <c r="P1588" s="10" t="str">
        <f t="shared" si="534"/>
        <v/>
      </c>
      <c r="Q1588" s="48" t="str">
        <f t="shared" si="535"/>
        <v/>
      </c>
      <c r="R1588" s="48" t="str">
        <f t="shared" si="536"/>
        <v/>
      </c>
      <c r="S1588" s="42" t="str">
        <f t="shared" si="537"/>
        <v>SINGOLO</v>
      </c>
      <c r="T1588" s="57" t="str">
        <f>Tabella3[[#This Row],[Descrizione Attività]]</f>
        <v>ORE CONTO PROPRIO</v>
      </c>
      <c r="U1588" s="57" t="str">
        <f>IF(Tabella1[[#This Row],[DATA]]="","","02")</f>
        <v>02</v>
      </c>
      <c r="V1588" s="34"/>
      <c r="W1588" s="34"/>
      <c r="X1588" s="33"/>
      <c r="Y1588" s="23"/>
      <c r="Z1588" s="21" t="str">
        <f t="shared" si="538"/>
        <v>venerdì</v>
      </c>
      <c r="AA1588" s="22">
        <f t="shared" si="539"/>
        <v>7</v>
      </c>
      <c r="AB1588" s="22" t="str">
        <f t="shared" si="540"/>
        <v>07:00</v>
      </c>
      <c r="AC1588" s="22" t="str">
        <f t="shared" si="541"/>
        <v>NO</v>
      </c>
      <c r="AD1588" s="46"/>
      <c r="AE1588" s="85">
        <v>45856</v>
      </c>
      <c r="AF1588" s="86" t="s">
        <v>56</v>
      </c>
      <c r="AG1588" s="86"/>
      <c r="AH1588" s="86">
        <v>4041</v>
      </c>
      <c r="AI1588" s="86">
        <v>10</v>
      </c>
      <c r="AJ1588" s="87">
        <v>7.45</v>
      </c>
      <c r="AK1588" s="87">
        <v>14.45</v>
      </c>
      <c r="AL1588" s="87">
        <v>7</v>
      </c>
      <c r="AM1588" s="86" t="s">
        <v>62</v>
      </c>
      <c r="AN1588" s="86" t="s">
        <v>49</v>
      </c>
      <c r="AO1588" s="75">
        <v>4041</v>
      </c>
    </row>
    <row r="1589" spans="1:41" ht="14.45" customHeight="1">
      <c r="A1589" s="38"/>
      <c r="B1589" s="9">
        <f t="shared" si="528"/>
        <v>45857</v>
      </c>
      <c r="C1589" s="39">
        <f t="shared" si="549"/>
        <v>5400258802</v>
      </c>
      <c r="D1589" s="38" t="str">
        <f>IF(AF1589="", "", IFERROR(TEXT(INDEX(Tabella4[N°], MATCH("*"&amp;AF1589&amp;"*", Tabella4[DIPENDENTE], 0)), "0000"), "Non trovato"))</f>
        <v>0493</v>
      </c>
      <c r="E1589" s="38" t="str">
        <f>IF(AG1589="", "", IF(ISERROR(MATCH("*"&amp;AG1589&amp;"*", Tabella4[DIPENDENTE], 0)), "Non trovato", TEXT(INDEX(Tabella4[N°], MATCH("*"&amp;AG1589&amp;"*", Tabella4[DIPENDENTE], 0)), "0000")))</f>
        <v>2132</v>
      </c>
      <c r="F1589" s="48" t="str">
        <f t="shared" si="529"/>
        <v>SPINALI D</v>
      </c>
      <c r="G1589" s="48" t="str">
        <f t="shared" si="530"/>
        <v>ALLEGRETTI</v>
      </c>
      <c r="H1589" s="57"/>
      <c r="I1589" s="68" t="str">
        <f t="shared" si="531"/>
        <v>02</v>
      </c>
      <c r="J1589" s="39" t="str">
        <f t="shared" si="546"/>
        <v/>
      </c>
      <c r="K1589" s="40" t="str">
        <f t="shared" si="547"/>
        <v/>
      </c>
      <c r="L1589" s="48"/>
      <c r="M1589" s="41" t="str">
        <f t="shared" si="548"/>
        <v/>
      </c>
      <c r="N1589" s="41" t="str">
        <f t="shared" si="532"/>
        <v>06:00</v>
      </c>
      <c r="O1589" s="10" t="str">
        <f t="shared" si="533"/>
        <v>06:00</v>
      </c>
      <c r="P1589" s="10" t="str">
        <f t="shared" si="534"/>
        <v/>
      </c>
      <c r="Q1589" s="48" t="str">
        <f t="shared" si="535"/>
        <v/>
      </c>
      <c r="R1589" s="48" t="str">
        <f t="shared" si="536"/>
        <v/>
      </c>
      <c r="S1589" s="42" t="str">
        <f t="shared" si="537"/>
        <v>DOPPIO</v>
      </c>
      <c r="T1589" s="57" t="str">
        <f>Tabella3[[#This Row],[Descrizione Attività]]</f>
        <v>1200M E OFF SITE CONTROLLO RIPRISTINO E MOVIMENTAZIONE KV E HIC</v>
      </c>
      <c r="U1589" s="57" t="str">
        <f>IF(Tabella1[[#This Row],[DATA]]="","","02")</f>
        <v>02</v>
      </c>
      <c r="V1589" s="34"/>
      <c r="W1589" s="34"/>
      <c r="X1589" s="33"/>
      <c r="Y1589" s="23"/>
      <c r="Z1589" s="21" t="str">
        <f t="shared" si="538"/>
        <v>sabato</v>
      </c>
      <c r="AA1589" s="22">
        <f t="shared" si="539"/>
        <v>6</v>
      </c>
      <c r="AB1589" s="22" t="str">
        <f t="shared" si="540"/>
        <v>06:00</v>
      </c>
      <c r="AC1589" s="22" t="str">
        <f t="shared" si="541"/>
        <v>NO</v>
      </c>
      <c r="AD1589" s="46"/>
      <c r="AE1589" s="85">
        <v>45857</v>
      </c>
      <c r="AF1589" s="86" t="s">
        <v>42</v>
      </c>
      <c r="AG1589" s="86" t="s">
        <v>107</v>
      </c>
      <c r="AH1589" s="86">
        <v>5400258802</v>
      </c>
      <c r="AI1589" s="86">
        <v>10</v>
      </c>
      <c r="AJ1589" s="87">
        <v>7</v>
      </c>
      <c r="AK1589" s="87">
        <v>13</v>
      </c>
      <c r="AL1589" s="87">
        <v>12</v>
      </c>
      <c r="AM1589" s="86" t="s">
        <v>313</v>
      </c>
      <c r="AN1589" s="86" t="s">
        <v>45</v>
      </c>
      <c r="AO1589" s="75" t="s">
        <v>46</v>
      </c>
    </row>
    <row r="1590" spans="1:41" ht="14.45" customHeight="1">
      <c r="A1590" s="38"/>
      <c r="B1590" s="9">
        <f t="shared" si="528"/>
        <v>45858</v>
      </c>
      <c r="C1590" s="39">
        <f t="shared" si="549"/>
        <v>5400258840</v>
      </c>
      <c r="D1590" s="38" t="str">
        <f>IF(AF1590="", "", IFERROR(TEXT(INDEX(Tabella4[N°], MATCH("*"&amp;AF1590&amp;"*", Tabella4[DIPENDENTE], 0)), "0000"), "Non trovato"))</f>
        <v>0493</v>
      </c>
      <c r="E1590" s="38" t="str">
        <f>IF(AG1590="", "", IF(ISERROR(MATCH("*"&amp;AG1590&amp;"*", Tabella4[DIPENDENTE], 0)), "Non trovato", TEXT(INDEX(Tabella4[N°], MATCH("*"&amp;AG1590&amp;"*", Tabella4[DIPENDENTE], 0)), "0000")))</f>
        <v>2132</v>
      </c>
      <c r="F1590" s="48" t="str">
        <f t="shared" si="529"/>
        <v>SPINALI D</v>
      </c>
      <c r="G1590" s="48" t="str">
        <f t="shared" si="530"/>
        <v>ALLEGRETTI</v>
      </c>
      <c r="H1590" s="57"/>
      <c r="I1590" s="68" t="str">
        <f t="shared" si="531"/>
        <v>02</v>
      </c>
      <c r="J1590" s="39" t="str">
        <f t="shared" si="546"/>
        <v/>
      </c>
      <c r="K1590" s="40" t="str">
        <f t="shared" si="547"/>
        <v/>
      </c>
      <c r="L1590" s="48"/>
      <c r="M1590" s="41" t="str">
        <f t="shared" si="548"/>
        <v/>
      </c>
      <c r="N1590" s="41" t="str">
        <f t="shared" si="532"/>
        <v>04:00</v>
      </c>
      <c r="O1590" s="10" t="str">
        <f t="shared" si="533"/>
        <v>04:00</v>
      </c>
      <c r="P1590" s="10" t="str">
        <f t="shared" si="534"/>
        <v/>
      </c>
      <c r="Q1590" s="48" t="str">
        <f t="shared" si="535"/>
        <v/>
      </c>
      <c r="R1590" s="48" t="str">
        <f t="shared" si="536"/>
        <v/>
      </c>
      <c r="S1590" s="42" t="str">
        <f t="shared" si="537"/>
        <v>DOPPIO</v>
      </c>
      <c r="T1590" s="57" t="str">
        <f>Tabella3[[#This Row],[Descrizione Attività]]</f>
        <v>300 F101 RIPRISTINO PCV 006 FUEL GAS (PREV 159/25)</v>
      </c>
      <c r="U1590" s="57" t="str">
        <f>IF(Tabella1[[#This Row],[DATA]]="","","02")</f>
        <v>02</v>
      </c>
      <c r="V1590" s="34"/>
      <c r="W1590" s="34"/>
      <c r="X1590" s="33"/>
      <c r="Y1590" s="23"/>
      <c r="Z1590" s="21" t="str">
        <f t="shared" si="538"/>
        <v>domenica</v>
      </c>
      <c r="AA1590" s="22">
        <f t="shared" si="539"/>
        <v>4</v>
      </c>
      <c r="AB1590" s="22" t="str">
        <f t="shared" si="540"/>
        <v>04:00</v>
      </c>
      <c r="AC1590" s="22" t="str">
        <f t="shared" si="541"/>
        <v>NO</v>
      </c>
      <c r="AD1590" s="46"/>
      <c r="AE1590" s="85">
        <v>45858</v>
      </c>
      <c r="AF1590" s="86" t="s">
        <v>42</v>
      </c>
      <c r="AG1590" s="86" t="s">
        <v>107</v>
      </c>
      <c r="AH1590" s="86">
        <v>5400258840</v>
      </c>
      <c r="AI1590" s="86">
        <v>10</v>
      </c>
      <c r="AJ1590" s="87">
        <v>9.48</v>
      </c>
      <c r="AK1590" s="87">
        <v>13.48</v>
      </c>
      <c r="AL1590" s="87">
        <v>8</v>
      </c>
      <c r="AM1590" s="86" t="s">
        <v>314</v>
      </c>
      <c r="AN1590" s="86" t="s">
        <v>45</v>
      </c>
      <c r="AO1590" s="75" t="s">
        <v>46</v>
      </c>
    </row>
    <row r="1591" spans="1:41" ht="14.45" customHeight="1">
      <c r="A1591" s="38"/>
      <c r="B1591" s="9">
        <f t="shared" si="528"/>
        <v>45859</v>
      </c>
      <c r="C1591" s="39">
        <f t="shared" si="549"/>
        <v>404</v>
      </c>
      <c r="D1591" s="38" t="str">
        <f>IF(AF1591="", "", IFERROR(TEXT(INDEX(Tabella4[N°], MATCH("*"&amp;AF1591&amp;"*", Tabella4[DIPENDENTE], 0)), "0000"), "Non trovato"))</f>
        <v>0511</v>
      </c>
      <c r="E1591" s="38" t="str">
        <f>IF(AG1591="", "", IF(ISERROR(MATCH("*"&amp;AG1591&amp;"*", Tabella4[DIPENDENTE], 0)), "Non trovato", TEXT(INDEX(Tabella4[N°], MATCH("*"&amp;AG1591&amp;"*", Tabella4[DIPENDENTE], 0)), "0000")))</f>
        <v>1050</v>
      </c>
      <c r="F1591" s="48" t="str">
        <f t="shared" si="529"/>
        <v>DI GRANDE D</v>
      </c>
      <c r="G1591" s="48" t="str">
        <f t="shared" si="530"/>
        <v>GIGLIUTO M</v>
      </c>
      <c r="H1591" s="57"/>
      <c r="I1591" s="68" t="str">
        <f t="shared" si="531"/>
        <v>02</v>
      </c>
      <c r="J1591" s="39" t="str">
        <f t="shared" si="546"/>
        <v/>
      </c>
      <c r="K1591" s="40" t="str">
        <f t="shared" si="547"/>
        <v/>
      </c>
      <c r="L1591" s="48"/>
      <c r="M1591" s="41" t="str">
        <f t="shared" si="548"/>
        <v/>
      </c>
      <c r="N1591" s="41" t="str">
        <f t="shared" si="532"/>
        <v/>
      </c>
      <c r="O1591" s="10" t="str">
        <f t="shared" si="533"/>
        <v>08:00</v>
      </c>
      <c r="P1591" s="10" t="str">
        <f t="shared" si="534"/>
        <v>08:00</v>
      </c>
      <c r="Q1591" s="48" t="str">
        <f t="shared" si="535"/>
        <v/>
      </c>
      <c r="R1591" s="48" t="str">
        <f t="shared" si="536"/>
        <v/>
      </c>
      <c r="S1591" s="42" t="str">
        <f t="shared" si="537"/>
        <v>DOPPIO</v>
      </c>
      <c r="T1591" s="57" t="str">
        <f>Tabella3[[#This Row],[Descrizione Attività]]</f>
        <v>FERIE</v>
      </c>
      <c r="U1591" s="57" t="str">
        <f>IF(Tabella1[[#This Row],[DATA]]="","","02")</f>
        <v>02</v>
      </c>
      <c r="V1591" s="34"/>
      <c r="W1591" s="34"/>
      <c r="X1591" s="33"/>
      <c r="Y1591" s="23"/>
      <c r="Z1591" s="21" t="str">
        <f t="shared" si="538"/>
        <v>lunedì</v>
      </c>
      <c r="AA1591" s="22">
        <f t="shared" si="539"/>
        <v>8</v>
      </c>
      <c r="AB1591" s="22" t="str">
        <f t="shared" si="540"/>
        <v>08:00</v>
      </c>
      <c r="AC1591" s="22" t="str">
        <f t="shared" si="541"/>
        <v>NO</v>
      </c>
      <c r="AD1591" s="46"/>
      <c r="AE1591" s="85">
        <v>45859</v>
      </c>
      <c r="AF1591" s="86" t="s">
        <v>144</v>
      </c>
      <c r="AG1591" s="86" t="s">
        <v>109</v>
      </c>
      <c r="AH1591" s="86">
        <v>4042</v>
      </c>
      <c r="AI1591" s="86">
        <v>10</v>
      </c>
      <c r="AJ1591" s="87"/>
      <c r="AK1591" s="87"/>
      <c r="AL1591" s="87">
        <v>16</v>
      </c>
      <c r="AM1591" s="86" t="s">
        <v>53</v>
      </c>
      <c r="AN1591" s="86" t="s">
        <v>49</v>
      </c>
      <c r="AO1591" s="75">
        <v>404</v>
      </c>
    </row>
    <row r="1592" spans="1:41" ht="14.45" customHeight="1">
      <c r="A1592" s="38"/>
      <c r="B1592" s="9">
        <f t="shared" si="528"/>
        <v>45859</v>
      </c>
      <c r="C1592" s="39">
        <f t="shared" si="549"/>
        <v>404</v>
      </c>
      <c r="D1592" s="38" t="str">
        <f>IF(AF1592="", "", IFERROR(TEXT(INDEX(Tabella4[N°], MATCH("*"&amp;AF1592&amp;"*", Tabella4[DIPENDENTE], 0)), "0000"), "Non trovato"))</f>
        <v>2203</v>
      </c>
      <c r="E1592" s="38" t="str">
        <f>IF(AG1592="", "", IF(ISERROR(MATCH("*"&amp;AG1592&amp;"*", Tabella4[DIPENDENTE], 0)), "Non trovato", TEXT(INDEX(Tabella4[N°], MATCH("*"&amp;AG1592&amp;"*", Tabella4[DIPENDENTE], 0)), "0000")))</f>
        <v>0967</v>
      </c>
      <c r="F1592" s="48" t="str">
        <f t="shared" si="529"/>
        <v>RICCIOLI</v>
      </c>
      <c r="G1592" s="48" t="str">
        <f t="shared" si="530"/>
        <v>SCALISI</v>
      </c>
      <c r="H1592" s="57"/>
      <c r="I1592" s="68" t="str">
        <f t="shared" si="531"/>
        <v>02</v>
      </c>
      <c r="J1592" s="39" t="str">
        <f t="shared" si="546"/>
        <v/>
      </c>
      <c r="K1592" s="40" t="str">
        <f t="shared" si="547"/>
        <v/>
      </c>
      <c r="L1592" s="48"/>
      <c r="M1592" s="41" t="str">
        <f t="shared" si="548"/>
        <v/>
      </c>
      <c r="N1592" s="41" t="str">
        <f t="shared" si="532"/>
        <v/>
      </c>
      <c r="O1592" s="10" t="str">
        <f t="shared" si="533"/>
        <v>08:00</v>
      </c>
      <c r="P1592" s="10" t="str">
        <f t="shared" si="534"/>
        <v>08:00</v>
      </c>
      <c r="Q1592" s="48" t="str">
        <f t="shared" si="535"/>
        <v/>
      </c>
      <c r="R1592" s="48" t="str">
        <f t="shared" si="536"/>
        <v/>
      </c>
      <c r="S1592" s="42" t="str">
        <f t="shared" si="537"/>
        <v>DOPPIO</v>
      </c>
      <c r="T1592" s="57" t="str">
        <f>Tabella3[[#This Row],[Descrizione Attività]]</f>
        <v>FERIE</v>
      </c>
      <c r="U1592" s="57" t="str">
        <f>IF(Tabella1[[#This Row],[DATA]]="","","02")</f>
        <v>02</v>
      </c>
      <c r="V1592" s="34"/>
      <c r="W1592" s="34"/>
      <c r="X1592" s="33"/>
      <c r="Y1592" s="23"/>
      <c r="Z1592" s="21" t="str">
        <f t="shared" si="538"/>
        <v>lunedì</v>
      </c>
      <c r="AA1592" s="22">
        <f t="shared" si="539"/>
        <v>8</v>
      </c>
      <c r="AB1592" s="22" t="str">
        <f t="shared" si="540"/>
        <v>08:00</v>
      </c>
      <c r="AC1592" s="22" t="str">
        <f t="shared" si="541"/>
        <v>NO</v>
      </c>
      <c r="AD1592" s="46"/>
      <c r="AE1592" s="85">
        <v>45859</v>
      </c>
      <c r="AF1592" s="86" t="s">
        <v>65</v>
      </c>
      <c r="AG1592" s="86" t="s">
        <v>68</v>
      </c>
      <c r="AH1592" s="86">
        <v>4042</v>
      </c>
      <c r="AI1592" s="86">
        <v>10</v>
      </c>
      <c r="AJ1592" s="87"/>
      <c r="AK1592" s="87"/>
      <c r="AL1592" s="87">
        <v>16</v>
      </c>
      <c r="AM1592" s="86" t="s">
        <v>53</v>
      </c>
      <c r="AN1592" s="86" t="s">
        <v>49</v>
      </c>
      <c r="AO1592" s="75">
        <v>404</v>
      </c>
    </row>
    <row r="1593" spans="1:41" ht="14.45" customHeight="1">
      <c r="A1593" s="38"/>
      <c r="B1593" s="9">
        <f t="shared" si="528"/>
        <v>45859</v>
      </c>
      <c r="C1593" s="39">
        <f t="shared" si="549"/>
        <v>404</v>
      </c>
      <c r="D1593" s="38" t="str">
        <f>IF(AF1593="", "", IFERROR(TEXT(INDEX(Tabella4[N°], MATCH("*"&amp;AF1593&amp;"*", Tabella4[DIPENDENTE], 0)), "0000"), "Non trovato"))</f>
        <v>0427</v>
      </c>
      <c r="E1593" s="38" t="str">
        <f>IF(AG1593="", "", IF(ISERROR(MATCH("*"&amp;AG1593&amp;"*", Tabella4[DIPENDENTE], 0)), "Non trovato", TEXT(INDEX(Tabella4[N°], MATCH("*"&amp;AG1593&amp;"*", Tabella4[DIPENDENTE], 0)), "0000")))</f>
        <v>0354</v>
      </c>
      <c r="F1593" s="48" t="str">
        <f t="shared" si="529"/>
        <v>CAVALIERE</v>
      </c>
      <c r="G1593" s="48" t="str">
        <f t="shared" si="530"/>
        <v>GARRO L</v>
      </c>
      <c r="H1593" s="57"/>
      <c r="I1593" s="68" t="str">
        <f t="shared" si="531"/>
        <v>02</v>
      </c>
      <c r="J1593" s="39" t="str">
        <f t="shared" si="546"/>
        <v/>
      </c>
      <c r="K1593" s="40" t="str">
        <f t="shared" si="547"/>
        <v/>
      </c>
      <c r="L1593" s="48"/>
      <c r="M1593" s="41" t="str">
        <f t="shared" si="548"/>
        <v/>
      </c>
      <c r="N1593" s="41" t="str">
        <f t="shared" si="532"/>
        <v/>
      </c>
      <c r="O1593" s="10" t="str">
        <f t="shared" si="533"/>
        <v>08:00</v>
      </c>
      <c r="P1593" s="10" t="str">
        <f t="shared" si="534"/>
        <v>08:00</v>
      </c>
      <c r="Q1593" s="48" t="str">
        <f t="shared" si="535"/>
        <v/>
      </c>
      <c r="R1593" s="48" t="str">
        <f t="shared" si="536"/>
        <v/>
      </c>
      <c r="S1593" s="42" t="str">
        <f t="shared" si="537"/>
        <v>DOPPIO</v>
      </c>
      <c r="T1593" s="57" t="str">
        <f>Tabella3[[#This Row],[Descrizione Attività]]</f>
        <v>PERMESSO RETRIBUITO</v>
      </c>
      <c r="U1593" s="57" t="str">
        <f>IF(Tabella1[[#This Row],[DATA]]="","","02")</f>
        <v>02</v>
      </c>
      <c r="V1593" s="34"/>
      <c r="W1593" s="34"/>
      <c r="X1593" s="33"/>
      <c r="Y1593" s="23"/>
      <c r="Z1593" s="21" t="str">
        <f t="shared" si="538"/>
        <v>lunedì</v>
      </c>
      <c r="AA1593" s="22">
        <f t="shared" si="539"/>
        <v>8</v>
      </c>
      <c r="AB1593" s="22" t="str">
        <f t="shared" si="540"/>
        <v>08:00</v>
      </c>
      <c r="AC1593" s="22" t="str">
        <f t="shared" si="541"/>
        <v>NO</v>
      </c>
      <c r="AD1593" s="46"/>
      <c r="AE1593" s="85">
        <v>45859</v>
      </c>
      <c r="AF1593" s="86" t="s">
        <v>75</v>
      </c>
      <c r="AG1593" s="86" t="s">
        <v>99</v>
      </c>
      <c r="AH1593" s="86">
        <v>4044</v>
      </c>
      <c r="AI1593" s="86">
        <v>10</v>
      </c>
      <c r="AJ1593" s="87"/>
      <c r="AK1593" s="87"/>
      <c r="AL1593" s="87">
        <v>16</v>
      </c>
      <c r="AM1593" s="86" t="s">
        <v>48</v>
      </c>
      <c r="AN1593" s="86" t="s">
        <v>49</v>
      </c>
      <c r="AO1593" s="75">
        <v>404</v>
      </c>
    </row>
    <row r="1594" spans="1:41" ht="14.45" customHeight="1">
      <c r="A1594" s="38"/>
      <c r="B1594" s="9">
        <f t="shared" si="528"/>
        <v>45859</v>
      </c>
      <c r="C1594" s="39">
        <f t="shared" si="549"/>
        <v>404</v>
      </c>
      <c r="D1594" s="38" t="str">
        <f>IF(AF1594="", "", IFERROR(TEXT(INDEX(Tabella4[N°], MATCH("*"&amp;AF1594&amp;"*", Tabella4[DIPENDENTE], 0)), "0000"), "Non trovato"))</f>
        <v>0319</v>
      </c>
      <c r="E1594" s="38" t="str">
        <f>IF(AG1594="", "", IF(ISERROR(MATCH("*"&amp;AG1594&amp;"*", Tabella4[DIPENDENTE], 0)), "Non trovato", TEXT(INDEX(Tabella4[N°], MATCH("*"&amp;AG1594&amp;"*", Tabella4[DIPENDENTE], 0)), "0000")))</f>
        <v>0476</v>
      </c>
      <c r="F1594" s="48" t="str">
        <f t="shared" si="529"/>
        <v>AMARA</v>
      </c>
      <c r="G1594" s="48" t="str">
        <f t="shared" si="530"/>
        <v>ARICO'</v>
      </c>
      <c r="H1594" s="57"/>
      <c r="I1594" s="68" t="str">
        <f t="shared" si="531"/>
        <v>02</v>
      </c>
      <c r="J1594" s="39" t="str">
        <f t="shared" si="546"/>
        <v/>
      </c>
      <c r="K1594" s="40" t="str">
        <f t="shared" si="547"/>
        <v/>
      </c>
      <c r="L1594" s="48"/>
      <c r="M1594" s="41" t="str">
        <f t="shared" si="548"/>
        <v/>
      </c>
      <c r="N1594" s="41" t="str">
        <f t="shared" si="532"/>
        <v/>
      </c>
      <c r="O1594" s="10" t="str">
        <f t="shared" si="533"/>
        <v>02:00</v>
      </c>
      <c r="P1594" s="10" t="str">
        <f t="shared" si="534"/>
        <v/>
      </c>
      <c r="Q1594" s="48" t="str">
        <f t="shared" si="535"/>
        <v/>
      </c>
      <c r="R1594" s="48" t="str">
        <f t="shared" si="536"/>
        <v>02:00</v>
      </c>
      <c r="S1594" s="42" t="str">
        <f t="shared" si="537"/>
        <v>DOPPIO</v>
      </c>
      <c r="T1594" s="57" t="str">
        <f>Tabella3[[#This Row],[Descrizione Attività]]</f>
        <v>CASSA INTEGRAZIONE</v>
      </c>
      <c r="U1594" s="57" t="str">
        <f>IF(Tabella1[[#This Row],[DATA]]="","","02")</f>
        <v>02</v>
      </c>
      <c r="V1594" s="34"/>
      <c r="W1594" s="34"/>
      <c r="X1594" s="33"/>
      <c r="Y1594" s="23"/>
      <c r="Z1594" s="21" t="str">
        <f t="shared" si="538"/>
        <v>lunedì</v>
      </c>
      <c r="AA1594" s="22">
        <f t="shared" si="539"/>
        <v>2</v>
      </c>
      <c r="AB1594" s="22" t="str">
        <f t="shared" si="540"/>
        <v>02:00</v>
      </c>
      <c r="AC1594" s="22" t="str">
        <f t="shared" si="541"/>
        <v>NO</v>
      </c>
      <c r="AD1594" s="46"/>
      <c r="AE1594" s="85">
        <v>45859</v>
      </c>
      <c r="AF1594" s="86" t="s">
        <v>155</v>
      </c>
      <c r="AG1594" s="86" t="s">
        <v>108</v>
      </c>
      <c r="AH1594" s="86">
        <v>4046</v>
      </c>
      <c r="AI1594" s="86">
        <v>10</v>
      </c>
      <c r="AJ1594" s="87">
        <v>12</v>
      </c>
      <c r="AK1594" s="87">
        <v>14</v>
      </c>
      <c r="AL1594" s="87">
        <v>4</v>
      </c>
      <c r="AM1594" s="86" t="s">
        <v>263</v>
      </c>
      <c r="AN1594" s="86" t="s">
        <v>49</v>
      </c>
      <c r="AO1594" s="75">
        <v>404</v>
      </c>
    </row>
    <row r="1595" spans="1:41" ht="14.45" customHeight="1">
      <c r="A1595" s="38"/>
      <c r="B1595" s="9">
        <f t="shared" si="528"/>
        <v>45859</v>
      </c>
      <c r="C1595" s="39">
        <f t="shared" si="549"/>
        <v>404</v>
      </c>
      <c r="D1595" s="38" t="str">
        <f>IF(AF1595="", "", IFERROR(TEXT(INDEX(Tabella4[N°], MATCH("*"&amp;AF1595&amp;"*", Tabella4[DIPENDENTE], 0)), "0000"), "Non trovato"))</f>
        <v>0277</v>
      </c>
      <c r="E1595" s="38" t="str">
        <f>IF(AG1595="", "", IF(ISERROR(MATCH("*"&amp;AG1595&amp;"*", Tabella4[DIPENDENTE], 0)), "Non trovato", TEXT(INDEX(Tabella4[N°], MATCH("*"&amp;AG1595&amp;"*", Tabella4[DIPENDENTE], 0)), "0000")))</f>
        <v>1894</v>
      </c>
      <c r="F1595" s="48" t="str">
        <f t="shared" si="529"/>
        <v>BAUDO</v>
      </c>
      <c r="G1595" s="48" t="str">
        <f t="shared" si="530"/>
        <v>CORTESE</v>
      </c>
      <c r="H1595" s="57"/>
      <c r="I1595" s="68" t="str">
        <f t="shared" si="531"/>
        <v>02</v>
      </c>
      <c r="J1595" s="39" t="str">
        <f t="shared" si="546"/>
        <v/>
      </c>
      <c r="K1595" s="40" t="str">
        <f t="shared" si="547"/>
        <v/>
      </c>
      <c r="L1595" s="48"/>
      <c r="M1595" s="41" t="str">
        <f t="shared" si="548"/>
        <v/>
      </c>
      <c r="N1595" s="41" t="str">
        <f t="shared" si="532"/>
        <v/>
      </c>
      <c r="O1595" s="10" t="str">
        <f t="shared" si="533"/>
        <v>02:00</v>
      </c>
      <c r="P1595" s="10" t="str">
        <f t="shared" si="534"/>
        <v/>
      </c>
      <c r="Q1595" s="48" t="str">
        <f t="shared" si="535"/>
        <v/>
      </c>
      <c r="R1595" s="48" t="str">
        <f t="shared" si="536"/>
        <v>02:00</v>
      </c>
      <c r="S1595" s="42" t="str">
        <f t="shared" si="537"/>
        <v>DOPPIO</v>
      </c>
      <c r="T1595" s="57" t="str">
        <f>Tabella3[[#This Row],[Descrizione Attività]]</f>
        <v>CASSA INTEGRAZIONE</v>
      </c>
      <c r="U1595" s="57" t="str">
        <f>IF(Tabella1[[#This Row],[DATA]]="","","02")</f>
        <v>02</v>
      </c>
      <c r="V1595" s="34"/>
      <c r="W1595" s="34"/>
      <c r="X1595" s="33"/>
      <c r="Y1595" s="23"/>
      <c r="Z1595" s="21" t="str">
        <f t="shared" si="538"/>
        <v>lunedì</v>
      </c>
      <c r="AA1595" s="22">
        <f t="shared" si="539"/>
        <v>2</v>
      </c>
      <c r="AB1595" s="22" t="str">
        <f t="shared" si="540"/>
        <v>02:00</v>
      </c>
      <c r="AC1595" s="22" t="str">
        <f t="shared" si="541"/>
        <v>NO</v>
      </c>
      <c r="AD1595" s="46"/>
      <c r="AE1595" s="85">
        <v>45859</v>
      </c>
      <c r="AF1595" s="86" t="s">
        <v>94</v>
      </c>
      <c r="AG1595" s="86" t="s">
        <v>58</v>
      </c>
      <c r="AH1595" s="86">
        <v>4046</v>
      </c>
      <c r="AI1595" s="86">
        <v>10</v>
      </c>
      <c r="AJ1595" s="87">
        <v>12</v>
      </c>
      <c r="AK1595" s="87">
        <v>14</v>
      </c>
      <c r="AL1595" s="87">
        <v>4</v>
      </c>
      <c r="AM1595" s="86" t="s">
        <v>263</v>
      </c>
      <c r="AN1595" s="86" t="s">
        <v>49</v>
      </c>
      <c r="AO1595" s="75">
        <v>404</v>
      </c>
    </row>
    <row r="1596" spans="1:41" ht="14.45" customHeight="1">
      <c r="A1596" s="38"/>
      <c r="B1596" s="9">
        <f t="shared" si="528"/>
        <v>45859</v>
      </c>
      <c r="C1596" s="39">
        <f t="shared" si="549"/>
        <v>404</v>
      </c>
      <c r="D1596" s="38" t="str">
        <f>IF(AF1596="", "", IFERROR(TEXT(INDEX(Tabella4[N°], MATCH("*"&amp;AF1596&amp;"*", Tabella4[DIPENDENTE], 0)), "0000"), "Non trovato"))</f>
        <v>0266</v>
      </c>
      <c r="E1596" s="38" t="str">
        <f>IF(AG1596="", "", IF(ISERROR(MATCH("*"&amp;AG1596&amp;"*", Tabella4[DIPENDENTE], 0)), "Non trovato", TEXT(INDEX(Tabella4[N°], MATCH("*"&amp;AG1596&amp;"*", Tabella4[DIPENDENTE], 0)), "0000")))</f>
        <v>0285</v>
      </c>
      <c r="F1596" s="48" t="str">
        <f t="shared" si="529"/>
        <v>DI SALVO</v>
      </c>
      <c r="G1596" s="48" t="str">
        <f t="shared" si="530"/>
        <v>GALIFFI</v>
      </c>
      <c r="H1596" s="57"/>
      <c r="I1596" s="68" t="str">
        <f t="shared" si="531"/>
        <v>02</v>
      </c>
      <c r="J1596" s="39" t="str">
        <f t="shared" si="546"/>
        <v/>
      </c>
      <c r="K1596" s="40" t="str">
        <f t="shared" si="547"/>
        <v/>
      </c>
      <c r="L1596" s="48"/>
      <c r="M1596" s="41" t="str">
        <f t="shared" si="548"/>
        <v/>
      </c>
      <c r="N1596" s="41" t="str">
        <f t="shared" si="532"/>
        <v/>
      </c>
      <c r="O1596" s="10" t="str">
        <f t="shared" si="533"/>
        <v>02:00</v>
      </c>
      <c r="P1596" s="10" t="str">
        <f t="shared" si="534"/>
        <v/>
      </c>
      <c r="Q1596" s="48" t="str">
        <f t="shared" si="535"/>
        <v/>
      </c>
      <c r="R1596" s="48" t="str">
        <f t="shared" si="536"/>
        <v>02:00</v>
      </c>
      <c r="S1596" s="42" t="str">
        <f t="shared" si="537"/>
        <v>DOPPIO</v>
      </c>
      <c r="T1596" s="57" t="str">
        <f>Tabella3[[#This Row],[Descrizione Attività]]</f>
        <v>CASSA INTEGRAZIONE</v>
      </c>
      <c r="U1596" s="57" t="str">
        <f>IF(Tabella1[[#This Row],[DATA]]="","","02")</f>
        <v>02</v>
      </c>
      <c r="V1596" s="34"/>
      <c r="W1596" s="34"/>
      <c r="X1596" s="33"/>
      <c r="Y1596" s="23"/>
      <c r="Z1596" s="21" t="str">
        <f t="shared" si="538"/>
        <v>lunedì</v>
      </c>
      <c r="AA1596" s="22">
        <f t="shared" si="539"/>
        <v>2</v>
      </c>
      <c r="AB1596" s="22" t="str">
        <f t="shared" si="540"/>
        <v>02:00</v>
      </c>
      <c r="AC1596" s="22" t="str">
        <f t="shared" si="541"/>
        <v>NO</v>
      </c>
      <c r="AD1596" s="46"/>
      <c r="AE1596" s="85">
        <v>45859</v>
      </c>
      <c r="AF1596" s="86" t="s">
        <v>54</v>
      </c>
      <c r="AG1596" s="86" t="s">
        <v>267</v>
      </c>
      <c r="AH1596" s="86">
        <v>4046</v>
      </c>
      <c r="AI1596" s="86">
        <v>10</v>
      </c>
      <c r="AJ1596" s="87">
        <v>12</v>
      </c>
      <c r="AK1596" s="87">
        <v>14</v>
      </c>
      <c r="AL1596" s="87">
        <v>4</v>
      </c>
      <c r="AM1596" s="86" t="s">
        <v>263</v>
      </c>
      <c r="AN1596" s="86" t="s">
        <v>49</v>
      </c>
      <c r="AO1596" s="75">
        <v>404</v>
      </c>
    </row>
    <row r="1597" spans="1:41" ht="14.45" customHeight="1">
      <c r="A1597" s="38"/>
      <c r="B1597" s="9">
        <f t="shared" si="528"/>
        <v>45859</v>
      </c>
      <c r="C1597" s="39">
        <f t="shared" si="549"/>
        <v>404</v>
      </c>
      <c r="D1597" s="38" t="str">
        <f>IF(AF1597="", "", IFERROR(TEXT(INDEX(Tabella4[N°], MATCH("*"&amp;AF1597&amp;"*", Tabella4[DIPENDENTE], 0)), "0000"), "Non trovato"))</f>
        <v>0370</v>
      </c>
      <c r="E1597" s="38" t="str">
        <f>IF(AG1597="", "", IF(ISERROR(MATCH("*"&amp;AG1597&amp;"*", Tabella4[DIPENDENTE], 0)), "Non trovato", TEXT(INDEX(Tabella4[N°], MATCH("*"&amp;AG1597&amp;"*", Tabella4[DIPENDENTE], 0)), "0000")))</f>
        <v>2114</v>
      </c>
      <c r="F1597" s="48" t="str">
        <f t="shared" si="529"/>
        <v>GARBINI</v>
      </c>
      <c r="G1597" s="48" t="str">
        <f t="shared" si="530"/>
        <v>GUARINO</v>
      </c>
      <c r="H1597" s="57"/>
      <c r="I1597" s="68" t="str">
        <f t="shared" si="531"/>
        <v>02</v>
      </c>
      <c r="J1597" s="39" t="str">
        <f t="shared" si="546"/>
        <v/>
      </c>
      <c r="K1597" s="40" t="str">
        <f t="shared" si="547"/>
        <v/>
      </c>
      <c r="L1597" s="48"/>
      <c r="M1597" s="41" t="str">
        <f t="shared" si="548"/>
        <v/>
      </c>
      <c r="N1597" s="41" t="str">
        <f t="shared" si="532"/>
        <v/>
      </c>
      <c r="O1597" s="10" t="str">
        <f t="shared" si="533"/>
        <v>02:00</v>
      </c>
      <c r="P1597" s="10" t="str">
        <f t="shared" si="534"/>
        <v/>
      </c>
      <c r="Q1597" s="48" t="str">
        <f t="shared" si="535"/>
        <v/>
      </c>
      <c r="R1597" s="48" t="str">
        <f t="shared" si="536"/>
        <v>02:00</v>
      </c>
      <c r="S1597" s="42" t="str">
        <f t="shared" si="537"/>
        <v>DOPPIO</v>
      </c>
      <c r="T1597" s="57" t="str">
        <f>Tabella3[[#This Row],[Descrizione Attività]]</f>
        <v>CASSA INTEGRAZIONE</v>
      </c>
      <c r="U1597" s="57" t="str">
        <f>IF(Tabella1[[#This Row],[DATA]]="","","02")</f>
        <v>02</v>
      </c>
      <c r="V1597" s="34"/>
      <c r="W1597" s="34"/>
      <c r="X1597" s="33"/>
      <c r="Y1597" s="23"/>
      <c r="Z1597" s="21" t="str">
        <f t="shared" si="538"/>
        <v>lunedì</v>
      </c>
      <c r="AA1597" s="22">
        <f t="shared" si="539"/>
        <v>2</v>
      </c>
      <c r="AB1597" s="22" t="str">
        <f t="shared" si="540"/>
        <v>02:00</v>
      </c>
      <c r="AC1597" s="22" t="str">
        <f t="shared" si="541"/>
        <v>NO</v>
      </c>
      <c r="AD1597" s="46"/>
      <c r="AE1597" s="85">
        <v>45859</v>
      </c>
      <c r="AF1597" s="86" t="s">
        <v>115</v>
      </c>
      <c r="AG1597" s="86" t="s">
        <v>43</v>
      </c>
      <c r="AH1597" s="86">
        <v>4046</v>
      </c>
      <c r="AI1597" s="86">
        <v>10</v>
      </c>
      <c r="AJ1597" s="87">
        <v>12</v>
      </c>
      <c r="AK1597" s="87">
        <v>14</v>
      </c>
      <c r="AL1597" s="87">
        <v>4</v>
      </c>
      <c r="AM1597" s="86" t="s">
        <v>263</v>
      </c>
      <c r="AN1597" s="86" t="s">
        <v>49</v>
      </c>
      <c r="AO1597" s="75">
        <v>404</v>
      </c>
    </row>
    <row r="1598" spans="1:41" ht="14.45" customHeight="1">
      <c r="A1598" s="38"/>
      <c r="B1598" s="9">
        <f t="shared" si="528"/>
        <v>45859</v>
      </c>
      <c r="C1598" s="39">
        <f t="shared" si="549"/>
        <v>404</v>
      </c>
      <c r="D1598" s="38" t="str">
        <f>IF(AF1598="", "", IFERROR(TEXT(INDEX(Tabella4[N°], MATCH("*"&amp;AF1598&amp;"*", Tabella4[DIPENDENTE], 0)), "0000"), "Non trovato"))</f>
        <v>0278</v>
      </c>
      <c r="E1598" s="38" t="str">
        <f>IF(AG1598="", "", IF(ISERROR(MATCH("*"&amp;AG1598&amp;"*", Tabella4[DIPENDENTE], 0)), "Non trovato", TEXT(INDEX(Tabella4[N°], MATCH("*"&amp;AG1598&amp;"*", Tabella4[DIPENDENTE], 0)), "0000")))</f>
        <v>1904</v>
      </c>
      <c r="F1598" s="48" t="str">
        <f t="shared" si="529"/>
        <v>INTRESSALVI</v>
      </c>
      <c r="G1598" s="48" t="str">
        <f t="shared" si="530"/>
        <v>LA ROCCA</v>
      </c>
      <c r="H1598" s="57"/>
      <c r="I1598" s="68" t="str">
        <f t="shared" si="531"/>
        <v>02</v>
      </c>
      <c r="J1598" s="39" t="str">
        <f t="shared" si="546"/>
        <v/>
      </c>
      <c r="K1598" s="40" t="str">
        <f t="shared" si="547"/>
        <v/>
      </c>
      <c r="L1598" s="48"/>
      <c r="M1598" s="41" t="str">
        <f t="shared" si="548"/>
        <v/>
      </c>
      <c r="N1598" s="41" t="str">
        <f t="shared" si="532"/>
        <v/>
      </c>
      <c r="O1598" s="10" t="str">
        <f t="shared" si="533"/>
        <v>02:00</v>
      </c>
      <c r="P1598" s="10" t="str">
        <f t="shared" si="534"/>
        <v/>
      </c>
      <c r="Q1598" s="48" t="str">
        <f t="shared" si="535"/>
        <v/>
      </c>
      <c r="R1598" s="48" t="str">
        <f t="shared" si="536"/>
        <v>02:00</v>
      </c>
      <c r="S1598" s="42" t="str">
        <f t="shared" si="537"/>
        <v>DOPPIO</v>
      </c>
      <c r="T1598" s="57" t="str">
        <f>Tabella3[[#This Row],[Descrizione Attività]]</f>
        <v>CASSA INTEGRAZIONE</v>
      </c>
      <c r="U1598" s="57" t="str">
        <f>IF(Tabella1[[#This Row],[DATA]]="","","02")</f>
        <v>02</v>
      </c>
      <c r="V1598" s="34"/>
      <c r="W1598" s="34"/>
      <c r="X1598" s="33"/>
      <c r="Y1598" s="23"/>
      <c r="Z1598" s="21" t="str">
        <f t="shared" si="538"/>
        <v>lunedì</v>
      </c>
      <c r="AA1598" s="22">
        <f t="shared" si="539"/>
        <v>2</v>
      </c>
      <c r="AB1598" s="22" t="str">
        <f t="shared" si="540"/>
        <v>02:00</v>
      </c>
      <c r="AC1598" s="22" t="str">
        <f t="shared" si="541"/>
        <v>NO</v>
      </c>
      <c r="AD1598" s="46"/>
      <c r="AE1598" s="85">
        <v>45859</v>
      </c>
      <c r="AF1598" s="86" t="s">
        <v>50</v>
      </c>
      <c r="AG1598" s="86" t="s">
        <v>59</v>
      </c>
      <c r="AH1598" s="86">
        <v>4046</v>
      </c>
      <c r="AI1598" s="86">
        <v>10</v>
      </c>
      <c r="AJ1598" s="87">
        <v>12</v>
      </c>
      <c r="AK1598" s="87">
        <v>14</v>
      </c>
      <c r="AL1598" s="87">
        <v>4</v>
      </c>
      <c r="AM1598" s="86" t="s">
        <v>263</v>
      </c>
      <c r="AN1598" s="86" t="s">
        <v>49</v>
      </c>
      <c r="AO1598" s="75">
        <v>404</v>
      </c>
    </row>
    <row r="1599" spans="1:41" ht="14.45" customHeight="1">
      <c r="A1599" s="38"/>
      <c r="B1599" s="9">
        <f t="shared" si="528"/>
        <v>45859</v>
      </c>
      <c r="C1599" s="39">
        <f t="shared" si="549"/>
        <v>404</v>
      </c>
      <c r="D1599" s="38" t="str">
        <f>IF(AF1599="", "", IFERROR(TEXT(INDEX(Tabella4[N°], MATCH("*"&amp;AF1599&amp;"*", Tabella4[DIPENDENTE], 0)), "0000"), "Non trovato"))</f>
        <v>0304</v>
      </c>
      <c r="E1599" s="38" t="str">
        <f>IF(AG1599="", "", IF(ISERROR(MATCH("*"&amp;AG1599&amp;"*", Tabella4[DIPENDENTE], 0)), "Non trovato", TEXT(INDEX(Tabella4[N°], MATCH("*"&amp;AG1599&amp;"*", Tabella4[DIPENDENTE], 0)), "0000")))</f>
        <v>1833</v>
      </c>
      <c r="F1599" s="48" t="str">
        <f t="shared" si="529"/>
        <v>MANSERVIGI</v>
      </c>
      <c r="G1599" s="48" t="str">
        <f t="shared" si="530"/>
        <v>MICELI</v>
      </c>
      <c r="H1599" s="57"/>
      <c r="I1599" s="68" t="str">
        <f t="shared" si="531"/>
        <v>02</v>
      </c>
      <c r="J1599" s="39" t="str">
        <f t="shared" si="546"/>
        <v/>
      </c>
      <c r="K1599" s="40" t="str">
        <f t="shared" si="547"/>
        <v/>
      </c>
      <c r="L1599" s="48"/>
      <c r="M1599" s="41" t="str">
        <f t="shared" si="548"/>
        <v/>
      </c>
      <c r="N1599" s="41" t="str">
        <f t="shared" si="532"/>
        <v/>
      </c>
      <c r="O1599" s="10" t="str">
        <f t="shared" si="533"/>
        <v>02:00</v>
      </c>
      <c r="P1599" s="10" t="str">
        <f t="shared" si="534"/>
        <v/>
      </c>
      <c r="Q1599" s="48" t="str">
        <f t="shared" si="535"/>
        <v/>
      </c>
      <c r="R1599" s="48" t="str">
        <f t="shared" si="536"/>
        <v>02:00</v>
      </c>
      <c r="S1599" s="42" t="str">
        <f t="shared" si="537"/>
        <v>DOPPIO</v>
      </c>
      <c r="T1599" s="57" t="str">
        <f>Tabella3[[#This Row],[Descrizione Attività]]</f>
        <v>CASSA INTEGRAZIONE</v>
      </c>
      <c r="U1599" s="57" t="str">
        <f>IF(Tabella1[[#This Row],[DATA]]="","","02")</f>
        <v>02</v>
      </c>
      <c r="V1599" s="34"/>
      <c r="W1599" s="34"/>
      <c r="X1599" s="33"/>
      <c r="Y1599" s="23"/>
      <c r="Z1599" s="21" t="str">
        <f t="shared" si="538"/>
        <v>lunedì</v>
      </c>
      <c r="AA1599" s="22">
        <f t="shared" si="539"/>
        <v>2</v>
      </c>
      <c r="AB1599" s="22" t="str">
        <f t="shared" si="540"/>
        <v>02:00</v>
      </c>
      <c r="AC1599" s="22" t="str">
        <f t="shared" si="541"/>
        <v>NO</v>
      </c>
      <c r="AD1599" s="46"/>
      <c r="AE1599" s="85">
        <v>45859</v>
      </c>
      <c r="AF1599" s="86" t="s">
        <v>87</v>
      </c>
      <c r="AG1599" s="86" t="s">
        <v>82</v>
      </c>
      <c r="AH1599" s="86">
        <v>4046</v>
      </c>
      <c r="AI1599" s="86">
        <v>10</v>
      </c>
      <c r="AJ1599" s="87">
        <v>12</v>
      </c>
      <c r="AK1599" s="87">
        <v>14</v>
      </c>
      <c r="AL1599" s="87">
        <v>4</v>
      </c>
      <c r="AM1599" s="86" t="s">
        <v>263</v>
      </c>
      <c r="AN1599" s="86" t="s">
        <v>49</v>
      </c>
      <c r="AO1599" s="75">
        <v>404</v>
      </c>
    </row>
    <row r="1600" spans="1:41" ht="14.45" customHeight="1">
      <c r="A1600" s="38"/>
      <c r="B1600" s="9">
        <f t="shared" si="528"/>
        <v>45859</v>
      </c>
      <c r="C1600" s="39">
        <f t="shared" si="549"/>
        <v>404</v>
      </c>
      <c r="D1600" s="38" t="str">
        <f>IF(AF1600="", "", IFERROR(TEXT(INDEX(Tabella4[N°], MATCH("*"&amp;AF1600&amp;"*", Tabella4[DIPENDENTE], 0)), "0000"), "Non trovato"))</f>
        <v>1972</v>
      </c>
      <c r="E1600" s="38" t="str">
        <f>IF(AG1600="", "", IF(ISERROR(MATCH("*"&amp;AG1600&amp;"*", Tabella4[DIPENDENTE], 0)), "Non trovato", TEXT(INDEX(Tabella4[N°], MATCH("*"&amp;AG1600&amp;"*", Tabella4[DIPENDENTE], 0)), "0000")))</f>
        <v>2083</v>
      </c>
      <c r="F1600" s="48" t="str">
        <f t="shared" si="529"/>
        <v>MILLO</v>
      </c>
      <c r="G1600" s="48" t="str">
        <f t="shared" si="530"/>
        <v>NOCERA</v>
      </c>
      <c r="H1600" s="57"/>
      <c r="I1600" s="68" t="str">
        <f t="shared" si="531"/>
        <v>02</v>
      </c>
      <c r="J1600" s="39" t="str">
        <f t="shared" si="546"/>
        <v/>
      </c>
      <c r="K1600" s="40" t="str">
        <f t="shared" si="547"/>
        <v/>
      </c>
      <c r="L1600" s="48"/>
      <c r="M1600" s="41" t="str">
        <f t="shared" si="548"/>
        <v/>
      </c>
      <c r="N1600" s="41" t="str">
        <f t="shared" si="532"/>
        <v/>
      </c>
      <c r="O1600" s="10" t="str">
        <f t="shared" si="533"/>
        <v>02:00</v>
      </c>
      <c r="P1600" s="10" t="str">
        <f t="shared" si="534"/>
        <v/>
      </c>
      <c r="Q1600" s="48" t="str">
        <f t="shared" si="535"/>
        <v/>
      </c>
      <c r="R1600" s="48" t="str">
        <f t="shared" si="536"/>
        <v>02:00</v>
      </c>
      <c r="S1600" s="42" t="str">
        <f t="shared" si="537"/>
        <v>DOPPIO</v>
      </c>
      <c r="T1600" s="57" t="str">
        <f>Tabella3[[#This Row],[Descrizione Attività]]</f>
        <v>CASSA INTEGRAZIONE</v>
      </c>
      <c r="U1600" s="57" t="str">
        <f>IF(Tabella1[[#This Row],[DATA]]="","","02")</f>
        <v>02</v>
      </c>
      <c r="V1600" s="34"/>
      <c r="W1600" s="34"/>
      <c r="X1600" s="33"/>
      <c r="Y1600" s="23"/>
      <c r="Z1600" s="21" t="str">
        <f t="shared" si="538"/>
        <v>lunedì</v>
      </c>
      <c r="AA1600" s="22">
        <f t="shared" si="539"/>
        <v>2</v>
      </c>
      <c r="AB1600" s="22" t="str">
        <f t="shared" si="540"/>
        <v>02:00</v>
      </c>
      <c r="AC1600" s="22" t="str">
        <f t="shared" si="541"/>
        <v>NO</v>
      </c>
      <c r="AD1600" s="46"/>
      <c r="AE1600" s="85">
        <v>45859</v>
      </c>
      <c r="AF1600" s="86" t="s">
        <v>100</v>
      </c>
      <c r="AG1600" s="86" t="s">
        <v>88</v>
      </c>
      <c r="AH1600" s="86">
        <v>4046</v>
      </c>
      <c r="AI1600" s="86">
        <v>10</v>
      </c>
      <c r="AJ1600" s="87">
        <v>12</v>
      </c>
      <c r="AK1600" s="87">
        <v>14</v>
      </c>
      <c r="AL1600" s="87">
        <v>4</v>
      </c>
      <c r="AM1600" s="86" t="s">
        <v>263</v>
      </c>
      <c r="AN1600" s="86" t="s">
        <v>49</v>
      </c>
      <c r="AO1600" s="75">
        <v>404</v>
      </c>
    </row>
    <row r="1601" spans="1:41" ht="14.45" customHeight="1">
      <c r="A1601" s="38"/>
      <c r="B1601" s="9">
        <f t="shared" si="528"/>
        <v>45859</v>
      </c>
      <c r="C1601" s="39">
        <f t="shared" si="549"/>
        <v>404</v>
      </c>
      <c r="D1601" s="38" t="str">
        <f>IF(AF1601="", "", IFERROR(TEXT(INDEX(Tabella4[N°], MATCH("*"&amp;AF1601&amp;"*", Tabella4[DIPENDENTE], 0)), "0000"), "Non trovato"))</f>
        <v>1924</v>
      </c>
      <c r="E1601" s="38" t="str">
        <f>IF(AG1601="", "", IF(ISERROR(MATCH("*"&amp;AG1601&amp;"*", Tabella4[DIPENDENTE], 0)), "Non trovato", TEXT(INDEX(Tabella4[N°], MATCH("*"&amp;AG1601&amp;"*", Tabella4[DIPENDENTE], 0)), "0000")))</f>
        <v>0243</v>
      </c>
      <c r="F1601" s="48" t="str">
        <f t="shared" si="529"/>
        <v>PARTESANO</v>
      </c>
      <c r="G1601" s="48" t="str">
        <f t="shared" si="530"/>
        <v>PUGLIARES</v>
      </c>
      <c r="H1601" s="57"/>
      <c r="I1601" s="68" t="str">
        <f t="shared" si="531"/>
        <v>02</v>
      </c>
      <c r="J1601" s="39" t="str">
        <f t="shared" si="546"/>
        <v/>
      </c>
      <c r="K1601" s="40" t="str">
        <f t="shared" si="547"/>
        <v/>
      </c>
      <c r="L1601" s="48"/>
      <c r="M1601" s="41" t="str">
        <f t="shared" si="548"/>
        <v/>
      </c>
      <c r="N1601" s="41" t="str">
        <f t="shared" si="532"/>
        <v/>
      </c>
      <c r="O1601" s="10" t="str">
        <f t="shared" si="533"/>
        <v>02:00</v>
      </c>
      <c r="P1601" s="10" t="str">
        <f t="shared" si="534"/>
        <v/>
      </c>
      <c r="Q1601" s="48" t="str">
        <f t="shared" si="535"/>
        <v/>
      </c>
      <c r="R1601" s="48" t="str">
        <f t="shared" si="536"/>
        <v>02:00</v>
      </c>
      <c r="S1601" s="42" t="str">
        <f t="shared" si="537"/>
        <v>DOPPIO</v>
      </c>
      <c r="T1601" s="57" t="str">
        <f>Tabella3[[#This Row],[Descrizione Attività]]</f>
        <v>CASSA INTEGRAZIONE</v>
      </c>
      <c r="U1601" s="57" t="str">
        <f>IF(Tabella1[[#This Row],[DATA]]="","","02")</f>
        <v>02</v>
      </c>
      <c r="V1601" s="34"/>
      <c r="W1601" s="34"/>
      <c r="X1601" s="33"/>
      <c r="Y1601" s="23"/>
      <c r="Z1601" s="21" t="str">
        <f t="shared" si="538"/>
        <v>lunedì</v>
      </c>
      <c r="AA1601" s="22">
        <f t="shared" si="539"/>
        <v>2</v>
      </c>
      <c r="AB1601" s="22" t="str">
        <f t="shared" si="540"/>
        <v>02:00</v>
      </c>
      <c r="AC1601" s="22" t="str">
        <f t="shared" si="541"/>
        <v>NO</v>
      </c>
      <c r="AD1601" s="46"/>
      <c r="AE1601" s="85">
        <v>45859</v>
      </c>
      <c r="AF1601" s="86" t="s">
        <v>103</v>
      </c>
      <c r="AG1601" s="86" t="s">
        <v>89</v>
      </c>
      <c r="AH1601" s="86">
        <v>4046</v>
      </c>
      <c r="AI1601" s="86">
        <v>10</v>
      </c>
      <c r="AJ1601" s="87">
        <v>12</v>
      </c>
      <c r="AK1601" s="87">
        <v>14</v>
      </c>
      <c r="AL1601" s="87">
        <v>4</v>
      </c>
      <c r="AM1601" s="86" t="s">
        <v>263</v>
      </c>
      <c r="AN1601" s="86" t="s">
        <v>49</v>
      </c>
      <c r="AO1601" s="75">
        <v>404</v>
      </c>
    </row>
    <row r="1602" spans="1:41" ht="14.45" customHeight="1">
      <c r="A1602" s="38"/>
      <c r="B1602" s="9">
        <f t="shared" si="528"/>
        <v>45859</v>
      </c>
      <c r="C1602" s="39">
        <f t="shared" si="549"/>
        <v>404</v>
      </c>
      <c r="D1602" s="38" t="str">
        <f>IF(AF1602="", "", IFERROR(TEXT(INDEX(Tabella4[N°], MATCH("*"&amp;AF1602&amp;"*", Tabella4[DIPENDENTE], 0)), "0000"), "Non trovato"))</f>
        <v>2011</v>
      </c>
      <c r="E1602" s="38" t="str">
        <f>IF(AG1602="", "", IF(ISERROR(MATCH("*"&amp;AG1602&amp;"*", Tabella4[DIPENDENTE], 0)), "Non trovato", TEXT(INDEX(Tabella4[N°], MATCH("*"&amp;AG1602&amp;"*", Tabella4[DIPENDENTE], 0)), "0000")))</f>
        <v>2214</v>
      </c>
      <c r="F1602" s="48" t="str">
        <f t="shared" si="529"/>
        <v>SCAVULLO</v>
      </c>
      <c r="G1602" s="48" t="str">
        <f t="shared" si="530"/>
        <v>SERRA</v>
      </c>
      <c r="H1602" s="57"/>
      <c r="I1602" s="68" t="str">
        <f t="shared" si="531"/>
        <v>02</v>
      </c>
      <c r="J1602" s="39" t="str">
        <f t="shared" si="546"/>
        <v/>
      </c>
      <c r="K1602" s="40" t="str">
        <f t="shared" si="547"/>
        <v/>
      </c>
      <c r="L1602" s="48"/>
      <c r="M1602" s="41" t="str">
        <f t="shared" si="548"/>
        <v/>
      </c>
      <c r="N1602" s="41" t="str">
        <f t="shared" si="532"/>
        <v/>
      </c>
      <c r="O1602" s="10" t="str">
        <f t="shared" si="533"/>
        <v>02:00</v>
      </c>
      <c r="P1602" s="10" t="str">
        <f t="shared" si="534"/>
        <v/>
      </c>
      <c r="Q1602" s="48" t="str">
        <f t="shared" si="535"/>
        <v/>
      </c>
      <c r="R1602" s="48" t="str">
        <f t="shared" si="536"/>
        <v>02:00</v>
      </c>
      <c r="S1602" s="42" t="str">
        <f t="shared" si="537"/>
        <v>DOPPIO</v>
      </c>
      <c r="T1602" s="57" t="str">
        <f>Tabella3[[#This Row],[Descrizione Attività]]</f>
        <v>CASSA INTEGRAZIONE</v>
      </c>
      <c r="U1602" s="57" t="str">
        <f>IF(Tabella1[[#This Row],[DATA]]="","","02")</f>
        <v>02</v>
      </c>
      <c r="V1602" s="34"/>
      <c r="W1602" s="34"/>
      <c r="X1602" s="33"/>
      <c r="Y1602" s="23"/>
      <c r="Z1602" s="21" t="str">
        <f t="shared" si="538"/>
        <v>lunedì</v>
      </c>
      <c r="AA1602" s="22">
        <f t="shared" si="539"/>
        <v>2</v>
      </c>
      <c r="AB1602" s="22" t="str">
        <f t="shared" si="540"/>
        <v>02:00</v>
      </c>
      <c r="AC1602" s="22" t="str">
        <f t="shared" si="541"/>
        <v>NO</v>
      </c>
      <c r="AD1602" s="46"/>
      <c r="AE1602" s="85">
        <v>45859</v>
      </c>
      <c r="AF1602" s="86" t="s">
        <v>84</v>
      </c>
      <c r="AG1602" s="86" t="s">
        <v>52</v>
      </c>
      <c r="AH1602" s="86">
        <v>4046</v>
      </c>
      <c r="AI1602" s="86">
        <v>10</v>
      </c>
      <c r="AJ1602" s="87">
        <v>12</v>
      </c>
      <c r="AK1602" s="87">
        <v>14</v>
      </c>
      <c r="AL1602" s="87">
        <v>4</v>
      </c>
      <c r="AM1602" s="86" t="s">
        <v>263</v>
      </c>
      <c r="AN1602" s="86" t="s">
        <v>49</v>
      </c>
      <c r="AO1602" s="75">
        <v>404</v>
      </c>
    </row>
    <row r="1603" spans="1:41" ht="14.45" customHeight="1">
      <c r="A1603" s="38"/>
      <c r="B1603" s="9">
        <f t="shared" si="528"/>
        <v>45859</v>
      </c>
      <c r="C1603" s="39">
        <f t="shared" si="549"/>
        <v>404</v>
      </c>
      <c r="D1603" s="38" t="str">
        <f>IF(AF1603="", "", IFERROR(TEXT(INDEX(Tabella4[N°], MATCH("*"&amp;AF1603&amp;"*", Tabella4[DIPENDENTE], 0)), "0000"), "Non trovato"))</f>
        <v>0803</v>
      </c>
      <c r="E1603" s="38" t="str">
        <f>IF(AG1603="", "", IF(ISERROR(MATCH("*"&amp;AG1603&amp;"*", Tabella4[DIPENDENTE], 0)), "Non trovato", TEXT(INDEX(Tabella4[N°], MATCH("*"&amp;AG1603&amp;"*", Tabella4[DIPENDENTE], 0)), "0000")))</f>
        <v>0475</v>
      </c>
      <c r="F1603" s="48" t="str">
        <f t="shared" si="529"/>
        <v>SPINALI V</v>
      </c>
      <c r="G1603" s="48" t="str">
        <f t="shared" si="530"/>
        <v>TRINGALI</v>
      </c>
      <c r="H1603" s="57"/>
      <c r="I1603" s="68" t="str">
        <f t="shared" si="531"/>
        <v>02</v>
      </c>
      <c r="J1603" s="39" t="str">
        <f t="shared" si="546"/>
        <v/>
      </c>
      <c r="K1603" s="40" t="str">
        <f t="shared" si="547"/>
        <v/>
      </c>
      <c r="L1603" s="48"/>
      <c r="M1603" s="41" t="str">
        <f t="shared" si="548"/>
        <v/>
      </c>
      <c r="N1603" s="41" t="str">
        <f t="shared" si="532"/>
        <v/>
      </c>
      <c r="O1603" s="10" t="str">
        <f t="shared" si="533"/>
        <v>02:00</v>
      </c>
      <c r="P1603" s="10" t="str">
        <f t="shared" si="534"/>
        <v/>
      </c>
      <c r="Q1603" s="48" t="str">
        <f t="shared" si="535"/>
        <v/>
      </c>
      <c r="R1603" s="48" t="str">
        <f t="shared" si="536"/>
        <v>02:00</v>
      </c>
      <c r="S1603" s="42" t="str">
        <f t="shared" si="537"/>
        <v>DOPPIO</v>
      </c>
      <c r="T1603" s="57" t="str">
        <f>Tabella3[[#This Row],[Descrizione Attività]]</f>
        <v>CASSA INTEGRAZIONE</v>
      </c>
      <c r="U1603" s="57" t="str">
        <f>IF(Tabella1[[#This Row],[DATA]]="","","02")</f>
        <v>02</v>
      </c>
      <c r="V1603" s="34"/>
      <c r="W1603" s="34"/>
      <c r="X1603" s="33"/>
      <c r="Y1603" s="23"/>
      <c r="Z1603" s="21" t="str">
        <f t="shared" si="538"/>
        <v>lunedì</v>
      </c>
      <c r="AA1603" s="22">
        <f t="shared" si="539"/>
        <v>2</v>
      </c>
      <c r="AB1603" s="22" t="str">
        <f t="shared" si="540"/>
        <v>02:00</v>
      </c>
      <c r="AC1603" s="22" t="str">
        <f t="shared" si="541"/>
        <v>NO</v>
      </c>
      <c r="AD1603" s="46"/>
      <c r="AE1603" s="85">
        <v>45859</v>
      </c>
      <c r="AF1603" s="86" t="s">
        <v>69</v>
      </c>
      <c r="AG1603" s="86" t="s">
        <v>57</v>
      </c>
      <c r="AH1603" s="86">
        <v>4046</v>
      </c>
      <c r="AI1603" s="86">
        <v>10</v>
      </c>
      <c r="AJ1603" s="87">
        <v>12</v>
      </c>
      <c r="AK1603" s="87">
        <v>14</v>
      </c>
      <c r="AL1603" s="87">
        <v>4</v>
      </c>
      <c r="AM1603" s="86" t="s">
        <v>263</v>
      </c>
      <c r="AN1603" s="86" t="s">
        <v>49</v>
      </c>
      <c r="AO1603" s="75">
        <v>404</v>
      </c>
    </row>
    <row r="1604" spans="1:41" ht="14.45" customHeight="1">
      <c r="A1604" s="38"/>
      <c r="B1604" s="9">
        <f t="shared" ref="B1604:B1667" si="550">IF(OR(AE1604="", AE1604=0), "", AE1604)</f>
        <v>45859</v>
      </c>
      <c r="C1604" s="39" t="str">
        <f>IF(AH1604="","", IF(OR(AH1604=4041, AH1604=4042, AH1604=4043, AH1604=4044, AH1604=4045, AH1604=4046, AH1604=4048, AH1604=4049, AH1604=4051, AH1604=4052, AH1604=4053, AH1604=4054),
    404,
    IF(AH1604=4047,
        "ALTRO CANTIERE",
        IF(AH1604=4050,
            430,
            IF(LEN(AH1604)=5,
                MID(AH1604, 1, 2) &amp; "/" &amp; MID(AH1604, 3, 3),
                AH1604
            )
        )
    )
))</f>
        <v>ALTRO CANTIERE</v>
      </c>
      <c r="D1604" s="38" t="str">
        <f>IF(AF1604="", "", IFERROR(TEXT(INDEX(Tabella4[N°], MATCH("*"&amp;AF1604&amp;"*", Tabella4[DIPENDENTE], 0)), "0000"), "Non trovato"))</f>
        <v>0803</v>
      </c>
      <c r="E1604" s="38" t="str">
        <f>IF(AG1604="", "", IF(ISERROR(MATCH("*"&amp;AG1604&amp;"*", Tabella4[DIPENDENTE], 0)), "Non trovato", TEXT(INDEX(Tabella4[N°], MATCH("*"&amp;AG1604&amp;"*", Tabella4[DIPENDENTE], 0)), "0000")))</f>
        <v/>
      </c>
      <c r="F1604" s="48" t="str">
        <f t="shared" ref="F1604:F1667" si="551">IF(AF1604="","",AF1604)</f>
        <v>SPINALI V</v>
      </c>
      <c r="G1604" s="48" t="str">
        <f t="shared" ref="G1604:G1667" si="552">IF(AG1604="","",AG1604)</f>
        <v/>
      </c>
      <c r="H1604" s="57"/>
      <c r="I1604" s="68" t="str">
        <f t="shared" ref="I1604:I1667" si="553">IF(B1604&lt;&gt;"", "02", "")</f>
        <v>02</v>
      </c>
      <c r="J1604" s="39" t="str">
        <f>IF(OR(AH1604=4041, AH1604=4048, AH1604=4049, AH1604=4054, AH1604=4050,AH1604=428),
    IF(TEXT(VALUE(AB1604) -
        IF(M1604&lt;&gt;"", VALUE(M1604), 0) -
        IF(N1604&lt;&gt;"", VALUE(N1604), 0),
    "[hh]:mm") = "00:00",
    "",
    TEXT(VALUE(AB1604) -
        IF(M1604&lt;&gt;"", VALUE(M1604), 0) -
        IF(N1604&lt;&gt;"", VALUE(N1604), 0),
    "[hh]:mm")),
    "")</f>
        <v/>
      </c>
      <c r="K1604" s="40" t="str">
        <f>IF(AND(AH1604&lt;&gt;4041, AH1604&lt;&gt;428, AH1604&lt;&gt;4048, AH1604&lt;&gt;4054, AH1604&lt;&gt;4049, AH1604&lt;&gt;4045, AH1604&lt;&gt;4046, AH1604&lt;&gt;4052, AH1604&lt;&gt;4044, AH1604&lt;&gt;4042, AH1604&lt;&gt;4043, AH1604&lt;&gt;4053, AH1604&lt;&gt;4047, AH1604&lt;&gt;4050),
    IF(ISERROR(TEXT(VALUE(AB1604) -
        IF(M1604&lt;&gt;"", VALUE(M1604), 0) -
        IF(N1604&lt;&gt;"", VALUE(N1604), 0),
    "[hh]:mm")), "",
    IF(TEXT(VALUE(AB1604) -
        IF(M1604&lt;&gt;"", VALUE(M1604), 0) -
        IF(N1604&lt;&gt;"", VALUE(N1604), 0),
    "[hh]:mm") = "00:00",
    "",
    TEXT(VALUE(AB1604) -
        IF(M1604&lt;&gt;"", VALUE(M1604), 0) -
        IF(N1604&lt;&gt;"", VALUE(N1604), 0),
    "[hh]:mm"))),
    "")</f>
        <v/>
      </c>
      <c r="L1604" s="48"/>
      <c r="M1604" s="41" t="str">
        <f>IF(AND(AC1604="NO", OR(Z1604="lunedì", Z1604="martedì", Z1604="mercoledì", Z1604="giovedì", Z1604="venerdì")),
    IF(Z1604="venerdì",
        IF(VALUE(AB1604)&gt;VALUE("7:00"),TEXT(VALUE(AB1604)-VALUE("7:00"),"[hh]:mm"),""),
        IF(VALUE(AB1604)&gt;VALUE("8:15"),TEXT(VALUE(AB1604)-VALUE("8:15"),"[hh]:mm"),"")
    ),
"")</f>
        <v/>
      </c>
      <c r="N1604" s="41" t="str">
        <f t="shared" ref="N1604:N1667" si="554">IF(AND(OR(Z1604="sabato", Z1604="domenica", AC1604="SI"), AB1604&lt;&gt;0), AB1604, "")</f>
        <v/>
      </c>
      <c r="O1604" s="10" t="str">
        <f t="shared" ref="O1604:O1667" si="555">AB1604</f>
        <v>06:00</v>
      </c>
      <c r="P1604" s="10" t="str">
        <f t="shared" ref="P1604:P1667" si="556">IF(OR(AH1604=4042, AH1604=4044),AB1604, "")</f>
        <v/>
      </c>
      <c r="Q1604" s="48" t="str">
        <f t="shared" ref="Q1604:Q1667" si="557">IF(OR(AH1604=4043, AH1604=4053),AB1604, "")</f>
        <v/>
      </c>
      <c r="R1604" s="48" t="str">
        <f t="shared" ref="R1604:R1667" si="558">IF(OR(AH1604=4045, AH1604=4046,AH1604=4052),AB1604, "")</f>
        <v/>
      </c>
      <c r="S1604" s="42" t="str">
        <f t="shared" ref="S1604:S1667" si="559">IF(G1604="",IF(F1604="","","SINGOLO"),IF(F1604&lt;&gt;"","DOPPIO",""))</f>
        <v>SINGOLO</v>
      </c>
      <c r="T1604" s="57" t="str">
        <f>Tabella3[[#This Row],[Descrizione Attività]]</f>
        <v>ALTRO CANTIERE</v>
      </c>
      <c r="U1604" s="57" t="str">
        <f>IF(Tabella1[[#This Row],[DATA]]="","","02")</f>
        <v>02</v>
      </c>
      <c r="V1604" s="34"/>
      <c r="W1604" s="34"/>
      <c r="X1604" s="33"/>
      <c r="Y1604" s="23"/>
      <c r="Z1604" s="21" t="str">
        <f t="shared" ref="Z1604:Z1667" si="560">TEXT(B1604, "gggg")</f>
        <v>lunedì</v>
      </c>
      <c r="AA1604" s="22">
        <f t="shared" ref="AA1604:AA1667" si="561">IF(AND(AF1604="", AG1604=""), "", IF(AND(AF1604&lt;&gt;"", AG1604&lt;&gt;""), AL1604/2, AL1604))</f>
        <v>6</v>
      </c>
      <c r="AB1604" s="22" t="str">
        <f t="shared" ref="AB1604:AB1667" si="562">IF(AA1604="", "", TEXT(AA1604/24, "[hh]:mm"))</f>
        <v>06:00</v>
      </c>
      <c r="AC1604" s="22" t="str">
        <f t="shared" ref="AC1604:AC1667" si="563">IF(COUNTIF(Y$1:Y$1976, B1604) &gt; 0, "SI", "NO")</f>
        <v>NO</v>
      </c>
      <c r="AD1604" s="46"/>
      <c r="AE1604" s="85">
        <v>45859</v>
      </c>
      <c r="AF1604" s="86" t="s">
        <v>69</v>
      </c>
      <c r="AG1604" s="86"/>
      <c r="AH1604" s="86">
        <v>4047</v>
      </c>
      <c r="AI1604" s="86">
        <v>10</v>
      </c>
      <c r="AJ1604" s="87">
        <v>6</v>
      </c>
      <c r="AK1604" s="87">
        <v>12</v>
      </c>
      <c r="AL1604" s="87">
        <v>6</v>
      </c>
      <c r="AM1604" s="86" t="s">
        <v>70</v>
      </c>
      <c r="AN1604" s="86" t="s">
        <v>49</v>
      </c>
      <c r="AO1604" s="75">
        <v>4047</v>
      </c>
    </row>
    <row r="1605" spans="1:41" ht="14.45" customHeight="1">
      <c r="A1605" s="38"/>
      <c r="B1605" s="9">
        <f t="shared" si="550"/>
        <v>45859</v>
      </c>
      <c r="C1605" s="39">
        <f>IF(AH1605="","", IF(OR(AH1605=4041, AH1605=4042, AH1605=4043, AH1605=4044, AH1605=4045, AH1605=4046, AH1605=4048, AH1605=4049, AH1605=4051, AH1605=4052, AH1605=4053, AH1605=4054),
404,
IF(AH1605=4047,
"ALTRO CANTIERE",
IF(AH1605=4050,
430,
IF(LEN(AH1605)=5,
MID(AH1605, 1, 2) &amp; "/" &amp; MID(AH1605, 3, 3),
AH1605)
)
)
))</f>
        <v>404</v>
      </c>
      <c r="D1605" s="38" t="str">
        <f>IF(AF1605="", "", IFERROR(TEXT(INDEX(Tabella4[N°], MATCH("*"&amp;AF1605&amp;"*", Tabella4[DIPENDENTE], 0)), "0000"), "Non trovato"))</f>
        <v>2013</v>
      </c>
      <c r="E1605" s="38" t="str">
        <f>IF(AG1605="", "", IF(ISERROR(MATCH("*"&amp;AG1605&amp;"*", Tabella4[DIPENDENTE], 0)), "Non trovato", TEXT(INDEX(Tabella4[N°], MATCH("*"&amp;AG1605&amp;"*", Tabella4[DIPENDENTE], 0)), "0000")))</f>
        <v>1833</v>
      </c>
      <c r="F1605" s="48" t="str">
        <f t="shared" si="551"/>
        <v>DE LUCA</v>
      </c>
      <c r="G1605" s="48" t="str">
        <f t="shared" si="552"/>
        <v>MICELI</v>
      </c>
      <c r="H1605" s="57"/>
      <c r="I1605" s="68" t="str">
        <f t="shared" si="553"/>
        <v>02</v>
      </c>
      <c r="J1605" s="39" t="str">
        <f t="shared" ref="J1605:J1636" si="564">IF(OR(AH1605=4041, AH1605=4048, AH1605=4049, AH1605=4054, AH1605=4050,AH1605=428),
IF(TEXT(VALUE(AB1605) -
IF(M1605&lt;&gt;"", VALUE(M1605), 0) -
IF(N1605&lt;&gt;"", VALUE(N1605), 0),
"[hh]:mm") = "00:00",
"",
TEXT(VALUE(AB1605) -
IF(M1605&lt;&gt;"", VALUE(M1605), 0) -
IF(N1605&lt;&gt;"", VALUE(N1605), 0),
"[hh]:mm")),
"")</f>
        <v>04:00</v>
      </c>
      <c r="K1605" s="40" t="str">
        <f t="shared" ref="K1605:K1636" si="565">IF(AND(AH1605&lt;&gt;4041, AH1605&lt;&gt;428, AH1605&lt;&gt;4048, AH1605&lt;&gt;4054, AH1605&lt;&gt;4049, AH1605&lt;&gt;4045, AH1605&lt;&gt;4046, AH1605&lt;&gt;4052, AH1605&lt;&gt;4044, AH1605&lt;&gt;4042, AH1605&lt;&gt;4043, AH1605&lt;&gt;4053, AH1605&lt;&gt;4047, AH1605&lt;&gt;4050),
IF(ISERROR(TEXT(VALUE(AB1605) -
IF(M1605&lt;&gt;"", VALUE(M1605), 0) -
IF(N1605&lt;&gt;"", VALUE(N1605), 0),
"[hh]:mm")), "",
IF(TEXT(VALUE(AB1605) -
IF(M1605&lt;&gt;"", VALUE(M1605), 0) -
IF(N1605&lt;&gt;"", VALUE(N1605), 0),
"[hh]:mm") = "00:00",
"",
TEXT(VALUE(AB1605) -
IF(M1605&lt;&gt;"", VALUE(M1605), 0) -
IF(N1605&lt;&gt;"", VALUE(N1605), 0),
"[hh]:mm"))),
"")</f>
        <v/>
      </c>
      <c r="L1605" s="48"/>
      <c r="M1605" s="41" t="str">
        <f t="shared" ref="M1605:M1636" si="566">IF(AND(AC1605="NO", OR(Z1605="lunedì", Z1605="martedì", Z1605="mercoledì", Z1605="giovedì", Z1605="venerdì")),
IF(Z1605="venerdì",
IF(VALUE(AB1605)&gt;VALUE("7:00"),TEXT(VALUE(AB1605)-VALUE("7:00"),"[hh]:mm"),""),
IF(VALUE(AB1605)&gt;VALUE("8:15"),TEXT(VALUE(AB1605)-VALUE("8:15"),"[hh]:mm"),"")
),
"")</f>
        <v/>
      </c>
      <c r="N1605" s="41" t="str">
        <f t="shared" si="554"/>
        <v/>
      </c>
      <c r="O1605" s="10" t="str">
        <f t="shared" si="555"/>
        <v>04:00</v>
      </c>
      <c r="P1605" s="10" t="str">
        <f t="shared" si="556"/>
        <v/>
      </c>
      <c r="Q1605" s="48" t="str">
        <f t="shared" si="557"/>
        <v/>
      </c>
      <c r="R1605" s="48" t="str">
        <f t="shared" si="558"/>
        <v/>
      </c>
      <c r="S1605" s="42" t="str">
        <f t="shared" si="559"/>
        <v>DOPPIO</v>
      </c>
      <c r="T1605" s="57" t="str">
        <f>Tabella3[[#This Row],[Descrizione Attività]]</f>
        <v>VISITA MEDICA</v>
      </c>
      <c r="U1605" s="57" t="str">
        <f>IF(Tabella1[[#This Row],[DATA]]="","","02")</f>
        <v>02</v>
      </c>
      <c r="V1605" s="34"/>
      <c r="W1605" s="34"/>
      <c r="X1605" s="33"/>
      <c r="Y1605" s="23"/>
      <c r="Z1605" s="21" t="str">
        <f t="shared" si="560"/>
        <v>lunedì</v>
      </c>
      <c r="AA1605" s="22">
        <f t="shared" si="561"/>
        <v>4</v>
      </c>
      <c r="AB1605" s="22" t="str">
        <f t="shared" si="562"/>
        <v>04:00</v>
      </c>
      <c r="AC1605" s="22" t="str">
        <f t="shared" si="563"/>
        <v>NO</v>
      </c>
      <c r="AD1605" s="46"/>
      <c r="AE1605" s="85">
        <v>45859</v>
      </c>
      <c r="AF1605" s="86" t="s">
        <v>105</v>
      </c>
      <c r="AG1605" s="86" t="s">
        <v>82</v>
      </c>
      <c r="AH1605" s="86">
        <v>4054</v>
      </c>
      <c r="AI1605" s="86">
        <v>10</v>
      </c>
      <c r="AJ1605" s="87">
        <v>6</v>
      </c>
      <c r="AK1605" s="87">
        <v>10</v>
      </c>
      <c r="AL1605" s="87">
        <v>8</v>
      </c>
      <c r="AM1605" s="86" t="s">
        <v>116</v>
      </c>
      <c r="AN1605" s="86" t="s">
        <v>49</v>
      </c>
      <c r="AO1605" s="75">
        <v>404</v>
      </c>
    </row>
    <row r="1606" spans="1:41" ht="14.45" customHeight="1">
      <c r="A1606" s="38"/>
      <c r="B1606" s="9">
        <f t="shared" si="550"/>
        <v>45859</v>
      </c>
      <c r="C1606" s="39">
        <f t="shared" ref="C1606:C1636" si="567">IF(AH1606="","", IF(OR(AH1606=4041, AH1606=4042, AH1606=4043, AH1606=4044, AH1606=4045, AH1606=4046, AH1606=4048, AH1606=4049, AH1606=4051, AH1606=4052, AH1606=4053, AH1606=4054),
404,
IF(AH1606=4047,
"ALTRO CANTIERE",
IF(AH1606=4050,
430,
IF(LEN(AH1606)=5,
MID(AH1606, 1, 2) &amp; "/" &amp; MID(AH1606, 3, 3),
AH1606)
)
)
))</f>
        <v>404</v>
      </c>
      <c r="D1606" s="38" t="str">
        <f>IF(AF1606="", "", IFERROR(TEXT(INDEX(Tabella4[N°], MATCH("*"&amp;AF1606&amp;"*", Tabella4[DIPENDENTE], 0)), "0000"), "Non trovato"))</f>
        <v>2011</v>
      </c>
      <c r="E1606" s="38" t="str">
        <f>IF(AG1606="", "", IF(ISERROR(MATCH("*"&amp;AG1606&amp;"*", Tabella4[DIPENDENTE], 0)), "Non trovato", TEXT(INDEX(Tabella4[N°], MATCH("*"&amp;AG1606&amp;"*", Tabella4[DIPENDENTE], 0)), "0000")))</f>
        <v/>
      </c>
      <c r="F1606" s="48" t="str">
        <f t="shared" si="551"/>
        <v>SCAVULLO</v>
      </c>
      <c r="G1606" s="48" t="str">
        <f t="shared" si="552"/>
        <v/>
      </c>
      <c r="H1606" s="57"/>
      <c r="I1606" s="68" t="str">
        <f t="shared" si="553"/>
        <v>02</v>
      </c>
      <c r="J1606" s="39" t="str">
        <f t="shared" si="564"/>
        <v>04:00</v>
      </c>
      <c r="K1606" s="40" t="str">
        <f t="shared" si="565"/>
        <v/>
      </c>
      <c r="L1606" s="48"/>
      <c r="M1606" s="41" t="str">
        <f t="shared" si="566"/>
        <v/>
      </c>
      <c r="N1606" s="41" t="str">
        <f t="shared" si="554"/>
        <v/>
      </c>
      <c r="O1606" s="10" t="str">
        <f t="shared" si="555"/>
        <v>04:00</v>
      </c>
      <c r="P1606" s="10" t="str">
        <f t="shared" si="556"/>
        <v/>
      </c>
      <c r="Q1606" s="48" t="str">
        <f t="shared" si="557"/>
        <v/>
      </c>
      <c r="R1606" s="48" t="str">
        <f t="shared" si="558"/>
        <v/>
      </c>
      <c r="S1606" s="42" t="str">
        <f t="shared" si="559"/>
        <v>SINGOLO</v>
      </c>
      <c r="T1606" s="57" t="str">
        <f>Tabella3[[#This Row],[Descrizione Attività]]</f>
        <v>VISITA MEDICA</v>
      </c>
      <c r="U1606" s="57" t="str">
        <f>IF(Tabella1[[#This Row],[DATA]]="","","02")</f>
        <v>02</v>
      </c>
      <c r="V1606" s="34"/>
      <c r="W1606" s="34"/>
      <c r="X1606" s="33"/>
      <c r="Y1606" s="23"/>
      <c r="Z1606" s="21" t="str">
        <f t="shared" si="560"/>
        <v>lunedì</v>
      </c>
      <c r="AA1606" s="22">
        <f t="shared" si="561"/>
        <v>4</v>
      </c>
      <c r="AB1606" s="22" t="str">
        <f t="shared" si="562"/>
        <v>04:00</v>
      </c>
      <c r="AC1606" s="22" t="str">
        <f t="shared" si="563"/>
        <v>NO</v>
      </c>
      <c r="AD1606" s="46"/>
      <c r="AE1606" s="85">
        <v>45859</v>
      </c>
      <c r="AF1606" s="86" t="s">
        <v>84</v>
      </c>
      <c r="AG1606" s="86"/>
      <c r="AH1606" s="86">
        <v>4054</v>
      </c>
      <c r="AI1606" s="86">
        <v>10</v>
      </c>
      <c r="AJ1606" s="87">
        <v>6</v>
      </c>
      <c r="AK1606" s="87">
        <v>10</v>
      </c>
      <c r="AL1606" s="87">
        <v>4</v>
      </c>
      <c r="AM1606" s="86" t="s">
        <v>116</v>
      </c>
      <c r="AN1606" s="86" t="s">
        <v>49</v>
      </c>
      <c r="AO1606" s="75">
        <v>404</v>
      </c>
    </row>
    <row r="1607" spans="1:41" ht="14.45" customHeight="1">
      <c r="A1607" s="38"/>
      <c r="B1607" s="9">
        <f t="shared" si="550"/>
        <v>45859</v>
      </c>
      <c r="C1607" s="39">
        <f t="shared" si="567"/>
        <v>5400261041</v>
      </c>
      <c r="D1607" s="38" t="str">
        <f>IF(AF1607="", "", IFERROR(TEXT(INDEX(Tabella4[N°], MATCH("*"&amp;AF1607&amp;"*", Tabella4[DIPENDENTE], 0)), "0000"), "Non trovato"))</f>
        <v>0243</v>
      </c>
      <c r="E1607" s="38" t="str">
        <f>IF(AG1607="", "", IF(ISERROR(MATCH("*"&amp;AG1607&amp;"*", Tabella4[DIPENDENTE], 0)), "Non trovato", TEXT(INDEX(Tabella4[N°], MATCH("*"&amp;AG1607&amp;"*", Tabella4[DIPENDENTE], 0)), "0000")))</f>
        <v/>
      </c>
      <c r="F1607" s="48" t="str">
        <f t="shared" si="551"/>
        <v>PUGLIARES</v>
      </c>
      <c r="G1607" s="48" t="str">
        <f t="shared" si="552"/>
        <v/>
      </c>
      <c r="H1607" s="57"/>
      <c r="I1607" s="68" t="str">
        <f t="shared" si="553"/>
        <v>02</v>
      </c>
      <c r="J1607" s="39" t="str">
        <f t="shared" si="564"/>
        <v/>
      </c>
      <c r="K1607" s="40" t="str">
        <f t="shared" si="565"/>
        <v>06:00</v>
      </c>
      <c r="L1607" s="48"/>
      <c r="M1607" s="41" t="str">
        <f t="shared" si="566"/>
        <v/>
      </c>
      <c r="N1607" s="41" t="str">
        <f t="shared" si="554"/>
        <v/>
      </c>
      <c r="O1607" s="10" t="str">
        <f t="shared" si="555"/>
        <v>06:00</v>
      </c>
      <c r="P1607" s="10" t="str">
        <f t="shared" si="556"/>
        <v/>
      </c>
      <c r="Q1607" s="48" t="str">
        <f t="shared" si="557"/>
        <v/>
      </c>
      <c r="R1607" s="48" t="str">
        <f t="shared" si="558"/>
        <v/>
      </c>
      <c r="S1607" s="42" t="str">
        <f t="shared" si="559"/>
        <v>SINGOLO</v>
      </c>
      <c r="T1607" s="57" t="str">
        <f>Tabella3[[#This Row],[Descrizione Attività]]</f>
        <v>ASSISTENZA ELETTRICA ATTIVITA' EDILE IMP 2800 LUGLIO 2025 (PREV 4066)</v>
      </c>
      <c r="U1607" s="57" t="str">
        <f>IF(Tabella1[[#This Row],[DATA]]="","","02")</f>
        <v>02</v>
      </c>
      <c r="V1607" s="34"/>
      <c r="W1607" s="34"/>
      <c r="X1607" s="33"/>
      <c r="Y1607" s="23"/>
      <c r="Z1607" s="21" t="str">
        <f t="shared" si="560"/>
        <v>lunedì</v>
      </c>
      <c r="AA1607" s="22">
        <f t="shared" si="561"/>
        <v>6</v>
      </c>
      <c r="AB1607" s="22" t="str">
        <f t="shared" si="562"/>
        <v>06:00</v>
      </c>
      <c r="AC1607" s="22" t="str">
        <f t="shared" si="563"/>
        <v>NO</v>
      </c>
      <c r="AD1607" s="46"/>
      <c r="AE1607" s="85">
        <v>45859</v>
      </c>
      <c r="AF1607" s="86" t="s">
        <v>89</v>
      </c>
      <c r="AG1607" s="86"/>
      <c r="AH1607" s="86">
        <v>5400261041</v>
      </c>
      <c r="AI1607" s="86">
        <v>10</v>
      </c>
      <c r="AJ1607" s="87">
        <v>6</v>
      </c>
      <c r="AK1607" s="87">
        <v>12</v>
      </c>
      <c r="AL1607" s="87">
        <v>6</v>
      </c>
      <c r="AM1607" s="86" t="s">
        <v>257</v>
      </c>
      <c r="AN1607" s="86" t="s">
        <v>91</v>
      </c>
      <c r="AO1607" s="75" t="s">
        <v>61</v>
      </c>
    </row>
    <row r="1608" spans="1:41" ht="14.45" customHeight="1">
      <c r="A1608" s="38"/>
      <c r="B1608" s="9">
        <f t="shared" si="550"/>
        <v>45859</v>
      </c>
      <c r="C1608" s="39" t="str">
        <f t="shared" si="567"/>
        <v>25/059</v>
      </c>
      <c r="D1608" s="38" t="str">
        <f>IF(AF1608="", "", IFERROR(TEXT(INDEX(Tabella4[N°], MATCH("*"&amp;AF1608&amp;"*", Tabella4[DIPENDENTE], 0)), "0000"), "Non trovato"))</f>
        <v>0370</v>
      </c>
      <c r="E1608" s="38" t="str">
        <f>IF(AG1608="", "", IF(ISERROR(MATCH("*"&amp;AG1608&amp;"*", Tabella4[DIPENDENTE], 0)), "Non trovato", TEXT(INDEX(Tabella4[N°], MATCH("*"&amp;AG1608&amp;"*", Tabella4[DIPENDENTE], 0)), "0000")))</f>
        <v>2114</v>
      </c>
      <c r="F1608" s="48" t="str">
        <f t="shared" si="551"/>
        <v>GARBINI</v>
      </c>
      <c r="G1608" s="48" t="str">
        <f t="shared" si="552"/>
        <v>GUARINO</v>
      </c>
      <c r="H1608" s="57"/>
      <c r="I1608" s="68" t="str">
        <f t="shared" si="553"/>
        <v>02</v>
      </c>
      <c r="J1608" s="39" t="str">
        <f t="shared" si="564"/>
        <v/>
      </c>
      <c r="K1608" s="40" t="str">
        <f t="shared" si="565"/>
        <v>06:00</v>
      </c>
      <c r="L1608" s="48"/>
      <c r="M1608" s="41" t="str">
        <f t="shared" si="566"/>
        <v/>
      </c>
      <c r="N1608" s="41" t="str">
        <f t="shared" si="554"/>
        <v/>
      </c>
      <c r="O1608" s="10" t="str">
        <f t="shared" si="555"/>
        <v>06:00</v>
      </c>
      <c r="P1608" s="10" t="str">
        <f t="shared" si="556"/>
        <v/>
      </c>
      <c r="Q1608" s="48" t="str">
        <f t="shared" si="557"/>
        <v/>
      </c>
      <c r="R1608" s="48" t="str">
        <f t="shared" si="558"/>
        <v/>
      </c>
      <c r="S1608" s="42" t="str">
        <f t="shared" si="559"/>
        <v>DOPPIO</v>
      </c>
      <c r="T1608" s="57" t="str">
        <f>Tabella3[[#This Row],[Descrizione Attività]]</f>
        <v>SEZ IMP ILLUMINAZ E SMTG PALINE LUCE SU D-107 (SPECIFICO MDEA CAVALLI)</v>
      </c>
      <c r="U1608" s="57" t="str">
        <f>IF(Tabella1[[#This Row],[DATA]]="","","02")</f>
        <v>02</v>
      </c>
      <c r="V1608" s="34"/>
      <c r="W1608" s="34"/>
      <c r="X1608" s="33"/>
      <c r="Y1608" s="23"/>
      <c r="Z1608" s="21" t="str">
        <f t="shared" si="560"/>
        <v>lunedì</v>
      </c>
      <c r="AA1608" s="22">
        <f t="shared" si="561"/>
        <v>6</v>
      </c>
      <c r="AB1608" s="22" t="str">
        <f t="shared" si="562"/>
        <v>06:00</v>
      </c>
      <c r="AC1608" s="22" t="str">
        <f t="shared" si="563"/>
        <v>NO</v>
      </c>
      <c r="AD1608" s="46"/>
      <c r="AE1608" s="85">
        <v>45859</v>
      </c>
      <c r="AF1608" s="86" t="s">
        <v>115</v>
      </c>
      <c r="AG1608" s="86" t="s">
        <v>43</v>
      </c>
      <c r="AH1608" s="86">
        <v>25059</v>
      </c>
      <c r="AI1608" s="86">
        <v>10</v>
      </c>
      <c r="AJ1608" s="87">
        <v>6</v>
      </c>
      <c r="AK1608" s="87">
        <v>12</v>
      </c>
      <c r="AL1608" s="87">
        <v>12</v>
      </c>
      <c r="AM1608" s="86" t="s">
        <v>315</v>
      </c>
      <c r="AN1608" s="86" t="s">
        <v>49</v>
      </c>
      <c r="AO1608" s="75" t="s">
        <v>316</v>
      </c>
    </row>
    <row r="1609" spans="1:41" ht="14.45" customHeight="1">
      <c r="A1609" s="38"/>
      <c r="B1609" s="9">
        <f t="shared" si="550"/>
        <v>45859</v>
      </c>
      <c r="C1609" s="39">
        <f t="shared" si="567"/>
        <v>5400258554</v>
      </c>
      <c r="D1609" s="38" t="str">
        <f>IF(AF1609="", "", IFERROR(TEXT(INDEX(Tabella4[N°], MATCH("*"&amp;AF1609&amp;"*", Tabella4[DIPENDENTE], 0)), "0000"), "Non trovato"))</f>
        <v>2136</v>
      </c>
      <c r="E1609" s="38" t="str">
        <f>IF(AG1609="", "", IF(ISERROR(MATCH("*"&amp;AG1609&amp;"*", Tabella4[DIPENDENTE], 0)), "Non trovato", TEXT(INDEX(Tabella4[N°], MATCH("*"&amp;AG1609&amp;"*", Tabella4[DIPENDENTE], 0)), "0000")))</f>
        <v/>
      </c>
      <c r="F1609" s="48" t="str">
        <f t="shared" si="551"/>
        <v>INTURRISI</v>
      </c>
      <c r="G1609" s="48" t="str">
        <f t="shared" si="552"/>
        <v/>
      </c>
      <c r="H1609" s="57"/>
      <c r="I1609" s="68" t="str">
        <f t="shared" si="553"/>
        <v>02</v>
      </c>
      <c r="J1609" s="39" t="str">
        <f t="shared" si="564"/>
        <v/>
      </c>
      <c r="K1609" s="40" t="str">
        <f t="shared" si="565"/>
        <v>08:00</v>
      </c>
      <c r="L1609" s="48"/>
      <c r="M1609" s="41" t="str">
        <f t="shared" si="566"/>
        <v/>
      </c>
      <c r="N1609" s="41" t="str">
        <f t="shared" si="554"/>
        <v/>
      </c>
      <c r="O1609" s="10" t="str">
        <f t="shared" si="555"/>
        <v>08:00</v>
      </c>
      <c r="P1609" s="10" t="str">
        <f t="shared" si="556"/>
        <v/>
      </c>
      <c r="Q1609" s="48" t="str">
        <f t="shared" si="557"/>
        <v/>
      </c>
      <c r="R1609" s="48" t="str">
        <f t="shared" si="558"/>
        <v/>
      </c>
      <c r="S1609" s="42" t="str">
        <f t="shared" si="559"/>
        <v>SINGOLO</v>
      </c>
      <c r="T1609" s="57" t="str">
        <f>Tabella3[[#This Row],[Descrizione Attività]]</f>
        <v>PA2S: spostamento schermi in consolle</v>
      </c>
      <c r="U1609" s="57" t="str">
        <f>IF(Tabella1[[#This Row],[DATA]]="","","02")</f>
        <v>02</v>
      </c>
      <c r="V1609" s="34"/>
      <c r="W1609" s="34"/>
      <c r="X1609" s="33"/>
      <c r="Y1609" s="23"/>
      <c r="Z1609" s="21" t="str">
        <f t="shared" si="560"/>
        <v>lunedì</v>
      </c>
      <c r="AA1609" s="22">
        <f t="shared" si="561"/>
        <v>8</v>
      </c>
      <c r="AB1609" s="22" t="str">
        <f t="shared" si="562"/>
        <v>08:00</v>
      </c>
      <c r="AC1609" s="22" t="str">
        <f t="shared" si="563"/>
        <v>NO</v>
      </c>
      <c r="AD1609" s="46"/>
      <c r="AE1609" s="85">
        <v>45859</v>
      </c>
      <c r="AF1609" s="86" t="s">
        <v>264</v>
      </c>
      <c r="AG1609" s="86"/>
      <c r="AH1609" s="86">
        <v>5400258554</v>
      </c>
      <c r="AI1609" s="86">
        <v>10</v>
      </c>
      <c r="AJ1609" s="87">
        <v>6</v>
      </c>
      <c r="AK1609" s="87">
        <v>14</v>
      </c>
      <c r="AL1609" s="87">
        <v>8</v>
      </c>
      <c r="AM1609" s="86" t="s">
        <v>317</v>
      </c>
      <c r="AN1609" s="86" t="s">
        <v>45</v>
      </c>
      <c r="AO1609" s="75" t="s">
        <v>46</v>
      </c>
    </row>
    <row r="1610" spans="1:41" ht="14.45" customHeight="1">
      <c r="A1610" s="38"/>
      <c r="B1610" s="9">
        <f t="shared" si="550"/>
        <v>45859</v>
      </c>
      <c r="C1610" s="39">
        <f t="shared" si="567"/>
        <v>5400258554</v>
      </c>
      <c r="D1610" s="38" t="str">
        <f>IF(AF1610="", "", IFERROR(TEXT(INDEX(Tabella4[N°], MATCH("*"&amp;AF1610&amp;"*", Tabella4[DIPENDENTE], 0)), "0000"), "Non trovato"))</f>
        <v>2109</v>
      </c>
      <c r="E1610" s="38" t="str">
        <f>IF(AG1610="", "", IF(ISERROR(MATCH("*"&amp;AG1610&amp;"*", Tabella4[DIPENDENTE], 0)), "Non trovato", TEXT(INDEX(Tabella4[N°], MATCH("*"&amp;AG1610&amp;"*", Tabella4[DIPENDENTE], 0)), "0000")))</f>
        <v/>
      </c>
      <c r="F1610" s="48" t="str">
        <f t="shared" si="551"/>
        <v>CAVALLI</v>
      </c>
      <c r="G1610" s="48" t="str">
        <f t="shared" si="552"/>
        <v/>
      </c>
      <c r="H1610" s="57"/>
      <c r="I1610" s="68" t="str">
        <f t="shared" si="553"/>
        <v>02</v>
      </c>
      <c r="J1610" s="39" t="str">
        <f t="shared" si="564"/>
        <v/>
      </c>
      <c r="K1610" s="40" t="str">
        <f t="shared" si="565"/>
        <v>04:00</v>
      </c>
      <c r="L1610" s="48"/>
      <c r="M1610" s="41" t="str">
        <f t="shared" si="566"/>
        <v/>
      </c>
      <c r="N1610" s="41" t="str">
        <f t="shared" si="554"/>
        <v/>
      </c>
      <c r="O1610" s="10" t="str">
        <f t="shared" si="555"/>
        <v>04:00</v>
      </c>
      <c r="P1610" s="10" t="str">
        <f t="shared" si="556"/>
        <v/>
      </c>
      <c r="Q1610" s="48" t="str">
        <f t="shared" si="557"/>
        <v/>
      </c>
      <c r="R1610" s="48" t="str">
        <f t="shared" si="558"/>
        <v/>
      </c>
      <c r="S1610" s="42" t="str">
        <f t="shared" si="559"/>
        <v>SINGOLO</v>
      </c>
      <c r="T1610" s="57" t="str">
        <f>Tabella3[[#This Row],[Descrizione Attività]]</f>
        <v>PA2S: spostamento schermi in consolle</v>
      </c>
      <c r="U1610" s="57" t="str">
        <f>IF(Tabella1[[#This Row],[DATA]]="","","02")</f>
        <v>02</v>
      </c>
      <c r="V1610" s="34"/>
      <c r="W1610" s="34"/>
      <c r="X1610" s="33"/>
      <c r="Y1610" s="23"/>
      <c r="Z1610" s="21" t="str">
        <f t="shared" si="560"/>
        <v>lunedì</v>
      </c>
      <c r="AA1610" s="22">
        <f t="shared" si="561"/>
        <v>4</v>
      </c>
      <c r="AB1610" s="22" t="str">
        <f t="shared" si="562"/>
        <v>04:00</v>
      </c>
      <c r="AC1610" s="22" t="str">
        <f t="shared" si="563"/>
        <v>NO</v>
      </c>
      <c r="AD1610" s="46"/>
      <c r="AE1610" s="85">
        <v>45859</v>
      </c>
      <c r="AF1610" s="86" t="s">
        <v>114</v>
      </c>
      <c r="AG1610" s="86"/>
      <c r="AH1610" s="86">
        <v>5400258554</v>
      </c>
      <c r="AI1610" s="86">
        <v>10</v>
      </c>
      <c r="AJ1610" s="87">
        <v>6</v>
      </c>
      <c r="AK1610" s="87">
        <v>10</v>
      </c>
      <c r="AL1610" s="87">
        <v>4</v>
      </c>
      <c r="AM1610" s="86" t="s">
        <v>317</v>
      </c>
      <c r="AN1610" s="86" t="s">
        <v>45</v>
      </c>
      <c r="AO1610" s="75" t="s">
        <v>46</v>
      </c>
    </row>
    <row r="1611" spans="1:41" ht="14.45" customHeight="1">
      <c r="A1611" s="38"/>
      <c r="B1611" s="9">
        <f t="shared" si="550"/>
        <v>45859</v>
      </c>
      <c r="C1611" s="39">
        <f t="shared" si="567"/>
        <v>5400258554</v>
      </c>
      <c r="D1611" s="38" t="str">
        <f>IF(AF1611="", "", IFERROR(TEXT(INDEX(Tabella4[N°], MATCH("*"&amp;AF1611&amp;"*", Tabella4[DIPENDENTE], 0)), "0000"), "Non trovato"))</f>
        <v>2013</v>
      </c>
      <c r="E1611" s="38" t="str">
        <f>IF(AG1611="", "", IF(ISERROR(MATCH("*"&amp;AG1611&amp;"*", Tabella4[DIPENDENTE], 0)), "Non trovato", TEXT(INDEX(Tabella4[N°], MATCH("*"&amp;AG1611&amp;"*", Tabella4[DIPENDENTE], 0)), "0000")))</f>
        <v/>
      </c>
      <c r="F1611" s="48" t="str">
        <f t="shared" si="551"/>
        <v>DE LUCA</v>
      </c>
      <c r="G1611" s="48" t="str">
        <f t="shared" si="552"/>
        <v/>
      </c>
      <c r="H1611" s="57"/>
      <c r="I1611" s="68" t="str">
        <f t="shared" si="553"/>
        <v>02</v>
      </c>
      <c r="J1611" s="39" t="str">
        <f t="shared" si="564"/>
        <v/>
      </c>
      <c r="K1611" s="40" t="str">
        <f t="shared" si="565"/>
        <v>04:00</v>
      </c>
      <c r="L1611" s="48"/>
      <c r="M1611" s="41" t="str">
        <f t="shared" si="566"/>
        <v/>
      </c>
      <c r="N1611" s="41" t="str">
        <f t="shared" si="554"/>
        <v/>
      </c>
      <c r="O1611" s="10" t="str">
        <f t="shared" si="555"/>
        <v>04:00</v>
      </c>
      <c r="P1611" s="10" t="str">
        <f t="shared" si="556"/>
        <v/>
      </c>
      <c r="Q1611" s="48" t="str">
        <f t="shared" si="557"/>
        <v/>
      </c>
      <c r="R1611" s="48" t="str">
        <f t="shared" si="558"/>
        <v/>
      </c>
      <c r="S1611" s="42" t="str">
        <f t="shared" si="559"/>
        <v>SINGOLO</v>
      </c>
      <c r="T1611" s="57" t="str">
        <f>Tabella3[[#This Row],[Descrizione Attività]]</f>
        <v>PA2S: spostamento schermi in consolle</v>
      </c>
      <c r="U1611" s="57" t="str">
        <f>IF(Tabella1[[#This Row],[DATA]]="","","02")</f>
        <v>02</v>
      </c>
      <c r="V1611" s="34"/>
      <c r="W1611" s="34"/>
      <c r="X1611" s="33"/>
      <c r="Y1611" s="23"/>
      <c r="Z1611" s="21" t="str">
        <f t="shared" si="560"/>
        <v>lunedì</v>
      </c>
      <c r="AA1611" s="22">
        <f t="shared" si="561"/>
        <v>4</v>
      </c>
      <c r="AB1611" s="22" t="str">
        <f t="shared" si="562"/>
        <v>04:00</v>
      </c>
      <c r="AC1611" s="22" t="str">
        <f t="shared" si="563"/>
        <v>NO</v>
      </c>
      <c r="AD1611" s="46"/>
      <c r="AE1611" s="85">
        <v>45859</v>
      </c>
      <c r="AF1611" s="86" t="s">
        <v>105</v>
      </c>
      <c r="AG1611" s="86"/>
      <c r="AH1611" s="86">
        <v>5400258554</v>
      </c>
      <c r="AI1611" s="86">
        <v>10</v>
      </c>
      <c r="AJ1611" s="87">
        <v>10</v>
      </c>
      <c r="AK1611" s="87">
        <v>14</v>
      </c>
      <c r="AL1611" s="87">
        <v>4</v>
      </c>
      <c r="AM1611" s="86" t="s">
        <v>317</v>
      </c>
      <c r="AN1611" s="86" t="s">
        <v>45</v>
      </c>
      <c r="AO1611" s="75" t="s">
        <v>46</v>
      </c>
    </row>
    <row r="1612" spans="1:41" ht="14.45" customHeight="1">
      <c r="A1612" s="38"/>
      <c r="B1612" s="9">
        <f t="shared" si="550"/>
        <v>45859</v>
      </c>
      <c r="C1612" s="39">
        <f t="shared" si="567"/>
        <v>5400258095</v>
      </c>
      <c r="D1612" s="38" t="str">
        <f>IF(AF1612="", "", IFERROR(TEXT(INDEX(Tabella4[N°], MATCH("*"&amp;AF1612&amp;"*", Tabella4[DIPENDENTE], 0)), "0000"), "Non trovato"))</f>
        <v>0242</v>
      </c>
      <c r="E1612" s="38" t="str">
        <f>IF(AG1612="", "", IF(ISERROR(MATCH("*"&amp;AG1612&amp;"*", Tabella4[DIPENDENTE], 0)), "Non trovato", TEXT(INDEX(Tabella4[N°], MATCH("*"&amp;AG1612&amp;"*", Tabella4[DIPENDENTE], 0)), "0000")))</f>
        <v>1969</v>
      </c>
      <c r="F1612" s="48" t="str">
        <f t="shared" si="551"/>
        <v>OGNISANTI A</v>
      </c>
      <c r="G1612" s="48" t="str">
        <f t="shared" si="552"/>
        <v>BELLISTRI</v>
      </c>
      <c r="H1612" s="57"/>
      <c r="I1612" s="68" t="str">
        <f t="shared" si="553"/>
        <v>02</v>
      </c>
      <c r="J1612" s="39" t="str">
        <f t="shared" si="564"/>
        <v/>
      </c>
      <c r="K1612" s="40" t="str">
        <f t="shared" si="565"/>
        <v>08:00</v>
      </c>
      <c r="L1612" s="48"/>
      <c r="M1612" s="41" t="str">
        <f t="shared" si="566"/>
        <v/>
      </c>
      <c r="N1612" s="41" t="str">
        <f t="shared" si="554"/>
        <v/>
      </c>
      <c r="O1612" s="10" t="str">
        <f t="shared" si="555"/>
        <v>08:00</v>
      </c>
      <c r="P1612" s="10" t="str">
        <f t="shared" si="556"/>
        <v/>
      </c>
      <c r="Q1612" s="48" t="str">
        <f t="shared" si="557"/>
        <v/>
      </c>
      <c r="R1612" s="48" t="str">
        <f t="shared" si="558"/>
        <v/>
      </c>
      <c r="S1612" s="42" t="str">
        <f t="shared" si="559"/>
        <v>DOPPIO</v>
      </c>
      <c r="T1612" s="57" t="str">
        <f>Tabella3[[#This Row],[Descrizione Attività]]</f>
        <v>Sostituzione Trasformatore 305/A2</v>
      </c>
      <c r="U1612" s="57" t="str">
        <f>IF(Tabella1[[#This Row],[DATA]]="","","02")</f>
        <v>02</v>
      </c>
      <c r="V1612" s="34"/>
      <c r="W1612" s="34"/>
      <c r="X1612" s="33"/>
      <c r="Y1612" s="23"/>
      <c r="Z1612" s="21" t="str">
        <f t="shared" si="560"/>
        <v>lunedì</v>
      </c>
      <c r="AA1612" s="22">
        <f t="shared" si="561"/>
        <v>8</v>
      </c>
      <c r="AB1612" s="22" t="str">
        <f t="shared" si="562"/>
        <v>08:00</v>
      </c>
      <c r="AC1612" s="22" t="str">
        <f t="shared" si="563"/>
        <v>NO</v>
      </c>
      <c r="AD1612" s="46"/>
      <c r="AE1612" s="85">
        <v>45859</v>
      </c>
      <c r="AF1612" s="86" t="s">
        <v>72</v>
      </c>
      <c r="AG1612" s="86" t="s">
        <v>73</v>
      </c>
      <c r="AH1612" s="86">
        <v>5400258095</v>
      </c>
      <c r="AI1612" s="86">
        <v>10</v>
      </c>
      <c r="AJ1612" s="87">
        <v>6</v>
      </c>
      <c r="AK1612" s="87">
        <v>14</v>
      </c>
      <c r="AL1612" s="87">
        <v>16</v>
      </c>
      <c r="AM1612" s="86" t="s">
        <v>290</v>
      </c>
      <c r="AN1612" s="86" t="s">
        <v>45</v>
      </c>
      <c r="AO1612" s="75" t="s">
        <v>61</v>
      </c>
    </row>
    <row r="1613" spans="1:41" ht="14.45" customHeight="1">
      <c r="A1613" s="38"/>
      <c r="B1613" s="9">
        <f t="shared" si="550"/>
        <v>45859</v>
      </c>
      <c r="C1613" s="39">
        <f t="shared" si="567"/>
        <v>5400258095</v>
      </c>
      <c r="D1613" s="38" t="str">
        <f>IF(AF1613="", "", IFERROR(TEXT(INDEX(Tabella4[N°], MATCH("*"&amp;AF1613&amp;"*", Tabella4[DIPENDENTE], 0)), "0000"), "Non trovato"))</f>
        <v>0510</v>
      </c>
      <c r="E1613" s="38" t="str">
        <f>IF(AG1613="", "", IF(ISERROR(MATCH("*"&amp;AG1613&amp;"*", Tabella4[DIPENDENTE], 0)), "Non trovato", TEXT(INDEX(Tabella4[N°], MATCH("*"&amp;AG1613&amp;"*", Tabella4[DIPENDENTE], 0)), "0000")))</f>
        <v>0564</v>
      </c>
      <c r="F1613" s="48" t="str">
        <f t="shared" si="551"/>
        <v>TORDONATO</v>
      </c>
      <c r="G1613" s="48" t="str">
        <f t="shared" si="552"/>
        <v>ROSSITTO D</v>
      </c>
      <c r="H1613" s="57"/>
      <c r="I1613" s="68" t="str">
        <f t="shared" si="553"/>
        <v>02</v>
      </c>
      <c r="J1613" s="39" t="str">
        <f t="shared" si="564"/>
        <v/>
      </c>
      <c r="K1613" s="40" t="str">
        <f t="shared" si="565"/>
        <v>08:00</v>
      </c>
      <c r="L1613" s="48"/>
      <c r="M1613" s="41" t="str">
        <f t="shared" si="566"/>
        <v/>
      </c>
      <c r="N1613" s="41" t="str">
        <f t="shared" si="554"/>
        <v/>
      </c>
      <c r="O1613" s="10" t="str">
        <f t="shared" si="555"/>
        <v>08:00</v>
      </c>
      <c r="P1613" s="10" t="str">
        <f t="shared" si="556"/>
        <v/>
      </c>
      <c r="Q1613" s="48" t="str">
        <f t="shared" si="557"/>
        <v/>
      </c>
      <c r="R1613" s="48" t="str">
        <f t="shared" si="558"/>
        <v/>
      </c>
      <c r="S1613" s="42" t="str">
        <f t="shared" si="559"/>
        <v>DOPPIO</v>
      </c>
      <c r="T1613" s="57" t="str">
        <f>Tabella3[[#This Row],[Descrizione Attività]]</f>
        <v>Sostituzione Trasformatore 305/A2</v>
      </c>
      <c r="U1613" s="57" t="str">
        <f>IF(Tabella1[[#This Row],[DATA]]="","","02")</f>
        <v>02</v>
      </c>
      <c r="V1613" s="34"/>
      <c r="W1613" s="34"/>
      <c r="X1613" s="33"/>
      <c r="Y1613" s="23"/>
      <c r="Z1613" s="21" t="str">
        <f t="shared" si="560"/>
        <v>lunedì</v>
      </c>
      <c r="AA1613" s="22">
        <f t="shared" si="561"/>
        <v>8</v>
      </c>
      <c r="AB1613" s="22" t="str">
        <f t="shared" si="562"/>
        <v>08:00</v>
      </c>
      <c r="AC1613" s="22" t="str">
        <f t="shared" si="563"/>
        <v>NO</v>
      </c>
      <c r="AD1613" s="46"/>
      <c r="AE1613" s="85">
        <v>45859</v>
      </c>
      <c r="AF1613" s="86" t="s">
        <v>143</v>
      </c>
      <c r="AG1613" s="86" t="s">
        <v>309</v>
      </c>
      <c r="AH1613" s="86">
        <v>5400258095</v>
      </c>
      <c r="AI1613" s="86">
        <v>10</v>
      </c>
      <c r="AJ1613" s="87">
        <v>6</v>
      </c>
      <c r="AK1613" s="87">
        <v>14</v>
      </c>
      <c r="AL1613" s="87">
        <v>16</v>
      </c>
      <c r="AM1613" s="86" t="s">
        <v>290</v>
      </c>
      <c r="AN1613" s="86" t="s">
        <v>45</v>
      </c>
      <c r="AO1613" s="75" t="s">
        <v>61</v>
      </c>
    </row>
    <row r="1614" spans="1:41" ht="14.45" customHeight="1">
      <c r="A1614" s="38"/>
      <c r="B1614" s="9">
        <f t="shared" si="550"/>
        <v>45859</v>
      </c>
      <c r="C1614" s="39">
        <f t="shared" si="567"/>
        <v>5400258095</v>
      </c>
      <c r="D1614" s="38" t="str">
        <f>IF(AF1614="", "", IFERROR(TEXT(INDEX(Tabella4[N°], MATCH("*"&amp;AF1614&amp;"*", Tabella4[DIPENDENTE], 0)), "0000"), "Non trovato"))</f>
        <v>1667</v>
      </c>
      <c r="E1614" s="38" t="str">
        <f>IF(AG1614="", "", IF(ISERROR(MATCH("*"&amp;AG1614&amp;"*", Tabella4[DIPENDENTE], 0)), "Non trovato", TEXT(INDEX(Tabella4[N°], MATCH("*"&amp;AG1614&amp;"*", Tabella4[DIPENDENTE], 0)), "0000")))</f>
        <v/>
      </c>
      <c r="F1614" s="48" t="str">
        <f t="shared" si="551"/>
        <v>CAVALLARO</v>
      </c>
      <c r="G1614" s="48" t="str">
        <f t="shared" si="552"/>
        <v/>
      </c>
      <c r="H1614" s="57"/>
      <c r="I1614" s="68" t="str">
        <f t="shared" si="553"/>
        <v>02</v>
      </c>
      <c r="J1614" s="39" t="str">
        <f t="shared" si="564"/>
        <v/>
      </c>
      <c r="K1614" s="40" t="str">
        <f t="shared" si="565"/>
        <v>08:00</v>
      </c>
      <c r="L1614" s="48"/>
      <c r="M1614" s="41" t="str">
        <f t="shared" si="566"/>
        <v/>
      </c>
      <c r="N1614" s="41" t="str">
        <f t="shared" si="554"/>
        <v/>
      </c>
      <c r="O1614" s="10" t="str">
        <f t="shared" si="555"/>
        <v>08:00</v>
      </c>
      <c r="P1614" s="10" t="str">
        <f t="shared" si="556"/>
        <v/>
      </c>
      <c r="Q1614" s="48" t="str">
        <f t="shared" si="557"/>
        <v/>
      </c>
      <c r="R1614" s="48" t="str">
        <f t="shared" si="558"/>
        <v/>
      </c>
      <c r="S1614" s="42" t="str">
        <f t="shared" si="559"/>
        <v>SINGOLO</v>
      </c>
      <c r="T1614" s="57" t="str">
        <f>Tabella3[[#This Row],[Descrizione Attività]]</f>
        <v>Sostituzione Trasformatore 305/A2</v>
      </c>
      <c r="U1614" s="57" t="str">
        <f>IF(Tabella1[[#This Row],[DATA]]="","","02")</f>
        <v>02</v>
      </c>
      <c r="V1614" s="34"/>
      <c r="W1614" s="34"/>
      <c r="X1614" s="33"/>
      <c r="Y1614" s="23"/>
      <c r="Z1614" s="21" t="str">
        <f t="shared" si="560"/>
        <v>lunedì</v>
      </c>
      <c r="AA1614" s="22">
        <f t="shared" si="561"/>
        <v>8</v>
      </c>
      <c r="AB1614" s="22" t="str">
        <f t="shared" si="562"/>
        <v>08:00</v>
      </c>
      <c r="AC1614" s="22" t="str">
        <f t="shared" si="563"/>
        <v>NO</v>
      </c>
      <c r="AD1614" s="46"/>
      <c r="AE1614" s="85">
        <v>45859</v>
      </c>
      <c r="AF1614" s="86" t="s">
        <v>162</v>
      </c>
      <c r="AG1614" s="86"/>
      <c r="AH1614" s="86">
        <v>5400258095</v>
      </c>
      <c r="AI1614" s="86">
        <v>10</v>
      </c>
      <c r="AJ1614" s="87">
        <v>6</v>
      </c>
      <c r="AK1614" s="87">
        <v>14</v>
      </c>
      <c r="AL1614" s="87">
        <v>8</v>
      </c>
      <c r="AM1614" s="86" t="s">
        <v>290</v>
      </c>
      <c r="AN1614" s="86" t="s">
        <v>45</v>
      </c>
      <c r="AO1614" s="75" t="s">
        <v>61</v>
      </c>
    </row>
    <row r="1615" spans="1:41" ht="14.45" customHeight="1">
      <c r="A1615" s="38"/>
      <c r="B1615" s="9">
        <f t="shared" si="550"/>
        <v>45859</v>
      </c>
      <c r="C1615" s="39">
        <f t="shared" si="567"/>
        <v>5400257239</v>
      </c>
      <c r="D1615" s="38" t="str">
        <f>IF(AF1615="", "", IFERROR(TEXT(INDEX(Tabella4[N°], MATCH("*"&amp;AF1615&amp;"*", Tabella4[DIPENDENTE], 0)), "0000"), "Non trovato"))</f>
        <v>0552</v>
      </c>
      <c r="E1615" s="38" t="str">
        <f>IF(AG1615="", "", IF(ISERROR(MATCH("*"&amp;AG1615&amp;"*", Tabella4[DIPENDENTE], 0)), "Non trovato", TEXT(INDEX(Tabella4[N°], MATCH("*"&amp;AG1615&amp;"*", Tabella4[DIPENDENTE], 0)), "0000")))</f>
        <v>0431</v>
      </c>
      <c r="F1615" s="48" t="str">
        <f t="shared" si="551"/>
        <v>DI MARE</v>
      </c>
      <c r="G1615" s="48" t="str">
        <f t="shared" si="552"/>
        <v>DI NICOLA</v>
      </c>
      <c r="H1615" s="57"/>
      <c r="I1615" s="68" t="str">
        <f t="shared" si="553"/>
        <v>02</v>
      </c>
      <c r="J1615" s="39" t="str">
        <f t="shared" si="564"/>
        <v/>
      </c>
      <c r="K1615" s="40" t="str">
        <f t="shared" si="565"/>
        <v>08:00</v>
      </c>
      <c r="L1615" s="48"/>
      <c r="M1615" s="41" t="str">
        <f t="shared" si="566"/>
        <v/>
      </c>
      <c r="N1615" s="41" t="str">
        <f t="shared" si="554"/>
        <v/>
      </c>
      <c r="O1615" s="10" t="str">
        <f t="shared" si="555"/>
        <v>08:00</v>
      </c>
      <c r="P1615" s="10" t="str">
        <f t="shared" si="556"/>
        <v/>
      </c>
      <c r="Q1615" s="48" t="str">
        <f t="shared" si="557"/>
        <v/>
      </c>
      <c r="R1615" s="48" t="str">
        <f t="shared" si="558"/>
        <v/>
      </c>
      <c r="S1615" s="42" t="str">
        <f t="shared" si="559"/>
        <v>DOPPIO</v>
      </c>
      <c r="T1615" s="57" t="str">
        <f>Tabella3[[#This Row],[Descrizione Attività]]</f>
        <v>ARCOM BLE PON: squ ele corrett Luglio</v>
      </c>
      <c r="U1615" s="57" t="str">
        <f>IF(Tabella1[[#This Row],[DATA]]="","","02")</f>
        <v>02</v>
      </c>
      <c r="V1615" s="34"/>
      <c r="W1615" s="34"/>
      <c r="X1615" s="33"/>
      <c r="Y1615" s="23"/>
      <c r="Z1615" s="21" t="str">
        <f t="shared" si="560"/>
        <v>lunedì</v>
      </c>
      <c r="AA1615" s="22">
        <f t="shared" si="561"/>
        <v>8</v>
      </c>
      <c r="AB1615" s="22" t="str">
        <f t="shared" si="562"/>
        <v>08:00</v>
      </c>
      <c r="AC1615" s="22" t="str">
        <f t="shared" si="563"/>
        <v>NO</v>
      </c>
      <c r="AD1615" s="46"/>
      <c r="AE1615" s="85">
        <v>45859</v>
      </c>
      <c r="AF1615" s="86" t="s">
        <v>63</v>
      </c>
      <c r="AG1615" s="86" t="s">
        <v>64</v>
      </c>
      <c r="AH1615" s="86">
        <v>5400257239</v>
      </c>
      <c r="AI1615" s="86">
        <v>10</v>
      </c>
      <c r="AJ1615" s="87">
        <v>6</v>
      </c>
      <c r="AK1615" s="87">
        <v>14</v>
      </c>
      <c r="AL1615" s="87">
        <v>16</v>
      </c>
      <c r="AM1615" s="86" t="s">
        <v>258</v>
      </c>
      <c r="AN1615" s="86" t="s">
        <v>45</v>
      </c>
      <c r="AO1615" s="75" t="s">
        <v>61</v>
      </c>
    </row>
    <row r="1616" spans="1:41" ht="14.45" customHeight="1">
      <c r="A1616" s="38"/>
      <c r="B1616" s="9">
        <f t="shared" si="550"/>
        <v>45859</v>
      </c>
      <c r="C1616" s="39">
        <f t="shared" si="567"/>
        <v>5400258744</v>
      </c>
      <c r="D1616" s="38" t="str">
        <f>IF(AF1616="", "", IFERROR(TEXT(INDEX(Tabella4[N°], MATCH("*"&amp;AF1616&amp;"*", Tabella4[DIPENDENTE], 0)), "0000"), "Non trovato"))</f>
        <v>0475</v>
      </c>
      <c r="E1616" s="38" t="str">
        <f>IF(AG1616="", "", IF(ISERROR(MATCH("*"&amp;AG1616&amp;"*", Tabella4[DIPENDENTE], 0)), "Non trovato", TEXT(INDEX(Tabella4[N°], MATCH("*"&amp;AG1616&amp;"*", Tabella4[DIPENDENTE], 0)), "0000")))</f>
        <v>0304</v>
      </c>
      <c r="F1616" s="48" t="str">
        <f t="shared" si="551"/>
        <v>TRINGALI</v>
      </c>
      <c r="G1616" s="48" t="str">
        <f t="shared" si="552"/>
        <v>MANSERVIGI</v>
      </c>
      <c r="H1616" s="57"/>
      <c r="I1616" s="68" t="str">
        <f t="shared" si="553"/>
        <v>02</v>
      </c>
      <c r="J1616" s="39" t="str">
        <f t="shared" si="564"/>
        <v/>
      </c>
      <c r="K1616" s="40" t="str">
        <f t="shared" si="565"/>
        <v>06:00</v>
      </c>
      <c r="L1616" s="48"/>
      <c r="M1616" s="41" t="str">
        <f t="shared" si="566"/>
        <v/>
      </c>
      <c r="N1616" s="41" t="str">
        <f t="shared" si="554"/>
        <v/>
      </c>
      <c r="O1616" s="10" t="str">
        <f t="shared" si="555"/>
        <v>06:00</v>
      </c>
      <c r="P1616" s="10" t="str">
        <f t="shared" si="556"/>
        <v/>
      </c>
      <c r="Q1616" s="48" t="str">
        <f t="shared" si="557"/>
        <v/>
      </c>
      <c r="R1616" s="48" t="str">
        <f t="shared" si="558"/>
        <v/>
      </c>
      <c r="S1616" s="42" t="str">
        <f t="shared" si="559"/>
        <v>DOPPIO</v>
      </c>
      <c r="T1616" s="57" t="str">
        <f>Tabella3[[#This Row],[Descrizione Attività]]</f>
        <v>Aliment.elett.CDZ CDZ piano II DIR sud</v>
      </c>
      <c r="U1616" s="57" t="str">
        <f>IF(Tabella1[[#This Row],[DATA]]="","","02")</f>
        <v>02</v>
      </c>
      <c r="V1616" s="34"/>
      <c r="W1616" s="34"/>
      <c r="X1616" s="33"/>
      <c r="Y1616" s="23"/>
      <c r="Z1616" s="21" t="str">
        <f t="shared" si="560"/>
        <v>lunedì</v>
      </c>
      <c r="AA1616" s="22">
        <f t="shared" si="561"/>
        <v>6</v>
      </c>
      <c r="AB1616" s="22" t="str">
        <f t="shared" si="562"/>
        <v>06:00</v>
      </c>
      <c r="AC1616" s="22" t="str">
        <f t="shared" si="563"/>
        <v>NO</v>
      </c>
      <c r="AD1616" s="46"/>
      <c r="AE1616" s="85">
        <v>45859</v>
      </c>
      <c r="AF1616" s="86" t="s">
        <v>57</v>
      </c>
      <c r="AG1616" s="86" t="s">
        <v>87</v>
      </c>
      <c r="AH1616" s="86">
        <v>5400258744</v>
      </c>
      <c r="AI1616" s="86">
        <v>10</v>
      </c>
      <c r="AJ1616" s="87">
        <v>6</v>
      </c>
      <c r="AK1616" s="87">
        <v>12</v>
      </c>
      <c r="AL1616" s="87">
        <v>12</v>
      </c>
      <c r="AM1616" s="86" t="s">
        <v>318</v>
      </c>
      <c r="AN1616" s="86" t="s">
        <v>45</v>
      </c>
      <c r="AO1616" s="75" t="s">
        <v>61</v>
      </c>
    </row>
    <row r="1617" spans="1:41" ht="14.45" customHeight="1">
      <c r="A1617" s="38"/>
      <c r="B1617" s="9">
        <f t="shared" si="550"/>
        <v>45859</v>
      </c>
      <c r="C1617" s="39">
        <f t="shared" si="567"/>
        <v>5400258744</v>
      </c>
      <c r="D1617" s="38" t="str">
        <f>IF(AF1617="", "", IFERROR(TEXT(INDEX(Tabella4[N°], MATCH("*"&amp;AF1617&amp;"*", Tabella4[DIPENDENTE], 0)), "0000"), "Non trovato"))</f>
        <v>1976</v>
      </c>
      <c r="E1617" s="38" t="str">
        <f>IF(AG1617="", "", IF(ISERROR(MATCH("*"&amp;AG1617&amp;"*", Tabella4[DIPENDENTE], 0)), "Non trovato", TEXT(INDEX(Tabella4[N°], MATCH("*"&amp;AG1617&amp;"*", Tabella4[DIPENDENTE], 0)), "0000")))</f>
        <v>2150</v>
      </c>
      <c r="F1617" s="48" t="str">
        <f t="shared" si="551"/>
        <v>RIZZA F</v>
      </c>
      <c r="G1617" s="48" t="str">
        <f t="shared" si="552"/>
        <v>RIZZA C</v>
      </c>
      <c r="H1617" s="57"/>
      <c r="I1617" s="68" t="str">
        <f t="shared" si="553"/>
        <v>02</v>
      </c>
      <c r="J1617" s="39" t="str">
        <f t="shared" si="564"/>
        <v/>
      </c>
      <c r="K1617" s="40" t="str">
        <f t="shared" si="565"/>
        <v>08:00</v>
      </c>
      <c r="L1617" s="48"/>
      <c r="M1617" s="41" t="str">
        <f t="shared" si="566"/>
        <v/>
      </c>
      <c r="N1617" s="41" t="str">
        <f t="shared" si="554"/>
        <v/>
      </c>
      <c r="O1617" s="10" t="str">
        <f t="shared" si="555"/>
        <v>08:00</v>
      </c>
      <c r="P1617" s="10" t="str">
        <f t="shared" si="556"/>
        <v/>
      </c>
      <c r="Q1617" s="48" t="str">
        <f t="shared" si="557"/>
        <v/>
      </c>
      <c r="R1617" s="48" t="str">
        <f t="shared" si="558"/>
        <v/>
      </c>
      <c r="S1617" s="42" t="str">
        <f t="shared" si="559"/>
        <v>DOPPIO</v>
      </c>
      <c r="T1617" s="57" t="str">
        <f>Tabella3[[#This Row],[Descrizione Attività]]</f>
        <v>Aliment.elett.CDZ CDZ piano II DIR sud</v>
      </c>
      <c r="U1617" s="57" t="str">
        <f>IF(Tabella1[[#This Row],[DATA]]="","","02")</f>
        <v>02</v>
      </c>
      <c r="V1617" s="34"/>
      <c r="W1617" s="34"/>
      <c r="X1617" s="33"/>
      <c r="Y1617" s="23"/>
      <c r="Z1617" s="21" t="str">
        <f t="shared" si="560"/>
        <v>lunedì</v>
      </c>
      <c r="AA1617" s="22">
        <f t="shared" si="561"/>
        <v>8</v>
      </c>
      <c r="AB1617" s="22" t="str">
        <f t="shared" si="562"/>
        <v>08:00</v>
      </c>
      <c r="AC1617" s="22" t="str">
        <f t="shared" si="563"/>
        <v>NO</v>
      </c>
      <c r="AD1617" s="46"/>
      <c r="AE1617" s="85">
        <v>45859</v>
      </c>
      <c r="AF1617" s="86" t="s">
        <v>77</v>
      </c>
      <c r="AG1617" s="86" t="s">
        <v>78</v>
      </c>
      <c r="AH1617" s="86">
        <v>5400258744</v>
      </c>
      <c r="AI1617" s="86">
        <v>10</v>
      </c>
      <c r="AJ1617" s="87">
        <v>6</v>
      </c>
      <c r="AK1617" s="87">
        <v>14</v>
      </c>
      <c r="AL1617" s="87">
        <v>16</v>
      </c>
      <c r="AM1617" s="86" t="s">
        <v>318</v>
      </c>
      <c r="AN1617" s="86" t="s">
        <v>45</v>
      </c>
      <c r="AO1617" s="75" t="s">
        <v>61</v>
      </c>
    </row>
    <row r="1618" spans="1:41" ht="14.45" customHeight="1">
      <c r="A1618" s="38"/>
      <c r="B1618" s="9">
        <f t="shared" si="550"/>
        <v>45859</v>
      </c>
      <c r="C1618" s="39">
        <f t="shared" si="567"/>
        <v>5400257236</v>
      </c>
      <c r="D1618" s="38" t="str">
        <f>IF(AF1618="", "", IFERROR(TEXT(INDEX(Tabella4[N°], MATCH("*"&amp;AF1618&amp;"*", Tabella4[DIPENDENTE], 0)), "0000"), "Non trovato"))</f>
        <v>0559</v>
      </c>
      <c r="E1618" s="38" t="str">
        <f>IF(AG1618="", "", IF(ISERROR(MATCH("*"&amp;AG1618&amp;"*", Tabella4[DIPENDENTE], 0)), "Non trovato", TEXT(INDEX(Tabella4[N°], MATCH("*"&amp;AG1618&amp;"*", Tabella4[DIPENDENTE], 0)), "0000")))</f>
        <v>0315</v>
      </c>
      <c r="F1618" s="48" t="str">
        <f t="shared" si="551"/>
        <v>MARINO A</v>
      </c>
      <c r="G1618" s="48" t="str">
        <f t="shared" si="552"/>
        <v>MIGNOSA F</v>
      </c>
      <c r="H1618" s="57"/>
      <c r="I1618" s="68" t="str">
        <f t="shared" si="553"/>
        <v>02</v>
      </c>
      <c r="J1618" s="39" t="str">
        <f t="shared" si="564"/>
        <v/>
      </c>
      <c r="K1618" s="40" t="str">
        <f t="shared" si="565"/>
        <v>08:00</v>
      </c>
      <c r="L1618" s="48"/>
      <c r="M1618" s="41" t="str">
        <f t="shared" si="566"/>
        <v/>
      </c>
      <c r="N1618" s="41" t="str">
        <f t="shared" si="554"/>
        <v/>
      </c>
      <c r="O1618" s="10" t="str">
        <f t="shared" si="555"/>
        <v>08:00</v>
      </c>
      <c r="P1618" s="10" t="str">
        <f t="shared" si="556"/>
        <v/>
      </c>
      <c r="Q1618" s="48" t="str">
        <f t="shared" si="557"/>
        <v/>
      </c>
      <c r="R1618" s="48" t="str">
        <f t="shared" si="558"/>
        <v/>
      </c>
      <c r="S1618" s="42" t="str">
        <f t="shared" si="559"/>
        <v>DOPPIO</v>
      </c>
      <c r="T1618" s="57" t="str">
        <f>Tabella3[[#This Row],[Descrizione Attività]]</f>
        <v>PA1S: squ elettr correttiva Luglio</v>
      </c>
      <c r="U1618" s="57" t="str">
        <f>IF(Tabella1[[#This Row],[DATA]]="","","02")</f>
        <v>02</v>
      </c>
      <c r="V1618" s="34"/>
      <c r="W1618" s="34"/>
      <c r="X1618" s="33"/>
      <c r="Y1618" s="23"/>
      <c r="Z1618" s="21" t="str">
        <f t="shared" si="560"/>
        <v>lunedì</v>
      </c>
      <c r="AA1618" s="22">
        <f t="shared" si="561"/>
        <v>8</v>
      </c>
      <c r="AB1618" s="22" t="str">
        <f t="shared" si="562"/>
        <v>08:00</v>
      </c>
      <c r="AC1618" s="22" t="str">
        <f t="shared" si="563"/>
        <v>NO</v>
      </c>
      <c r="AD1618" s="46"/>
      <c r="AE1618" s="85">
        <v>45859</v>
      </c>
      <c r="AF1618" s="86" t="s">
        <v>157</v>
      </c>
      <c r="AG1618" s="86" t="s">
        <v>66</v>
      </c>
      <c r="AH1618" s="75">
        <v>5400257236</v>
      </c>
      <c r="AI1618" s="86">
        <v>10</v>
      </c>
      <c r="AJ1618" s="87">
        <v>6</v>
      </c>
      <c r="AK1618" s="87">
        <v>14</v>
      </c>
      <c r="AL1618" s="87">
        <v>16</v>
      </c>
      <c r="AM1618" s="86" t="s">
        <v>254</v>
      </c>
      <c r="AN1618" s="86" t="s">
        <v>45</v>
      </c>
      <c r="AO1618" s="75" t="s">
        <v>61</v>
      </c>
    </row>
    <row r="1619" spans="1:41" ht="14.45" customHeight="1">
      <c r="A1619" s="38"/>
      <c r="B1619" s="9">
        <f t="shared" si="550"/>
        <v>45859</v>
      </c>
      <c r="C1619" s="39">
        <f t="shared" si="567"/>
        <v>5400257234</v>
      </c>
      <c r="D1619" s="38" t="str">
        <f>IF(AF1619="", "", IFERROR(TEXT(INDEX(Tabella4[N°], MATCH("*"&amp;AF1619&amp;"*", Tabella4[DIPENDENTE], 0)), "0000"), "Non trovato"))</f>
        <v>1894</v>
      </c>
      <c r="E1619" s="38" t="str">
        <f>IF(AG1619="", "", IF(ISERROR(MATCH("*"&amp;AG1619&amp;"*", Tabella4[DIPENDENTE], 0)), "Non trovato", TEXT(INDEX(Tabella4[N°], MATCH("*"&amp;AG1619&amp;"*", Tabella4[DIPENDENTE], 0)), "0000")))</f>
        <v>0285</v>
      </c>
      <c r="F1619" s="48" t="str">
        <f t="shared" si="551"/>
        <v>CORTESE</v>
      </c>
      <c r="G1619" s="48" t="str">
        <f t="shared" si="552"/>
        <v>GALIFFI</v>
      </c>
      <c r="H1619" s="57"/>
      <c r="I1619" s="68" t="str">
        <f t="shared" si="553"/>
        <v>02</v>
      </c>
      <c r="J1619" s="39" t="str">
        <f t="shared" si="564"/>
        <v/>
      </c>
      <c r="K1619" s="40" t="str">
        <f t="shared" si="565"/>
        <v>06:00</v>
      </c>
      <c r="L1619" s="48"/>
      <c r="M1619" s="41" t="str">
        <f t="shared" si="566"/>
        <v/>
      </c>
      <c r="N1619" s="41" t="str">
        <f t="shared" si="554"/>
        <v/>
      </c>
      <c r="O1619" s="10" t="str">
        <f t="shared" si="555"/>
        <v>06:00</v>
      </c>
      <c r="P1619" s="10" t="str">
        <f t="shared" si="556"/>
        <v/>
      </c>
      <c r="Q1619" s="48" t="str">
        <f t="shared" si="557"/>
        <v/>
      </c>
      <c r="R1619" s="48" t="str">
        <f t="shared" si="558"/>
        <v/>
      </c>
      <c r="S1619" s="42" t="str">
        <f t="shared" si="559"/>
        <v>DOPPIO</v>
      </c>
      <c r="T1619" s="57" t="str">
        <f>Tabella3[[#This Row],[Descrizione Attività]]</f>
        <v>Utilities: squ elett correttiva Luglio</v>
      </c>
      <c r="U1619" s="57" t="str">
        <f>IF(Tabella1[[#This Row],[DATA]]="","","02")</f>
        <v>02</v>
      </c>
      <c r="V1619" s="34"/>
      <c r="W1619" s="34"/>
      <c r="X1619" s="33"/>
      <c r="Y1619" s="23"/>
      <c r="Z1619" s="21" t="str">
        <f t="shared" si="560"/>
        <v>lunedì</v>
      </c>
      <c r="AA1619" s="22">
        <f t="shared" si="561"/>
        <v>6</v>
      </c>
      <c r="AB1619" s="22" t="str">
        <f t="shared" si="562"/>
        <v>06:00</v>
      </c>
      <c r="AC1619" s="22" t="str">
        <f t="shared" si="563"/>
        <v>NO</v>
      </c>
      <c r="AD1619" s="46"/>
      <c r="AE1619" s="85">
        <v>45859</v>
      </c>
      <c r="AF1619" s="86" t="s">
        <v>58</v>
      </c>
      <c r="AG1619" s="86" t="s">
        <v>267</v>
      </c>
      <c r="AH1619" s="75">
        <v>5400257234</v>
      </c>
      <c r="AI1619" s="86">
        <v>10</v>
      </c>
      <c r="AJ1619" s="87">
        <v>6</v>
      </c>
      <c r="AK1619" s="87">
        <v>12</v>
      </c>
      <c r="AL1619" s="87">
        <v>12</v>
      </c>
      <c r="AM1619" s="86" t="s">
        <v>265</v>
      </c>
      <c r="AN1619" s="86" t="s">
        <v>45</v>
      </c>
      <c r="AO1619" s="75" t="s">
        <v>61</v>
      </c>
    </row>
    <row r="1620" spans="1:41" ht="14.45" customHeight="1">
      <c r="A1620" s="38"/>
      <c r="B1620" s="9">
        <f t="shared" si="550"/>
        <v>45859</v>
      </c>
      <c r="C1620" s="39" t="str">
        <f t="shared" si="567"/>
        <v>23/134</v>
      </c>
      <c r="D1620" s="38" t="str">
        <f>IF(AF1620="", "", IFERROR(TEXT(INDEX(Tabella4[N°], MATCH("*"&amp;AF1620&amp;"*", Tabella4[DIPENDENTE], 0)), "0000"), "Non trovato"))</f>
        <v>2109</v>
      </c>
      <c r="E1620" s="38" t="str">
        <f>IF(AG1620="", "", IF(ISERROR(MATCH("*"&amp;AG1620&amp;"*", Tabella4[DIPENDENTE], 0)), "Non trovato", TEXT(INDEX(Tabella4[N°], MATCH("*"&amp;AG1620&amp;"*", Tabella4[DIPENDENTE], 0)), "0000")))</f>
        <v/>
      </c>
      <c r="F1620" s="48" t="str">
        <f t="shared" si="551"/>
        <v>CAVALLI</v>
      </c>
      <c r="G1620" s="48" t="str">
        <f t="shared" si="552"/>
        <v/>
      </c>
      <c r="H1620" s="57"/>
      <c r="I1620" s="68" t="str">
        <f t="shared" si="553"/>
        <v>02</v>
      </c>
      <c r="J1620" s="39" t="str">
        <f t="shared" si="564"/>
        <v/>
      </c>
      <c r="K1620" s="40" t="str">
        <f t="shared" si="565"/>
        <v>04:00</v>
      </c>
      <c r="L1620" s="48"/>
      <c r="M1620" s="41" t="str">
        <f t="shared" si="566"/>
        <v/>
      </c>
      <c r="N1620" s="41" t="str">
        <f t="shared" si="554"/>
        <v/>
      </c>
      <c r="O1620" s="10" t="str">
        <f t="shared" si="555"/>
        <v>04:00</v>
      </c>
      <c r="P1620" s="10" t="str">
        <f t="shared" si="556"/>
        <v/>
      </c>
      <c r="Q1620" s="48" t="str">
        <f t="shared" si="557"/>
        <v/>
      </c>
      <c r="R1620" s="48" t="str">
        <f t="shared" si="558"/>
        <v/>
      </c>
      <c r="S1620" s="42" t="str">
        <f t="shared" si="559"/>
        <v>SINGOLO</v>
      </c>
      <c r="T1620" s="57" t="str">
        <f>Tabella3[[#This Row],[Descrizione Attività]]</f>
        <v>Manutenzione Elettrica Isab</v>
      </c>
      <c r="U1620" s="57" t="str">
        <f>IF(Tabella1[[#This Row],[DATA]]="","","02")</f>
        <v>02</v>
      </c>
      <c r="V1620" s="34"/>
      <c r="W1620" s="34"/>
      <c r="X1620" s="33"/>
      <c r="Y1620" s="23"/>
      <c r="Z1620" s="21" t="str">
        <f t="shared" si="560"/>
        <v>lunedì</v>
      </c>
      <c r="AA1620" s="22">
        <f t="shared" si="561"/>
        <v>4</v>
      </c>
      <c r="AB1620" s="22" t="str">
        <f t="shared" si="562"/>
        <v>04:00</v>
      </c>
      <c r="AC1620" s="22" t="str">
        <f t="shared" si="563"/>
        <v>NO</v>
      </c>
      <c r="AD1620" s="46"/>
      <c r="AE1620" s="85">
        <v>45859</v>
      </c>
      <c r="AF1620" s="86" t="s">
        <v>114</v>
      </c>
      <c r="AG1620" s="86"/>
      <c r="AH1620" s="75">
        <v>23134</v>
      </c>
      <c r="AI1620" s="86">
        <v>10</v>
      </c>
      <c r="AJ1620" s="87">
        <v>10</v>
      </c>
      <c r="AK1620" s="87">
        <v>14</v>
      </c>
      <c r="AL1620" s="87">
        <v>4</v>
      </c>
      <c r="AM1620" s="86" t="s">
        <v>111</v>
      </c>
      <c r="AN1620" s="86" t="s">
        <v>49</v>
      </c>
      <c r="AO1620" s="75" t="s">
        <v>61</v>
      </c>
    </row>
    <row r="1621" spans="1:41" ht="14.45" customHeight="1">
      <c r="A1621" s="38"/>
      <c r="B1621" s="9">
        <f t="shared" si="550"/>
        <v>45859</v>
      </c>
      <c r="C1621" s="39">
        <f t="shared" si="567"/>
        <v>5400243313</v>
      </c>
      <c r="D1621" s="38" t="str">
        <f>IF(AF1621="", "", IFERROR(TEXT(INDEX(Tabella4[N°], MATCH("*"&amp;AF1621&amp;"*", Tabella4[DIPENDENTE], 0)), "0000"), "Non trovato"))</f>
        <v>0278</v>
      </c>
      <c r="E1621" s="38" t="str">
        <f>IF(AG1621="", "", IF(ISERROR(MATCH("*"&amp;AG1621&amp;"*", Tabella4[DIPENDENTE], 0)), "Non trovato", TEXT(INDEX(Tabella4[N°], MATCH("*"&amp;AG1621&amp;"*", Tabella4[DIPENDENTE], 0)), "0000")))</f>
        <v/>
      </c>
      <c r="F1621" s="48" t="str">
        <f t="shared" si="551"/>
        <v>INTRESSALVI</v>
      </c>
      <c r="G1621" s="48" t="str">
        <f t="shared" si="552"/>
        <v/>
      </c>
      <c r="H1621" s="57"/>
      <c r="I1621" s="68" t="str">
        <f t="shared" si="553"/>
        <v>02</v>
      </c>
      <c r="J1621" s="39" t="str">
        <f t="shared" si="564"/>
        <v/>
      </c>
      <c r="K1621" s="40" t="str">
        <f t="shared" si="565"/>
        <v>04:00</v>
      </c>
      <c r="L1621" s="48"/>
      <c r="M1621" s="41" t="str">
        <f t="shared" si="566"/>
        <v/>
      </c>
      <c r="N1621" s="41" t="str">
        <f t="shared" si="554"/>
        <v/>
      </c>
      <c r="O1621" s="10" t="str">
        <f t="shared" si="555"/>
        <v>04:00</v>
      </c>
      <c r="P1621" s="10" t="str">
        <f t="shared" si="556"/>
        <v/>
      </c>
      <c r="Q1621" s="48" t="str">
        <f t="shared" si="557"/>
        <v/>
      </c>
      <c r="R1621" s="48" t="str">
        <f t="shared" si="558"/>
        <v/>
      </c>
      <c r="S1621" s="42" t="str">
        <f t="shared" si="559"/>
        <v>SINGOLO</v>
      </c>
      <c r="T1621" s="57" t="str">
        <f>Tabella3[[#This Row],[Descrizione Attività]]</f>
        <v>Assistenza ELE attività edili_2025</v>
      </c>
      <c r="U1621" s="57" t="str">
        <f>IF(Tabella1[[#This Row],[DATA]]="","","02")</f>
        <v>02</v>
      </c>
      <c r="V1621" s="34"/>
      <c r="W1621" s="34"/>
      <c r="X1621" s="33"/>
      <c r="Y1621" s="23"/>
      <c r="Z1621" s="21" t="str">
        <f t="shared" si="560"/>
        <v>lunedì</v>
      </c>
      <c r="AA1621" s="22">
        <f t="shared" si="561"/>
        <v>4</v>
      </c>
      <c r="AB1621" s="22" t="str">
        <f t="shared" si="562"/>
        <v>04:00</v>
      </c>
      <c r="AC1621" s="22" t="str">
        <f t="shared" si="563"/>
        <v>NO</v>
      </c>
      <c r="AD1621" s="46"/>
      <c r="AE1621" s="85">
        <v>45859</v>
      </c>
      <c r="AF1621" s="86" t="s">
        <v>50</v>
      </c>
      <c r="AG1621" s="86"/>
      <c r="AH1621" s="75">
        <v>5400243313</v>
      </c>
      <c r="AI1621" s="86">
        <v>10</v>
      </c>
      <c r="AJ1621" s="87">
        <v>6</v>
      </c>
      <c r="AK1621" s="87">
        <v>10</v>
      </c>
      <c r="AL1621" s="87">
        <v>4</v>
      </c>
      <c r="AM1621" s="86" t="s">
        <v>145</v>
      </c>
      <c r="AN1621" s="86" t="s">
        <v>45</v>
      </c>
      <c r="AO1621" s="75" t="s">
        <v>61</v>
      </c>
    </row>
    <row r="1622" spans="1:41" ht="14.45" customHeight="1">
      <c r="A1622" s="38"/>
      <c r="B1622" s="9">
        <f t="shared" si="550"/>
        <v>45859</v>
      </c>
      <c r="C1622" s="39">
        <f t="shared" si="567"/>
        <v>5400243313</v>
      </c>
      <c r="D1622" s="38" t="str">
        <f>IF(AF1622="", "", IFERROR(TEXT(INDEX(Tabella4[N°], MATCH("*"&amp;AF1622&amp;"*", Tabella4[DIPENDENTE], 0)), "0000"), "Non trovato"))</f>
        <v>1904</v>
      </c>
      <c r="E1622" s="38" t="str">
        <f>IF(AG1622="", "", IF(ISERROR(MATCH("*"&amp;AG1622&amp;"*", Tabella4[DIPENDENTE], 0)), "Non trovato", TEXT(INDEX(Tabella4[N°], MATCH("*"&amp;AG1622&amp;"*", Tabella4[DIPENDENTE], 0)), "0000")))</f>
        <v/>
      </c>
      <c r="F1622" s="48" t="str">
        <f t="shared" si="551"/>
        <v>LA ROCCA</v>
      </c>
      <c r="G1622" s="48" t="str">
        <f t="shared" si="552"/>
        <v/>
      </c>
      <c r="H1622" s="57"/>
      <c r="I1622" s="68" t="str">
        <f t="shared" si="553"/>
        <v>02</v>
      </c>
      <c r="J1622" s="39" t="str">
        <f t="shared" si="564"/>
        <v/>
      </c>
      <c r="K1622" s="40" t="str">
        <f t="shared" si="565"/>
        <v>06:00</v>
      </c>
      <c r="L1622" s="48"/>
      <c r="M1622" s="41" t="str">
        <f t="shared" si="566"/>
        <v/>
      </c>
      <c r="N1622" s="41" t="str">
        <f t="shared" si="554"/>
        <v/>
      </c>
      <c r="O1622" s="10" t="str">
        <f t="shared" si="555"/>
        <v>06:00</v>
      </c>
      <c r="P1622" s="10" t="str">
        <f t="shared" si="556"/>
        <v/>
      </c>
      <c r="Q1622" s="48" t="str">
        <f t="shared" si="557"/>
        <v/>
      </c>
      <c r="R1622" s="48" t="str">
        <f t="shared" si="558"/>
        <v/>
      </c>
      <c r="S1622" s="42" t="str">
        <f t="shared" si="559"/>
        <v>SINGOLO</v>
      </c>
      <c r="T1622" s="57" t="str">
        <f>Tabella3[[#This Row],[Descrizione Attività]]</f>
        <v>Assistenza ELE attività edili_2025</v>
      </c>
      <c r="U1622" s="57" t="str">
        <f>IF(Tabella1[[#This Row],[DATA]]="","","02")</f>
        <v>02</v>
      </c>
      <c r="V1622" s="34"/>
      <c r="W1622" s="34"/>
      <c r="X1622" s="33"/>
      <c r="Y1622" s="23"/>
      <c r="Z1622" s="21" t="str">
        <f t="shared" si="560"/>
        <v>lunedì</v>
      </c>
      <c r="AA1622" s="22">
        <f t="shared" si="561"/>
        <v>6</v>
      </c>
      <c r="AB1622" s="22" t="str">
        <f t="shared" si="562"/>
        <v>06:00</v>
      </c>
      <c r="AC1622" s="22" t="str">
        <f t="shared" si="563"/>
        <v>NO</v>
      </c>
      <c r="AD1622" s="46"/>
      <c r="AE1622" s="85">
        <v>45859</v>
      </c>
      <c r="AF1622" s="86" t="s">
        <v>59</v>
      </c>
      <c r="AG1622" s="86"/>
      <c r="AH1622" s="75">
        <v>5400243313</v>
      </c>
      <c r="AI1622" s="86">
        <v>10</v>
      </c>
      <c r="AJ1622" s="87">
        <v>6</v>
      </c>
      <c r="AK1622" s="87">
        <v>12</v>
      </c>
      <c r="AL1622" s="87">
        <v>6</v>
      </c>
      <c r="AM1622" s="86" t="s">
        <v>145</v>
      </c>
      <c r="AN1622" s="86" t="s">
        <v>45</v>
      </c>
      <c r="AO1622" s="75" t="s">
        <v>61</v>
      </c>
    </row>
    <row r="1623" spans="1:41" ht="14.45" customHeight="1">
      <c r="A1623" s="38"/>
      <c r="B1623" s="9">
        <f t="shared" si="550"/>
        <v>45859</v>
      </c>
      <c r="C1623" s="39">
        <f t="shared" si="567"/>
        <v>5400243313</v>
      </c>
      <c r="D1623" s="38" t="str">
        <f>IF(AF1623="", "", IFERROR(TEXT(INDEX(Tabella4[N°], MATCH("*"&amp;AF1623&amp;"*", Tabella4[DIPENDENTE], 0)), "0000"), "Non trovato"))</f>
        <v>1833</v>
      </c>
      <c r="E1623" s="38" t="str">
        <f>IF(AG1623="", "", IF(ISERROR(MATCH("*"&amp;AG1623&amp;"*", Tabella4[DIPENDENTE], 0)), "Non trovato", TEXT(INDEX(Tabella4[N°], MATCH("*"&amp;AG1623&amp;"*", Tabella4[DIPENDENTE], 0)), "0000")))</f>
        <v/>
      </c>
      <c r="F1623" s="48" t="str">
        <f t="shared" si="551"/>
        <v>MICELI</v>
      </c>
      <c r="G1623" s="48" t="str">
        <f t="shared" si="552"/>
        <v/>
      </c>
      <c r="H1623" s="57"/>
      <c r="I1623" s="68" t="str">
        <f t="shared" si="553"/>
        <v>02</v>
      </c>
      <c r="J1623" s="39" t="str">
        <f t="shared" si="564"/>
        <v/>
      </c>
      <c r="K1623" s="40" t="str">
        <f t="shared" si="565"/>
        <v>02:00</v>
      </c>
      <c r="L1623" s="48"/>
      <c r="M1623" s="41" t="str">
        <f t="shared" si="566"/>
        <v/>
      </c>
      <c r="N1623" s="41" t="str">
        <f t="shared" si="554"/>
        <v/>
      </c>
      <c r="O1623" s="10" t="str">
        <f t="shared" si="555"/>
        <v>02:00</v>
      </c>
      <c r="P1623" s="10" t="str">
        <f t="shared" si="556"/>
        <v/>
      </c>
      <c r="Q1623" s="48" t="str">
        <f t="shared" si="557"/>
        <v/>
      </c>
      <c r="R1623" s="48" t="str">
        <f t="shared" si="558"/>
        <v/>
      </c>
      <c r="S1623" s="42" t="str">
        <f t="shared" si="559"/>
        <v>SINGOLO</v>
      </c>
      <c r="T1623" s="57" t="str">
        <f>Tabella3[[#This Row],[Descrizione Attività]]</f>
        <v>Assistenza ELE attività edili_2025</v>
      </c>
      <c r="U1623" s="57" t="str">
        <f>IF(Tabella1[[#This Row],[DATA]]="","","02")</f>
        <v>02</v>
      </c>
      <c r="V1623" s="34"/>
      <c r="W1623" s="34"/>
      <c r="X1623" s="33"/>
      <c r="Y1623" s="23"/>
      <c r="Z1623" s="21" t="str">
        <f t="shared" si="560"/>
        <v>lunedì</v>
      </c>
      <c r="AA1623" s="22">
        <f t="shared" si="561"/>
        <v>2</v>
      </c>
      <c r="AB1623" s="22" t="str">
        <f t="shared" si="562"/>
        <v>02:00</v>
      </c>
      <c r="AC1623" s="22" t="str">
        <f t="shared" si="563"/>
        <v>NO</v>
      </c>
      <c r="AD1623" s="46"/>
      <c r="AE1623" s="85">
        <v>45859</v>
      </c>
      <c r="AF1623" s="86" t="s">
        <v>82</v>
      </c>
      <c r="AG1623" s="86"/>
      <c r="AH1623" s="75">
        <v>5400243313</v>
      </c>
      <c r="AI1623" s="86">
        <v>10</v>
      </c>
      <c r="AJ1623" s="87">
        <v>10</v>
      </c>
      <c r="AK1623" s="87">
        <v>12</v>
      </c>
      <c r="AL1623" s="87">
        <v>2</v>
      </c>
      <c r="AM1623" s="86" t="s">
        <v>145</v>
      </c>
      <c r="AN1623" s="86" t="s">
        <v>45</v>
      </c>
      <c r="AO1623" s="75" t="s">
        <v>61</v>
      </c>
    </row>
    <row r="1624" spans="1:41" ht="14.45" customHeight="1">
      <c r="A1624" s="38"/>
      <c r="B1624" s="9">
        <f t="shared" si="550"/>
        <v>45859</v>
      </c>
      <c r="C1624" s="39">
        <f t="shared" si="567"/>
        <v>5400258771</v>
      </c>
      <c r="D1624" s="38" t="str">
        <f>IF(AF1624="", "", IFERROR(TEXT(INDEX(Tabella4[N°], MATCH("*"&amp;AF1624&amp;"*", Tabella4[DIPENDENTE], 0)), "0000"), "Non trovato"))</f>
        <v>0266</v>
      </c>
      <c r="E1624" s="38" t="str">
        <f>IF(AG1624="", "", IF(ISERROR(MATCH("*"&amp;AG1624&amp;"*", Tabella4[DIPENDENTE], 0)), "Non trovato", TEXT(INDEX(Tabella4[N°], MATCH("*"&amp;AG1624&amp;"*", Tabella4[DIPENDENTE], 0)), "0000")))</f>
        <v>0319</v>
      </c>
      <c r="F1624" s="48" t="str">
        <f t="shared" si="551"/>
        <v>DI SALVO</v>
      </c>
      <c r="G1624" s="48" t="str">
        <f t="shared" si="552"/>
        <v>AMARA</v>
      </c>
      <c r="H1624" s="57"/>
      <c r="I1624" s="68" t="str">
        <f t="shared" si="553"/>
        <v>02</v>
      </c>
      <c r="J1624" s="39" t="str">
        <f t="shared" si="564"/>
        <v/>
      </c>
      <c r="K1624" s="40" t="str">
        <f t="shared" si="565"/>
        <v>02:00</v>
      </c>
      <c r="L1624" s="48"/>
      <c r="M1624" s="41" t="str">
        <f t="shared" si="566"/>
        <v/>
      </c>
      <c r="N1624" s="41" t="str">
        <f t="shared" si="554"/>
        <v/>
      </c>
      <c r="O1624" s="10" t="str">
        <f t="shared" si="555"/>
        <v>02:00</v>
      </c>
      <c r="P1624" s="10" t="str">
        <f t="shared" si="556"/>
        <v/>
      </c>
      <c r="Q1624" s="48" t="str">
        <f t="shared" si="557"/>
        <v/>
      </c>
      <c r="R1624" s="48" t="str">
        <f t="shared" si="558"/>
        <v/>
      </c>
      <c r="S1624" s="42" t="str">
        <f t="shared" si="559"/>
        <v>DOPPIO</v>
      </c>
      <c r="T1624" s="57" t="str">
        <f>Tabella3[[#This Row],[Descrizione Attività]]</f>
        <v>1400: faretti per attività su FC-02</v>
      </c>
      <c r="U1624" s="57" t="str">
        <f>IF(Tabella1[[#This Row],[DATA]]="","","02")</f>
        <v>02</v>
      </c>
      <c r="V1624" s="34"/>
      <c r="W1624" s="34"/>
      <c r="X1624" s="33"/>
      <c r="Y1624" s="23"/>
      <c r="Z1624" s="21" t="str">
        <f t="shared" si="560"/>
        <v>lunedì</v>
      </c>
      <c r="AA1624" s="22">
        <f t="shared" si="561"/>
        <v>2</v>
      </c>
      <c r="AB1624" s="22" t="str">
        <f t="shared" si="562"/>
        <v>02:00</v>
      </c>
      <c r="AC1624" s="22" t="str">
        <f t="shared" si="563"/>
        <v>NO</v>
      </c>
      <c r="AD1624" s="46"/>
      <c r="AE1624" s="85">
        <v>45859</v>
      </c>
      <c r="AF1624" s="86" t="s">
        <v>54</v>
      </c>
      <c r="AG1624" s="86" t="s">
        <v>155</v>
      </c>
      <c r="AH1624" s="75">
        <v>5400258771</v>
      </c>
      <c r="AI1624" s="86">
        <v>10</v>
      </c>
      <c r="AJ1624" s="87">
        <v>6</v>
      </c>
      <c r="AK1624" s="87">
        <v>8</v>
      </c>
      <c r="AL1624" s="87">
        <v>4</v>
      </c>
      <c r="AM1624" s="86" t="s">
        <v>319</v>
      </c>
      <c r="AN1624" s="86" t="s">
        <v>45</v>
      </c>
      <c r="AO1624" s="75" t="s">
        <v>61</v>
      </c>
    </row>
    <row r="1625" spans="1:41" ht="14.45" customHeight="1">
      <c r="A1625" s="38"/>
      <c r="B1625" s="9">
        <f t="shared" si="550"/>
        <v>45859</v>
      </c>
      <c r="C1625" s="39">
        <f t="shared" si="567"/>
        <v>5400251870</v>
      </c>
      <c r="D1625" s="38" t="str">
        <f>IF(AF1625="", "", IFERROR(TEXT(INDEX(Tabella4[N°], MATCH("*"&amp;AF1625&amp;"*", Tabella4[DIPENDENTE], 0)), "0000"), "Non trovato"))</f>
        <v>0263</v>
      </c>
      <c r="E1625" s="38" t="str">
        <f>IF(AG1625="", "", IF(ISERROR(MATCH("*"&amp;AG1625&amp;"*", Tabella4[DIPENDENTE], 0)), "Non trovato", TEXT(INDEX(Tabella4[N°], MATCH("*"&amp;AG1625&amp;"*", Tabella4[DIPENDENTE], 0)), "0000")))</f>
        <v/>
      </c>
      <c r="F1625" s="48" t="str">
        <f t="shared" si="551"/>
        <v>ROSSITTO G</v>
      </c>
      <c r="G1625" s="48" t="str">
        <f t="shared" si="552"/>
        <v/>
      </c>
      <c r="H1625" s="57"/>
      <c r="I1625" s="68" t="str">
        <f t="shared" si="553"/>
        <v>02</v>
      </c>
      <c r="J1625" s="39" t="str">
        <f t="shared" si="564"/>
        <v/>
      </c>
      <c r="K1625" s="40" t="str">
        <f t="shared" si="565"/>
        <v>08:00</v>
      </c>
      <c r="L1625" s="48"/>
      <c r="M1625" s="41" t="str">
        <f t="shared" si="566"/>
        <v/>
      </c>
      <c r="N1625" s="41" t="str">
        <f t="shared" si="554"/>
        <v/>
      </c>
      <c r="O1625" s="10" t="str">
        <f t="shared" si="555"/>
        <v>08:00</v>
      </c>
      <c r="P1625" s="10" t="str">
        <f t="shared" si="556"/>
        <v/>
      </c>
      <c r="Q1625" s="48" t="str">
        <f t="shared" si="557"/>
        <v/>
      </c>
      <c r="R1625" s="48" t="str">
        <f t="shared" si="558"/>
        <v/>
      </c>
      <c r="S1625" s="42" t="str">
        <f t="shared" si="559"/>
        <v>SINGOLO</v>
      </c>
      <c r="T1625" s="57" t="str">
        <f>Tabella3[[#This Row],[Descrizione Attività]]</f>
        <v>LAVORI ELESTRUM SOST 500 T-103</v>
      </c>
      <c r="U1625" s="57" t="str">
        <f>IF(Tabella1[[#This Row],[DATA]]="","","02")</f>
        <v>02</v>
      </c>
      <c r="V1625" s="34"/>
      <c r="W1625" s="34"/>
      <c r="X1625" s="33"/>
      <c r="Y1625" s="23"/>
      <c r="Z1625" s="21" t="str">
        <f t="shared" si="560"/>
        <v>lunedì</v>
      </c>
      <c r="AA1625" s="22">
        <f t="shared" si="561"/>
        <v>8</v>
      </c>
      <c r="AB1625" s="22" t="str">
        <f t="shared" si="562"/>
        <v>08:00</v>
      </c>
      <c r="AC1625" s="22" t="str">
        <f t="shared" si="563"/>
        <v>NO</v>
      </c>
      <c r="AD1625" s="46"/>
      <c r="AE1625" s="85">
        <v>45859</v>
      </c>
      <c r="AF1625" s="86" t="s">
        <v>110</v>
      </c>
      <c r="AG1625" s="86"/>
      <c r="AH1625" s="75">
        <v>5400251870</v>
      </c>
      <c r="AI1625" s="86">
        <v>10</v>
      </c>
      <c r="AJ1625" s="87">
        <v>6</v>
      </c>
      <c r="AK1625" s="87">
        <v>14</v>
      </c>
      <c r="AL1625" s="87">
        <v>8</v>
      </c>
      <c r="AM1625" s="86" t="s">
        <v>283</v>
      </c>
      <c r="AN1625" s="86" t="s">
        <v>45</v>
      </c>
      <c r="AO1625" s="75" t="s">
        <v>61</v>
      </c>
    </row>
    <row r="1626" spans="1:41" ht="14.45" customHeight="1">
      <c r="A1626" s="38"/>
      <c r="B1626" s="9">
        <f t="shared" si="550"/>
        <v>45859</v>
      </c>
      <c r="C1626" s="39">
        <f t="shared" si="567"/>
        <v>5400251870</v>
      </c>
      <c r="D1626" s="38" t="str">
        <f>IF(AF1626="", "", IFERROR(TEXT(INDEX(Tabella4[N°], MATCH("*"&amp;AF1626&amp;"*", Tabella4[DIPENDENTE], 0)), "0000"), "Non trovato"))</f>
        <v>0483</v>
      </c>
      <c r="E1626" s="38" t="str">
        <f>IF(AG1626="", "", IF(ISERROR(MATCH("*"&amp;AG1626&amp;"*", Tabella4[DIPENDENTE], 0)), "Non trovato", TEXT(INDEX(Tabella4[N°], MATCH("*"&amp;AG1626&amp;"*", Tabella4[DIPENDENTE], 0)), "0000")))</f>
        <v/>
      </c>
      <c r="F1626" s="48" t="str">
        <f t="shared" si="551"/>
        <v>SCARAVELLI</v>
      </c>
      <c r="G1626" s="48" t="str">
        <f t="shared" si="552"/>
        <v/>
      </c>
      <c r="H1626" s="57"/>
      <c r="I1626" s="68" t="str">
        <f t="shared" si="553"/>
        <v>02</v>
      </c>
      <c r="J1626" s="39" t="str">
        <f t="shared" si="564"/>
        <v/>
      </c>
      <c r="K1626" s="40" t="str">
        <f t="shared" si="565"/>
        <v>04:00</v>
      </c>
      <c r="L1626" s="48"/>
      <c r="M1626" s="41" t="str">
        <f t="shared" si="566"/>
        <v/>
      </c>
      <c r="N1626" s="41" t="str">
        <f t="shared" si="554"/>
        <v/>
      </c>
      <c r="O1626" s="10" t="str">
        <f t="shared" si="555"/>
        <v>04:00</v>
      </c>
      <c r="P1626" s="10" t="str">
        <f t="shared" si="556"/>
        <v/>
      </c>
      <c r="Q1626" s="48" t="str">
        <f t="shared" si="557"/>
        <v/>
      </c>
      <c r="R1626" s="48" t="str">
        <f t="shared" si="558"/>
        <v/>
      </c>
      <c r="S1626" s="42" t="str">
        <f t="shared" si="559"/>
        <v>SINGOLO</v>
      </c>
      <c r="T1626" s="57" t="str">
        <f>Tabella3[[#This Row],[Descrizione Attività]]</f>
        <v>LAVORI ELESTRUM SOST 500 T-103</v>
      </c>
      <c r="U1626" s="57" t="str">
        <f>IF(Tabella1[[#This Row],[DATA]]="","","02")</f>
        <v>02</v>
      </c>
      <c r="V1626" s="34"/>
      <c r="W1626" s="34"/>
      <c r="X1626" s="33"/>
      <c r="Y1626" s="23"/>
      <c r="Z1626" s="21" t="str">
        <f t="shared" si="560"/>
        <v>lunedì</v>
      </c>
      <c r="AA1626" s="22">
        <f t="shared" si="561"/>
        <v>4</v>
      </c>
      <c r="AB1626" s="22" t="str">
        <f t="shared" si="562"/>
        <v>04:00</v>
      </c>
      <c r="AC1626" s="22" t="str">
        <f t="shared" si="563"/>
        <v>NO</v>
      </c>
      <c r="AD1626" s="46"/>
      <c r="AE1626" s="85">
        <v>45859</v>
      </c>
      <c r="AF1626" s="86" t="s">
        <v>51</v>
      </c>
      <c r="AG1626" s="86"/>
      <c r="AH1626" s="75">
        <v>5400251870</v>
      </c>
      <c r="AI1626" s="86">
        <v>10</v>
      </c>
      <c r="AJ1626" s="87">
        <v>6</v>
      </c>
      <c r="AK1626" s="87">
        <v>10</v>
      </c>
      <c r="AL1626" s="87">
        <v>4</v>
      </c>
      <c r="AM1626" s="86" t="s">
        <v>283</v>
      </c>
      <c r="AN1626" s="86" t="s">
        <v>45</v>
      </c>
      <c r="AO1626" s="75" t="s">
        <v>61</v>
      </c>
    </row>
    <row r="1627" spans="1:41" ht="14.45" customHeight="1">
      <c r="A1627" s="38"/>
      <c r="B1627" s="9">
        <f t="shared" si="550"/>
        <v>45859</v>
      </c>
      <c r="C1627" s="39">
        <f t="shared" si="567"/>
        <v>5400251870</v>
      </c>
      <c r="D1627" s="38" t="str">
        <f>IF(AF1627="", "", IFERROR(TEXT(INDEX(Tabella4[N°], MATCH("*"&amp;AF1627&amp;"*", Tabella4[DIPENDENTE], 0)), "0000"), "Non trovato"))</f>
        <v>2011</v>
      </c>
      <c r="E1627" s="38" t="str">
        <f>IF(AG1627="", "", IF(ISERROR(MATCH("*"&amp;AG1627&amp;"*", Tabella4[DIPENDENTE], 0)), "Non trovato", TEXT(INDEX(Tabella4[N°], MATCH("*"&amp;AG1627&amp;"*", Tabella4[DIPENDENTE], 0)), "0000")))</f>
        <v/>
      </c>
      <c r="F1627" s="48" t="str">
        <f t="shared" si="551"/>
        <v>SCAVULLO</v>
      </c>
      <c r="G1627" s="48" t="str">
        <f t="shared" si="552"/>
        <v/>
      </c>
      <c r="H1627" s="57"/>
      <c r="I1627" s="68" t="str">
        <f t="shared" si="553"/>
        <v>02</v>
      </c>
      <c r="J1627" s="39" t="str">
        <f t="shared" si="564"/>
        <v/>
      </c>
      <c r="K1627" s="40" t="str">
        <f t="shared" si="565"/>
        <v>02:00</v>
      </c>
      <c r="L1627" s="48"/>
      <c r="M1627" s="41" t="str">
        <f t="shared" si="566"/>
        <v/>
      </c>
      <c r="N1627" s="41" t="str">
        <f t="shared" si="554"/>
        <v/>
      </c>
      <c r="O1627" s="10" t="str">
        <f t="shared" si="555"/>
        <v>02:00</v>
      </c>
      <c r="P1627" s="10" t="str">
        <f t="shared" si="556"/>
        <v/>
      </c>
      <c r="Q1627" s="48" t="str">
        <f t="shared" si="557"/>
        <v/>
      </c>
      <c r="R1627" s="48" t="str">
        <f t="shared" si="558"/>
        <v/>
      </c>
      <c r="S1627" s="42" t="str">
        <f t="shared" si="559"/>
        <v>SINGOLO</v>
      </c>
      <c r="T1627" s="57" t="str">
        <f>Tabella3[[#This Row],[Descrizione Attività]]</f>
        <v>LAVORI ELESTRUM SOST 500 T-103</v>
      </c>
      <c r="U1627" s="57" t="str">
        <f>IF(Tabella1[[#This Row],[DATA]]="","","02")</f>
        <v>02</v>
      </c>
      <c r="V1627" s="34"/>
      <c r="W1627" s="34"/>
      <c r="X1627" s="33"/>
      <c r="Y1627" s="23"/>
      <c r="Z1627" s="21" t="str">
        <f t="shared" si="560"/>
        <v>lunedì</v>
      </c>
      <c r="AA1627" s="22">
        <f t="shared" si="561"/>
        <v>2</v>
      </c>
      <c r="AB1627" s="22" t="str">
        <f t="shared" si="562"/>
        <v>02:00</v>
      </c>
      <c r="AC1627" s="22" t="str">
        <f t="shared" si="563"/>
        <v>NO</v>
      </c>
      <c r="AD1627" s="46"/>
      <c r="AE1627" s="85">
        <v>45859</v>
      </c>
      <c r="AF1627" s="86" t="s">
        <v>84</v>
      </c>
      <c r="AG1627" s="86"/>
      <c r="AH1627" s="75">
        <v>5400251870</v>
      </c>
      <c r="AI1627" s="86">
        <v>10</v>
      </c>
      <c r="AJ1627" s="87">
        <v>10</v>
      </c>
      <c r="AK1627" s="87">
        <v>12</v>
      </c>
      <c r="AL1627" s="87">
        <v>2</v>
      </c>
      <c r="AM1627" s="86" t="s">
        <v>283</v>
      </c>
      <c r="AN1627" s="86" t="s">
        <v>45</v>
      </c>
      <c r="AO1627" s="75" t="s">
        <v>61</v>
      </c>
    </row>
    <row r="1628" spans="1:41" ht="14.45" customHeight="1">
      <c r="A1628" s="38"/>
      <c r="B1628" s="9">
        <f t="shared" si="550"/>
        <v>45859</v>
      </c>
      <c r="C1628" s="39" t="str">
        <f t="shared" si="567"/>
        <v>19/061</v>
      </c>
      <c r="D1628" s="38" t="str">
        <f>IF(AF1628="", "", IFERROR(TEXT(INDEX(Tabella4[N°], MATCH("*"&amp;AF1628&amp;"*", Tabella4[DIPENDENTE], 0)), "0000"), "Non trovato"))</f>
        <v>0319</v>
      </c>
      <c r="E1628" s="38" t="str">
        <f>IF(AG1628="", "", IF(ISERROR(MATCH("*"&amp;AG1628&amp;"*", Tabella4[DIPENDENTE], 0)), "Non trovato", TEXT(INDEX(Tabella4[N°], MATCH("*"&amp;AG1628&amp;"*", Tabella4[DIPENDENTE], 0)), "0000")))</f>
        <v/>
      </c>
      <c r="F1628" s="48" t="str">
        <f t="shared" si="551"/>
        <v>AMARA</v>
      </c>
      <c r="G1628" s="48" t="str">
        <f t="shared" si="552"/>
        <v/>
      </c>
      <c r="H1628" s="57"/>
      <c r="I1628" s="68" t="str">
        <f t="shared" si="553"/>
        <v>02</v>
      </c>
      <c r="J1628" s="39" t="str">
        <f t="shared" si="564"/>
        <v/>
      </c>
      <c r="K1628" s="40" t="str">
        <f t="shared" si="565"/>
        <v>04:00</v>
      </c>
      <c r="L1628" s="48"/>
      <c r="M1628" s="41" t="str">
        <f t="shared" si="566"/>
        <v/>
      </c>
      <c r="N1628" s="41" t="str">
        <f t="shared" si="554"/>
        <v/>
      </c>
      <c r="O1628" s="10" t="str">
        <f t="shared" si="555"/>
        <v>04:00</v>
      </c>
      <c r="P1628" s="10" t="str">
        <f t="shared" si="556"/>
        <v/>
      </c>
      <c r="Q1628" s="48" t="str">
        <f t="shared" si="557"/>
        <v/>
      </c>
      <c r="R1628" s="48" t="str">
        <f t="shared" si="558"/>
        <v/>
      </c>
      <c r="S1628" s="42" t="str">
        <f t="shared" si="559"/>
        <v>SINGOLO</v>
      </c>
      <c r="T1628" s="57" t="str">
        <f>Tabella3[[#This Row],[Descrizione Attività]]</f>
        <v>Man.Preventiva e correttiva Prese Campione c/o Isab Sud</v>
      </c>
      <c r="U1628" s="57" t="str">
        <f>IF(Tabella1[[#This Row],[DATA]]="","","02")</f>
        <v>02</v>
      </c>
      <c r="V1628" s="34"/>
      <c r="W1628" s="34"/>
      <c r="X1628" s="33"/>
      <c r="Y1628" s="23"/>
      <c r="Z1628" s="21" t="str">
        <f t="shared" si="560"/>
        <v>lunedì</v>
      </c>
      <c r="AA1628" s="22">
        <f t="shared" si="561"/>
        <v>4</v>
      </c>
      <c r="AB1628" s="22" t="str">
        <f t="shared" si="562"/>
        <v>04:00</v>
      </c>
      <c r="AC1628" s="22" t="str">
        <f t="shared" si="563"/>
        <v>NO</v>
      </c>
      <c r="AD1628" s="46"/>
      <c r="AE1628" s="85">
        <v>45859</v>
      </c>
      <c r="AF1628" s="86" t="s">
        <v>155</v>
      </c>
      <c r="AG1628" s="86"/>
      <c r="AH1628" s="75">
        <v>19061</v>
      </c>
      <c r="AI1628" s="86">
        <v>10</v>
      </c>
      <c r="AJ1628" s="87">
        <v>8</v>
      </c>
      <c r="AK1628" s="87">
        <v>12</v>
      </c>
      <c r="AL1628" s="87">
        <v>4</v>
      </c>
      <c r="AM1628" s="86" t="s">
        <v>164</v>
      </c>
      <c r="AN1628" s="86" t="s">
        <v>49</v>
      </c>
      <c r="AO1628" s="75" t="s">
        <v>165</v>
      </c>
    </row>
    <row r="1629" spans="1:41" ht="14.45" customHeight="1">
      <c r="A1629" s="38"/>
      <c r="B1629" s="9">
        <f t="shared" si="550"/>
        <v>45859</v>
      </c>
      <c r="C1629" s="39">
        <f t="shared" si="567"/>
        <v>404</v>
      </c>
      <c r="D1629" s="38" t="str">
        <f>IF(AF1629="", "", IFERROR(TEXT(INDEX(Tabella4[N°], MATCH("*"&amp;AF1629&amp;"*", Tabella4[DIPENDENTE], 0)), "0000"), "Non trovato"))</f>
        <v>0278</v>
      </c>
      <c r="E1629" s="38" t="str">
        <f>IF(AG1629="", "", IF(ISERROR(MATCH("*"&amp;AG1629&amp;"*", Tabella4[DIPENDENTE], 0)), "Non trovato", TEXT(INDEX(Tabella4[N°], MATCH("*"&amp;AG1629&amp;"*", Tabella4[DIPENDENTE], 0)), "0000")))</f>
        <v/>
      </c>
      <c r="F1629" s="48" t="str">
        <f t="shared" si="551"/>
        <v>INTRESSALVI</v>
      </c>
      <c r="G1629" s="48" t="str">
        <f t="shared" si="552"/>
        <v/>
      </c>
      <c r="H1629" s="57"/>
      <c r="I1629" s="68" t="str">
        <f t="shared" si="553"/>
        <v>02</v>
      </c>
      <c r="J1629" s="39" t="str">
        <f t="shared" si="564"/>
        <v>02:00</v>
      </c>
      <c r="K1629" s="40" t="str">
        <f t="shared" si="565"/>
        <v/>
      </c>
      <c r="L1629" s="48"/>
      <c r="M1629" s="41" t="str">
        <f t="shared" si="566"/>
        <v/>
      </c>
      <c r="N1629" s="41" t="str">
        <f t="shared" si="554"/>
        <v/>
      </c>
      <c r="O1629" s="10" t="str">
        <f t="shared" si="555"/>
        <v>02:00</v>
      </c>
      <c r="P1629" s="10" t="str">
        <f t="shared" si="556"/>
        <v/>
      </c>
      <c r="Q1629" s="48" t="str">
        <f t="shared" si="557"/>
        <v/>
      </c>
      <c r="R1629" s="48" t="str">
        <f t="shared" si="558"/>
        <v/>
      </c>
      <c r="S1629" s="42" t="str">
        <f t="shared" si="559"/>
        <v>SINGOLO</v>
      </c>
      <c r="T1629" s="57" t="str">
        <f>Tabella3[[#This Row],[Descrizione Attività]]</f>
        <v>ORE CONTO PROPRIO</v>
      </c>
      <c r="U1629" s="57" t="str">
        <f>IF(Tabella1[[#This Row],[DATA]]="","","02")</f>
        <v>02</v>
      </c>
      <c r="V1629" s="34"/>
      <c r="W1629" s="34"/>
      <c r="X1629" s="33"/>
      <c r="Y1629" s="23"/>
      <c r="Z1629" s="21" t="str">
        <f t="shared" si="560"/>
        <v>lunedì</v>
      </c>
      <c r="AA1629" s="22">
        <f t="shared" si="561"/>
        <v>2</v>
      </c>
      <c r="AB1629" s="22" t="str">
        <f t="shared" si="562"/>
        <v>02:00</v>
      </c>
      <c r="AC1629" s="22" t="str">
        <f t="shared" si="563"/>
        <v>NO</v>
      </c>
      <c r="AD1629" s="46"/>
      <c r="AE1629" s="85">
        <v>45859</v>
      </c>
      <c r="AF1629" s="86" t="s">
        <v>50</v>
      </c>
      <c r="AG1629" s="86"/>
      <c r="AH1629" s="75">
        <v>4041</v>
      </c>
      <c r="AI1629" s="86">
        <v>10</v>
      </c>
      <c r="AJ1629" s="87">
        <v>10</v>
      </c>
      <c r="AK1629" s="87">
        <v>12</v>
      </c>
      <c r="AL1629" s="87">
        <v>2</v>
      </c>
      <c r="AM1629" s="86" t="s">
        <v>62</v>
      </c>
      <c r="AN1629" s="86" t="s">
        <v>49</v>
      </c>
      <c r="AO1629" s="75">
        <v>4041</v>
      </c>
    </row>
    <row r="1630" spans="1:41" ht="14.45" customHeight="1">
      <c r="A1630" s="38"/>
      <c r="B1630" s="9">
        <f t="shared" si="550"/>
        <v>45859</v>
      </c>
      <c r="C1630" s="39">
        <f t="shared" si="567"/>
        <v>404</v>
      </c>
      <c r="D1630" s="38" t="str">
        <f>IF(AF1630="", "", IFERROR(TEXT(INDEX(Tabella4[N°], MATCH("*"&amp;AF1630&amp;"*", Tabella4[DIPENDENTE], 0)), "0000"), "Non trovato"))</f>
        <v>0266</v>
      </c>
      <c r="E1630" s="38" t="str">
        <f>IF(AG1630="", "", IF(ISERROR(MATCH("*"&amp;AG1630&amp;"*", Tabella4[DIPENDENTE], 0)), "Non trovato", TEXT(INDEX(Tabella4[N°], MATCH("*"&amp;AG1630&amp;"*", Tabella4[DIPENDENTE], 0)), "0000")))</f>
        <v/>
      </c>
      <c r="F1630" s="48" t="str">
        <f t="shared" si="551"/>
        <v>DI SALVO</v>
      </c>
      <c r="G1630" s="48" t="str">
        <f t="shared" si="552"/>
        <v/>
      </c>
      <c r="H1630" s="57"/>
      <c r="I1630" s="68" t="str">
        <f t="shared" si="553"/>
        <v>02</v>
      </c>
      <c r="J1630" s="39" t="str">
        <f t="shared" si="564"/>
        <v>04:00</v>
      </c>
      <c r="K1630" s="40" t="str">
        <f t="shared" si="565"/>
        <v/>
      </c>
      <c r="L1630" s="48"/>
      <c r="M1630" s="41" t="str">
        <f t="shared" si="566"/>
        <v/>
      </c>
      <c r="N1630" s="41" t="str">
        <f t="shared" si="554"/>
        <v/>
      </c>
      <c r="O1630" s="10" t="str">
        <f t="shared" si="555"/>
        <v>04:00</v>
      </c>
      <c r="P1630" s="10" t="str">
        <f t="shared" si="556"/>
        <v/>
      </c>
      <c r="Q1630" s="48" t="str">
        <f t="shared" si="557"/>
        <v/>
      </c>
      <c r="R1630" s="48" t="str">
        <f t="shared" si="558"/>
        <v/>
      </c>
      <c r="S1630" s="42" t="str">
        <f t="shared" si="559"/>
        <v>SINGOLO</v>
      </c>
      <c r="T1630" s="57" t="str">
        <f>Tabella3[[#This Row],[Descrizione Attività]]</f>
        <v>ORE CONTO PROPRIO</v>
      </c>
      <c r="U1630" s="57" t="str">
        <f>IF(Tabella1[[#This Row],[DATA]]="","","02")</f>
        <v>02</v>
      </c>
      <c r="V1630" s="34"/>
      <c r="W1630" s="34"/>
      <c r="X1630" s="33"/>
      <c r="Y1630" s="23"/>
      <c r="Z1630" s="21" t="str">
        <f t="shared" si="560"/>
        <v>lunedì</v>
      </c>
      <c r="AA1630" s="22">
        <f t="shared" si="561"/>
        <v>4</v>
      </c>
      <c r="AB1630" s="22" t="str">
        <f t="shared" si="562"/>
        <v>04:00</v>
      </c>
      <c r="AC1630" s="22" t="str">
        <f t="shared" si="563"/>
        <v>NO</v>
      </c>
      <c r="AD1630" s="46"/>
      <c r="AE1630" s="85">
        <v>45859</v>
      </c>
      <c r="AF1630" s="86" t="s">
        <v>54</v>
      </c>
      <c r="AG1630" s="86"/>
      <c r="AH1630" s="75">
        <v>4041</v>
      </c>
      <c r="AI1630" s="86">
        <v>10</v>
      </c>
      <c r="AJ1630" s="87">
        <v>8</v>
      </c>
      <c r="AK1630" s="87">
        <v>12</v>
      </c>
      <c r="AL1630" s="87">
        <v>4</v>
      </c>
      <c r="AM1630" s="86" t="s">
        <v>62</v>
      </c>
      <c r="AN1630" s="86" t="s">
        <v>49</v>
      </c>
      <c r="AO1630" s="75">
        <v>4041</v>
      </c>
    </row>
    <row r="1631" spans="1:41" ht="14.45" customHeight="1">
      <c r="A1631" s="38"/>
      <c r="B1631" s="9">
        <f t="shared" si="550"/>
        <v>45859</v>
      </c>
      <c r="C1631" s="39">
        <f t="shared" si="567"/>
        <v>404</v>
      </c>
      <c r="D1631" s="38" t="str">
        <f>IF(AF1631="", "", IFERROR(TEXT(INDEX(Tabella4[N°], MATCH("*"&amp;AF1631&amp;"*", Tabella4[DIPENDENTE], 0)), "0000"), "Non trovato"))</f>
        <v>0483</v>
      </c>
      <c r="E1631" s="38" t="str">
        <f>IF(AG1631="", "", IF(ISERROR(MATCH("*"&amp;AG1631&amp;"*", Tabella4[DIPENDENTE], 0)), "Non trovato", TEXT(INDEX(Tabella4[N°], MATCH("*"&amp;AG1631&amp;"*", Tabella4[DIPENDENTE], 0)), "0000")))</f>
        <v/>
      </c>
      <c r="F1631" s="48" t="str">
        <f t="shared" si="551"/>
        <v>SCARAVELLI</v>
      </c>
      <c r="G1631" s="48" t="str">
        <f t="shared" si="552"/>
        <v/>
      </c>
      <c r="H1631" s="57"/>
      <c r="I1631" s="68" t="str">
        <f t="shared" si="553"/>
        <v>02</v>
      </c>
      <c r="J1631" s="39" t="str">
        <f t="shared" si="564"/>
        <v>04:00</v>
      </c>
      <c r="K1631" s="40" t="str">
        <f t="shared" si="565"/>
        <v/>
      </c>
      <c r="L1631" s="48"/>
      <c r="M1631" s="41" t="str">
        <f t="shared" si="566"/>
        <v/>
      </c>
      <c r="N1631" s="41" t="str">
        <f t="shared" si="554"/>
        <v/>
      </c>
      <c r="O1631" s="10" t="str">
        <f t="shared" si="555"/>
        <v>04:00</v>
      </c>
      <c r="P1631" s="10" t="str">
        <f t="shared" si="556"/>
        <v/>
      </c>
      <c r="Q1631" s="48" t="str">
        <f t="shared" si="557"/>
        <v/>
      </c>
      <c r="R1631" s="48" t="str">
        <f t="shared" si="558"/>
        <v/>
      </c>
      <c r="S1631" s="42" t="str">
        <f t="shared" si="559"/>
        <v>SINGOLO</v>
      </c>
      <c r="T1631" s="57" t="str">
        <f>Tabella3[[#This Row],[Descrizione Attività]]</f>
        <v>ORE CONTO PROPRIO</v>
      </c>
      <c r="U1631" s="57" t="str">
        <f>IF(Tabella1[[#This Row],[DATA]]="","","02")</f>
        <v>02</v>
      </c>
      <c r="V1631" s="34"/>
      <c r="W1631" s="34"/>
      <c r="X1631" s="33"/>
      <c r="Y1631" s="23"/>
      <c r="Z1631" s="21" t="str">
        <f t="shared" si="560"/>
        <v>lunedì</v>
      </c>
      <c r="AA1631" s="22">
        <f t="shared" si="561"/>
        <v>4</v>
      </c>
      <c r="AB1631" s="22" t="str">
        <f t="shared" si="562"/>
        <v>04:00</v>
      </c>
      <c r="AC1631" s="22" t="str">
        <f t="shared" si="563"/>
        <v>NO</v>
      </c>
      <c r="AD1631" s="46"/>
      <c r="AE1631" s="85">
        <v>45859</v>
      </c>
      <c r="AF1631" s="86" t="s">
        <v>51</v>
      </c>
      <c r="AG1631" s="86"/>
      <c r="AH1631" s="75">
        <v>4041</v>
      </c>
      <c r="AI1631" s="86">
        <v>10</v>
      </c>
      <c r="AJ1631" s="87">
        <v>10</v>
      </c>
      <c r="AK1631" s="87">
        <v>14</v>
      </c>
      <c r="AL1631" s="87">
        <v>4</v>
      </c>
      <c r="AM1631" s="86" t="s">
        <v>62</v>
      </c>
      <c r="AN1631" s="86" t="s">
        <v>49</v>
      </c>
      <c r="AO1631" s="75">
        <v>4041</v>
      </c>
    </row>
    <row r="1632" spans="1:41" ht="14.45" customHeight="1">
      <c r="A1632" s="38"/>
      <c r="B1632" s="9">
        <f t="shared" si="550"/>
        <v>45859</v>
      </c>
      <c r="C1632" s="39">
        <f t="shared" si="567"/>
        <v>404</v>
      </c>
      <c r="D1632" s="38" t="str">
        <f>IF(AF1632="", "", IFERROR(TEXT(INDEX(Tabella4[N°], MATCH("*"&amp;AF1632&amp;"*", Tabella4[DIPENDENTE], 0)), "0000"), "Non trovato"))</f>
        <v>1765</v>
      </c>
      <c r="E1632" s="38" t="str">
        <f>IF(AG1632="", "", IF(ISERROR(MATCH("*"&amp;AG1632&amp;"*", Tabella4[DIPENDENTE], 0)), "Non trovato", TEXT(INDEX(Tabella4[N°], MATCH("*"&amp;AG1632&amp;"*", Tabella4[DIPENDENTE], 0)), "0000")))</f>
        <v/>
      </c>
      <c r="F1632" s="48" t="str">
        <f t="shared" si="551"/>
        <v>SIRINGO</v>
      </c>
      <c r="G1632" s="48" t="str">
        <f t="shared" si="552"/>
        <v/>
      </c>
      <c r="H1632" s="57"/>
      <c r="I1632" s="68" t="str">
        <f t="shared" si="553"/>
        <v>02</v>
      </c>
      <c r="J1632" s="39" t="str">
        <f t="shared" si="564"/>
        <v>08:00</v>
      </c>
      <c r="K1632" s="40" t="str">
        <f t="shared" si="565"/>
        <v/>
      </c>
      <c r="L1632" s="48"/>
      <c r="M1632" s="41" t="str">
        <f t="shared" si="566"/>
        <v/>
      </c>
      <c r="N1632" s="41" t="str">
        <f t="shared" si="554"/>
        <v/>
      </c>
      <c r="O1632" s="10" t="str">
        <f t="shared" si="555"/>
        <v>08:00</v>
      </c>
      <c r="P1632" s="10" t="str">
        <f t="shared" si="556"/>
        <v/>
      </c>
      <c r="Q1632" s="48" t="str">
        <f t="shared" si="557"/>
        <v/>
      </c>
      <c r="R1632" s="48" t="str">
        <f t="shared" si="558"/>
        <v/>
      </c>
      <c r="S1632" s="42" t="str">
        <f t="shared" si="559"/>
        <v>SINGOLO</v>
      </c>
      <c r="T1632" s="57" t="str">
        <f>Tabella3[[#This Row],[Descrizione Attività]]</f>
        <v>ORE CONTO PROPRIO</v>
      </c>
      <c r="U1632" s="57" t="str">
        <f>IF(Tabella1[[#This Row],[DATA]]="","","02")</f>
        <v>02</v>
      </c>
      <c r="V1632" s="34"/>
      <c r="W1632" s="34"/>
      <c r="X1632" s="33"/>
      <c r="Y1632" s="23"/>
      <c r="Z1632" s="21" t="str">
        <f t="shared" si="560"/>
        <v>lunedì</v>
      </c>
      <c r="AA1632" s="22">
        <f t="shared" si="561"/>
        <v>8</v>
      </c>
      <c r="AB1632" s="22" t="str">
        <f t="shared" si="562"/>
        <v>08:00</v>
      </c>
      <c r="AC1632" s="22" t="str">
        <f t="shared" si="563"/>
        <v>NO</v>
      </c>
      <c r="AD1632" s="46"/>
      <c r="AE1632" s="85">
        <v>45859</v>
      </c>
      <c r="AF1632" s="86" t="s">
        <v>112</v>
      </c>
      <c r="AG1632" s="86"/>
      <c r="AH1632" s="75">
        <v>4041</v>
      </c>
      <c r="AI1632" s="86">
        <v>10</v>
      </c>
      <c r="AJ1632" s="87">
        <v>6</v>
      </c>
      <c r="AK1632" s="87">
        <v>14</v>
      </c>
      <c r="AL1632" s="87">
        <v>8</v>
      </c>
      <c r="AM1632" s="86" t="s">
        <v>62</v>
      </c>
      <c r="AN1632" s="86" t="s">
        <v>49</v>
      </c>
      <c r="AO1632" s="75">
        <v>4041</v>
      </c>
    </row>
    <row r="1633" spans="1:41" ht="14.45" customHeight="1">
      <c r="A1633" s="38"/>
      <c r="B1633" s="9">
        <f t="shared" si="550"/>
        <v>45859</v>
      </c>
      <c r="C1633" s="39">
        <f t="shared" si="567"/>
        <v>5400257237</v>
      </c>
      <c r="D1633" s="38" t="str">
        <f>IF(AF1633="", "", IFERROR(TEXT(INDEX(Tabella4[N°], MATCH("*"&amp;AF1633&amp;"*", Tabella4[DIPENDENTE], 0)), "0000"), "Non trovato"))</f>
        <v>0493</v>
      </c>
      <c r="E1633" s="38" t="str">
        <f>IF(AG1633="", "", IF(ISERROR(MATCH("*"&amp;AG1633&amp;"*", Tabella4[DIPENDENTE], 0)), "Non trovato", TEXT(INDEX(Tabella4[N°], MATCH("*"&amp;AG1633&amp;"*", Tabella4[DIPENDENTE], 0)), "0000")))</f>
        <v>0277</v>
      </c>
      <c r="F1633" s="48" t="str">
        <f t="shared" si="551"/>
        <v>SPINALI D</v>
      </c>
      <c r="G1633" s="48" t="str">
        <f t="shared" si="552"/>
        <v>BAUDO</v>
      </c>
      <c r="H1633" s="57"/>
      <c r="I1633" s="68" t="str">
        <f t="shared" si="553"/>
        <v>02</v>
      </c>
      <c r="J1633" s="39" t="str">
        <f t="shared" si="564"/>
        <v/>
      </c>
      <c r="K1633" s="40" t="str">
        <f t="shared" si="565"/>
        <v>06:00</v>
      </c>
      <c r="L1633" s="48"/>
      <c r="M1633" s="41" t="str">
        <f t="shared" si="566"/>
        <v/>
      </c>
      <c r="N1633" s="41" t="str">
        <f t="shared" si="554"/>
        <v/>
      </c>
      <c r="O1633" s="10" t="str">
        <f t="shared" si="555"/>
        <v>06:00</v>
      </c>
      <c r="P1633" s="10" t="str">
        <f t="shared" si="556"/>
        <v/>
      </c>
      <c r="Q1633" s="48" t="str">
        <f t="shared" si="557"/>
        <v/>
      </c>
      <c r="R1633" s="48" t="str">
        <f t="shared" si="558"/>
        <v/>
      </c>
      <c r="S1633" s="42" t="str">
        <f t="shared" si="559"/>
        <v>DOPPIO</v>
      </c>
      <c r="T1633" s="57" t="str">
        <f>Tabella3[[#This Row],[Descrizione Attività]]</f>
        <v>PA1S: squ elettr correttiva Luglio</v>
      </c>
      <c r="U1633" s="57" t="str">
        <f>IF(Tabella1[[#This Row],[DATA]]="","","02")</f>
        <v>02</v>
      </c>
      <c r="V1633" s="34"/>
      <c r="W1633" s="34"/>
      <c r="X1633" s="33"/>
      <c r="Y1633" s="23"/>
      <c r="Z1633" s="21" t="str">
        <f t="shared" si="560"/>
        <v>lunedì</v>
      </c>
      <c r="AA1633" s="22">
        <f t="shared" si="561"/>
        <v>6</v>
      </c>
      <c r="AB1633" s="22" t="str">
        <f t="shared" si="562"/>
        <v>06:00</v>
      </c>
      <c r="AC1633" s="22" t="str">
        <f t="shared" si="563"/>
        <v>NO</v>
      </c>
      <c r="AD1633" s="46"/>
      <c r="AE1633" s="85">
        <v>45859</v>
      </c>
      <c r="AF1633" s="86" t="s">
        <v>42</v>
      </c>
      <c r="AG1633" s="86" t="s">
        <v>94</v>
      </c>
      <c r="AH1633" s="75">
        <v>5400257237</v>
      </c>
      <c r="AI1633" s="86">
        <v>10</v>
      </c>
      <c r="AJ1633" s="87">
        <v>6</v>
      </c>
      <c r="AK1633" s="87">
        <v>12</v>
      </c>
      <c r="AL1633" s="87">
        <v>12</v>
      </c>
      <c r="AM1633" s="86" t="s">
        <v>254</v>
      </c>
      <c r="AN1633" s="86" t="s">
        <v>45</v>
      </c>
      <c r="AO1633" s="75" t="s">
        <v>46</v>
      </c>
    </row>
    <row r="1634" spans="1:41" ht="14.45" customHeight="1">
      <c r="A1634" s="38"/>
      <c r="B1634" s="9">
        <f t="shared" si="550"/>
        <v>45859</v>
      </c>
      <c r="C1634" s="39">
        <f t="shared" si="567"/>
        <v>5400257240</v>
      </c>
      <c r="D1634" s="38" t="str">
        <f>IF(AF1634="", "", IFERROR(TEXT(INDEX(Tabella4[N°], MATCH("*"&amp;AF1634&amp;"*", Tabella4[DIPENDENTE], 0)), "0000"), "Non trovato"))</f>
        <v>0490</v>
      </c>
      <c r="E1634" s="38" t="str">
        <f>IF(AG1634="", "", IF(ISERROR(MATCH("*"&amp;AG1634&amp;"*", Tabella4[DIPENDENTE], 0)), "Non trovato", TEXT(INDEX(Tabella4[N°], MATCH("*"&amp;AG1634&amp;"*", Tabella4[DIPENDENTE], 0)), "0000")))</f>
        <v>2214</v>
      </c>
      <c r="F1634" s="48" t="str">
        <f t="shared" si="551"/>
        <v>RICIPUTO</v>
      </c>
      <c r="G1634" s="48" t="str">
        <f t="shared" si="552"/>
        <v>SERRA</v>
      </c>
      <c r="H1634" s="57"/>
      <c r="I1634" s="68" t="str">
        <f t="shared" si="553"/>
        <v>02</v>
      </c>
      <c r="J1634" s="39" t="str">
        <f t="shared" si="564"/>
        <v/>
      </c>
      <c r="K1634" s="40" t="str">
        <f t="shared" si="565"/>
        <v>06:00</v>
      </c>
      <c r="L1634" s="48"/>
      <c r="M1634" s="41" t="str">
        <f t="shared" si="566"/>
        <v/>
      </c>
      <c r="N1634" s="41" t="str">
        <f t="shared" si="554"/>
        <v/>
      </c>
      <c r="O1634" s="10" t="str">
        <f t="shared" si="555"/>
        <v>06:00</v>
      </c>
      <c r="P1634" s="10" t="str">
        <f t="shared" si="556"/>
        <v/>
      </c>
      <c r="Q1634" s="48" t="str">
        <f t="shared" si="557"/>
        <v/>
      </c>
      <c r="R1634" s="48" t="str">
        <f t="shared" si="558"/>
        <v/>
      </c>
      <c r="S1634" s="42" t="str">
        <f t="shared" si="559"/>
        <v>DOPPIO</v>
      </c>
      <c r="T1634" s="57" t="str">
        <f>Tabella3[[#This Row],[Descrizione Attività]]</f>
        <v>ARCOM BLE PON: squ stru corrett Luglio</v>
      </c>
      <c r="U1634" s="57" t="str">
        <f>IF(Tabella1[[#This Row],[DATA]]="","","02")</f>
        <v>02</v>
      </c>
      <c r="V1634" s="34"/>
      <c r="W1634" s="34"/>
      <c r="X1634" s="33"/>
      <c r="Y1634" s="23"/>
      <c r="Z1634" s="21" t="str">
        <f t="shared" si="560"/>
        <v>lunedì</v>
      </c>
      <c r="AA1634" s="22">
        <f t="shared" si="561"/>
        <v>6</v>
      </c>
      <c r="AB1634" s="22" t="str">
        <f t="shared" si="562"/>
        <v>06:00</v>
      </c>
      <c r="AC1634" s="22" t="str">
        <f t="shared" si="563"/>
        <v>NO</v>
      </c>
      <c r="AD1634" s="46"/>
      <c r="AE1634" s="85">
        <v>45859</v>
      </c>
      <c r="AF1634" s="86" t="s">
        <v>96</v>
      </c>
      <c r="AG1634" s="86" t="s">
        <v>52</v>
      </c>
      <c r="AH1634" s="75">
        <v>5400257240</v>
      </c>
      <c r="AI1634" s="86">
        <v>10</v>
      </c>
      <c r="AJ1634" s="87">
        <v>6</v>
      </c>
      <c r="AK1634" s="87">
        <v>12</v>
      </c>
      <c r="AL1634" s="87">
        <v>12</v>
      </c>
      <c r="AM1634" s="86" t="s">
        <v>261</v>
      </c>
      <c r="AN1634" s="86" t="s">
        <v>45</v>
      </c>
      <c r="AO1634" s="75" t="s">
        <v>46</v>
      </c>
    </row>
    <row r="1635" spans="1:41" ht="14.45" customHeight="1">
      <c r="A1635" s="38"/>
      <c r="B1635" s="9">
        <f t="shared" si="550"/>
        <v>45859</v>
      </c>
      <c r="C1635" s="39">
        <f t="shared" si="567"/>
        <v>5400257235</v>
      </c>
      <c r="D1635" s="38" t="str">
        <f>IF(AF1635="", "", IFERROR(TEXT(INDEX(Tabella4[N°], MATCH("*"&amp;AF1635&amp;"*", Tabella4[DIPENDENTE], 0)), "0000"), "Non trovato"))</f>
        <v>1442</v>
      </c>
      <c r="E1635" s="38" t="str">
        <f>IF(AG1635="", "", IF(ISERROR(MATCH("*"&amp;AG1635&amp;"*", Tabella4[DIPENDENTE], 0)), "Non trovato", TEXT(INDEX(Tabella4[N°], MATCH("*"&amp;AG1635&amp;"*", Tabella4[DIPENDENTE], 0)), "0000")))</f>
        <v>1924</v>
      </c>
      <c r="F1635" s="48" t="str">
        <f t="shared" si="551"/>
        <v>TARASCIO</v>
      </c>
      <c r="G1635" s="48" t="str">
        <f t="shared" si="552"/>
        <v>PARTESANO</v>
      </c>
      <c r="H1635" s="57"/>
      <c r="I1635" s="68" t="str">
        <f t="shared" si="553"/>
        <v>02</v>
      </c>
      <c r="J1635" s="39" t="str">
        <f t="shared" si="564"/>
        <v/>
      </c>
      <c r="K1635" s="40" t="str">
        <f t="shared" si="565"/>
        <v>02:00</v>
      </c>
      <c r="L1635" s="48"/>
      <c r="M1635" s="41" t="str">
        <f t="shared" si="566"/>
        <v/>
      </c>
      <c r="N1635" s="41" t="str">
        <f t="shared" si="554"/>
        <v/>
      </c>
      <c r="O1635" s="10" t="str">
        <f t="shared" si="555"/>
        <v>02:00</v>
      </c>
      <c r="P1635" s="10" t="str">
        <f t="shared" si="556"/>
        <v/>
      </c>
      <c r="Q1635" s="48" t="str">
        <f t="shared" si="557"/>
        <v/>
      </c>
      <c r="R1635" s="48" t="str">
        <f t="shared" si="558"/>
        <v/>
      </c>
      <c r="S1635" s="42" t="str">
        <f t="shared" si="559"/>
        <v>DOPPIO</v>
      </c>
      <c r="T1635" s="57" t="str">
        <f>Tabella3[[#This Row],[Descrizione Attività]]</f>
        <v>Utilities: squ strum correttiva Luglio</v>
      </c>
      <c r="U1635" s="57" t="str">
        <f>IF(Tabella1[[#This Row],[DATA]]="","","02")</f>
        <v>02</v>
      </c>
      <c r="V1635" s="34"/>
      <c r="W1635" s="34"/>
      <c r="X1635" s="33"/>
      <c r="Y1635" s="23"/>
      <c r="Z1635" s="21" t="str">
        <f t="shared" si="560"/>
        <v>lunedì</v>
      </c>
      <c r="AA1635" s="22">
        <f t="shared" si="561"/>
        <v>2</v>
      </c>
      <c r="AB1635" s="22" t="str">
        <f t="shared" si="562"/>
        <v>02:00</v>
      </c>
      <c r="AC1635" s="22" t="str">
        <f t="shared" si="563"/>
        <v>NO</v>
      </c>
      <c r="AD1635" s="46"/>
      <c r="AE1635" s="85">
        <v>45859</v>
      </c>
      <c r="AF1635" s="86" t="s">
        <v>102</v>
      </c>
      <c r="AG1635" s="86" t="s">
        <v>103</v>
      </c>
      <c r="AH1635" s="75">
        <v>5400257235</v>
      </c>
      <c r="AI1635" s="86">
        <v>10</v>
      </c>
      <c r="AJ1635" s="87">
        <v>6</v>
      </c>
      <c r="AK1635" s="87">
        <v>8</v>
      </c>
      <c r="AL1635" s="87">
        <v>4</v>
      </c>
      <c r="AM1635" s="86" t="s">
        <v>262</v>
      </c>
      <c r="AN1635" s="86" t="s">
        <v>45</v>
      </c>
      <c r="AO1635" s="75" t="s">
        <v>46</v>
      </c>
    </row>
    <row r="1636" spans="1:41" ht="14.45" customHeight="1">
      <c r="A1636" s="38"/>
      <c r="B1636" s="9">
        <f t="shared" si="550"/>
        <v>45859</v>
      </c>
      <c r="C1636" s="39">
        <f t="shared" si="567"/>
        <v>5400257235</v>
      </c>
      <c r="D1636" s="38" t="str">
        <f>IF(AF1636="", "", IFERROR(TEXT(INDEX(Tabella4[N°], MATCH("*"&amp;AF1636&amp;"*", Tabella4[DIPENDENTE], 0)), "0000"), "Non trovato"))</f>
        <v>2132</v>
      </c>
      <c r="E1636" s="38" t="str">
        <f>IF(AG1636="", "", IF(ISERROR(MATCH("*"&amp;AG1636&amp;"*", Tabella4[DIPENDENTE], 0)), "Non trovato", TEXT(INDEX(Tabella4[N°], MATCH("*"&amp;AG1636&amp;"*", Tabella4[DIPENDENTE], 0)), "0000")))</f>
        <v/>
      </c>
      <c r="F1636" s="48" t="str">
        <f t="shared" si="551"/>
        <v>ALLEGRETTI</v>
      </c>
      <c r="G1636" s="48" t="str">
        <f t="shared" si="552"/>
        <v/>
      </c>
      <c r="H1636" s="57"/>
      <c r="I1636" s="68" t="str">
        <f t="shared" si="553"/>
        <v>02</v>
      </c>
      <c r="J1636" s="39" t="str">
        <f t="shared" si="564"/>
        <v/>
      </c>
      <c r="K1636" s="40" t="str">
        <f t="shared" si="565"/>
        <v>00:15</v>
      </c>
      <c r="L1636" s="48"/>
      <c r="M1636" s="41" t="str">
        <f t="shared" si="566"/>
        <v/>
      </c>
      <c r="N1636" s="41" t="str">
        <f t="shared" si="554"/>
        <v/>
      </c>
      <c r="O1636" s="10" t="str">
        <f t="shared" si="555"/>
        <v>00:15</v>
      </c>
      <c r="P1636" s="10" t="str">
        <f t="shared" si="556"/>
        <v/>
      </c>
      <c r="Q1636" s="48" t="str">
        <f t="shared" si="557"/>
        <v/>
      </c>
      <c r="R1636" s="48" t="str">
        <f t="shared" si="558"/>
        <v/>
      </c>
      <c r="S1636" s="42" t="str">
        <f t="shared" si="559"/>
        <v>SINGOLO</v>
      </c>
      <c r="T1636" s="57" t="str">
        <f>Tabella3[[#This Row],[Descrizione Attività]]</f>
        <v>Utilities: squ strum correttiva Luglio</v>
      </c>
      <c r="U1636" s="57" t="str">
        <f>IF(Tabella1[[#This Row],[DATA]]="","","02")</f>
        <v>02</v>
      </c>
      <c r="V1636" s="34"/>
      <c r="W1636" s="34"/>
      <c r="X1636" s="33"/>
      <c r="Y1636" s="23"/>
      <c r="Z1636" s="21" t="str">
        <f t="shared" si="560"/>
        <v>lunedì</v>
      </c>
      <c r="AA1636" s="22">
        <f t="shared" si="561"/>
        <v>0.25</v>
      </c>
      <c r="AB1636" s="22" t="str">
        <f t="shared" si="562"/>
        <v>00:15</v>
      </c>
      <c r="AC1636" s="22" t="str">
        <f t="shared" si="563"/>
        <v>NO</v>
      </c>
      <c r="AD1636" s="46"/>
      <c r="AE1636" s="85">
        <v>45859</v>
      </c>
      <c r="AF1636" s="86" t="s">
        <v>107</v>
      </c>
      <c r="AG1636" s="86"/>
      <c r="AH1636" s="75">
        <v>5400257235</v>
      </c>
      <c r="AI1636" s="86">
        <v>10</v>
      </c>
      <c r="AJ1636" s="87">
        <v>6</v>
      </c>
      <c r="AK1636" s="87">
        <v>6.15</v>
      </c>
      <c r="AL1636" s="87">
        <v>0.25</v>
      </c>
      <c r="AM1636" s="86" t="s">
        <v>262</v>
      </c>
      <c r="AN1636" s="86" t="s">
        <v>45</v>
      </c>
      <c r="AO1636" s="75" t="s">
        <v>46</v>
      </c>
    </row>
    <row r="1637" spans="1:41" ht="14.45" customHeight="1">
      <c r="A1637" s="38"/>
      <c r="B1637" s="9">
        <f t="shared" si="550"/>
        <v>45859</v>
      </c>
      <c r="C1637" s="39">
        <f>IF(AH1637="","", IF(OR(AH1637=4041, AH1637=4042, AH1637=4043, AH1637=4044, AH1637=4045, AH1637=4046, AH1637=4048, AH1637=4049, AH1637=4051, AH1637=4052, AH1637=4053, AH1637=4054),
404,
IF(AH1637=4047,
"ALTRO CANTIERE",
IF(AH1637=4050,
430,
IF(LEN(AH1637)=5,
MID(AH1637, 1, 2) &amp; "/" &amp; MID(AH1637, 3, 3),
AH1637)
)
)
))</f>
        <v>5400258178</v>
      </c>
      <c r="D1637" s="38" t="str">
        <f>IF(AF1637="", "", IFERROR(TEXT(INDEX(Tabella4[N°], MATCH("*"&amp;AF1637&amp;"*", Tabella4[DIPENDENTE], 0)), "0000"), "Non trovato"))</f>
        <v>1442</v>
      </c>
      <c r="E1637" s="38" t="str">
        <f>IF(AG1637="", "", IF(ISERROR(MATCH("*"&amp;AG1637&amp;"*", Tabella4[DIPENDENTE], 0)), "Non trovato", TEXT(INDEX(Tabella4[N°], MATCH("*"&amp;AG1637&amp;"*", Tabella4[DIPENDENTE], 0)), "0000")))</f>
        <v>1924</v>
      </c>
      <c r="F1637" s="48" t="str">
        <f t="shared" si="551"/>
        <v>TARASCIO</v>
      </c>
      <c r="G1637" s="48" t="str">
        <f t="shared" si="552"/>
        <v>PARTESANO</v>
      </c>
      <c r="H1637" s="57"/>
      <c r="I1637" s="68" t="str">
        <f t="shared" si="553"/>
        <v>02</v>
      </c>
      <c r="J1637" s="39" t="str">
        <f t="shared" ref="J1637:J1667" si="568">IF(OR(AH1637=4041, AH1637=4048, AH1637=4049, AH1637=4054, AH1637=4050,AH1637=428),
IF(TEXT(VALUE(AB1637) -
IF(M1637&lt;&gt;"", VALUE(M1637), 0) -
IF(N1637&lt;&gt;"", VALUE(N1637), 0),
"[hh]:mm") = "00:00",
"",
TEXT(VALUE(AB1637) -
IF(M1637&lt;&gt;"", VALUE(M1637), 0) -
IF(N1637&lt;&gt;"", VALUE(N1637), 0),
"[hh]:mm")),
"")</f>
        <v/>
      </c>
      <c r="K1637" s="40" t="str">
        <f t="shared" ref="K1637:K1667" si="569">IF(AND(AH1637&lt;&gt;4041, AH1637&lt;&gt;428, AH1637&lt;&gt;4048, AH1637&lt;&gt;4054, AH1637&lt;&gt;4049, AH1637&lt;&gt;4045, AH1637&lt;&gt;4046, AH1637&lt;&gt;4052, AH1637&lt;&gt;4044, AH1637&lt;&gt;4042, AH1637&lt;&gt;4043, AH1637&lt;&gt;4053, AH1637&lt;&gt;4047, AH1637&lt;&gt;4050),
IF(ISERROR(TEXT(VALUE(AB1637) -
IF(M1637&lt;&gt;"", VALUE(M1637), 0) -
IF(N1637&lt;&gt;"", VALUE(N1637), 0),
"[hh]:mm")), "",
IF(TEXT(VALUE(AB1637) -
IF(M1637&lt;&gt;"", VALUE(M1637), 0) -
IF(N1637&lt;&gt;"", VALUE(N1637), 0),
"[hh]:mm") = "00:00",
"",
TEXT(VALUE(AB1637) -
IF(M1637&lt;&gt;"", VALUE(M1637), 0) -
IF(N1637&lt;&gt;"", VALUE(N1637), 0),
"[hh]:mm"))),
"")</f>
        <v>01:00</v>
      </c>
      <c r="L1637" s="48"/>
      <c r="M1637" s="41" t="str">
        <f t="shared" ref="M1637:M1667" si="570">IF(AND(AC1637="NO", OR(Z1637="lunedì", Z1637="martedì", Z1637="mercoledì", Z1637="giovedì", Z1637="venerdì")),
IF(Z1637="venerdì",
IF(VALUE(AB1637)&gt;VALUE("7:00"),TEXT(VALUE(AB1637)-VALUE("7:00"),"[hh]:mm"),""),
IF(VALUE(AB1637)&gt;VALUE("8:15"),TEXT(VALUE(AB1637)-VALUE("8:15"),"[hh]:mm"),"")
),
"")</f>
        <v/>
      </c>
      <c r="N1637" s="41" t="str">
        <f t="shared" si="554"/>
        <v/>
      </c>
      <c r="O1637" s="10" t="str">
        <f t="shared" si="555"/>
        <v>01:00</v>
      </c>
      <c r="P1637" s="10" t="str">
        <f t="shared" si="556"/>
        <v/>
      </c>
      <c r="Q1637" s="48" t="str">
        <f t="shared" si="557"/>
        <v/>
      </c>
      <c r="R1637" s="48" t="str">
        <f t="shared" si="558"/>
        <v/>
      </c>
      <c r="S1637" s="42" t="str">
        <f t="shared" si="559"/>
        <v>DOPPIO</v>
      </c>
      <c r="T1637" s="57" t="str">
        <f>Tabella3[[#This Row],[Descrizione Attività]]</f>
        <v>SD25_1200L4 attività strumentali</v>
      </c>
      <c r="U1637" s="57" t="str">
        <f>IF(Tabella1[[#This Row],[DATA]]="","","02")</f>
        <v>02</v>
      </c>
      <c r="V1637" s="34"/>
      <c r="W1637" s="34"/>
      <c r="X1637" s="33"/>
      <c r="Y1637" s="23"/>
      <c r="Z1637" s="21" t="str">
        <f t="shared" si="560"/>
        <v>lunedì</v>
      </c>
      <c r="AA1637" s="22">
        <f t="shared" si="561"/>
        <v>1</v>
      </c>
      <c r="AB1637" s="22" t="str">
        <f t="shared" si="562"/>
        <v>01:00</v>
      </c>
      <c r="AC1637" s="22" t="str">
        <f t="shared" si="563"/>
        <v>NO</v>
      </c>
      <c r="AD1637" s="46"/>
      <c r="AE1637" s="85">
        <v>45859</v>
      </c>
      <c r="AF1637" s="86" t="s">
        <v>102</v>
      </c>
      <c r="AG1637" s="86" t="s">
        <v>103</v>
      </c>
      <c r="AH1637" s="75">
        <v>5400258178</v>
      </c>
      <c r="AI1637" s="86">
        <v>10</v>
      </c>
      <c r="AJ1637" s="87">
        <v>8</v>
      </c>
      <c r="AK1637" s="87">
        <v>9</v>
      </c>
      <c r="AL1637" s="87">
        <v>2</v>
      </c>
      <c r="AM1637" s="86" t="s">
        <v>320</v>
      </c>
      <c r="AN1637" s="86" t="s">
        <v>49</v>
      </c>
      <c r="AO1637" s="75" t="s">
        <v>46</v>
      </c>
    </row>
    <row r="1638" spans="1:41" ht="14.45" customHeight="1">
      <c r="A1638" s="38"/>
      <c r="B1638" s="9">
        <f t="shared" si="550"/>
        <v>45859</v>
      </c>
      <c r="C1638" s="39">
        <f t="shared" ref="C1638:C1667" si="571">IF(AH1638="","", IF(OR(AH1638=4041, AH1638=4042, AH1638=4043, AH1638=4044, AH1638=4045, AH1638=4046, AH1638=4048, AH1638=4049, AH1638=4051, AH1638=4052, AH1638=4053, AH1638=4054),
404,
IF(AH1638=4047,
"ALTRO CANTIERE",
IF(AH1638=4050,
430,
IF(LEN(AH1638)=5,
MID(AH1638, 1, 2) &amp; "/" &amp; MID(AH1638, 3, 3),
AH1638)
)
)
))</f>
        <v>5400257235</v>
      </c>
      <c r="D1638" s="38" t="str">
        <f>IF(AF1638="", "", IFERROR(TEXT(INDEX(Tabella4[N°], MATCH("*"&amp;AF1638&amp;"*", Tabella4[DIPENDENTE], 0)), "0000"), "Non trovato"))</f>
        <v>1924</v>
      </c>
      <c r="E1638" s="38" t="str">
        <f>IF(AG1638="", "", IF(ISERROR(MATCH("*"&amp;AG1638&amp;"*", Tabella4[DIPENDENTE], 0)), "Non trovato", TEXT(INDEX(Tabella4[N°], MATCH("*"&amp;AG1638&amp;"*", Tabella4[DIPENDENTE], 0)), "0000")))</f>
        <v>1442</v>
      </c>
      <c r="F1638" s="48" t="str">
        <f t="shared" si="551"/>
        <v>PARTESANO</v>
      </c>
      <c r="G1638" s="48" t="str">
        <f t="shared" si="552"/>
        <v>TARASCIO</v>
      </c>
      <c r="H1638" s="57"/>
      <c r="I1638" s="68" t="str">
        <f t="shared" si="553"/>
        <v>02</v>
      </c>
      <c r="J1638" s="39" t="str">
        <f t="shared" si="568"/>
        <v/>
      </c>
      <c r="K1638" s="40" t="str">
        <f t="shared" si="569"/>
        <v>03:00</v>
      </c>
      <c r="L1638" s="48"/>
      <c r="M1638" s="41" t="str">
        <f t="shared" si="570"/>
        <v/>
      </c>
      <c r="N1638" s="41" t="str">
        <f t="shared" si="554"/>
        <v/>
      </c>
      <c r="O1638" s="10" t="str">
        <f t="shared" si="555"/>
        <v>03:00</v>
      </c>
      <c r="P1638" s="10" t="str">
        <f t="shared" si="556"/>
        <v/>
      </c>
      <c r="Q1638" s="48" t="str">
        <f t="shared" si="557"/>
        <v/>
      </c>
      <c r="R1638" s="48" t="str">
        <f t="shared" si="558"/>
        <v/>
      </c>
      <c r="S1638" s="42" t="str">
        <f t="shared" si="559"/>
        <v>DOPPIO</v>
      </c>
      <c r="T1638" s="57" t="str">
        <f>Tabella3[[#This Row],[Descrizione Attività]]</f>
        <v>Utilities: squ strum correttiva Luglio</v>
      </c>
      <c r="U1638" s="57" t="str">
        <f>IF(Tabella1[[#This Row],[DATA]]="","","02")</f>
        <v>02</v>
      </c>
      <c r="V1638" s="34"/>
      <c r="W1638" s="34"/>
      <c r="X1638" s="33"/>
      <c r="Y1638" s="23"/>
      <c r="Z1638" s="21" t="str">
        <f t="shared" si="560"/>
        <v>lunedì</v>
      </c>
      <c r="AA1638" s="22">
        <f t="shared" si="561"/>
        <v>3</v>
      </c>
      <c r="AB1638" s="22" t="str">
        <f t="shared" si="562"/>
        <v>03:00</v>
      </c>
      <c r="AC1638" s="22" t="str">
        <f t="shared" si="563"/>
        <v>NO</v>
      </c>
      <c r="AD1638" s="46"/>
      <c r="AE1638" s="85">
        <v>45859</v>
      </c>
      <c r="AF1638" s="86" t="s">
        <v>103</v>
      </c>
      <c r="AG1638" s="86" t="s">
        <v>102</v>
      </c>
      <c r="AH1638" s="75">
        <v>5400257235</v>
      </c>
      <c r="AI1638" s="86">
        <v>10</v>
      </c>
      <c r="AJ1638" s="87">
        <v>9</v>
      </c>
      <c r="AK1638" s="87">
        <v>12</v>
      </c>
      <c r="AL1638" s="87">
        <v>6</v>
      </c>
      <c r="AM1638" s="86" t="s">
        <v>262</v>
      </c>
      <c r="AN1638" s="86" t="s">
        <v>45</v>
      </c>
      <c r="AO1638" s="75" t="s">
        <v>46</v>
      </c>
    </row>
    <row r="1639" spans="1:41" ht="14.45" customHeight="1">
      <c r="A1639" s="38"/>
      <c r="B1639" s="9">
        <f t="shared" si="550"/>
        <v>45859</v>
      </c>
      <c r="C1639" s="39">
        <f t="shared" si="571"/>
        <v>5400257240</v>
      </c>
      <c r="D1639" s="38" t="str">
        <f>IF(AF1639="", "", IFERROR(TEXT(INDEX(Tabella4[N°], MATCH("*"&amp;AF1639&amp;"*", Tabella4[DIPENDENTE], 0)), "0000"), "Non trovato"))</f>
        <v>1972</v>
      </c>
      <c r="E1639" s="38" t="str">
        <f>IF(AG1639="", "", IF(ISERROR(MATCH("*"&amp;AG1639&amp;"*", Tabella4[DIPENDENTE], 0)), "Non trovato", TEXT(INDEX(Tabella4[N°], MATCH("*"&amp;AG1639&amp;"*", Tabella4[DIPENDENTE], 0)), "0000")))</f>
        <v/>
      </c>
      <c r="F1639" s="48" t="str">
        <f t="shared" si="551"/>
        <v>MILLO</v>
      </c>
      <c r="G1639" s="48" t="str">
        <f t="shared" si="552"/>
        <v/>
      </c>
      <c r="H1639" s="57"/>
      <c r="I1639" s="68" t="str">
        <f t="shared" si="553"/>
        <v>02</v>
      </c>
      <c r="J1639" s="39" t="str">
        <f t="shared" si="568"/>
        <v/>
      </c>
      <c r="K1639" s="40" t="str">
        <f t="shared" si="569"/>
        <v>02:00</v>
      </c>
      <c r="L1639" s="48"/>
      <c r="M1639" s="41" t="str">
        <f t="shared" si="570"/>
        <v/>
      </c>
      <c r="N1639" s="41" t="str">
        <f t="shared" si="554"/>
        <v/>
      </c>
      <c r="O1639" s="10" t="str">
        <f t="shared" si="555"/>
        <v>02:00</v>
      </c>
      <c r="P1639" s="10" t="str">
        <f t="shared" si="556"/>
        <v/>
      </c>
      <c r="Q1639" s="48" t="str">
        <f t="shared" si="557"/>
        <v/>
      </c>
      <c r="R1639" s="48" t="str">
        <f t="shared" si="558"/>
        <v/>
      </c>
      <c r="S1639" s="42" t="str">
        <f t="shared" si="559"/>
        <v>SINGOLO</v>
      </c>
      <c r="T1639" s="57" t="str">
        <f>Tabella3[[#This Row],[Descrizione Attività]]</f>
        <v>ARCOM BLE PON: squ stru corrett Luglio</v>
      </c>
      <c r="U1639" s="57" t="str">
        <f>IF(Tabella1[[#This Row],[DATA]]="","","02")</f>
        <v>02</v>
      </c>
      <c r="V1639" s="34"/>
      <c r="W1639" s="34"/>
      <c r="X1639" s="33"/>
      <c r="Y1639" s="23"/>
      <c r="Z1639" s="21" t="str">
        <f t="shared" si="560"/>
        <v>lunedì</v>
      </c>
      <c r="AA1639" s="22">
        <f t="shared" si="561"/>
        <v>2</v>
      </c>
      <c r="AB1639" s="22" t="str">
        <f t="shared" si="562"/>
        <v>02:00</v>
      </c>
      <c r="AC1639" s="22" t="str">
        <f t="shared" si="563"/>
        <v>NO</v>
      </c>
      <c r="AD1639" s="46"/>
      <c r="AE1639" s="85">
        <v>45859</v>
      </c>
      <c r="AF1639" s="86" t="s">
        <v>100</v>
      </c>
      <c r="AG1639" s="86"/>
      <c r="AH1639" s="75">
        <v>5400257240</v>
      </c>
      <c r="AI1639" s="86">
        <v>10</v>
      </c>
      <c r="AJ1639" s="87">
        <v>10</v>
      </c>
      <c r="AK1639" s="87">
        <v>12</v>
      </c>
      <c r="AL1639" s="87">
        <v>2</v>
      </c>
      <c r="AM1639" s="86" t="s">
        <v>261</v>
      </c>
      <c r="AN1639" s="86" t="s">
        <v>45</v>
      </c>
      <c r="AO1639" s="75" t="s">
        <v>46</v>
      </c>
    </row>
    <row r="1640" spans="1:41" ht="14.45" customHeight="1">
      <c r="A1640" s="38"/>
      <c r="B1640" s="9">
        <f t="shared" si="550"/>
        <v>45859</v>
      </c>
      <c r="C1640" s="39">
        <f t="shared" si="571"/>
        <v>5400257240</v>
      </c>
      <c r="D1640" s="38" t="str">
        <f>IF(AF1640="", "", IFERROR(TEXT(INDEX(Tabella4[N°], MATCH("*"&amp;AF1640&amp;"*", Tabella4[DIPENDENTE], 0)), "0000"), "Non trovato"))</f>
        <v>2083</v>
      </c>
      <c r="E1640" s="38" t="str">
        <f>IF(AG1640="", "", IF(ISERROR(MATCH("*"&amp;AG1640&amp;"*", Tabella4[DIPENDENTE], 0)), "Non trovato", TEXT(INDEX(Tabella4[N°], MATCH("*"&amp;AG1640&amp;"*", Tabella4[DIPENDENTE], 0)), "0000")))</f>
        <v/>
      </c>
      <c r="F1640" s="48" t="str">
        <f t="shared" si="551"/>
        <v>NOCERA</v>
      </c>
      <c r="G1640" s="48" t="str">
        <f t="shared" si="552"/>
        <v/>
      </c>
      <c r="H1640" s="57"/>
      <c r="I1640" s="68" t="str">
        <f t="shared" si="553"/>
        <v>02</v>
      </c>
      <c r="J1640" s="39" t="str">
        <f t="shared" si="568"/>
        <v/>
      </c>
      <c r="K1640" s="40" t="str">
        <f t="shared" si="569"/>
        <v>06:00</v>
      </c>
      <c r="L1640" s="48"/>
      <c r="M1640" s="41" t="str">
        <f t="shared" si="570"/>
        <v/>
      </c>
      <c r="N1640" s="41" t="str">
        <f t="shared" si="554"/>
        <v/>
      </c>
      <c r="O1640" s="10" t="str">
        <f t="shared" si="555"/>
        <v>06:00</v>
      </c>
      <c r="P1640" s="10" t="str">
        <f t="shared" si="556"/>
        <v/>
      </c>
      <c r="Q1640" s="48" t="str">
        <f t="shared" si="557"/>
        <v/>
      </c>
      <c r="R1640" s="48" t="str">
        <f t="shared" si="558"/>
        <v/>
      </c>
      <c r="S1640" s="42" t="str">
        <f t="shared" si="559"/>
        <v>SINGOLO</v>
      </c>
      <c r="T1640" s="57" t="str">
        <f>Tabella3[[#This Row],[Descrizione Attività]]</f>
        <v>ARCOM BLE PON: squ stru corrett Luglio</v>
      </c>
      <c r="U1640" s="57" t="str">
        <f>IF(Tabella1[[#This Row],[DATA]]="","","02")</f>
        <v>02</v>
      </c>
      <c r="V1640" s="34"/>
      <c r="W1640" s="34"/>
      <c r="X1640" s="33"/>
      <c r="Y1640" s="23"/>
      <c r="Z1640" s="21" t="str">
        <f t="shared" si="560"/>
        <v>lunedì</v>
      </c>
      <c r="AA1640" s="22">
        <f t="shared" si="561"/>
        <v>6</v>
      </c>
      <c r="AB1640" s="22" t="str">
        <f t="shared" si="562"/>
        <v>06:00</v>
      </c>
      <c r="AC1640" s="22" t="str">
        <f t="shared" si="563"/>
        <v>NO</v>
      </c>
      <c r="AD1640" s="46"/>
      <c r="AE1640" s="85">
        <v>45859</v>
      </c>
      <c r="AF1640" s="86" t="s">
        <v>88</v>
      </c>
      <c r="AG1640" s="86"/>
      <c r="AH1640" s="75">
        <v>5400257240</v>
      </c>
      <c r="AI1640" s="86">
        <v>10</v>
      </c>
      <c r="AJ1640" s="87">
        <v>6</v>
      </c>
      <c r="AK1640" s="87">
        <v>12</v>
      </c>
      <c r="AL1640" s="87">
        <v>6</v>
      </c>
      <c r="AM1640" s="86" t="s">
        <v>261</v>
      </c>
      <c r="AN1640" s="86" t="s">
        <v>45</v>
      </c>
      <c r="AO1640" s="75" t="s">
        <v>46</v>
      </c>
    </row>
    <row r="1641" spans="1:41" ht="14.45" customHeight="1">
      <c r="A1641" s="38"/>
      <c r="B1641" s="9">
        <f t="shared" si="550"/>
        <v>45859</v>
      </c>
      <c r="C1641" s="39">
        <f t="shared" si="571"/>
        <v>404</v>
      </c>
      <c r="D1641" s="38" t="str">
        <f>IF(AF1641="", "", IFERROR(TEXT(INDEX(Tabella4[N°], MATCH("*"&amp;AF1641&amp;"*", Tabella4[DIPENDENTE], 0)), "0000"), "Non trovato"))</f>
        <v>2132</v>
      </c>
      <c r="E1641" s="38" t="str">
        <f>IF(AG1641="", "", IF(ISERROR(MATCH("*"&amp;AG1641&amp;"*", Tabella4[DIPENDENTE], 0)), "Non trovato", TEXT(INDEX(Tabella4[N°], MATCH("*"&amp;AG1641&amp;"*", Tabella4[DIPENDENTE], 0)), "0000")))</f>
        <v/>
      </c>
      <c r="F1641" s="48" t="str">
        <f t="shared" si="551"/>
        <v>ALLEGRETTI</v>
      </c>
      <c r="G1641" s="48" t="str">
        <f t="shared" si="552"/>
        <v/>
      </c>
      <c r="H1641" s="57"/>
      <c r="I1641" s="68" t="str">
        <f t="shared" si="553"/>
        <v>02</v>
      </c>
      <c r="J1641" s="39" t="str">
        <f t="shared" si="568"/>
        <v>07:45</v>
      </c>
      <c r="K1641" s="40" t="str">
        <f t="shared" si="569"/>
        <v/>
      </c>
      <c r="L1641" s="48"/>
      <c r="M1641" s="41" t="str">
        <f t="shared" si="570"/>
        <v/>
      </c>
      <c r="N1641" s="41" t="str">
        <f t="shared" si="554"/>
        <v/>
      </c>
      <c r="O1641" s="10" t="str">
        <f t="shared" si="555"/>
        <v>07:45</v>
      </c>
      <c r="P1641" s="10" t="str">
        <f t="shared" si="556"/>
        <v/>
      </c>
      <c r="Q1641" s="48" t="str">
        <f t="shared" si="557"/>
        <v/>
      </c>
      <c r="R1641" s="48" t="str">
        <f t="shared" si="558"/>
        <v/>
      </c>
      <c r="S1641" s="42" t="str">
        <f t="shared" si="559"/>
        <v>SINGOLO</v>
      </c>
      <c r="T1641" s="57" t="str">
        <f>Tabella3[[#This Row],[Descrizione Attività]]</f>
        <v>ORE CONTO PROPRIO</v>
      </c>
      <c r="U1641" s="57" t="str">
        <f>IF(Tabella1[[#This Row],[DATA]]="","","02")</f>
        <v>02</v>
      </c>
      <c r="V1641" s="34"/>
      <c r="W1641" s="34"/>
      <c r="X1641" s="33"/>
      <c r="Y1641" s="23"/>
      <c r="Z1641" s="21" t="str">
        <f t="shared" si="560"/>
        <v>lunedì</v>
      </c>
      <c r="AA1641" s="22">
        <f t="shared" si="561"/>
        <v>7.75</v>
      </c>
      <c r="AB1641" s="22" t="str">
        <f t="shared" si="562"/>
        <v>07:45</v>
      </c>
      <c r="AC1641" s="22" t="str">
        <f t="shared" si="563"/>
        <v>NO</v>
      </c>
      <c r="AD1641" s="46"/>
      <c r="AE1641" s="85">
        <v>45859</v>
      </c>
      <c r="AF1641" s="86" t="s">
        <v>107</v>
      </c>
      <c r="AG1641" s="86"/>
      <c r="AH1641" s="75">
        <v>4041</v>
      </c>
      <c r="AI1641" s="86">
        <v>10</v>
      </c>
      <c r="AJ1641" s="87">
        <v>6.15</v>
      </c>
      <c r="AK1641" s="87">
        <v>14</v>
      </c>
      <c r="AL1641" s="87">
        <v>7.75</v>
      </c>
      <c r="AM1641" s="86" t="s">
        <v>62</v>
      </c>
      <c r="AN1641" s="86" t="s">
        <v>49</v>
      </c>
      <c r="AO1641" s="75">
        <v>4041</v>
      </c>
    </row>
    <row r="1642" spans="1:41" ht="14.45" customHeight="1">
      <c r="A1642" s="38"/>
      <c r="B1642" s="9">
        <f t="shared" si="550"/>
        <v>45859</v>
      </c>
      <c r="C1642" s="39">
        <f t="shared" si="571"/>
        <v>404</v>
      </c>
      <c r="D1642" s="38" t="str">
        <f>IF(AF1642="", "", IFERROR(TEXT(INDEX(Tabella4[N°], MATCH("*"&amp;AF1642&amp;"*", Tabella4[DIPENDENTE], 0)), "0000"), "Non trovato"))</f>
        <v>0476</v>
      </c>
      <c r="E1642" s="38" t="str">
        <f>IF(AG1642="", "", IF(ISERROR(MATCH("*"&amp;AG1642&amp;"*", Tabella4[DIPENDENTE], 0)), "Non trovato", TEXT(INDEX(Tabella4[N°], MATCH("*"&amp;AG1642&amp;"*", Tabella4[DIPENDENTE], 0)), "0000")))</f>
        <v/>
      </c>
      <c r="F1642" s="48" t="str">
        <f t="shared" si="551"/>
        <v>ARICO'</v>
      </c>
      <c r="G1642" s="48" t="str">
        <f t="shared" si="552"/>
        <v/>
      </c>
      <c r="H1642" s="57"/>
      <c r="I1642" s="68" t="str">
        <f t="shared" si="553"/>
        <v>02</v>
      </c>
      <c r="J1642" s="39" t="str">
        <f t="shared" si="568"/>
        <v>06:00</v>
      </c>
      <c r="K1642" s="40" t="str">
        <f t="shared" si="569"/>
        <v/>
      </c>
      <c r="L1642" s="48"/>
      <c r="M1642" s="41" t="str">
        <f t="shared" si="570"/>
        <v/>
      </c>
      <c r="N1642" s="41" t="str">
        <f t="shared" si="554"/>
        <v/>
      </c>
      <c r="O1642" s="10" t="str">
        <f t="shared" si="555"/>
        <v>06:00</v>
      </c>
      <c r="P1642" s="10" t="str">
        <f t="shared" si="556"/>
        <v/>
      </c>
      <c r="Q1642" s="48" t="str">
        <f t="shared" si="557"/>
        <v/>
      </c>
      <c r="R1642" s="48" t="str">
        <f t="shared" si="558"/>
        <v/>
      </c>
      <c r="S1642" s="42" t="str">
        <f t="shared" si="559"/>
        <v>SINGOLO</v>
      </c>
      <c r="T1642" s="57" t="str">
        <f>Tabella3[[#This Row],[Descrizione Attività]]</f>
        <v>ORE CONTO PROPRIO</v>
      </c>
      <c r="U1642" s="57" t="str">
        <f>IF(Tabella1[[#This Row],[DATA]]="","","02")</f>
        <v>02</v>
      </c>
      <c r="V1642" s="34"/>
      <c r="W1642" s="34"/>
      <c r="X1642" s="33"/>
      <c r="Y1642" s="23"/>
      <c r="Z1642" s="21" t="str">
        <f t="shared" si="560"/>
        <v>lunedì</v>
      </c>
      <c r="AA1642" s="22">
        <f t="shared" si="561"/>
        <v>6</v>
      </c>
      <c r="AB1642" s="22" t="str">
        <f t="shared" si="562"/>
        <v>06:00</v>
      </c>
      <c r="AC1642" s="22" t="str">
        <f t="shared" si="563"/>
        <v>NO</v>
      </c>
      <c r="AD1642" s="46"/>
      <c r="AE1642" s="85">
        <v>45859</v>
      </c>
      <c r="AF1642" s="86" t="s">
        <v>108</v>
      </c>
      <c r="AG1642" s="86"/>
      <c r="AH1642" s="75">
        <v>4041</v>
      </c>
      <c r="AI1642" s="86">
        <v>10</v>
      </c>
      <c r="AJ1642" s="87">
        <v>6</v>
      </c>
      <c r="AK1642" s="87">
        <v>12</v>
      </c>
      <c r="AL1642" s="87">
        <v>6</v>
      </c>
      <c r="AM1642" s="86" t="s">
        <v>62</v>
      </c>
      <c r="AN1642" s="86" t="s">
        <v>49</v>
      </c>
      <c r="AO1642" s="75">
        <v>4041</v>
      </c>
    </row>
    <row r="1643" spans="1:41" ht="14.45" customHeight="1">
      <c r="A1643" s="38"/>
      <c r="B1643" s="9">
        <f t="shared" si="550"/>
        <v>45859</v>
      </c>
      <c r="C1643" s="39">
        <f t="shared" si="571"/>
        <v>5400258881</v>
      </c>
      <c r="D1643" s="38" t="str">
        <f>IF(AF1643="", "", IFERROR(TEXT(INDEX(Tabella4[N°], MATCH("*"&amp;AF1643&amp;"*", Tabella4[DIPENDENTE], 0)), "0000"), "Non trovato"))</f>
        <v>2132</v>
      </c>
      <c r="E1643" s="38" t="str">
        <f>IF(AG1643="", "", IF(ISERROR(MATCH("*"&amp;AG1643&amp;"*", Tabella4[DIPENDENTE], 0)), "Non trovato", TEXT(INDEX(Tabella4[N°], MATCH("*"&amp;AG1643&amp;"*", Tabella4[DIPENDENTE], 0)), "0000")))</f>
        <v>0493</v>
      </c>
      <c r="F1643" s="48" t="str">
        <f t="shared" si="551"/>
        <v>ALLEGRETTI</v>
      </c>
      <c r="G1643" s="48" t="str">
        <f t="shared" si="552"/>
        <v>SPINALI D</v>
      </c>
      <c r="H1643" s="57"/>
      <c r="I1643" s="68" t="str">
        <f t="shared" si="553"/>
        <v>02</v>
      </c>
      <c r="J1643" s="39" t="str">
        <f t="shared" si="568"/>
        <v/>
      </c>
      <c r="K1643" s="40" t="str">
        <f t="shared" si="569"/>
        <v>08:15</v>
      </c>
      <c r="L1643" s="48"/>
      <c r="M1643" s="41" t="str">
        <f t="shared" si="570"/>
        <v>03:45</v>
      </c>
      <c r="N1643" s="41" t="str">
        <f t="shared" si="554"/>
        <v/>
      </c>
      <c r="O1643" s="10" t="str">
        <f t="shared" si="555"/>
        <v>12:00</v>
      </c>
      <c r="P1643" s="10" t="str">
        <f t="shared" si="556"/>
        <v/>
      </c>
      <c r="Q1643" s="48" t="str">
        <f t="shared" si="557"/>
        <v/>
      </c>
      <c r="R1643" s="48" t="str">
        <f t="shared" si="558"/>
        <v/>
      </c>
      <c r="S1643" s="42" t="str">
        <f t="shared" si="559"/>
        <v>DOPPIO</v>
      </c>
      <c r="T1643" s="57" t="str">
        <f>Tabella3[[#This Row],[Descrizione Attività]]</f>
        <v>U200A ripr. strumentali per avviamento</v>
      </c>
      <c r="U1643" s="57" t="str">
        <f>IF(Tabella1[[#This Row],[DATA]]="","","02")</f>
        <v>02</v>
      </c>
      <c r="V1643" s="34"/>
      <c r="W1643" s="34"/>
      <c r="X1643" s="33"/>
      <c r="Y1643" s="23"/>
      <c r="Z1643" s="21" t="str">
        <f t="shared" si="560"/>
        <v>lunedì</v>
      </c>
      <c r="AA1643" s="22">
        <f t="shared" si="561"/>
        <v>12</v>
      </c>
      <c r="AB1643" s="22" t="str">
        <f t="shared" si="562"/>
        <v>12:00</v>
      </c>
      <c r="AC1643" s="22" t="str">
        <f t="shared" si="563"/>
        <v>NO</v>
      </c>
      <c r="AD1643" s="46"/>
      <c r="AE1643" s="85">
        <v>45859</v>
      </c>
      <c r="AF1643" s="86" t="s">
        <v>107</v>
      </c>
      <c r="AG1643" s="86" t="s">
        <v>42</v>
      </c>
      <c r="AH1643" s="75">
        <v>5400258881</v>
      </c>
      <c r="AI1643" s="86">
        <v>10</v>
      </c>
      <c r="AJ1643" s="87">
        <v>18</v>
      </c>
      <c r="AK1643" s="87">
        <v>6</v>
      </c>
      <c r="AL1643" s="87">
        <v>24</v>
      </c>
      <c r="AM1643" s="86" t="s">
        <v>321</v>
      </c>
      <c r="AN1643" s="86" t="s">
        <v>45</v>
      </c>
      <c r="AO1643" s="75" t="s">
        <v>46</v>
      </c>
    </row>
    <row r="1644" spans="1:41" ht="14.45" customHeight="1">
      <c r="A1644" s="38"/>
      <c r="B1644" s="9">
        <f t="shared" si="550"/>
        <v>45859</v>
      </c>
      <c r="C1644" s="39">
        <f t="shared" si="571"/>
        <v>404</v>
      </c>
      <c r="D1644" s="38" t="str">
        <f>IF(AF1644="", "", IFERROR(TEXT(INDEX(Tabella4[N°], MATCH("*"&amp;AF1644&amp;"*", Tabella4[DIPENDENTE], 0)), "0000"), "Non trovato"))</f>
        <v>0493</v>
      </c>
      <c r="E1644" s="38" t="str">
        <f>IF(AG1644="", "", IF(ISERROR(MATCH("*"&amp;AG1644&amp;"*", Tabella4[DIPENDENTE], 0)), "Non trovato", TEXT(INDEX(Tabella4[N°], MATCH("*"&amp;AG1644&amp;"*", Tabella4[DIPENDENTE], 0)), "0000")))</f>
        <v/>
      </c>
      <c r="F1644" s="48" t="str">
        <f t="shared" si="551"/>
        <v>SPINALI D</v>
      </c>
      <c r="G1644" s="48" t="str">
        <f t="shared" si="552"/>
        <v/>
      </c>
      <c r="H1644" s="57"/>
      <c r="I1644" s="68" t="str">
        <f t="shared" si="553"/>
        <v>02</v>
      </c>
      <c r="J1644" s="39" t="str">
        <f t="shared" si="568"/>
        <v>02:00</v>
      </c>
      <c r="K1644" s="40" t="str">
        <f t="shared" si="569"/>
        <v/>
      </c>
      <c r="L1644" s="48"/>
      <c r="M1644" s="41" t="str">
        <f t="shared" si="570"/>
        <v/>
      </c>
      <c r="N1644" s="41" t="str">
        <f t="shared" si="554"/>
        <v/>
      </c>
      <c r="O1644" s="10" t="str">
        <f t="shared" si="555"/>
        <v>02:00</v>
      </c>
      <c r="P1644" s="10" t="str">
        <f t="shared" si="556"/>
        <v/>
      </c>
      <c r="Q1644" s="48" t="str">
        <f t="shared" si="557"/>
        <v/>
      </c>
      <c r="R1644" s="48" t="str">
        <f t="shared" si="558"/>
        <v/>
      </c>
      <c r="S1644" s="42" t="str">
        <f t="shared" si="559"/>
        <v>SINGOLO</v>
      </c>
      <c r="T1644" s="57" t="str">
        <f>Tabella3[[#This Row],[Descrizione Attività]]</f>
        <v>ORE CONTO PROPRIO</v>
      </c>
      <c r="U1644" s="57" t="str">
        <f>IF(Tabella1[[#This Row],[DATA]]="","","02")</f>
        <v>02</v>
      </c>
      <c r="V1644" s="34"/>
      <c r="W1644" s="34"/>
      <c r="X1644" s="33"/>
      <c r="Y1644" s="23"/>
      <c r="Z1644" s="21" t="str">
        <f t="shared" si="560"/>
        <v>lunedì</v>
      </c>
      <c r="AA1644" s="22">
        <f t="shared" si="561"/>
        <v>2</v>
      </c>
      <c r="AB1644" s="22" t="str">
        <f t="shared" si="562"/>
        <v>02:00</v>
      </c>
      <c r="AC1644" s="22" t="str">
        <f t="shared" si="563"/>
        <v>NO</v>
      </c>
      <c r="AD1644" s="46"/>
      <c r="AE1644" s="85">
        <v>45859</v>
      </c>
      <c r="AF1644" s="86" t="s">
        <v>42</v>
      </c>
      <c r="AG1644" s="86"/>
      <c r="AH1644" s="75">
        <v>4041</v>
      </c>
      <c r="AI1644" s="86">
        <v>10</v>
      </c>
      <c r="AJ1644" s="87">
        <v>12</v>
      </c>
      <c r="AK1644" s="87">
        <v>14</v>
      </c>
      <c r="AL1644" s="87">
        <v>2</v>
      </c>
      <c r="AM1644" s="86" t="s">
        <v>62</v>
      </c>
      <c r="AN1644" s="86" t="s">
        <v>49</v>
      </c>
      <c r="AO1644" s="75">
        <v>4041</v>
      </c>
    </row>
    <row r="1645" spans="1:41" ht="14.45" customHeight="1">
      <c r="A1645" s="38"/>
      <c r="B1645" s="9">
        <f t="shared" si="550"/>
        <v>45859</v>
      </c>
      <c r="C1645" s="39">
        <f t="shared" si="571"/>
        <v>5400257235</v>
      </c>
      <c r="D1645" s="38" t="str">
        <f>IF(AF1645="", "", IFERROR(TEXT(INDEX(Tabella4[N°], MATCH("*"&amp;AF1645&amp;"*", Tabella4[DIPENDENTE], 0)), "0000"), "Non trovato"))</f>
        <v>0490</v>
      </c>
      <c r="E1645" s="38" t="str">
        <f>IF(AG1645="", "", IF(ISERROR(MATCH("*"&amp;AG1645&amp;"*", Tabella4[DIPENDENTE], 0)), "Non trovato", TEXT(INDEX(Tabella4[N°], MATCH("*"&amp;AG1645&amp;"*", Tabella4[DIPENDENTE], 0)), "0000")))</f>
        <v>1442</v>
      </c>
      <c r="F1645" s="48" t="str">
        <f t="shared" si="551"/>
        <v>RICIPUTO</v>
      </c>
      <c r="G1645" s="48" t="str">
        <f t="shared" si="552"/>
        <v>TARASCIO</v>
      </c>
      <c r="H1645" s="57"/>
      <c r="I1645" s="68" t="str">
        <f t="shared" si="553"/>
        <v>02</v>
      </c>
      <c r="J1645" s="39" t="str">
        <f t="shared" si="568"/>
        <v/>
      </c>
      <c r="K1645" s="40" t="str">
        <f t="shared" si="569"/>
        <v>02:00</v>
      </c>
      <c r="L1645" s="48"/>
      <c r="M1645" s="41" t="str">
        <f t="shared" si="570"/>
        <v/>
      </c>
      <c r="N1645" s="41" t="str">
        <f t="shared" si="554"/>
        <v/>
      </c>
      <c r="O1645" s="10" t="str">
        <f t="shared" si="555"/>
        <v>02:00</v>
      </c>
      <c r="P1645" s="10" t="str">
        <f t="shared" si="556"/>
        <v/>
      </c>
      <c r="Q1645" s="48" t="str">
        <f t="shared" si="557"/>
        <v/>
      </c>
      <c r="R1645" s="48" t="str">
        <f t="shared" si="558"/>
        <v/>
      </c>
      <c r="S1645" s="42" t="str">
        <f t="shared" si="559"/>
        <v>DOPPIO</v>
      </c>
      <c r="T1645" s="57" t="str">
        <f>Tabella3[[#This Row],[Descrizione Attività]]</f>
        <v>Utilities: squ strum correttiva Luglio</v>
      </c>
      <c r="U1645" s="57" t="str">
        <f>IF(Tabella1[[#This Row],[DATA]]="","","02")</f>
        <v>02</v>
      </c>
      <c r="V1645" s="34"/>
      <c r="W1645" s="34"/>
      <c r="X1645" s="33"/>
      <c r="Y1645" s="23"/>
      <c r="Z1645" s="21" t="str">
        <f t="shared" si="560"/>
        <v>lunedì</v>
      </c>
      <c r="AA1645" s="22">
        <f t="shared" si="561"/>
        <v>2</v>
      </c>
      <c r="AB1645" s="22" t="str">
        <f t="shared" si="562"/>
        <v>02:00</v>
      </c>
      <c r="AC1645" s="22" t="str">
        <f t="shared" si="563"/>
        <v>NO</v>
      </c>
      <c r="AD1645" s="46"/>
      <c r="AE1645" s="85">
        <v>45859</v>
      </c>
      <c r="AF1645" s="86" t="s">
        <v>96</v>
      </c>
      <c r="AG1645" s="86" t="s">
        <v>102</v>
      </c>
      <c r="AH1645" s="75">
        <v>5400257235</v>
      </c>
      <c r="AI1645" s="86">
        <v>10</v>
      </c>
      <c r="AJ1645" s="87">
        <v>12</v>
      </c>
      <c r="AK1645" s="87">
        <v>14</v>
      </c>
      <c r="AL1645" s="87">
        <v>4</v>
      </c>
      <c r="AM1645" s="86" t="s">
        <v>262</v>
      </c>
      <c r="AN1645" s="86" t="s">
        <v>45</v>
      </c>
      <c r="AO1645" s="75" t="s">
        <v>46</v>
      </c>
    </row>
    <row r="1646" spans="1:41" ht="14.45" customHeight="1">
      <c r="A1646" s="38"/>
      <c r="B1646" s="9">
        <f t="shared" si="550"/>
        <v>45859</v>
      </c>
      <c r="C1646" s="39" t="str">
        <f t="shared" si="571"/>
        <v>23/134</v>
      </c>
      <c r="D1646" s="38" t="str">
        <f>IF(AF1646="", "", IFERROR(TEXT(INDEX(Tabella4[N°], MATCH("*"&amp;AF1646&amp;"*", Tabella4[DIPENDENTE], 0)), "0000"), "Non trovato"))</f>
        <v>1972</v>
      </c>
      <c r="E1646" s="38" t="str">
        <f>IF(AG1646="", "", IF(ISERROR(MATCH("*"&amp;AG1646&amp;"*", Tabella4[DIPENDENTE], 0)), "Non trovato", TEXT(INDEX(Tabella4[N°], MATCH("*"&amp;AG1646&amp;"*", Tabella4[DIPENDENTE], 0)), "0000")))</f>
        <v/>
      </c>
      <c r="F1646" s="48" t="str">
        <f t="shared" si="551"/>
        <v>MILLO</v>
      </c>
      <c r="G1646" s="48" t="str">
        <f t="shared" si="552"/>
        <v/>
      </c>
      <c r="H1646" s="57"/>
      <c r="I1646" s="68" t="str">
        <f t="shared" si="553"/>
        <v>02</v>
      </c>
      <c r="J1646" s="39" t="str">
        <f t="shared" si="568"/>
        <v/>
      </c>
      <c r="K1646" s="40" t="str">
        <f t="shared" si="569"/>
        <v>04:00</v>
      </c>
      <c r="L1646" s="48"/>
      <c r="M1646" s="41" t="str">
        <f t="shared" si="570"/>
        <v/>
      </c>
      <c r="N1646" s="41" t="str">
        <f t="shared" si="554"/>
        <v/>
      </c>
      <c r="O1646" s="10" t="str">
        <f t="shared" si="555"/>
        <v>04:00</v>
      </c>
      <c r="P1646" s="10" t="str">
        <f t="shared" si="556"/>
        <v/>
      </c>
      <c r="Q1646" s="48" t="str">
        <f t="shared" si="557"/>
        <v/>
      </c>
      <c r="R1646" s="48" t="str">
        <f t="shared" si="558"/>
        <v/>
      </c>
      <c r="S1646" s="42" t="str">
        <f t="shared" si="559"/>
        <v>SINGOLO</v>
      </c>
      <c r="T1646" s="57" t="str">
        <f>Tabella3[[#This Row],[Descrizione Attività]]</f>
        <v>Manutenzione Strumentale Isab</v>
      </c>
      <c r="U1646" s="57" t="str">
        <f>IF(Tabella1[[#This Row],[DATA]]="","","02")</f>
        <v>02</v>
      </c>
      <c r="V1646" s="34"/>
      <c r="W1646" s="34"/>
      <c r="X1646" s="33"/>
      <c r="Y1646" s="23"/>
      <c r="Z1646" s="21" t="str">
        <f t="shared" si="560"/>
        <v>lunedì</v>
      </c>
      <c r="AA1646" s="22">
        <f t="shared" si="561"/>
        <v>4</v>
      </c>
      <c r="AB1646" s="22" t="str">
        <f t="shared" si="562"/>
        <v>04:00</v>
      </c>
      <c r="AC1646" s="22" t="str">
        <f t="shared" si="563"/>
        <v>NO</v>
      </c>
      <c r="AD1646" s="46"/>
      <c r="AE1646" s="85">
        <v>45859</v>
      </c>
      <c r="AF1646" s="86" t="s">
        <v>100</v>
      </c>
      <c r="AG1646" s="86"/>
      <c r="AH1646" s="75">
        <v>23134</v>
      </c>
      <c r="AI1646" s="86">
        <v>20</v>
      </c>
      <c r="AJ1646" s="87">
        <v>6</v>
      </c>
      <c r="AK1646" s="87">
        <v>10</v>
      </c>
      <c r="AL1646" s="87">
        <v>4</v>
      </c>
      <c r="AM1646" s="86" t="s">
        <v>156</v>
      </c>
      <c r="AN1646" s="86" t="s">
        <v>49</v>
      </c>
      <c r="AO1646" s="75" t="s">
        <v>46</v>
      </c>
    </row>
    <row r="1647" spans="1:41" ht="14.45" customHeight="1">
      <c r="A1647" s="38"/>
      <c r="B1647" s="9">
        <f t="shared" si="550"/>
        <v>45859</v>
      </c>
      <c r="C1647" s="39">
        <f t="shared" si="571"/>
        <v>404</v>
      </c>
      <c r="D1647" s="38" t="str">
        <f>IF(AF1647="", "", IFERROR(TEXT(INDEX(Tabella4[N°], MATCH("*"&amp;AF1647&amp;"*", Tabella4[DIPENDENTE], 0)), "0000"), "Non trovato"))</f>
        <v>0386</v>
      </c>
      <c r="E1647" s="38" t="str">
        <f>IF(AG1647="", "", IF(ISERROR(MATCH("*"&amp;AG1647&amp;"*", Tabella4[DIPENDENTE], 0)), "Non trovato", TEXT(INDEX(Tabella4[N°], MATCH("*"&amp;AG1647&amp;"*", Tabella4[DIPENDENTE], 0)), "0000")))</f>
        <v>1876</v>
      </c>
      <c r="F1647" s="48" t="str">
        <f t="shared" si="551"/>
        <v>TRICHINI</v>
      </c>
      <c r="G1647" s="48" t="str">
        <f t="shared" si="552"/>
        <v>RICCIO</v>
      </c>
      <c r="H1647" s="57"/>
      <c r="I1647" s="68" t="str">
        <f t="shared" si="553"/>
        <v>02</v>
      </c>
      <c r="J1647" s="39" t="str">
        <f t="shared" si="568"/>
        <v>08:15</v>
      </c>
      <c r="K1647" s="40" t="str">
        <f t="shared" si="569"/>
        <v/>
      </c>
      <c r="L1647" s="48"/>
      <c r="M1647" s="41" t="str">
        <f t="shared" si="570"/>
        <v/>
      </c>
      <c r="N1647" s="41" t="str">
        <f t="shared" si="554"/>
        <v/>
      </c>
      <c r="O1647" s="10" t="str">
        <f t="shared" si="555"/>
        <v>08:15</v>
      </c>
      <c r="P1647" s="10" t="str">
        <f t="shared" si="556"/>
        <v/>
      </c>
      <c r="Q1647" s="48" t="str">
        <f t="shared" si="557"/>
        <v/>
      </c>
      <c r="R1647" s="48" t="str">
        <f t="shared" si="558"/>
        <v/>
      </c>
      <c r="S1647" s="42" t="str">
        <f t="shared" si="559"/>
        <v>DOPPIO</v>
      </c>
      <c r="T1647" s="57" t="str">
        <f>Tabella3[[#This Row],[Descrizione Attività]]</f>
        <v>ORE CONTO PROPRIO</v>
      </c>
      <c r="U1647" s="57" t="str">
        <f>IF(Tabella1[[#This Row],[DATA]]="","","02")</f>
        <v>02</v>
      </c>
      <c r="V1647" s="34"/>
      <c r="W1647" s="34"/>
      <c r="X1647" s="33"/>
      <c r="Y1647" s="23"/>
      <c r="Z1647" s="21" t="str">
        <f t="shared" si="560"/>
        <v>lunedì</v>
      </c>
      <c r="AA1647" s="22">
        <f t="shared" si="561"/>
        <v>8.25</v>
      </c>
      <c r="AB1647" s="22" t="str">
        <f t="shared" si="562"/>
        <v>08:15</v>
      </c>
      <c r="AC1647" s="22" t="str">
        <f t="shared" si="563"/>
        <v>NO</v>
      </c>
      <c r="AD1647" s="46"/>
      <c r="AE1647" s="85">
        <v>45859</v>
      </c>
      <c r="AF1647" s="86" t="s">
        <v>113</v>
      </c>
      <c r="AG1647" s="86" t="s">
        <v>56</v>
      </c>
      <c r="AH1647" s="75">
        <v>4041</v>
      </c>
      <c r="AI1647" s="86">
        <v>10</v>
      </c>
      <c r="AJ1647" s="87">
        <v>7.45</v>
      </c>
      <c r="AK1647" s="87">
        <v>16.45</v>
      </c>
      <c r="AL1647" s="87">
        <v>16.5</v>
      </c>
      <c r="AM1647" s="86" t="s">
        <v>62</v>
      </c>
      <c r="AN1647" s="86" t="s">
        <v>49</v>
      </c>
      <c r="AO1647" s="75">
        <v>4041</v>
      </c>
    </row>
    <row r="1648" spans="1:41" ht="14.45" customHeight="1">
      <c r="A1648" s="38"/>
      <c r="B1648" s="9">
        <f t="shared" si="550"/>
        <v>45859</v>
      </c>
      <c r="C1648" s="39">
        <f t="shared" si="571"/>
        <v>5400257401</v>
      </c>
      <c r="D1648" s="38" t="str">
        <f>IF(AF1648="", "", IFERROR(TEXT(INDEX(Tabella4[N°], MATCH("*"&amp;AF1648&amp;"*", Tabella4[DIPENDENTE], 0)), "0000"), "Non trovato"))</f>
        <v>0551</v>
      </c>
      <c r="E1648" s="38" t="str">
        <f>IF(AG1648="", "", IF(ISERROR(MATCH("*"&amp;AG1648&amp;"*", Tabella4[DIPENDENTE], 0)), "Non trovato", TEXT(INDEX(Tabella4[N°], MATCH("*"&amp;AG1648&amp;"*", Tabella4[DIPENDENTE], 0)), "0000")))</f>
        <v>1713</v>
      </c>
      <c r="F1648" s="48" t="str">
        <f t="shared" si="551"/>
        <v>CIANCHINO T</v>
      </c>
      <c r="G1648" s="48" t="str">
        <f t="shared" si="552"/>
        <v>MILARDO</v>
      </c>
      <c r="H1648" s="57"/>
      <c r="I1648" s="68" t="str">
        <f t="shared" si="553"/>
        <v>02</v>
      </c>
      <c r="J1648" s="39" t="str">
        <f t="shared" si="568"/>
        <v/>
      </c>
      <c r="K1648" s="40" t="str">
        <f t="shared" si="569"/>
        <v>02:45</v>
      </c>
      <c r="L1648" s="48"/>
      <c r="M1648" s="41" t="str">
        <f t="shared" si="570"/>
        <v/>
      </c>
      <c r="N1648" s="41" t="str">
        <f t="shared" si="554"/>
        <v/>
      </c>
      <c r="O1648" s="10" t="str">
        <f t="shared" si="555"/>
        <v>02:45</v>
      </c>
      <c r="P1648" s="10" t="str">
        <f t="shared" si="556"/>
        <v/>
      </c>
      <c r="Q1648" s="48" t="str">
        <f t="shared" si="557"/>
        <v/>
      </c>
      <c r="R1648" s="48" t="str">
        <f t="shared" si="558"/>
        <v/>
      </c>
      <c r="S1648" s="42" t="str">
        <f t="shared" si="559"/>
        <v>DOPPIO</v>
      </c>
      <c r="T1648" s="57" t="str">
        <f>Tabella3[[#This Row],[Descrizione Attività]]</f>
        <v>1200: assistenza KV - HIC</v>
      </c>
      <c r="U1648" s="57" t="str">
        <f>IF(Tabella1[[#This Row],[DATA]]="","","02")</f>
        <v>02</v>
      </c>
      <c r="V1648" s="34"/>
      <c r="W1648" s="34"/>
      <c r="X1648" s="33"/>
      <c r="Y1648" s="23"/>
      <c r="Z1648" s="21" t="str">
        <f t="shared" si="560"/>
        <v>lunedì</v>
      </c>
      <c r="AA1648" s="22">
        <f t="shared" si="561"/>
        <v>2.75</v>
      </c>
      <c r="AB1648" s="22" t="str">
        <f t="shared" si="562"/>
        <v>02:45</v>
      </c>
      <c r="AC1648" s="22" t="str">
        <f t="shared" si="563"/>
        <v>NO</v>
      </c>
      <c r="AD1648" s="46"/>
      <c r="AE1648" s="85">
        <v>45859</v>
      </c>
      <c r="AF1648" s="86" t="s">
        <v>131</v>
      </c>
      <c r="AG1648" s="86" t="s">
        <v>322</v>
      </c>
      <c r="AH1648" s="75">
        <v>5400257401</v>
      </c>
      <c r="AI1648" s="86">
        <v>10</v>
      </c>
      <c r="AJ1648" s="87">
        <v>9.15</v>
      </c>
      <c r="AK1648" s="87">
        <v>12</v>
      </c>
      <c r="AL1648" s="87">
        <v>5.5</v>
      </c>
      <c r="AM1648" s="86" t="s">
        <v>252</v>
      </c>
      <c r="AN1648" s="86" t="s">
        <v>45</v>
      </c>
      <c r="AO1648" s="75" t="s">
        <v>46</v>
      </c>
    </row>
    <row r="1649" spans="1:41" ht="14.45" customHeight="1">
      <c r="A1649" s="38"/>
      <c r="B1649" s="9">
        <f t="shared" si="550"/>
        <v>45860</v>
      </c>
      <c r="C1649" s="39">
        <f t="shared" si="571"/>
        <v>404</v>
      </c>
      <c r="D1649" s="38" t="str">
        <f>IF(AF1649="", "", IFERROR(TEXT(INDEX(Tabella4[N°], MATCH("*"&amp;AF1649&amp;"*", Tabella4[DIPENDENTE], 0)), "0000"), "Non trovato"))</f>
        <v>0427</v>
      </c>
      <c r="E1649" s="38" t="str">
        <f>IF(AG1649="", "", IF(ISERROR(MATCH("*"&amp;AG1649&amp;"*", Tabella4[DIPENDENTE], 0)), "Non trovato", TEXT(INDEX(Tabella4[N°], MATCH("*"&amp;AG1649&amp;"*", Tabella4[DIPENDENTE], 0)), "0000")))</f>
        <v>0370</v>
      </c>
      <c r="F1649" s="48" t="str">
        <f t="shared" si="551"/>
        <v>CAVALIERE</v>
      </c>
      <c r="G1649" s="48" t="str">
        <f t="shared" si="552"/>
        <v>GARBINI</v>
      </c>
      <c r="H1649" s="57"/>
      <c r="I1649" s="68" t="str">
        <f t="shared" si="553"/>
        <v>02</v>
      </c>
      <c r="J1649" s="39" t="str">
        <f t="shared" si="568"/>
        <v/>
      </c>
      <c r="K1649" s="40" t="str">
        <f t="shared" si="569"/>
        <v/>
      </c>
      <c r="L1649" s="48"/>
      <c r="M1649" s="41" t="str">
        <f t="shared" si="570"/>
        <v/>
      </c>
      <c r="N1649" s="41" t="str">
        <f t="shared" si="554"/>
        <v/>
      </c>
      <c r="O1649" s="10" t="str">
        <f t="shared" si="555"/>
        <v>06:00</v>
      </c>
      <c r="P1649" s="10" t="str">
        <f t="shared" si="556"/>
        <v>06:00</v>
      </c>
      <c r="Q1649" s="48" t="str">
        <f t="shared" si="557"/>
        <v/>
      </c>
      <c r="R1649" s="48" t="str">
        <f t="shared" si="558"/>
        <v/>
      </c>
      <c r="S1649" s="42" t="str">
        <f t="shared" si="559"/>
        <v>DOPPIO</v>
      </c>
      <c r="T1649" s="57" t="str">
        <f>Tabella3[[#This Row],[Descrizione Attività]]</f>
        <v>PERMESSO RETRIBUITO</v>
      </c>
      <c r="U1649" s="57" t="str">
        <f>IF(Tabella1[[#This Row],[DATA]]="","","02")</f>
        <v>02</v>
      </c>
      <c r="V1649" s="34"/>
      <c r="W1649" s="34"/>
      <c r="X1649" s="33"/>
      <c r="Y1649" s="23"/>
      <c r="Z1649" s="21" t="str">
        <f t="shared" si="560"/>
        <v>martedì</v>
      </c>
      <c r="AA1649" s="22">
        <f t="shared" si="561"/>
        <v>6</v>
      </c>
      <c r="AB1649" s="22" t="str">
        <f t="shared" si="562"/>
        <v>06:00</v>
      </c>
      <c r="AC1649" s="22" t="str">
        <f t="shared" si="563"/>
        <v>NO</v>
      </c>
      <c r="AD1649" s="46"/>
      <c r="AE1649" s="85">
        <v>45860</v>
      </c>
      <c r="AF1649" s="86" t="s">
        <v>75</v>
      </c>
      <c r="AG1649" s="86" t="s">
        <v>115</v>
      </c>
      <c r="AH1649" s="75">
        <v>4044</v>
      </c>
      <c r="AI1649" s="86">
        <v>10</v>
      </c>
      <c r="AJ1649" s="87">
        <v>8</v>
      </c>
      <c r="AK1649" s="87">
        <v>14</v>
      </c>
      <c r="AL1649" s="87">
        <v>12</v>
      </c>
      <c r="AM1649" s="86" t="s">
        <v>48</v>
      </c>
      <c r="AN1649" s="86" t="s">
        <v>49</v>
      </c>
      <c r="AO1649" s="75">
        <v>404</v>
      </c>
    </row>
    <row r="1650" spans="1:41" ht="14.45" customHeight="1">
      <c r="A1650" s="38"/>
      <c r="B1650" s="9">
        <f t="shared" si="550"/>
        <v>45860</v>
      </c>
      <c r="C1650" s="39">
        <f t="shared" si="571"/>
        <v>404</v>
      </c>
      <c r="D1650" s="38" t="str">
        <f>IF(AF1650="", "", IFERROR(TEXT(INDEX(Tabella4[N°], MATCH("*"&amp;AF1650&amp;"*", Tabella4[DIPENDENTE], 0)), "0000"), "Non trovato"))</f>
        <v>0354</v>
      </c>
      <c r="E1650" s="38" t="str">
        <f>IF(AG1650="", "", IF(ISERROR(MATCH("*"&amp;AG1650&amp;"*", Tabella4[DIPENDENTE], 0)), "Non trovato", TEXT(INDEX(Tabella4[N°], MATCH("*"&amp;AG1650&amp;"*", Tabella4[DIPENDENTE], 0)), "0000")))</f>
        <v/>
      </c>
      <c r="F1650" s="48" t="str">
        <f t="shared" si="551"/>
        <v>GARRO L</v>
      </c>
      <c r="G1650" s="48" t="str">
        <f t="shared" si="552"/>
        <v/>
      </c>
      <c r="H1650" s="57"/>
      <c r="I1650" s="68" t="str">
        <f t="shared" si="553"/>
        <v>02</v>
      </c>
      <c r="J1650" s="39" t="str">
        <f t="shared" si="568"/>
        <v/>
      </c>
      <c r="K1650" s="40" t="str">
        <f t="shared" si="569"/>
        <v/>
      </c>
      <c r="L1650" s="48"/>
      <c r="M1650" s="41" t="str">
        <f t="shared" si="570"/>
        <v/>
      </c>
      <c r="N1650" s="41" t="str">
        <f t="shared" si="554"/>
        <v/>
      </c>
      <c r="O1650" s="10" t="str">
        <f t="shared" si="555"/>
        <v>00:30</v>
      </c>
      <c r="P1650" s="10" t="str">
        <f t="shared" si="556"/>
        <v>00:30</v>
      </c>
      <c r="Q1650" s="48" t="str">
        <f t="shared" si="557"/>
        <v/>
      </c>
      <c r="R1650" s="48" t="str">
        <f t="shared" si="558"/>
        <v/>
      </c>
      <c r="S1650" s="42" t="str">
        <f t="shared" si="559"/>
        <v>SINGOLO</v>
      </c>
      <c r="T1650" s="57" t="str">
        <f>Tabella3[[#This Row],[Descrizione Attività]]</f>
        <v>PERMESSO RETRIBUITO</v>
      </c>
      <c r="U1650" s="57" t="str">
        <f>IF(Tabella1[[#This Row],[DATA]]="","","02")</f>
        <v>02</v>
      </c>
      <c r="V1650" s="34"/>
      <c r="W1650" s="34"/>
      <c r="X1650" s="33"/>
      <c r="Y1650" s="23"/>
      <c r="Z1650" s="21" t="str">
        <f t="shared" si="560"/>
        <v>martedì</v>
      </c>
      <c r="AA1650" s="22">
        <f t="shared" si="561"/>
        <v>0.5</v>
      </c>
      <c r="AB1650" s="22" t="str">
        <f t="shared" si="562"/>
        <v>00:30</v>
      </c>
      <c r="AC1650" s="22" t="str">
        <f t="shared" si="563"/>
        <v>NO</v>
      </c>
      <c r="AD1650" s="46"/>
      <c r="AE1650" s="85">
        <v>45860</v>
      </c>
      <c r="AF1650" s="86" t="s">
        <v>99</v>
      </c>
      <c r="AG1650" s="86"/>
      <c r="AH1650" s="75">
        <v>4044</v>
      </c>
      <c r="AI1650" s="86">
        <v>10</v>
      </c>
      <c r="AJ1650" s="87">
        <v>6</v>
      </c>
      <c r="AK1650" s="87">
        <v>6.3</v>
      </c>
      <c r="AL1650" s="87">
        <v>0.5</v>
      </c>
      <c r="AM1650" s="86" t="s">
        <v>48</v>
      </c>
      <c r="AN1650" s="86" t="s">
        <v>49</v>
      </c>
      <c r="AO1650" s="75">
        <v>404</v>
      </c>
    </row>
    <row r="1651" spans="1:41" ht="14.45" customHeight="1">
      <c r="A1651" s="38"/>
      <c r="B1651" s="9">
        <f t="shared" si="550"/>
        <v>45860</v>
      </c>
      <c r="C1651" s="39">
        <f t="shared" si="571"/>
        <v>404</v>
      </c>
      <c r="D1651" s="38" t="str">
        <f>IF(AF1651="", "", IFERROR(TEXT(INDEX(Tabella4[N°], MATCH("*"&amp;AF1651&amp;"*", Tabella4[DIPENDENTE], 0)), "0000"), "Non trovato"))</f>
        <v>1904</v>
      </c>
      <c r="E1651" s="38" t="str">
        <f>IF(AG1651="", "", IF(ISERROR(MATCH("*"&amp;AG1651&amp;"*", Tabella4[DIPENDENTE], 0)), "Non trovato", TEXT(INDEX(Tabella4[N°], MATCH("*"&amp;AG1651&amp;"*", Tabella4[DIPENDENTE], 0)), "0000")))</f>
        <v>0490</v>
      </c>
      <c r="F1651" s="48" t="str">
        <f t="shared" si="551"/>
        <v>LA ROCCA</v>
      </c>
      <c r="G1651" s="48" t="str">
        <f t="shared" si="552"/>
        <v>RICIPUTO</v>
      </c>
      <c r="H1651" s="57"/>
      <c r="I1651" s="68" t="str">
        <f t="shared" si="553"/>
        <v>02</v>
      </c>
      <c r="J1651" s="39" t="str">
        <f t="shared" si="568"/>
        <v/>
      </c>
      <c r="K1651" s="40" t="str">
        <f t="shared" si="569"/>
        <v/>
      </c>
      <c r="L1651" s="48"/>
      <c r="M1651" s="41" t="str">
        <f t="shared" si="570"/>
        <v/>
      </c>
      <c r="N1651" s="41" t="str">
        <f t="shared" si="554"/>
        <v/>
      </c>
      <c r="O1651" s="10" t="str">
        <f t="shared" si="555"/>
        <v>00:15</v>
      </c>
      <c r="P1651" s="10" t="str">
        <f t="shared" si="556"/>
        <v>00:15</v>
      </c>
      <c r="Q1651" s="48" t="str">
        <f t="shared" si="557"/>
        <v/>
      </c>
      <c r="R1651" s="48" t="str">
        <f t="shared" si="558"/>
        <v/>
      </c>
      <c r="S1651" s="42" t="str">
        <f t="shared" si="559"/>
        <v>DOPPIO</v>
      </c>
      <c r="T1651" s="57" t="str">
        <f>Tabella3[[#This Row],[Descrizione Attività]]</f>
        <v>PERMESSO RETRIBUITO</v>
      </c>
      <c r="U1651" s="57" t="str">
        <f>IF(Tabella1[[#This Row],[DATA]]="","","02")</f>
        <v>02</v>
      </c>
      <c r="V1651" s="34"/>
      <c r="W1651" s="34"/>
      <c r="X1651" s="33"/>
      <c r="Y1651" s="23"/>
      <c r="Z1651" s="21" t="str">
        <f t="shared" si="560"/>
        <v>martedì</v>
      </c>
      <c r="AA1651" s="22">
        <f t="shared" si="561"/>
        <v>0.25</v>
      </c>
      <c r="AB1651" s="22" t="str">
        <f t="shared" si="562"/>
        <v>00:15</v>
      </c>
      <c r="AC1651" s="22" t="str">
        <f t="shared" si="563"/>
        <v>NO</v>
      </c>
      <c r="AD1651" s="46"/>
      <c r="AE1651" s="85">
        <v>45860</v>
      </c>
      <c r="AF1651" s="86" t="s">
        <v>59</v>
      </c>
      <c r="AG1651" s="86" t="s">
        <v>96</v>
      </c>
      <c r="AH1651" s="75">
        <v>4044</v>
      </c>
      <c r="AI1651" s="86">
        <v>10</v>
      </c>
      <c r="AJ1651" s="87">
        <v>6</v>
      </c>
      <c r="AK1651" s="87">
        <v>6.15</v>
      </c>
      <c r="AL1651" s="87">
        <v>0.5</v>
      </c>
      <c r="AM1651" s="86" t="s">
        <v>48</v>
      </c>
      <c r="AN1651" s="86" t="s">
        <v>49</v>
      </c>
      <c r="AO1651" s="75">
        <v>404</v>
      </c>
    </row>
    <row r="1652" spans="1:41" ht="14.45" customHeight="1">
      <c r="A1652" s="38"/>
      <c r="B1652" s="9">
        <f t="shared" si="550"/>
        <v>45860</v>
      </c>
      <c r="C1652" s="39">
        <f t="shared" si="571"/>
        <v>404</v>
      </c>
      <c r="D1652" s="38" t="str">
        <f>IF(AF1652="", "", IFERROR(TEXT(INDEX(Tabella4[N°], MATCH("*"&amp;AF1652&amp;"*", Tabella4[DIPENDENTE], 0)), "0000"), "Non trovato"))</f>
        <v>2132</v>
      </c>
      <c r="E1652" s="38" t="str">
        <f>IF(AG1652="", "", IF(ISERROR(MATCH("*"&amp;AG1652&amp;"*", Tabella4[DIPENDENTE], 0)), "Non trovato", TEXT(INDEX(Tabella4[N°], MATCH("*"&amp;AG1652&amp;"*", Tabella4[DIPENDENTE], 0)), "0000")))</f>
        <v>0493</v>
      </c>
      <c r="F1652" s="48" t="str">
        <f t="shared" si="551"/>
        <v>ALLEGRETTI</v>
      </c>
      <c r="G1652" s="48" t="str">
        <f t="shared" si="552"/>
        <v>SPINALI D</v>
      </c>
      <c r="H1652" s="57"/>
      <c r="I1652" s="68" t="str">
        <f t="shared" si="553"/>
        <v>02</v>
      </c>
      <c r="J1652" s="39" t="str">
        <f t="shared" si="568"/>
        <v/>
      </c>
      <c r="K1652" s="40" t="str">
        <f t="shared" si="569"/>
        <v/>
      </c>
      <c r="L1652" s="48"/>
      <c r="M1652" s="41" t="str">
        <f t="shared" si="570"/>
        <v/>
      </c>
      <c r="N1652" s="41" t="str">
        <f t="shared" si="554"/>
        <v/>
      </c>
      <c r="O1652" s="10" t="str">
        <f t="shared" si="555"/>
        <v>08:00</v>
      </c>
      <c r="P1652" s="10" t="str">
        <f t="shared" si="556"/>
        <v>08:00</v>
      </c>
      <c r="Q1652" s="48" t="str">
        <f t="shared" si="557"/>
        <v/>
      </c>
      <c r="R1652" s="48" t="str">
        <f t="shared" si="558"/>
        <v/>
      </c>
      <c r="S1652" s="42" t="str">
        <f t="shared" si="559"/>
        <v>DOPPIO</v>
      </c>
      <c r="T1652" s="57" t="str">
        <f>Tabella3[[#This Row],[Descrizione Attività]]</f>
        <v>PERMESSO RETRIBUITO</v>
      </c>
      <c r="U1652" s="57" t="str">
        <f>IF(Tabella1[[#This Row],[DATA]]="","","02")</f>
        <v>02</v>
      </c>
      <c r="V1652" s="34"/>
      <c r="W1652" s="34"/>
      <c r="X1652" s="33"/>
      <c r="Y1652" s="23"/>
      <c r="Z1652" s="21" t="str">
        <f t="shared" si="560"/>
        <v>martedì</v>
      </c>
      <c r="AA1652" s="22">
        <f t="shared" si="561"/>
        <v>8</v>
      </c>
      <c r="AB1652" s="22" t="str">
        <f t="shared" si="562"/>
        <v>08:00</v>
      </c>
      <c r="AC1652" s="22" t="str">
        <f t="shared" si="563"/>
        <v>NO</v>
      </c>
      <c r="AD1652" s="46"/>
      <c r="AE1652" s="85">
        <v>45860</v>
      </c>
      <c r="AF1652" s="86" t="s">
        <v>107</v>
      </c>
      <c r="AG1652" s="86" t="s">
        <v>42</v>
      </c>
      <c r="AH1652" s="75">
        <v>4044</v>
      </c>
      <c r="AI1652" s="86">
        <v>10</v>
      </c>
      <c r="AJ1652" s="87">
        <v>6</v>
      </c>
      <c r="AK1652" s="87">
        <v>14</v>
      </c>
      <c r="AL1652" s="87">
        <v>16</v>
      </c>
      <c r="AM1652" s="86" t="s">
        <v>48</v>
      </c>
      <c r="AN1652" s="86" t="s">
        <v>49</v>
      </c>
      <c r="AO1652" s="75">
        <v>404</v>
      </c>
    </row>
    <row r="1653" spans="1:41" ht="14.45" customHeight="1">
      <c r="A1653" s="38"/>
      <c r="B1653" s="9">
        <f t="shared" si="550"/>
        <v>45860</v>
      </c>
      <c r="C1653" s="39">
        <f t="shared" si="571"/>
        <v>404</v>
      </c>
      <c r="D1653" s="38" t="str">
        <f>IF(AF1653="", "", IFERROR(TEXT(INDEX(Tabella4[N°], MATCH("*"&amp;AF1653&amp;"*", Tabella4[DIPENDENTE], 0)), "0000"), "Non trovato"))</f>
        <v>0476</v>
      </c>
      <c r="E1653" s="38" t="str">
        <f>IF(AG1653="", "", IF(ISERROR(MATCH("*"&amp;AG1653&amp;"*", Tabella4[DIPENDENTE], 0)), "Non trovato", TEXT(INDEX(Tabella4[N°], MATCH("*"&amp;AG1653&amp;"*", Tabella4[DIPENDENTE], 0)), "0000")))</f>
        <v>1050</v>
      </c>
      <c r="F1653" s="48" t="str">
        <f t="shared" si="551"/>
        <v>ARICO'</v>
      </c>
      <c r="G1653" s="48" t="str">
        <f t="shared" si="552"/>
        <v>GIGLIUTO M</v>
      </c>
      <c r="H1653" s="57"/>
      <c r="I1653" s="68" t="str">
        <f t="shared" si="553"/>
        <v>02</v>
      </c>
      <c r="J1653" s="39" t="str">
        <f t="shared" si="568"/>
        <v/>
      </c>
      <c r="K1653" s="40" t="str">
        <f t="shared" si="569"/>
        <v/>
      </c>
      <c r="L1653" s="48"/>
      <c r="M1653" s="41" t="str">
        <f t="shared" si="570"/>
        <v/>
      </c>
      <c r="N1653" s="41" t="str">
        <f t="shared" si="554"/>
        <v/>
      </c>
      <c r="O1653" s="10" t="str">
        <f t="shared" si="555"/>
        <v>08:00</v>
      </c>
      <c r="P1653" s="10" t="str">
        <f t="shared" si="556"/>
        <v>08:00</v>
      </c>
      <c r="Q1653" s="48" t="str">
        <f t="shared" si="557"/>
        <v/>
      </c>
      <c r="R1653" s="48" t="str">
        <f t="shared" si="558"/>
        <v/>
      </c>
      <c r="S1653" s="42" t="str">
        <f t="shared" si="559"/>
        <v>DOPPIO</v>
      </c>
      <c r="T1653" s="57" t="str">
        <f>Tabella3[[#This Row],[Descrizione Attività]]</f>
        <v>FERIE</v>
      </c>
      <c r="U1653" s="57" t="str">
        <f>IF(Tabella1[[#This Row],[DATA]]="","","02")</f>
        <v>02</v>
      </c>
      <c r="V1653" s="34"/>
      <c r="W1653" s="34"/>
      <c r="X1653" s="33"/>
      <c r="Y1653" s="23"/>
      <c r="Z1653" s="21" t="str">
        <f t="shared" si="560"/>
        <v>martedì</v>
      </c>
      <c r="AA1653" s="22">
        <f t="shared" si="561"/>
        <v>8</v>
      </c>
      <c r="AB1653" s="22" t="str">
        <f t="shared" si="562"/>
        <v>08:00</v>
      </c>
      <c r="AC1653" s="22" t="str">
        <f t="shared" si="563"/>
        <v>NO</v>
      </c>
      <c r="AD1653" s="46"/>
      <c r="AE1653" s="85">
        <v>45860</v>
      </c>
      <c r="AF1653" s="86" t="s">
        <v>108</v>
      </c>
      <c r="AG1653" s="86" t="s">
        <v>109</v>
      </c>
      <c r="AH1653" s="75">
        <v>4042</v>
      </c>
      <c r="AI1653" s="86">
        <v>10</v>
      </c>
      <c r="AJ1653" s="87"/>
      <c r="AK1653" s="87"/>
      <c r="AL1653" s="87">
        <v>16</v>
      </c>
      <c r="AM1653" s="86" t="s">
        <v>53</v>
      </c>
      <c r="AN1653" s="86" t="s">
        <v>49</v>
      </c>
      <c r="AO1653" s="75">
        <v>404</v>
      </c>
    </row>
    <row r="1654" spans="1:41" ht="14.45" customHeight="1">
      <c r="A1654" s="38"/>
      <c r="B1654" s="9">
        <f t="shared" si="550"/>
        <v>45860</v>
      </c>
      <c r="C1654" s="39">
        <f t="shared" si="571"/>
        <v>404</v>
      </c>
      <c r="D1654" s="38" t="str">
        <f>IF(AF1654="", "", IFERROR(TEXT(INDEX(Tabella4[N°], MATCH("*"&amp;AF1654&amp;"*", Tabella4[DIPENDENTE], 0)), "0000"), "Non trovato"))</f>
        <v>0242</v>
      </c>
      <c r="E1654" s="38" t="str">
        <f>IF(AG1654="", "", IF(ISERROR(MATCH("*"&amp;AG1654&amp;"*", Tabella4[DIPENDENTE], 0)), "Non trovato", TEXT(INDEX(Tabella4[N°], MATCH("*"&amp;AG1654&amp;"*", Tabella4[DIPENDENTE], 0)), "0000")))</f>
        <v>0243</v>
      </c>
      <c r="F1654" s="48" t="str">
        <f t="shared" si="551"/>
        <v>OGNISANTI A</v>
      </c>
      <c r="G1654" s="48" t="str">
        <f t="shared" si="552"/>
        <v>PUGLIARES</v>
      </c>
      <c r="H1654" s="57"/>
      <c r="I1654" s="68" t="str">
        <f t="shared" si="553"/>
        <v>02</v>
      </c>
      <c r="J1654" s="39" t="str">
        <f t="shared" si="568"/>
        <v/>
      </c>
      <c r="K1654" s="40" t="str">
        <f t="shared" si="569"/>
        <v/>
      </c>
      <c r="L1654" s="48"/>
      <c r="M1654" s="41" t="str">
        <f t="shared" si="570"/>
        <v/>
      </c>
      <c r="N1654" s="41" t="str">
        <f t="shared" si="554"/>
        <v/>
      </c>
      <c r="O1654" s="10" t="str">
        <f t="shared" si="555"/>
        <v>08:00</v>
      </c>
      <c r="P1654" s="10" t="str">
        <f t="shared" si="556"/>
        <v>08:00</v>
      </c>
      <c r="Q1654" s="48" t="str">
        <f t="shared" si="557"/>
        <v/>
      </c>
      <c r="R1654" s="48" t="str">
        <f t="shared" si="558"/>
        <v/>
      </c>
      <c r="S1654" s="42" t="str">
        <f t="shared" si="559"/>
        <v>DOPPIO</v>
      </c>
      <c r="T1654" s="57" t="str">
        <f>Tabella3[[#This Row],[Descrizione Attività]]</f>
        <v>FERIE</v>
      </c>
      <c r="U1654" s="57" t="str">
        <f>IF(Tabella1[[#This Row],[DATA]]="","","02")</f>
        <v>02</v>
      </c>
      <c r="V1654" s="34"/>
      <c r="W1654" s="34"/>
      <c r="X1654" s="33"/>
      <c r="Y1654" s="23"/>
      <c r="Z1654" s="21" t="str">
        <f t="shared" si="560"/>
        <v>martedì</v>
      </c>
      <c r="AA1654" s="22">
        <f t="shared" si="561"/>
        <v>8</v>
      </c>
      <c r="AB1654" s="22" t="str">
        <f t="shared" si="562"/>
        <v>08:00</v>
      </c>
      <c r="AC1654" s="22" t="str">
        <f t="shared" si="563"/>
        <v>NO</v>
      </c>
      <c r="AD1654" s="46"/>
      <c r="AE1654" s="85">
        <v>45860</v>
      </c>
      <c r="AF1654" s="86" t="s">
        <v>72</v>
      </c>
      <c r="AG1654" s="86" t="s">
        <v>89</v>
      </c>
      <c r="AH1654" s="75">
        <v>4042</v>
      </c>
      <c r="AI1654" s="86">
        <v>10</v>
      </c>
      <c r="AJ1654" s="87"/>
      <c r="AK1654" s="87"/>
      <c r="AL1654" s="87">
        <v>16</v>
      </c>
      <c r="AM1654" s="86" t="s">
        <v>53</v>
      </c>
      <c r="AN1654" s="86" t="s">
        <v>49</v>
      </c>
      <c r="AO1654" s="75">
        <v>404</v>
      </c>
    </row>
    <row r="1655" spans="1:41" ht="14.45" customHeight="1">
      <c r="A1655" s="38"/>
      <c r="B1655" s="9">
        <f t="shared" si="550"/>
        <v>45860</v>
      </c>
      <c r="C1655" s="39">
        <f t="shared" si="571"/>
        <v>404</v>
      </c>
      <c r="D1655" s="38" t="str">
        <f>IF(AF1655="", "", IFERROR(TEXT(INDEX(Tabella4[N°], MATCH("*"&amp;AF1655&amp;"*", Tabella4[DIPENDENTE], 0)), "0000"), "Non trovato"))</f>
        <v>2203</v>
      </c>
      <c r="E1655" s="38" t="str">
        <f>IF(AG1655="", "", IF(ISERROR(MATCH("*"&amp;AG1655&amp;"*", Tabella4[DIPENDENTE], 0)), "Non trovato", TEXT(INDEX(Tabella4[N°], MATCH("*"&amp;AG1655&amp;"*", Tabella4[DIPENDENTE], 0)), "0000")))</f>
        <v>0967</v>
      </c>
      <c r="F1655" s="48" t="str">
        <f t="shared" si="551"/>
        <v>RICCIOLI</v>
      </c>
      <c r="G1655" s="48" t="str">
        <f t="shared" si="552"/>
        <v>SCALISI</v>
      </c>
      <c r="H1655" s="57"/>
      <c r="I1655" s="68" t="str">
        <f t="shared" si="553"/>
        <v>02</v>
      </c>
      <c r="J1655" s="39" t="str">
        <f t="shared" si="568"/>
        <v/>
      </c>
      <c r="K1655" s="40" t="str">
        <f t="shared" si="569"/>
        <v/>
      </c>
      <c r="L1655" s="48"/>
      <c r="M1655" s="41" t="str">
        <f t="shared" si="570"/>
        <v/>
      </c>
      <c r="N1655" s="41" t="str">
        <f t="shared" si="554"/>
        <v/>
      </c>
      <c r="O1655" s="10" t="str">
        <f t="shared" si="555"/>
        <v>08:00</v>
      </c>
      <c r="P1655" s="10" t="str">
        <f t="shared" si="556"/>
        <v>08:00</v>
      </c>
      <c r="Q1655" s="48" t="str">
        <f t="shared" si="557"/>
        <v/>
      </c>
      <c r="R1655" s="48" t="str">
        <f t="shared" si="558"/>
        <v/>
      </c>
      <c r="S1655" s="42" t="str">
        <f t="shared" si="559"/>
        <v>DOPPIO</v>
      </c>
      <c r="T1655" s="57" t="str">
        <f>Tabella3[[#This Row],[Descrizione Attività]]</f>
        <v>FERIE</v>
      </c>
      <c r="U1655" s="57" t="str">
        <f>IF(Tabella1[[#This Row],[DATA]]="","","02")</f>
        <v>02</v>
      </c>
      <c r="V1655" s="34"/>
      <c r="W1655" s="34"/>
      <c r="X1655" s="33"/>
      <c r="Y1655" s="23"/>
      <c r="Z1655" s="21" t="str">
        <f t="shared" si="560"/>
        <v>martedì</v>
      </c>
      <c r="AA1655" s="22">
        <f t="shared" si="561"/>
        <v>8</v>
      </c>
      <c r="AB1655" s="22" t="str">
        <f t="shared" si="562"/>
        <v>08:00</v>
      </c>
      <c r="AC1655" s="22" t="str">
        <f t="shared" si="563"/>
        <v>NO</v>
      </c>
      <c r="AD1655" s="46"/>
      <c r="AE1655" s="85">
        <v>45860</v>
      </c>
      <c r="AF1655" s="86" t="s">
        <v>65</v>
      </c>
      <c r="AG1655" s="86" t="s">
        <v>68</v>
      </c>
      <c r="AH1655" s="75">
        <v>4042</v>
      </c>
      <c r="AI1655" s="86">
        <v>10</v>
      </c>
      <c r="AJ1655" s="87"/>
      <c r="AK1655" s="87"/>
      <c r="AL1655" s="87">
        <v>16</v>
      </c>
      <c r="AM1655" s="86" t="s">
        <v>53</v>
      </c>
      <c r="AN1655" s="86" t="s">
        <v>49</v>
      </c>
      <c r="AO1655" s="75">
        <v>404</v>
      </c>
    </row>
    <row r="1656" spans="1:41" ht="14.45" customHeight="1">
      <c r="A1656" s="38"/>
      <c r="B1656" s="9">
        <f t="shared" si="550"/>
        <v>45860</v>
      </c>
      <c r="C1656" s="39">
        <f t="shared" si="571"/>
        <v>404</v>
      </c>
      <c r="D1656" s="38" t="str">
        <f>IF(AF1656="", "", IFERROR(TEXT(INDEX(Tabella4[N°], MATCH("*"&amp;AF1656&amp;"*", Tabella4[DIPENDENTE], 0)), "0000"), "Non trovato"))</f>
        <v>0278</v>
      </c>
      <c r="E1656" s="38" t="str">
        <f>IF(AG1656="", "", IF(ISERROR(MATCH("*"&amp;AG1656&amp;"*", Tabella4[DIPENDENTE], 0)), "Non trovato", TEXT(INDEX(Tabella4[N°], MATCH("*"&amp;AG1656&amp;"*", Tabella4[DIPENDENTE], 0)), "0000")))</f>
        <v/>
      </c>
      <c r="F1656" s="48" t="str">
        <f t="shared" si="551"/>
        <v>INTRESSALVI</v>
      </c>
      <c r="G1656" s="48" t="str">
        <f t="shared" si="552"/>
        <v/>
      </c>
      <c r="H1656" s="57"/>
      <c r="I1656" s="68" t="str">
        <f t="shared" si="553"/>
        <v>02</v>
      </c>
      <c r="J1656" s="39" t="str">
        <f t="shared" si="568"/>
        <v/>
      </c>
      <c r="K1656" s="40" t="str">
        <f t="shared" si="569"/>
        <v/>
      </c>
      <c r="L1656" s="48"/>
      <c r="M1656" s="41" t="str">
        <f t="shared" si="570"/>
        <v/>
      </c>
      <c r="N1656" s="41" t="str">
        <f t="shared" si="554"/>
        <v/>
      </c>
      <c r="O1656" s="10" t="str">
        <f t="shared" si="555"/>
        <v>08:00</v>
      </c>
      <c r="P1656" s="10" t="str">
        <f t="shared" si="556"/>
        <v/>
      </c>
      <c r="Q1656" s="48" t="str">
        <f t="shared" si="557"/>
        <v>08:00</v>
      </c>
      <c r="R1656" s="48" t="str">
        <f t="shared" si="558"/>
        <v/>
      </c>
      <c r="S1656" s="42" t="str">
        <f t="shared" si="559"/>
        <v>SINGOLO</v>
      </c>
      <c r="T1656" s="57" t="str">
        <f>Tabella3[[#This Row],[Descrizione Attività]]</f>
        <v>MALATTIA</v>
      </c>
      <c r="U1656" s="57" t="str">
        <f>IF(Tabella1[[#This Row],[DATA]]="","","02")</f>
        <v>02</v>
      </c>
      <c r="V1656" s="34"/>
      <c r="W1656" s="34"/>
      <c r="X1656" s="33"/>
      <c r="Y1656" s="23"/>
      <c r="Z1656" s="21" t="str">
        <f t="shared" si="560"/>
        <v>martedì</v>
      </c>
      <c r="AA1656" s="22">
        <f t="shared" si="561"/>
        <v>8</v>
      </c>
      <c r="AB1656" s="22" t="str">
        <f t="shared" si="562"/>
        <v>08:00</v>
      </c>
      <c r="AC1656" s="22" t="str">
        <f t="shared" si="563"/>
        <v>NO</v>
      </c>
      <c r="AD1656" s="46"/>
      <c r="AE1656" s="85">
        <v>45860</v>
      </c>
      <c r="AF1656" s="86" t="s">
        <v>50</v>
      </c>
      <c r="AG1656" s="86"/>
      <c r="AH1656" s="75">
        <v>4043</v>
      </c>
      <c r="AI1656" s="86">
        <v>10</v>
      </c>
      <c r="AJ1656" s="87"/>
      <c r="AK1656" s="87"/>
      <c r="AL1656" s="87">
        <v>8</v>
      </c>
      <c r="AM1656" s="86" t="s">
        <v>22</v>
      </c>
      <c r="AN1656" s="86" t="s">
        <v>49</v>
      </c>
      <c r="AO1656" s="75">
        <v>404</v>
      </c>
    </row>
    <row r="1657" spans="1:41" ht="14.45" customHeight="1">
      <c r="A1657" s="38"/>
      <c r="B1657" s="9">
        <f t="shared" si="550"/>
        <v>45860</v>
      </c>
      <c r="C1657" s="39">
        <f t="shared" si="571"/>
        <v>404</v>
      </c>
      <c r="D1657" s="38" t="str">
        <f>IF(AF1657="", "", IFERROR(TEXT(INDEX(Tabella4[N°], MATCH("*"&amp;AF1657&amp;"*", Tabella4[DIPENDENTE], 0)), "0000"), "Non trovato"))</f>
        <v>0277</v>
      </c>
      <c r="E1657" s="38" t="str">
        <f>IF(AG1657="", "", IF(ISERROR(MATCH("*"&amp;AG1657&amp;"*", Tabella4[DIPENDENTE], 0)), "Non trovato", TEXT(INDEX(Tabella4[N°], MATCH("*"&amp;AG1657&amp;"*", Tabella4[DIPENDENTE], 0)), "0000")))</f>
        <v>1894</v>
      </c>
      <c r="F1657" s="48" t="str">
        <f t="shared" si="551"/>
        <v>BAUDO</v>
      </c>
      <c r="G1657" s="48" t="str">
        <f t="shared" si="552"/>
        <v>CORTESE</v>
      </c>
      <c r="H1657" s="57"/>
      <c r="I1657" s="68" t="str">
        <f t="shared" si="553"/>
        <v>02</v>
      </c>
      <c r="J1657" s="39" t="str">
        <f t="shared" si="568"/>
        <v/>
      </c>
      <c r="K1657" s="40" t="str">
        <f t="shared" si="569"/>
        <v/>
      </c>
      <c r="L1657" s="48"/>
      <c r="M1657" s="41" t="str">
        <f t="shared" si="570"/>
        <v/>
      </c>
      <c r="N1657" s="41" t="str">
        <f t="shared" si="554"/>
        <v/>
      </c>
      <c r="O1657" s="10" t="str">
        <f t="shared" si="555"/>
        <v>04:00</v>
      </c>
      <c r="P1657" s="10" t="str">
        <f t="shared" si="556"/>
        <v/>
      </c>
      <c r="Q1657" s="48" t="str">
        <f t="shared" si="557"/>
        <v/>
      </c>
      <c r="R1657" s="48" t="str">
        <f t="shared" si="558"/>
        <v>04:00</v>
      </c>
      <c r="S1657" s="42" t="str">
        <f t="shared" si="559"/>
        <v>DOPPIO</v>
      </c>
      <c r="T1657" s="57" t="str">
        <f>Tabella3[[#This Row],[Descrizione Attività]]</f>
        <v>CASSA INTEGRAZIONE</v>
      </c>
      <c r="U1657" s="57" t="str">
        <f>IF(Tabella1[[#This Row],[DATA]]="","","02")</f>
        <v>02</v>
      </c>
      <c r="V1657" s="34"/>
      <c r="W1657" s="34"/>
      <c r="X1657" s="33"/>
      <c r="Y1657" s="23"/>
      <c r="Z1657" s="21" t="str">
        <f t="shared" si="560"/>
        <v>martedì</v>
      </c>
      <c r="AA1657" s="22">
        <f t="shared" si="561"/>
        <v>4</v>
      </c>
      <c r="AB1657" s="22" t="str">
        <f t="shared" si="562"/>
        <v>04:00</v>
      </c>
      <c r="AC1657" s="22" t="str">
        <f t="shared" si="563"/>
        <v>NO</v>
      </c>
      <c r="AD1657" s="46"/>
      <c r="AE1657" s="85">
        <v>45860</v>
      </c>
      <c r="AF1657" s="86" t="s">
        <v>94</v>
      </c>
      <c r="AG1657" s="86" t="s">
        <v>58</v>
      </c>
      <c r="AH1657" s="75">
        <v>4046</v>
      </c>
      <c r="AI1657" s="86">
        <v>10</v>
      </c>
      <c r="AJ1657" s="87">
        <v>10</v>
      </c>
      <c r="AK1657" s="87">
        <v>14</v>
      </c>
      <c r="AL1657" s="87">
        <v>8</v>
      </c>
      <c r="AM1657" s="86" t="s">
        <v>263</v>
      </c>
      <c r="AN1657" s="86" t="s">
        <v>49</v>
      </c>
      <c r="AO1657" s="75">
        <v>404</v>
      </c>
    </row>
    <row r="1658" spans="1:41" ht="14.45" customHeight="1">
      <c r="A1658" s="38"/>
      <c r="B1658" s="9">
        <f t="shared" si="550"/>
        <v>45860</v>
      </c>
      <c r="C1658" s="39">
        <f t="shared" si="571"/>
        <v>404</v>
      </c>
      <c r="D1658" s="38" t="str">
        <f>IF(AF1658="", "", IFERROR(TEXT(INDEX(Tabella4[N°], MATCH("*"&amp;AF1658&amp;"*", Tabella4[DIPENDENTE], 0)), "0000"), "Non trovato"))</f>
        <v>0266</v>
      </c>
      <c r="E1658" s="38" t="str">
        <f>IF(AG1658="", "", IF(ISERROR(MATCH("*"&amp;AG1658&amp;"*", Tabella4[DIPENDENTE], 0)), "Non trovato", TEXT(INDEX(Tabella4[N°], MATCH("*"&amp;AG1658&amp;"*", Tabella4[DIPENDENTE], 0)), "0000")))</f>
        <v>0285</v>
      </c>
      <c r="F1658" s="48" t="str">
        <f t="shared" si="551"/>
        <v>DI SALVO</v>
      </c>
      <c r="G1658" s="48" t="str">
        <f t="shared" si="552"/>
        <v>GALIFFI</v>
      </c>
      <c r="H1658" s="57"/>
      <c r="I1658" s="68" t="str">
        <f t="shared" si="553"/>
        <v>02</v>
      </c>
      <c r="J1658" s="39" t="str">
        <f t="shared" si="568"/>
        <v/>
      </c>
      <c r="K1658" s="40" t="str">
        <f t="shared" si="569"/>
        <v/>
      </c>
      <c r="L1658" s="48"/>
      <c r="M1658" s="41" t="str">
        <f t="shared" si="570"/>
        <v/>
      </c>
      <c r="N1658" s="41" t="str">
        <f t="shared" si="554"/>
        <v/>
      </c>
      <c r="O1658" s="10" t="str">
        <f t="shared" si="555"/>
        <v>04:00</v>
      </c>
      <c r="P1658" s="10" t="str">
        <f t="shared" si="556"/>
        <v/>
      </c>
      <c r="Q1658" s="48" t="str">
        <f t="shared" si="557"/>
        <v/>
      </c>
      <c r="R1658" s="48" t="str">
        <f t="shared" si="558"/>
        <v>04:00</v>
      </c>
      <c r="S1658" s="42" t="str">
        <f t="shared" si="559"/>
        <v>DOPPIO</v>
      </c>
      <c r="T1658" s="57" t="str">
        <f>Tabella3[[#This Row],[Descrizione Attività]]</f>
        <v>CASSA INTEGRAZIONE</v>
      </c>
      <c r="U1658" s="57" t="str">
        <f>IF(Tabella1[[#This Row],[DATA]]="","","02")</f>
        <v>02</v>
      </c>
      <c r="V1658" s="34"/>
      <c r="W1658" s="34"/>
      <c r="X1658" s="33"/>
      <c r="Y1658" s="23"/>
      <c r="Z1658" s="21" t="str">
        <f t="shared" si="560"/>
        <v>martedì</v>
      </c>
      <c r="AA1658" s="22">
        <f t="shared" si="561"/>
        <v>4</v>
      </c>
      <c r="AB1658" s="22" t="str">
        <f t="shared" si="562"/>
        <v>04:00</v>
      </c>
      <c r="AC1658" s="22" t="str">
        <f t="shared" si="563"/>
        <v>NO</v>
      </c>
      <c r="AD1658" s="46"/>
      <c r="AE1658" s="85">
        <v>45860</v>
      </c>
      <c r="AF1658" s="86" t="s">
        <v>54</v>
      </c>
      <c r="AG1658" s="86" t="s">
        <v>267</v>
      </c>
      <c r="AH1658" s="75">
        <v>4046</v>
      </c>
      <c r="AI1658" s="86">
        <v>10</v>
      </c>
      <c r="AJ1658" s="87">
        <v>10</v>
      </c>
      <c r="AK1658" s="87">
        <v>14</v>
      </c>
      <c r="AL1658" s="87">
        <v>8</v>
      </c>
      <c r="AM1658" s="86" t="s">
        <v>263</v>
      </c>
      <c r="AN1658" s="86" t="s">
        <v>49</v>
      </c>
      <c r="AO1658" s="75">
        <v>404</v>
      </c>
    </row>
    <row r="1659" spans="1:41" ht="14.45" customHeight="1">
      <c r="A1659" s="38"/>
      <c r="B1659" s="9">
        <f t="shared" si="550"/>
        <v>45860</v>
      </c>
      <c r="C1659" s="39">
        <f t="shared" si="571"/>
        <v>404</v>
      </c>
      <c r="D1659" s="38" t="str">
        <f>IF(AF1659="", "", IFERROR(TEXT(INDEX(Tabella4[N°], MATCH("*"&amp;AF1659&amp;"*", Tabella4[DIPENDENTE], 0)), "0000"), "Non trovato"))</f>
        <v>2114</v>
      </c>
      <c r="E1659" s="38" t="str">
        <f>IF(AG1659="", "", IF(ISERROR(MATCH("*"&amp;AG1659&amp;"*", Tabella4[DIPENDENTE], 0)), "Non trovato", TEXT(INDEX(Tabella4[N°], MATCH("*"&amp;AG1659&amp;"*", Tabella4[DIPENDENTE], 0)), "0000")))</f>
        <v>1904</v>
      </c>
      <c r="F1659" s="48" t="str">
        <f t="shared" si="551"/>
        <v>GUARINO</v>
      </c>
      <c r="G1659" s="48" t="str">
        <f t="shared" si="552"/>
        <v>LA ROCCA</v>
      </c>
      <c r="H1659" s="57"/>
      <c r="I1659" s="68" t="str">
        <f t="shared" si="553"/>
        <v>02</v>
      </c>
      <c r="J1659" s="39" t="str">
        <f t="shared" si="568"/>
        <v/>
      </c>
      <c r="K1659" s="40" t="str">
        <f t="shared" si="569"/>
        <v/>
      </c>
      <c r="L1659" s="48"/>
      <c r="M1659" s="41" t="str">
        <f t="shared" si="570"/>
        <v/>
      </c>
      <c r="N1659" s="41" t="str">
        <f t="shared" si="554"/>
        <v/>
      </c>
      <c r="O1659" s="10" t="str">
        <f t="shared" si="555"/>
        <v>04:00</v>
      </c>
      <c r="P1659" s="10" t="str">
        <f t="shared" si="556"/>
        <v/>
      </c>
      <c r="Q1659" s="48" t="str">
        <f t="shared" si="557"/>
        <v/>
      </c>
      <c r="R1659" s="48" t="str">
        <f t="shared" si="558"/>
        <v>04:00</v>
      </c>
      <c r="S1659" s="42" t="str">
        <f t="shared" si="559"/>
        <v>DOPPIO</v>
      </c>
      <c r="T1659" s="57" t="str">
        <f>Tabella3[[#This Row],[Descrizione Attività]]</f>
        <v>CASSA INTEGRAZIONE</v>
      </c>
      <c r="U1659" s="57" t="str">
        <f>IF(Tabella1[[#This Row],[DATA]]="","","02")</f>
        <v>02</v>
      </c>
      <c r="V1659" s="34"/>
      <c r="W1659" s="34"/>
      <c r="X1659" s="33"/>
      <c r="Y1659" s="23"/>
      <c r="Z1659" s="21" t="str">
        <f t="shared" si="560"/>
        <v>martedì</v>
      </c>
      <c r="AA1659" s="22">
        <f t="shared" si="561"/>
        <v>4</v>
      </c>
      <c r="AB1659" s="22" t="str">
        <f t="shared" si="562"/>
        <v>04:00</v>
      </c>
      <c r="AC1659" s="22" t="str">
        <f t="shared" si="563"/>
        <v>NO</v>
      </c>
      <c r="AD1659" s="46"/>
      <c r="AE1659" s="85">
        <v>45860</v>
      </c>
      <c r="AF1659" s="86" t="s">
        <v>43</v>
      </c>
      <c r="AG1659" s="86" t="s">
        <v>59</v>
      </c>
      <c r="AH1659" s="75">
        <v>4046</v>
      </c>
      <c r="AI1659" s="86">
        <v>10</v>
      </c>
      <c r="AJ1659" s="87">
        <v>10</v>
      </c>
      <c r="AK1659" s="87">
        <v>14</v>
      </c>
      <c r="AL1659" s="87">
        <v>8</v>
      </c>
      <c r="AM1659" s="86" t="s">
        <v>263</v>
      </c>
      <c r="AN1659" s="86" t="s">
        <v>49</v>
      </c>
      <c r="AO1659" s="75">
        <v>404</v>
      </c>
    </row>
    <row r="1660" spans="1:41" ht="14.45" customHeight="1">
      <c r="A1660" s="38"/>
      <c r="B1660" s="9">
        <f t="shared" si="550"/>
        <v>45860</v>
      </c>
      <c r="C1660" s="39">
        <f t="shared" si="571"/>
        <v>404</v>
      </c>
      <c r="D1660" s="38" t="str">
        <f>IF(AF1660="", "", IFERROR(TEXT(INDEX(Tabella4[N°], MATCH("*"&amp;AF1660&amp;"*", Tabella4[DIPENDENTE], 0)), "0000"), "Non trovato"))</f>
        <v>0304</v>
      </c>
      <c r="E1660" s="38" t="str">
        <f>IF(AG1660="", "", IF(ISERROR(MATCH("*"&amp;AG1660&amp;"*", Tabella4[DIPENDENTE], 0)), "Non trovato", TEXT(INDEX(Tabella4[N°], MATCH("*"&amp;AG1660&amp;"*", Tabella4[DIPENDENTE], 0)), "0000")))</f>
        <v>0559</v>
      </c>
      <c r="F1660" s="48" t="str">
        <f t="shared" si="551"/>
        <v>MANSERVIGI</v>
      </c>
      <c r="G1660" s="48" t="str">
        <f t="shared" si="552"/>
        <v>MARINO A</v>
      </c>
      <c r="H1660" s="57"/>
      <c r="I1660" s="68" t="str">
        <f t="shared" si="553"/>
        <v>02</v>
      </c>
      <c r="J1660" s="39" t="str">
        <f t="shared" si="568"/>
        <v/>
      </c>
      <c r="K1660" s="40" t="str">
        <f t="shared" si="569"/>
        <v/>
      </c>
      <c r="L1660" s="48"/>
      <c r="M1660" s="41" t="str">
        <f t="shared" si="570"/>
        <v/>
      </c>
      <c r="N1660" s="41" t="str">
        <f t="shared" si="554"/>
        <v/>
      </c>
      <c r="O1660" s="10" t="str">
        <f t="shared" si="555"/>
        <v>04:00</v>
      </c>
      <c r="P1660" s="10" t="str">
        <f t="shared" si="556"/>
        <v/>
      </c>
      <c r="Q1660" s="48" t="str">
        <f t="shared" si="557"/>
        <v/>
      </c>
      <c r="R1660" s="48" t="str">
        <f t="shared" si="558"/>
        <v>04:00</v>
      </c>
      <c r="S1660" s="42" t="str">
        <f t="shared" si="559"/>
        <v>DOPPIO</v>
      </c>
      <c r="T1660" s="57" t="str">
        <f>Tabella3[[#This Row],[Descrizione Attività]]</f>
        <v>CASSA INTEGRAZIONE</v>
      </c>
      <c r="U1660" s="57" t="str">
        <f>IF(Tabella1[[#This Row],[DATA]]="","","02")</f>
        <v>02</v>
      </c>
      <c r="V1660" s="34"/>
      <c r="W1660" s="34"/>
      <c r="X1660" s="33"/>
      <c r="Y1660" s="23"/>
      <c r="Z1660" s="21" t="str">
        <f t="shared" si="560"/>
        <v>martedì</v>
      </c>
      <c r="AA1660" s="22">
        <f t="shared" si="561"/>
        <v>4</v>
      </c>
      <c r="AB1660" s="22" t="str">
        <f t="shared" si="562"/>
        <v>04:00</v>
      </c>
      <c r="AC1660" s="22" t="str">
        <f t="shared" si="563"/>
        <v>NO</v>
      </c>
      <c r="AD1660" s="46"/>
      <c r="AE1660" s="85">
        <v>45860</v>
      </c>
      <c r="AF1660" s="86" t="s">
        <v>87</v>
      </c>
      <c r="AG1660" s="86" t="s">
        <v>157</v>
      </c>
      <c r="AH1660" s="75">
        <v>4046</v>
      </c>
      <c r="AI1660" s="86">
        <v>10</v>
      </c>
      <c r="AJ1660" s="87">
        <v>10</v>
      </c>
      <c r="AK1660" s="87">
        <v>14</v>
      </c>
      <c r="AL1660" s="87">
        <v>8</v>
      </c>
      <c r="AM1660" s="86" t="s">
        <v>263</v>
      </c>
      <c r="AN1660" s="86" t="s">
        <v>49</v>
      </c>
      <c r="AO1660" s="75">
        <v>404</v>
      </c>
    </row>
    <row r="1661" spans="1:41" ht="14.45" customHeight="1">
      <c r="A1661" s="38"/>
      <c r="B1661" s="9">
        <f t="shared" si="550"/>
        <v>45860</v>
      </c>
      <c r="C1661" s="39">
        <f t="shared" si="571"/>
        <v>404</v>
      </c>
      <c r="D1661" s="38" t="str">
        <f>IF(AF1661="", "", IFERROR(TEXT(INDEX(Tabella4[N°], MATCH("*"&amp;AF1661&amp;"*", Tabella4[DIPENDENTE], 0)), "0000"), "Non trovato"))</f>
        <v>1833</v>
      </c>
      <c r="E1661" s="38" t="str">
        <f>IF(AG1661="", "", IF(ISERROR(MATCH("*"&amp;AG1661&amp;"*", Tabella4[DIPENDENTE], 0)), "Non trovato", TEXT(INDEX(Tabella4[N°], MATCH("*"&amp;AG1661&amp;"*", Tabella4[DIPENDENTE], 0)), "0000")))</f>
        <v>2083</v>
      </c>
      <c r="F1661" s="48" t="str">
        <f t="shared" si="551"/>
        <v>MICELI</v>
      </c>
      <c r="G1661" s="48" t="str">
        <f t="shared" si="552"/>
        <v>NOCERA</v>
      </c>
      <c r="H1661" s="57"/>
      <c r="I1661" s="68" t="str">
        <f t="shared" si="553"/>
        <v>02</v>
      </c>
      <c r="J1661" s="39" t="str">
        <f t="shared" si="568"/>
        <v/>
      </c>
      <c r="K1661" s="40" t="str">
        <f t="shared" si="569"/>
        <v/>
      </c>
      <c r="L1661" s="48"/>
      <c r="M1661" s="41" t="str">
        <f t="shared" si="570"/>
        <v/>
      </c>
      <c r="N1661" s="41" t="str">
        <f t="shared" si="554"/>
        <v/>
      </c>
      <c r="O1661" s="10" t="str">
        <f t="shared" si="555"/>
        <v>04:00</v>
      </c>
      <c r="P1661" s="10" t="str">
        <f t="shared" si="556"/>
        <v/>
      </c>
      <c r="Q1661" s="48" t="str">
        <f t="shared" si="557"/>
        <v/>
      </c>
      <c r="R1661" s="48" t="str">
        <f t="shared" si="558"/>
        <v>04:00</v>
      </c>
      <c r="S1661" s="42" t="str">
        <f t="shared" si="559"/>
        <v>DOPPIO</v>
      </c>
      <c r="T1661" s="57" t="str">
        <f>Tabella3[[#This Row],[Descrizione Attività]]</f>
        <v>CASSA INTEGRAZIONE</v>
      </c>
      <c r="U1661" s="57" t="str">
        <f>IF(Tabella1[[#This Row],[DATA]]="","","02")</f>
        <v>02</v>
      </c>
      <c r="V1661" s="34"/>
      <c r="W1661" s="34"/>
      <c r="X1661" s="33"/>
      <c r="Y1661" s="23"/>
      <c r="Z1661" s="21" t="str">
        <f t="shared" si="560"/>
        <v>martedì</v>
      </c>
      <c r="AA1661" s="22">
        <f t="shared" si="561"/>
        <v>4</v>
      </c>
      <c r="AB1661" s="22" t="str">
        <f t="shared" si="562"/>
        <v>04:00</v>
      </c>
      <c r="AC1661" s="22" t="str">
        <f t="shared" si="563"/>
        <v>NO</v>
      </c>
      <c r="AD1661" s="46"/>
      <c r="AE1661" s="85">
        <v>45860</v>
      </c>
      <c r="AF1661" s="86" t="s">
        <v>82</v>
      </c>
      <c r="AG1661" s="86" t="s">
        <v>88</v>
      </c>
      <c r="AH1661" s="75">
        <v>4046</v>
      </c>
      <c r="AI1661" s="86">
        <v>10</v>
      </c>
      <c r="AJ1661" s="87">
        <v>10</v>
      </c>
      <c r="AK1661" s="87">
        <v>14</v>
      </c>
      <c r="AL1661" s="87">
        <v>8</v>
      </c>
      <c r="AM1661" s="86" t="s">
        <v>263</v>
      </c>
      <c r="AN1661" s="86" t="s">
        <v>49</v>
      </c>
      <c r="AO1661" s="75">
        <v>404</v>
      </c>
    </row>
    <row r="1662" spans="1:41" ht="14.45" customHeight="1">
      <c r="A1662" s="38"/>
      <c r="B1662" s="9">
        <f t="shared" si="550"/>
        <v>45860</v>
      </c>
      <c r="C1662" s="39">
        <f t="shared" si="571"/>
        <v>404</v>
      </c>
      <c r="D1662" s="38" t="str">
        <f>IF(AF1662="", "", IFERROR(TEXT(INDEX(Tabella4[N°], MATCH("*"&amp;AF1662&amp;"*", Tabella4[DIPENDENTE], 0)), "0000"), "Non trovato"))</f>
        <v>0490</v>
      </c>
      <c r="E1662" s="38" t="str">
        <f>IF(AG1662="", "", IF(ISERROR(MATCH("*"&amp;AG1662&amp;"*", Tabella4[DIPENDENTE], 0)), "Non trovato", TEXT(INDEX(Tabella4[N°], MATCH("*"&amp;AG1662&amp;"*", Tabella4[DIPENDENTE], 0)), "0000")))</f>
        <v>2011</v>
      </c>
      <c r="F1662" s="48" t="str">
        <f t="shared" si="551"/>
        <v>RICIPUTO</v>
      </c>
      <c r="G1662" s="48" t="str">
        <f t="shared" si="552"/>
        <v>SCAVULLO</v>
      </c>
      <c r="H1662" s="57"/>
      <c r="I1662" s="68" t="str">
        <f t="shared" si="553"/>
        <v>02</v>
      </c>
      <c r="J1662" s="39" t="str">
        <f t="shared" si="568"/>
        <v/>
      </c>
      <c r="K1662" s="40" t="str">
        <f t="shared" si="569"/>
        <v/>
      </c>
      <c r="L1662" s="48"/>
      <c r="M1662" s="41" t="str">
        <f t="shared" si="570"/>
        <v/>
      </c>
      <c r="N1662" s="41" t="str">
        <f t="shared" si="554"/>
        <v/>
      </c>
      <c r="O1662" s="10" t="str">
        <f t="shared" si="555"/>
        <v>04:00</v>
      </c>
      <c r="P1662" s="10" t="str">
        <f t="shared" si="556"/>
        <v/>
      </c>
      <c r="Q1662" s="48" t="str">
        <f t="shared" si="557"/>
        <v/>
      </c>
      <c r="R1662" s="48" t="str">
        <f t="shared" si="558"/>
        <v>04:00</v>
      </c>
      <c r="S1662" s="42" t="str">
        <f t="shared" si="559"/>
        <v>DOPPIO</v>
      </c>
      <c r="T1662" s="57" t="str">
        <f>Tabella3[[#This Row],[Descrizione Attività]]</f>
        <v>CASSA INTEGRAZIONE</v>
      </c>
      <c r="U1662" s="57" t="str">
        <f>IF(Tabella1[[#This Row],[DATA]]="","","02")</f>
        <v>02</v>
      </c>
      <c r="V1662" s="34"/>
      <c r="W1662" s="34"/>
      <c r="X1662" s="33"/>
      <c r="Y1662" s="23"/>
      <c r="Z1662" s="21" t="str">
        <f t="shared" si="560"/>
        <v>martedì</v>
      </c>
      <c r="AA1662" s="22">
        <f t="shared" si="561"/>
        <v>4</v>
      </c>
      <c r="AB1662" s="22" t="str">
        <f t="shared" si="562"/>
        <v>04:00</v>
      </c>
      <c r="AC1662" s="22" t="str">
        <f t="shared" si="563"/>
        <v>NO</v>
      </c>
      <c r="AD1662" s="46"/>
      <c r="AE1662" s="85">
        <v>45860</v>
      </c>
      <c r="AF1662" s="86" t="s">
        <v>96</v>
      </c>
      <c r="AG1662" s="86" t="s">
        <v>84</v>
      </c>
      <c r="AH1662" s="75">
        <v>4046</v>
      </c>
      <c r="AI1662" s="86">
        <v>10</v>
      </c>
      <c r="AJ1662" s="87">
        <v>10</v>
      </c>
      <c r="AK1662" s="87">
        <v>14</v>
      </c>
      <c r="AL1662" s="87">
        <v>8</v>
      </c>
      <c r="AM1662" s="86" t="s">
        <v>263</v>
      </c>
      <c r="AN1662" s="86" t="s">
        <v>49</v>
      </c>
      <c r="AO1662" s="75">
        <v>404</v>
      </c>
    </row>
    <row r="1663" spans="1:41" ht="14.45" customHeight="1">
      <c r="A1663" s="38"/>
      <c r="B1663" s="9">
        <f t="shared" si="550"/>
        <v>45860</v>
      </c>
      <c r="C1663" s="39">
        <f t="shared" si="571"/>
        <v>404</v>
      </c>
      <c r="D1663" s="38" t="str">
        <f>IF(AF1663="", "", IFERROR(TEXT(INDEX(Tabella4[N°], MATCH("*"&amp;AF1663&amp;"*", Tabella4[DIPENDENTE], 0)), "0000"), "Non trovato"))</f>
        <v>2214</v>
      </c>
      <c r="E1663" s="38" t="str">
        <f>IF(AG1663="", "", IF(ISERROR(MATCH("*"&amp;AG1663&amp;"*", Tabella4[DIPENDENTE], 0)), "Non trovato", TEXT(INDEX(Tabella4[N°], MATCH("*"&amp;AG1663&amp;"*", Tabella4[DIPENDENTE], 0)), "0000")))</f>
        <v>0803</v>
      </c>
      <c r="F1663" s="48" t="str">
        <f t="shared" si="551"/>
        <v>SERRA</v>
      </c>
      <c r="G1663" s="48" t="str">
        <f t="shared" si="552"/>
        <v>SPINALI V</v>
      </c>
      <c r="H1663" s="57"/>
      <c r="I1663" s="68" t="str">
        <f t="shared" si="553"/>
        <v>02</v>
      </c>
      <c r="J1663" s="39" t="str">
        <f t="shared" si="568"/>
        <v/>
      </c>
      <c r="K1663" s="40" t="str">
        <f t="shared" si="569"/>
        <v/>
      </c>
      <c r="L1663" s="48"/>
      <c r="M1663" s="41" t="str">
        <f t="shared" si="570"/>
        <v/>
      </c>
      <c r="N1663" s="41" t="str">
        <f t="shared" si="554"/>
        <v/>
      </c>
      <c r="O1663" s="10" t="str">
        <f t="shared" si="555"/>
        <v>04:00</v>
      </c>
      <c r="P1663" s="10" t="str">
        <f t="shared" si="556"/>
        <v/>
      </c>
      <c r="Q1663" s="48" t="str">
        <f t="shared" si="557"/>
        <v/>
      </c>
      <c r="R1663" s="48" t="str">
        <f t="shared" si="558"/>
        <v>04:00</v>
      </c>
      <c r="S1663" s="42" t="str">
        <f t="shared" si="559"/>
        <v>DOPPIO</v>
      </c>
      <c r="T1663" s="57" t="str">
        <f>Tabella3[[#This Row],[Descrizione Attività]]</f>
        <v>CASSA INTEGRAZIONE</v>
      </c>
      <c r="U1663" s="57" t="str">
        <f>IF(Tabella1[[#This Row],[DATA]]="","","02")</f>
        <v>02</v>
      </c>
      <c r="V1663" s="34"/>
      <c r="W1663" s="34"/>
      <c r="X1663" s="33"/>
      <c r="Y1663" s="23"/>
      <c r="Z1663" s="21" t="str">
        <f t="shared" si="560"/>
        <v>martedì</v>
      </c>
      <c r="AA1663" s="22">
        <f t="shared" si="561"/>
        <v>4</v>
      </c>
      <c r="AB1663" s="22" t="str">
        <f t="shared" si="562"/>
        <v>04:00</v>
      </c>
      <c r="AC1663" s="22" t="str">
        <f t="shared" si="563"/>
        <v>NO</v>
      </c>
      <c r="AD1663" s="46"/>
      <c r="AE1663" s="85">
        <v>45860</v>
      </c>
      <c r="AF1663" s="86" t="s">
        <v>52</v>
      </c>
      <c r="AG1663" s="86" t="s">
        <v>69</v>
      </c>
      <c r="AH1663" s="75">
        <v>4046</v>
      </c>
      <c r="AI1663" s="86">
        <v>10</v>
      </c>
      <c r="AJ1663" s="87">
        <v>10</v>
      </c>
      <c r="AK1663" s="87">
        <v>14</v>
      </c>
      <c r="AL1663" s="87">
        <v>8</v>
      </c>
      <c r="AM1663" s="86" t="s">
        <v>263</v>
      </c>
      <c r="AN1663" s="86" t="s">
        <v>49</v>
      </c>
      <c r="AO1663" s="75">
        <v>404</v>
      </c>
    </row>
    <row r="1664" spans="1:41" ht="14.45" customHeight="1">
      <c r="A1664" s="38"/>
      <c r="B1664" s="9">
        <f t="shared" si="550"/>
        <v>45860</v>
      </c>
      <c r="C1664" s="39">
        <f t="shared" si="571"/>
        <v>404</v>
      </c>
      <c r="D1664" s="38" t="str">
        <f>IF(AF1664="", "", IFERROR(TEXT(INDEX(Tabella4[N°], MATCH("*"&amp;AF1664&amp;"*", Tabella4[DIPENDENTE], 0)), "0000"), "Non trovato"))</f>
        <v>1442</v>
      </c>
      <c r="E1664" s="38" t="str">
        <f>IF(AG1664="", "", IF(ISERROR(MATCH("*"&amp;AG1664&amp;"*", Tabella4[DIPENDENTE], 0)), "Non trovato", TEXT(INDEX(Tabella4[N°], MATCH("*"&amp;AG1664&amp;"*", Tabella4[DIPENDENTE], 0)), "0000")))</f>
        <v>0475</v>
      </c>
      <c r="F1664" s="48" t="str">
        <f t="shared" si="551"/>
        <v>TARASCIO</v>
      </c>
      <c r="G1664" s="48" t="str">
        <f t="shared" si="552"/>
        <v>TRINGALI</v>
      </c>
      <c r="H1664" s="57"/>
      <c r="I1664" s="68" t="str">
        <f t="shared" si="553"/>
        <v>02</v>
      </c>
      <c r="J1664" s="39" t="str">
        <f t="shared" si="568"/>
        <v/>
      </c>
      <c r="K1664" s="40" t="str">
        <f t="shared" si="569"/>
        <v/>
      </c>
      <c r="L1664" s="48"/>
      <c r="M1664" s="41" t="str">
        <f t="shared" si="570"/>
        <v/>
      </c>
      <c r="N1664" s="41" t="str">
        <f t="shared" si="554"/>
        <v/>
      </c>
      <c r="O1664" s="10" t="str">
        <f t="shared" si="555"/>
        <v>04:00</v>
      </c>
      <c r="P1664" s="10" t="str">
        <f t="shared" si="556"/>
        <v/>
      </c>
      <c r="Q1664" s="48" t="str">
        <f t="shared" si="557"/>
        <v/>
      </c>
      <c r="R1664" s="48" t="str">
        <f t="shared" si="558"/>
        <v>04:00</v>
      </c>
      <c r="S1664" s="42" t="str">
        <f t="shared" si="559"/>
        <v>DOPPIO</v>
      </c>
      <c r="T1664" s="57" t="str">
        <f>Tabella3[[#This Row],[Descrizione Attività]]</f>
        <v>CASSA INTEGRAZIONE</v>
      </c>
      <c r="U1664" s="57" t="str">
        <f>IF(Tabella1[[#This Row],[DATA]]="","","02")</f>
        <v>02</v>
      </c>
      <c r="V1664" s="34"/>
      <c r="W1664" s="34"/>
      <c r="X1664" s="33"/>
      <c r="Y1664" s="23"/>
      <c r="Z1664" s="21" t="str">
        <f t="shared" si="560"/>
        <v>martedì</v>
      </c>
      <c r="AA1664" s="22">
        <f t="shared" si="561"/>
        <v>4</v>
      </c>
      <c r="AB1664" s="22" t="str">
        <f t="shared" si="562"/>
        <v>04:00</v>
      </c>
      <c r="AC1664" s="22" t="str">
        <f t="shared" si="563"/>
        <v>NO</v>
      </c>
      <c r="AD1664" s="46"/>
      <c r="AE1664" s="85">
        <v>45860</v>
      </c>
      <c r="AF1664" s="86" t="s">
        <v>102</v>
      </c>
      <c r="AG1664" s="86" t="s">
        <v>57</v>
      </c>
      <c r="AH1664" s="75">
        <v>4046</v>
      </c>
      <c r="AI1664" s="86">
        <v>10</v>
      </c>
      <c r="AJ1664" s="87">
        <v>10</v>
      </c>
      <c r="AK1664" s="87">
        <v>14</v>
      </c>
      <c r="AL1664" s="87">
        <v>8</v>
      </c>
      <c r="AM1664" s="86" t="s">
        <v>263</v>
      </c>
      <c r="AN1664" s="86" t="s">
        <v>49</v>
      </c>
      <c r="AO1664" s="75">
        <v>404</v>
      </c>
    </row>
    <row r="1665" spans="1:41" ht="14.45" customHeight="1">
      <c r="A1665" s="38"/>
      <c r="B1665" s="9">
        <f t="shared" si="550"/>
        <v>45860</v>
      </c>
      <c r="C1665" s="39">
        <f t="shared" si="571"/>
        <v>404</v>
      </c>
      <c r="D1665" s="38" t="str">
        <f>IF(AF1665="", "", IFERROR(TEXT(INDEX(Tabella4[N°], MATCH("*"&amp;AF1665&amp;"*", Tabella4[DIPENDENTE], 0)), "0000"), "Non trovato"))</f>
        <v>0315</v>
      </c>
      <c r="E1665" s="38" t="str">
        <f>IF(AG1665="", "", IF(ISERROR(MATCH("*"&amp;AG1665&amp;"*", Tabella4[DIPENDENTE], 0)), "Non trovato", TEXT(INDEX(Tabella4[N°], MATCH("*"&amp;AG1665&amp;"*", Tabella4[DIPENDENTE], 0)), "0000")))</f>
        <v/>
      </c>
      <c r="F1665" s="48" t="str">
        <f t="shared" si="551"/>
        <v>MIGNOSA F</v>
      </c>
      <c r="G1665" s="48" t="str">
        <f t="shared" si="552"/>
        <v/>
      </c>
      <c r="H1665" s="57"/>
      <c r="I1665" s="68" t="str">
        <f t="shared" si="553"/>
        <v>02</v>
      </c>
      <c r="J1665" s="39" t="str">
        <f t="shared" si="568"/>
        <v/>
      </c>
      <c r="K1665" s="40" t="str">
        <f t="shared" si="569"/>
        <v/>
      </c>
      <c r="L1665" s="48"/>
      <c r="M1665" s="41" t="str">
        <f t="shared" si="570"/>
        <v/>
      </c>
      <c r="N1665" s="41" t="str">
        <f t="shared" si="554"/>
        <v/>
      </c>
      <c r="O1665" s="10" t="str">
        <f t="shared" si="555"/>
        <v>08:00</v>
      </c>
      <c r="P1665" s="10" t="str">
        <f t="shared" si="556"/>
        <v>08:00</v>
      </c>
      <c r="Q1665" s="48" t="str">
        <f t="shared" si="557"/>
        <v/>
      </c>
      <c r="R1665" s="48" t="str">
        <f t="shared" si="558"/>
        <v/>
      </c>
      <c r="S1665" s="42" t="str">
        <f t="shared" si="559"/>
        <v>SINGOLO</v>
      </c>
      <c r="T1665" s="57" t="str">
        <f>Tabella3[[#This Row],[Descrizione Attività]]</f>
        <v>PERMESSO RETRIBUITO</v>
      </c>
      <c r="U1665" s="57" t="str">
        <f>IF(Tabella1[[#This Row],[DATA]]="","","02")</f>
        <v>02</v>
      </c>
      <c r="V1665" s="34"/>
      <c r="W1665" s="34"/>
      <c r="X1665" s="33"/>
      <c r="Y1665" s="23"/>
      <c r="Z1665" s="21" t="str">
        <f t="shared" si="560"/>
        <v>martedì</v>
      </c>
      <c r="AA1665" s="22">
        <f t="shared" si="561"/>
        <v>8</v>
      </c>
      <c r="AB1665" s="22" t="str">
        <f t="shared" si="562"/>
        <v>08:00</v>
      </c>
      <c r="AC1665" s="22" t="str">
        <f t="shared" si="563"/>
        <v>NO</v>
      </c>
      <c r="AD1665" s="46"/>
      <c r="AE1665" s="85">
        <v>45860</v>
      </c>
      <c r="AF1665" s="86" t="s">
        <v>66</v>
      </c>
      <c r="AG1665" s="86"/>
      <c r="AH1665" s="75">
        <v>4044</v>
      </c>
      <c r="AI1665" s="86">
        <v>10</v>
      </c>
      <c r="AJ1665" s="87"/>
      <c r="AK1665" s="87"/>
      <c r="AL1665" s="87">
        <v>8</v>
      </c>
      <c r="AM1665" s="86" t="s">
        <v>48</v>
      </c>
      <c r="AN1665" s="86" t="s">
        <v>49</v>
      </c>
      <c r="AO1665" s="75">
        <v>404</v>
      </c>
    </row>
    <row r="1666" spans="1:41" ht="14.45" customHeight="1">
      <c r="A1666" s="38"/>
      <c r="B1666" s="9">
        <f t="shared" si="550"/>
        <v>45860</v>
      </c>
      <c r="C1666" s="39">
        <f t="shared" si="571"/>
        <v>5400258886</v>
      </c>
      <c r="D1666" s="38" t="str">
        <f>IF(AF1666="", "", IFERROR(TEXT(INDEX(Tabella4[N°], MATCH("*"&amp;AF1666&amp;"*", Tabella4[DIPENDENTE], 0)), "0000"), "Non trovato"))</f>
        <v>0427</v>
      </c>
      <c r="E1666" s="38" t="str">
        <f>IF(AG1666="", "", IF(ISERROR(MATCH("*"&amp;AG1666&amp;"*", Tabella4[DIPENDENTE], 0)), "Non trovato", TEXT(INDEX(Tabella4[N°], MATCH("*"&amp;AG1666&amp;"*", Tabella4[DIPENDENTE], 0)), "0000")))</f>
        <v>0370</v>
      </c>
      <c r="F1666" s="48" t="str">
        <f t="shared" si="551"/>
        <v>CAVALIERE</v>
      </c>
      <c r="G1666" s="48" t="str">
        <f t="shared" si="552"/>
        <v>GARBINI</v>
      </c>
      <c r="H1666" s="57"/>
      <c r="I1666" s="68" t="str">
        <f t="shared" si="553"/>
        <v>02</v>
      </c>
      <c r="J1666" s="39" t="str">
        <f t="shared" si="568"/>
        <v/>
      </c>
      <c r="K1666" s="40" t="str">
        <f t="shared" si="569"/>
        <v>06:00</v>
      </c>
      <c r="L1666" s="48"/>
      <c r="M1666" s="41" t="str">
        <f t="shared" si="570"/>
        <v/>
      </c>
      <c r="N1666" s="41" t="str">
        <f t="shared" si="554"/>
        <v/>
      </c>
      <c r="O1666" s="10" t="str">
        <f t="shared" si="555"/>
        <v>06:00</v>
      </c>
      <c r="P1666" s="10" t="str">
        <f t="shared" si="556"/>
        <v/>
      </c>
      <c r="Q1666" s="48" t="str">
        <f t="shared" si="557"/>
        <v/>
      </c>
      <c r="R1666" s="48" t="str">
        <f t="shared" si="558"/>
        <v/>
      </c>
      <c r="S1666" s="42" t="str">
        <f t="shared" si="559"/>
        <v>DOPPIO</v>
      </c>
      <c r="T1666" s="57" t="str">
        <f>Tabella3[[#This Row],[Descrizione Attività]]</f>
        <v>Chiam CTG per Ripr. funz. TR301B101 in C301 (PREV.4058)</v>
      </c>
      <c r="U1666" s="57" t="str">
        <f>IF(Tabella1[[#This Row],[DATA]]="","","02")</f>
        <v>02</v>
      </c>
      <c r="V1666" s="34"/>
      <c r="W1666" s="34"/>
      <c r="X1666" s="33"/>
      <c r="Y1666" s="23"/>
      <c r="Z1666" s="21" t="str">
        <f t="shared" si="560"/>
        <v>martedì</v>
      </c>
      <c r="AA1666" s="22">
        <f t="shared" si="561"/>
        <v>6</v>
      </c>
      <c r="AB1666" s="22" t="str">
        <f t="shared" si="562"/>
        <v>06:00</v>
      </c>
      <c r="AC1666" s="22" t="str">
        <f t="shared" si="563"/>
        <v>NO</v>
      </c>
      <c r="AD1666" s="46"/>
      <c r="AE1666" s="85">
        <v>45860</v>
      </c>
      <c r="AF1666" s="86" t="s">
        <v>75</v>
      </c>
      <c r="AG1666" s="86" t="s">
        <v>115</v>
      </c>
      <c r="AH1666" s="75">
        <v>5400258886</v>
      </c>
      <c r="AI1666" s="86">
        <v>20</v>
      </c>
      <c r="AJ1666" s="87">
        <v>24</v>
      </c>
      <c r="AK1666" s="87">
        <v>6</v>
      </c>
      <c r="AL1666" s="87">
        <v>12</v>
      </c>
      <c r="AM1666" s="86" t="s">
        <v>323</v>
      </c>
      <c r="AN1666" s="86" t="s">
        <v>45</v>
      </c>
      <c r="AO1666" s="75" t="s">
        <v>61</v>
      </c>
    </row>
    <row r="1667" spans="1:41" ht="14.45" customHeight="1">
      <c r="A1667" s="38"/>
      <c r="B1667" s="9">
        <f t="shared" si="550"/>
        <v>45860</v>
      </c>
      <c r="C1667" s="39">
        <f t="shared" si="571"/>
        <v>404</v>
      </c>
      <c r="D1667" s="38" t="str">
        <f>IF(AF1667="", "", IFERROR(TEXT(INDEX(Tabella4[N°], MATCH("*"&amp;AF1667&amp;"*", Tabella4[DIPENDENTE], 0)), "0000"), "Non trovato"))</f>
        <v>0427</v>
      </c>
      <c r="E1667" s="38" t="str">
        <f>IF(AG1667="", "", IF(ISERROR(MATCH("*"&amp;AG1667&amp;"*", Tabella4[DIPENDENTE], 0)), "Non trovato", TEXT(INDEX(Tabella4[N°], MATCH("*"&amp;AG1667&amp;"*", Tabella4[DIPENDENTE], 0)), "0000")))</f>
        <v>0370</v>
      </c>
      <c r="F1667" s="48" t="str">
        <f t="shared" si="551"/>
        <v>CAVALIERE</v>
      </c>
      <c r="G1667" s="48" t="str">
        <f t="shared" si="552"/>
        <v>GARBINI</v>
      </c>
      <c r="H1667" s="57"/>
      <c r="I1667" s="68" t="str">
        <f t="shared" si="553"/>
        <v>02</v>
      </c>
      <c r="J1667" s="39" t="str">
        <f t="shared" si="568"/>
        <v>02:00</v>
      </c>
      <c r="K1667" s="40" t="str">
        <f t="shared" si="569"/>
        <v/>
      </c>
      <c r="L1667" s="48"/>
      <c r="M1667" s="41" t="str">
        <f t="shared" si="570"/>
        <v/>
      </c>
      <c r="N1667" s="41" t="str">
        <f t="shared" si="554"/>
        <v/>
      </c>
      <c r="O1667" s="10" t="str">
        <f t="shared" si="555"/>
        <v>02:00</v>
      </c>
      <c r="P1667" s="10" t="str">
        <f t="shared" si="556"/>
        <v/>
      </c>
      <c r="Q1667" s="48" t="str">
        <f t="shared" si="557"/>
        <v/>
      </c>
      <c r="R1667" s="48" t="str">
        <f t="shared" si="558"/>
        <v/>
      </c>
      <c r="S1667" s="42" t="str">
        <f t="shared" si="559"/>
        <v>DOPPIO</v>
      </c>
      <c r="T1667" s="57" t="str">
        <f>Tabella3[[#This Row],[Descrizione Attività]]</f>
        <v>ORE CONTO PROPRIO</v>
      </c>
      <c r="U1667" s="57" t="str">
        <f>IF(Tabella1[[#This Row],[DATA]]="","","02")</f>
        <v>02</v>
      </c>
      <c r="V1667" s="34"/>
      <c r="W1667" s="34"/>
      <c r="X1667" s="33"/>
      <c r="Y1667" s="23"/>
      <c r="Z1667" s="21" t="str">
        <f t="shared" si="560"/>
        <v>martedì</v>
      </c>
      <c r="AA1667" s="22">
        <f t="shared" si="561"/>
        <v>2</v>
      </c>
      <c r="AB1667" s="22" t="str">
        <f t="shared" si="562"/>
        <v>02:00</v>
      </c>
      <c r="AC1667" s="22" t="str">
        <f t="shared" si="563"/>
        <v>NO</v>
      </c>
      <c r="AD1667" s="46"/>
      <c r="AE1667" s="85">
        <v>45860</v>
      </c>
      <c r="AF1667" s="86" t="s">
        <v>75</v>
      </c>
      <c r="AG1667" s="86" t="s">
        <v>115</v>
      </c>
      <c r="AH1667" s="75">
        <v>4041</v>
      </c>
      <c r="AI1667" s="86">
        <v>10</v>
      </c>
      <c r="AJ1667" s="87">
        <v>6</v>
      </c>
      <c r="AK1667" s="87">
        <v>8</v>
      </c>
      <c r="AL1667" s="87">
        <v>4</v>
      </c>
      <c r="AM1667" s="86" t="s">
        <v>62</v>
      </c>
      <c r="AN1667" s="86" t="s">
        <v>49</v>
      </c>
      <c r="AO1667" s="75">
        <v>4041</v>
      </c>
    </row>
    <row r="1668" spans="1:41" ht="14.45" customHeight="1">
      <c r="A1668" s="38"/>
      <c r="B1668" s="9">
        <f t="shared" ref="B1668:B1731" si="572">IF(OR(AE1668="", AE1668=0), "", AE1668)</f>
        <v>45860</v>
      </c>
      <c r="C1668" s="39">
        <f>IF(AH1668="","", IF(OR(AH1668=4041, AH1668=4042, AH1668=4043, AH1668=4044, AH1668=4045, AH1668=4046, AH1668=4048, AH1668=4049, AH1668=4051, AH1668=4052, AH1668=4053, AH1668=4054),
    404,
    IF(AH1668=4047,
        "ALTRO CANTIERE",
        IF(AH1668=4050,
            430,
            IF(LEN(AH1668)=5,
                MID(AH1668, 1, 2) &amp; "/" &amp; MID(AH1668, 3, 3),
                AH1668
            )
        )
    )
))</f>
        <v>5400243313</v>
      </c>
      <c r="D1668" s="38" t="str">
        <f>IF(AF1668="", "", IFERROR(TEXT(INDEX(Tabella4[N°], MATCH("*"&amp;AF1668&amp;"*", Tabella4[DIPENDENTE], 0)), "0000"), "Non trovato"))</f>
        <v>0263</v>
      </c>
      <c r="E1668" s="38" t="str">
        <f>IF(AG1668="", "", IF(ISERROR(MATCH("*"&amp;AG1668&amp;"*", Tabella4[DIPENDENTE], 0)), "Non trovato", TEXT(INDEX(Tabella4[N°], MATCH("*"&amp;AG1668&amp;"*", Tabella4[DIPENDENTE], 0)), "0000")))</f>
        <v/>
      </c>
      <c r="F1668" s="48" t="str">
        <f t="shared" ref="F1668:F1731" si="573">IF(AF1668="","",AF1668)</f>
        <v>ROSSITTO G</v>
      </c>
      <c r="G1668" s="48" t="str">
        <f t="shared" ref="G1668:G1731" si="574">IF(AG1668="","",AG1668)</f>
        <v/>
      </c>
      <c r="H1668" s="57"/>
      <c r="I1668" s="68" t="str">
        <f t="shared" ref="I1668:I1731" si="575">IF(B1668&lt;&gt;"", "02", "")</f>
        <v>02</v>
      </c>
      <c r="J1668" s="39" t="str">
        <f>IF(OR(AH1668=4041, AH1668=4048, AH1668=4049, AH1668=4054, AH1668=4050,AH1668=428),
    IF(TEXT(VALUE(AB1668) -
        IF(M1668&lt;&gt;"", VALUE(M1668), 0) -
        IF(N1668&lt;&gt;"", VALUE(N1668), 0),
    "[hh]:mm") = "00:00",
    "",
    TEXT(VALUE(AB1668) -
        IF(M1668&lt;&gt;"", VALUE(M1668), 0) -
        IF(N1668&lt;&gt;"", VALUE(N1668), 0),
    "[hh]:mm")),
    "")</f>
        <v/>
      </c>
      <c r="K1668" s="40" t="str">
        <f>IF(AND(AH1668&lt;&gt;4041, AH1668&lt;&gt;428, AH1668&lt;&gt;4048, AH1668&lt;&gt;4054, AH1668&lt;&gt;4049, AH1668&lt;&gt;4045, AH1668&lt;&gt;4046, AH1668&lt;&gt;4052, AH1668&lt;&gt;4044, AH1668&lt;&gt;4042, AH1668&lt;&gt;4043, AH1668&lt;&gt;4053, AH1668&lt;&gt;4047, AH1668&lt;&gt;4050),
    IF(ISERROR(TEXT(VALUE(AB1668) -
        IF(M1668&lt;&gt;"", VALUE(M1668), 0) -
        IF(N1668&lt;&gt;"", VALUE(N1668), 0),
    "[hh]:mm")), "",
    IF(TEXT(VALUE(AB1668) -
        IF(M1668&lt;&gt;"", VALUE(M1668), 0) -
        IF(N1668&lt;&gt;"", VALUE(N1668), 0),
    "[hh]:mm") = "00:00",
    "",
    TEXT(VALUE(AB1668) -
        IF(M1668&lt;&gt;"", VALUE(M1668), 0) -
        IF(N1668&lt;&gt;"", VALUE(N1668), 0),
    "[hh]:mm"))),
    "")</f>
        <v>02:30</v>
      </c>
      <c r="L1668" s="48"/>
      <c r="M1668" s="41" t="str">
        <f>IF(AND(AC1668="NO", OR(Z1668="lunedì", Z1668="martedì", Z1668="mercoledì", Z1668="giovedì", Z1668="venerdì")),
    IF(Z1668="venerdì",
        IF(VALUE(AB1668)&gt;VALUE("7:00"),TEXT(VALUE(AB1668)-VALUE("7:00"),"[hh]:mm"),""),
        IF(VALUE(AB1668)&gt;VALUE("8:15"),TEXT(VALUE(AB1668)-VALUE("8:15"),"[hh]:mm"),"")
    ),
"")</f>
        <v/>
      </c>
      <c r="N1668" s="41" t="str">
        <f t="shared" ref="N1668:N1731" si="576">IF(AND(OR(Z1668="sabato", Z1668="domenica", AC1668="SI"), AB1668&lt;&gt;0), AB1668, "")</f>
        <v/>
      </c>
      <c r="O1668" s="10" t="str">
        <f t="shared" ref="O1668:O1731" si="577">AB1668</f>
        <v>02:30</v>
      </c>
      <c r="P1668" s="10" t="str">
        <f t="shared" ref="P1668:P1731" si="578">IF(OR(AH1668=4042, AH1668=4044),AB1668, "")</f>
        <v/>
      </c>
      <c r="Q1668" s="48" t="str">
        <f t="shared" ref="Q1668:Q1731" si="579">IF(OR(AH1668=4043, AH1668=4053),AB1668, "")</f>
        <v/>
      </c>
      <c r="R1668" s="48" t="str">
        <f t="shared" ref="R1668:R1731" si="580">IF(OR(AH1668=4045, AH1668=4046,AH1668=4052),AB1668, "")</f>
        <v/>
      </c>
      <c r="S1668" s="42" t="str">
        <f t="shared" ref="S1668:S1731" si="581">IF(G1668="",IF(F1668="","","SINGOLO"),IF(F1668&lt;&gt;"","DOPPIO",""))</f>
        <v>SINGOLO</v>
      </c>
      <c r="T1668" s="57" t="str">
        <f>Tabella3[[#This Row],[Descrizione Attività]]</f>
        <v>Assistenza ELE attività edili_2025</v>
      </c>
      <c r="U1668" s="57" t="str">
        <f>IF(Tabella1[[#This Row],[DATA]]="","","02")</f>
        <v>02</v>
      </c>
      <c r="V1668" s="34"/>
      <c r="W1668" s="34"/>
      <c r="X1668" s="33"/>
      <c r="Y1668" s="23"/>
      <c r="Z1668" s="21" t="str">
        <f t="shared" ref="Z1668:Z1731" si="582">TEXT(B1668, "gggg")</f>
        <v>martedì</v>
      </c>
      <c r="AA1668" s="22">
        <f t="shared" ref="AA1668:AA1731" si="583">IF(AND(AF1668="", AG1668=""), "", IF(AND(AF1668&lt;&gt;"", AG1668&lt;&gt;""), AL1668/2, AL1668))</f>
        <v>2.5</v>
      </c>
      <c r="AB1668" s="22" t="str">
        <f t="shared" ref="AB1668:AB1731" si="584">IF(AA1668="", "", TEXT(AA1668/24, "[hh]:mm"))</f>
        <v>02:30</v>
      </c>
      <c r="AC1668" s="22" t="str">
        <f t="shared" ref="AC1668:AC1731" si="585">IF(COUNTIF(Y$1:Y$1976, B1668) &gt; 0, "SI", "NO")</f>
        <v>NO</v>
      </c>
      <c r="AD1668" s="46"/>
      <c r="AE1668" s="85">
        <v>45860</v>
      </c>
      <c r="AF1668" s="86" t="s">
        <v>110</v>
      </c>
      <c r="AG1668" s="86"/>
      <c r="AH1668" s="75">
        <v>5400243313</v>
      </c>
      <c r="AI1668" s="86">
        <v>10</v>
      </c>
      <c r="AJ1668" s="87">
        <v>6</v>
      </c>
      <c r="AK1668" s="87">
        <v>8.3000000000000007</v>
      </c>
      <c r="AL1668" s="87">
        <v>2.5</v>
      </c>
      <c r="AM1668" s="86" t="s">
        <v>145</v>
      </c>
      <c r="AN1668" s="86" t="s">
        <v>45</v>
      </c>
      <c r="AO1668" s="75" t="s">
        <v>61</v>
      </c>
    </row>
    <row r="1669" spans="1:41" ht="14.45" customHeight="1">
      <c r="A1669" s="38"/>
      <c r="B1669" s="9">
        <f t="shared" si="572"/>
        <v>45860</v>
      </c>
      <c r="C1669" s="39">
        <f>IF(AH1669="","", IF(OR(AH1669=4041, AH1669=4042, AH1669=4043, AH1669=4044, AH1669=4045, AH1669=4046, AH1669=4048, AH1669=4049, AH1669=4051, AH1669=4052, AH1669=4053, AH1669=4054),
404,
IF(AH1669=4047,
"ALTRO CANTIERE",
IF(AH1669=4050,
430,
IF(LEN(AH1669)=5,
MID(AH1669, 1, 2) &amp; "/" &amp; MID(AH1669, 3, 3),
AH1669)
)
)
))</f>
        <v>5400243313</v>
      </c>
      <c r="D1669" s="38" t="str">
        <f>IF(AF1669="", "", IFERROR(TEXT(INDEX(Tabella4[N°], MATCH("*"&amp;AF1669&amp;"*", Tabella4[DIPENDENTE], 0)), "0000"), "Non trovato"))</f>
        <v>0319</v>
      </c>
      <c r="E1669" s="38" t="str">
        <f>IF(AG1669="", "", IF(ISERROR(MATCH("*"&amp;AG1669&amp;"*", Tabella4[DIPENDENTE], 0)), "Non trovato", TEXT(INDEX(Tabella4[N°], MATCH("*"&amp;AG1669&amp;"*", Tabella4[DIPENDENTE], 0)), "0000")))</f>
        <v/>
      </c>
      <c r="F1669" s="48" t="str">
        <f t="shared" si="573"/>
        <v>AMARA</v>
      </c>
      <c r="G1669" s="48" t="str">
        <f t="shared" si="574"/>
        <v/>
      </c>
      <c r="H1669" s="57"/>
      <c r="I1669" s="68" t="str">
        <f t="shared" si="575"/>
        <v>02</v>
      </c>
      <c r="J1669" s="39" t="str">
        <f t="shared" ref="J1669:J1700" si="586">IF(OR(AH1669=4041, AH1669=4048, AH1669=4049, AH1669=4054, AH1669=4050,AH1669=428),
IF(TEXT(VALUE(AB1669) -
IF(M1669&lt;&gt;"", VALUE(M1669), 0) -
IF(N1669&lt;&gt;"", VALUE(N1669), 0),
"[hh]:mm") = "00:00",
"",
TEXT(VALUE(AB1669) -
IF(M1669&lt;&gt;"", VALUE(M1669), 0) -
IF(N1669&lt;&gt;"", VALUE(N1669), 0),
"[hh]:mm")),
"")</f>
        <v/>
      </c>
      <c r="K1669" s="40" t="str">
        <f t="shared" ref="K1669:K1700" si="587">IF(AND(AH1669&lt;&gt;4041, AH1669&lt;&gt;428, AH1669&lt;&gt;4048, AH1669&lt;&gt;4054, AH1669&lt;&gt;4049, AH1669&lt;&gt;4045, AH1669&lt;&gt;4046, AH1669&lt;&gt;4052, AH1669&lt;&gt;4044, AH1669&lt;&gt;4042, AH1669&lt;&gt;4043, AH1669&lt;&gt;4053, AH1669&lt;&gt;4047, AH1669&lt;&gt;4050),
IF(ISERROR(TEXT(VALUE(AB1669) -
IF(M1669&lt;&gt;"", VALUE(M1669), 0) -
IF(N1669&lt;&gt;"", VALUE(N1669), 0),
"[hh]:mm")), "",
IF(TEXT(VALUE(AB1669) -
IF(M1669&lt;&gt;"", VALUE(M1669), 0) -
IF(N1669&lt;&gt;"", VALUE(N1669), 0),
"[hh]:mm") = "00:00",
"",
TEXT(VALUE(AB1669) -
IF(M1669&lt;&gt;"", VALUE(M1669), 0) -
IF(N1669&lt;&gt;"", VALUE(N1669), 0),
"[hh]:mm"))),
"")</f>
        <v>01:30</v>
      </c>
      <c r="L1669" s="48"/>
      <c r="M1669" s="41" t="str">
        <f t="shared" ref="M1669:M1700" si="588">IF(AND(AC1669="NO", OR(Z1669="lunedì", Z1669="martedì", Z1669="mercoledì", Z1669="giovedì", Z1669="venerdì")),
IF(Z1669="venerdì",
IF(VALUE(AB1669)&gt;VALUE("7:00"),TEXT(VALUE(AB1669)-VALUE("7:00"),"[hh]:mm"),""),
IF(VALUE(AB1669)&gt;VALUE("8:15"),TEXT(VALUE(AB1669)-VALUE("8:15"),"[hh]:mm"),"")
),
"")</f>
        <v/>
      </c>
      <c r="N1669" s="41" t="str">
        <f t="shared" si="576"/>
        <v/>
      </c>
      <c r="O1669" s="10" t="str">
        <f t="shared" si="577"/>
        <v>01:30</v>
      </c>
      <c r="P1669" s="10" t="str">
        <f t="shared" si="578"/>
        <v/>
      </c>
      <c r="Q1669" s="48" t="str">
        <f t="shared" si="579"/>
        <v/>
      </c>
      <c r="R1669" s="48" t="str">
        <f t="shared" si="580"/>
        <v/>
      </c>
      <c r="S1669" s="42" t="str">
        <f t="shared" si="581"/>
        <v>SINGOLO</v>
      </c>
      <c r="T1669" s="57" t="str">
        <f>Tabella3[[#This Row],[Descrizione Attività]]</f>
        <v>Assistenza ELE attività edili_2025</v>
      </c>
      <c r="U1669" s="57" t="str">
        <f>IF(Tabella1[[#This Row],[DATA]]="","","02")</f>
        <v>02</v>
      </c>
      <c r="V1669" s="34"/>
      <c r="W1669" s="34"/>
      <c r="X1669" s="33"/>
      <c r="Y1669" s="23"/>
      <c r="Z1669" s="21" t="str">
        <f t="shared" si="582"/>
        <v>martedì</v>
      </c>
      <c r="AA1669" s="22">
        <f t="shared" si="583"/>
        <v>1.5</v>
      </c>
      <c r="AB1669" s="22" t="str">
        <f t="shared" si="584"/>
        <v>01:30</v>
      </c>
      <c r="AC1669" s="22" t="str">
        <f t="shared" si="585"/>
        <v>NO</v>
      </c>
      <c r="AD1669" s="46"/>
      <c r="AE1669" s="85">
        <v>45860</v>
      </c>
      <c r="AF1669" s="86" t="s">
        <v>155</v>
      </c>
      <c r="AG1669" s="86"/>
      <c r="AH1669" s="75">
        <v>5400243313</v>
      </c>
      <c r="AI1669" s="86">
        <v>10</v>
      </c>
      <c r="AJ1669" s="87">
        <v>8.3000000000000007</v>
      </c>
      <c r="AK1669" s="87">
        <v>10</v>
      </c>
      <c r="AL1669" s="87">
        <v>1.5</v>
      </c>
      <c r="AM1669" s="86" t="s">
        <v>145</v>
      </c>
      <c r="AN1669" s="86" t="s">
        <v>45</v>
      </c>
      <c r="AO1669" s="75" t="s">
        <v>61</v>
      </c>
    </row>
    <row r="1670" spans="1:41" ht="14.45" customHeight="1">
      <c r="A1670" s="38"/>
      <c r="B1670" s="9">
        <f t="shared" si="572"/>
        <v>45860</v>
      </c>
      <c r="C1670" s="39">
        <f t="shared" ref="C1670:C1700" si="589">IF(AH1670="","", IF(OR(AH1670=4041, AH1670=4042, AH1670=4043, AH1670=4044, AH1670=4045, AH1670=4046, AH1670=4048, AH1670=4049, AH1670=4051, AH1670=4052, AH1670=4053, AH1670=4054),
404,
IF(AH1670=4047,
"ALTRO CANTIERE",
IF(AH1670=4050,
430,
IF(LEN(AH1670)=5,
MID(AH1670, 1, 2) &amp; "/" &amp; MID(AH1670, 3, 3),
AH1670)
)
)
))</f>
        <v>5400243313</v>
      </c>
      <c r="D1670" s="38" t="str">
        <f>IF(AF1670="", "", IFERROR(TEXT(INDEX(Tabella4[N°], MATCH("*"&amp;AF1670&amp;"*", Tabella4[DIPENDENTE], 0)), "0000"), "Non trovato"))</f>
        <v>1833</v>
      </c>
      <c r="E1670" s="38" t="str">
        <f>IF(AG1670="", "", IF(ISERROR(MATCH("*"&amp;AG1670&amp;"*", Tabella4[DIPENDENTE], 0)), "Non trovato", TEXT(INDEX(Tabella4[N°], MATCH("*"&amp;AG1670&amp;"*", Tabella4[DIPENDENTE], 0)), "0000")))</f>
        <v/>
      </c>
      <c r="F1670" s="48" t="str">
        <f t="shared" si="573"/>
        <v>MICELI</v>
      </c>
      <c r="G1670" s="48" t="str">
        <f t="shared" si="574"/>
        <v/>
      </c>
      <c r="H1670" s="57"/>
      <c r="I1670" s="68" t="str">
        <f t="shared" si="575"/>
        <v>02</v>
      </c>
      <c r="J1670" s="39" t="str">
        <f t="shared" si="586"/>
        <v/>
      </c>
      <c r="K1670" s="40" t="str">
        <f t="shared" si="587"/>
        <v>04:00</v>
      </c>
      <c r="L1670" s="48"/>
      <c r="M1670" s="41" t="str">
        <f t="shared" si="588"/>
        <v/>
      </c>
      <c r="N1670" s="41" t="str">
        <f t="shared" si="576"/>
        <v/>
      </c>
      <c r="O1670" s="10" t="str">
        <f t="shared" si="577"/>
        <v>04:00</v>
      </c>
      <c r="P1670" s="10" t="str">
        <f t="shared" si="578"/>
        <v/>
      </c>
      <c r="Q1670" s="48" t="str">
        <f t="shared" si="579"/>
        <v/>
      </c>
      <c r="R1670" s="48" t="str">
        <f t="shared" si="580"/>
        <v/>
      </c>
      <c r="S1670" s="42" t="str">
        <f t="shared" si="581"/>
        <v>SINGOLO</v>
      </c>
      <c r="T1670" s="57" t="str">
        <f>Tabella3[[#This Row],[Descrizione Attività]]</f>
        <v>Assistenza ELE attività edili_2025</v>
      </c>
      <c r="U1670" s="57" t="str">
        <f>IF(Tabella1[[#This Row],[DATA]]="","","02")</f>
        <v>02</v>
      </c>
      <c r="V1670" s="34"/>
      <c r="W1670" s="34"/>
      <c r="X1670" s="33"/>
      <c r="Y1670" s="23"/>
      <c r="Z1670" s="21" t="str">
        <f t="shared" si="582"/>
        <v>martedì</v>
      </c>
      <c r="AA1670" s="22">
        <f t="shared" si="583"/>
        <v>4</v>
      </c>
      <c r="AB1670" s="22" t="str">
        <f t="shared" si="584"/>
        <v>04:00</v>
      </c>
      <c r="AC1670" s="22" t="str">
        <f t="shared" si="585"/>
        <v>NO</v>
      </c>
      <c r="AD1670" s="46"/>
      <c r="AE1670" s="85">
        <v>45860</v>
      </c>
      <c r="AF1670" s="86" t="s">
        <v>82</v>
      </c>
      <c r="AG1670" s="86"/>
      <c r="AH1670" s="75">
        <v>5400243313</v>
      </c>
      <c r="AI1670" s="86">
        <v>10</v>
      </c>
      <c r="AJ1670" s="87">
        <v>6</v>
      </c>
      <c r="AK1670" s="87">
        <v>10</v>
      </c>
      <c r="AL1670" s="87">
        <v>4</v>
      </c>
      <c r="AM1670" s="86" t="s">
        <v>145</v>
      </c>
      <c r="AN1670" s="86" t="s">
        <v>45</v>
      </c>
      <c r="AO1670" s="75" t="s">
        <v>61</v>
      </c>
    </row>
    <row r="1671" spans="1:41" ht="14.45" customHeight="1">
      <c r="A1671" s="38"/>
      <c r="B1671" s="9">
        <f t="shared" si="572"/>
        <v>45860</v>
      </c>
      <c r="C1671" s="39">
        <f t="shared" si="589"/>
        <v>5400257236</v>
      </c>
      <c r="D1671" s="38" t="str">
        <f>IF(AF1671="", "", IFERROR(TEXT(INDEX(Tabella4[N°], MATCH("*"&amp;AF1671&amp;"*", Tabella4[DIPENDENTE], 0)), "0000"), "Non trovato"))</f>
        <v>0559</v>
      </c>
      <c r="E1671" s="38" t="str">
        <f>IF(AG1671="", "", IF(ISERROR(MATCH("*"&amp;AG1671&amp;"*", Tabella4[DIPENDENTE], 0)), "Non trovato", TEXT(INDEX(Tabella4[N°], MATCH("*"&amp;AG1671&amp;"*", Tabella4[DIPENDENTE], 0)), "0000")))</f>
        <v>2083</v>
      </c>
      <c r="F1671" s="48" t="str">
        <f t="shared" si="573"/>
        <v>MARINO A</v>
      </c>
      <c r="G1671" s="48" t="str">
        <f t="shared" si="574"/>
        <v>NOCERA</v>
      </c>
      <c r="H1671" s="57"/>
      <c r="I1671" s="68" t="str">
        <f t="shared" si="575"/>
        <v>02</v>
      </c>
      <c r="J1671" s="39" t="str">
        <f t="shared" si="586"/>
        <v/>
      </c>
      <c r="K1671" s="40" t="str">
        <f t="shared" si="587"/>
        <v>04:00</v>
      </c>
      <c r="L1671" s="48"/>
      <c r="M1671" s="41" t="str">
        <f t="shared" si="588"/>
        <v/>
      </c>
      <c r="N1671" s="41" t="str">
        <f t="shared" si="576"/>
        <v/>
      </c>
      <c r="O1671" s="10" t="str">
        <f t="shared" si="577"/>
        <v>04:00</v>
      </c>
      <c r="P1671" s="10" t="str">
        <f t="shared" si="578"/>
        <v/>
      </c>
      <c r="Q1671" s="48" t="str">
        <f t="shared" si="579"/>
        <v/>
      </c>
      <c r="R1671" s="48" t="str">
        <f t="shared" si="580"/>
        <v/>
      </c>
      <c r="S1671" s="42" t="str">
        <f t="shared" si="581"/>
        <v>DOPPIO</v>
      </c>
      <c r="T1671" s="57" t="str">
        <f>Tabella3[[#This Row],[Descrizione Attività]]</f>
        <v>PA1S: squ elettr correttiva Luglio</v>
      </c>
      <c r="U1671" s="57" t="str">
        <f>IF(Tabella1[[#This Row],[DATA]]="","","02")</f>
        <v>02</v>
      </c>
      <c r="V1671" s="34"/>
      <c r="W1671" s="34"/>
      <c r="X1671" s="33"/>
      <c r="Y1671" s="23"/>
      <c r="Z1671" s="21" t="str">
        <f t="shared" si="582"/>
        <v>martedì</v>
      </c>
      <c r="AA1671" s="22">
        <f t="shared" si="583"/>
        <v>4</v>
      </c>
      <c r="AB1671" s="22" t="str">
        <f t="shared" si="584"/>
        <v>04:00</v>
      </c>
      <c r="AC1671" s="22" t="str">
        <f t="shared" si="585"/>
        <v>NO</v>
      </c>
      <c r="AD1671" s="46"/>
      <c r="AE1671" s="85">
        <v>45860</v>
      </c>
      <c r="AF1671" s="86" t="s">
        <v>157</v>
      </c>
      <c r="AG1671" s="86" t="s">
        <v>88</v>
      </c>
      <c r="AH1671" s="75">
        <v>5400257236</v>
      </c>
      <c r="AI1671" s="86">
        <v>10</v>
      </c>
      <c r="AJ1671" s="87">
        <v>6</v>
      </c>
      <c r="AK1671" s="87">
        <v>10</v>
      </c>
      <c r="AL1671" s="87">
        <v>8</v>
      </c>
      <c r="AM1671" s="86" t="s">
        <v>254</v>
      </c>
      <c r="AN1671" s="86" t="s">
        <v>45</v>
      </c>
      <c r="AO1671" s="75" t="s">
        <v>61</v>
      </c>
    </row>
    <row r="1672" spans="1:41" ht="14.45" customHeight="1">
      <c r="A1672" s="38"/>
      <c r="B1672" s="9">
        <f t="shared" si="572"/>
        <v>45860</v>
      </c>
      <c r="C1672" s="39">
        <f t="shared" si="589"/>
        <v>5400257234</v>
      </c>
      <c r="D1672" s="38" t="str">
        <f>IF(AF1672="", "", IFERROR(TEXT(INDEX(Tabella4[N°], MATCH("*"&amp;AF1672&amp;"*", Tabella4[DIPENDENTE], 0)), "0000"), "Non trovato"))</f>
        <v>1894</v>
      </c>
      <c r="E1672" s="38" t="str">
        <f>IF(AG1672="", "", IF(ISERROR(MATCH("*"&amp;AG1672&amp;"*", Tabella4[DIPENDENTE], 0)), "Non trovato", TEXT(INDEX(Tabella4[N°], MATCH("*"&amp;AG1672&amp;"*", Tabella4[DIPENDENTE], 0)), "0000")))</f>
        <v>0285</v>
      </c>
      <c r="F1672" s="48" t="str">
        <f t="shared" si="573"/>
        <v>CORTESE</v>
      </c>
      <c r="G1672" s="48" t="str">
        <f t="shared" si="574"/>
        <v>GALIFFI</v>
      </c>
      <c r="H1672" s="57"/>
      <c r="I1672" s="68" t="str">
        <f t="shared" si="575"/>
        <v>02</v>
      </c>
      <c r="J1672" s="39" t="str">
        <f t="shared" si="586"/>
        <v/>
      </c>
      <c r="K1672" s="40" t="str">
        <f t="shared" si="587"/>
        <v>04:00</v>
      </c>
      <c r="L1672" s="48"/>
      <c r="M1672" s="41" t="str">
        <f t="shared" si="588"/>
        <v/>
      </c>
      <c r="N1672" s="41" t="str">
        <f t="shared" si="576"/>
        <v/>
      </c>
      <c r="O1672" s="10" t="str">
        <f t="shared" si="577"/>
        <v>04:00</v>
      </c>
      <c r="P1672" s="10" t="str">
        <f t="shared" si="578"/>
        <v/>
      </c>
      <c r="Q1672" s="48" t="str">
        <f t="shared" si="579"/>
        <v/>
      </c>
      <c r="R1672" s="48" t="str">
        <f t="shared" si="580"/>
        <v/>
      </c>
      <c r="S1672" s="42" t="str">
        <f t="shared" si="581"/>
        <v>DOPPIO</v>
      </c>
      <c r="T1672" s="57" t="str">
        <f>Tabella3[[#This Row],[Descrizione Attività]]</f>
        <v>Utilities: squ elett correttiva Luglio</v>
      </c>
      <c r="U1672" s="57" t="str">
        <f>IF(Tabella1[[#This Row],[DATA]]="","","02")</f>
        <v>02</v>
      </c>
      <c r="V1672" s="34"/>
      <c r="W1672" s="34"/>
      <c r="X1672" s="33"/>
      <c r="Y1672" s="23"/>
      <c r="Z1672" s="21" t="str">
        <f t="shared" si="582"/>
        <v>martedì</v>
      </c>
      <c r="AA1672" s="22">
        <f t="shared" si="583"/>
        <v>4</v>
      </c>
      <c r="AB1672" s="22" t="str">
        <f t="shared" si="584"/>
        <v>04:00</v>
      </c>
      <c r="AC1672" s="22" t="str">
        <f t="shared" si="585"/>
        <v>NO</v>
      </c>
      <c r="AD1672" s="46"/>
      <c r="AE1672" s="85">
        <v>45860</v>
      </c>
      <c r="AF1672" s="86" t="s">
        <v>58</v>
      </c>
      <c r="AG1672" s="86" t="s">
        <v>267</v>
      </c>
      <c r="AH1672" s="75">
        <v>5400257234</v>
      </c>
      <c r="AI1672" s="86">
        <v>10</v>
      </c>
      <c r="AJ1672" s="87">
        <v>6</v>
      </c>
      <c r="AK1672" s="87">
        <v>10</v>
      </c>
      <c r="AL1672" s="87">
        <v>8</v>
      </c>
      <c r="AM1672" s="86" t="s">
        <v>265</v>
      </c>
      <c r="AN1672" s="86" t="s">
        <v>45</v>
      </c>
      <c r="AO1672" s="75" t="s">
        <v>61</v>
      </c>
    </row>
    <row r="1673" spans="1:41" ht="14.45" customHeight="1">
      <c r="A1673" s="38"/>
      <c r="B1673" s="9">
        <f t="shared" si="572"/>
        <v>45860</v>
      </c>
      <c r="C1673" s="39">
        <f t="shared" si="589"/>
        <v>5400261041</v>
      </c>
      <c r="D1673" s="38" t="str">
        <f>IF(AF1673="", "", IFERROR(TEXT(INDEX(Tabella4[N°], MATCH("*"&amp;AF1673&amp;"*", Tabella4[DIPENDENTE], 0)), "0000"), "Non trovato"))</f>
        <v>1904</v>
      </c>
      <c r="E1673" s="38" t="str">
        <f>IF(AG1673="", "", IF(ISERROR(MATCH("*"&amp;AG1673&amp;"*", Tabella4[DIPENDENTE], 0)), "Non trovato", TEXT(INDEX(Tabella4[N°], MATCH("*"&amp;AG1673&amp;"*", Tabella4[DIPENDENTE], 0)), "0000")))</f>
        <v/>
      </c>
      <c r="F1673" s="48" t="str">
        <f t="shared" si="573"/>
        <v>LA ROCCA</v>
      </c>
      <c r="G1673" s="48" t="str">
        <f t="shared" si="574"/>
        <v/>
      </c>
      <c r="H1673" s="57"/>
      <c r="I1673" s="68" t="str">
        <f t="shared" si="575"/>
        <v>02</v>
      </c>
      <c r="J1673" s="39" t="str">
        <f t="shared" si="586"/>
        <v/>
      </c>
      <c r="K1673" s="40" t="str">
        <f t="shared" si="587"/>
        <v>03:45</v>
      </c>
      <c r="L1673" s="48"/>
      <c r="M1673" s="41" t="str">
        <f t="shared" si="588"/>
        <v/>
      </c>
      <c r="N1673" s="41" t="str">
        <f t="shared" si="576"/>
        <v/>
      </c>
      <c r="O1673" s="10" t="str">
        <f t="shared" si="577"/>
        <v>03:45</v>
      </c>
      <c r="P1673" s="10" t="str">
        <f t="shared" si="578"/>
        <v/>
      </c>
      <c r="Q1673" s="48" t="str">
        <f t="shared" si="579"/>
        <v/>
      </c>
      <c r="R1673" s="48" t="str">
        <f t="shared" si="580"/>
        <v/>
      </c>
      <c r="S1673" s="42" t="str">
        <f t="shared" si="581"/>
        <v>SINGOLO</v>
      </c>
      <c r="T1673" s="57" t="str">
        <f>Tabella3[[#This Row],[Descrizione Attività]]</f>
        <v>ASSISTENZA ELETTRICA ATTIVITA' EDILE IMP 2800 LUGLIO 2025 (PREV 4066)</v>
      </c>
      <c r="U1673" s="57" t="str">
        <f>IF(Tabella1[[#This Row],[DATA]]="","","02")</f>
        <v>02</v>
      </c>
      <c r="V1673" s="34"/>
      <c r="W1673" s="34"/>
      <c r="X1673" s="33"/>
      <c r="Y1673" s="23"/>
      <c r="Z1673" s="21" t="str">
        <f t="shared" si="582"/>
        <v>martedì</v>
      </c>
      <c r="AA1673" s="22">
        <f t="shared" si="583"/>
        <v>3.75</v>
      </c>
      <c r="AB1673" s="22" t="str">
        <f t="shared" si="584"/>
        <v>03:45</v>
      </c>
      <c r="AC1673" s="22" t="str">
        <f t="shared" si="585"/>
        <v>NO</v>
      </c>
      <c r="AD1673" s="46"/>
      <c r="AE1673" s="85">
        <v>45860</v>
      </c>
      <c r="AF1673" s="86" t="s">
        <v>59</v>
      </c>
      <c r="AG1673" s="86"/>
      <c r="AH1673" s="75">
        <v>5400261041</v>
      </c>
      <c r="AI1673" s="86">
        <v>10</v>
      </c>
      <c r="AJ1673" s="87">
        <v>6.15</v>
      </c>
      <c r="AK1673" s="87">
        <v>10</v>
      </c>
      <c r="AL1673" s="87">
        <v>3.75</v>
      </c>
      <c r="AM1673" s="86" t="s">
        <v>257</v>
      </c>
      <c r="AN1673" s="86" t="s">
        <v>91</v>
      </c>
      <c r="AO1673" s="75" t="s">
        <v>61</v>
      </c>
    </row>
    <row r="1674" spans="1:41" ht="14.45" customHeight="1">
      <c r="A1674" s="38"/>
      <c r="B1674" s="9">
        <f t="shared" si="572"/>
        <v>45860</v>
      </c>
      <c r="C1674" s="39" t="str">
        <f t="shared" si="589"/>
        <v>25/059</v>
      </c>
      <c r="D1674" s="38" t="str">
        <f>IF(AF1674="", "", IFERROR(TEXT(INDEX(Tabella4[N°], MATCH("*"&amp;AF1674&amp;"*", Tabella4[DIPENDENTE], 0)), "0000"), "Non trovato"))</f>
        <v>2114</v>
      </c>
      <c r="E1674" s="38" t="str">
        <f>IF(AG1674="", "", IF(ISERROR(MATCH("*"&amp;AG1674&amp;"*", Tabella4[DIPENDENTE], 0)), "Non trovato", TEXT(INDEX(Tabella4[N°], MATCH("*"&amp;AG1674&amp;"*", Tabella4[DIPENDENTE], 0)), "0000")))</f>
        <v>2011</v>
      </c>
      <c r="F1674" s="48" t="str">
        <f t="shared" si="573"/>
        <v>GUARINO</v>
      </c>
      <c r="G1674" s="48" t="str">
        <f t="shared" si="574"/>
        <v>SCAVULLO</v>
      </c>
      <c r="H1674" s="57"/>
      <c r="I1674" s="68" t="str">
        <f t="shared" si="575"/>
        <v>02</v>
      </c>
      <c r="J1674" s="39" t="str">
        <f t="shared" si="586"/>
        <v/>
      </c>
      <c r="K1674" s="40" t="str">
        <f t="shared" si="587"/>
        <v>04:00</v>
      </c>
      <c r="L1674" s="48"/>
      <c r="M1674" s="41" t="str">
        <f t="shared" si="588"/>
        <v/>
      </c>
      <c r="N1674" s="41" t="str">
        <f t="shared" si="576"/>
        <v/>
      </c>
      <c r="O1674" s="10" t="str">
        <f t="shared" si="577"/>
        <v>04:00</v>
      </c>
      <c r="P1674" s="10" t="str">
        <f t="shared" si="578"/>
        <v/>
      </c>
      <c r="Q1674" s="48" t="str">
        <f t="shared" si="579"/>
        <v/>
      </c>
      <c r="R1674" s="48" t="str">
        <f t="shared" si="580"/>
        <v/>
      </c>
      <c r="S1674" s="42" t="str">
        <f t="shared" si="581"/>
        <v>DOPPIO</v>
      </c>
      <c r="T1674" s="57" t="str">
        <f>Tabella3[[#This Row],[Descrizione Attività]]</f>
        <v>SOSTITUZIONE VESSEL 4200-0-D107 PER FINE UTILE</v>
      </c>
      <c r="U1674" s="57" t="str">
        <f>IF(Tabella1[[#This Row],[DATA]]="","","02")</f>
        <v>02</v>
      </c>
      <c r="V1674" s="34"/>
      <c r="W1674" s="34"/>
      <c r="X1674" s="33"/>
      <c r="Y1674" s="23"/>
      <c r="Z1674" s="21" t="str">
        <f t="shared" si="582"/>
        <v>martedì</v>
      </c>
      <c r="AA1674" s="22">
        <f t="shared" si="583"/>
        <v>4</v>
      </c>
      <c r="AB1674" s="22" t="str">
        <f t="shared" si="584"/>
        <v>04:00</v>
      </c>
      <c r="AC1674" s="22" t="str">
        <f t="shared" si="585"/>
        <v>NO</v>
      </c>
      <c r="AD1674" s="46"/>
      <c r="AE1674" s="85">
        <v>45860</v>
      </c>
      <c r="AF1674" s="86" t="s">
        <v>43</v>
      </c>
      <c r="AG1674" s="86" t="s">
        <v>84</v>
      </c>
      <c r="AH1674" s="75">
        <v>25059</v>
      </c>
      <c r="AI1674" s="86">
        <v>10</v>
      </c>
      <c r="AJ1674" s="87">
        <v>6</v>
      </c>
      <c r="AK1674" s="87">
        <v>10</v>
      </c>
      <c r="AL1674" s="87">
        <v>8</v>
      </c>
      <c r="AM1674" s="86" t="s">
        <v>324</v>
      </c>
      <c r="AN1674" s="86" t="s">
        <v>49</v>
      </c>
      <c r="AO1674" s="75" t="s">
        <v>316</v>
      </c>
    </row>
    <row r="1675" spans="1:41" ht="14.45" customHeight="1">
      <c r="A1675" s="38"/>
      <c r="B1675" s="9">
        <f t="shared" si="572"/>
        <v>45860</v>
      </c>
      <c r="C1675" s="39">
        <f t="shared" si="589"/>
        <v>5400258554</v>
      </c>
      <c r="D1675" s="38" t="str">
        <f>IF(AF1675="", "", IFERROR(TEXT(INDEX(Tabella4[N°], MATCH("*"&amp;AF1675&amp;"*", Tabella4[DIPENDENTE], 0)), "0000"), "Non trovato"))</f>
        <v>2013</v>
      </c>
      <c r="E1675" s="38" t="str">
        <f>IF(AG1675="", "", IF(ISERROR(MATCH("*"&amp;AG1675&amp;"*", Tabella4[DIPENDENTE], 0)), "Non trovato", TEXT(INDEX(Tabella4[N°], MATCH("*"&amp;AG1675&amp;"*", Tabella4[DIPENDENTE], 0)), "0000")))</f>
        <v>2136</v>
      </c>
      <c r="F1675" s="48" t="str">
        <f t="shared" si="573"/>
        <v>DE LUCA</v>
      </c>
      <c r="G1675" s="48" t="str">
        <f t="shared" si="574"/>
        <v>INTURRISI</v>
      </c>
      <c r="H1675" s="57"/>
      <c r="I1675" s="68" t="str">
        <f t="shared" si="575"/>
        <v>02</v>
      </c>
      <c r="J1675" s="39" t="str">
        <f t="shared" si="586"/>
        <v/>
      </c>
      <c r="K1675" s="40" t="str">
        <f t="shared" si="587"/>
        <v>08:00</v>
      </c>
      <c r="L1675" s="48"/>
      <c r="M1675" s="41" t="str">
        <f t="shared" si="588"/>
        <v/>
      </c>
      <c r="N1675" s="41" t="str">
        <f t="shared" si="576"/>
        <v/>
      </c>
      <c r="O1675" s="10" t="str">
        <f t="shared" si="577"/>
        <v>08:00</v>
      </c>
      <c r="P1675" s="10" t="str">
        <f t="shared" si="578"/>
        <v/>
      </c>
      <c r="Q1675" s="48" t="str">
        <f t="shared" si="579"/>
        <v/>
      </c>
      <c r="R1675" s="48" t="str">
        <f t="shared" si="580"/>
        <v/>
      </c>
      <c r="S1675" s="42" t="str">
        <f t="shared" si="581"/>
        <v>DOPPIO</v>
      </c>
      <c r="T1675" s="57" t="str">
        <f>Tabella3[[#This Row],[Descrizione Attività]]</f>
        <v>PA2S: spostamento schermi in consolle</v>
      </c>
      <c r="U1675" s="57" t="str">
        <f>IF(Tabella1[[#This Row],[DATA]]="","","02")</f>
        <v>02</v>
      </c>
      <c r="V1675" s="34"/>
      <c r="W1675" s="34"/>
      <c r="X1675" s="33"/>
      <c r="Y1675" s="23"/>
      <c r="Z1675" s="21" t="str">
        <f t="shared" si="582"/>
        <v>martedì</v>
      </c>
      <c r="AA1675" s="22">
        <f t="shared" si="583"/>
        <v>8</v>
      </c>
      <c r="AB1675" s="22" t="str">
        <f t="shared" si="584"/>
        <v>08:00</v>
      </c>
      <c r="AC1675" s="22" t="str">
        <f t="shared" si="585"/>
        <v>NO</v>
      </c>
      <c r="AD1675" s="46"/>
      <c r="AE1675" s="85">
        <v>45860</v>
      </c>
      <c r="AF1675" s="86" t="s">
        <v>105</v>
      </c>
      <c r="AG1675" s="86" t="s">
        <v>264</v>
      </c>
      <c r="AH1675" s="75">
        <v>5400258554</v>
      </c>
      <c r="AI1675" s="86">
        <v>10</v>
      </c>
      <c r="AJ1675" s="87">
        <v>6</v>
      </c>
      <c r="AK1675" s="87">
        <v>14</v>
      </c>
      <c r="AL1675" s="87">
        <v>16</v>
      </c>
      <c r="AM1675" s="86" t="s">
        <v>317</v>
      </c>
      <c r="AN1675" s="86" t="s">
        <v>45</v>
      </c>
      <c r="AO1675" s="75" t="s">
        <v>46</v>
      </c>
    </row>
    <row r="1676" spans="1:41" ht="14.45" customHeight="1">
      <c r="A1676" s="38"/>
      <c r="B1676" s="9">
        <f t="shared" si="572"/>
        <v>45860</v>
      </c>
      <c r="C1676" s="39">
        <f t="shared" si="589"/>
        <v>5400257239</v>
      </c>
      <c r="D1676" s="38" t="str">
        <f>IF(AF1676="", "", IFERROR(TEXT(INDEX(Tabella4[N°], MATCH("*"&amp;AF1676&amp;"*", Tabella4[DIPENDENTE], 0)), "0000"), "Non trovato"))</f>
        <v>0552</v>
      </c>
      <c r="E1676" s="38" t="str">
        <f>IF(AG1676="", "", IF(ISERROR(MATCH("*"&amp;AG1676&amp;"*", Tabella4[DIPENDENTE], 0)), "Non trovato", TEXT(INDEX(Tabella4[N°], MATCH("*"&amp;AG1676&amp;"*", Tabella4[DIPENDENTE], 0)), "0000")))</f>
        <v>0431</v>
      </c>
      <c r="F1676" s="48" t="str">
        <f t="shared" si="573"/>
        <v>DI MARE</v>
      </c>
      <c r="G1676" s="48" t="str">
        <f t="shared" si="574"/>
        <v>DI NICOLA</v>
      </c>
      <c r="H1676" s="57"/>
      <c r="I1676" s="68" t="str">
        <f t="shared" si="575"/>
        <v>02</v>
      </c>
      <c r="J1676" s="39" t="str">
        <f t="shared" si="586"/>
        <v/>
      </c>
      <c r="K1676" s="40" t="str">
        <f t="shared" si="587"/>
        <v>08:00</v>
      </c>
      <c r="L1676" s="48"/>
      <c r="M1676" s="41" t="str">
        <f t="shared" si="588"/>
        <v/>
      </c>
      <c r="N1676" s="41" t="str">
        <f t="shared" si="576"/>
        <v/>
      </c>
      <c r="O1676" s="10" t="str">
        <f t="shared" si="577"/>
        <v>08:00</v>
      </c>
      <c r="P1676" s="10" t="str">
        <f t="shared" si="578"/>
        <v/>
      </c>
      <c r="Q1676" s="48" t="str">
        <f t="shared" si="579"/>
        <v/>
      </c>
      <c r="R1676" s="48" t="str">
        <f t="shared" si="580"/>
        <v/>
      </c>
      <c r="S1676" s="42" t="str">
        <f t="shared" si="581"/>
        <v>DOPPIO</v>
      </c>
      <c r="T1676" s="57" t="str">
        <f>Tabella3[[#This Row],[Descrizione Attività]]</f>
        <v>ARCOM BLE PON: squ ele corrett Luglio</v>
      </c>
      <c r="U1676" s="57" t="str">
        <f>IF(Tabella1[[#This Row],[DATA]]="","","02")</f>
        <v>02</v>
      </c>
      <c r="V1676" s="34"/>
      <c r="W1676" s="34"/>
      <c r="X1676" s="33"/>
      <c r="Y1676" s="23"/>
      <c r="Z1676" s="21" t="str">
        <f t="shared" si="582"/>
        <v>martedì</v>
      </c>
      <c r="AA1676" s="22">
        <f t="shared" si="583"/>
        <v>8</v>
      </c>
      <c r="AB1676" s="22" t="str">
        <f t="shared" si="584"/>
        <v>08:00</v>
      </c>
      <c r="AC1676" s="22" t="str">
        <f t="shared" si="585"/>
        <v>NO</v>
      </c>
      <c r="AD1676" s="46"/>
      <c r="AE1676" s="85">
        <v>45860</v>
      </c>
      <c r="AF1676" s="86" t="s">
        <v>63</v>
      </c>
      <c r="AG1676" s="86" t="s">
        <v>64</v>
      </c>
      <c r="AH1676" s="75">
        <v>5400257239</v>
      </c>
      <c r="AI1676" s="86">
        <v>10</v>
      </c>
      <c r="AJ1676" s="87">
        <v>6</v>
      </c>
      <c r="AK1676" s="87">
        <v>14</v>
      </c>
      <c r="AL1676" s="87">
        <v>16</v>
      </c>
      <c r="AM1676" s="86" t="s">
        <v>258</v>
      </c>
      <c r="AN1676" s="86" t="s">
        <v>45</v>
      </c>
      <c r="AO1676" s="75" t="s">
        <v>61</v>
      </c>
    </row>
    <row r="1677" spans="1:41" ht="14.45" customHeight="1">
      <c r="A1677" s="38"/>
      <c r="B1677" s="11">
        <f t="shared" si="572"/>
        <v>45860</v>
      </c>
      <c r="C1677" s="39">
        <f t="shared" si="589"/>
        <v>5400258744</v>
      </c>
      <c r="D1677" s="50" t="str">
        <f>IF(AF1677="", "", IFERROR(TEXT(INDEX(Tabella4[N°], MATCH("*"&amp;AF1677&amp;"*", Tabella4[DIPENDENTE], 0)), "0000"), "Non trovato"))</f>
        <v>0475</v>
      </c>
      <c r="E1677" s="50" t="str">
        <f>IF(AG1677="", "", IF(ISERROR(MATCH("*"&amp;AG1677&amp;"*", Tabella4[DIPENDENTE], 0)), "Non trovato", TEXT(INDEX(Tabella4[N°], MATCH("*"&amp;AG1677&amp;"*", Tabella4[DIPENDENTE], 0)), "0000")))</f>
        <v>0304</v>
      </c>
      <c r="F1677" s="48" t="str">
        <f t="shared" si="573"/>
        <v>TRINGALI</v>
      </c>
      <c r="G1677" s="48" t="str">
        <f t="shared" si="574"/>
        <v>MANSERVIGI</v>
      </c>
      <c r="H1677" s="57"/>
      <c r="I1677" s="68" t="str">
        <f t="shared" si="575"/>
        <v>02</v>
      </c>
      <c r="J1677" s="39" t="str">
        <f t="shared" si="586"/>
        <v/>
      </c>
      <c r="K1677" s="40" t="str">
        <f t="shared" si="587"/>
        <v>04:00</v>
      </c>
      <c r="L1677" s="48"/>
      <c r="M1677" s="41" t="str">
        <f t="shared" si="588"/>
        <v/>
      </c>
      <c r="N1677" s="41" t="str">
        <f t="shared" si="576"/>
        <v/>
      </c>
      <c r="O1677" s="10" t="str">
        <f t="shared" si="577"/>
        <v>04:00</v>
      </c>
      <c r="P1677" s="10" t="str">
        <f t="shared" si="578"/>
        <v/>
      </c>
      <c r="Q1677" s="48" t="str">
        <f t="shared" si="579"/>
        <v/>
      </c>
      <c r="R1677" s="48" t="str">
        <f t="shared" si="580"/>
        <v/>
      </c>
      <c r="S1677" s="42" t="str">
        <f t="shared" si="581"/>
        <v>DOPPIO</v>
      </c>
      <c r="T1677" s="57" t="str">
        <f>Tabella3[[#This Row],[Descrizione Attività]]</f>
        <v>Aliment.elett.CDZ CDZ piano II DIR sud</v>
      </c>
      <c r="U1677" s="57" t="str">
        <f>IF(Tabella1[[#This Row],[DATA]]="","","02")</f>
        <v>02</v>
      </c>
      <c r="V1677" s="34"/>
      <c r="W1677" s="34"/>
      <c r="X1677" s="33"/>
      <c r="Y1677" s="23"/>
      <c r="Z1677" s="21" t="str">
        <f t="shared" si="582"/>
        <v>martedì</v>
      </c>
      <c r="AA1677" s="22">
        <f t="shared" si="583"/>
        <v>4</v>
      </c>
      <c r="AB1677" s="22" t="str">
        <f t="shared" si="584"/>
        <v>04:00</v>
      </c>
      <c r="AC1677" s="22" t="str">
        <f t="shared" si="585"/>
        <v>NO</v>
      </c>
      <c r="AD1677" s="46"/>
      <c r="AE1677" s="85">
        <v>45860</v>
      </c>
      <c r="AF1677" s="86" t="s">
        <v>57</v>
      </c>
      <c r="AG1677" s="86" t="s">
        <v>87</v>
      </c>
      <c r="AH1677" s="75">
        <v>5400258744</v>
      </c>
      <c r="AI1677" s="86">
        <v>10</v>
      </c>
      <c r="AJ1677" s="87">
        <v>6</v>
      </c>
      <c r="AK1677" s="87">
        <v>10</v>
      </c>
      <c r="AL1677" s="87">
        <v>8</v>
      </c>
      <c r="AM1677" s="86" t="s">
        <v>318</v>
      </c>
      <c r="AN1677" s="86" t="s">
        <v>45</v>
      </c>
      <c r="AO1677" s="75" t="s">
        <v>61</v>
      </c>
    </row>
    <row r="1678" spans="1:41" ht="14.45" customHeight="1">
      <c r="A1678" s="38"/>
      <c r="B1678" s="11">
        <f t="shared" si="572"/>
        <v>45860</v>
      </c>
      <c r="C1678" s="39">
        <f t="shared" si="589"/>
        <v>5400258744</v>
      </c>
      <c r="D1678" s="50" t="str">
        <f>IF(AF1678="", "", IFERROR(TEXT(INDEX(Tabella4[N°], MATCH("*"&amp;AF1678&amp;"*", Tabella4[DIPENDENTE], 0)), "0000"), "Non trovato"))</f>
        <v>1976</v>
      </c>
      <c r="E1678" s="50" t="str">
        <f>IF(AG1678="", "", IF(ISERROR(MATCH("*"&amp;AG1678&amp;"*", Tabella4[DIPENDENTE], 0)), "Non trovato", TEXT(INDEX(Tabella4[N°], MATCH("*"&amp;AG1678&amp;"*", Tabella4[DIPENDENTE], 0)), "0000")))</f>
        <v>2150</v>
      </c>
      <c r="F1678" s="48" t="str">
        <f t="shared" si="573"/>
        <v>RIZZA F</v>
      </c>
      <c r="G1678" s="48" t="str">
        <f t="shared" si="574"/>
        <v>RIZZA C</v>
      </c>
      <c r="H1678" s="57"/>
      <c r="I1678" s="68" t="str">
        <f t="shared" si="575"/>
        <v>02</v>
      </c>
      <c r="J1678" s="39" t="str">
        <f t="shared" si="586"/>
        <v/>
      </c>
      <c r="K1678" s="40" t="str">
        <f t="shared" si="587"/>
        <v>08:00</v>
      </c>
      <c r="L1678" s="48"/>
      <c r="M1678" s="41" t="str">
        <f t="shared" si="588"/>
        <v/>
      </c>
      <c r="N1678" s="41" t="str">
        <f t="shared" si="576"/>
        <v/>
      </c>
      <c r="O1678" s="10" t="str">
        <f t="shared" si="577"/>
        <v>08:00</v>
      </c>
      <c r="P1678" s="10" t="str">
        <f t="shared" si="578"/>
        <v/>
      </c>
      <c r="Q1678" s="48" t="str">
        <f t="shared" si="579"/>
        <v/>
      </c>
      <c r="R1678" s="48" t="str">
        <f t="shared" si="580"/>
        <v/>
      </c>
      <c r="S1678" s="42" t="str">
        <f t="shared" si="581"/>
        <v>DOPPIO</v>
      </c>
      <c r="T1678" s="57" t="str">
        <f>Tabella3[[#This Row],[Descrizione Attività]]</f>
        <v>Aliment.elett.CDZ CDZ piano II DIR sud</v>
      </c>
      <c r="U1678" s="57" t="str">
        <f>IF(Tabella1[[#This Row],[DATA]]="","","02")</f>
        <v>02</v>
      </c>
      <c r="V1678" s="34"/>
      <c r="W1678" s="34"/>
      <c r="X1678" s="33"/>
      <c r="Y1678" s="23"/>
      <c r="Z1678" s="21" t="str">
        <f t="shared" si="582"/>
        <v>martedì</v>
      </c>
      <c r="AA1678" s="22">
        <f t="shared" si="583"/>
        <v>8</v>
      </c>
      <c r="AB1678" s="22" t="str">
        <f t="shared" si="584"/>
        <v>08:00</v>
      </c>
      <c r="AC1678" s="22" t="str">
        <f t="shared" si="585"/>
        <v>NO</v>
      </c>
      <c r="AD1678" s="46"/>
      <c r="AE1678" s="85">
        <v>45860</v>
      </c>
      <c r="AF1678" s="86" t="s">
        <v>77</v>
      </c>
      <c r="AG1678" s="86" t="s">
        <v>78</v>
      </c>
      <c r="AH1678" s="75">
        <v>5400258744</v>
      </c>
      <c r="AI1678" s="86">
        <v>10</v>
      </c>
      <c r="AJ1678" s="87">
        <v>6</v>
      </c>
      <c r="AK1678" s="87">
        <v>14</v>
      </c>
      <c r="AL1678" s="87">
        <v>16</v>
      </c>
      <c r="AM1678" s="86" t="s">
        <v>318</v>
      </c>
      <c r="AN1678" s="86" t="s">
        <v>45</v>
      </c>
      <c r="AO1678" s="75" t="s">
        <v>61</v>
      </c>
    </row>
    <row r="1679" spans="1:41" ht="14.45" customHeight="1">
      <c r="A1679" s="38"/>
      <c r="B1679" s="11">
        <f t="shared" si="572"/>
        <v>45860</v>
      </c>
      <c r="C1679" s="39" t="str">
        <f t="shared" si="589"/>
        <v>19/061</v>
      </c>
      <c r="D1679" s="50" t="str">
        <f>IF(AF1679="", "", IFERROR(TEXT(INDEX(Tabella4[N°], MATCH("*"&amp;AF1679&amp;"*", Tabella4[DIPENDENTE], 0)), "0000"), "Non trovato"))</f>
        <v>0803</v>
      </c>
      <c r="E1679" s="50" t="str">
        <f>IF(AG1679="", "", IF(ISERROR(MATCH("*"&amp;AG1679&amp;"*", Tabella4[DIPENDENTE], 0)), "Non trovato", TEXT(INDEX(Tabella4[N°], MATCH("*"&amp;AG1679&amp;"*", Tabella4[DIPENDENTE], 0)), "0000")))</f>
        <v/>
      </c>
      <c r="F1679" s="48" t="str">
        <f t="shared" si="573"/>
        <v>SPINALI V</v>
      </c>
      <c r="G1679" s="48" t="str">
        <f t="shared" si="574"/>
        <v/>
      </c>
      <c r="H1679" s="57"/>
      <c r="I1679" s="68" t="str">
        <f t="shared" si="575"/>
        <v>02</v>
      </c>
      <c r="J1679" s="39" t="str">
        <f t="shared" si="586"/>
        <v/>
      </c>
      <c r="K1679" s="40" t="str">
        <f t="shared" si="587"/>
        <v>03:30</v>
      </c>
      <c r="L1679" s="48"/>
      <c r="M1679" s="41" t="str">
        <f t="shared" si="588"/>
        <v/>
      </c>
      <c r="N1679" s="41" t="str">
        <f t="shared" si="576"/>
        <v/>
      </c>
      <c r="O1679" s="10" t="str">
        <f t="shared" si="577"/>
        <v>03:30</v>
      </c>
      <c r="P1679" s="10" t="str">
        <f t="shared" si="578"/>
        <v/>
      </c>
      <c r="Q1679" s="48" t="str">
        <f t="shared" si="579"/>
        <v/>
      </c>
      <c r="R1679" s="48" t="str">
        <f t="shared" si="580"/>
        <v/>
      </c>
      <c r="S1679" s="42" t="str">
        <f t="shared" si="581"/>
        <v>SINGOLO</v>
      </c>
      <c r="T1679" s="57" t="str">
        <f>Tabella3[[#This Row],[Descrizione Attività]]</f>
        <v>Man.Preventiva e correttiva Prese Campione c/o Isab Sud</v>
      </c>
      <c r="U1679" s="57" t="str">
        <f>IF(Tabella1[[#This Row],[DATA]]="","","02")</f>
        <v>02</v>
      </c>
      <c r="V1679" s="34"/>
      <c r="W1679" s="34"/>
      <c r="X1679" s="33"/>
      <c r="Y1679" s="23"/>
      <c r="Z1679" s="21" t="str">
        <f t="shared" si="582"/>
        <v>martedì</v>
      </c>
      <c r="AA1679" s="22">
        <f t="shared" si="583"/>
        <v>3.5</v>
      </c>
      <c r="AB1679" s="22" t="str">
        <f t="shared" si="584"/>
        <v>03:30</v>
      </c>
      <c r="AC1679" s="22" t="str">
        <f t="shared" si="585"/>
        <v>NO</v>
      </c>
      <c r="AD1679" s="46"/>
      <c r="AE1679" s="85">
        <v>45860</v>
      </c>
      <c r="AF1679" s="86" t="s">
        <v>69</v>
      </c>
      <c r="AG1679" s="86"/>
      <c r="AH1679" s="75">
        <v>19061</v>
      </c>
      <c r="AI1679" s="86">
        <v>10</v>
      </c>
      <c r="AJ1679" s="87">
        <v>6.3</v>
      </c>
      <c r="AK1679" s="87">
        <v>10</v>
      </c>
      <c r="AL1679" s="87">
        <v>3.5</v>
      </c>
      <c r="AM1679" s="86" t="s">
        <v>164</v>
      </c>
      <c r="AN1679" s="86" t="s">
        <v>49</v>
      </c>
      <c r="AO1679" s="75" t="s">
        <v>165</v>
      </c>
    </row>
    <row r="1680" spans="1:41" ht="14.45" customHeight="1">
      <c r="A1680" s="38"/>
      <c r="B1680" s="11">
        <f t="shared" si="572"/>
        <v>45860</v>
      </c>
      <c r="C1680" s="39">
        <f t="shared" si="589"/>
        <v>5400257235</v>
      </c>
      <c r="D1680" s="50" t="str">
        <f>IF(AF1680="", "", IFERROR(TEXT(INDEX(Tabella4[N°], MATCH("*"&amp;AF1680&amp;"*", Tabella4[DIPENDENTE], 0)), "0000"), "Non trovato"))</f>
        <v>1442</v>
      </c>
      <c r="E1680" s="50" t="str">
        <f>IF(AG1680="", "", IF(ISERROR(MATCH("*"&amp;AG1680&amp;"*", Tabella4[DIPENDENTE], 0)), "Non trovato", TEXT(INDEX(Tabella4[N°], MATCH("*"&amp;AG1680&amp;"*", Tabella4[DIPENDENTE], 0)), "0000")))</f>
        <v>1924</v>
      </c>
      <c r="F1680" s="48" t="str">
        <f t="shared" si="573"/>
        <v>TARASCIO</v>
      </c>
      <c r="G1680" s="48" t="str">
        <f t="shared" si="574"/>
        <v>PARTESANO</v>
      </c>
      <c r="H1680" s="57"/>
      <c r="I1680" s="68" t="str">
        <f t="shared" si="575"/>
        <v>02</v>
      </c>
      <c r="J1680" s="39" t="str">
        <f t="shared" si="586"/>
        <v/>
      </c>
      <c r="K1680" s="40" t="str">
        <f t="shared" si="587"/>
        <v>04:00</v>
      </c>
      <c r="L1680" s="48"/>
      <c r="M1680" s="41" t="str">
        <f t="shared" si="588"/>
        <v/>
      </c>
      <c r="N1680" s="41" t="str">
        <f t="shared" si="576"/>
        <v/>
      </c>
      <c r="O1680" s="10" t="str">
        <f t="shared" si="577"/>
        <v>04:00</v>
      </c>
      <c r="P1680" s="10" t="str">
        <f t="shared" si="578"/>
        <v/>
      </c>
      <c r="Q1680" s="48" t="str">
        <f t="shared" si="579"/>
        <v/>
      </c>
      <c r="R1680" s="48" t="str">
        <f t="shared" si="580"/>
        <v/>
      </c>
      <c r="S1680" s="42" t="str">
        <f t="shared" si="581"/>
        <v>DOPPIO</v>
      </c>
      <c r="T1680" s="57" t="str">
        <f>Tabella3[[#This Row],[Descrizione Attività]]</f>
        <v>Utilities: squ strum correttiva Luglio</v>
      </c>
      <c r="U1680" s="57" t="str">
        <f>IF(Tabella1[[#This Row],[DATA]]="","","02")</f>
        <v>02</v>
      </c>
      <c r="V1680" s="34"/>
      <c r="W1680" s="34"/>
      <c r="X1680" s="33"/>
      <c r="Y1680" s="23"/>
      <c r="Z1680" s="21" t="str">
        <f t="shared" si="582"/>
        <v>martedì</v>
      </c>
      <c r="AA1680" s="22">
        <f t="shared" si="583"/>
        <v>4</v>
      </c>
      <c r="AB1680" s="22" t="str">
        <f t="shared" si="584"/>
        <v>04:00</v>
      </c>
      <c r="AC1680" s="22" t="str">
        <f t="shared" si="585"/>
        <v>NO</v>
      </c>
      <c r="AD1680" s="46"/>
      <c r="AE1680" s="85">
        <v>45860</v>
      </c>
      <c r="AF1680" s="86" t="s">
        <v>102</v>
      </c>
      <c r="AG1680" s="86" t="s">
        <v>103</v>
      </c>
      <c r="AH1680" s="75">
        <v>5400257235</v>
      </c>
      <c r="AI1680" s="86">
        <v>10</v>
      </c>
      <c r="AJ1680" s="87">
        <v>6</v>
      </c>
      <c r="AK1680" s="87">
        <v>10</v>
      </c>
      <c r="AL1680" s="87">
        <v>8</v>
      </c>
      <c r="AM1680" s="86" t="s">
        <v>262</v>
      </c>
      <c r="AN1680" s="86" t="s">
        <v>45</v>
      </c>
      <c r="AO1680" s="75" t="s">
        <v>46</v>
      </c>
    </row>
    <row r="1681" spans="1:41" ht="14.45" customHeight="1">
      <c r="A1681" s="38"/>
      <c r="B1681" s="11">
        <f t="shared" si="572"/>
        <v>45860</v>
      </c>
      <c r="C1681" s="39">
        <f t="shared" si="589"/>
        <v>5400257240</v>
      </c>
      <c r="D1681" s="50" t="str">
        <f>IF(AF1681="", "", IFERROR(TEXT(INDEX(Tabella4[N°], MATCH("*"&amp;AF1681&amp;"*", Tabella4[DIPENDENTE], 0)), "0000"), "Non trovato"))</f>
        <v>0354</v>
      </c>
      <c r="E1681" s="50" t="str">
        <f>IF(AG1681="", "", IF(ISERROR(MATCH("*"&amp;AG1681&amp;"*", Tabella4[DIPENDENTE], 0)), "Non trovato", TEXT(INDEX(Tabella4[N°], MATCH("*"&amp;AG1681&amp;"*", Tabella4[DIPENDENTE], 0)), "0000")))</f>
        <v/>
      </c>
      <c r="F1681" s="48" t="str">
        <f t="shared" si="573"/>
        <v>GARRO L</v>
      </c>
      <c r="G1681" s="48" t="str">
        <f t="shared" si="574"/>
        <v/>
      </c>
      <c r="H1681" s="57"/>
      <c r="I1681" s="68" t="str">
        <f t="shared" si="575"/>
        <v>02</v>
      </c>
      <c r="J1681" s="39" t="str">
        <f t="shared" si="586"/>
        <v/>
      </c>
      <c r="K1681" s="40" t="str">
        <f t="shared" si="587"/>
        <v>03:30</v>
      </c>
      <c r="L1681" s="48"/>
      <c r="M1681" s="41" t="str">
        <f t="shared" si="588"/>
        <v/>
      </c>
      <c r="N1681" s="41" t="str">
        <f t="shared" si="576"/>
        <v/>
      </c>
      <c r="O1681" s="10" t="str">
        <f t="shared" si="577"/>
        <v>03:30</v>
      </c>
      <c r="P1681" s="10" t="str">
        <f t="shared" si="578"/>
        <v/>
      </c>
      <c r="Q1681" s="48" t="str">
        <f t="shared" si="579"/>
        <v/>
      </c>
      <c r="R1681" s="48" t="str">
        <f t="shared" si="580"/>
        <v/>
      </c>
      <c r="S1681" s="42" t="str">
        <f t="shared" si="581"/>
        <v>SINGOLO</v>
      </c>
      <c r="T1681" s="57" t="str">
        <f>Tabella3[[#This Row],[Descrizione Attività]]</f>
        <v>ARCOM BLE PON: squ stru corrett Luglio</v>
      </c>
      <c r="U1681" s="57" t="str">
        <f>IF(Tabella1[[#This Row],[DATA]]="","","02")</f>
        <v>02</v>
      </c>
      <c r="V1681" s="34"/>
      <c r="W1681" s="34"/>
      <c r="X1681" s="33"/>
      <c r="Y1681" s="23"/>
      <c r="Z1681" s="21" t="str">
        <f t="shared" si="582"/>
        <v>martedì</v>
      </c>
      <c r="AA1681" s="22">
        <f t="shared" si="583"/>
        <v>3.5</v>
      </c>
      <c r="AB1681" s="22" t="str">
        <f t="shared" si="584"/>
        <v>03:30</v>
      </c>
      <c r="AC1681" s="22" t="str">
        <f t="shared" si="585"/>
        <v>NO</v>
      </c>
      <c r="AD1681" s="46"/>
      <c r="AE1681" s="85">
        <v>45860</v>
      </c>
      <c r="AF1681" s="86" t="s">
        <v>99</v>
      </c>
      <c r="AG1681" s="86"/>
      <c r="AH1681" s="75">
        <v>5400257240</v>
      </c>
      <c r="AI1681" s="86">
        <v>10</v>
      </c>
      <c r="AJ1681" s="87">
        <v>6.3</v>
      </c>
      <c r="AK1681" s="87">
        <v>10</v>
      </c>
      <c r="AL1681" s="87">
        <v>3.5</v>
      </c>
      <c r="AM1681" s="86" t="s">
        <v>261</v>
      </c>
      <c r="AN1681" s="86" t="s">
        <v>45</v>
      </c>
      <c r="AO1681" s="75" t="s">
        <v>46</v>
      </c>
    </row>
    <row r="1682" spans="1:41" ht="14.45" customHeight="1">
      <c r="A1682" s="38"/>
      <c r="B1682" s="11">
        <f t="shared" si="572"/>
        <v>45860</v>
      </c>
      <c r="C1682" s="39">
        <f t="shared" si="589"/>
        <v>5400257240</v>
      </c>
      <c r="D1682" s="50" t="str">
        <f>IF(AF1682="", "", IFERROR(TEXT(INDEX(Tabella4[N°], MATCH("*"&amp;AF1682&amp;"*", Tabella4[DIPENDENTE], 0)), "0000"), "Non trovato"))</f>
        <v>0803</v>
      </c>
      <c r="E1682" s="50" t="str">
        <f>IF(AG1682="", "", IF(ISERROR(MATCH("*"&amp;AG1682&amp;"*", Tabella4[DIPENDENTE], 0)), "Non trovato", TEXT(INDEX(Tabella4[N°], MATCH("*"&amp;AG1682&amp;"*", Tabella4[DIPENDENTE], 0)), "0000")))</f>
        <v/>
      </c>
      <c r="F1682" s="48" t="str">
        <f t="shared" si="573"/>
        <v>SPINALI V</v>
      </c>
      <c r="G1682" s="48" t="str">
        <f t="shared" si="574"/>
        <v/>
      </c>
      <c r="H1682" s="57"/>
      <c r="I1682" s="68" t="str">
        <f t="shared" si="575"/>
        <v>02</v>
      </c>
      <c r="J1682" s="39" t="str">
        <f t="shared" si="586"/>
        <v/>
      </c>
      <c r="K1682" s="40" t="str">
        <f t="shared" si="587"/>
        <v>00:30</v>
      </c>
      <c r="L1682" s="48"/>
      <c r="M1682" s="41" t="str">
        <f t="shared" si="588"/>
        <v/>
      </c>
      <c r="N1682" s="41" t="str">
        <f t="shared" si="576"/>
        <v/>
      </c>
      <c r="O1682" s="10" t="str">
        <f t="shared" si="577"/>
        <v>00:30</v>
      </c>
      <c r="P1682" s="10" t="str">
        <f t="shared" si="578"/>
        <v/>
      </c>
      <c r="Q1682" s="48" t="str">
        <f t="shared" si="579"/>
        <v/>
      </c>
      <c r="R1682" s="48" t="str">
        <f t="shared" si="580"/>
        <v/>
      </c>
      <c r="S1682" s="42" t="str">
        <f t="shared" si="581"/>
        <v>SINGOLO</v>
      </c>
      <c r="T1682" s="57" t="str">
        <f>Tabella3[[#This Row],[Descrizione Attività]]</f>
        <v>ARCOM BLE PON: squ stru corrett Luglio</v>
      </c>
      <c r="U1682" s="57" t="str">
        <f>IF(Tabella1[[#This Row],[DATA]]="","","02")</f>
        <v>02</v>
      </c>
      <c r="V1682" s="34"/>
      <c r="W1682" s="34"/>
      <c r="X1682" s="33"/>
      <c r="Y1682" s="23"/>
      <c r="Z1682" s="21" t="str">
        <f t="shared" si="582"/>
        <v>martedì</v>
      </c>
      <c r="AA1682" s="22">
        <f t="shared" si="583"/>
        <v>0.5</v>
      </c>
      <c r="AB1682" s="22" t="str">
        <f t="shared" si="584"/>
        <v>00:30</v>
      </c>
      <c r="AC1682" s="22" t="str">
        <f t="shared" si="585"/>
        <v>NO</v>
      </c>
      <c r="AD1682" s="46"/>
      <c r="AE1682" s="85">
        <v>45860</v>
      </c>
      <c r="AF1682" s="86" t="s">
        <v>69</v>
      </c>
      <c r="AG1682" s="86"/>
      <c r="AH1682" s="75">
        <v>5400257240</v>
      </c>
      <c r="AI1682" s="86">
        <v>10</v>
      </c>
      <c r="AJ1682" s="87">
        <v>6</v>
      </c>
      <c r="AK1682" s="87">
        <v>6.3</v>
      </c>
      <c r="AL1682" s="87">
        <v>0.5</v>
      </c>
      <c r="AM1682" s="86" t="s">
        <v>261</v>
      </c>
      <c r="AN1682" s="86" t="s">
        <v>45</v>
      </c>
      <c r="AO1682" s="75" t="s">
        <v>46</v>
      </c>
    </row>
    <row r="1683" spans="1:41" ht="14.45" customHeight="1">
      <c r="A1683" s="38"/>
      <c r="B1683" s="11">
        <f t="shared" si="572"/>
        <v>45860</v>
      </c>
      <c r="C1683" s="39">
        <f t="shared" si="589"/>
        <v>5400257235</v>
      </c>
      <c r="D1683" s="50" t="str">
        <f>IF(AF1683="", "", IFERROR(TEXT(INDEX(Tabella4[N°], MATCH("*"&amp;AF1683&amp;"*", Tabella4[DIPENDENTE], 0)), "0000"), "Non trovato"))</f>
        <v>0277</v>
      </c>
      <c r="E1683" s="50" t="str">
        <f>IF(AG1683="", "", IF(ISERROR(MATCH("*"&amp;AG1683&amp;"*", Tabella4[DIPENDENTE], 0)), "Non trovato", TEXT(INDEX(Tabella4[N°], MATCH("*"&amp;AG1683&amp;"*", Tabella4[DIPENDENTE], 0)), "0000")))</f>
        <v/>
      </c>
      <c r="F1683" s="48" t="str">
        <f t="shared" si="573"/>
        <v>BAUDO</v>
      </c>
      <c r="G1683" s="48" t="str">
        <f t="shared" si="574"/>
        <v/>
      </c>
      <c r="H1683" s="57"/>
      <c r="I1683" s="68" t="str">
        <f t="shared" si="575"/>
        <v>02</v>
      </c>
      <c r="J1683" s="39" t="str">
        <f t="shared" si="586"/>
        <v/>
      </c>
      <c r="K1683" s="40" t="str">
        <f t="shared" si="587"/>
        <v>04:00</v>
      </c>
      <c r="L1683" s="48"/>
      <c r="M1683" s="41" t="str">
        <f t="shared" si="588"/>
        <v/>
      </c>
      <c r="N1683" s="41" t="str">
        <f t="shared" si="576"/>
        <v/>
      </c>
      <c r="O1683" s="10" t="str">
        <f t="shared" si="577"/>
        <v>04:00</v>
      </c>
      <c r="P1683" s="10" t="str">
        <f t="shared" si="578"/>
        <v/>
      </c>
      <c r="Q1683" s="48" t="str">
        <f t="shared" si="579"/>
        <v/>
      </c>
      <c r="R1683" s="48" t="str">
        <f t="shared" si="580"/>
        <v/>
      </c>
      <c r="S1683" s="42" t="str">
        <f t="shared" si="581"/>
        <v>SINGOLO</v>
      </c>
      <c r="T1683" s="57" t="str">
        <f>Tabella3[[#This Row],[Descrizione Attività]]</f>
        <v>Utilities: squ strum correttiva Luglio</v>
      </c>
      <c r="U1683" s="57" t="str">
        <f>IF(Tabella1[[#This Row],[DATA]]="","","02")</f>
        <v>02</v>
      </c>
      <c r="V1683" s="34"/>
      <c r="W1683" s="34"/>
      <c r="X1683" s="33"/>
      <c r="Y1683" s="23"/>
      <c r="Z1683" s="21" t="str">
        <f t="shared" si="582"/>
        <v>martedì</v>
      </c>
      <c r="AA1683" s="22">
        <f t="shared" si="583"/>
        <v>4</v>
      </c>
      <c r="AB1683" s="22" t="str">
        <f t="shared" si="584"/>
        <v>04:00</v>
      </c>
      <c r="AC1683" s="22" t="str">
        <f t="shared" si="585"/>
        <v>NO</v>
      </c>
      <c r="AD1683" s="46"/>
      <c r="AE1683" s="85">
        <v>45860</v>
      </c>
      <c r="AF1683" s="86" t="s">
        <v>94</v>
      </c>
      <c r="AG1683" s="86"/>
      <c r="AH1683" s="75">
        <v>5400257235</v>
      </c>
      <c r="AI1683" s="86">
        <v>10</v>
      </c>
      <c r="AJ1683" s="87">
        <v>6</v>
      </c>
      <c r="AK1683" s="87">
        <v>10</v>
      </c>
      <c r="AL1683" s="87">
        <v>4</v>
      </c>
      <c r="AM1683" s="86" t="s">
        <v>262</v>
      </c>
      <c r="AN1683" s="86" t="s">
        <v>45</v>
      </c>
      <c r="AO1683" s="75" t="s">
        <v>46</v>
      </c>
    </row>
    <row r="1684" spans="1:41" ht="14.45" customHeight="1">
      <c r="A1684" s="38"/>
      <c r="B1684" s="11">
        <f t="shared" si="572"/>
        <v>45860</v>
      </c>
      <c r="C1684" s="39">
        <f t="shared" si="589"/>
        <v>5400257240</v>
      </c>
      <c r="D1684" s="50" t="str">
        <f>IF(AF1684="", "", IFERROR(TEXT(INDEX(Tabella4[N°], MATCH("*"&amp;AF1684&amp;"*", Tabella4[DIPENDENTE], 0)), "0000"), "Non trovato"))</f>
        <v>2214</v>
      </c>
      <c r="E1684" s="50" t="str">
        <f>IF(AG1684="", "", IF(ISERROR(MATCH("*"&amp;AG1684&amp;"*", Tabella4[DIPENDENTE], 0)), "Non trovato", TEXT(INDEX(Tabella4[N°], MATCH("*"&amp;AG1684&amp;"*", Tabella4[DIPENDENTE], 0)), "0000")))</f>
        <v/>
      </c>
      <c r="F1684" s="48" t="str">
        <f t="shared" si="573"/>
        <v>SERRA</v>
      </c>
      <c r="G1684" s="48" t="str">
        <f t="shared" si="574"/>
        <v/>
      </c>
      <c r="H1684" s="57"/>
      <c r="I1684" s="68" t="str">
        <f t="shared" si="575"/>
        <v>02</v>
      </c>
      <c r="J1684" s="39" t="str">
        <f t="shared" si="586"/>
        <v/>
      </c>
      <c r="K1684" s="40" t="str">
        <f t="shared" si="587"/>
        <v>04:00</v>
      </c>
      <c r="L1684" s="48"/>
      <c r="M1684" s="41" t="str">
        <f t="shared" si="588"/>
        <v/>
      </c>
      <c r="N1684" s="41" t="str">
        <f t="shared" si="576"/>
        <v/>
      </c>
      <c r="O1684" s="10" t="str">
        <f t="shared" si="577"/>
        <v>04:00</v>
      </c>
      <c r="P1684" s="10" t="str">
        <f t="shared" si="578"/>
        <v/>
      </c>
      <c r="Q1684" s="48" t="str">
        <f t="shared" si="579"/>
        <v/>
      </c>
      <c r="R1684" s="48" t="str">
        <f t="shared" si="580"/>
        <v/>
      </c>
      <c r="S1684" s="42" t="str">
        <f t="shared" si="581"/>
        <v>SINGOLO</v>
      </c>
      <c r="T1684" s="57" t="str">
        <f>Tabella3[[#This Row],[Descrizione Attività]]</f>
        <v>ARCOM BLE PON: squ stru corrett Luglio</v>
      </c>
      <c r="U1684" s="57" t="str">
        <f>IF(Tabella1[[#This Row],[DATA]]="","","02")</f>
        <v>02</v>
      </c>
      <c r="V1684" s="34"/>
      <c r="W1684" s="34"/>
      <c r="X1684" s="33"/>
      <c r="Y1684" s="23"/>
      <c r="Z1684" s="21" t="str">
        <f t="shared" si="582"/>
        <v>martedì</v>
      </c>
      <c r="AA1684" s="22">
        <f t="shared" si="583"/>
        <v>4</v>
      </c>
      <c r="AB1684" s="22" t="str">
        <f t="shared" si="584"/>
        <v>04:00</v>
      </c>
      <c r="AC1684" s="22" t="str">
        <f t="shared" si="585"/>
        <v>NO</v>
      </c>
      <c r="AD1684" s="46"/>
      <c r="AE1684" s="85">
        <v>45860</v>
      </c>
      <c r="AF1684" s="86" t="s">
        <v>52</v>
      </c>
      <c r="AG1684" s="86"/>
      <c r="AH1684" s="75">
        <v>5400257240</v>
      </c>
      <c r="AI1684" s="86">
        <v>10</v>
      </c>
      <c r="AJ1684" s="87">
        <v>6</v>
      </c>
      <c r="AK1684" s="87">
        <v>10</v>
      </c>
      <c r="AL1684" s="87">
        <v>4</v>
      </c>
      <c r="AM1684" s="86" t="s">
        <v>261</v>
      </c>
      <c r="AN1684" s="86" t="s">
        <v>45</v>
      </c>
      <c r="AO1684" s="75" t="s">
        <v>46</v>
      </c>
    </row>
    <row r="1685" spans="1:41" ht="14.45" customHeight="1">
      <c r="A1685" s="38"/>
      <c r="B1685" s="11">
        <f t="shared" si="572"/>
        <v>45860</v>
      </c>
      <c r="C1685" s="39">
        <f t="shared" si="589"/>
        <v>5400257235</v>
      </c>
      <c r="D1685" s="50" t="str">
        <f>IF(AF1685="", "", IFERROR(TEXT(INDEX(Tabella4[N°], MATCH("*"&amp;AF1685&amp;"*", Tabella4[DIPENDENTE], 0)), "0000"), "Non trovato"))</f>
        <v>1924</v>
      </c>
      <c r="E1685" s="50" t="str">
        <f>IF(AG1685="", "", IF(ISERROR(MATCH("*"&amp;AG1685&amp;"*", Tabella4[DIPENDENTE], 0)), "Non trovato", TEXT(INDEX(Tabella4[N°], MATCH("*"&amp;AG1685&amp;"*", Tabella4[DIPENDENTE], 0)), "0000")))</f>
        <v>0354</v>
      </c>
      <c r="F1685" s="48" t="str">
        <f t="shared" si="573"/>
        <v>PARTESANO</v>
      </c>
      <c r="G1685" s="48" t="str">
        <f t="shared" si="574"/>
        <v>GARRO L</v>
      </c>
      <c r="H1685" s="57"/>
      <c r="I1685" s="68" t="str">
        <f t="shared" si="575"/>
        <v>02</v>
      </c>
      <c r="J1685" s="39" t="str">
        <f t="shared" si="586"/>
        <v/>
      </c>
      <c r="K1685" s="40" t="str">
        <f t="shared" si="587"/>
        <v>04:00</v>
      </c>
      <c r="L1685" s="48"/>
      <c r="M1685" s="41" t="str">
        <f t="shared" si="588"/>
        <v/>
      </c>
      <c r="N1685" s="41" t="str">
        <f t="shared" si="576"/>
        <v/>
      </c>
      <c r="O1685" s="10" t="str">
        <f t="shared" si="577"/>
        <v>04:00</v>
      </c>
      <c r="P1685" s="10" t="str">
        <f t="shared" si="578"/>
        <v/>
      </c>
      <c r="Q1685" s="48" t="str">
        <f t="shared" si="579"/>
        <v/>
      </c>
      <c r="R1685" s="48" t="str">
        <f t="shared" si="580"/>
        <v/>
      </c>
      <c r="S1685" s="42" t="str">
        <f t="shared" si="581"/>
        <v>DOPPIO</v>
      </c>
      <c r="T1685" s="57" t="str">
        <f>Tabella3[[#This Row],[Descrizione Attività]]</f>
        <v>Utilities: squ strum correttiva Luglio</v>
      </c>
      <c r="U1685" s="57" t="str">
        <f>IF(Tabella1[[#This Row],[DATA]]="","","02")</f>
        <v>02</v>
      </c>
      <c r="V1685" s="34"/>
      <c r="W1685" s="34"/>
      <c r="X1685" s="33"/>
      <c r="Y1685" s="23"/>
      <c r="Z1685" s="21" t="str">
        <f t="shared" si="582"/>
        <v>martedì</v>
      </c>
      <c r="AA1685" s="22">
        <f t="shared" si="583"/>
        <v>4</v>
      </c>
      <c r="AB1685" s="22" t="str">
        <f t="shared" si="584"/>
        <v>04:00</v>
      </c>
      <c r="AC1685" s="22" t="str">
        <f t="shared" si="585"/>
        <v>NO</v>
      </c>
      <c r="AD1685" s="46"/>
      <c r="AE1685" s="85">
        <v>45860</v>
      </c>
      <c r="AF1685" s="86" t="s">
        <v>103</v>
      </c>
      <c r="AG1685" s="86" t="s">
        <v>99</v>
      </c>
      <c r="AH1685" s="75">
        <v>5400257235</v>
      </c>
      <c r="AI1685" s="86">
        <v>10</v>
      </c>
      <c r="AJ1685" s="87">
        <v>10</v>
      </c>
      <c r="AK1685" s="87">
        <v>14</v>
      </c>
      <c r="AL1685" s="87">
        <v>8</v>
      </c>
      <c r="AM1685" s="86" t="s">
        <v>262</v>
      </c>
      <c r="AN1685" s="86" t="s">
        <v>45</v>
      </c>
      <c r="AO1685" s="75" t="s">
        <v>46</v>
      </c>
    </row>
    <row r="1686" spans="1:41" ht="14.45" customHeight="1">
      <c r="A1686" s="38"/>
      <c r="B1686" s="11">
        <f t="shared" si="572"/>
        <v>45860</v>
      </c>
      <c r="C1686" s="39" t="str">
        <f t="shared" si="589"/>
        <v>23/134</v>
      </c>
      <c r="D1686" s="50" t="str">
        <f>IF(AF1686="", "", IFERROR(TEXT(INDEX(Tabella4[N°], MATCH("*"&amp;AF1686&amp;"*", Tabella4[DIPENDENTE], 0)), "0000"), "Non trovato"))</f>
        <v>1972</v>
      </c>
      <c r="E1686" s="50" t="str">
        <f>IF(AG1686="", "", IF(ISERROR(MATCH("*"&amp;AG1686&amp;"*", Tabella4[DIPENDENTE], 0)), "Non trovato", TEXT(INDEX(Tabella4[N°], MATCH("*"&amp;AG1686&amp;"*", Tabella4[DIPENDENTE], 0)), "0000")))</f>
        <v/>
      </c>
      <c r="F1686" s="48" t="str">
        <f t="shared" si="573"/>
        <v>MILLO</v>
      </c>
      <c r="G1686" s="48" t="str">
        <f t="shared" si="574"/>
        <v/>
      </c>
      <c r="H1686" s="57"/>
      <c r="I1686" s="68" t="str">
        <f t="shared" si="575"/>
        <v>02</v>
      </c>
      <c r="J1686" s="39" t="str">
        <f t="shared" si="586"/>
        <v/>
      </c>
      <c r="K1686" s="40" t="str">
        <f t="shared" si="587"/>
        <v>08:00</v>
      </c>
      <c r="L1686" s="48"/>
      <c r="M1686" s="41" t="str">
        <f t="shared" si="588"/>
        <v/>
      </c>
      <c r="N1686" s="41" t="str">
        <f t="shared" si="576"/>
        <v/>
      </c>
      <c r="O1686" s="10" t="str">
        <f t="shared" si="577"/>
        <v>08:00</v>
      </c>
      <c r="P1686" s="10" t="str">
        <f t="shared" si="578"/>
        <v/>
      </c>
      <c r="Q1686" s="48" t="str">
        <f t="shared" si="579"/>
        <v/>
      </c>
      <c r="R1686" s="48" t="str">
        <f t="shared" si="580"/>
        <v/>
      </c>
      <c r="S1686" s="42" t="str">
        <f t="shared" si="581"/>
        <v>SINGOLO</v>
      </c>
      <c r="T1686" s="57" t="str">
        <f>Tabella3[[#This Row],[Descrizione Attività]]</f>
        <v>Manutenzione Strumentale Isab</v>
      </c>
      <c r="U1686" s="57" t="str">
        <f>IF(Tabella1[[#This Row],[DATA]]="","","02")</f>
        <v>02</v>
      </c>
      <c r="V1686" s="34"/>
      <c r="W1686" s="34"/>
      <c r="X1686" s="33"/>
      <c r="Y1686" s="23"/>
      <c r="Z1686" s="21" t="str">
        <f t="shared" si="582"/>
        <v>martedì</v>
      </c>
      <c r="AA1686" s="22">
        <f t="shared" si="583"/>
        <v>8</v>
      </c>
      <c r="AB1686" s="22" t="str">
        <f t="shared" si="584"/>
        <v>08:00</v>
      </c>
      <c r="AC1686" s="22" t="str">
        <f t="shared" si="585"/>
        <v>NO</v>
      </c>
      <c r="AD1686" s="46"/>
      <c r="AE1686" s="85">
        <v>45860</v>
      </c>
      <c r="AF1686" s="86" t="s">
        <v>100</v>
      </c>
      <c r="AG1686" s="86"/>
      <c r="AH1686" s="75">
        <v>23134</v>
      </c>
      <c r="AI1686" s="86">
        <v>20</v>
      </c>
      <c r="AJ1686" s="87">
        <v>6</v>
      </c>
      <c r="AK1686" s="87">
        <v>14</v>
      </c>
      <c r="AL1686" s="87">
        <v>8</v>
      </c>
      <c r="AM1686" s="86" t="s">
        <v>156</v>
      </c>
      <c r="AN1686" s="86" t="s">
        <v>49</v>
      </c>
      <c r="AO1686" s="75" t="s">
        <v>46</v>
      </c>
    </row>
    <row r="1687" spans="1:41" ht="14.45" customHeight="1">
      <c r="A1687" s="38"/>
      <c r="B1687" s="11">
        <f t="shared" si="572"/>
        <v>45860</v>
      </c>
      <c r="C1687" s="39">
        <f t="shared" si="589"/>
        <v>404</v>
      </c>
      <c r="D1687" s="50" t="str">
        <f>IF(AF1687="", "", IFERROR(TEXT(INDEX(Tabella4[N°], MATCH("*"&amp;AF1687&amp;"*", Tabella4[DIPENDENTE], 0)), "0000"), "Non trovato"))</f>
        <v>0319</v>
      </c>
      <c r="E1687" s="50" t="str">
        <f>IF(AG1687="", "", IF(ISERROR(MATCH("*"&amp;AG1687&amp;"*", Tabella4[DIPENDENTE], 0)), "Non trovato", TEXT(INDEX(Tabella4[N°], MATCH("*"&amp;AG1687&amp;"*", Tabella4[DIPENDENTE], 0)), "0000")))</f>
        <v/>
      </c>
      <c r="F1687" s="48" t="str">
        <f t="shared" si="573"/>
        <v>AMARA</v>
      </c>
      <c r="G1687" s="48" t="str">
        <f t="shared" si="574"/>
        <v/>
      </c>
      <c r="H1687" s="57"/>
      <c r="I1687" s="68" t="str">
        <f t="shared" si="575"/>
        <v>02</v>
      </c>
      <c r="J1687" s="39" t="str">
        <f t="shared" si="586"/>
        <v>02:30</v>
      </c>
      <c r="K1687" s="40" t="str">
        <f t="shared" si="587"/>
        <v/>
      </c>
      <c r="L1687" s="48"/>
      <c r="M1687" s="41" t="str">
        <f t="shared" si="588"/>
        <v/>
      </c>
      <c r="N1687" s="41" t="str">
        <f t="shared" si="576"/>
        <v/>
      </c>
      <c r="O1687" s="10" t="str">
        <f t="shared" si="577"/>
        <v>02:30</v>
      </c>
      <c r="P1687" s="10" t="str">
        <f t="shared" si="578"/>
        <v/>
      </c>
      <c r="Q1687" s="48" t="str">
        <f t="shared" si="579"/>
        <v/>
      </c>
      <c r="R1687" s="48" t="str">
        <f t="shared" si="580"/>
        <v/>
      </c>
      <c r="S1687" s="42" t="str">
        <f t="shared" si="581"/>
        <v>SINGOLO</v>
      </c>
      <c r="T1687" s="57" t="str">
        <f>Tabella3[[#This Row],[Descrizione Attività]]</f>
        <v>ORE CONTO PROPRIO</v>
      </c>
      <c r="U1687" s="57" t="str">
        <f>IF(Tabella1[[#This Row],[DATA]]="","","02")</f>
        <v>02</v>
      </c>
      <c r="V1687" s="34"/>
      <c r="W1687" s="34"/>
      <c r="X1687" s="33"/>
      <c r="Y1687" s="23"/>
      <c r="Z1687" s="21" t="str">
        <f t="shared" si="582"/>
        <v>martedì</v>
      </c>
      <c r="AA1687" s="22">
        <f t="shared" si="583"/>
        <v>2.5</v>
      </c>
      <c r="AB1687" s="22" t="str">
        <f t="shared" si="584"/>
        <v>02:30</v>
      </c>
      <c r="AC1687" s="22" t="str">
        <f t="shared" si="585"/>
        <v>NO</v>
      </c>
      <c r="AD1687" s="46"/>
      <c r="AE1687" s="85">
        <v>45860</v>
      </c>
      <c r="AF1687" s="86" t="s">
        <v>155</v>
      </c>
      <c r="AG1687" s="86"/>
      <c r="AH1687" s="75">
        <v>4041</v>
      </c>
      <c r="AI1687" s="86">
        <v>10</v>
      </c>
      <c r="AJ1687" s="87">
        <v>6</v>
      </c>
      <c r="AK1687" s="87">
        <v>8.3000000000000007</v>
      </c>
      <c r="AL1687" s="87">
        <v>2.5</v>
      </c>
      <c r="AM1687" s="86" t="s">
        <v>62</v>
      </c>
      <c r="AN1687" s="86" t="s">
        <v>49</v>
      </c>
      <c r="AO1687" s="75">
        <v>4041</v>
      </c>
    </row>
    <row r="1688" spans="1:41" ht="14.45" customHeight="1">
      <c r="A1688" s="38"/>
      <c r="B1688" s="11">
        <f t="shared" si="572"/>
        <v>45860</v>
      </c>
      <c r="C1688" s="39">
        <f t="shared" si="589"/>
        <v>404</v>
      </c>
      <c r="D1688" s="50" t="str">
        <f>IF(AF1688="", "", IFERROR(TEXT(INDEX(Tabella4[N°], MATCH("*"&amp;AF1688&amp;"*", Tabella4[DIPENDENTE], 0)), "0000"), "Non trovato"))</f>
        <v>0319</v>
      </c>
      <c r="E1688" s="50" t="str">
        <f>IF(AG1688="", "", IF(ISERROR(MATCH("*"&amp;AG1688&amp;"*", Tabella4[DIPENDENTE], 0)), "Non trovato", TEXT(INDEX(Tabella4[N°], MATCH("*"&amp;AG1688&amp;"*", Tabella4[DIPENDENTE], 0)), "0000")))</f>
        <v/>
      </c>
      <c r="F1688" s="48" t="str">
        <f t="shared" si="573"/>
        <v>AMARA</v>
      </c>
      <c r="G1688" s="48" t="str">
        <f t="shared" si="574"/>
        <v/>
      </c>
      <c r="H1688" s="57"/>
      <c r="I1688" s="68" t="str">
        <f t="shared" si="575"/>
        <v>02</v>
      </c>
      <c r="J1688" s="39" t="str">
        <f t="shared" si="586"/>
        <v>04:00</v>
      </c>
      <c r="K1688" s="40" t="str">
        <f t="shared" si="587"/>
        <v/>
      </c>
      <c r="L1688" s="48"/>
      <c r="M1688" s="41" t="str">
        <f t="shared" si="588"/>
        <v/>
      </c>
      <c r="N1688" s="41" t="str">
        <f t="shared" si="576"/>
        <v/>
      </c>
      <c r="O1688" s="10" t="str">
        <f t="shared" si="577"/>
        <v>04:00</v>
      </c>
      <c r="P1688" s="10" t="str">
        <f t="shared" si="578"/>
        <v/>
      </c>
      <c r="Q1688" s="48" t="str">
        <f t="shared" si="579"/>
        <v/>
      </c>
      <c r="R1688" s="48" t="str">
        <f t="shared" si="580"/>
        <v/>
      </c>
      <c r="S1688" s="42" t="str">
        <f t="shared" si="581"/>
        <v>SINGOLO</v>
      </c>
      <c r="T1688" s="57" t="str">
        <f>Tabella3[[#This Row],[Descrizione Attività]]</f>
        <v>ORE CONTO PROPRIO</v>
      </c>
      <c r="U1688" s="57" t="str">
        <f>IF(Tabella1[[#This Row],[DATA]]="","","02")</f>
        <v>02</v>
      </c>
      <c r="V1688" s="34"/>
      <c r="W1688" s="34"/>
      <c r="X1688" s="33"/>
      <c r="Y1688" s="23"/>
      <c r="Z1688" s="21" t="str">
        <f t="shared" si="582"/>
        <v>martedì</v>
      </c>
      <c r="AA1688" s="22">
        <f t="shared" si="583"/>
        <v>4</v>
      </c>
      <c r="AB1688" s="22" t="str">
        <f t="shared" si="584"/>
        <v>04:00</v>
      </c>
      <c r="AC1688" s="22" t="str">
        <f t="shared" si="585"/>
        <v>NO</v>
      </c>
      <c r="AD1688" s="46"/>
      <c r="AE1688" s="85">
        <v>45860</v>
      </c>
      <c r="AF1688" s="86" t="s">
        <v>155</v>
      </c>
      <c r="AG1688" s="86"/>
      <c r="AH1688" s="75">
        <v>4041</v>
      </c>
      <c r="AI1688" s="86">
        <v>10</v>
      </c>
      <c r="AJ1688" s="87">
        <v>10</v>
      </c>
      <c r="AK1688" s="87">
        <v>14</v>
      </c>
      <c r="AL1688" s="87">
        <v>4</v>
      </c>
      <c r="AM1688" s="86" t="s">
        <v>62</v>
      </c>
      <c r="AN1688" s="86" t="s">
        <v>49</v>
      </c>
      <c r="AO1688" s="75">
        <v>4041</v>
      </c>
    </row>
    <row r="1689" spans="1:41" ht="14.45" customHeight="1">
      <c r="A1689" s="38"/>
      <c r="B1689" s="11">
        <f t="shared" si="572"/>
        <v>45860</v>
      </c>
      <c r="C1689" s="39">
        <f t="shared" si="589"/>
        <v>404</v>
      </c>
      <c r="D1689" s="50" t="str">
        <f>IF(AF1689="", "", IFERROR(TEXT(INDEX(Tabella4[N°], MATCH("*"&amp;AF1689&amp;"*", Tabella4[DIPENDENTE], 0)), "0000"), "Non trovato"))</f>
        <v>0266</v>
      </c>
      <c r="E1689" s="50" t="str">
        <f>IF(AG1689="", "", IF(ISERROR(MATCH("*"&amp;AG1689&amp;"*", Tabella4[DIPENDENTE], 0)), "Non trovato", TEXT(INDEX(Tabella4[N°], MATCH("*"&amp;AG1689&amp;"*", Tabella4[DIPENDENTE], 0)), "0000")))</f>
        <v/>
      </c>
      <c r="F1689" s="48" t="str">
        <f t="shared" si="573"/>
        <v>DI SALVO</v>
      </c>
      <c r="G1689" s="48" t="str">
        <f t="shared" si="574"/>
        <v/>
      </c>
      <c r="H1689" s="57"/>
      <c r="I1689" s="68" t="str">
        <f t="shared" si="575"/>
        <v>02</v>
      </c>
      <c r="J1689" s="39" t="str">
        <f t="shared" si="586"/>
        <v>04:00</v>
      </c>
      <c r="K1689" s="40" t="str">
        <f t="shared" si="587"/>
        <v/>
      </c>
      <c r="L1689" s="48"/>
      <c r="M1689" s="41" t="str">
        <f t="shared" si="588"/>
        <v/>
      </c>
      <c r="N1689" s="41" t="str">
        <f t="shared" si="576"/>
        <v/>
      </c>
      <c r="O1689" s="10" t="str">
        <f t="shared" si="577"/>
        <v>04:00</v>
      </c>
      <c r="P1689" s="10" t="str">
        <f t="shared" si="578"/>
        <v/>
      </c>
      <c r="Q1689" s="48" t="str">
        <f t="shared" si="579"/>
        <v/>
      </c>
      <c r="R1689" s="48" t="str">
        <f t="shared" si="580"/>
        <v/>
      </c>
      <c r="S1689" s="42" t="str">
        <f t="shared" si="581"/>
        <v>SINGOLO</v>
      </c>
      <c r="T1689" s="57" t="str">
        <f>Tabella3[[#This Row],[Descrizione Attività]]</f>
        <v>ORE CONTO PROPRIO</v>
      </c>
      <c r="U1689" s="57" t="str">
        <f>IF(Tabella1[[#This Row],[DATA]]="","","02")</f>
        <v>02</v>
      </c>
      <c r="V1689" s="34"/>
      <c r="W1689" s="34"/>
      <c r="X1689" s="33"/>
      <c r="Y1689" s="23"/>
      <c r="Z1689" s="21" t="str">
        <f t="shared" si="582"/>
        <v>martedì</v>
      </c>
      <c r="AA1689" s="22">
        <f t="shared" si="583"/>
        <v>4</v>
      </c>
      <c r="AB1689" s="22" t="str">
        <f t="shared" si="584"/>
        <v>04:00</v>
      </c>
      <c r="AC1689" s="22" t="str">
        <f t="shared" si="585"/>
        <v>NO</v>
      </c>
      <c r="AD1689" s="46"/>
      <c r="AE1689" s="85">
        <v>45860</v>
      </c>
      <c r="AF1689" s="86" t="s">
        <v>54</v>
      </c>
      <c r="AG1689" s="86"/>
      <c r="AH1689" s="75">
        <v>4041</v>
      </c>
      <c r="AI1689" s="86">
        <v>10</v>
      </c>
      <c r="AJ1689" s="87">
        <v>6</v>
      </c>
      <c r="AK1689" s="87">
        <v>10</v>
      </c>
      <c r="AL1689" s="87">
        <v>4</v>
      </c>
      <c r="AM1689" s="86" t="s">
        <v>62</v>
      </c>
      <c r="AN1689" s="86" t="s">
        <v>49</v>
      </c>
      <c r="AO1689" s="75">
        <v>4041</v>
      </c>
    </row>
    <row r="1690" spans="1:41" ht="14.45" customHeight="1">
      <c r="A1690" s="38"/>
      <c r="B1690" s="11">
        <f t="shared" si="572"/>
        <v>45860</v>
      </c>
      <c r="C1690" s="39" t="str">
        <f t="shared" si="589"/>
        <v>23/134</v>
      </c>
      <c r="D1690" s="50" t="str">
        <f>IF(AF1690="", "", IFERROR(TEXT(INDEX(Tabella4[N°], MATCH("*"&amp;AF1690&amp;"*", Tabella4[DIPENDENTE], 0)), "0000"), "Non trovato"))</f>
        <v>0263</v>
      </c>
      <c r="E1690" s="50" t="str">
        <f>IF(AG1690="", "", IF(ISERROR(MATCH("*"&amp;AG1690&amp;"*", Tabella4[DIPENDENTE], 0)), "Non trovato", TEXT(INDEX(Tabella4[N°], MATCH("*"&amp;AG1690&amp;"*", Tabella4[DIPENDENTE], 0)), "0000")))</f>
        <v/>
      </c>
      <c r="F1690" s="48" t="str">
        <f t="shared" si="573"/>
        <v>ROSSITTO G</v>
      </c>
      <c r="G1690" s="48" t="str">
        <f t="shared" si="574"/>
        <v/>
      </c>
      <c r="H1690" s="57"/>
      <c r="I1690" s="68" t="str">
        <f t="shared" si="575"/>
        <v>02</v>
      </c>
      <c r="J1690" s="39" t="str">
        <f t="shared" si="586"/>
        <v/>
      </c>
      <c r="K1690" s="40" t="str">
        <f t="shared" si="587"/>
        <v>05:30</v>
      </c>
      <c r="L1690" s="48"/>
      <c r="M1690" s="41" t="str">
        <f t="shared" si="588"/>
        <v/>
      </c>
      <c r="N1690" s="41" t="str">
        <f t="shared" si="576"/>
        <v/>
      </c>
      <c r="O1690" s="10" t="str">
        <f t="shared" si="577"/>
        <v>05:30</v>
      </c>
      <c r="P1690" s="10" t="str">
        <f t="shared" si="578"/>
        <v/>
      </c>
      <c r="Q1690" s="48" t="str">
        <f t="shared" si="579"/>
        <v/>
      </c>
      <c r="R1690" s="48" t="str">
        <f t="shared" si="580"/>
        <v/>
      </c>
      <c r="S1690" s="42" t="str">
        <f t="shared" si="581"/>
        <v>SINGOLO</v>
      </c>
      <c r="T1690" s="57" t="str">
        <f>Tabella3[[#This Row],[Descrizione Attività]]</f>
        <v>Manutenzione Elettrica Isab</v>
      </c>
      <c r="U1690" s="57" t="str">
        <f>IF(Tabella1[[#This Row],[DATA]]="","","02")</f>
        <v>02</v>
      </c>
      <c r="V1690" s="34"/>
      <c r="W1690" s="34"/>
      <c r="X1690" s="33"/>
      <c r="Y1690" s="23"/>
      <c r="Z1690" s="21" t="str">
        <f t="shared" si="582"/>
        <v>martedì</v>
      </c>
      <c r="AA1690" s="22">
        <f t="shared" si="583"/>
        <v>5.5</v>
      </c>
      <c r="AB1690" s="22" t="str">
        <f t="shared" si="584"/>
        <v>05:30</v>
      </c>
      <c r="AC1690" s="22" t="str">
        <f t="shared" si="585"/>
        <v>NO</v>
      </c>
      <c r="AD1690" s="46"/>
      <c r="AE1690" s="85">
        <v>45860</v>
      </c>
      <c r="AF1690" s="86" t="s">
        <v>110</v>
      </c>
      <c r="AG1690" s="86"/>
      <c r="AH1690" s="75">
        <v>23134</v>
      </c>
      <c r="AI1690" s="86">
        <v>10</v>
      </c>
      <c r="AJ1690" s="87">
        <v>8.3000000000000007</v>
      </c>
      <c r="AK1690" s="87">
        <v>14</v>
      </c>
      <c r="AL1690" s="87">
        <v>5.5</v>
      </c>
      <c r="AM1690" s="86" t="s">
        <v>111</v>
      </c>
      <c r="AN1690" s="86" t="s">
        <v>49</v>
      </c>
      <c r="AO1690" s="75" t="s">
        <v>61</v>
      </c>
    </row>
    <row r="1691" spans="1:41" ht="14.45" customHeight="1">
      <c r="A1691" s="38"/>
      <c r="B1691" s="11">
        <f t="shared" si="572"/>
        <v>45860</v>
      </c>
      <c r="C1691" s="39">
        <f t="shared" si="589"/>
        <v>404</v>
      </c>
      <c r="D1691" s="50" t="str">
        <f>IF(AF1691="", "", IFERROR(TEXT(INDEX(Tabella4[N°], MATCH("*"&amp;AF1691&amp;"*", Tabella4[DIPENDENTE], 0)), "0000"), "Non trovato"))</f>
        <v>0483</v>
      </c>
      <c r="E1691" s="50" t="str">
        <f>IF(AG1691="", "", IF(ISERROR(MATCH("*"&amp;AG1691&amp;"*", Tabella4[DIPENDENTE], 0)), "Non trovato", TEXT(INDEX(Tabella4[N°], MATCH("*"&amp;AG1691&amp;"*", Tabella4[DIPENDENTE], 0)), "0000")))</f>
        <v>1765</v>
      </c>
      <c r="F1691" s="48" t="str">
        <f t="shared" si="573"/>
        <v>SCARAVELLI</v>
      </c>
      <c r="G1691" s="48" t="str">
        <f t="shared" si="574"/>
        <v>SIRINGO</v>
      </c>
      <c r="H1691" s="57"/>
      <c r="I1691" s="68" t="str">
        <f t="shared" si="575"/>
        <v>02</v>
      </c>
      <c r="J1691" s="39" t="str">
        <f t="shared" si="586"/>
        <v>08:00</v>
      </c>
      <c r="K1691" s="40" t="str">
        <f t="shared" si="587"/>
        <v/>
      </c>
      <c r="L1691" s="48"/>
      <c r="M1691" s="41" t="str">
        <f t="shared" si="588"/>
        <v/>
      </c>
      <c r="N1691" s="41" t="str">
        <f t="shared" si="576"/>
        <v/>
      </c>
      <c r="O1691" s="10" t="str">
        <f t="shared" si="577"/>
        <v>08:00</v>
      </c>
      <c r="P1691" s="10" t="str">
        <f t="shared" si="578"/>
        <v/>
      </c>
      <c r="Q1691" s="48" t="str">
        <f t="shared" si="579"/>
        <v/>
      </c>
      <c r="R1691" s="48" t="str">
        <f t="shared" si="580"/>
        <v/>
      </c>
      <c r="S1691" s="42" t="str">
        <f t="shared" si="581"/>
        <v>DOPPIO</v>
      </c>
      <c r="T1691" s="57" t="str">
        <f>Tabella3[[#This Row],[Descrizione Attività]]</f>
        <v>ORE CONTO PROPRIO</v>
      </c>
      <c r="U1691" s="57" t="str">
        <f>IF(Tabella1[[#This Row],[DATA]]="","","02")</f>
        <v>02</v>
      </c>
      <c r="V1691" s="34"/>
      <c r="W1691" s="34"/>
      <c r="X1691" s="33"/>
      <c r="Y1691" s="23"/>
      <c r="Z1691" s="21" t="str">
        <f t="shared" si="582"/>
        <v>martedì</v>
      </c>
      <c r="AA1691" s="22">
        <f t="shared" si="583"/>
        <v>8</v>
      </c>
      <c r="AB1691" s="22" t="str">
        <f t="shared" si="584"/>
        <v>08:00</v>
      </c>
      <c r="AC1691" s="22" t="str">
        <f t="shared" si="585"/>
        <v>NO</v>
      </c>
      <c r="AD1691" s="46"/>
      <c r="AE1691" s="85">
        <v>45860</v>
      </c>
      <c r="AF1691" s="86" t="s">
        <v>51</v>
      </c>
      <c r="AG1691" s="86" t="s">
        <v>112</v>
      </c>
      <c r="AH1691" s="75">
        <v>4041</v>
      </c>
      <c r="AI1691" s="86">
        <v>10</v>
      </c>
      <c r="AJ1691" s="87">
        <v>6</v>
      </c>
      <c r="AK1691" s="87">
        <v>14</v>
      </c>
      <c r="AL1691" s="87">
        <v>16</v>
      </c>
      <c r="AM1691" s="86" t="s">
        <v>62</v>
      </c>
      <c r="AN1691" s="86" t="s">
        <v>49</v>
      </c>
      <c r="AO1691" s="75">
        <v>4041</v>
      </c>
    </row>
    <row r="1692" spans="1:41" ht="14.45" customHeight="1">
      <c r="A1692" s="38"/>
      <c r="B1692" s="11">
        <f t="shared" si="572"/>
        <v>45860</v>
      </c>
      <c r="C1692" s="39">
        <f t="shared" si="589"/>
        <v>5400257240</v>
      </c>
      <c r="D1692" s="50" t="str">
        <f>IF(AF1692="", "", IFERROR(TEXT(INDEX(Tabella4[N°], MATCH("*"&amp;AF1692&amp;"*", Tabella4[DIPENDENTE], 0)), "0000"), "Non trovato"))</f>
        <v>0490</v>
      </c>
      <c r="E1692" s="50" t="str">
        <f>IF(AG1692="", "", IF(ISERROR(MATCH("*"&amp;AG1692&amp;"*", Tabella4[DIPENDENTE], 0)), "Non trovato", TEXT(INDEX(Tabella4[N°], MATCH("*"&amp;AG1692&amp;"*", Tabella4[DIPENDENTE], 0)), "0000")))</f>
        <v/>
      </c>
      <c r="F1692" s="48" t="str">
        <f t="shared" si="573"/>
        <v>RICIPUTO</v>
      </c>
      <c r="G1692" s="48" t="str">
        <f t="shared" si="574"/>
        <v/>
      </c>
      <c r="H1692" s="57"/>
      <c r="I1692" s="68" t="str">
        <f t="shared" si="575"/>
        <v>02</v>
      </c>
      <c r="J1692" s="39" t="str">
        <f t="shared" si="586"/>
        <v/>
      </c>
      <c r="K1692" s="40" t="str">
        <f t="shared" si="587"/>
        <v>03:45</v>
      </c>
      <c r="L1692" s="48"/>
      <c r="M1692" s="41" t="str">
        <f t="shared" si="588"/>
        <v/>
      </c>
      <c r="N1692" s="41" t="str">
        <f t="shared" si="576"/>
        <v/>
      </c>
      <c r="O1692" s="10" t="str">
        <f t="shared" si="577"/>
        <v>03:45</v>
      </c>
      <c r="P1692" s="10" t="str">
        <f t="shared" si="578"/>
        <v/>
      </c>
      <c r="Q1692" s="48" t="str">
        <f t="shared" si="579"/>
        <v/>
      </c>
      <c r="R1692" s="48" t="str">
        <f t="shared" si="580"/>
        <v/>
      </c>
      <c r="S1692" s="42" t="str">
        <f t="shared" si="581"/>
        <v>SINGOLO</v>
      </c>
      <c r="T1692" s="57" t="str">
        <f>Tabella3[[#This Row],[Descrizione Attività]]</f>
        <v>ARCOM BLE PON: squ stru corrett Luglio</v>
      </c>
      <c r="U1692" s="57" t="str">
        <f>IF(Tabella1[[#This Row],[DATA]]="","","02")</f>
        <v>02</v>
      </c>
      <c r="V1692" s="34"/>
      <c r="W1692" s="34"/>
      <c r="X1692" s="33"/>
      <c r="Y1692" s="23"/>
      <c r="Z1692" s="21" t="str">
        <f t="shared" si="582"/>
        <v>martedì</v>
      </c>
      <c r="AA1692" s="22">
        <f t="shared" si="583"/>
        <v>3.75</v>
      </c>
      <c r="AB1692" s="22" t="str">
        <f t="shared" si="584"/>
        <v>03:45</v>
      </c>
      <c r="AC1692" s="22" t="str">
        <f t="shared" si="585"/>
        <v>NO</v>
      </c>
      <c r="AD1692" s="46"/>
      <c r="AE1692" s="85">
        <v>45860</v>
      </c>
      <c r="AF1692" s="86" t="s">
        <v>96</v>
      </c>
      <c r="AG1692" s="86"/>
      <c r="AH1692" s="75">
        <v>5400257240</v>
      </c>
      <c r="AI1692" s="86">
        <v>10</v>
      </c>
      <c r="AJ1692" s="87">
        <v>6.15</v>
      </c>
      <c r="AK1692" s="87">
        <v>10</v>
      </c>
      <c r="AL1692" s="87">
        <v>3.75</v>
      </c>
      <c r="AM1692" s="86" t="s">
        <v>261</v>
      </c>
      <c r="AN1692" s="86" t="s">
        <v>45</v>
      </c>
      <c r="AO1692" s="75" t="s">
        <v>46</v>
      </c>
    </row>
    <row r="1693" spans="1:41" ht="14.45" customHeight="1">
      <c r="A1693" s="38"/>
      <c r="B1693" s="11">
        <f t="shared" si="572"/>
        <v>45860</v>
      </c>
      <c r="C1693" s="39">
        <f t="shared" si="589"/>
        <v>5400258095</v>
      </c>
      <c r="D1693" s="50" t="str">
        <f>IF(AF1693="", "", IFERROR(TEXT(INDEX(Tabella4[N°], MATCH("*"&amp;AF1693&amp;"*", Tabella4[DIPENDENTE], 0)), "0000"), "Non trovato"))</f>
        <v>0564</v>
      </c>
      <c r="E1693" s="50" t="str">
        <f>IF(AG1693="", "", IF(ISERROR(MATCH("*"&amp;AG1693&amp;"*", Tabella4[DIPENDENTE], 0)), "Non trovato", TEXT(INDEX(Tabella4[N°], MATCH("*"&amp;AG1693&amp;"*", Tabella4[DIPENDENTE], 0)), "0000")))</f>
        <v/>
      </c>
      <c r="F1693" s="48" t="str">
        <f t="shared" si="573"/>
        <v>ROSSITTO D</v>
      </c>
      <c r="G1693" s="48" t="str">
        <f t="shared" si="574"/>
        <v/>
      </c>
      <c r="H1693" s="57"/>
      <c r="I1693" s="68" t="str">
        <f t="shared" si="575"/>
        <v>02</v>
      </c>
      <c r="J1693" s="39" t="str">
        <f t="shared" si="586"/>
        <v/>
      </c>
      <c r="K1693" s="40" t="str">
        <f t="shared" si="587"/>
        <v>08:15</v>
      </c>
      <c r="L1693" s="48"/>
      <c r="M1693" s="41" t="str">
        <f t="shared" si="588"/>
        <v>00:45</v>
      </c>
      <c r="N1693" s="41" t="str">
        <f t="shared" si="576"/>
        <v/>
      </c>
      <c r="O1693" s="10" t="str">
        <f t="shared" si="577"/>
        <v>09:00</v>
      </c>
      <c r="P1693" s="10" t="str">
        <f t="shared" si="578"/>
        <v/>
      </c>
      <c r="Q1693" s="48" t="str">
        <f t="shared" si="579"/>
        <v/>
      </c>
      <c r="R1693" s="48" t="str">
        <f t="shared" si="580"/>
        <v/>
      </c>
      <c r="S1693" s="42" t="str">
        <f t="shared" si="581"/>
        <v>SINGOLO</v>
      </c>
      <c r="T1693" s="57" t="str">
        <f>Tabella3[[#This Row],[Descrizione Attività]]</f>
        <v>Sostituzione Trasformatore 305/A2</v>
      </c>
      <c r="U1693" s="57" t="str">
        <f>IF(Tabella1[[#This Row],[DATA]]="","","02")</f>
        <v>02</v>
      </c>
      <c r="V1693" s="34"/>
      <c r="W1693" s="34"/>
      <c r="X1693" s="33"/>
      <c r="Y1693" s="23"/>
      <c r="Z1693" s="21" t="str">
        <f t="shared" si="582"/>
        <v>martedì</v>
      </c>
      <c r="AA1693" s="22">
        <f t="shared" si="583"/>
        <v>9</v>
      </c>
      <c r="AB1693" s="22" t="str">
        <f t="shared" si="584"/>
        <v>09:00</v>
      </c>
      <c r="AC1693" s="22" t="str">
        <f t="shared" si="585"/>
        <v>NO</v>
      </c>
      <c r="AD1693" s="46"/>
      <c r="AE1693" s="85">
        <v>45860</v>
      </c>
      <c r="AF1693" s="86" t="s">
        <v>309</v>
      </c>
      <c r="AG1693" s="86"/>
      <c r="AH1693" s="75">
        <v>5400258095</v>
      </c>
      <c r="AI1693" s="86">
        <v>10</v>
      </c>
      <c r="AJ1693" s="87">
        <v>6</v>
      </c>
      <c r="AK1693" s="87">
        <v>15</v>
      </c>
      <c r="AL1693" s="87">
        <v>9</v>
      </c>
      <c r="AM1693" s="86" t="s">
        <v>290</v>
      </c>
      <c r="AN1693" s="86" t="s">
        <v>45</v>
      </c>
      <c r="AO1693" s="75" t="s">
        <v>61</v>
      </c>
    </row>
    <row r="1694" spans="1:41" ht="14.45" customHeight="1">
      <c r="A1694" s="38"/>
      <c r="B1694" s="11">
        <f t="shared" si="572"/>
        <v>45860</v>
      </c>
      <c r="C1694" s="39">
        <f t="shared" si="589"/>
        <v>5400258095</v>
      </c>
      <c r="D1694" s="50" t="str">
        <f>IF(AF1694="", "", IFERROR(TEXT(INDEX(Tabella4[N°], MATCH("*"&amp;AF1694&amp;"*", Tabella4[DIPENDENTE], 0)), "0000"), "Non trovato"))</f>
        <v>0511</v>
      </c>
      <c r="E1694" s="50" t="str">
        <f>IF(AG1694="", "", IF(ISERROR(MATCH("*"&amp;AG1694&amp;"*", Tabella4[DIPENDENTE], 0)), "Non trovato", TEXT(INDEX(Tabella4[N°], MATCH("*"&amp;AG1694&amp;"*", Tabella4[DIPENDENTE], 0)), "0000")))</f>
        <v/>
      </c>
      <c r="F1694" s="48" t="str">
        <f t="shared" si="573"/>
        <v>DI GRANDE D</v>
      </c>
      <c r="G1694" s="48" t="str">
        <f t="shared" si="574"/>
        <v/>
      </c>
      <c r="H1694" s="57"/>
      <c r="I1694" s="68" t="str">
        <f t="shared" si="575"/>
        <v>02</v>
      </c>
      <c r="J1694" s="39" t="str">
        <f t="shared" si="586"/>
        <v/>
      </c>
      <c r="K1694" s="40" t="str">
        <f t="shared" si="587"/>
        <v>08:00</v>
      </c>
      <c r="L1694" s="48"/>
      <c r="M1694" s="41" t="str">
        <f t="shared" si="588"/>
        <v/>
      </c>
      <c r="N1694" s="41" t="str">
        <f t="shared" si="576"/>
        <v/>
      </c>
      <c r="O1694" s="10" t="str">
        <f t="shared" si="577"/>
        <v>08:00</v>
      </c>
      <c r="P1694" s="10" t="str">
        <f t="shared" si="578"/>
        <v/>
      </c>
      <c r="Q1694" s="48" t="str">
        <f t="shared" si="579"/>
        <v/>
      </c>
      <c r="R1694" s="48" t="str">
        <f t="shared" si="580"/>
        <v/>
      </c>
      <c r="S1694" s="42" t="str">
        <f t="shared" si="581"/>
        <v>SINGOLO</v>
      </c>
      <c r="T1694" s="57" t="str">
        <f>Tabella3[[#This Row],[Descrizione Attività]]</f>
        <v>Sostituzione Trasformatore 305/A2</v>
      </c>
      <c r="U1694" s="57" t="str">
        <f>IF(Tabella1[[#This Row],[DATA]]="","","02")</f>
        <v>02</v>
      </c>
      <c r="V1694" s="34"/>
      <c r="W1694" s="34"/>
      <c r="X1694" s="33"/>
      <c r="Y1694" s="23"/>
      <c r="Z1694" s="21" t="str">
        <f t="shared" si="582"/>
        <v>martedì</v>
      </c>
      <c r="AA1694" s="22">
        <f t="shared" si="583"/>
        <v>8</v>
      </c>
      <c r="AB1694" s="22" t="str">
        <f t="shared" si="584"/>
        <v>08:00</v>
      </c>
      <c r="AC1694" s="22" t="str">
        <f t="shared" si="585"/>
        <v>NO</v>
      </c>
      <c r="AD1694" s="46"/>
      <c r="AE1694" s="85">
        <v>45860</v>
      </c>
      <c r="AF1694" s="86" t="s">
        <v>144</v>
      </c>
      <c r="AG1694" s="86"/>
      <c r="AH1694" s="75">
        <v>5400258095</v>
      </c>
      <c r="AI1694" s="86">
        <v>10</v>
      </c>
      <c r="AJ1694" s="87">
        <v>6</v>
      </c>
      <c r="AK1694" s="87">
        <v>14</v>
      </c>
      <c r="AL1694" s="87">
        <v>8</v>
      </c>
      <c r="AM1694" s="86" t="s">
        <v>290</v>
      </c>
      <c r="AN1694" s="86" t="s">
        <v>45</v>
      </c>
      <c r="AO1694" s="75" t="s">
        <v>61</v>
      </c>
    </row>
    <row r="1695" spans="1:41" ht="14.45" customHeight="1">
      <c r="A1695" s="38"/>
      <c r="B1695" s="11">
        <f t="shared" si="572"/>
        <v>45860</v>
      </c>
      <c r="C1695" s="39">
        <f t="shared" si="589"/>
        <v>5400258095</v>
      </c>
      <c r="D1695" s="50" t="str">
        <f>IF(AF1695="", "", IFERROR(TEXT(INDEX(Tabella4[N°], MATCH("*"&amp;AF1695&amp;"*", Tabella4[DIPENDENTE], 0)), "0000"), "Non trovato"))</f>
        <v>1969</v>
      </c>
      <c r="E1695" s="50" t="str">
        <f>IF(AG1695="", "", IF(ISERROR(MATCH("*"&amp;AG1695&amp;"*", Tabella4[DIPENDENTE], 0)), "Non trovato", TEXT(INDEX(Tabella4[N°], MATCH("*"&amp;AG1695&amp;"*", Tabella4[DIPENDENTE], 0)), "0000")))</f>
        <v/>
      </c>
      <c r="F1695" s="48" t="str">
        <f t="shared" si="573"/>
        <v>BELLISTRI</v>
      </c>
      <c r="G1695" s="48" t="str">
        <f t="shared" si="574"/>
        <v/>
      </c>
      <c r="H1695" s="57"/>
      <c r="I1695" s="68" t="str">
        <f t="shared" si="575"/>
        <v>02</v>
      </c>
      <c r="J1695" s="39" t="str">
        <f t="shared" si="586"/>
        <v/>
      </c>
      <c r="K1695" s="40" t="str">
        <f t="shared" si="587"/>
        <v>08:00</v>
      </c>
      <c r="L1695" s="48"/>
      <c r="M1695" s="41" t="str">
        <f t="shared" si="588"/>
        <v/>
      </c>
      <c r="N1695" s="41" t="str">
        <f t="shared" si="576"/>
        <v/>
      </c>
      <c r="O1695" s="10" t="str">
        <f t="shared" si="577"/>
        <v>08:00</v>
      </c>
      <c r="P1695" s="10" t="str">
        <f t="shared" si="578"/>
        <v/>
      </c>
      <c r="Q1695" s="48" t="str">
        <f t="shared" si="579"/>
        <v/>
      </c>
      <c r="R1695" s="48" t="str">
        <f t="shared" si="580"/>
        <v/>
      </c>
      <c r="S1695" s="42" t="str">
        <f t="shared" si="581"/>
        <v>SINGOLO</v>
      </c>
      <c r="T1695" s="57" t="str">
        <f>Tabella3[[#This Row],[Descrizione Attività]]</f>
        <v>Sostituzione Trasformatore 305/A2</v>
      </c>
      <c r="U1695" s="57" t="str">
        <f>IF(Tabella1[[#This Row],[DATA]]="","","02")</f>
        <v>02</v>
      </c>
      <c r="V1695" s="34"/>
      <c r="W1695" s="34"/>
      <c r="X1695" s="33"/>
      <c r="Y1695" s="23"/>
      <c r="Z1695" s="21" t="str">
        <f t="shared" si="582"/>
        <v>martedì</v>
      </c>
      <c r="AA1695" s="22">
        <f t="shared" si="583"/>
        <v>8</v>
      </c>
      <c r="AB1695" s="22" t="str">
        <f t="shared" si="584"/>
        <v>08:00</v>
      </c>
      <c r="AC1695" s="22" t="str">
        <f t="shared" si="585"/>
        <v>NO</v>
      </c>
      <c r="AD1695" s="46"/>
      <c r="AE1695" s="85">
        <v>45860</v>
      </c>
      <c r="AF1695" s="86" t="s">
        <v>73</v>
      </c>
      <c r="AG1695" s="86"/>
      <c r="AH1695" s="75">
        <v>5400258095</v>
      </c>
      <c r="AI1695" s="86">
        <v>10</v>
      </c>
      <c r="AJ1695" s="87">
        <v>6</v>
      </c>
      <c r="AK1695" s="87">
        <v>14</v>
      </c>
      <c r="AL1695" s="87">
        <v>8</v>
      </c>
      <c r="AM1695" s="86" t="s">
        <v>290</v>
      </c>
      <c r="AN1695" s="86" t="s">
        <v>45</v>
      </c>
      <c r="AO1695" s="75" t="s">
        <v>61</v>
      </c>
    </row>
    <row r="1696" spans="1:41" ht="14.45" customHeight="1">
      <c r="A1696" s="38"/>
      <c r="B1696" s="11">
        <f t="shared" si="572"/>
        <v>45860</v>
      </c>
      <c r="C1696" s="39" t="str">
        <f t="shared" si="589"/>
        <v>23/134</v>
      </c>
      <c r="D1696" s="50" t="str">
        <f>IF(AF1696="", "", IFERROR(TEXT(INDEX(Tabella4[N°], MATCH("*"&amp;AF1696&amp;"*", Tabella4[DIPENDENTE], 0)), "0000"), "Non trovato"))</f>
        <v>2109</v>
      </c>
      <c r="E1696" s="50" t="str">
        <f>IF(AG1696="", "", IF(ISERROR(MATCH("*"&amp;AG1696&amp;"*", Tabella4[DIPENDENTE], 0)), "Non trovato", TEXT(INDEX(Tabella4[N°], MATCH("*"&amp;AG1696&amp;"*", Tabella4[DIPENDENTE], 0)), "0000")))</f>
        <v/>
      </c>
      <c r="F1696" s="48" t="str">
        <f t="shared" si="573"/>
        <v>CAVALLI</v>
      </c>
      <c r="G1696" s="48" t="str">
        <f t="shared" si="574"/>
        <v/>
      </c>
      <c r="H1696" s="57"/>
      <c r="I1696" s="68" t="str">
        <f t="shared" si="575"/>
        <v>02</v>
      </c>
      <c r="J1696" s="39" t="str">
        <f t="shared" si="586"/>
        <v/>
      </c>
      <c r="K1696" s="40" t="str">
        <f t="shared" si="587"/>
        <v>08:00</v>
      </c>
      <c r="L1696" s="48"/>
      <c r="M1696" s="41" t="str">
        <f t="shared" si="588"/>
        <v/>
      </c>
      <c r="N1696" s="41" t="str">
        <f t="shared" si="576"/>
        <v/>
      </c>
      <c r="O1696" s="10" t="str">
        <f t="shared" si="577"/>
        <v>08:00</v>
      </c>
      <c r="P1696" s="10" t="str">
        <f t="shared" si="578"/>
        <v/>
      </c>
      <c r="Q1696" s="48" t="str">
        <f t="shared" si="579"/>
        <v/>
      </c>
      <c r="R1696" s="48" t="str">
        <f t="shared" si="580"/>
        <v/>
      </c>
      <c r="S1696" s="42" t="str">
        <f t="shared" si="581"/>
        <v>SINGOLO</v>
      </c>
      <c r="T1696" s="57" t="str">
        <f>Tabella3[[#This Row],[Descrizione Attività]]</f>
        <v>Manutenzione Strumentale Isab</v>
      </c>
      <c r="U1696" s="57" t="str">
        <f>IF(Tabella1[[#This Row],[DATA]]="","","02")</f>
        <v>02</v>
      </c>
      <c r="V1696" s="34"/>
      <c r="W1696" s="34"/>
      <c r="X1696" s="33"/>
      <c r="Y1696" s="23"/>
      <c r="Z1696" s="21" t="str">
        <f t="shared" si="582"/>
        <v>martedì</v>
      </c>
      <c r="AA1696" s="22">
        <f t="shared" si="583"/>
        <v>8</v>
      </c>
      <c r="AB1696" s="22" t="str">
        <f t="shared" si="584"/>
        <v>08:00</v>
      </c>
      <c r="AC1696" s="22" t="str">
        <f t="shared" si="585"/>
        <v>NO</v>
      </c>
      <c r="AD1696" s="46"/>
      <c r="AE1696" s="85">
        <v>45860</v>
      </c>
      <c r="AF1696" s="86" t="s">
        <v>114</v>
      </c>
      <c r="AG1696" s="86"/>
      <c r="AH1696" s="75">
        <v>23134</v>
      </c>
      <c r="AI1696" s="86">
        <v>20</v>
      </c>
      <c r="AJ1696" s="87">
        <v>6</v>
      </c>
      <c r="AK1696" s="87">
        <v>14</v>
      </c>
      <c r="AL1696" s="87">
        <v>8</v>
      </c>
      <c r="AM1696" s="86" t="s">
        <v>156</v>
      </c>
      <c r="AN1696" s="86" t="s">
        <v>49</v>
      </c>
      <c r="AO1696" s="75" t="s">
        <v>46</v>
      </c>
    </row>
    <row r="1697" spans="1:41" ht="14.45" customHeight="1">
      <c r="A1697" s="38"/>
      <c r="B1697" s="11">
        <f t="shared" si="572"/>
        <v>45860</v>
      </c>
      <c r="C1697" s="39">
        <f t="shared" si="589"/>
        <v>404</v>
      </c>
      <c r="D1697" s="50" t="str">
        <f>IF(AF1697="", "", IFERROR(TEXT(INDEX(Tabella4[N°], MATCH("*"&amp;AF1697&amp;"*", Tabella4[DIPENDENTE], 0)), "0000"), "Non trovato"))</f>
        <v>0386</v>
      </c>
      <c r="E1697" s="50" t="str">
        <f>IF(AG1697="", "", IF(ISERROR(MATCH("*"&amp;AG1697&amp;"*", Tabella4[DIPENDENTE], 0)), "Non trovato", TEXT(INDEX(Tabella4[N°], MATCH("*"&amp;AG1697&amp;"*", Tabella4[DIPENDENTE], 0)), "0000")))</f>
        <v>1876</v>
      </c>
      <c r="F1697" s="48" t="str">
        <f t="shared" si="573"/>
        <v>TRICHINI</v>
      </c>
      <c r="G1697" s="48" t="str">
        <f t="shared" si="574"/>
        <v>RICCIO</v>
      </c>
      <c r="H1697" s="57"/>
      <c r="I1697" s="68" t="str">
        <f t="shared" si="575"/>
        <v>02</v>
      </c>
      <c r="J1697" s="39" t="str">
        <f t="shared" si="586"/>
        <v>08:15</v>
      </c>
      <c r="K1697" s="40" t="str">
        <f t="shared" si="587"/>
        <v/>
      </c>
      <c r="L1697" s="48"/>
      <c r="M1697" s="41" t="str">
        <f t="shared" si="588"/>
        <v/>
      </c>
      <c r="N1697" s="41" t="str">
        <f t="shared" si="576"/>
        <v/>
      </c>
      <c r="O1697" s="10" t="str">
        <f t="shared" si="577"/>
        <v>08:15</v>
      </c>
      <c r="P1697" s="10" t="str">
        <f t="shared" si="578"/>
        <v/>
      </c>
      <c r="Q1697" s="48" t="str">
        <f t="shared" si="579"/>
        <v/>
      </c>
      <c r="R1697" s="48" t="str">
        <f t="shared" si="580"/>
        <v/>
      </c>
      <c r="S1697" s="42" t="str">
        <f t="shared" si="581"/>
        <v>DOPPIO</v>
      </c>
      <c r="T1697" s="57" t="str">
        <f>Tabella3[[#This Row],[Descrizione Attività]]</f>
        <v>ORE CONTO PROPRIO</v>
      </c>
      <c r="U1697" s="57" t="str">
        <f>IF(Tabella1[[#This Row],[DATA]]="","","02")</f>
        <v>02</v>
      </c>
      <c r="V1697" s="34"/>
      <c r="W1697" s="34"/>
      <c r="X1697" s="33"/>
      <c r="Y1697" s="23"/>
      <c r="Z1697" s="21" t="str">
        <f t="shared" si="582"/>
        <v>martedì</v>
      </c>
      <c r="AA1697" s="22">
        <f t="shared" si="583"/>
        <v>8.25</v>
      </c>
      <c r="AB1697" s="22" t="str">
        <f t="shared" si="584"/>
        <v>08:15</v>
      </c>
      <c r="AC1697" s="22" t="str">
        <f t="shared" si="585"/>
        <v>NO</v>
      </c>
      <c r="AD1697" s="46"/>
      <c r="AE1697" s="85">
        <v>45860</v>
      </c>
      <c r="AF1697" s="86" t="s">
        <v>113</v>
      </c>
      <c r="AG1697" s="86" t="s">
        <v>56</v>
      </c>
      <c r="AH1697" s="75">
        <v>4041</v>
      </c>
      <c r="AI1697" s="86">
        <v>10</v>
      </c>
      <c r="AJ1697" s="87">
        <v>7.45</v>
      </c>
      <c r="AK1697" s="87">
        <v>16.45</v>
      </c>
      <c r="AL1697" s="87">
        <v>16.5</v>
      </c>
      <c r="AM1697" s="86" t="s">
        <v>62</v>
      </c>
      <c r="AN1697" s="86" t="s">
        <v>49</v>
      </c>
      <c r="AO1697" s="75">
        <v>4041</v>
      </c>
    </row>
    <row r="1698" spans="1:41" ht="14.45" customHeight="1">
      <c r="A1698" s="38"/>
      <c r="B1698" s="11">
        <f t="shared" si="572"/>
        <v>45861</v>
      </c>
      <c r="C1698" s="39" t="str">
        <f t="shared" si="589"/>
        <v>ALTRO CANTIERE</v>
      </c>
      <c r="D1698" s="50" t="str">
        <f>IF(AF1698="", "", IFERROR(TEXT(INDEX(Tabella4[N°], MATCH("*"&amp;AF1698&amp;"*", Tabella4[DIPENDENTE], 0)), "0000"), "Non trovato"))</f>
        <v>0803</v>
      </c>
      <c r="E1698" s="50" t="str">
        <f>IF(AG1698="", "", IF(ISERROR(MATCH("*"&amp;AG1698&amp;"*", Tabella4[DIPENDENTE], 0)), "Non trovato", TEXT(INDEX(Tabella4[N°], MATCH("*"&amp;AG1698&amp;"*", Tabella4[DIPENDENTE], 0)), "0000")))</f>
        <v>2119</v>
      </c>
      <c r="F1698" s="48" t="str">
        <f t="shared" si="573"/>
        <v>SPINALI V</v>
      </c>
      <c r="G1698" s="48" t="str">
        <f t="shared" si="574"/>
        <v>PLATANIA M</v>
      </c>
      <c r="H1698" s="57"/>
      <c r="I1698" s="68" t="str">
        <f t="shared" si="575"/>
        <v>02</v>
      </c>
      <c r="J1698" s="39" t="str">
        <f t="shared" si="586"/>
        <v/>
      </c>
      <c r="K1698" s="40" t="str">
        <f t="shared" si="587"/>
        <v/>
      </c>
      <c r="L1698" s="48"/>
      <c r="M1698" s="41" t="str">
        <f t="shared" si="588"/>
        <v/>
      </c>
      <c r="N1698" s="41" t="str">
        <f t="shared" si="576"/>
        <v/>
      </c>
      <c r="O1698" s="10" t="str">
        <f t="shared" si="577"/>
        <v>06:00</v>
      </c>
      <c r="P1698" s="10" t="str">
        <f t="shared" si="578"/>
        <v/>
      </c>
      <c r="Q1698" s="48" t="str">
        <f t="shared" si="579"/>
        <v/>
      </c>
      <c r="R1698" s="48" t="str">
        <f t="shared" si="580"/>
        <v/>
      </c>
      <c r="S1698" s="42" t="str">
        <f t="shared" si="581"/>
        <v>DOPPIO</v>
      </c>
      <c r="T1698" s="57" t="str">
        <f>Tabella3[[#This Row],[Descrizione Attività]]</f>
        <v>ALTRO CANTIERE</v>
      </c>
      <c r="U1698" s="57" t="str">
        <f>IF(Tabella1[[#This Row],[DATA]]="","","02")</f>
        <v>02</v>
      </c>
      <c r="V1698" s="34"/>
      <c r="W1698" s="34"/>
      <c r="X1698" s="33"/>
      <c r="Y1698" s="23"/>
      <c r="Z1698" s="21" t="str">
        <f t="shared" si="582"/>
        <v>mercoledì</v>
      </c>
      <c r="AA1698" s="22">
        <f t="shared" si="583"/>
        <v>6</v>
      </c>
      <c r="AB1698" s="22" t="str">
        <f t="shared" si="584"/>
        <v>06:00</v>
      </c>
      <c r="AC1698" s="22" t="str">
        <f t="shared" si="585"/>
        <v>NO</v>
      </c>
      <c r="AD1698" s="46"/>
      <c r="AE1698" s="85">
        <v>45861</v>
      </c>
      <c r="AF1698" s="86" t="s">
        <v>69</v>
      </c>
      <c r="AG1698" s="86" t="s">
        <v>277</v>
      </c>
      <c r="AH1698" s="75">
        <v>4047</v>
      </c>
      <c r="AI1698" s="86">
        <v>10</v>
      </c>
      <c r="AJ1698" s="87">
        <v>6</v>
      </c>
      <c r="AK1698" s="87">
        <v>12</v>
      </c>
      <c r="AL1698" s="87">
        <v>12</v>
      </c>
      <c r="AM1698" s="86" t="s">
        <v>70</v>
      </c>
      <c r="AN1698" s="86" t="s">
        <v>49</v>
      </c>
      <c r="AO1698" s="75">
        <v>4047</v>
      </c>
    </row>
    <row r="1699" spans="1:41" ht="14.45" customHeight="1">
      <c r="A1699" s="38"/>
      <c r="B1699" s="11">
        <f t="shared" si="572"/>
        <v>45861</v>
      </c>
      <c r="C1699" s="39">
        <f t="shared" si="589"/>
        <v>5400257749</v>
      </c>
      <c r="D1699" s="50" t="str">
        <f>IF(AF1699="", "", IFERROR(TEXT(INDEX(Tabella4[N°], MATCH("*"&amp;AF1699&amp;"*", Tabella4[DIPENDENTE], 0)), "0000"), "Non trovato"))</f>
        <v>0242</v>
      </c>
      <c r="E1699" s="50" t="str">
        <f>IF(AG1699="", "", IF(ISERROR(MATCH("*"&amp;AG1699&amp;"*", Tabella4[DIPENDENTE], 0)), "Non trovato", TEXT(INDEX(Tabella4[N°], MATCH("*"&amp;AG1699&amp;"*", Tabella4[DIPENDENTE], 0)), "0000")))</f>
        <v>1969</v>
      </c>
      <c r="F1699" s="48" t="str">
        <f t="shared" si="573"/>
        <v>OGNISANTI A</v>
      </c>
      <c r="G1699" s="48" t="str">
        <f t="shared" si="574"/>
        <v>BELLISTRI</v>
      </c>
      <c r="H1699" s="57"/>
      <c r="I1699" s="68" t="str">
        <f t="shared" si="575"/>
        <v>02</v>
      </c>
      <c r="J1699" s="39" t="str">
        <f t="shared" si="586"/>
        <v/>
      </c>
      <c r="K1699" s="40" t="str">
        <f t="shared" si="587"/>
        <v>02:00</v>
      </c>
      <c r="L1699" s="48"/>
      <c r="M1699" s="41" t="str">
        <f t="shared" si="588"/>
        <v/>
      </c>
      <c r="N1699" s="41" t="str">
        <f t="shared" si="576"/>
        <v/>
      </c>
      <c r="O1699" s="10" t="str">
        <f t="shared" si="577"/>
        <v>02:00</v>
      </c>
      <c r="P1699" s="10" t="str">
        <f t="shared" si="578"/>
        <v/>
      </c>
      <c r="Q1699" s="48" t="str">
        <f t="shared" si="579"/>
        <v/>
      </c>
      <c r="R1699" s="48" t="str">
        <f t="shared" si="580"/>
        <v/>
      </c>
      <c r="S1699" s="42" t="str">
        <f t="shared" si="581"/>
        <v>DOPPIO</v>
      </c>
      <c r="T1699" s="57" t="str">
        <f>Tabella3[[#This Row],[Descrizione Attività]]</f>
        <v>600: ME108B Riavvolgimento motore</v>
      </c>
      <c r="U1699" s="57" t="str">
        <f>IF(Tabella1[[#This Row],[DATA]]="","","02")</f>
        <v>02</v>
      </c>
      <c r="V1699" s="34"/>
      <c r="W1699" s="34"/>
      <c r="X1699" s="33"/>
      <c r="Y1699" s="23"/>
      <c r="Z1699" s="21" t="str">
        <f t="shared" si="582"/>
        <v>mercoledì</v>
      </c>
      <c r="AA1699" s="22">
        <f t="shared" si="583"/>
        <v>2</v>
      </c>
      <c r="AB1699" s="22" t="str">
        <f t="shared" si="584"/>
        <v>02:00</v>
      </c>
      <c r="AC1699" s="22" t="str">
        <f t="shared" si="585"/>
        <v>NO</v>
      </c>
      <c r="AD1699" s="46"/>
      <c r="AE1699" s="85">
        <v>45861</v>
      </c>
      <c r="AF1699" s="86" t="s">
        <v>72</v>
      </c>
      <c r="AG1699" s="86" t="s">
        <v>73</v>
      </c>
      <c r="AH1699" s="75">
        <v>5400257749</v>
      </c>
      <c r="AI1699" s="86">
        <v>10</v>
      </c>
      <c r="AJ1699" s="87">
        <v>8</v>
      </c>
      <c r="AK1699" s="87">
        <v>10</v>
      </c>
      <c r="AL1699" s="87">
        <v>4</v>
      </c>
      <c r="AM1699" s="86" t="s">
        <v>325</v>
      </c>
      <c r="AN1699" s="86" t="s">
        <v>45</v>
      </c>
      <c r="AO1699" s="75" t="s">
        <v>124</v>
      </c>
    </row>
    <row r="1700" spans="1:41" ht="14.45" customHeight="1">
      <c r="A1700" s="38"/>
      <c r="B1700" s="11">
        <f t="shared" si="572"/>
        <v>45861</v>
      </c>
      <c r="C1700" s="39" t="str">
        <f t="shared" si="589"/>
        <v>21/103</v>
      </c>
      <c r="D1700" s="50" t="str">
        <f>IF(AF1700="", "", IFERROR(TEXT(INDEX(Tabella4[N°], MATCH("*"&amp;AF1700&amp;"*", Tabella4[DIPENDENTE], 0)), "0000"), "Non trovato"))</f>
        <v>0242</v>
      </c>
      <c r="E1700" s="50" t="str">
        <f>IF(AG1700="", "", IF(ISERROR(MATCH("*"&amp;AG1700&amp;"*", Tabella4[DIPENDENTE], 0)), "Non trovato", TEXT(INDEX(Tabella4[N°], MATCH("*"&amp;AG1700&amp;"*", Tabella4[DIPENDENTE], 0)), "0000")))</f>
        <v>1969</v>
      </c>
      <c r="F1700" s="48" t="str">
        <f t="shared" si="573"/>
        <v>OGNISANTI A</v>
      </c>
      <c r="G1700" s="48" t="str">
        <f t="shared" si="574"/>
        <v>BELLISTRI</v>
      </c>
      <c r="H1700" s="57"/>
      <c r="I1700" s="68" t="str">
        <f t="shared" si="575"/>
        <v>02</v>
      </c>
      <c r="J1700" s="39" t="str">
        <f t="shared" si="586"/>
        <v/>
      </c>
      <c r="K1700" s="40" t="str">
        <f t="shared" si="587"/>
        <v>02:00</v>
      </c>
      <c r="L1700" s="48"/>
      <c r="M1700" s="41" t="str">
        <f t="shared" si="588"/>
        <v/>
      </c>
      <c r="N1700" s="41" t="str">
        <f t="shared" si="576"/>
        <v/>
      </c>
      <c r="O1700" s="10" t="str">
        <f t="shared" si="577"/>
        <v>02:00</v>
      </c>
      <c r="P1700" s="10" t="str">
        <f t="shared" si="578"/>
        <v/>
      </c>
      <c r="Q1700" s="48" t="str">
        <f t="shared" si="579"/>
        <v/>
      </c>
      <c r="R1700" s="48" t="str">
        <f t="shared" si="580"/>
        <v/>
      </c>
      <c r="S1700" s="42" t="str">
        <f t="shared" si="581"/>
        <v>DOPPIO</v>
      </c>
      <c r="T1700" s="57" t="str">
        <f>Tabella3[[#This Row],[Descrizione Attività]]</f>
        <v>Attività elettriche varie c/o sito ISAB Energy di Priolo G</v>
      </c>
      <c r="U1700" s="57" t="str">
        <f>IF(Tabella1[[#This Row],[DATA]]="","","02")</f>
        <v>02</v>
      </c>
      <c r="V1700" s="34"/>
      <c r="W1700" s="34"/>
      <c r="X1700" s="33"/>
      <c r="Y1700" s="23"/>
      <c r="Z1700" s="21" t="str">
        <f t="shared" si="582"/>
        <v>mercoledì</v>
      </c>
      <c r="AA1700" s="22">
        <f t="shared" si="583"/>
        <v>2</v>
      </c>
      <c r="AB1700" s="22" t="str">
        <f t="shared" si="584"/>
        <v>02:00</v>
      </c>
      <c r="AC1700" s="22" t="str">
        <f t="shared" si="585"/>
        <v>NO</v>
      </c>
      <c r="AD1700" s="46"/>
      <c r="AE1700" s="85">
        <v>45861</v>
      </c>
      <c r="AF1700" s="86" t="s">
        <v>72</v>
      </c>
      <c r="AG1700" s="86" t="s">
        <v>73</v>
      </c>
      <c r="AH1700" s="75">
        <v>21103</v>
      </c>
      <c r="AI1700" s="86">
        <v>10</v>
      </c>
      <c r="AJ1700" s="87">
        <v>12</v>
      </c>
      <c r="AK1700" s="87">
        <v>14</v>
      </c>
      <c r="AL1700" s="87">
        <v>4</v>
      </c>
      <c r="AM1700" s="86" t="s">
        <v>136</v>
      </c>
      <c r="AN1700" s="86" t="s">
        <v>91</v>
      </c>
      <c r="AO1700" s="75" t="s">
        <v>137</v>
      </c>
    </row>
    <row r="1701" spans="1:41" ht="14.45" customHeight="1">
      <c r="A1701" s="38"/>
      <c r="B1701" s="11">
        <f t="shared" si="572"/>
        <v>45861</v>
      </c>
      <c r="C1701" s="39">
        <f>IF(AH1701="","", IF(OR(AH1701=4041, AH1701=4042, AH1701=4043, AH1701=4044, AH1701=4045, AH1701=4046, AH1701=4048, AH1701=4049, AH1701=4051, AH1701=4052, AH1701=4053, AH1701=4054),
404,
IF(AH1701=4047,
"ALTRO CANTIERE",
IF(AH1701=4050,
430,
IF(LEN(AH1701)=5,
MID(AH1701, 1, 2) &amp; "/" &amp; MID(AH1701, 3, 3),
AH1701)
)
)
))</f>
        <v>5400258095</v>
      </c>
      <c r="D1701" s="50" t="str">
        <f>IF(AF1701="", "", IFERROR(TEXT(INDEX(Tabella4[N°], MATCH("*"&amp;AF1701&amp;"*", Tabella4[DIPENDENTE], 0)), "0000"), "Non trovato"))</f>
        <v>0242</v>
      </c>
      <c r="E1701" s="50" t="str">
        <f>IF(AG1701="", "", IF(ISERROR(MATCH("*"&amp;AG1701&amp;"*", Tabella4[DIPENDENTE], 0)), "Non trovato", TEXT(INDEX(Tabella4[N°], MATCH("*"&amp;AG1701&amp;"*", Tabella4[DIPENDENTE], 0)), "0000")))</f>
        <v>1969</v>
      </c>
      <c r="F1701" s="48" t="str">
        <f t="shared" si="573"/>
        <v>OGNISANTI A</v>
      </c>
      <c r="G1701" s="48" t="str">
        <f t="shared" si="574"/>
        <v>BELLISTRI</v>
      </c>
      <c r="H1701" s="57"/>
      <c r="I1701" s="68" t="str">
        <f t="shared" si="575"/>
        <v>02</v>
      </c>
      <c r="J1701" s="39" t="str">
        <f t="shared" ref="J1701:J1731" si="590">IF(OR(AH1701=4041, AH1701=4048, AH1701=4049, AH1701=4054, AH1701=4050,AH1701=428),
IF(TEXT(VALUE(AB1701) -
IF(M1701&lt;&gt;"", VALUE(M1701), 0) -
IF(N1701&lt;&gt;"", VALUE(N1701), 0),
"[hh]:mm") = "00:00",
"",
TEXT(VALUE(AB1701) -
IF(M1701&lt;&gt;"", VALUE(M1701), 0) -
IF(N1701&lt;&gt;"", VALUE(N1701), 0),
"[hh]:mm")),
"")</f>
        <v/>
      </c>
      <c r="K1701" s="40" t="str">
        <f t="shared" ref="K1701:K1731" si="591">IF(AND(AH1701&lt;&gt;4041, AH1701&lt;&gt;428, AH1701&lt;&gt;4048, AH1701&lt;&gt;4054, AH1701&lt;&gt;4049, AH1701&lt;&gt;4045, AH1701&lt;&gt;4046, AH1701&lt;&gt;4052, AH1701&lt;&gt;4044, AH1701&lt;&gt;4042, AH1701&lt;&gt;4043, AH1701&lt;&gt;4053, AH1701&lt;&gt;4047, AH1701&lt;&gt;4050),
IF(ISERROR(TEXT(VALUE(AB1701) -
IF(M1701&lt;&gt;"", VALUE(M1701), 0) -
IF(N1701&lt;&gt;"", VALUE(N1701), 0),
"[hh]:mm")), "",
IF(TEXT(VALUE(AB1701) -
IF(M1701&lt;&gt;"", VALUE(M1701), 0) -
IF(N1701&lt;&gt;"", VALUE(N1701), 0),
"[hh]:mm") = "00:00",
"",
TEXT(VALUE(AB1701) -
IF(M1701&lt;&gt;"", VALUE(M1701), 0) -
IF(N1701&lt;&gt;"", VALUE(N1701), 0),
"[hh]:mm"))),
"")</f>
        <v>02:00</v>
      </c>
      <c r="L1701" s="48"/>
      <c r="M1701" s="41" t="str">
        <f t="shared" ref="M1701:M1731" si="592">IF(AND(AC1701="NO", OR(Z1701="lunedì", Z1701="martedì", Z1701="mercoledì", Z1701="giovedì", Z1701="venerdì")),
IF(Z1701="venerdì",
IF(VALUE(AB1701)&gt;VALUE("7:00"),TEXT(VALUE(AB1701)-VALUE("7:00"),"[hh]:mm"),""),
IF(VALUE(AB1701)&gt;VALUE("8:15"),TEXT(VALUE(AB1701)-VALUE("8:15"),"[hh]:mm"),"")
),
"")</f>
        <v/>
      </c>
      <c r="N1701" s="41" t="str">
        <f t="shared" si="576"/>
        <v/>
      </c>
      <c r="O1701" s="10" t="str">
        <f t="shared" si="577"/>
        <v>02:00</v>
      </c>
      <c r="P1701" s="10" t="str">
        <f t="shared" si="578"/>
        <v/>
      </c>
      <c r="Q1701" s="48" t="str">
        <f t="shared" si="579"/>
        <v/>
      </c>
      <c r="R1701" s="48" t="str">
        <f t="shared" si="580"/>
        <v/>
      </c>
      <c r="S1701" s="42" t="str">
        <f t="shared" si="581"/>
        <v>DOPPIO</v>
      </c>
      <c r="T1701" s="57" t="str">
        <f>Tabella3[[#This Row],[Descrizione Attività]]</f>
        <v>Sostituzione Trasformatore 305/A2</v>
      </c>
      <c r="U1701" s="57" t="str">
        <f>IF(Tabella1[[#This Row],[DATA]]="","","02")</f>
        <v>02</v>
      </c>
      <c r="V1701" s="34"/>
      <c r="W1701" s="34"/>
      <c r="X1701" s="33"/>
      <c r="Y1701" s="23"/>
      <c r="Z1701" s="21" t="str">
        <f t="shared" si="582"/>
        <v>mercoledì</v>
      </c>
      <c r="AA1701" s="22">
        <f t="shared" si="583"/>
        <v>2</v>
      </c>
      <c r="AB1701" s="22" t="str">
        <f t="shared" si="584"/>
        <v>02:00</v>
      </c>
      <c r="AC1701" s="22" t="str">
        <f t="shared" si="585"/>
        <v>NO</v>
      </c>
      <c r="AD1701" s="46"/>
      <c r="AE1701" s="85">
        <v>45861</v>
      </c>
      <c r="AF1701" s="86" t="s">
        <v>72</v>
      </c>
      <c r="AG1701" s="86" t="s">
        <v>73</v>
      </c>
      <c r="AH1701" s="75">
        <v>5400258095</v>
      </c>
      <c r="AI1701" s="86">
        <v>10</v>
      </c>
      <c r="AJ1701" s="87">
        <v>6</v>
      </c>
      <c r="AK1701" s="87">
        <v>8</v>
      </c>
      <c r="AL1701" s="87">
        <v>4</v>
      </c>
      <c r="AM1701" s="86" t="s">
        <v>290</v>
      </c>
      <c r="AN1701" s="86" t="s">
        <v>45</v>
      </c>
      <c r="AO1701" s="75" t="s">
        <v>61</v>
      </c>
    </row>
    <row r="1702" spans="1:41" ht="14.45" customHeight="1">
      <c r="A1702" s="38"/>
      <c r="B1702" s="11">
        <f t="shared" si="572"/>
        <v>45861</v>
      </c>
      <c r="C1702" s="39">
        <f t="shared" ref="C1702:C1731" si="593">IF(AH1702="","", IF(OR(AH1702=4041, AH1702=4042, AH1702=4043, AH1702=4044, AH1702=4045, AH1702=4046, AH1702=4048, AH1702=4049, AH1702=4051, AH1702=4052, AH1702=4053, AH1702=4054),
404,
IF(AH1702=4047,
"ALTRO CANTIERE",
IF(AH1702=4050,
430,
IF(LEN(AH1702)=5,
MID(AH1702, 1, 2) &amp; "/" &amp; MID(AH1702, 3, 3),
AH1702)
)
)
))</f>
        <v>5400258095</v>
      </c>
      <c r="D1702" s="50" t="str">
        <f>IF(AF1702="", "", IFERROR(TEXT(INDEX(Tabella4[N°], MATCH("*"&amp;AF1702&amp;"*", Tabella4[DIPENDENTE], 0)), "0000"), "Non trovato"))</f>
        <v>0510</v>
      </c>
      <c r="E1702" s="50" t="str">
        <f>IF(AG1702="", "", IF(ISERROR(MATCH("*"&amp;AG1702&amp;"*", Tabella4[DIPENDENTE], 0)), "Non trovato", TEXT(INDEX(Tabella4[N°], MATCH("*"&amp;AG1702&amp;"*", Tabella4[DIPENDENTE], 0)), "0000")))</f>
        <v>0564</v>
      </c>
      <c r="F1702" s="48" t="str">
        <f t="shared" si="573"/>
        <v>TORDONATO</v>
      </c>
      <c r="G1702" s="48" t="str">
        <f t="shared" si="574"/>
        <v>ROSSITTO D</v>
      </c>
      <c r="H1702" s="57"/>
      <c r="I1702" s="68" t="str">
        <f t="shared" si="575"/>
        <v>02</v>
      </c>
      <c r="J1702" s="39" t="str">
        <f t="shared" si="590"/>
        <v/>
      </c>
      <c r="K1702" s="40" t="str">
        <f t="shared" si="591"/>
        <v>08:00</v>
      </c>
      <c r="L1702" s="48"/>
      <c r="M1702" s="41" t="str">
        <f t="shared" si="592"/>
        <v/>
      </c>
      <c r="N1702" s="41" t="str">
        <f t="shared" si="576"/>
        <v/>
      </c>
      <c r="O1702" s="10" t="str">
        <f t="shared" si="577"/>
        <v>08:00</v>
      </c>
      <c r="P1702" s="10" t="str">
        <f t="shared" si="578"/>
        <v/>
      </c>
      <c r="Q1702" s="48" t="str">
        <f t="shared" si="579"/>
        <v/>
      </c>
      <c r="R1702" s="48" t="str">
        <f t="shared" si="580"/>
        <v/>
      </c>
      <c r="S1702" s="42" t="str">
        <f t="shared" si="581"/>
        <v>DOPPIO</v>
      </c>
      <c r="T1702" s="57" t="str">
        <f>Tabella3[[#This Row],[Descrizione Attività]]</f>
        <v>Sostituzione Trasformatore 305/A2</v>
      </c>
      <c r="U1702" s="57" t="str">
        <f>IF(Tabella1[[#This Row],[DATA]]="","","02")</f>
        <v>02</v>
      </c>
      <c r="V1702" s="34"/>
      <c r="W1702" s="34"/>
      <c r="X1702" s="33"/>
      <c r="Y1702" s="23"/>
      <c r="Z1702" s="21" t="str">
        <f t="shared" si="582"/>
        <v>mercoledì</v>
      </c>
      <c r="AA1702" s="22">
        <f t="shared" si="583"/>
        <v>8</v>
      </c>
      <c r="AB1702" s="22" t="str">
        <f t="shared" si="584"/>
        <v>08:00</v>
      </c>
      <c r="AC1702" s="22" t="str">
        <f t="shared" si="585"/>
        <v>NO</v>
      </c>
      <c r="AD1702" s="46"/>
      <c r="AE1702" s="85">
        <v>45861</v>
      </c>
      <c r="AF1702" s="86" t="s">
        <v>143</v>
      </c>
      <c r="AG1702" s="86" t="s">
        <v>309</v>
      </c>
      <c r="AH1702" s="75">
        <v>5400258095</v>
      </c>
      <c r="AI1702" s="86">
        <v>10</v>
      </c>
      <c r="AJ1702" s="87">
        <v>6</v>
      </c>
      <c r="AK1702" s="87">
        <v>14</v>
      </c>
      <c r="AL1702" s="87">
        <v>16</v>
      </c>
      <c r="AM1702" s="86" t="s">
        <v>290</v>
      </c>
      <c r="AN1702" s="86" t="s">
        <v>45</v>
      </c>
      <c r="AO1702" s="75" t="s">
        <v>61</v>
      </c>
    </row>
    <row r="1703" spans="1:41" ht="14.45" customHeight="1">
      <c r="A1703" s="38"/>
      <c r="B1703" s="11">
        <f t="shared" si="572"/>
        <v>45861</v>
      </c>
      <c r="C1703" s="39">
        <f t="shared" si="593"/>
        <v>5400258095</v>
      </c>
      <c r="D1703" s="50" t="str">
        <f>IF(AF1703="", "", IFERROR(TEXT(INDEX(Tabella4[N°], MATCH("*"&amp;AF1703&amp;"*", Tabella4[DIPENDENTE], 0)), "0000"), "Non trovato"))</f>
        <v>0511</v>
      </c>
      <c r="E1703" s="50" t="str">
        <f>IF(AG1703="", "", IF(ISERROR(MATCH("*"&amp;AG1703&amp;"*", Tabella4[DIPENDENTE], 0)), "Non trovato", TEXT(INDEX(Tabella4[N°], MATCH("*"&amp;AG1703&amp;"*", Tabella4[DIPENDENTE], 0)), "0000")))</f>
        <v/>
      </c>
      <c r="F1703" s="48" t="str">
        <f t="shared" si="573"/>
        <v>DI GRANDE D</v>
      </c>
      <c r="G1703" s="48" t="str">
        <f t="shared" si="574"/>
        <v/>
      </c>
      <c r="H1703" s="57"/>
      <c r="I1703" s="68" t="str">
        <f t="shared" si="575"/>
        <v>02</v>
      </c>
      <c r="J1703" s="39" t="str">
        <f t="shared" si="590"/>
        <v/>
      </c>
      <c r="K1703" s="40" t="str">
        <f t="shared" si="591"/>
        <v>08:00</v>
      </c>
      <c r="L1703" s="48"/>
      <c r="M1703" s="41" t="str">
        <f t="shared" si="592"/>
        <v/>
      </c>
      <c r="N1703" s="41" t="str">
        <f t="shared" si="576"/>
        <v/>
      </c>
      <c r="O1703" s="10" t="str">
        <f t="shared" si="577"/>
        <v>08:00</v>
      </c>
      <c r="P1703" s="10" t="str">
        <f t="shared" si="578"/>
        <v/>
      </c>
      <c r="Q1703" s="48" t="str">
        <f t="shared" si="579"/>
        <v/>
      </c>
      <c r="R1703" s="48" t="str">
        <f t="shared" si="580"/>
        <v/>
      </c>
      <c r="S1703" s="42" t="str">
        <f t="shared" si="581"/>
        <v>SINGOLO</v>
      </c>
      <c r="T1703" s="57" t="str">
        <f>Tabella3[[#This Row],[Descrizione Attività]]</f>
        <v>Sostituzione Trasformatore 305/A2</v>
      </c>
      <c r="U1703" s="57" t="str">
        <f>IF(Tabella1[[#This Row],[DATA]]="","","02")</f>
        <v>02</v>
      </c>
      <c r="V1703" s="34"/>
      <c r="W1703" s="34"/>
      <c r="X1703" s="33"/>
      <c r="Y1703" s="23"/>
      <c r="Z1703" s="21" t="str">
        <f t="shared" si="582"/>
        <v>mercoledì</v>
      </c>
      <c r="AA1703" s="22">
        <f t="shared" si="583"/>
        <v>8</v>
      </c>
      <c r="AB1703" s="22" t="str">
        <f t="shared" si="584"/>
        <v>08:00</v>
      </c>
      <c r="AC1703" s="22" t="str">
        <f t="shared" si="585"/>
        <v>NO</v>
      </c>
      <c r="AD1703" s="46"/>
      <c r="AE1703" s="85">
        <v>45861</v>
      </c>
      <c r="AF1703" s="86" t="s">
        <v>144</v>
      </c>
      <c r="AG1703" s="86"/>
      <c r="AH1703" s="75">
        <v>5400258095</v>
      </c>
      <c r="AI1703" s="86">
        <v>10</v>
      </c>
      <c r="AJ1703" s="87">
        <v>6</v>
      </c>
      <c r="AK1703" s="87">
        <v>14</v>
      </c>
      <c r="AL1703" s="87">
        <v>8</v>
      </c>
      <c r="AM1703" s="86" t="s">
        <v>290</v>
      </c>
      <c r="AN1703" s="86" t="s">
        <v>45</v>
      </c>
      <c r="AO1703" s="75" t="s">
        <v>61</v>
      </c>
    </row>
    <row r="1704" spans="1:41" ht="14.45" customHeight="1">
      <c r="A1704" s="38"/>
      <c r="B1704" s="11">
        <f t="shared" si="572"/>
        <v>45861</v>
      </c>
      <c r="C1704" s="39">
        <f t="shared" si="593"/>
        <v>5400258638</v>
      </c>
      <c r="D1704" s="50" t="str">
        <f>IF(AF1704="", "", IFERROR(TEXT(INDEX(Tabella4[N°], MATCH("*"&amp;AF1704&amp;"*", Tabella4[DIPENDENTE], 0)), "0000"), "Non trovato"))</f>
        <v>0497</v>
      </c>
      <c r="E1704" s="50" t="str">
        <f>IF(AG1704="", "", IF(ISERROR(MATCH("*"&amp;AG1704&amp;"*", Tabella4[DIPENDENTE], 0)), "Non trovato", TEXT(INDEX(Tabella4[N°], MATCH("*"&amp;AG1704&amp;"*", Tabella4[DIPENDENTE], 0)), "0000")))</f>
        <v>0430</v>
      </c>
      <c r="F1704" s="48" t="str">
        <f t="shared" si="573"/>
        <v>RANDAZZO</v>
      </c>
      <c r="G1704" s="48" t="str">
        <f t="shared" si="574"/>
        <v>DI GRANDE F ING</v>
      </c>
      <c r="H1704" s="57"/>
      <c r="I1704" s="68" t="str">
        <f t="shared" si="575"/>
        <v>02</v>
      </c>
      <c r="J1704" s="39" t="str">
        <f t="shared" si="590"/>
        <v/>
      </c>
      <c r="K1704" s="40" t="str">
        <f t="shared" si="591"/>
        <v>06:30</v>
      </c>
      <c r="L1704" s="48"/>
      <c r="M1704" s="41" t="str">
        <f t="shared" si="592"/>
        <v/>
      </c>
      <c r="N1704" s="41" t="str">
        <f t="shared" si="576"/>
        <v/>
      </c>
      <c r="O1704" s="10" t="str">
        <f t="shared" si="577"/>
        <v>06:30</v>
      </c>
      <c r="P1704" s="10" t="str">
        <f t="shared" si="578"/>
        <v/>
      </c>
      <c r="Q1704" s="48" t="str">
        <f t="shared" si="579"/>
        <v/>
      </c>
      <c r="R1704" s="48" t="str">
        <f t="shared" si="580"/>
        <v/>
      </c>
      <c r="S1704" s="42" t="str">
        <f t="shared" si="581"/>
        <v>DOPPIO</v>
      </c>
      <c r="T1704" s="57" t="str">
        <f>Tabella3[[#This Row],[Descrizione Attività]]</f>
        <v>diagnostica trasformatore</v>
      </c>
      <c r="U1704" s="57" t="str">
        <f>IF(Tabella1[[#This Row],[DATA]]="","","02")</f>
        <v>02</v>
      </c>
      <c r="V1704" s="34"/>
      <c r="W1704" s="34"/>
      <c r="X1704" s="33"/>
      <c r="Y1704" s="23"/>
      <c r="Z1704" s="21" t="str">
        <f t="shared" si="582"/>
        <v>mercoledì</v>
      </c>
      <c r="AA1704" s="22">
        <f t="shared" si="583"/>
        <v>6.5</v>
      </c>
      <c r="AB1704" s="22" t="str">
        <f t="shared" si="584"/>
        <v>06:30</v>
      </c>
      <c r="AC1704" s="22" t="str">
        <f t="shared" si="585"/>
        <v>NO</v>
      </c>
      <c r="AD1704" s="46"/>
      <c r="AE1704" s="85">
        <v>45861</v>
      </c>
      <c r="AF1704" s="86" t="s">
        <v>326</v>
      </c>
      <c r="AG1704" s="86" t="s">
        <v>289</v>
      </c>
      <c r="AH1704" s="75">
        <v>5400258638</v>
      </c>
      <c r="AI1704" s="86">
        <v>10</v>
      </c>
      <c r="AJ1704" s="87">
        <v>6.3</v>
      </c>
      <c r="AK1704" s="87">
        <v>13</v>
      </c>
      <c r="AL1704" s="87">
        <v>13</v>
      </c>
      <c r="AM1704" s="86" t="s">
        <v>327</v>
      </c>
      <c r="AN1704" s="86" t="s">
        <v>45</v>
      </c>
      <c r="AO1704" s="75" t="s">
        <v>61</v>
      </c>
    </row>
    <row r="1705" spans="1:41" ht="14.45" customHeight="1">
      <c r="A1705" s="38"/>
      <c r="B1705" s="11">
        <f t="shared" si="572"/>
        <v>45861</v>
      </c>
      <c r="C1705" s="39">
        <f t="shared" si="593"/>
        <v>5400257239</v>
      </c>
      <c r="D1705" s="50" t="str">
        <f>IF(AF1705="", "", IFERROR(TEXT(INDEX(Tabella4[N°], MATCH("*"&amp;AF1705&amp;"*", Tabella4[DIPENDENTE], 0)), "0000"), "Non trovato"))</f>
        <v>0552</v>
      </c>
      <c r="E1705" s="50" t="str">
        <f>IF(AG1705="", "", IF(ISERROR(MATCH("*"&amp;AG1705&amp;"*", Tabella4[DIPENDENTE], 0)), "Non trovato", TEXT(INDEX(Tabella4[N°], MATCH("*"&amp;AG1705&amp;"*", Tabella4[DIPENDENTE], 0)), "0000")))</f>
        <v/>
      </c>
      <c r="F1705" s="48" t="str">
        <f t="shared" si="573"/>
        <v>DI MARE</v>
      </c>
      <c r="G1705" s="48" t="str">
        <f t="shared" si="574"/>
        <v/>
      </c>
      <c r="H1705" s="57"/>
      <c r="I1705" s="68" t="str">
        <f t="shared" si="575"/>
        <v>02</v>
      </c>
      <c r="J1705" s="39" t="str">
        <f t="shared" si="590"/>
        <v/>
      </c>
      <c r="K1705" s="40" t="str">
        <f t="shared" si="591"/>
        <v>07:45</v>
      </c>
      <c r="L1705" s="48"/>
      <c r="M1705" s="41" t="str">
        <f t="shared" si="592"/>
        <v/>
      </c>
      <c r="N1705" s="41" t="str">
        <f t="shared" si="576"/>
        <v/>
      </c>
      <c r="O1705" s="10" t="str">
        <f t="shared" si="577"/>
        <v>07:45</v>
      </c>
      <c r="P1705" s="10" t="str">
        <f t="shared" si="578"/>
        <v/>
      </c>
      <c r="Q1705" s="48" t="str">
        <f t="shared" si="579"/>
        <v/>
      </c>
      <c r="R1705" s="48" t="str">
        <f t="shared" si="580"/>
        <v/>
      </c>
      <c r="S1705" s="42" t="str">
        <f t="shared" si="581"/>
        <v>SINGOLO</v>
      </c>
      <c r="T1705" s="57" t="str">
        <f>Tabella3[[#This Row],[Descrizione Attività]]</f>
        <v>ARCOM BLE PON: squ ele corrett Luglio</v>
      </c>
      <c r="U1705" s="57" t="str">
        <f>IF(Tabella1[[#This Row],[DATA]]="","","02")</f>
        <v>02</v>
      </c>
      <c r="V1705" s="34"/>
      <c r="W1705" s="34"/>
      <c r="X1705" s="33"/>
      <c r="Y1705" s="23"/>
      <c r="Z1705" s="21" t="str">
        <f t="shared" si="582"/>
        <v>mercoledì</v>
      </c>
      <c r="AA1705" s="22">
        <f t="shared" si="583"/>
        <v>7.75</v>
      </c>
      <c r="AB1705" s="22" t="str">
        <f t="shared" si="584"/>
        <v>07:45</v>
      </c>
      <c r="AC1705" s="22" t="str">
        <f t="shared" si="585"/>
        <v>NO</v>
      </c>
      <c r="AD1705" s="46"/>
      <c r="AE1705" s="85">
        <v>45861</v>
      </c>
      <c r="AF1705" s="86" t="s">
        <v>63</v>
      </c>
      <c r="AG1705" s="86"/>
      <c r="AH1705" s="75">
        <v>5400257239</v>
      </c>
      <c r="AI1705" s="86">
        <v>10</v>
      </c>
      <c r="AJ1705" s="87">
        <v>6.15</v>
      </c>
      <c r="AK1705" s="87">
        <v>14</v>
      </c>
      <c r="AL1705" s="87">
        <v>7.75</v>
      </c>
      <c r="AM1705" s="86" t="s">
        <v>258</v>
      </c>
      <c r="AN1705" s="86" t="s">
        <v>45</v>
      </c>
      <c r="AO1705" s="75" t="s">
        <v>61</v>
      </c>
    </row>
    <row r="1706" spans="1:41" ht="14.45" customHeight="1">
      <c r="A1706" s="38"/>
      <c r="B1706" s="11">
        <f t="shared" si="572"/>
        <v>45861</v>
      </c>
      <c r="C1706" s="39">
        <f t="shared" si="593"/>
        <v>5400257239</v>
      </c>
      <c r="D1706" s="50" t="str">
        <f>IF(AF1706="", "", IFERROR(TEXT(INDEX(Tabella4[N°], MATCH("*"&amp;AF1706&amp;"*", Tabella4[DIPENDENTE], 0)), "0000"), "Non trovato"))</f>
        <v>0431</v>
      </c>
      <c r="E1706" s="50" t="str">
        <f>IF(AG1706="", "", IF(ISERROR(MATCH("*"&amp;AG1706&amp;"*", Tabella4[DIPENDENTE], 0)), "Non trovato", TEXT(INDEX(Tabella4[N°], MATCH("*"&amp;AG1706&amp;"*", Tabella4[DIPENDENTE], 0)), "0000")))</f>
        <v/>
      </c>
      <c r="F1706" s="48" t="str">
        <f t="shared" si="573"/>
        <v>DI NICOLA</v>
      </c>
      <c r="G1706" s="48" t="str">
        <f t="shared" si="574"/>
        <v/>
      </c>
      <c r="H1706" s="57"/>
      <c r="I1706" s="68" t="str">
        <f t="shared" si="575"/>
        <v>02</v>
      </c>
      <c r="J1706" s="39" t="str">
        <f t="shared" si="590"/>
        <v/>
      </c>
      <c r="K1706" s="40" t="str">
        <f t="shared" si="591"/>
        <v>08:00</v>
      </c>
      <c r="L1706" s="48"/>
      <c r="M1706" s="41" t="str">
        <f t="shared" si="592"/>
        <v/>
      </c>
      <c r="N1706" s="41" t="str">
        <f t="shared" si="576"/>
        <v/>
      </c>
      <c r="O1706" s="10" t="str">
        <f t="shared" si="577"/>
        <v>08:00</v>
      </c>
      <c r="P1706" s="10" t="str">
        <f t="shared" si="578"/>
        <v/>
      </c>
      <c r="Q1706" s="48" t="str">
        <f t="shared" si="579"/>
        <v/>
      </c>
      <c r="R1706" s="48" t="str">
        <f t="shared" si="580"/>
        <v/>
      </c>
      <c r="S1706" s="42" t="str">
        <f t="shared" si="581"/>
        <v>SINGOLO</v>
      </c>
      <c r="T1706" s="57" t="str">
        <f>Tabella3[[#This Row],[Descrizione Attività]]</f>
        <v>ARCOM BLE PON: squ ele corrett Luglio</v>
      </c>
      <c r="U1706" s="57" t="str">
        <f>IF(Tabella1[[#This Row],[DATA]]="","","02")</f>
        <v>02</v>
      </c>
      <c r="V1706" s="34"/>
      <c r="W1706" s="34"/>
      <c r="X1706" s="33"/>
      <c r="Y1706" s="23"/>
      <c r="Z1706" s="21" t="str">
        <f t="shared" si="582"/>
        <v>mercoledì</v>
      </c>
      <c r="AA1706" s="22">
        <f t="shared" si="583"/>
        <v>8</v>
      </c>
      <c r="AB1706" s="22" t="str">
        <f t="shared" si="584"/>
        <v>08:00</v>
      </c>
      <c r="AC1706" s="22" t="str">
        <f t="shared" si="585"/>
        <v>NO</v>
      </c>
      <c r="AD1706" s="46"/>
      <c r="AE1706" s="85">
        <v>45861</v>
      </c>
      <c r="AF1706" s="86" t="s">
        <v>64</v>
      </c>
      <c r="AG1706" s="86"/>
      <c r="AH1706" s="75">
        <v>5400257239</v>
      </c>
      <c r="AI1706" s="86">
        <v>10</v>
      </c>
      <c r="AJ1706" s="87">
        <v>6</v>
      </c>
      <c r="AK1706" s="87">
        <v>14</v>
      </c>
      <c r="AL1706" s="87">
        <v>8</v>
      </c>
      <c r="AM1706" s="86" t="s">
        <v>258</v>
      </c>
      <c r="AN1706" s="86" t="s">
        <v>45</v>
      </c>
      <c r="AO1706" s="75" t="s">
        <v>61</v>
      </c>
    </row>
    <row r="1707" spans="1:41" ht="14.45" customHeight="1">
      <c r="A1707" s="38"/>
      <c r="B1707" s="11">
        <f t="shared" si="572"/>
        <v>45861</v>
      </c>
      <c r="C1707" s="39">
        <f t="shared" si="593"/>
        <v>5400258744</v>
      </c>
      <c r="D1707" s="50" t="str">
        <f>IF(AF1707="", "", IFERROR(TEXT(INDEX(Tabella4[N°], MATCH("*"&amp;AF1707&amp;"*", Tabella4[DIPENDENTE], 0)), "0000"), "Non trovato"))</f>
        <v>1976</v>
      </c>
      <c r="E1707" s="50" t="str">
        <f>IF(AG1707="", "", IF(ISERROR(MATCH("*"&amp;AG1707&amp;"*", Tabella4[DIPENDENTE], 0)), "Non trovato", TEXT(INDEX(Tabella4[N°], MATCH("*"&amp;AG1707&amp;"*", Tabella4[DIPENDENTE], 0)), "0000")))</f>
        <v>2150</v>
      </c>
      <c r="F1707" s="48" t="str">
        <f t="shared" si="573"/>
        <v>RIZZA F</v>
      </c>
      <c r="G1707" s="48" t="str">
        <f t="shared" si="574"/>
        <v>RIZZA C</v>
      </c>
      <c r="H1707" s="57"/>
      <c r="I1707" s="68" t="str">
        <f t="shared" si="575"/>
        <v>02</v>
      </c>
      <c r="J1707" s="39" t="str">
        <f t="shared" si="590"/>
        <v/>
      </c>
      <c r="K1707" s="40" t="str">
        <f t="shared" si="591"/>
        <v>05:00</v>
      </c>
      <c r="L1707" s="48"/>
      <c r="M1707" s="41" t="str">
        <f t="shared" si="592"/>
        <v/>
      </c>
      <c r="N1707" s="41" t="str">
        <f t="shared" si="576"/>
        <v/>
      </c>
      <c r="O1707" s="10" t="str">
        <f t="shared" si="577"/>
        <v>05:00</v>
      </c>
      <c r="P1707" s="10" t="str">
        <f t="shared" si="578"/>
        <v/>
      </c>
      <c r="Q1707" s="48" t="str">
        <f t="shared" si="579"/>
        <v/>
      </c>
      <c r="R1707" s="48" t="str">
        <f t="shared" si="580"/>
        <v/>
      </c>
      <c r="S1707" s="42" t="str">
        <f t="shared" si="581"/>
        <v>DOPPIO</v>
      </c>
      <c r="T1707" s="57" t="str">
        <f>Tabella3[[#This Row],[Descrizione Attività]]</f>
        <v>Aliment.elett.CDZ CDZ piano II DIR sud</v>
      </c>
      <c r="U1707" s="57" t="str">
        <f>IF(Tabella1[[#This Row],[DATA]]="","","02")</f>
        <v>02</v>
      </c>
      <c r="V1707" s="34"/>
      <c r="W1707" s="34"/>
      <c r="X1707" s="33"/>
      <c r="Y1707" s="23"/>
      <c r="Z1707" s="21" t="str">
        <f t="shared" si="582"/>
        <v>mercoledì</v>
      </c>
      <c r="AA1707" s="22">
        <f t="shared" si="583"/>
        <v>5</v>
      </c>
      <c r="AB1707" s="22" t="str">
        <f t="shared" si="584"/>
        <v>05:00</v>
      </c>
      <c r="AC1707" s="22" t="str">
        <f t="shared" si="585"/>
        <v>NO</v>
      </c>
      <c r="AD1707" s="46"/>
      <c r="AE1707" s="85">
        <v>45861</v>
      </c>
      <c r="AF1707" s="86" t="s">
        <v>77</v>
      </c>
      <c r="AG1707" s="86" t="s">
        <v>78</v>
      </c>
      <c r="AH1707" s="75">
        <v>5400258744</v>
      </c>
      <c r="AI1707" s="86">
        <v>10</v>
      </c>
      <c r="AJ1707" s="87">
        <v>6</v>
      </c>
      <c r="AK1707" s="87">
        <v>11</v>
      </c>
      <c r="AL1707" s="87">
        <v>10</v>
      </c>
      <c r="AM1707" s="86" t="s">
        <v>318</v>
      </c>
      <c r="AN1707" s="86" t="s">
        <v>45</v>
      </c>
      <c r="AO1707" s="75" t="s">
        <v>61</v>
      </c>
    </row>
    <row r="1708" spans="1:41" ht="14.45" customHeight="1">
      <c r="A1708" s="38"/>
      <c r="B1708" s="11">
        <f t="shared" si="572"/>
        <v>45861</v>
      </c>
      <c r="C1708" s="39">
        <f t="shared" si="593"/>
        <v>5400258561</v>
      </c>
      <c r="D1708" s="50" t="str">
        <f>IF(AF1708="", "", IFERROR(TEXT(INDEX(Tabella4[N°], MATCH("*"&amp;AF1708&amp;"*", Tabella4[DIPENDENTE], 0)), "0000"), "Non trovato"))</f>
        <v>0427</v>
      </c>
      <c r="E1708" s="50" t="str">
        <f>IF(AG1708="", "", IF(ISERROR(MATCH("*"&amp;AG1708&amp;"*", Tabella4[DIPENDENTE], 0)), "Non trovato", TEXT(INDEX(Tabella4[N°], MATCH("*"&amp;AG1708&amp;"*", Tabella4[DIPENDENTE], 0)), "0000")))</f>
        <v>2083</v>
      </c>
      <c r="F1708" s="48" t="str">
        <f t="shared" si="573"/>
        <v>CAVALIERE</v>
      </c>
      <c r="G1708" s="48" t="str">
        <f t="shared" si="574"/>
        <v>NOCERA</v>
      </c>
      <c r="H1708" s="57"/>
      <c r="I1708" s="68" t="str">
        <f t="shared" si="575"/>
        <v>02</v>
      </c>
      <c r="J1708" s="39" t="str">
        <f t="shared" si="590"/>
        <v/>
      </c>
      <c r="K1708" s="40" t="str">
        <f t="shared" si="591"/>
        <v>08:00</v>
      </c>
      <c r="L1708" s="48"/>
      <c r="M1708" s="41" t="str">
        <f t="shared" si="592"/>
        <v/>
      </c>
      <c r="N1708" s="41" t="str">
        <f t="shared" si="576"/>
        <v/>
      </c>
      <c r="O1708" s="10" t="str">
        <f t="shared" si="577"/>
        <v>08:00</v>
      </c>
      <c r="P1708" s="10" t="str">
        <f t="shared" si="578"/>
        <v/>
      </c>
      <c r="Q1708" s="48" t="str">
        <f t="shared" si="579"/>
        <v/>
      </c>
      <c r="R1708" s="48" t="str">
        <f t="shared" si="580"/>
        <v/>
      </c>
      <c r="S1708" s="42" t="str">
        <f t="shared" si="581"/>
        <v>DOPPIO</v>
      </c>
      <c r="T1708" s="57" t="str">
        <f>Tabella3[[#This Row],[Descrizione Attività]]</f>
        <v>100_REALIZ LOOP SCI</v>
      </c>
      <c r="U1708" s="57" t="str">
        <f>IF(Tabella1[[#This Row],[DATA]]="","","02")</f>
        <v>02</v>
      </c>
      <c r="V1708" s="34"/>
      <c r="W1708" s="34"/>
      <c r="X1708" s="33"/>
      <c r="Y1708" s="23"/>
      <c r="Z1708" s="21" t="str">
        <f t="shared" si="582"/>
        <v>mercoledì</v>
      </c>
      <c r="AA1708" s="22">
        <f t="shared" si="583"/>
        <v>8</v>
      </c>
      <c r="AB1708" s="22" t="str">
        <f t="shared" si="584"/>
        <v>08:00</v>
      </c>
      <c r="AC1708" s="22" t="str">
        <f t="shared" si="585"/>
        <v>NO</v>
      </c>
      <c r="AD1708" s="46"/>
      <c r="AE1708" s="85">
        <v>45861</v>
      </c>
      <c r="AF1708" s="86" t="s">
        <v>75</v>
      </c>
      <c r="AG1708" s="86" t="s">
        <v>88</v>
      </c>
      <c r="AH1708" s="75">
        <v>5400258561</v>
      </c>
      <c r="AI1708" s="86">
        <v>10</v>
      </c>
      <c r="AJ1708" s="87">
        <v>6</v>
      </c>
      <c r="AK1708" s="87">
        <v>14</v>
      </c>
      <c r="AL1708" s="87">
        <v>16</v>
      </c>
      <c r="AM1708" s="86" t="s">
        <v>328</v>
      </c>
      <c r="AN1708" s="86" t="s">
        <v>45</v>
      </c>
      <c r="AO1708" s="75" t="s">
        <v>46</v>
      </c>
    </row>
    <row r="1709" spans="1:41" ht="14.45" customHeight="1">
      <c r="A1709" s="38"/>
      <c r="B1709" s="11">
        <f t="shared" si="572"/>
        <v>45861</v>
      </c>
      <c r="C1709" s="39">
        <f t="shared" si="593"/>
        <v>5400261041</v>
      </c>
      <c r="D1709" s="50" t="str">
        <f>IF(AF1709="", "", IFERROR(TEXT(INDEX(Tabella4[N°], MATCH("*"&amp;AF1709&amp;"*", Tabella4[DIPENDENTE], 0)), "0000"), "Non trovato"))</f>
        <v>0243</v>
      </c>
      <c r="E1709" s="50" t="str">
        <f>IF(AG1709="", "", IF(ISERROR(MATCH("*"&amp;AG1709&amp;"*", Tabella4[DIPENDENTE], 0)), "Non trovato", TEXT(INDEX(Tabella4[N°], MATCH("*"&amp;AG1709&amp;"*", Tabella4[DIPENDENTE], 0)), "0000")))</f>
        <v/>
      </c>
      <c r="F1709" s="48" t="str">
        <f t="shared" si="573"/>
        <v>PUGLIARES</v>
      </c>
      <c r="G1709" s="48" t="str">
        <f t="shared" si="574"/>
        <v/>
      </c>
      <c r="H1709" s="57"/>
      <c r="I1709" s="68" t="str">
        <f t="shared" si="575"/>
        <v>02</v>
      </c>
      <c r="J1709" s="39" t="str">
        <f t="shared" si="590"/>
        <v/>
      </c>
      <c r="K1709" s="40" t="str">
        <f t="shared" si="591"/>
        <v>06:30</v>
      </c>
      <c r="L1709" s="48"/>
      <c r="M1709" s="41" t="str">
        <f t="shared" si="592"/>
        <v/>
      </c>
      <c r="N1709" s="41" t="str">
        <f t="shared" si="576"/>
        <v/>
      </c>
      <c r="O1709" s="10" t="str">
        <f t="shared" si="577"/>
        <v>06:30</v>
      </c>
      <c r="P1709" s="10" t="str">
        <f t="shared" si="578"/>
        <v/>
      </c>
      <c r="Q1709" s="48" t="str">
        <f t="shared" si="579"/>
        <v/>
      </c>
      <c r="R1709" s="48" t="str">
        <f t="shared" si="580"/>
        <v/>
      </c>
      <c r="S1709" s="42" t="str">
        <f t="shared" si="581"/>
        <v>SINGOLO</v>
      </c>
      <c r="T1709" s="57" t="str">
        <f>Tabella3[[#This Row],[Descrizione Attività]]</f>
        <v>ASSISTENZA ELETTRICA ATTIVITA' EDILE IMP 2800 LUGLIO 2025 (PREV 4066)</v>
      </c>
      <c r="U1709" s="57" t="str">
        <f>IF(Tabella1[[#This Row],[DATA]]="","","02")</f>
        <v>02</v>
      </c>
      <c r="V1709" s="34"/>
      <c r="W1709" s="34"/>
      <c r="X1709" s="33"/>
      <c r="Y1709" s="23"/>
      <c r="Z1709" s="21" t="str">
        <f t="shared" si="582"/>
        <v>mercoledì</v>
      </c>
      <c r="AA1709" s="22">
        <f t="shared" si="583"/>
        <v>6.5</v>
      </c>
      <c r="AB1709" s="22" t="str">
        <f t="shared" si="584"/>
        <v>06:30</v>
      </c>
      <c r="AC1709" s="22" t="str">
        <f t="shared" si="585"/>
        <v>NO</v>
      </c>
      <c r="AD1709" s="46"/>
      <c r="AE1709" s="85">
        <v>45861</v>
      </c>
      <c r="AF1709" s="86" t="s">
        <v>89</v>
      </c>
      <c r="AG1709" s="86"/>
      <c r="AH1709" s="75">
        <v>5400261041</v>
      </c>
      <c r="AI1709" s="86">
        <v>10</v>
      </c>
      <c r="AJ1709" s="87">
        <v>6</v>
      </c>
      <c r="AK1709" s="87">
        <v>12.3</v>
      </c>
      <c r="AL1709" s="87">
        <v>6.5</v>
      </c>
      <c r="AM1709" s="86" t="s">
        <v>257</v>
      </c>
      <c r="AN1709" s="86" t="s">
        <v>91</v>
      </c>
      <c r="AO1709" s="75" t="s">
        <v>61</v>
      </c>
    </row>
    <row r="1710" spans="1:41" ht="14.45" customHeight="1">
      <c r="A1710" s="38"/>
      <c r="B1710" s="11">
        <f t="shared" si="572"/>
        <v>45861</v>
      </c>
      <c r="C1710" s="39">
        <f t="shared" si="593"/>
        <v>5400256987</v>
      </c>
      <c r="D1710" s="50" t="str">
        <f>IF(AF1710="", "", IFERROR(TEXT(INDEX(Tabella4[N°], MATCH("*"&amp;AF1710&amp;"*", Tabella4[DIPENDENTE], 0)), "0000"), "Non trovato"))</f>
        <v>0475</v>
      </c>
      <c r="E1710" s="50" t="str">
        <f>IF(AG1710="", "", IF(ISERROR(MATCH("*"&amp;AG1710&amp;"*", Tabella4[DIPENDENTE], 0)), "Non trovato", TEXT(INDEX(Tabella4[N°], MATCH("*"&amp;AG1710&amp;"*", Tabella4[DIPENDENTE], 0)), "0000")))</f>
        <v>0304</v>
      </c>
      <c r="F1710" s="48" t="str">
        <f t="shared" si="573"/>
        <v>TRINGALI</v>
      </c>
      <c r="G1710" s="48" t="str">
        <f t="shared" si="574"/>
        <v>MANSERVIGI</v>
      </c>
      <c r="H1710" s="57"/>
      <c r="I1710" s="68" t="str">
        <f t="shared" si="575"/>
        <v>02</v>
      </c>
      <c r="J1710" s="39" t="str">
        <f t="shared" si="590"/>
        <v/>
      </c>
      <c r="K1710" s="40" t="str">
        <f t="shared" si="591"/>
        <v>06:30</v>
      </c>
      <c r="L1710" s="48"/>
      <c r="M1710" s="41" t="str">
        <f t="shared" si="592"/>
        <v/>
      </c>
      <c r="N1710" s="41" t="str">
        <f t="shared" si="576"/>
        <v/>
      </c>
      <c r="O1710" s="10" t="str">
        <f t="shared" si="577"/>
        <v>06:30</v>
      </c>
      <c r="P1710" s="10" t="str">
        <f t="shared" si="578"/>
        <v/>
      </c>
      <c r="Q1710" s="48" t="str">
        <f t="shared" si="579"/>
        <v/>
      </c>
      <c r="R1710" s="48" t="str">
        <f t="shared" si="580"/>
        <v/>
      </c>
      <c r="S1710" s="42" t="str">
        <f t="shared" si="581"/>
        <v>DOPPIO</v>
      </c>
      <c r="T1710" s="57" t="str">
        <f>Tabella3[[#This Row],[Descrizione Attività]]</f>
        <v>SUD_Alim.ele gateway sistema SMART ABB</v>
      </c>
      <c r="U1710" s="57" t="str">
        <f>IF(Tabella1[[#This Row],[DATA]]="","","02")</f>
        <v>02</v>
      </c>
      <c r="V1710" s="34"/>
      <c r="W1710" s="34"/>
      <c r="X1710" s="33"/>
      <c r="Y1710" s="23"/>
      <c r="Z1710" s="21" t="str">
        <f t="shared" si="582"/>
        <v>mercoledì</v>
      </c>
      <c r="AA1710" s="22">
        <f t="shared" si="583"/>
        <v>6.5</v>
      </c>
      <c r="AB1710" s="22" t="str">
        <f t="shared" si="584"/>
        <v>06:30</v>
      </c>
      <c r="AC1710" s="22" t="str">
        <f t="shared" si="585"/>
        <v>NO</v>
      </c>
      <c r="AD1710" s="46"/>
      <c r="AE1710" s="85">
        <v>45861</v>
      </c>
      <c r="AF1710" s="86" t="s">
        <v>57</v>
      </c>
      <c r="AG1710" s="86" t="s">
        <v>87</v>
      </c>
      <c r="AH1710" s="75">
        <v>5400256987</v>
      </c>
      <c r="AI1710" s="86">
        <v>10</v>
      </c>
      <c r="AJ1710" s="87">
        <v>6</v>
      </c>
      <c r="AK1710" s="87">
        <v>12.3</v>
      </c>
      <c r="AL1710" s="87">
        <v>13</v>
      </c>
      <c r="AM1710" s="86" t="s">
        <v>285</v>
      </c>
      <c r="AN1710" s="86" t="s">
        <v>45</v>
      </c>
      <c r="AO1710" s="75" t="s">
        <v>61</v>
      </c>
    </row>
    <row r="1711" spans="1:41" ht="14.45" customHeight="1">
      <c r="A1711" s="38"/>
      <c r="B1711" s="11">
        <f t="shared" si="572"/>
        <v>45861</v>
      </c>
      <c r="C1711" s="39">
        <f t="shared" si="593"/>
        <v>5400256987</v>
      </c>
      <c r="D1711" s="50" t="str">
        <f>IF(AF1711="", "", IFERROR(TEXT(INDEX(Tabella4[N°], MATCH("*"&amp;AF1711&amp;"*", Tabella4[DIPENDENTE], 0)), "0000"), "Non trovato"))</f>
        <v>1976</v>
      </c>
      <c r="E1711" s="50" t="str">
        <f>IF(AG1711="", "", IF(ISERROR(MATCH("*"&amp;AG1711&amp;"*", Tabella4[DIPENDENTE], 0)), "Non trovato", TEXT(INDEX(Tabella4[N°], MATCH("*"&amp;AG1711&amp;"*", Tabella4[DIPENDENTE], 0)), "0000")))</f>
        <v>2150</v>
      </c>
      <c r="F1711" s="48" t="str">
        <f t="shared" si="573"/>
        <v>RIZZA F</v>
      </c>
      <c r="G1711" s="48" t="str">
        <f t="shared" si="574"/>
        <v>RIZZA C</v>
      </c>
      <c r="H1711" s="57"/>
      <c r="I1711" s="68" t="str">
        <f t="shared" si="575"/>
        <v>02</v>
      </c>
      <c r="J1711" s="39" t="str">
        <f t="shared" si="590"/>
        <v/>
      </c>
      <c r="K1711" s="40" t="str">
        <f t="shared" si="591"/>
        <v>03:00</v>
      </c>
      <c r="L1711" s="48"/>
      <c r="M1711" s="41" t="str">
        <f t="shared" si="592"/>
        <v/>
      </c>
      <c r="N1711" s="41" t="str">
        <f t="shared" si="576"/>
        <v/>
      </c>
      <c r="O1711" s="10" t="str">
        <f t="shared" si="577"/>
        <v>03:00</v>
      </c>
      <c r="P1711" s="10" t="str">
        <f t="shared" si="578"/>
        <v/>
      </c>
      <c r="Q1711" s="48" t="str">
        <f t="shared" si="579"/>
        <v/>
      </c>
      <c r="R1711" s="48" t="str">
        <f t="shared" si="580"/>
        <v/>
      </c>
      <c r="S1711" s="42" t="str">
        <f t="shared" si="581"/>
        <v>DOPPIO</v>
      </c>
      <c r="T1711" s="57" t="str">
        <f>Tabella3[[#This Row],[Descrizione Attività]]</f>
        <v>SUD_Alim.ele gateway sistema SMART ABB</v>
      </c>
      <c r="U1711" s="57" t="str">
        <f>IF(Tabella1[[#This Row],[DATA]]="","","02")</f>
        <v>02</v>
      </c>
      <c r="V1711" s="34"/>
      <c r="W1711" s="34"/>
      <c r="X1711" s="33"/>
      <c r="Y1711" s="23"/>
      <c r="Z1711" s="21" t="str">
        <f t="shared" si="582"/>
        <v>mercoledì</v>
      </c>
      <c r="AA1711" s="22">
        <f t="shared" si="583"/>
        <v>3</v>
      </c>
      <c r="AB1711" s="22" t="str">
        <f t="shared" si="584"/>
        <v>03:00</v>
      </c>
      <c r="AC1711" s="22" t="str">
        <f t="shared" si="585"/>
        <v>NO</v>
      </c>
      <c r="AD1711" s="46"/>
      <c r="AE1711" s="85">
        <v>45861</v>
      </c>
      <c r="AF1711" s="86" t="s">
        <v>77</v>
      </c>
      <c r="AG1711" s="86" t="s">
        <v>78</v>
      </c>
      <c r="AH1711" s="75">
        <v>5400256987</v>
      </c>
      <c r="AI1711" s="86">
        <v>10</v>
      </c>
      <c r="AJ1711" s="87">
        <v>11</v>
      </c>
      <c r="AK1711" s="87">
        <v>14</v>
      </c>
      <c r="AL1711" s="87">
        <v>6</v>
      </c>
      <c r="AM1711" s="86" t="s">
        <v>285</v>
      </c>
      <c r="AN1711" s="86" t="s">
        <v>45</v>
      </c>
      <c r="AO1711" s="75" t="s">
        <v>61</v>
      </c>
    </row>
    <row r="1712" spans="1:41" ht="14.45" customHeight="1">
      <c r="A1712" s="38"/>
      <c r="B1712" s="11">
        <f t="shared" si="572"/>
        <v>45861</v>
      </c>
      <c r="C1712" s="39">
        <f t="shared" si="593"/>
        <v>5400257236</v>
      </c>
      <c r="D1712" s="50" t="str">
        <f>IF(AF1712="", "", IFERROR(TEXT(INDEX(Tabella4[N°], MATCH("*"&amp;AF1712&amp;"*", Tabella4[DIPENDENTE], 0)), "0000"), "Non trovato"))</f>
        <v>2011</v>
      </c>
      <c r="E1712" s="50" t="str">
        <f>IF(AG1712="", "", IF(ISERROR(MATCH("*"&amp;AG1712&amp;"*", Tabella4[DIPENDENTE], 0)), "Non trovato", TEXT(INDEX(Tabella4[N°], MATCH("*"&amp;AG1712&amp;"*", Tabella4[DIPENDENTE], 0)), "0000")))</f>
        <v>0559</v>
      </c>
      <c r="F1712" s="48" t="str">
        <f t="shared" si="573"/>
        <v>SCAVULLO</v>
      </c>
      <c r="G1712" s="48" t="str">
        <f t="shared" si="574"/>
        <v>MARINO A</v>
      </c>
      <c r="H1712" s="57"/>
      <c r="I1712" s="68" t="str">
        <f t="shared" si="575"/>
        <v>02</v>
      </c>
      <c r="J1712" s="39" t="str">
        <f t="shared" si="590"/>
        <v/>
      </c>
      <c r="K1712" s="40" t="str">
        <f t="shared" si="591"/>
        <v>06:00</v>
      </c>
      <c r="L1712" s="48"/>
      <c r="M1712" s="41" t="str">
        <f t="shared" si="592"/>
        <v/>
      </c>
      <c r="N1712" s="41" t="str">
        <f t="shared" si="576"/>
        <v/>
      </c>
      <c r="O1712" s="10" t="str">
        <f t="shared" si="577"/>
        <v>06:00</v>
      </c>
      <c r="P1712" s="10" t="str">
        <f t="shared" si="578"/>
        <v/>
      </c>
      <c r="Q1712" s="48" t="str">
        <f t="shared" si="579"/>
        <v/>
      </c>
      <c r="R1712" s="48" t="str">
        <f t="shared" si="580"/>
        <v/>
      </c>
      <c r="S1712" s="42" t="str">
        <f t="shared" si="581"/>
        <v>DOPPIO</v>
      </c>
      <c r="T1712" s="57" t="str">
        <f>Tabella3[[#This Row],[Descrizione Attività]]</f>
        <v>PA1S: squ elettr correttiva Luglio</v>
      </c>
      <c r="U1712" s="57" t="str">
        <f>IF(Tabella1[[#This Row],[DATA]]="","","02")</f>
        <v>02</v>
      </c>
      <c r="V1712" s="34"/>
      <c r="W1712" s="34"/>
      <c r="X1712" s="33"/>
      <c r="Y1712" s="23"/>
      <c r="Z1712" s="21" t="str">
        <f t="shared" si="582"/>
        <v>mercoledì</v>
      </c>
      <c r="AA1712" s="22">
        <f t="shared" si="583"/>
        <v>6</v>
      </c>
      <c r="AB1712" s="22" t="str">
        <f t="shared" si="584"/>
        <v>06:00</v>
      </c>
      <c r="AC1712" s="22" t="str">
        <f t="shared" si="585"/>
        <v>NO</v>
      </c>
      <c r="AD1712" s="46"/>
      <c r="AE1712" s="85">
        <v>45861</v>
      </c>
      <c r="AF1712" s="86" t="s">
        <v>84</v>
      </c>
      <c r="AG1712" s="86" t="s">
        <v>157</v>
      </c>
      <c r="AH1712" s="75">
        <v>5400257236</v>
      </c>
      <c r="AI1712" s="86">
        <v>10</v>
      </c>
      <c r="AJ1712" s="87">
        <v>6</v>
      </c>
      <c r="AK1712" s="87">
        <v>12</v>
      </c>
      <c r="AL1712" s="87">
        <v>12</v>
      </c>
      <c r="AM1712" s="86" t="s">
        <v>254</v>
      </c>
      <c r="AN1712" s="86" t="s">
        <v>45</v>
      </c>
      <c r="AO1712" s="75" t="s">
        <v>61</v>
      </c>
    </row>
    <row r="1713" spans="1:41" ht="14.45" customHeight="1">
      <c r="A1713" s="38"/>
      <c r="B1713" s="11">
        <f t="shared" si="572"/>
        <v>45861</v>
      </c>
      <c r="C1713" s="39">
        <f t="shared" si="593"/>
        <v>5400257236</v>
      </c>
      <c r="D1713" s="50" t="str">
        <f>IF(AF1713="", "", IFERROR(TEXT(INDEX(Tabella4[N°], MATCH("*"&amp;AF1713&amp;"*", Tabella4[DIPENDENTE], 0)), "0000"), "Non trovato"))</f>
        <v>2011</v>
      </c>
      <c r="E1713" s="50" t="str">
        <f>IF(AG1713="", "", IF(ISERROR(MATCH("*"&amp;AG1713&amp;"*", Tabella4[DIPENDENTE], 0)), "Non trovato", TEXT(INDEX(Tabella4[N°], MATCH("*"&amp;AG1713&amp;"*", Tabella4[DIPENDENTE], 0)), "0000")))</f>
        <v>0263</v>
      </c>
      <c r="F1713" s="48" t="str">
        <f t="shared" si="573"/>
        <v>SCAVULLO</v>
      </c>
      <c r="G1713" s="48" t="str">
        <f t="shared" si="574"/>
        <v>ROSSITTO G</v>
      </c>
      <c r="H1713" s="57"/>
      <c r="I1713" s="68" t="str">
        <f t="shared" si="575"/>
        <v>02</v>
      </c>
      <c r="J1713" s="39" t="str">
        <f t="shared" si="590"/>
        <v/>
      </c>
      <c r="K1713" s="40" t="str">
        <f t="shared" si="591"/>
        <v>00:30</v>
      </c>
      <c r="L1713" s="48"/>
      <c r="M1713" s="41" t="str">
        <f t="shared" si="592"/>
        <v/>
      </c>
      <c r="N1713" s="41" t="str">
        <f t="shared" si="576"/>
        <v/>
      </c>
      <c r="O1713" s="10" t="str">
        <f t="shared" si="577"/>
        <v>00:30</v>
      </c>
      <c r="P1713" s="10" t="str">
        <f t="shared" si="578"/>
        <v/>
      </c>
      <c r="Q1713" s="48" t="str">
        <f t="shared" si="579"/>
        <v/>
      </c>
      <c r="R1713" s="48" t="str">
        <f t="shared" si="580"/>
        <v/>
      </c>
      <c r="S1713" s="42" t="str">
        <f t="shared" si="581"/>
        <v>DOPPIO</v>
      </c>
      <c r="T1713" s="57" t="str">
        <f>Tabella3[[#This Row],[Descrizione Attività]]</f>
        <v>PA1S: squ elettr correttiva Luglio</v>
      </c>
      <c r="U1713" s="57" t="str">
        <f>IF(Tabella1[[#This Row],[DATA]]="","","02")</f>
        <v>02</v>
      </c>
      <c r="V1713" s="34"/>
      <c r="W1713" s="34"/>
      <c r="X1713" s="33"/>
      <c r="Y1713" s="23"/>
      <c r="Z1713" s="21" t="str">
        <f t="shared" si="582"/>
        <v>mercoledì</v>
      </c>
      <c r="AA1713" s="22">
        <f t="shared" si="583"/>
        <v>0.5</v>
      </c>
      <c r="AB1713" s="22" t="str">
        <f t="shared" si="584"/>
        <v>00:30</v>
      </c>
      <c r="AC1713" s="22" t="str">
        <f t="shared" si="585"/>
        <v>NO</v>
      </c>
      <c r="AD1713" s="46"/>
      <c r="AE1713" s="85">
        <v>45861</v>
      </c>
      <c r="AF1713" s="86" t="s">
        <v>84</v>
      </c>
      <c r="AG1713" s="86" t="s">
        <v>110</v>
      </c>
      <c r="AH1713" s="75">
        <v>5400257236</v>
      </c>
      <c r="AI1713" s="86">
        <v>10</v>
      </c>
      <c r="AJ1713" s="87">
        <v>12</v>
      </c>
      <c r="AK1713" s="87">
        <v>12.3</v>
      </c>
      <c r="AL1713" s="87">
        <v>1</v>
      </c>
      <c r="AM1713" s="86" t="s">
        <v>254</v>
      </c>
      <c r="AN1713" s="86" t="s">
        <v>45</v>
      </c>
      <c r="AO1713" s="75" t="s">
        <v>61</v>
      </c>
    </row>
    <row r="1714" spans="1:41" ht="14.45" customHeight="1">
      <c r="A1714" s="38"/>
      <c r="B1714" s="11">
        <f t="shared" si="572"/>
        <v>45861</v>
      </c>
      <c r="C1714" s="39">
        <f t="shared" si="593"/>
        <v>404</v>
      </c>
      <c r="D1714" s="50" t="str">
        <f>IF(AF1714="", "", IFERROR(TEXT(INDEX(Tabella4[N°], MATCH("*"&amp;AF1714&amp;"*", Tabella4[DIPENDENTE], 0)), "0000"), "Non trovato"))</f>
        <v>0483</v>
      </c>
      <c r="E1714" s="50" t="str">
        <f>IF(AG1714="", "", IF(ISERROR(MATCH("*"&amp;AG1714&amp;"*", Tabella4[DIPENDENTE], 0)), "Non trovato", TEXT(INDEX(Tabella4[N°], MATCH("*"&amp;AG1714&amp;"*", Tabella4[DIPENDENTE], 0)), "0000")))</f>
        <v>0319</v>
      </c>
      <c r="F1714" s="48" t="str">
        <f t="shared" si="573"/>
        <v>SCARAVELLI</v>
      </c>
      <c r="G1714" s="48" t="str">
        <f t="shared" si="574"/>
        <v>AMARA</v>
      </c>
      <c r="H1714" s="57"/>
      <c r="I1714" s="68" t="str">
        <f t="shared" si="575"/>
        <v>02</v>
      </c>
      <c r="J1714" s="39" t="str">
        <f t="shared" si="590"/>
        <v>08:00</v>
      </c>
      <c r="K1714" s="40" t="str">
        <f t="shared" si="591"/>
        <v/>
      </c>
      <c r="L1714" s="48"/>
      <c r="M1714" s="41" t="str">
        <f t="shared" si="592"/>
        <v/>
      </c>
      <c r="N1714" s="41" t="str">
        <f t="shared" si="576"/>
        <v/>
      </c>
      <c r="O1714" s="10" t="str">
        <f t="shared" si="577"/>
        <v>08:00</v>
      </c>
      <c r="P1714" s="10" t="str">
        <f t="shared" si="578"/>
        <v/>
      </c>
      <c r="Q1714" s="48" t="str">
        <f t="shared" si="579"/>
        <v/>
      </c>
      <c r="R1714" s="48" t="str">
        <f t="shared" si="580"/>
        <v/>
      </c>
      <c r="S1714" s="42" t="str">
        <f t="shared" si="581"/>
        <v>DOPPIO</v>
      </c>
      <c r="T1714" s="57" t="str">
        <f>Tabella3[[#This Row],[Descrizione Attività]]</f>
        <v>ORE CONTO PROPRIO</v>
      </c>
      <c r="U1714" s="57" t="str">
        <f>IF(Tabella1[[#This Row],[DATA]]="","","02")</f>
        <v>02</v>
      </c>
      <c r="V1714" s="34"/>
      <c r="W1714" s="34"/>
      <c r="X1714" s="33"/>
      <c r="Y1714" s="23"/>
      <c r="Z1714" s="21" t="str">
        <f t="shared" si="582"/>
        <v>mercoledì</v>
      </c>
      <c r="AA1714" s="22">
        <f t="shared" si="583"/>
        <v>8</v>
      </c>
      <c r="AB1714" s="22" t="str">
        <f t="shared" si="584"/>
        <v>08:00</v>
      </c>
      <c r="AC1714" s="22" t="str">
        <f t="shared" si="585"/>
        <v>NO</v>
      </c>
      <c r="AD1714" s="46"/>
      <c r="AE1714" s="85">
        <v>45861</v>
      </c>
      <c r="AF1714" s="86" t="s">
        <v>51</v>
      </c>
      <c r="AG1714" s="86" t="s">
        <v>155</v>
      </c>
      <c r="AH1714" s="75">
        <v>4041</v>
      </c>
      <c r="AI1714" s="86">
        <v>10</v>
      </c>
      <c r="AJ1714" s="87">
        <v>6</v>
      </c>
      <c r="AK1714" s="87">
        <v>14</v>
      </c>
      <c r="AL1714" s="87">
        <v>16</v>
      </c>
      <c r="AM1714" s="86" t="s">
        <v>62</v>
      </c>
      <c r="AN1714" s="86" t="s">
        <v>49</v>
      </c>
      <c r="AO1714" s="75">
        <v>4041</v>
      </c>
    </row>
    <row r="1715" spans="1:41" ht="14.45" customHeight="1">
      <c r="A1715" s="38"/>
      <c r="B1715" s="13">
        <f t="shared" si="572"/>
        <v>45861</v>
      </c>
      <c r="C1715" s="39">
        <f t="shared" si="593"/>
        <v>5400257235</v>
      </c>
      <c r="D1715" s="53" t="str">
        <f>IF(AF1715="", "", IFERROR(TEXT(INDEX(Tabella4[N°], MATCH("*"&amp;AF1715&amp;"*", Tabella4[DIPENDENTE], 0)), "0000"), "Non trovato"))</f>
        <v>0493</v>
      </c>
      <c r="E1715" s="53" t="str">
        <f>IF(AG1715="", "", IF(ISERROR(MATCH("*"&amp;AG1715&amp;"*", Tabella4[DIPENDENTE], 0)), "Non trovato", TEXT(INDEX(Tabella4[N°], MATCH("*"&amp;AG1715&amp;"*", Tabella4[DIPENDENTE], 0)), "0000")))</f>
        <v>1972</v>
      </c>
      <c r="F1715" s="48" t="str">
        <f t="shared" si="573"/>
        <v>SPINALI D</v>
      </c>
      <c r="G1715" s="48" t="str">
        <f t="shared" si="574"/>
        <v>MILLO</v>
      </c>
      <c r="H1715" s="57"/>
      <c r="I1715" s="68" t="str">
        <f t="shared" si="575"/>
        <v>02</v>
      </c>
      <c r="J1715" s="39" t="str">
        <f t="shared" si="590"/>
        <v/>
      </c>
      <c r="K1715" s="40" t="str">
        <f t="shared" si="591"/>
        <v>06:00</v>
      </c>
      <c r="L1715" s="48"/>
      <c r="M1715" s="41" t="str">
        <f t="shared" si="592"/>
        <v/>
      </c>
      <c r="N1715" s="41" t="str">
        <f t="shared" si="576"/>
        <v/>
      </c>
      <c r="O1715" s="10" t="str">
        <f t="shared" si="577"/>
        <v>06:00</v>
      </c>
      <c r="P1715" s="10" t="str">
        <f t="shared" si="578"/>
        <v/>
      </c>
      <c r="Q1715" s="48" t="str">
        <f t="shared" si="579"/>
        <v/>
      </c>
      <c r="R1715" s="48" t="str">
        <f t="shared" si="580"/>
        <v/>
      </c>
      <c r="S1715" s="42" t="str">
        <f t="shared" si="581"/>
        <v>DOPPIO</v>
      </c>
      <c r="T1715" s="57" t="str">
        <f>Tabella3[[#This Row],[Descrizione Attività]]</f>
        <v>Utilities: squ strum correttiva Luglio</v>
      </c>
      <c r="U1715" s="57" t="str">
        <f>IF(Tabella1[[#This Row],[DATA]]="","","02")</f>
        <v>02</v>
      </c>
      <c r="V1715" s="34"/>
      <c r="W1715" s="34"/>
      <c r="X1715" s="33"/>
      <c r="Y1715" s="23"/>
      <c r="Z1715" s="21" t="str">
        <f t="shared" si="582"/>
        <v>mercoledì</v>
      </c>
      <c r="AA1715" s="22">
        <f t="shared" si="583"/>
        <v>6</v>
      </c>
      <c r="AB1715" s="22" t="str">
        <f t="shared" si="584"/>
        <v>06:00</v>
      </c>
      <c r="AC1715" s="22" t="str">
        <f t="shared" si="585"/>
        <v>NO</v>
      </c>
      <c r="AD1715" s="46"/>
      <c r="AE1715" s="85">
        <v>45861</v>
      </c>
      <c r="AF1715" s="86" t="s">
        <v>42</v>
      </c>
      <c r="AG1715" s="86" t="s">
        <v>100</v>
      </c>
      <c r="AH1715" s="75">
        <v>5400257235</v>
      </c>
      <c r="AI1715" s="86">
        <v>10</v>
      </c>
      <c r="AJ1715" s="87">
        <v>6</v>
      </c>
      <c r="AK1715" s="87">
        <v>12</v>
      </c>
      <c r="AL1715" s="87">
        <v>12</v>
      </c>
      <c r="AM1715" s="86" t="s">
        <v>262</v>
      </c>
      <c r="AN1715" s="86" t="s">
        <v>45</v>
      </c>
      <c r="AO1715" s="75" t="s">
        <v>46</v>
      </c>
    </row>
    <row r="1716" spans="1:41" ht="14.45" customHeight="1">
      <c r="A1716" s="38"/>
      <c r="B1716" s="9">
        <f t="shared" si="572"/>
        <v>45861</v>
      </c>
      <c r="C1716" s="39">
        <f t="shared" si="593"/>
        <v>5400257237</v>
      </c>
      <c r="D1716" s="38" t="str">
        <f>IF(AF1716="", "", IFERROR(TEXT(INDEX(Tabella4[N°], MATCH("*"&amp;AF1716&amp;"*", Tabella4[DIPENDENTE], 0)), "0000"), "Non trovato"))</f>
        <v>1442</v>
      </c>
      <c r="E1716" s="38" t="str">
        <f>IF(AG1716="", "", IF(ISERROR(MATCH("*"&amp;AG1716&amp;"*", Tabella4[DIPENDENTE], 0)), "Non trovato", TEXT(INDEX(Tabella4[N°], MATCH("*"&amp;AG1716&amp;"*", Tabella4[DIPENDENTE], 0)), "0000")))</f>
        <v>1924</v>
      </c>
      <c r="F1716" s="48" t="str">
        <f t="shared" si="573"/>
        <v>TARASCIO</v>
      </c>
      <c r="G1716" s="48" t="str">
        <f t="shared" si="574"/>
        <v>PARTESANO</v>
      </c>
      <c r="H1716" s="57"/>
      <c r="I1716" s="68" t="str">
        <f t="shared" si="575"/>
        <v>02</v>
      </c>
      <c r="J1716" s="39" t="str">
        <f t="shared" si="590"/>
        <v/>
      </c>
      <c r="K1716" s="40" t="str">
        <f t="shared" si="591"/>
        <v>06:00</v>
      </c>
      <c r="L1716" s="48"/>
      <c r="M1716" s="41" t="str">
        <f t="shared" si="592"/>
        <v/>
      </c>
      <c r="N1716" s="41" t="str">
        <f t="shared" si="576"/>
        <v/>
      </c>
      <c r="O1716" s="10" t="str">
        <f t="shared" si="577"/>
        <v>06:00</v>
      </c>
      <c r="P1716" s="10" t="str">
        <f t="shared" si="578"/>
        <v/>
      </c>
      <c r="Q1716" s="48" t="str">
        <f t="shared" si="579"/>
        <v/>
      </c>
      <c r="R1716" s="48" t="str">
        <f t="shared" si="580"/>
        <v/>
      </c>
      <c r="S1716" s="42" t="str">
        <f t="shared" si="581"/>
        <v>DOPPIO</v>
      </c>
      <c r="T1716" s="57" t="str">
        <f>Tabella3[[#This Row],[Descrizione Attività]]</f>
        <v>PA1S: squ strum correttiva Luglio</v>
      </c>
      <c r="U1716" s="57" t="str">
        <f>IF(Tabella1[[#This Row],[DATA]]="","","02")</f>
        <v>02</v>
      </c>
      <c r="V1716" s="34"/>
      <c r="W1716" s="34"/>
      <c r="X1716" s="33"/>
      <c r="Y1716" s="23"/>
      <c r="Z1716" s="21" t="str">
        <f t="shared" si="582"/>
        <v>mercoledì</v>
      </c>
      <c r="AA1716" s="22">
        <f t="shared" si="583"/>
        <v>6</v>
      </c>
      <c r="AB1716" s="22" t="str">
        <f t="shared" si="584"/>
        <v>06:00</v>
      </c>
      <c r="AC1716" s="22" t="str">
        <f t="shared" si="585"/>
        <v>NO</v>
      </c>
      <c r="AD1716" s="46"/>
      <c r="AE1716" s="85">
        <v>45861</v>
      </c>
      <c r="AF1716" s="86" t="s">
        <v>102</v>
      </c>
      <c r="AG1716" s="86" t="s">
        <v>103</v>
      </c>
      <c r="AH1716" s="75">
        <v>5400257237</v>
      </c>
      <c r="AI1716" s="86">
        <v>10</v>
      </c>
      <c r="AJ1716" s="87">
        <v>6</v>
      </c>
      <c r="AK1716" s="87">
        <v>12</v>
      </c>
      <c r="AL1716" s="87">
        <v>12</v>
      </c>
      <c r="AM1716" s="86" t="s">
        <v>260</v>
      </c>
      <c r="AN1716" s="86" t="s">
        <v>45</v>
      </c>
      <c r="AO1716" s="75" t="s">
        <v>46</v>
      </c>
    </row>
    <row r="1717" spans="1:41" ht="14.45" customHeight="1">
      <c r="A1717" s="38"/>
      <c r="B1717" s="9">
        <f t="shared" si="572"/>
        <v>45861</v>
      </c>
      <c r="C1717" s="39">
        <f t="shared" si="593"/>
        <v>5400258178</v>
      </c>
      <c r="D1717" s="38" t="str">
        <f>IF(AF1717="", "", IFERROR(TEXT(INDEX(Tabella4[N°], MATCH("*"&amp;AF1717&amp;"*", Tabella4[DIPENDENTE], 0)), "0000"), "Non trovato"))</f>
        <v>0354</v>
      </c>
      <c r="E1717" s="38" t="str">
        <f>IF(AG1717="", "", IF(ISERROR(MATCH("*"&amp;AG1717&amp;"*", Tabella4[DIPENDENTE], 0)), "Non trovato", TEXT(INDEX(Tabella4[N°], MATCH("*"&amp;AG1717&amp;"*", Tabella4[DIPENDENTE], 0)), "0000")))</f>
        <v>0277</v>
      </c>
      <c r="F1717" s="48" t="str">
        <f t="shared" si="573"/>
        <v>GARRO L</v>
      </c>
      <c r="G1717" s="48" t="str">
        <f t="shared" si="574"/>
        <v>BAUDO</v>
      </c>
      <c r="H1717" s="57"/>
      <c r="I1717" s="68" t="str">
        <f t="shared" si="575"/>
        <v>02</v>
      </c>
      <c r="J1717" s="39" t="str">
        <f t="shared" si="590"/>
        <v/>
      </c>
      <c r="K1717" s="40" t="str">
        <f t="shared" si="591"/>
        <v>02:30</v>
      </c>
      <c r="L1717" s="48"/>
      <c r="M1717" s="41" t="str">
        <f t="shared" si="592"/>
        <v/>
      </c>
      <c r="N1717" s="41" t="str">
        <f t="shared" si="576"/>
        <v/>
      </c>
      <c r="O1717" s="10" t="str">
        <f t="shared" si="577"/>
        <v>02:30</v>
      </c>
      <c r="P1717" s="10" t="str">
        <f t="shared" si="578"/>
        <v/>
      </c>
      <c r="Q1717" s="48" t="str">
        <f t="shared" si="579"/>
        <v/>
      </c>
      <c r="R1717" s="48" t="str">
        <f t="shared" si="580"/>
        <v/>
      </c>
      <c r="S1717" s="42" t="str">
        <f t="shared" si="581"/>
        <v>DOPPIO</v>
      </c>
      <c r="T1717" s="57" t="str">
        <f>Tabella3[[#This Row],[Descrizione Attività]]</f>
        <v>SD25_1200L4 attività strumentali</v>
      </c>
      <c r="U1717" s="57" t="str">
        <f>IF(Tabella1[[#This Row],[DATA]]="","","02")</f>
        <v>02</v>
      </c>
      <c r="V1717" s="34"/>
      <c r="W1717" s="34"/>
      <c r="X1717" s="33"/>
      <c r="Y1717" s="23"/>
      <c r="Z1717" s="21" t="str">
        <f t="shared" si="582"/>
        <v>mercoledì</v>
      </c>
      <c r="AA1717" s="22">
        <f t="shared" si="583"/>
        <v>2.5</v>
      </c>
      <c r="AB1717" s="22" t="str">
        <f t="shared" si="584"/>
        <v>02:30</v>
      </c>
      <c r="AC1717" s="22" t="str">
        <f t="shared" si="585"/>
        <v>NO</v>
      </c>
      <c r="AD1717" s="46"/>
      <c r="AE1717" s="85">
        <v>45861</v>
      </c>
      <c r="AF1717" s="86" t="s">
        <v>99</v>
      </c>
      <c r="AG1717" s="86" t="s">
        <v>94</v>
      </c>
      <c r="AH1717" s="75">
        <v>5400258178</v>
      </c>
      <c r="AI1717" s="86">
        <v>10</v>
      </c>
      <c r="AJ1717" s="87">
        <v>10</v>
      </c>
      <c r="AK1717" s="87">
        <v>12.3</v>
      </c>
      <c r="AL1717" s="87">
        <v>5</v>
      </c>
      <c r="AM1717" s="86" t="s">
        <v>320</v>
      </c>
      <c r="AN1717" s="86" t="s">
        <v>49</v>
      </c>
      <c r="AO1717" s="75" t="s">
        <v>46</v>
      </c>
    </row>
    <row r="1718" spans="1:41" ht="14.45" customHeight="1">
      <c r="A1718" s="38"/>
      <c r="B1718" s="9">
        <f t="shared" si="572"/>
        <v>45861</v>
      </c>
      <c r="C1718" s="39">
        <f t="shared" si="593"/>
        <v>5400257240</v>
      </c>
      <c r="D1718" s="38" t="str">
        <f>IF(AF1718="", "", IFERROR(TEXT(INDEX(Tabella4[N°], MATCH("*"&amp;AF1718&amp;"*", Tabella4[DIPENDENTE], 0)), "0000"), "Non trovato"))</f>
        <v>2214</v>
      </c>
      <c r="E1718" s="38" t="str">
        <f>IF(AG1718="", "", IF(ISERROR(MATCH("*"&amp;AG1718&amp;"*", Tabella4[DIPENDENTE], 0)), "Non trovato", TEXT(INDEX(Tabella4[N°], MATCH("*"&amp;AG1718&amp;"*", Tabella4[DIPENDENTE], 0)), "0000")))</f>
        <v/>
      </c>
      <c r="F1718" s="48" t="str">
        <f t="shared" si="573"/>
        <v>SERRA</v>
      </c>
      <c r="G1718" s="48" t="str">
        <f t="shared" si="574"/>
        <v/>
      </c>
      <c r="H1718" s="57"/>
      <c r="I1718" s="68" t="str">
        <f t="shared" si="575"/>
        <v>02</v>
      </c>
      <c r="J1718" s="39" t="str">
        <f t="shared" si="590"/>
        <v/>
      </c>
      <c r="K1718" s="40" t="str">
        <f t="shared" si="591"/>
        <v>06:30</v>
      </c>
      <c r="L1718" s="48"/>
      <c r="M1718" s="41" t="str">
        <f t="shared" si="592"/>
        <v/>
      </c>
      <c r="N1718" s="41" t="str">
        <f t="shared" si="576"/>
        <v/>
      </c>
      <c r="O1718" s="10" t="str">
        <f t="shared" si="577"/>
        <v>06:30</v>
      </c>
      <c r="P1718" s="10" t="str">
        <f t="shared" si="578"/>
        <v/>
      </c>
      <c r="Q1718" s="48" t="str">
        <f t="shared" si="579"/>
        <v/>
      </c>
      <c r="R1718" s="48" t="str">
        <f t="shared" si="580"/>
        <v/>
      </c>
      <c r="S1718" s="42" t="str">
        <f t="shared" si="581"/>
        <v>SINGOLO</v>
      </c>
      <c r="T1718" s="57" t="str">
        <f>Tabella3[[#This Row],[Descrizione Attività]]</f>
        <v>ARCOM BLE PON: squ stru corrett Luglio</v>
      </c>
      <c r="U1718" s="57" t="str">
        <f>IF(Tabella1[[#This Row],[DATA]]="","","02")</f>
        <v>02</v>
      </c>
      <c r="V1718" s="34"/>
      <c r="W1718" s="34"/>
      <c r="X1718" s="33"/>
      <c r="Y1718" s="23"/>
      <c r="Z1718" s="21" t="str">
        <f t="shared" si="582"/>
        <v>mercoledì</v>
      </c>
      <c r="AA1718" s="22">
        <f t="shared" si="583"/>
        <v>6.5</v>
      </c>
      <c r="AB1718" s="22" t="str">
        <f t="shared" si="584"/>
        <v>06:30</v>
      </c>
      <c r="AC1718" s="22" t="str">
        <f t="shared" si="585"/>
        <v>NO</v>
      </c>
      <c r="AD1718" s="46"/>
      <c r="AE1718" s="85">
        <v>45861</v>
      </c>
      <c r="AF1718" s="86" t="s">
        <v>52</v>
      </c>
      <c r="AG1718" s="86"/>
      <c r="AH1718" s="75">
        <v>5400257240</v>
      </c>
      <c r="AI1718" s="86">
        <v>10</v>
      </c>
      <c r="AJ1718" s="87">
        <v>6</v>
      </c>
      <c r="AK1718" s="87">
        <v>12.3</v>
      </c>
      <c r="AL1718" s="87">
        <v>6.5</v>
      </c>
      <c r="AM1718" s="86" t="s">
        <v>261</v>
      </c>
      <c r="AN1718" s="86" t="s">
        <v>45</v>
      </c>
      <c r="AO1718" s="75" t="s">
        <v>46</v>
      </c>
    </row>
    <row r="1719" spans="1:41" ht="14.45" customHeight="1">
      <c r="A1719" s="38"/>
      <c r="B1719" s="9">
        <f t="shared" si="572"/>
        <v>45861</v>
      </c>
      <c r="C1719" s="39">
        <f t="shared" si="593"/>
        <v>5400257240</v>
      </c>
      <c r="D1719" s="38" t="str">
        <f>IF(AF1719="", "", IFERROR(TEXT(INDEX(Tabella4[N°], MATCH("*"&amp;AF1719&amp;"*", Tabella4[DIPENDENTE], 0)), "0000"), "Non trovato"))</f>
        <v>0490</v>
      </c>
      <c r="E1719" s="38" t="str">
        <f>IF(AG1719="", "", IF(ISERROR(MATCH("*"&amp;AG1719&amp;"*", Tabella4[DIPENDENTE], 0)), "Non trovato", TEXT(INDEX(Tabella4[N°], MATCH("*"&amp;AG1719&amp;"*", Tabella4[DIPENDENTE], 0)), "0000")))</f>
        <v/>
      </c>
      <c r="F1719" s="48" t="str">
        <f t="shared" si="573"/>
        <v>RICIPUTO</v>
      </c>
      <c r="G1719" s="48" t="str">
        <f t="shared" si="574"/>
        <v/>
      </c>
      <c r="H1719" s="57"/>
      <c r="I1719" s="68" t="str">
        <f t="shared" si="575"/>
        <v>02</v>
      </c>
      <c r="J1719" s="39" t="str">
        <f t="shared" si="590"/>
        <v/>
      </c>
      <c r="K1719" s="40" t="str">
        <f t="shared" si="591"/>
        <v>05:30</v>
      </c>
      <c r="L1719" s="48"/>
      <c r="M1719" s="41" t="str">
        <f t="shared" si="592"/>
        <v/>
      </c>
      <c r="N1719" s="41" t="str">
        <f t="shared" si="576"/>
        <v/>
      </c>
      <c r="O1719" s="10" t="str">
        <f t="shared" si="577"/>
        <v>05:30</v>
      </c>
      <c r="P1719" s="10" t="str">
        <f t="shared" si="578"/>
        <v/>
      </c>
      <c r="Q1719" s="48" t="str">
        <f t="shared" si="579"/>
        <v/>
      </c>
      <c r="R1719" s="48" t="str">
        <f t="shared" si="580"/>
        <v/>
      </c>
      <c r="S1719" s="42" t="str">
        <f t="shared" si="581"/>
        <v>SINGOLO</v>
      </c>
      <c r="T1719" s="57" t="str">
        <f>Tabella3[[#This Row],[Descrizione Attività]]</f>
        <v>ARCOM BLE PON: squ stru corrett Luglio</v>
      </c>
      <c r="U1719" s="57" t="str">
        <f>IF(Tabella1[[#This Row],[DATA]]="","","02")</f>
        <v>02</v>
      </c>
      <c r="V1719" s="34"/>
      <c r="W1719" s="34"/>
      <c r="X1719" s="33"/>
      <c r="Y1719" s="23"/>
      <c r="Z1719" s="21" t="str">
        <f t="shared" si="582"/>
        <v>mercoledì</v>
      </c>
      <c r="AA1719" s="22">
        <f t="shared" si="583"/>
        <v>5.5</v>
      </c>
      <c r="AB1719" s="22" t="str">
        <f t="shared" si="584"/>
        <v>05:30</v>
      </c>
      <c r="AC1719" s="22" t="str">
        <f t="shared" si="585"/>
        <v>NO</v>
      </c>
      <c r="AD1719" s="46"/>
      <c r="AE1719" s="85">
        <v>45861</v>
      </c>
      <c r="AF1719" s="86" t="s">
        <v>96</v>
      </c>
      <c r="AG1719" s="86"/>
      <c r="AH1719" s="75">
        <v>5400257240</v>
      </c>
      <c r="AI1719" s="86">
        <v>10</v>
      </c>
      <c r="AJ1719" s="87">
        <v>7</v>
      </c>
      <c r="AK1719" s="87">
        <v>12.3</v>
      </c>
      <c r="AL1719" s="87">
        <v>5.5</v>
      </c>
      <c r="AM1719" s="86" t="s">
        <v>261</v>
      </c>
      <c r="AN1719" s="86" t="s">
        <v>45</v>
      </c>
      <c r="AO1719" s="75" t="s">
        <v>46</v>
      </c>
    </row>
    <row r="1720" spans="1:41" ht="14.45" customHeight="1">
      <c r="A1720" s="38"/>
      <c r="B1720" s="9">
        <f t="shared" si="572"/>
        <v>45861</v>
      </c>
      <c r="C1720" s="39">
        <f t="shared" si="593"/>
        <v>5400257237</v>
      </c>
      <c r="D1720" s="38" t="str">
        <f>IF(AF1720="", "", IFERROR(TEXT(INDEX(Tabella4[N°], MATCH("*"&amp;AF1720&amp;"*", Tabella4[DIPENDENTE], 0)), "0000"), "Non trovato"))</f>
        <v>2136</v>
      </c>
      <c r="E1720" s="38" t="str">
        <f>IF(AG1720="", "", IF(ISERROR(MATCH("*"&amp;AG1720&amp;"*", Tabella4[DIPENDENTE], 0)), "Non trovato", TEXT(INDEX(Tabella4[N°], MATCH("*"&amp;AG1720&amp;"*", Tabella4[DIPENDENTE], 0)), "0000")))</f>
        <v>2013</v>
      </c>
      <c r="F1720" s="48" t="str">
        <f t="shared" si="573"/>
        <v>INTURRISI</v>
      </c>
      <c r="G1720" s="48" t="str">
        <f t="shared" si="574"/>
        <v>DE LUCA</v>
      </c>
      <c r="H1720" s="57"/>
      <c r="I1720" s="68" t="str">
        <f t="shared" si="575"/>
        <v>02</v>
      </c>
      <c r="J1720" s="39" t="str">
        <f t="shared" si="590"/>
        <v/>
      </c>
      <c r="K1720" s="40" t="str">
        <f t="shared" si="591"/>
        <v>06:00</v>
      </c>
      <c r="L1720" s="48"/>
      <c r="M1720" s="41" t="str">
        <f t="shared" si="592"/>
        <v/>
      </c>
      <c r="N1720" s="41" t="str">
        <f t="shared" si="576"/>
        <v/>
      </c>
      <c r="O1720" s="10" t="str">
        <f t="shared" si="577"/>
        <v>06:00</v>
      </c>
      <c r="P1720" s="10" t="str">
        <f t="shared" si="578"/>
        <v/>
      </c>
      <c r="Q1720" s="48" t="str">
        <f t="shared" si="579"/>
        <v/>
      </c>
      <c r="R1720" s="48" t="str">
        <f t="shared" si="580"/>
        <v/>
      </c>
      <c r="S1720" s="42" t="str">
        <f t="shared" si="581"/>
        <v>DOPPIO</v>
      </c>
      <c r="T1720" s="57" t="str">
        <f>Tabella3[[#This Row],[Descrizione Attività]]</f>
        <v>PA1S: squ strum correttiva Luglio</v>
      </c>
      <c r="U1720" s="57" t="str">
        <f>IF(Tabella1[[#This Row],[DATA]]="","","02")</f>
        <v>02</v>
      </c>
      <c r="V1720" s="34"/>
      <c r="W1720" s="34"/>
      <c r="X1720" s="33"/>
      <c r="Y1720" s="23"/>
      <c r="Z1720" s="21" t="str">
        <f t="shared" si="582"/>
        <v>mercoledì</v>
      </c>
      <c r="AA1720" s="22">
        <f t="shared" si="583"/>
        <v>6</v>
      </c>
      <c r="AB1720" s="22" t="str">
        <f t="shared" si="584"/>
        <v>06:00</v>
      </c>
      <c r="AC1720" s="22" t="str">
        <f t="shared" si="585"/>
        <v>NO</v>
      </c>
      <c r="AD1720" s="46"/>
      <c r="AE1720" s="85">
        <v>45861</v>
      </c>
      <c r="AF1720" s="86" t="s">
        <v>264</v>
      </c>
      <c r="AG1720" s="86" t="s">
        <v>105</v>
      </c>
      <c r="AH1720" s="75">
        <v>5400257237</v>
      </c>
      <c r="AI1720" s="86">
        <v>10</v>
      </c>
      <c r="AJ1720" s="87">
        <v>6</v>
      </c>
      <c r="AK1720" s="87">
        <v>12</v>
      </c>
      <c r="AL1720" s="87">
        <v>12</v>
      </c>
      <c r="AM1720" s="86" t="s">
        <v>260</v>
      </c>
      <c r="AN1720" s="86" t="s">
        <v>45</v>
      </c>
      <c r="AO1720" s="75" t="s">
        <v>46</v>
      </c>
    </row>
    <row r="1721" spans="1:41" ht="14.45" customHeight="1">
      <c r="A1721" s="38"/>
      <c r="B1721" s="9">
        <f t="shared" si="572"/>
        <v>45861</v>
      </c>
      <c r="C1721" s="39">
        <f t="shared" si="593"/>
        <v>5400257237</v>
      </c>
      <c r="D1721" s="38" t="str">
        <f>IF(AF1721="", "", IFERROR(TEXT(INDEX(Tabella4[N°], MATCH("*"&amp;AF1721&amp;"*", Tabella4[DIPENDENTE], 0)), "0000"), "Non trovato"))</f>
        <v>2136</v>
      </c>
      <c r="E1721" s="38" t="str">
        <f>IF(AG1721="", "", IF(ISERROR(MATCH("*"&amp;AG1721&amp;"*", Tabella4[DIPENDENTE], 0)), "Non trovato", TEXT(INDEX(Tabella4[N°], MATCH("*"&amp;AG1721&amp;"*", Tabella4[DIPENDENTE], 0)), "0000")))</f>
        <v>1972</v>
      </c>
      <c r="F1721" s="48" t="str">
        <f t="shared" si="573"/>
        <v>INTURRISI</v>
      </c>
      <c r="G1721" s="48" t="str">
        <f t="shared" si="574"/>
        <v>MILLO</v>
      </c>
      <c r="H1721" s="57"/>
      <c r="I1721" s="68" t="str">
        <f t="shared" si="575"/>
        <v>02</v>
      </c>
      <c r="J1721" s="39" t="str">
        <f t="shared" si="590"/>
        <v/>
      </c>
      <c r="K1721" s="40" t="str">
        <f t="shared" si="591"/>
        <v>00:30</v>
      </c>
      <c r="L1721" s="48"/>
      <c r="M1721" s="41" t="str">
        <f t="shared" si="592"/>
        <v/>
      </c>
      <c r="N1721" s="41" t="str">
        <f t="shared" si="576"/>
        <v/>
      </c>
      <c r="O1721" s="10" t="str">
        <f t="shared" si="577"/>
        <v>00:30</v>
      </c>
      <c r="P1721" s="10" t="str">
        <f t="shared" si="578"/>
        <v/>
      </c>
      <c r="Q1721" s="48" t="str">
        <f t="shared" si="579"/>
        <v/>
      </c>
      <c r="R1721" s="48" t="str">
        <f t="shared" si="580"/>
        <v/>
      </c>
      <c r="S1721" s="42" t="str">
        <f t="shared" si="581"/>
        <v>DOPPIO</v>
      </c>
      <c r="T1721" s="57" t="str">
        <f>Tabella3[[#This Row],[Descrizione Attività]]</f>
        <v>PA1S: squ strum correttiva Luglio</v>
      </c>
      <c r="U1721" s="57" t="str">
        <f>IF(Tabella1[[#This Row],[DATA]]="","","02")</f>
        <v>02</v>
      </c>
      <c r="V1721" s="34"/>
      <c r="W1721" s="34"/>
      <c r="X1721" s="33"/>
      <c r="Y1721" s="23"/>
      <c r="Z1721" s="21" t="str">
        <f t="shared" si="582"/>
        <v>mercoledì</v>
      </c>
      <c r="AA1721" s="22">
        <f t="shared" si="583"/>
        <v>0.5</v>
      </c>
      <c r="AB1721" s="22" t="str">
        <f t="shared" si="584"/>
        <v>00:30</v>
      </c>
      <c r="AC1721" s="22" t="str">
        <f t="shared" si="585"/>
        <v>NO</v>
      </c>
      <c r="AD1721" s="46"/>
      <c r="AE1721" s="85">
        <v>45861</v>
      </c>
      <c r="AF1721" s="86" t="s">
        <v>264</v>
      </c>
      <c r="AG1721" s="86" t="s">
        <v>100</v>
      </c>
      <c r="AH1721" s="75">
        <v>5400257237</v>
      </c>
      <c r="AI1721" s="86">
        <v>10</v>
      </c>
      <c r="AJ1721" s="87">
        <v>12</v>
      </c>
      <c r="AK1721" s="87">
        <v>12.3</v>
      </c>
      <c r="AL1721" s="87">
        <v>1</v>
      </c>
      <c r="AM1721" s="86" t="s">
        <v>260</v>
      </c>
      <c r="AN1721" s="86" t="s">
        <v>45</v>
      </c>
      <c r="AO1721" s="75" t="s">
        <v>46</v>
      </c>
    </row>
    <row r="1722" spans="1:41" ht="14.45" customHeight="1">
      <c r="A1722" s="38"/>
      <c r="B1722" s="9">
        <f t="shared" si="572"/>
        <v>45861</v>
      </c>
      <c r="C1722" s="39">
        <f t="shared" si="593"/>
        <v>5400257237</v>
      </c>
      <c r="D1722" s="38" t="str">
        <f>IF(AF1722="", "", IFERROR(TEXT(INDEX(Tabella4[N°], MATCH("*"&amp;AF1722&amp;"*", Tabella4[DIPENDENTE], 0)), "0000"), "Non trovato"))</f>
        <v>0354</v>
      </c>
      <c r="E1722" s="38" t="str">
        <f>IF(AG1722="", "", IF(ISERROR(MATCH("*"&amp;AG1722&amp;"*", Tabella4[DIPENDENTE], 0)), "Non trovato", TEXT(INDEX(Tabella4[N°], MATCH("*"&amp;AG1722&amp;"*", Tabella4[DIPENDENTE], 0)), "0000")))</f>
        <v>0277</v>
      </c>
      <c r="F1722" s="48" t="str">
        <f t="shared" si="573"/>
        <v>GARRO L</v>
      </c>
      <c r="G1722" s="48" t="str">
        <f t="shared" si="574"/>
        <v>BAUDO</v>
      </c>
      <c r="H1722" s="57"/>
      <c r="I1722" s="68" t="str">
        <f t="shared" si="575"/>
        <v>02</v>
      </c>
      <c r="J1722" s="39" t="str">
        <f t="shared" si="590"/>
        <v/>
      </c>
      <c r="K1722" s="40" t="str">
        <f t="shared" si="591"/>
        <v>04:00</v>
      </c>
      <c r="L1722" s="48"/>
      <c r="M1722" s="41" t="str">
        <f t="shared" si="592"/>
        <v/>
      </c>
      <c r="N1722" s="41" t="str">
        <f t="shared" si="576"/>
        <v/>
      </c>
      <c r="O1722" s="10" t="str">
        <f t="shared" si="577"/>
        <v>04:00</v>
      </c>
      <c r="P1722" s="10" t="str">
        <f t="shared" si="578"/>
        <v/>
      </c>
      <c r="Q1722" s="48" t="str">
        <f t="shared" si="579"/>
        <v/>
      </c>
      <c r="R1722" s="48" t="str">
        <f t="shared" si="580"/>
        <v/>
      </c>
      <c r="S1722" s="42" t="str">
        <f t="shared" si="581"/>
        <v>DOPPIO</v>
      </c>
      <c r="T1722" s="57" t="str">
        <f>Tabella3[[#This Row],[Descrizione Attività]]</f>
        <v>PA1S: squ strum correttiva Luglio</v>
      </c>
      <c r="U1722" s="57" t="str">
        <f>IF(Tabella1[[#This Row],[DATA]]="","","02")</f>
        <v>02</v>
      </c>
      <c r="V1722" s="34"/>
      <c r="W1722" s="34"/>
      <c r="X1722" s="33"/>
      <c r="Y1722" s="23"/>
      <c r="Z1722" s="21" t="str">
        <f t="shared" si="582"/>
        <v>mercoledì</v>
      </c>
      <c r="AA1722" s="22">
        <f t="shared" si="583"/>
        <v>4</v>
      </c>
      <c r="AB1722" s="22" t="str">
        <f t="shared" si="584"/>
        <v>04:00</v>
      </c>
      <c r="AC1722" s="22" t="str">
        <f t="shared" si="585"/>
        <v>NO</v>
      </c>
      <c r="AD1722" s="46"/>
      <c r="AE1722" s="85">
        <v>45861</v>
      </c>
      <c r="AF1722" s="86" t="s">
        <v>99</v>
      </c>
      <c r="AG1722" s="86" t="s">
        <v>94</v>
      </c>
      <c r="AH1722" s="75">
        <v>5400257237</v>
      </c>
      <c r="AI1722" s="86">
        <v>10</v>
      </c>
      <c r="AJ1722" s="87">
        <v>6</v>
      </c>
      <c r="AK1722" s="87">
        <v>10</v>
      </c>
      <c r="AL1722" s="87">
        <v>8</v>
      </c>
      <c r="AM1722" s="86" t="s">
        <v>260</v>
      </c>
      <c r="AN1722" s="86" t="s">
        <v>45</v>
      </c>
      <c r="AO1722" s="75" t="s">
        <v>46</v>
      </c>
    </row>
    <row r="1723" spans="1:41" ht="14.45" customHeight="1">
      <c r="A1723" s="38"/>
      <c r="B1723" s="9">
        <f t="shared" si="572"/>
        <v>45861</v>
      </c>
      <c r="C1723" s="39">
        <f t="shared" si="593"/>
        <v>5400257235</v>
      </c>
      <c r="D1723" s="38" t="str">
        <f>IF(AF1723="", "", IFERROR(TEXT(INDEX(Tabella4[N°], MATCH("*"&amp;AF1723&amp;"*", Tabella4[DIPENDENTE], 0)), "0000"), "Non trovato"))</f>
        <v>1442</v>
      </c>
      <c r="E1723" s="38" t="str">
        <f>IF(AG1723="", "", IF(ISERROR(MATCH("*"&amp;AG1723&amp;"*", Tabella4[DIPENDENTE], 0)), "Non trovato", TEXT(INDEX(Tabella4[N°], MATCH("*"&amp;AG1723&amp;"*", Tabella4[DIPENDENTE], 0)), "0000")))</f>
        <v>0493</v>
      </c>
      <c r="F1723" s="48" t="str">
        <f t="shared" si="573"/>
        <v>TARASCIO</v>
      </c>
      <c r="G1723" s="48" t="str">
        <f t="shared" si="574"/>
        <v>SPINALI D</v>
      </c>
      <c r="H1723" s="57"/>
      <c r="I1723" s="68" t="str">
        <f t="shared" si="575"/>
        <v>02</v>
      </c>
      <c r="J1723" s="39" t="str">
        <f t="shared" si="590"/>
        <v/>
      </c>
      <c r="K1723" s="40" t="str">
        <f t="shared" si="591"/>
        <v>02:00</v>
      </c>
      <c r="L1723" s="48"/>
      <c r="M1723" s="41" t="str">
        <f t="shared" si="592"/>
        <v/>
      </c>
      <c r="N1723" s="41" t="str">
        <f t="shared" si="576"/>
        <v/>
      </c>
      <c r="O1723" s="10" t="str">
        <f t="shared" si="577"/>
        <v>02:00</v>
      </c>
      <c r="P1723" s="10" t="str">
        <f t="shared" si="578"/>
        <v/>
      </c>
      <c r="Q1723" s="48" t="str">
        <f t="shared" si="579"/>
        <v/>
      </c>
      <c r="R1723" s="48" t="str">
        <f t="shared" si="580"/>
        <v/>
      </c>
      <c r="S1723" s="42" t="str">
        <f t="shared" si="581"/>
        <v>DOPPIO</v>
      </c>
      <c r="T1723" s="57" t="str">
        <f>Tabella3[[#This Row],[Descrizione Attività]]</f>
        <v>Utilities: squ strum correttiva Luglio</v>
      </c>
      <c r="U1723" s="57" t="str">
        <f>IF(Tabella1[[#This Row],[DATA]]="","","02")</f>
        <v>02</v>
      </c>
      <c r="V1723" s="34"/>
      <c r="W1723" s="34"/>
      <c r="X1723" s="33"/>
      <c r="Y1723" s="23"/>
      <c r="Z1723" s="21" t="str">
        <f t="shared" si="582"/>
        <v>mercoledì</v>
      </c>
      <c r="AA1723" s="22">
        <f t="shared" si="583"/>
        <v>2</v>
      </c>
      <c r="AB1723" s="22" t="str">
        <f t="shared" si="584"/>
        <v>02:00</v>
      </c>
      <c r="AC1723" s="22" t="str">
        <f t="shared" si="585"/>
        <v>NO</v>
      </c>
      <c r="AD1723" s="46"/>
      <c r="AE1723" s="85">
        <v>45861</v>
      </c>
      <c r="AF1723" s="86" t="s">
        <v>102</v>
      </c>
      <c r="AG1723" s="86" t="s">
        <v>42</v>
      </c>
      <c r="AH1723" s="75">
        <v>5400257235</v>
      </c>
      <c r="AI1723" s="86">
        <v>10</v>
      </c>
      <c r="AJ1723" s="87">
        <v>12</v>
      </c>
      <c r="AK1723" s="87">
        <v>14</v>
      </c>
      <c r="AL1723" s="87">
        <v>4</v>
      </c>
      <c r="AM1723" s="86" t="s">
        <v>262</v>
      </c>
      <c r="AN1723" s="86" t="s">
        <v>45</v>
      </c>
      <c r="AO1723" s="75" t="s">
        <v>46</v>
      </c>
    </row>
    <row r="1724" spans="1:41" ht="14.45" customHeight="1">
      <c r="A1724" s="38"/>
      <c r="B1724" s="9">
        <f t="shared" si="572"/>
        <v>45861</v>
      </c>
      <c r="C1724" s="39">
        <f t="shared" si="593"/>
        <v>404</v>
      </c>
      <c r="D1724" s="38" t="str">
        <f>IF(AF1724="", "", IFERROR(TEXT(INDEX(Tabella4[N°], MATCH("*"&amp;AF1724&amp;"*", Tabella4[DIPENDENTE], 0)), "0000"), "Non trovato"))</f>
        <v>2132</v>
      </c>
      <c r="E1724" s="38" t="str">
        <f>IF(AG1724="", "", IF(ISERROR(MATCH("*"&amp;AG1724&amp;"*", Tabella4[DIPENDENTE], 0)), "Non trovato", TEXT(INDEX(Tabella4[N°], MATCH("*"&amp;AG1724&amp;"*", Tabella4[DIPENDENTE], 0)), "0000")))</f>
        <v>0476</v>
      </c>
      <c r="F1724" s="48" t="str">
        <f t="shared" si="573"/>
        <v>ALLEGRETTI</v>
      </c>
      <c r="G1724" s="48" t="str">
        <f t="shared" si="574"/>
        <v>ARICO'</v>
      </c>
      <c r="H1724" s="57"/>
      <c r="I1724" s="68" t="str">
        <f t="shared" si="575"/>
        <v>02</v>
      </c>
      <c r="J1724" s="39" t="str">
        <f t="shared" si="590"/>
        <v>06:30</v>
      </c>
      <c r="K1724" s="40" t="str">
        <f t="shared" si="591"/>
        <v/>
      </c>
      <c r="L1724" s="48"/>
      <c r="M1724" s="41" t="str">
        <f t="shared" si="592"/>
        <v/>
      </c>
      <c r="N1724" s="41" t="str">
        <f t="shared" si="576"/>
        <v/>
      </c>
      <c r="O1724" s="10" t="str">
        <f t="shared" si="577"/>
        <v>06:30</v>
      </c>
      <c r="P1724" s="10" t="str">
        <f t="shared" si="578"/>
        <v/>
      </c>
      <c r="Q1724" s="48" t="str">
        <f t="shared" si="579"/>
        <v/>
      </c>
      <c r="R1724" s="48" t="str">
        <f t="shared" si="580"/>
        <v/>
      </c>
      <c r="S1724" s="42" t="str">
        <f t="shared" si="581"/>
        <v>DOPPIO</v>
      </c>
      <c r="T1724" s="57" t="str">
        <f>Tabella3[[#This Row],[Descrizione Attività]]</f>
        <v>ORE CONTO PROPRIO</v>
      </c>
      <c r="U1724" s="57" t="str">
        <f>IF(Tabella1[[#This Row],[DATA]]="","","02")</f>
        <v>02</v>
      </c>
      <c r="V1724" s="34"/>
      <c r="W1724" s="34"/>
      <c r="X1724" s="33"/>
      <c r="Y1724" s="23"/>
      <c r="Z1724" s="21" t="str">
        <f t="shared" si="582"/>
        <v>mercoledì</v>
      </c>
      <c r="AA1724" s="22">
        <f t="shared" si="583"/>
        <v>6.5</v>
      </c>
      <c r="AB1724" s="22" t="str">
        <f t="shared" si="584"/>
        <v>06:30</v>
      </c>
      <c r="AC1724" s="22" t="str">
        <f t="shared" si="585"/>
        <v>NO</v>
      </c>
      <c r="AD1724" s="46"/>
      <c r="AE1724" s="85">
        <v>45861</v>
      </c>
      <c r="AF1724" s="86" t="s">
        <v>107</v>
      </c>
      <c r="AG1724" s="86" t="s">
        <v>108</v>
      </c>
      <c r="AH1724" s="75">
        <v>4041</v>
      </c>
      <c r="AI1724" s="86">
        <v>10</v>
      </c>
      <c r="AJ1724" s="87">
        <v>6</v>
      </c>
      <c r="AK1724" s="87">
        <v>12.3</v>
      </c>
      <c r="AL1724" s="87">
        <v>13</v>
      </c>
      <c r="AM1724" s="86" t="s">
        <v>62</v>
      </c>
      <c r="AN1724" s="86" t="s">
        <v>49</v>
      </c>
      <c r="AO1724" s="75">
        <v>4041</v>
      </c>
    </row>
    <row r="1725" spans="1:41" ht="14.45" customHeight="1">
      <c r="A1725" s="38"/>
      <c r="B1725" s="9">
        <f t="shared" si="572"/>
        <v>45861</v>
      </c>
      <c r="C1725" s="39">
        <f t="shared" si="593"/>
        <v>5400257401</v>
      </c>
      <c r="D1725" s="38" t="str">
        <f>IF(AF1725="", "", IFERROR(TEXT(INDEX(Tabella4[N°], MATCH("*"&amp;AF1725&amp;"*", Tabella4[DIPENDENTE], 0)), "0000"), "Non trovato"))</f>
        <v>0551</v>
      </c>
      <c r="E1725" s="38" t="str">
        <f>IF(AG1725="", "", IF(ISERROR(MATCH("*"&amp;AG1725&amp;"*", Tabella4[DIPENDENTE], 0)), "Non trovato", TEXT(INDEX(Tabella4[N°], MATCH("*"&amp;AG1725&amp;"*", Tabella4[DIPENDENTE], 0)), "0000")))</f>
        <v>1713</v>
      </c>
      <c r="F1725" s="48" t="str">
        <f t="shared" si="573"/>
        <v>CIANCHINO T</v>
      </c>
      <c r="G1725" s="48" t="str">
        <f t="shared" si="574"/>
        <v>MILARDO</v>
      </c>
      <c r="H1725" s="57"/>
      <c r="I1725" s="68" t="str">
        <f t="shared" si="575"/>
        <v>02</v>
      </c>
      <c r="J1725" s="39" t="str">
        <f t="shared" si="590"/>
        <v/>
      </c>
      <c r="K1725" s="40" t="str">
        <f t="shared" si="591"/>
        <v>03:45</v>
      </c>
      <c r="L1725" s="48"/>
      <c r="M1725" s="41" t="str">
        <f t="shared" si="592"/>
        <v/>
      </c>
      <c r="N1725" s="41" t="str">
        <f t="shared" si="576"/>
        <v/>
      </c>
      <c r="O1725" s="10" t="str">
        <f t="shared" si="577"/>
        <v>03:45</v>
      </c>
      <c r="P1725" s="10" t="str">
        <f t="shared" si="578"/>
        <v/>
      </c>
      <c r="Q1725" s="48" t="str">
        <f t="shared" si="579"/>
        <v/>
      </c>
      <c r="R1725" s="48" t="str">
        <f t="shared" si="580"/>
        <v/>
      </c>
      <c r="S1725" s="42" t="str">
        <f t="shared" si="581"/>
        <v>DOPPIO</v>
      </c>
      <c r="T1725" s="57" t="str">
        <f>Tabella3[[#This Row],[Descrizione Attività]]</f>
        <v>1200: assistenza KV - HIC</v>
      </c>
      <c r="U1725" s="57" t="str">
        <f>IF(Tabella1[[#This Row],[DATA]]="","","02")</f>
        <v>02</v>
      </c>
      <c r="V1725" s="34"/>
      <c r="W1725" s="34"/>
      <c r="X1725" s="33"/>
      <c r="Y1725" s="23"/>
      <c r="Z1725" s="21" t="str">
        <f t="shared" si="582"/>
        <v>mercoledì</v>
      </c>
      <c r="AA1725" s="22">
        <f t="shared" si="583"/>
        <v>3.75</v>
      </c>
      <c r="AB1725" s="22" t="str">
        <f t="shared" si="584"/>
        <v>03:45</v>
      </c>
      <c r="AC1725" s="22" t="str">
        <f t="shared" si="585"/>
        <v>NO</v>
      </c>
      <c r="AD1725" s="46"/>
      <c r="AE1725" s="85">
        <v>45861</v>
      </c>
      <c r="AF1725" s="86" t="s">
        <v>131</v>
      </c>
      <c r="AG1725" s="86" t="s">
        <v>322</v>
      </c>
      <c r="AH1725" s="75">
        <v>5400257401</v>
      </c>
      <c r="AI1725" s="86">
        <v>10</v>
      </c>
      <c r="AJ1725" s="87">
        <v>8.15</v>
      </c>
      <c r="AK1725" s="87">
        <v>12</v>
      </c>
      <c r="AL1725" s="87">
        <v>7.5</v>
      </c>
      <c r="AM1725" s="86" t="s">
        <v>252</v>
      </c>
      <c r="AN1725" s="86" t="s">
        <v>45</v>
      </c>
      <c r="AO1725" s="75" t="s">
        <v>46</v>
      </c>
    </row>
    <row r="1726" spans="1:41" ht="14.45" customHeight="1">
      <c r="A1726" s="38"/>
      <c r="B1726" s="9">
        <f t="shared" si="572"/>
        <v>45861</v>
      </c>
      <c r="C1726" s="39">
        <f t="shared" si="593"/>
        <v>5400257240</v>
      </c>
      <c r="D1726" s="38" t="str">
        <f>IF(AF1726="", "", IFERROR(TEXT(INDEX(Tabella4[N°], MATCH("*"&amp;AF1726&amp;"*", Tabella4[DIPENDENTE], 0)), "0000"), "Non trovato"))</f>
        <v>1972</v>
      </c>
      <c r="E1726" s="38" t="str">
        <f>IF(AG1726="", "", IF(ISERROR(MATCH("*"&amp;AG1726&amp;"*", Tabella4[DIPENDENTE], 0)), "Non trovato", TEXT(INDEX(Tabella4[N°], MATCH("*"&amp;AG1726&amp;"*", Tabella4[DIPENDENTE], 0)), "0000")))</f>
        <v>2132</v>
      </c>
      <c r="F1726" s="48" t="str">
        <f t="shared" si="573"/>
        <v>MILLO</v>
      </c>
      <c r="G1726" s="48" t="str">
        <f t="shared" si="574"/>
        <v>ALLEGRETTI</v>
      </c>
      <c r="H1726" s="57"/>
      <c r="I1726" s="68" t="str">
        <f t="shared" si="575"/>
        <v>02</v>
      </c>
      <c r="J1726" s="39" t="str">
        <f t="shared" si="590"/>
        <v/>
      </c>
      <c r="K1726" s="40" t="str">
        <f t="shared" si="591"/>
        <v>01:30</v>
      </c>
      <c r="L1726" s="48"/>
      <c r="M1726" s="41" t="str">
        <f t="shared" si="592"/>
        <v/>
      </c>
      <c r="N1726" s="41" t="str">
        <f t="shared" si="576"/>
        <v/>
      </c>
      <c r="O1726" s="10" t="str">
        <f t="shared" si="577"/>
        <v>01:30</v>
      </c>
      <c r="P1726" s="10" t="str">
        <f t="shared" si="578"/>
        <v/>
      </c>
      <c r="Q1726" s="48" t="str">
        <f t="shared" si="579"/>
        <v/>
      </c>
      <c r="R1726" s="48" t="str">
        <f t="shared" si="580"/>
        <v/>
      </c>
      <c r="S1726" s="42" t="str">
        <f t="shared" si="581"/>
        <v>DOPPIO</v>
      </c>
      <c r="T1726" s="57" t="str">
        <f>Tabella3[[#This Row],[Descrizione Attività]]</f>
        <v>ARCOM BLE PON: squ stru corrett Luglio</v>
      </c>
      <c r="U1726" s="57" t="str">
        <f>IF(Tabella1[[#This Row],[DATA]]="","","02")</f>
        <v>02</v>
      </c>
      <c r="V1726" s="34"/>
      <c r="W1726" s="34"/>
      <c r="X1726" s="33"/>
      <c r="Y1726" s="23"/>
      <c r="Z1726" s="21" t="str">
        <f t="shared" si="582"/>
        <v>mercoledì</v>
      </c>
      <c r="AA1726" s="22">
        <f t="shared" si="583"/>
        <v>1.5</v>
      </c>
      <c r="AB1726" s="22" t="str">
        <f t="shared" si="584"/>
        <v>01:30</v>
      </c>
      <c r="AC1726" s="22" t="str">
        <f t="shared" si="585"/>
        <v>NO</v>
      </c>
      <c r="AD1726" s="46"/>
      <c r="AE1726" s="85">
        <v>45861</v>
      </c>
      <c r="AF1726" s="86" t="s">
        <v>100</v>
      </c>
      <c r="AG1726" s="86" t="s">
        <v>107</v>
      </c>
      <c r="AH1726" s="75">
        <v>5400257240</v>
      </c>
      <c r="AI1726" s="86">
        <v>10</v>
      </c>
      <c r="AJ1726" s="87">
        <v>12.3</v>
      </c>
      <c r="AK1726" s="87">
        <v>14</v>
      </c>
      <c r="AL1726" s="87">
        <v>3</v>
      </c>
      <c r="AM1726" s="86" t="s">
        <v>261</v>
      </c>
      <c r="AN1726" s="86" t="s">
        <v>45</v>
      </c>
      <c r="AO1726" s="75" t="s">
        <v>46</v>
      </c>
    </row>
    <row r="1727" spans="1:41" ht="14.45" customHeight="1">
      <c r="A1727" s="38"/>
      <c r="B1727" s="9">
        <f t="shared" si="572"/>
        <v>45861</v>
      </c>
      <c r="C1727" s="39">
        <f t="shared" si="593"/>
        <v>5400257580</v>
      </c>
      <c r="D1727" s="38" t="str">
        <f>IF(AF1727="", "", IFERROR(TEXT(INDEX(Tabella4[N°], MATCH("*"&amp;AF1727&amp;"*", Tabella4[DIPENDENTE], 0)), "0000"), "Non trovato"))</f>
        <v>0564</v>
      </c>
      <c r="E1727" s="38" t="str">
        <f>IF(AG1727="", "", IF(ISERROR(MATCH("*"&amp;AG1727&amp;"*", Tabella4[DIPENDENTE], 0)), "Non trovato", TEXT(INDEX(Tabella4[N°], MATCH("*"&amp;AG1727&amp;"*", Tabella4[DIPENDENTE], 0)), "0000")))</f>
        <v>0564</v>
      </c>
      <c r="F1727" s="48" t="str">
        <f t="shared" si="573"/>
        <v>ROSSITTO D</v>
      </c>
      <c r="G1727" s="48" t="str">
        <f t="shared" si="574"/>
        <v>ROSSITTO D</v>
      </c>
      <c r="H1727" s="57"/>
      <c r="I1727" s="68" t="str">
        <f t="shared" si="575"/>
        <v>02</v>
      </c>
      <c r="J1727" s="39" t="str">
        <f t="shared" si="590"/>
        <v/>
      </c>
      <c r="K1727" s="40" t="str">
        <f t="shared" si="591"/>
        <v>01:30</v>
      </c>
      <c r="L1727" s="48"/>
      <c r="M1727" s="41" t="str">
        <f t="shared" si="592"/>
        <v/>
      </c>
      <c r="N1727" s="41" t="str">
        <f t="shared" si="576"/>
        <v/>
      </c>
      <c r="O1727" s="10" t="str">
        <f t="shared" si="577"/>
        <v>01:30</v>
      </c>
      <c r="P1727" s="10" t="str">
        <f t="shared" si="578"/>
        <v/>
      </c>
      <c r="Q1727" s="48" t="str">
        <f t="shared" si="579"/>
        <v/>
      </c>
      <c r="R1727" s="48" t="str">
        <f t="shared" si="580"/>
        <v/>
      </c>
      <c r="S1727" s="42" t="str">
        <f t="shared" si="581"/>
        <v>DOPPIO</v>
      </c>
      <c r="T1727" s="57" t="str">
        <f>Tabella3[[#This Row],[Descrizione Attività]]</f>
        <v>2600 MP103A - ricerca guasto su cavo ele</v>
      </c>
      <c r="U1727" s="57" t="str">
        <f>IF(Tabella1[[#This Row],[DATA]]="","","02")</f>
        <v>02</v>
      </c>
      <c r="V1727" s="34"/>
      <c r="W1727" s="34"/>
      <c r="X1727" s="33"/>
      <c r="Y1727" s="23"/>
      <c r="Z1727" s="21" t="str">
        <f t="shared" si="582"/>
        <v>mercoledì</v>
      </c>
      <c r="AA1727" s="22">
        <f t="shared" si="583"/>
        <v>1.5</v>
      </c>
      <c r="AB1727" s="22" t="str">
        <f t="shared" si="584"/>
        <v>01:30</v>
      </c>
      <c r="AC1727" s="22" t="str">
        <f t="shared" si="585"/>
        <v>NO</v>
      </c>
      <c r="AD1727" s="46"/>
      <c r="AE1727" s="85">
        <v>45861</v>
      </c>
      <c r="AF1727" s="86" t="s">
        <v>309</v>
      </c>
      <c r="AG1727" s="86" t="s">
        <v>309</v>
      </c>
      <c r="AH1727" s="75">
        <v>5400257580</v>
      </c>
      <c r="AI1727" s="86">
        <v>10</v>
      </c>
      <c r="AJ1727" s="87">
        <v>14</v>
      </c>
      <c r="AK1727" s="87">
        <v>17</v>
      </c>
      <c r="AL1727" s="87">
        <v>3</v>
      </c>
      <c r="AM1727" s="86" t="s">
        <v>271</v>
      </c>
      <c r="AN1727" s="86" t="s">
        <v>49</v>
      </c>
      <c r="AO1727" s="75" t="s">
        <v>61</v>
      </c>
    </row>
    <row r="1728" spans="1:41" ht="14.45" customHeight="1">
      <c r="A1728" s="38"/>
      <c r="B1728" s="9">
        <f t="shared" si="572"/>
        <v>45861</v>
      </c>
      <c r="C1728" s="39">
        <f t="shared" si="593"/>
        <v>5400257234</v>
      </c>
      <c r="D1728" s="38" t="str">
        <f>IF(AF1728="", "", IFERROR(TEXT(INDEX(Tabella4[N°], MATCH("*"&amp;AF1728&amp;"*", Tabella4[DIPENDENTE], 0)), "0000"), "Non trovato"))</f>
        <v>1894</v>
      </c>
      <c r="E1728" s="38" t="str">
        <f>IF(AG1728="", "", IF(ISERROR(MATCH("*"&amp;AG1728&amp;"*", Tabella4[DIPENDENTE], 0)), "Non trovato", TEXT(INDEX(Tabella4[N°], MATCH("*"&amp;AG1728&amp;"*", Tabella4[DIPENDENTE], 0)), "0000")))</f>
        <v>0285</v>
      </c>
      <c r="F1728" s="48" t="str">
        <f t="shared" si="573"/>
        <v>CORTESE</v>
      </c>
      <c r="G1728" s="48" t="str">
        <f t="shared" si="574"/>
        <v>GALIFFI</v>
      </c>
      <c r="H1728" s="57"/>
      <c r="I1728" s="68" t="str">
        <f t="shared" si="575"/>
        <v>02</v>
      </c>
      <c r="J1728" s="39" t="str">
        <f t="shared" si="590"/>
        <v/>
      </c>
      <c r="K1728" s="40" t="str">
        <f t="shared" si="591"/>
        <v>06:30</v>
      </c>
      <c r="L1728" s="48"/>
      <c r="M1728" s="41" t="str">
        <f t="shared" si="592"/>
        <v/>
      </c>
      <c r="N1728" s="41" t="str">
        <f t="shared" si="576"/>
        <v/>
      </c>
      <c r="O1728" s="10" t="str">
        <f t="shared" si="577"/>
        <v>06:30</v>
      </c>
      <c r="P1728" s="10" t="str">
        <f t="shared" si="578"/>
        <v/>
      </c>
      <c r="Q1728" s="48" t="str">
        <f t="shared" si="579"/>
        <v/>
      </c>
      <c r="R1728" s="48" t="str">
        <f t="shared" si="580"/>
        <v/>
      </c>
      <c r="S1728" s="42" t="str">
        <f t="shared" si="581"/>
        <v>DOPPIO</v>
      </c>
      <c r="T1728" s="57" t="str">
        <f>Tabella3[[#This Row],[Descrizione Attività]]</f>
        <v>Utilities: squ elett correttiva Luglio</v>
      </c>
      <c r="U1728" s="57" t="str">
        <f>IF(Tabella1[[#This Row],[DATA]]="","","02")</f>
        <v>02</v>
      </c>
      <c r="V1728" s="34"/>
      <c r="W1728" s="34"/>
      <c r="X1728" s="33"/>
      <c r="Y1728" s="23"/>
      <c r="Z1728" s="21" t="str">
        <f t="shared" si="582"/>
        <v>mercoledì</v>
      </c>
      <c r="AA1728" s="22">
        <f t="shared" si="583"/>
        <v>6.5</v>
      </c>
      <c r="AB1728" s="22" t="str">
        <f t="shared" si="584"/>
        <v>06:30</v>
      </c>
      <c r="AC1728" s="22" t="str">
        <f t="shared" si="585"/>
        <v>NO</v>
      </c>
      <c r="AD1728" s="46"/>
      <c r="AE1728" s="85">
        <v>45861</v>
      </c>
      <c r="AF1728" s="86" t="s">
        <v>58</v>
      </c>
      <c r="AG1728" s="86" t="s">
        <v>267</v>
      </c>
      <c r="AH1728" s="75">
        <v>5400257234</v>
      </c>
      <c r="AI1728" s="86">
        <v>10</v>
      </c>
      <c r="AJ1728" s="87">
        <v>6</v>
      </c>
      <c r="AK1728" s="87">
        <v>12.3</v>
      </c>
      <c r="AL1728" s="87">
        <v>13</v>
      </c>
      <c r="AM1728" s="86" t="s">
        <v>265</v>
      </c>
      <c r="AN1728" s="86" t="s">
        <v>45</v>
      </c>
      <c r="AO1728" s="75" t="s">
        <v>61</v>
      </c>
    </row>
    <row r="1729" spans="1:41" ht="14.45" customHeight="1">
      <c r="A1729" s="38"/>
      <c r="B1729" s="9">
        <f t="shared" si="572"/>
        <v>45861</v>
      </c>
      <c r="C1729" s="39">
        <f t="shared" si="593"/>
        <v>404</v>
      </c>
      <c r="D1729" s="38" t="str">
        <f>IF(AF1729="", "", IFERROR(TEXT(INDEX(Tabella4[N°], MATCH("*"&amp;AF1729&amp;"*", Tabella4[DIPENDENTE], 0)), "0000"), "Non trovato"))</f>
        <v>1667</v>
      </c>
      <c r="E1729" s="38" t="str">
        <f>IF(AG1729="", "", IF(ISERROR(MATCH("*"&amp;AG1729&amp;"*", Tabella4[DIPENDENTE], 0)), "Non trovato", TEXT(INDEX(Tabella4[N°], MATCH("*"&amp;AG1729&amp;"*", Tabella4[DIPENDENTE], 0)), "0000")))</f>
        <v>1050</v>
      </c>
      <c r="F1729" s="48" t="str">
        <f t="shared" si="573"/>
        <v>CAVALLARO</v>
      </c>
      <c r="G1729" s="48" t="str">
        <f t="shared" si="574"/>
        <v>GIGLIUTO M</v>
      </c>
      <c r="H1729" s="57"/>
      <c r="I1729" s="68" t="str">
        <f t="shared" si="575"/>
        <v>02</v>
      </c>
      <c r="J1729" s="39" t="str">
        <f t="shared" si="590"/>
        <v/>
      </c>
      <c r="K1729" s="40" t="str">
        <f t="shared" si="591"/>
        <v/>
      </c>
      <c r="L1729" s="48"/>
      <c r="M1729" s="41" t="str">
        <f t="shared" si="592"/>
        <v/>
      </c>
      <c r="N1729" s="41" t="str">
        <f t="shared" si="576"/>
        <v/>
      </c>
      <c r="O1729" s="10" t="str">
        <f t="shared" si="577"/>
        <v>08:00</v>
      </c>
      <c r="P1729" s="10" t="str">
        <f t="shared" si="578"/>
        <v>08:00</v>
      </c>
      <c r="Q1729" s="48" t="str">
        <f t="shared" si="579"/>
        <v/>
      </c>
      <c r="R1729" s="48" t="str">
        <f t="shared" si="580"/>
        <v/>
      </c>
      <c r="S1729" s="42" t="str">
        <f t="shared" si="581"/>
        <v>DOPPIO</v>
      </c>
      <c r="T1729" s="57" t="str">
        <f>Tabella3[[#This Row],[Descrizione Attività]]</f>
        <v>FERIE</v>
      </c>
      <c r="U1729" s="57" t="str">
        <f>IF(Tabella1[[#This Row],[DATA]]="","","02")</f>
        <v>02</v>
      </c>
      <c r="V1729" s="34"/>
      <c r="W1729" s="34"/>
      <c r="X1729" s="33"/>
      <c r="Y1729" s="23"/>
      <c r="Z1729" s="21" t="str">
        <f t="shared" si="582"/>
        <v>mercoledì</v>
      </c>
      <c r="AA1729" s="22">
        <f t="shared" si="583"/>
        <v>8</v>
      </c>
      <c r="AB1729" s="22" t="str">
        <f t="shared" si="584"/>
        <v>08:00</v>
      </c>
      <c r="AC1729" s="22" t="str">
        <f t="shared" si="585"/>
        <v>NO</v>
      </c>
      <c r="AD1729" s="46"/>
      <c r="AE1729" s="85">
        <v>45861</v>
      </c>
      <c r="AF1729" s="86" t="s">
        <v>162</v>
      </c>
      <c r="AG1729" s="86" t="s">
        <v>109</v>
      </c>
      <c r="AH1729" s="75">
        <v>4042</v>
      </c>
      <c r="AI1729" s="86">
        <v>10</v>
      </c>
      <c r="AJ1729" s="87"/>
      <c r="AK1729" s="87"/>
      <c r="AL1729" s="87">
        <v>16</v>
      </c>
      <c r="AM1729" s="86" t="s">
        <v>53</v>
      </c>
      <c r="AN1729" s="86" t="s">
        <v>49</v>
      </c>
      <c r="AO1729" s="75">
        <v>404</v>
      </c>
    </row>
    <row r="1730" spans="1:41" ht="14.45" customHeight="1">
      <c r="A1730" s="38"/>
      <c r="B1730" s="9">
        <f t="shared" si="572"/>
        <v>45861</v>
      </c>
      <c r="C1730" s="39">
        <f t="shared" si="593"/>
        <v>404</v>
      </c>
      <c r="D1730" s="38" t="str">
        <f>IF(AF1730="", "", IFERROR(TEXT(INDEX(Tabella4[N°], MATCH("*"&amp;AF1730&amp;"*", Tabella4[DIPENDENTE], 0)), "0000"), "Non trovato"))</f>
        <v>0315</v>
      </c>
      <c r="E1730" s="38" t="str">
        <f>IF(AG1730="", "", IF(ISERROR(MATCH("*"&amp;AG1730&amp;"*", Tabella4[DIPENDENTE], 0)), "Non trovato", TEXT(INDEX(Tabella4[N°], MATCH("*"&amp;AG1730&amp;"*", Tabella4[DIPENDENTE], 0)), "0000")))</f>
        <v>2203</v>
      </c>
      <c r="F1730" s="48" t="str">
        <f t="shared" si="573"/>
        <v>MIGNOSA F</v>
      </c>
      <c r="G1730" s="48" t="str">
        <f t="shared" si="574"/>
        <v>RICCIOLI</v>
      </c>
      <c r="H1730" s="57"/>
      <c r="I1730" s="68" t="str">
        <f t="shared" si="575"/>
        <v>02</v>
      </c>
      <c r="J1730" s="39" t="str">
        <f t="shared" si="590"/>
        <v/>
      </c>
      <c r="K1730" s="40" t="str">
        <f t="shared" si="591"/>
        <v/>
      </c>
      <c r="L1730" s="48"/>
      <c r="M1730" s="41" t="str">
        <f t="shared" si="592"/>
        <v/>
      </c>
      <c r="N1730" s="41" t="str">
        <f t="shared" si="576"/>
        <v/>
      </c>
      <c r="O1730" s="10" t="str">
        <f t="shared" si="577"/>
        <v>08:00</v>
      </c>
      <c r="P1730" s="10" t="str">
        <f t="shared" si="578"/>
        <v>08:00</v>
      </c>
      <c r="Q1730" s="48" t="str">
        <f t="shared" si="579"/>
        <v/>
      </c>
      <c r="R1730" s="48" t="str">
        <f t="shared" si="580"/>
        <v/>
      </c>
      <c r="S1730" s="42" t="str">
        <f t="shared" si="581"/>
        <v>DOPPIO</v>
      </c>
      <c r="T1730" s="57" t="str">
        <f>Tabella3[[#This Row],[Descrizione Attività]]</f>
        <v>FERIE</v>
      </c>
      <c r="U1730" s="57" t="str">
        <f>IF(Tabella1[[#This Row],[DATA]]="","","02")</f>
        <v>02</v>
      </c>
      <c r="V1730" s="34"/>
      <c r="W1730" s="34"/>
      <c r="X1730" s="33"/>
      <c r="Y1730" s="23"/>
      <c r="Z1730" s="21" t="str">
        <f t="shared" si="582"/>
        <v>mercoledì</v>
      </c>
      <c r="AA1730" s="22">
        <f t="shared" si="583"/>
        <v>8</v>
      </c>
      <c r="AB1730" s="22" t="str">
        <f t="shared" si="584"/>
        <v>08:00</v>
      </c>
      <c r="AC1730" s="22" t="str">
        <f t="shared" si="585"/>
        <v>NO</v>
      </c>
      <c r="AD1730" s="46"/>
      <c r="AE1730" s="85">
        <v>45861</v>
      </c>
      <c r="AF1730" s="86" t="s">
        <v>66</v>
      </c>
      <c r="AG1730" s="86" t="s">
        <v>65</v>
      </c>
      <c r="AH1730" s="75">
        <v>4042</v>
      </c>
      <c r="AI1730" s="86">
        <v>10</v>
      </c>
      <c r="AJ1730" s="87"/>
      <c r="AK1730" s="87"/>
      <c r="AL1730" s="87">
        <v>16</v>
      </c>
      <c r="AM1730" s="86" t="s">
        <v>53</v>
      </c>
      <c r="AN1730" s="86" t="s">
        <v>49</v>
      </c>
      <c r="AO1730" s="75">
        <v>404</v>
      </c>
    </row>
    <row r="1731" spans="1:41" ht="14.45" customHeight="1">
      <c r="A1731" s="38"/>
      <c r="B1731" s="9">
        <f t="shared" si="572"/>
        <v>45861</v>
      </c>
      <c r="C1731" s="39">
        <f t="shared" si="593"/>
        <v>404</v>
      </c>
      <c r="D1731" s="38" t="str">
        <f>IF(AF1731="", "", IFERROR(TEXT(INDEX(Tabella4[N°], MATCH("*"&amp;AF1731&amp;"*", Tabella4[DIPENDENTE], 0)), "0000"), "Non trovato"))</f>
        <v>0967</v>
      </c>
      <c r="E1731" s="38" t="str">
        <f>IF(AG1731="", "", IF(ISERROR(MATCH("*"&amp;AG1731&amp;"*", Tabella4[DIPENDENTE], 0)), "Non trovato", TEXT(INDEX(Tabella4[N°], MATCH("*"&amp;AG1731&amp;"*", Tabella4[DIPENDENTE], 0)), "0000")))</f>
        <v/>
      </c>
      <c r="F1731" s="48" t="str">
        <f t="shared" si="573"/>
        <v>SCALISI</v>
      </c>
      <c r="G1731" s="48" t="str">
        <f t="shared" si="574"/>
        <v/>
      </c>
      <c r="H1731" s="57"/>
      <c r="I1731" s="68" t="str">
        <f t="shared" si="575"/>
        <v>02</v>
      </c>
      <c r="J1731" s="39" t="str">
        <f t="shared" si="590"/>
        <v/>
      </c>
      <c r="K1731" s="40" t="str">
        <f t="shared" si="591"/>
        <v/>
      </c>
      <c r="L1731" s="48"/>
      <c r="M1731" s="41" t="str">
        <f t="shared" si="592"/>
        <v/>
      </c>
      <c r="N1731" s="41" t="str">
        <f t="shared" si="576"/>
        <v/>
      </c>
      <c r="O1731" s="10" t="str">
        <f t="shared" si="577"/>
        <v>08:00</v>
      </c>
      <c r="P1731" s="10" t="str">
        <f t="shared" si="578"/>
        <v>08:00</v>
      </c>
      <c r="Q1731" s="48" t="str">
        <f t="shared" si="579"/>
        <v/>
      </c>
      <c r="R1731" s="48" t="str">
        <f t="shared" si="580"/>
        <v/>
      </c>
      <c r="S1731" s="42" t="str">
        <f t="shared" si="581"/>
        <v>SINGOLO</v>
      </c>
      <c r="T1731" s="57" t="str">
        <f>Tabella3[[#This Row],[Descrizione Attività]]</f>
        <v>FERIE</v>
      </c>
      <c r="U1731" s="57" t="str">
        <f>IF(Tabella1[[#This Row],[DATA]]="","","02")</f>
        <v>02</v>
      </c>
      <c r="V1731" s="34"/>
      <c r="W1731" s="34"/>
      <c r="X1731" s="33"/>
      <c r="Y1731" s="23"/>
      <c r="Z1731" s="21" t="str">
        <f t="shared" si="582"/>
        <v>mercoledì</v>
      </c>
      <c r="AA1731" s="22">
        <f t="shared" si="583"/>
        <v>8</v>
      </c>
      <c r="AB1731" s="22" t="str">
        <f t="shared" si="584"/>
        <v>08:00</v>
      </c>
      <c r="AC1731" s="22" t="str">
        <f t="shared" si="585"/>
        <v>NO</v>
      </c>
      <c r="AD1731" s="46"/>
      <c r="AE1731" s="85">
        <v>45861</v>
      </c>
      <c r="AF1731" s="86" t="s">
        <v>68</v>
      </c>
      <c r="AG1731" s="86"/>
      <c r="AH1731" s="75">
        <v>4042</v>
      </c>
      <c r="AI1731" s="86">
        <v>10</v>
      </c>
      <c r="AJ1731" s="87"/>
      <c r="AK1731" s="87"/>
      <c r="AL1731" s="87">
        <v>8</v>
      </c>
      <c r="AM1731" s="86" t="s">
        <v>53</v>
      </c>
      <c r="AN1731" s="86" t="s">
        <v>49</v>
      </c>
      <c r="AO1731" s="75">
        <v>404</v>
      </c>
    </row>
    <row r="1732" spans="1:41" ht="14.45" customHeight="1">
      <c r="A1732" s="38"/>
      <c r="B1732" s="9">
        <f t="shared" ref="B1732:B1795" si="594">IF(OR(AE1732="", AE1732=0), "", AE1732)</f>
        <v>45861</v>
      </c>
      <c r="C1732" s="39">
        <f>IF(AH1732="","", IF(OR(AH1732=4041, AH1732=4042, AH1732=4043, AH1732=4044, AH1732=4045, AH1732=4046, AH1732=4048, AH1732=4049, AH1732=4051, AH1732=4052, AH1732=4053, AH1732=4054),
    404,
    IF(AH1732=4047,
        "ALTRO CANTIERE",
        IF(AH1732=4050,
            430,
            IF(LEN(AH1732)=5,
                MID(AH1732, 1, 2) &amp; "/" &amp; MID(AH1732, 3, 3),
                AH1732
            )
        )
    )
))</f>
        <v>404</v>
      </c>
      <c r="D1732" s="38" t="str">
        <f>IF(AF1732="", "", IFERROR(TEXT(INDEX(Tabella4[N°], MATCH("*"&amp;AF1732&amp;"*", Tabella4[DIPENDENTE], 0)), "0000"), "Non trovato"))</f>
        <v>0266</v>
      </c>
      <c r="E1732" s="38" t="str">
        <f>IF(AG1732="", "", IF(ISERROR(MATCH("*"&amp;AG1732&amp;"*", Tabella4[DIPENDENTE], 0)), "Non trovato", TEXT(INDEX(Tabella4[N°], MATCH("*"&amp;AG1732&amp;"*", Tabella4[DIPENDENTE], 0)), "0000")))</f>
        <v>0278</v>
      </c>
      <c r="F1732" s="48" t="str">
        <f t="shared" ref="F1732:F1795" si="595">IF(AF1732="","",AF1732)</f>
        <v>DI SALVO</v>
      </c>
      <c r="G1732" s="48" t="str">
        <f t="shared" ref="G1732:G1795" si="596">IF(AG1732="","",AG1732)</f>
        <v>INTRESSALVI</v>
      </c>
      <c r="H1732" s="57"/>
      <c r="I1732" s="68" t="str">
        <f t="shared" ref="I1732:I1795" si="597">IF(B1732&lt;&gt;"", "02", "")</f>
        <v>02</v>
      </c>
      <c r="J1732" s="39" t="str">
        <f>IF(OR(AH1732=4041, AH1732=4048, AH1732=4049, AH1732=4054, AH1732=4050,AH1732=428),
    IF(TEXT(VALUE(AB1732) -
        IF(M1732&lt;&gt;"", VALUE(M1732), 0) -
        IF(N1732&lt;&gt;"", VALUE(N1732), 0),
    "[hh]:mm") = "00:00",
    "",
    TEXT(VALUE(AB1732) -
        IF(M1732&lt;&gt;"", VALUE(M1732), 0) -
        IF(N1732&lt;&gt;"", VALUE(N1732), 0),
    "[hh]:mm")),
    "")</f>
        <v/>
      </c>
      <c r="K1732" s="40" t="str">
        <f>IF(AND(AH1732&lt;&gt;4041, AH1732&lt;&gt;428, AH1732&lt;&gt;4048, AH1732&lt;&gt;4054, AH1732&lt;&gt;4049, AH1732&lt;&gt;4045, AH1732&lt;&gt;4046, AH1732&lt;&gt;4052, AH1732&lt;&gt;4044, AH1732&lt;&gt;4042, AH1732&lt;&gt;4043, AH1732&lt;&gt;4053, AH1732&lt;&gt;4047, AH1732&lt;&gt;4050),
    IF(ISERROR(TEXT(VALUE(AB1732) -
        IF(M1732&lt;&gt;"", VALUE(M1732), 0) -
        IF(N1732&lt;&gt;"", VALUE(N1732), 0),
    "[hh]:mm")), "",
    IF(TEXT(VALUE(AB1732) -
        IF(M1732&lt;&gt;"", VALUE(M1732), 0) -
        IF(N1732&lt;&gt;"", VALUE(N1732), 0),
    "[hh]:mm") = "00:00",
    "",
    TEXT(VALUE(AB1732) -
        IF(M1732&lt;&gt;"", VALUE(M1732), 0) -
        IF(N1732&lt;&gt;"", VALUE(N1732), 0),
    "[hh]:mm"))),
    "")</f>
        <v/>
      </c>
      <c r="L1732" s="48"/>
      <c r="M1732" s="41" t="str">
        <f>IF(AND(AC1732="NO", OR(Z1732="lunedì", Z1732="martedì", Z1732="mercoledì", Z1732="giovedì", Z1732="venerdì")),
    IF(Z1732="venerdì",
        IF(VALUE(AB1732)&gt;VALUE("7:00"),TEXT(VALUE(AB1732)-VALUE("7:00"),"[hh]:mm"),""),
        IF(VALUE(AB1732)&gt;VALUE("8:15"),TEXT(VALUE(AB1732)-VALUE("8:15"),"[hh]:mm"),"")
    ),
"")</f>
        <v/>
      </c>
      <c r="N1732" s="41" t="str">
        <f t="shared" ref="N1732:N1795" si="598">IF(AND(OR(Z1732="sabato", Z1732="domenica", AC1732="SI"), AB1732&lt;&gt;0), AB1732, "")</f>
        <v/>
      </c>
      <c r="O1732" s="10" t="str">
        <f t="shared" ref="O1732:O1795" si="599">AB1732</f>
        <v>08:00</v>
      </c>
      <c r="P1732" s="10" t="str">
        <f t="shared" ref="P1732:P1795" si="600">IF(OR(AH1732=4042, AH1732=4044),AB1732, "")</f>
        <v/>
      </c>
      <c r="Q1732" s="48" t="str">
        <f t="shared" ref="Q1732:Q1795" si="601">IF(OR(AH1732=4043, AH1732=4053),AB1732, "")</f>
        <v>08:00</v>
      </c>
      <c r="R1732" s="48" t="str">
        <f t="shared" ref="R1732:R1795" si="602">IF(OR(AH1732=4045, AH1732=4046,AH1732=4052),AB1732, "")</f>
        <v/>
      </c>
      <c r="S1732" s="42" t="str">
        <f t="shared" ref="S1732:S1795" si="603">IF(G1732="",IF(F1732="","","SINGOLO"),IF(F1732&lt;&gt;"","DOPPIO",""))</f>
        <v>DOPPIO</v>
      </c>
      <c r="T1732" s="57" t="str">
        <f>Tabella3[[#This Row],[Descrizione Attività]]</f>
        <v>MALATTIA</v>
      </c>
      <c r="U1732" s="57" t="str">
        <f>IF(Tabella1[[#This Row],[DATA]]="","","02")</f>
        <v>02</v>
      </c>
      <c r="V1732" s="34"/>
      <c r="W1732" s="34"/>
      <c r="X1732" s="33"/>
      <c r="Y1732" s="23"/>
      <c r="Z1732" s="21" t="str">
        <f t="shared" ref="Z1732:Z1795" si="604">TEXT(B1732, "gggg")</f>
        <v>mercoledì</v>
      </c>
      <c r="AA1732" s="22">
        <f t="shared" ref="AA1732:AA1795" si="605">IF(AND(AF1732="", AG1732=""), "", IF(AND(AF1732&lt;&gt;"", AG1732&lt;&gt;""), AL1732/2, AL1732))</f>
        <v>8</v>
      </c>
      <c r="AB1732" s="22" t="str">
        <f t="shared" ref="AB1732:AB1795" si="606">IF(AA1732="", "", TEXT(AA1732/24, "[hh]:mm"))</f>
        <v>08:00</v>
      </c>
      <c r="AC1732" s="22" t="str">
        <f t="shared" ref="AC1732:AC1795" si="607">IF(COUNTIF(Y$1:Y$1976, B1732) &gt; 0, "SI", "NO")</f>
        <v>NO</v>
      </c>
      <c r="AD1732" s="46"/>
      <c r="AE1732" s="85">
        <v>45861</v>
      </c>
      <c r="AF1732" s="86" t="s">
        <v>54</v>
      </c>
      <c r="AG1732" s="86" t="s">
        <v>50</v>
      </c>
      <c r="AH1732" s="75">
        <v>4043</v>
      </c>
      <c r="AI1732" s="86">
        <v>10</v>
      </c>
      <c r="AJ1732" s="87"/>
      <c r="AK1732" s="87"/>
      <c r="AL1732" s="87">
        <v>16</v>
      </c>
      <c r="AM1732" s="86" t="s">
        <v>22</v>
      </c>
      <c r="AN1732" s="86" t="s">
        <v>49</v>
      </c>
      <c r="AO1732" s="75">
        <v>404</v>
      </c>
    </row>
    <row r="1733" spans="1:41" ht="14.45" customHeight="1">
      <c r="A1733" s="38"/>
      <c r="B1733" s="9">
        <f t="shared" si="594"/>
        <v>45861</v>
      </c>
      <c r="C1733" s="39">
        <f>IF(AH1733="","", IF(OR(AH1733=4041, AH1733=4042, AH1733=4043, AH1733=4044, AH1733=4045, AH1733=4046, AH1733=4048, AH1733=4049, AH1733=4051, AH1733=4052, AH1733=4053, AH1733=4054),
404,
IF(AH1733=4047,
"ALTRO CANTIERE",
IF(AH1733=4050,
430,
IF(LEN(AH1733)=5,
MID(AH1733, 1, 2) &amp; "/" &amp; MID(AH1733, 3, 3),
AH1733)
)
)
))</f>
        <v>404</v>
      </c>
      <c r="D1733" s="38" t="str">
        <f>IF(AF1733="", "", IFERROR(TEXT(INDEX(Tabella4[N°], MATCH("*"&amp;AF1733&amp;"*", Tabella4[DIPENDENTE], 0)), "0000"), "Non trovato"))</f>
        <v>0476</v>
      </c>
      <c r="E1733" s="38" t="str">
        <f>IF(AG1733="", "", IF(ISERROR(MATCH("*"&amp;AG1733&amp;"*", Tabella4[DIPENDENTE], 0)), "Non trovato", TEXT(INDEX(Tabella4[N°], MATCH("*"&amp;AG1733&amp;"*", Tabella4[DIPENDENTE], 0)), "0000")))</f>
        <v>0277</v>
      </c>
      <c r="F1733" s="48" t="str">
        <f t="shared" si="595"/>
        <v>ARICO'</v>
      </c>
      <c r="G1733" s="48" t="str">
        <f t="shared" si="596"/>
        <v>BAUDO</v>
      </c>
      <c r="H1733" s="57"/>
      <c r="I1733" s="68" t="str">
        <f t="shared" si="597"/>
        <v>02</v>
      </c>
      <c r="J1733" s="39" t="str">
        <f t="shared" ref="J1733:J1764" si="608">IF(OR(AH1733=4041, AH1733=4048, AH1733=4049, AH1733=4054, AH1733=4050,AH1733=428),
IF(TEXT(VALUE(AB1733) -
IF(M1733&lt;&gt;"", VALUE(M1733), 0) -
IF(N1733&lt;&gt;"", VALUE(N1733), 0),
"[hh]:mm") = "00:00",
"",
TEXT(VALUE(AB1733) -
IF(M1733&lt;&gt;"", VALUE(M1733), 0) -
IF(N1733&lt;&gt;"", VALUE(N1733), 0),
"[hh]:mm")),
"")</f>
        <v/>
      </c>
      <c r="K1733" s="40" t="str">
        <f t="shared" ref="K1733:K1764" si="609">IF(AND(AH1733&lt;&gt;4041, AH1733&lt;&gt;428, AH1733&lt;&gt;4048, AH1733&lt;&gt;4054, AH1733&lt;&gt;4049, AH1733&lt;&gt;4045, AH1733&lt;&gt;4046, AH1733&lt;&gt;4052, AH1733&lt;&gt;4044, AH1733&lt;&gt;4042, AH1733&lt;&gt;4043, AH1733&lt;&gt;4053, AH1733&lt;&gt;4047, AH1733&lt;&gt;4050),
IF(ISERROR(TEXT(VALUE(AB1733) -
IF(M1733&lt;&gt;"", VALUE(M1733), 0) -
IF(N1733&lt;&gt;"", VALUE(N1733), 0),
"[hh]:mm")), "",
IF(TEXT(VALUE(AB1733) -
IF(M1733&lt;&gt;"", VALUE(M1733), 0) -
IF(N1733&lt;&gt;"", VALUE(N1733), 0),
"[hh]:mm") = "00:00",
"",
TEXT(VALUE(AB1733) -
IF(M1733&lt;&gt;"", VALUE(M1733), 0) -
IF(N1733&lt;&gt;"", VALUE(N1733), 0),
"[hh]:mm"))),
"")</f>
        <v/>
      </c>
      <c r="L1733" s="48"/>
      <c r="M1733" s="41" t="str">
        <f t="shared" ref="M1733:M1764" si="610">IF(AND(AC1733="NO", OR(Z1733="lunedì", Z1733="martedì", Z1733="mercoledì", Z1733="giovedì", Z1733="venerdì")),
IF(Z1733="venerdì",
IF(VALUE(AB1733)&gt;VALUE("7:00"),TEXT(VALUE(AB1733)-VALUE("7:00"),"[hh]:mm"),""),
IF(VALUE(AB1733)&gt;VALUE("8:15"),TEXT(VALUE(AB1733)-VALUE("8:15"),"[hh]:mm"),"")
),
"")</f>
        <v/>
      </c>
      <c r="N1733" s="41" t="str">
        <f t="shared" si="598"/>
        <v/>
      </c>
      <c r="O1733" s="10" t="str">
        <f t="shared" si="599"/>
        <v>01:30</v>
      </c>
      <c r="P1733" s="10" t="str">
        <f t="shared" si="600"/>
        <v/>
      </c>
      <c r="Q1733" s="48" t="str">
        <f t="shared" si="601"/>
        <v/>
      </c>
      <c r="R1733" s="48" t="str">
        <f t="shared" si="602"/>
        <v>01:30</v>
      </c>
      <c r="S1733" s="42" t="str">
        <f t="shared" si="603"/>
        <v>DOPPIO</v>
      </c>
      <c r="T1733" s="57" t="str">
        <f>Tabella3[[#This Row],[Descrizione Attività]]</f>
        <v>CASSA INTEGRAZIONE</v>
      </c>
      <c r="U1733" s="57" t="str">
        <f>IF(Tabella1[[#This Row],[DATA]]="","","02")</f>
        <v>02</v>
      </c>
      <c r="V1733" s="34"/>
      <c r="W1733" s="34"/>
      <c r="X1733" s="33"/>
      <c r="Y1733" s="23"/>
      <c r="Z1733" s="21" t="str">
        <f t="shared" si="604"/>
        <v>mercoledì</v>
      </c>
      <c r="AA1733" s="22">
        <f t="shared" si="605"/>
        <v>1.5</v>
      </c>
      <c r="AB1733" s="22" t="str">
        <f t="shared" si="606"/>
        <v>01:30</v>
      </c>
      <c r="AC1733" s="22" t="str">
        <f t="shared" si="607"/>
        <v>NO</v>
      </c>
      <c r="AD1733" s="46"/>
      <c r="AE1733" s="85">
        <v>45861</v>
      </c>
      <c r="AF1733" s="86" t="s">
        <v>108</v>
      </c>
      <c r="AG1733" s="86" t="s">
        <v>94</v>
      </c>
      <c r="AH1733" s="75">
        <v>4046</v>
      </c>
      <c r="AI1733" s="86">
        <v>10</v>
      </c>
      <c r="AJ1733" s="87">
        <v>12.3</v>
      </c>
      <c r="AK1733" s="87">
        <v>14</v>
      </c>
      <c r="AL1733" s="87">
        <v>3</v>
      </c>
      <c r="AM1733" s="86" t="s">
        <v>263</v>
      </c>
      <c r="AN1733" s="86" t="s">
        <v>49</v>
      </c>
      <c r="AO1733" s="75">
        <v>404</v>
      </c>
    </row>
    <row r="1734" spans="1:41" ht="14.45" customHeight="1">
      <c r="A1734" s="38"/>
      <c r="B1734" s="9">
        <f t="shared" si="594"/>
        <v>45861</v>
      </c>
      <c r="C1734" s="39">
        <f t="shared" ref="C1734:C1764" si="611">IF(AH1734="","", IF(OR(AH1734=4041, AH1734=4042, AH1734=4043, AH1734=4044, AH1734=4045, AH1734=4046, AH1734=4048, AH1734=4049, AH1734=4051, AH1734=4052, AH1734=4053, AH1734=4054),
404,
IF(AH1734=4047,
"ALTRO CANTIERE",
IF(AH1734=4050,
430,
IF(LEN(AH1734)=5,
MID(AH1734, 1, 2) &amp; "/" &amp; MID(AH1734, 3, 3),
AH1734)
)
)
))</f>
        <v>404</v>
      </c>
      <c r="D1734" s="38" t="str">
        <f>IF(AF1734="", "", IFERROR(TEXT(INDEX(Tabella4[N°], MATCH("*"&amp;AF1734&amp;"*", Tabella4[DIPENDENTE], 0)), "0000"), "Non trovato"))</f>
        <v>1894</v>
      </c>
      <c r="E1734" s="38" t="str">
        <f>IF(AG1734="", "", IF(ISERROR(MATCH("*"&amp;AG1734&amp;"*", Tabella4[DIPENDENTE], 0)), "Non trovato", TEXT(INDEX(Tabella4[N°], MATCH("*"&amp;AG1734&amp;"*", Tabella4[DIPENDENTE], 0)), "0000")))</f>
        <v>0285</v>
      </c>
      <c r="F1734" s="48" t="str">
        <f t="shared" si="595"/>
        <v>CORTESE</v>
      </c>
      <c r="G1734" s="48" t="str">
        <f t="shared" si="596"/>
        <v>GALIFFI</v>
      </c>
      <c r="H1734" s="57"/>
      <c r="I1734" s="68" t="str">
        <f t="shared" si="597"/>
        <v>02</v>
      </c>
      <c r="J1734" s="39" t="str">
        <f t="shared" si="608"/>
        <v/>
      </c>
      <c r="K1734" s="40" t="str">
        <f t="shared" si="609"/>
        <v/>
      </c>
      <c r="L1734" s="48"/>
      <c r="M1734" s="41" t="str">
        <f t="shared" si="610"/>
        <v/>
      </c>
      <c r="N1734" s="41" t="str">
        <f t="shared" si="598"/>
        <v/>
      </c>
      <c r="O1734" s="10" t="str">
        <f t="shared" si="599"/>
        <v>01:30</v>
      </c>
      <c r="P1734" s="10" t="str">
        <f t="shared" si="600"/>
        <v/>
      </c>
      <c r="Q1734" s="48" t="str">
        <f t="shared" si="601"/>
        <v/>
      </c>
      <c r="R1734" s="48" t="str">
        <f t="shared" si="602"/>
        <v>01:30</v>
      </c>
      <c r="S1734" s="42" t="str">
        <f t="shared" si="603"/>
        <v>DOPPIO</v>
      </c>
      <c r="T1734" s="57" t="str">
        <f>Tabella3[[#This Row],[Descrizione Attività]]</f>
        <v>CASSA INTEGRAZIONE</v>
      </c>
      <c r="U1734" s="57" t="str">
        <f>IF(Tabella1[[#This Row],[DATA]]="","","02")</f>
        <v>02</v>
      </c>
      <c r="V1734" s="34"/>
      <c r="W1734" s="34"/>
      <c r="X1734" s="33"/>
      <c r="Y1734" s="23"/>
      <c r="Z1734" s="21" t="str">
        <f t="shared" si="604"/>
        <v>mercoledì</v>
      </c>
      <c r="AA1734" s="22">
        <f t="shared" si="605"/>
        <v>1.5</v>
      </c>
      <c r="AB1734" s="22" t="str">
        <f t="shared" si="606"/>
        <v>01:30</v>
      </c>
      <c r="AC1734" s="22" t="str">
        <f t="shared" si="607"/>
        <v>NO</v>
      </c>
      <c r="AD1734" s="46"/>
      <c r="AE1734" s="85">
        <v>45861</v>
      </c>
      <c r="AF1734" s="86" t="s">
        <v>58</v>
      </c>
      <c r="AG1734" s="86" t="s">
        <v>267</v>
      </c>
      <c r="AH1734" s="75">
        <v>4046</v>
      </c>
      <c r="AI1734" s="86">
        <v>10</v>
      </c>
      <c r="AJ1734" s="87">
        <v>12.3</v>
      </c>
      <c r="AK1734" s="87">
        <v>14</v>
      </c>
      <c r="AL1734" s="87">
        <v>3</v>
      </c>
      <c r="AM1734" s="86" t="s">
        <v>263</v>
      </c>
      <c r="AN1734" s="86" t="s">
        <v>49</v>
      </c>
      <c r="AO1734" s="75">
        <v>404</v>
      </c>
    </row>
    <row r="1735" spans="1:41" ht="14.45" customHeight="1">
      <c r="A1735" s="38"/>
      <c r="B1735" s="9">
        <f t="shared" si="594"/>
        <v>45861</v>
      </c>
      <c r="C1735" s="39">
        <f t="shared" si="611"/>
        <v>404</v>
      </c>
      <c r="D1735" s="38" t="str">
        <f>IF(AF1735="", "", IFERROR(TEXT(INDEX(Tabella4[N°], MATCH("*"&amp;AF1735&amp;"*", Tabella4[DIPENDENTE], 0)), "0000"), "Non trovato"))</f>
        <v>0354</v>
      </c>
      <c r="E1735" s="38" t="str">
        <f>IF(AG1735="", "", IF(ISERROR(MATCH("*"&amp;AG1735&amp;"*", Tabella4[DIPENDENTE], 0)), "Non trovato", TEXT(INDEX(Tabella4[N°], MATCH("*"&amp;AG1735&amp;"*", Tabella4[DIPENDENTE], 0)), "0000")))</f>
        <v>2114</v>
      </c>
      <c r="F1735" s="48" t="str">
        <f t="shared" si="595"/>
        <v>GARRO L</v>
      </c>
      <c r="G1735" s="48" t="str">
        <f t="shared" si="596"/>
        <v>GUARINO</v>
      </c>
      <c r="H1735" s="57"/>
      <c r="I1735" s="68" t="str">
        <f t="shared" si="597"/>
        <v>02</v>
      </c>
      <c r="J1735" s="39" t="str">
        <f t="shared" si="608"/>
        <v/>
      </c>
      <c r="K1735" s="40" t="str">
        <f t="shared" si="609"/>
        <v/>
      </c>
      <c r="L1735" s="48"/>
      <c r="M1735" s="41" t="str">
        <f t="shared" si="610"/>
        <v/>
      </c>
      <c r="N1735" s="41" t="str">
        <f t="shared" si="598"/>
        <v/>
      </c>
      <c r="O1735" s="10" t="str">
        <f t="shared" si="599"/>
        <v>01:30</v>
      </c>
      <c r="P1735" s="10" t="str">
        <f t="shared" si="600"/>
        <v/>
      </c>
      <c r="Q1735" s="48" t="str">
        <f t="shared" si="601"/>
        <v/>
      </c>
      <c r="R1735" s="48" t="str">
        <f t="shared" si="602"/>
        <v>01:30</v>
      </c>
      <c r="S1735" s="42" t="str">
        <f t="shared" si="603"/>
        <v>DOPPIO</v>
      </c>
      <c r="T1735" s="57" t="str">
        <f>Tabella3[[#This Row],[Descrizione Attività]]</f>
        <v>CASSA INTEGRAZIONE</v>
      </c>
      <c r="U1735" s="57" t="str">
        <f>IF(Tabella1[[#This Row],[DATA]]="","","02")</f>
        <v>02</v>
      </c>
      <c r="V1735" s="34"/>
      <c r="W1735" s="34"/>
      <c r="X1735" s="33"/>
      <c r="Y1735" s="23"/>
      <c r="Z1735" s="21" t="str">
        <f t="shared" si="604"/>
        <v>mercoledì</v>
      </c>
      <c r="AA1735" s="22">
        <f t="shared" si="605"/>
        <v>1.5</v>
      </c>
      <c r="AB1735" s="22" t="str">
        <f t="shared" si="606"/>
        <v>01:30</v>
      </c>
      <c r="AC1735" s="22" t="str">
        <f t="shared" si="607"/>
        <v>NO</v>
      </c>
      <c r="AD1735" s="46"/>
      <c r="AE1735" s="85">
        <v>45861</v>
      </c>
      <c r="AF1735" s="86" t="s">
        <v>99</v>
      </c>
      <c r="AG1735" s="86" t="s">
        <v>43</v>
      </c>
      <c r="AH1735" s="75">
        <v>4046</v>
      </c>
      <c r="AI1735" s="86">
        <v>10</v>
      </c>
      <c r="AJ1735" s="87">
        <v>12.3</v>
      </c>
      <c r="AK1735" s="87">
        <v>14</v>
      </c>
      <c r="AL1735" s="87">
        <v>3</v>
      </c>
      <c r="AM1735" s="86" t="s">
        <v>263</v>
      </c>
      <c r="AN1735" s="86" t="s">
        <v>49</v>
      </c>
      <c r="AO1735" s="75">
        <v>404</v>
      </c>
    </row>
    <row r="1736" spans="1:41" ht="14.45" customHeight="1">
      <c r="A1736" s="38"/>
      <c r="B1736" s="9">
        <f t="shared" si="594"/>
        <v>45861</v>
      </c>
      <c r="C1736" s="39">
        <f t="shared" si="611"/>
        <v>404</v>
      </c>
      <c r="D1736" s="38" t="str">
        <f>IF(AF1736="", "", IFERROR(TEXT(INDEX(Tabella4[N°], MATCH("*"&amp;AF1736&amp;"*", Tabella4[DIPENDENTE], 0)), "0000"), "Non trovato"))</f>
        <v>2136</v>
      </c>
      <c r="E1736" s="38" t="str">
        <f>IF(AG1736="", "", IF(ISERROR(MATCH("*"&amp;AG1736&amp;"*", Tabella4[DIPENDENTE], 0)), "Non trovato", TEXT(INDEX(Tabella4[N°], MATCH("*"&amp;AG1736&amp;"*", Tabella4[DIPENDENTE], 0)), "0000")))</f>
        <v>1904</v>
      </c>
      <c r="F1736" s="48" t="str">
        <f t="shared" si="595"/>
        <v>INTURRISI</v>
      </c>
      <c r="G1736" s="48" t="str">
        <f t="shared" si="596"/>
        <v>LA ROCCA</v>
      </c>
      <c r="H1736" s="57"/>
      <c r="I1736" s="68" t="str">
        <f t="shared" si="597"/>
        <v>02</v>
      </c>
      <c r="J1736" s="39" t="str">
        <f t="shared" si="608"/>
        <v/>
      </c>
      <c r="K1736" s="40" t="str">
        <f t="shared" si="609"/>
        <v/>
      </c>
      <c r="L1736" s="48"/>
      <c r="M1736" s="41" t="str">
        <f t="shared" si="610"/>
        <v/>
      </c>
      <c r="N1736" s="41" t="str">
        <f t="shared" si="598"/>
        <v/>
      </c>
      <c r="O1736" s="10" t="str">
        <f t="shared" si="599"/>
        <v>01:30</v>
      </c>
      <c r="P1736" s="10" t="str">
        <f t="shared" si="600"/>
        <v/>
      </c>
      <c r="Q1736" s="48" t="str">
        <f t="shared" si="601"/>
        <v/>
      </c>
      <c r="R1736" s="48" t="str">
        <f t="shared" si="602"/>
        <v>01:30</v>
      </c>
      <c r="S1736" s="42" t="str">
        <f t="shared" si="603"/>
        <v>DOPPIO</v>
      </c>
      <c r="T1736" s="57" t="str">
        <f>Tabella3[[#This Row],[Descrizione Attività]]</f>
        <v>CASSA INTEGRAZIONE</v>
      </c>
      <c r="U1736" s="57" t="str">
        <f>IF(Tabella1[[#This Row],[DATA]]="","","02")</f>
        <v>02</v>
      </c>
      <c r="V1736" s="34"/>
      <c r="W1736" s="34"/>
      <c r="X1736" s="33"/>
      <c r="Y1736" s="23"/>
      <c r="Z1736" s="21" t="str">
        <f t="shared" si="604"/>
        <v>mercoledì</v>
      </c>
      <c r="AA1736" s="22">
        <f t="shared" si="605"/>
        <v>1.5</v>
      </c>
      <c r="AB1736" s="22" t="str">
        <f t="shared" si="606"/>
        <v>01:30</v>
      </c>
      <c r="AC1736" s="22" t="str">
        <f t="shared" si="607"/>
        <v>NO</v>
      </c>
      <c r="AD1736" s="46"/>
      <c r="AE1736" s="85">
        <v>45861</v>
      </c>
      <c r="AF1736" s="86" t="s">
        <v>264</v>
      </c>
      <c r="AG1736" s="86" t="s">
        <v>59</v>
      </c>
      <c r="AH1736" s="75">
        <v>4046</v>
      </c>
      <c r="AI1736" s="86">
        <v>10</v>
      </c>
      <c r="AJ1736" s="87">
        <v>12.3</v>
      </c>
      <c r="AK1736" s="87">
        <v>14</v>
      </c>
      <c r="AL1736" s="87">
        <v>3</v>
      </c>
      <c r="AM1736" s="86" t="s">
        <v>263</v>
      </c>
      <c r="AN1736" s="86" t="s">
        <v>49</v>
      </c>
      <c r="AO1736" s="75">
        <v>404</v>
      </c>
    </row>
    <row r="1737" spans="1:41" ht="14.45" customHeight="1">
      <c r="A1737" s="38"/>
      <c r="B1737" s="9">
        <f t="shared" si="594"/>
        <v>45861</v>
      </c>
      <c r="C1737" s="39">
        <f t="shared" si="611"/>
        <v>404</v>
      </c>
      <c r="D1737" s="38" t="str">
        <f>IF(AF1737="", "", IFERROR(TEXT(INDEX(Tabella4[N°], MATCH("*"&amp;AF1737&amp;"*", Tabella4[DIPENDENTE], 0)), "0000"), "Non trovato"))</f>
        <v>0304</v>
      </c>
      <c r="E1737" s="38" t="str">
        <f>IF(AG1737="", "", IF(ISERROR(MATCH("*"&amp;AG1737&amp;"*", Tabella4[DIPENDENTE], 0)), "Non trovato", TEXT(INDEX(Tabella4[N°], MATCH("*"&amp;AG1737&amp;"*", Tabella4[DIPENDENTE], 0)), "0000")))</f>
        <v>1833</v>
      </c>
      <c r="F1737" s="48" t="str">
        <f t="shared" si="595"/>
        <v>MANSERVIGI</v>
      </c>
      <c r="G1737" s="48" t="str">
        <f t="shared" si="596"/>
        <v>MICELI</v>
      </c>
      <c r="H1737" s="57"/>
      <c r="I1737" s="68" t="str">
        <f t="shared" si="597"/>
        <v>02</v>
      </c>
      <c r="J1737" s="39" t="str">
        <f t="shared" si="608"/>
        <v/>
      </c>
      <c r="K1737" s="40" t="str">
        <f t="shared" si="609"/>
        <v/>
      </c>
      <c r="L1737" s="48"/>
      <c r="M1737" s="41" t="str">
        <f t="shared" si="610"/>
        <v/>
      </c>
      <c r="N1737" s="41" t="str">
        <f t="shared" si="598"/>
        <v/>
      </c>
      <c r="O1737" s="10" t="str">
        <f t="shared" si="599"/>
        <v>01:30</v>
      </c>
      <c r="P1737" s="10" t="str">
        <f t="shared" si="600"/>
        <v/>
      </c>
      <c r="Q1737" s="48" t="str">
        <f t="shared" si="601"/>
        <v/>
      </c>
      <c r="R1737" s="48" t="str">
        <f t="shared" si="602"/>
        <v>01:30</v>
      </c>
      <c r="S1737" s="42" t="str">
        <f t="shared" si="603"/>
        <v>DOPPIO</v>
      </c>
      <c r="T1737" s="57" t="str">
        <f>Tabella3[[#This Row],[Descrizione Attività]]</f>
        <v>CASSA INTEGRAZIONE</v>
      </c>
      <c r="U1737" s="57" t="str">
        <f>IF(Tabella1[[#This Row],[DATA]]="","","02")</f>
        <v>02</v>
      </c>
      <c r="V1737" s="34"/>
      <c r="W1737" s="34"/>
      <c r="X1737" s="33"/>
      <c r="Y1737" s="23"/>
      <c r="Z1737" s="21" t="str">
        <f t="shared" si="604"/>
        <v>mercoledì</v>
      </c>
      <c r="AA1737" s="22">
        <f t="shared" si="605"/>
        <v>1.5</v>
      </c>
      <c r="AB1737" s="22" t="str">
        <f t="shared" si="606"/>
        <v>01:30</v>
      </c>
      <c r="AC1737" s="22" t="str">
        <f t="shared" si="607"/>
        <v>NO</v>
      </c>
      <c r="AD1737" s="46"/>
      <c r="AE1737" s="85">
        <v>45861</v>
      </c>
      <c r="AF1737" s="86" t="s">
        <v>87</v>
      </c>
      <c r="AG1737" s="86" t="s">
        <v>82</v>
      </c>
      <c r="AH1737" s="75">
        <v>4046</v>
      </c>
      <c r="AI1737" s="86">
        <v>10</v>
      </c>
      <c r="AJ1737" s="87">
        <v>12.3</v>
      </c>
      <c r="AK1737" s="87">
        <v>14</v>
      </c>
      <c r="AL1737" s="87">
        <v>3</v>
      </c>
      <c r="AM1737" s="86" t="s">
        <v>263</v>
      </c>
      <c r="AN1737" s="86" t="s">
        <v>49</v>
      </c>
      <c r="AO1737" s="75">
        <v>404</v>
      </c>
    </row>
    <row r="1738" spans="1:41" ht="14.45" customHeight="1">
      <c r="A1738" s="38"/>
      <c r="B1738" s="9">
        <f t="shared" si="594"/>
        <v>45861</v>
      </c>
      <c r="C1738" s="39">
        <f t="shared" si="611"/>
        <v>404</v>
      </c>
      <c r="D1738" s="38" t="str">
        <f>IF(AF1738="", "", IFERROR(TEXT(INDEX(Tabella4[N°], MATCH("*"&amp;AF1738&amp;"*", Tabella4[DIPENDENTE], 0)), "0000"), "Non trovato"))</f>
        <v>0243</v>
      </c>
      <c r="E1738" s="38" t="str">
        <f>IF(AG1738="", "", IF(ISERROR(MATCH("*"&amp;AG1738&amp;"*", Tabella4[DIPENDENTE], 0)), "Non trovato", TEXT(INDEX(Tabella4[N°], MATCH("*"&amp;AG1738&amp;"*", Tabella4[DIPENDENTE], 0)), "0000")))</f>
        <v>0490</v>
      </c>
      <c r="F1738" s="48" t="str">
        <f t="shared" si="595"/>
        <v>PUGLIARES</v>
      </c>
      <c r="G1738" s="48" t="str">
        <f t="shared" si="596"/>
        <v>RICIPUTO</v>
      </c>
      <c r="H1738" s="57"/>
      <c r="I1738" s="68" t="str">
        <f t="shared" si="597"/>
        <v>02</v>
      </c>
      <c r="J1738" s="39" t="str">
        <f t="shared" si="608"/>
        <v/>
      </c>
      <c r="K1738" s="40" t="str">
        <f t="shared" si="609"/>
        <v/>
      </c>
      <c r="L1738" s="48"/>
      <c r="M1738" s="41" t="str">
        <f t="shared" si="610"/>
        <v/>
      </c>
      <c r="N1738" s="41" t="str">
        <f t="shared" si="598"/>
        <v/>
      </c>
      <c r="O1738" s="10" t="str">
        <f t="shared" si="599"/>
        <v>01:30</v>
      </c>
      <c r="P1738" s="10" t="str">
        <f t="shared" si="600"/>
        <v/>
      </c>
      <c r="Q1738" s="48" t="str">
        <f t="shared" si="601"/>
        <v/>
      </c>
      <c r="R1738" s="48" t="str">
        <f t="shared" si="602"/>
        <v>01:30</v>
      </c>
      <c r="S1738" s="42" t="str">
        <f t="shared" si="603"/>
        <v>DOPPIO</v>
      </c>
      <c r="T1738" s="57" t="str">
        <f>Tabella3[[#This Row],[Descrizione Attività]]</f>
        <v>CASSA INTEGRAZIONE</v>
      </c>
      <c r="U1738" s="57" t="str">
        <f>IF(Tabella1[[#This Row],[DATA]]="","","02")</f>
        <v>02</v>
      </c>
      <c r="V1738" s="34"/>
      <c r="W1738" s="34"/>
      <c r="X1738" s="33"/>
      <c r="Y1738" s="23"/>
      <c r="Z1738" s="21" t="str">
        <f t="shared" si="604"/>
        <v>mercoledì</v>
      </c>
      <c r="AA1738" s="22">
        <f t="shared" si="605"/>
        <v>1.5</v>
      </c>
      <c r="AB1738" s="22" t="str">
        <f t="shared" si="606"/>
        <v>01:30</v>
      </c>
      <c r="AC1738" s="22" t="str">
        <f t="shared" si="607"/>
        <v>NO</v>
      </c>
      <c r="AD1738" s="46"/>
      <c r="AE1738" s="85">
        <v>45861</v>
      </c>
      <c r="AF1738" s="86" t="s">
        <v>89</v>
      </c>
      <c r="AG1738" s="86" t="s">
        <v>96</v>
      </c>
      <c r="AH1738" s="75">
        <v>4046</v>
      </c>
      <c r="AI1738" s="86">
        <v>10</v>
      </c>
      <c r="AJ1738" s="87">
        <v>12.3</v>
      </c>
      <c r="AK1738" s="87">
        <v>14</v>
      </c>
      <c r="AL1738" s="87">
        <v>3</v>
      </c>
      <c r="AM1738" s="86" t="s">
        <v>263</v>
      </c>
      <c r="AN1738" s="86" t="s">
        <v>49</v>
      </c>
      <c r="AO1738" s="75">
        <v>404</v>
      </c>
    </row>
    <row r="1739" spans="1:41" ht="14.45" customHeight="1">
      <c r="A1739" s="38"/>
      <c r="B1739" s="9">
        <f t="shared" si="594"/>
        <v>45861</v>
      </c>
      <c r="C1739" s="39">
        <f t="shared" si="611"/>
        <v>404</v>
      </c>
      <c r="D1739" s="38" t="str">
        <f>IF(AF1739="", "", IFERROR(TEXT(INDEX(Tabella4[N°], MATCH("*"&amp;AF1739&amp;"*", Tabella4[DIPENDENTE], 0)), "0000"), "Non trovato"))</f>
        <v>2011</v>
      </c>
      <c r="E1739" s="38" t="str">
        <f>IF(AG1739="", "", IF(ISERROR(MATCH("*"&amp;AG1739&amp;"*", Tabella4[DIPENDENTE], 0)), "Non trovato", TEXT(INDEX(Tabella4[N°], MATCH("*"&amp;AG1739&amp;"*", Tabella4[DIPENDENTE], 0)), "0000")))</f>
        <v>2214</v>
      </c>
      <c r="F1739" s="48" t="str">
        <f t="shared" si="595"/>
        <v>SCAVULLO</v>
      </c>
      <c r="G1739" s="48" t="str">
        <f t="shared" si="596"/>
        <v>SERRA</v>
      </c>
      <c r="H1739" s="57"/>
      <c r="I1739" s="68" t="str">
        <f t="shared" si="597"/>
        <v>02</v>
      </c>
      <c r="J1739" s="39" t="str">
        <f t="shared" si="608"/>
        <v/>
      </c>
      <c r="K1739" s="40" t="str">
        <f t="shared" si="609"/>
        <v/>
      </c>
      <c r="L1739" s="48"/>
      <c r="M1739" s="41" t="str">
        <f t="shared" si="610"/>
        <v/>
      </c>
      <c r="N1739" s="41" t="str">
        <f t="shared" si="598"/>
        <v/>
      </c>
      <c r="O1739" s="10" t="str">
        <f t="shared" si="599"/>
        <v>01:30</v>
      </c>
      <c r="P1739" s="10" t="str">
        <f t="shared" si="600"/>
        <v/>
      </c>
      <c r="Q1739" s="48" t="str">
        <f t="shared" si="601"/>
        <v/>
      </c>
      <c r="R1739" s="48" t="str">
        <f t="shared" si="602"/>
        <v>01:30</v>
      </c>
      <c r="S1739" s="42" t="str">
        <f t="shared" si="603"/>
        <v>DOPPIO</v>
      </c>
      <c r="T1739" s="57" t="str">
        <f>Tabella3[[#This Row],[Descrizione Attività]]</f>
        <v>CASSA INTEGRAZIONE</v>
      </c>
      <c r="U1739" s="57" t="str">
        <f>IF(Tabella1[[#This Row],[DATA]]="","","02")</f>
        <v>02</v>
      </c>
      <c r="V1739" s="34"/>
      <c r="W1739" s="34"/>
      <c r="X1739" s="33"/>
      <c r="Y1739" s="23"/>
      <c r="Z1739" s="21" t="str">
        <f t="shared" si="604"/>
        <v>mercoledì</v>
      </c>
      <c r="AA1739" s="22">
        <f t="shared" si="605"/>
        <v>1.5</v>
      </c>
      <c r="AB1739" s="22" t="str">
        <f t="shared" si="606"/>
        <v>01:30</v>
      </c>
      <c r="AC1739" s="22" t="str">
        <f t="shared" si="607"/>
        <v>NO</v>
      </c>
      <c r="AD1739" s="46"/>
      <c r="AE1739" s="85">
        <v>45861</v>
      </c>
      <c r="AF1739" s="86" t="s">
        <v>84</v>
      </c>
      <c r="AG1739" s="86" t="s">
        <v>52</v>
      </c>
      <c r="AH1739" s="75">
        <v>4046</v>
      </c>
      <c r="AI1739" s="86">
        <v>10</v>
      </c>
      <c r="AJ1739" s="87">
        <v>12.3</v>
      </c>
      <c r="AK1739" s="87">
        <v>14</v>
      </c>
      <c r="AL1739" s="87">
        <v>3</v>
      </c>
      <c r="AM1739" s="86" t="s">
        <v>263</v>
      </c>
      <c r="AN1739" s="86" t="s">
        <v>49</v>
      </c>
      <c r="AO1739" s="75">
        <v>404</v>
      </c>
    </row>
    <row r="1740" spans="1:41" ht="14.45" customHeight="1">
      <c r="A1740" s="38"/>
      <c r="B1740" s="9">
        <f t="shared" si="594"/>
        <v>45861</v>
      </c>
      <c r="C1740" s="39">
        <f t="shared" si="611"/>
        <v>404</v>
      </c>
      <c r="D1740" s="38" t="str">
        <f>IF(AF1740="", "", IFERROR(TEXT(INDEX(Tabella4[N°], MATCH("*"&amp;AF1740&amp;"*", Tabella4[DIPENDENTE], 0)), "0000"), "Non trovato"))</f>
        <v>0475</v>
      </c>
      <c r="E1740" s="38" t="str">
        <f>IF(AG1740="", "", IF(ISERROR(MATCH("*"&amp;AG1740&amp;"*", Tabella4[DIPENDENTE], 0)), "Non trovato", TEXT(INDEX(Tabella4[N°], MATCH("*"&amp;AG1740&amp;"*", Tabella4[DIPENDENTE], 0)), "0000")))</f>
        <v/>
      </c>
      <c r="F1740" s="48" t="str">
        <f t="shared" si="595"/>
        <v>TRINGALI</v>
      </c>
      <c r="G1740" s="48" t="str">
        <f t="shared" si="596"/>
        <v/>
      </c>
      <c r="H1740" s="57"/>
      <c r="I1740" s="68" t="str">
        <f t="shared" si="597"/>
        <v>02</v>
      </c>
      <c r="J1740" s="39" t="str">
        <f t="shared" si="608"/>
        <v/>
      </c>
      <c r="K1740" s="40" t="str">
        <f t="shared" si="609"/>
        <v/>
      </c>
      <c r="L1740" s="48"/>
      <c r="M1740" s="41" t="str">
        <f t="shared" si="610"/>
        <v/>
      </c>
      <c r="N1740" s="41" t="str">
        <f t="shared" si="598"/>
        <v/>
      </c>
      <c r="O1740" s="10" t="str">
        <f t="shared" si="599"/>
        <v>01:30</v>
      </c>
      <c r="P1740" s="10" t="str">
        <f t="shared" si="600"/>
        <v/>
      </c>
      <c r="Q1740" s="48" t="str">
        <f t="shared" si="601"/>
        <v/>
      </c>
      <c r="R1740" s="48" t="str">
        <f t="shared" si="602"/>
        <v>01:30</v>
      </c>
      <c r="S1740" s="42" t="str">
        <f t="shared" si="603"/>
        <v>SINGOLO</v>
      </c>
      <c r="T1740" s="57" t="str">
        <f>Tabella3[[#This Row],[Descrizione Attività]]</f>
        <v>CASSA INTEGRAZIONE</v>
      </c>
      <c r="U1740" s="57" t="str">
        <f>IF(Tabella1[[#This Row],[DATA]]="","","02")</f>
        <v>02</v>
      </c>
      <c r="V1740" s="34"/>
      <c r="W1740" s="34"/>
      <c r="X1740" s="33"/>
      <c r="Y1740" s="23"/>
      <c r="Z1740" s="21" t="str">
        <f t="shared" si="604"/>
        <v>mercoledì</v>
      </c>
      <c r="AA1740" s="22">
        <f t="shared" si="605"/>
        <v>1.5</v>
      </c>
      <c r="AB1740" s="22" t="str">
        <f t="shared" si="606"/>
        <v>01:30</v>
      </c>
      <c r="AC1740" s="22" t="str">
        <f t="shared" si="607"/>
        <v>NO</v>
      </c>
      <c r="AD1740" s="46"/>
      <c r="AE1740" s="85">
        <v>45861</v>
      </c>
      <c r="AF1740" s="86" t="s">
        <v>57</v>
      </c>
      <c r="AG1740" s="86"/>
      <c r="AH1740" s="75">
        <v>4046</v>
      </c>
      <c r="AI1740" s="86">
        <v>10</v>
      </c>
      <c r="AJ1740" s="87">
        <v>12.3</v>
      </c>
      <c r="AK1740" s="87">
        <v>14</v>
      </c>
      <c r="AL1740" s="87">
        <v>1.5</v>
      </c>
      <c r="AM1740" s="86" t="s">
        <v>263</v>
      </c>
      <c r="AN1740" s="86" t="s">
        <v>49</v>
      </c>
      <c r="AO1740" s="75">
        <v>404</v>
      </c>
    </row>
    <row r="1741" spans="1:41" ht="14.45" customHeight="1">
      <c r="A1741" s="38"/>
      <c r="B1741" s="9">
        <f t="shared" si="594"/>
        <v>45861</v>
      </c>
      <c r="C1741" s="39">
        <f t="shared" si="611"/>
        <v>404</v>
      </c>
      <c r="D1741" s="38" t="str">
        <f>IF(AF1741="", "", IFERROR(TEXT(INDEX(Tabella4[N°], MATCH("*"&amp;AF1741&amp;"*", Tabella4[DIPENDENTE], 0)), "0000"), "Non trovato"))</f>
        <v>2013</v>
      </c>
      <c r="E1741" s="38" t="str">
        <f>IF(AG1741="", "", IF(ISERROR(MATCH("*"&amp;AG1741&amp;"*", Tabella4[DIPENDENTE], 0)), "Non trovato", TEXT(INDEX(Tabella4[N°], MATCH("*"&amp;AG1741&amp;"*", Tabella4[DIPENDENTE], 0)), "0000")))</f>
        <v>0559</v>
      </c>
      <c r="F1741" s="48" t="str">
        <f t="shared" si="595"/>
        <v>DE LUCA</v>
      </c>
      <c r="G1741" s="48" t="str">
        <f t="shared" si="596"/>
        <v>MARINO A</v>
      </c>
      <c r="H1741" s="57"/>
      <c r="I1741" s="68" t="str">
        <f t="shared" si="597"/>
        <v>02</v>
      </c>
      <c r="J1741" s="39" t="str">
        <f t="shared" si="608"/>
        <v/>
      </c>
      <c r="K1741" s="40" t="str">
        <f t="shared" si="609"/>
        <v/>
      </c>
      <c r="L1741" s="48"/>
      <c r="M1741" s="41" t="str">
        <f t="shared" si="610"/>
        <v/>
      </c>
      <c r="N1741" s="41" t="str">
        <f t="shared" si="598"/>
        <v/>
      </c>
      <c r="O1741" s="10" t="str">
        <f t="shared" si="599"/>
        <v>02:00</v>
      </c>
      <c r="P1741" s="10" t="str">
        <f t="shared" si="600"/>
        <v>02:00</v>
      </c>
      <c r="Q1741" s="48" t="str">
        <f t="shared" si="601"/>
        <v/>
      </c>
      <c r="R1741" s="48" t="str">
        <f t="shared" si="602"/>
        <v/>
      </c>
      <c r="S1741" s="42" t="str">
        <f t="shared" si="603"/>
        <v>DOPPIO</v>
      </c>
      <c r="T1741" s="57" t="str">
        <f>Tabella3[[#This Row],[Descrizione Attività]]</f>
        <v>PERMESSO RETRIBUITO</v>
      </c>
      <c r="U1741" s="57" t="str">
        <f>IF(Tabella1[[#This Row],[DATA]]="","","02")</f>
        <v>02</v>
      </c>
      <c r="V1741" s="34"/>
      <c r="W1741" s="34"/>
      <c r="X1741" s="33"/>
      <c r="Y1741" s="23"/>
      <c r="Z1741" s="21" t="str">
        <f t="shared" si="604"/>
        <v>mercoledì</v>
      </c>
      <c r="AA1741" s="22">
        <f t="shared" si="605"/>
        <v>2</v>
      </c>
      <c r="AB1741" s="22" t="str">
        <f t="shared" si="606"/>
        <v>02:00</v>
      </c>
      <c r="AC1741" s="22" t="str">
        <f t="shared" si="607"/>
        <v>NO</v>
      </c>
      <c r="AD1741" s="46"/>
      <c r="AE1741" s="85">
        <v>45861</v>
      </c>
      <c r="AF1741" s="86" t="s">
        <v>105</v>
      </c>
      <c r="AG1741" s="86" t="s">
        <v>157</v>
      </c>
      <c r="AH1741" s="75">
        <v>4044</v>
      </c>
      <c r="AI1741" s="86">
        <v>10</v>
      </c>
      <c r="AJ1741" s="87">
        <v>12</v>
      </c>
      <c r="AK1741" s="87">
        <v>14</v>
      </c>
      <c r="AL1741" s="87">
        <v>4</v>
      </c>
      <c r="AM1741" s="86" t="s">
        <v>48</v>
      </c>
      <c r="AN1741" s="86" t="s">
        <v>49</v>
      </c>
      <c r="AO1741" s="75">
        <v>404</v>
      </c>
    </row>
    <row r="1742" spans="1:41" ht="14.45" customHeight="1">
      <c r="A1742" s="38"/>
      <c r="B1742" s="9">
        <f t="shared" si="594"/>
        <v>45861</v>
      </c>
      <c r="C1742" s="39">
        <f t="shared" si="611"/>
        <v>404</v>
      </c>
      <c r="D1742" s="38" t="str">
        <f>IF(AF1742="", "", IFERROR(TEXT(INDEX(Tabella4[N°], MATCH("*"&amp;AF1742&amp;"*", Tabella4[DIPENDENTE], 0)), "0000"), "Non trovato"))</f>
        <v>0803</v>
      </c>
      <c r="E1742" s="38" t="str">
        <f>IF(AG1742="", "", IF(ISERROR(MATCH("*"&amp;AG1742&amp;"*", Tabella4[DIPENDENTE], 0)), "Non trovato", TEXT(INDEX(Tabella4[N°], MATCH("*"&amp;AG1742&amp;"*", Tabella4[DIPENDENTE], 0)), "0000")))</f>
        <v>1924</v>
      </c>
      <c r="F1742" s="48" t="str">
        <f t="shared" si="595"/>
        <v>SPINALI V</v>
      </c>
      <c r="G1742" s="48" t="str">
        <f t="shared" si="596"/>
        <v>PARTESANO</v>
      </c>
      <c r="H1742" s="57"/>
      <c r="I1742" s="68" t="str">
        <f t="shared" si="597"/>
        <v>02</v>
      </c>
      <c r="J1742" s="39" t="str">
        <f t="shared" si="608"/>
        <v/>
      </c>
      <c r="K1742" s="40" t="str">
        <f t="shared" si="609"/>
        <v/>
      </c>
      <c r="L1742" s="48"/>
      <c r="M1742" s="41" t="str">
        <f t="shared" si="610"/>
        <v/>
      </c>
      <c r="N1742" s="41" t="str">
        <f t="shared" si="598"/>
        <v/>
      </c>
      <c r="O1742" s="10" t="str">
        <f t="shared" si="599"/>
        <v>02:00</v>
      </c>
      <c r="P1742" s="10" t="str">
        <f t="shared" si="600"/>
        <v>02:00</v>
      </c>
      <c r="Q1742" s="48" t="str">
        <f t="shared" si="601"/>
        <v/>
      </c>
      <c r="R1742" s="48" t="str">
        <f t="shared" si="602"/>
        <v/>
      </c>
      <c r="S1742" s="42" t="str">
        <f t="shared" si="603"/>
        <v>DOPPIO</v>
      </c>
      <c r="T1742" s="57" t="str">
        <f>Tabella3[[#This Row],[Descrizione Attività]]</f>
        <v>PERMESSO RETRIBUITO</v>
      </c>
      <c r="U1742" s="57" t="str">
        <f>IF(Tabella1[[#This Row],[DATA]]="","","02")</f>
        <v>02</v>
      </c>
      <c r="V1742" s="34"/>
      <c r="W1742" s="34"/>
      <c r="X1742" s="33"/>
      <c r="Y1742" s="23"/>
      <c r="Z1742" s="21" t="str">
        <f t="shared" si="604"/>
        <v>mercoledì</v>
      </c>
      <c r="AA1742" s="22">
        <f t="shared" si="605"/>
        <v>2</v>
      </c>
      <c r="AB1742" s="22" t="str">
        <f t="shared" si="606"/>
        <v>02:00</v>
      </c>
      <c r="AC1742" s="22" t="str">
        <f t="shared" si="607"/>
        <v>NO</v>
      </c>
      <c r="AD1742" s="46"/>
      <c r="AE1742" s="85">
        <v>45861</v>
      </c>
      <c r="AF1742" s="86" t="s">
        <v>69</v>
      </c>
      <c r="AG1742" s="86" t="s">
        <v>103</v>
      </c>
      <c r="AH1742" s="75">
        <v>4044</v>
      </c>
      <c r="AI1742" s="86">
        <v>10</v>
      </c>
      <c r="AJ1742" s="87">
        <v>12</v>
      </c>
      <c r="AK1742" s="87">
        <v>14</v>
      </c>
      <c r="AL1742" s="87">
        <v>4</v>
      </c>
      <c r="AM1742" s="86" t="s">
        <v>48</v>
      </c>
      <c r="AN1742" s="86" t="s">
        <v>49</v>
      </c>
      <c r="AO1742" s="75">
        <v>404</v>
      </c>
    </row>
    <row r="1743" spans="1:41" ht="14.45" customHeight="1">
      <c r="A1743" s="38"/>
      <c r="B1743" s="9">
        <f t="shared" si="594"/>
        <v>45861</v>
      </c>
      <c r="C1743" s="39">
        <f t="shared" si="611"/>
        <v>404</v>
      </c>
      <c r="D1743" s="38" t="str">
        <f>IF(AF1743="", "", IFERROR(TEXT(INDEX(Tabella4[N°], MATCH("*"&amp;AF1743&amp;"*", Tabella4[DIPENDENTE], 0)), "0000"), "Non trovato"))</f>
        <v>0386</v>
      </c>
      <c r="E1743" s="38" t="str">
        <f>IF(AG1743="", "", IF(ISERROR(MATCH("*"&amp;AG1743&amp;"*", Tabella4[DIPENDENTE], 0)), "Non trovato", TEXT(INDEX(Tabella4[N°], MATCH("*"&amp;AG1743&amp;"*", Tabella4[DIPENDENTE], 0)), "0000")))</f>
        <v>1876</v>
      </c>
      <c r="F1743" s="48" t="str">
        <f t="shared" si="595"/>
        <v>TRICHINI</v>
      </c>
      <c r="G1743" s="48" t="str">
        <f t="shared" si="596"/>
        <v>RICCIO</v>
      </c>
      <c r="H1743" s="57"/>
      <c r="I1743" s="68" t="str">
        <f t="shared" si="597"/>
        <v>02</v>
      </c>
      <c r="J1743" s="39" t="str">
        <f t="shared" si="608"/>
        <v>08:15</v>
      </c>
      <c r="K1743" s="40" t="str">
        <f t="shared" si="609"/>
        <v/>
      </c>
      <c r="L1743" s="48"/>
      <c r="M1743" s="41" t="str">
        <f t="shared" si="610"/>
        <v/>
      </c>
      <c r="N1743" s="41" t="str">
        <f t="shared" si="598"/>
        <v/>
      </c>
      <c r="O1743" s="10" t="str">
        <f t="shared" si="599"/>
        <v>08:15</v>
      </c>
      <c r="P1743" s="10" t="str">
        <f t="shared" si="600"/>
        <v/>
      </c>
      <c r="Q1743" s="48" t="str">
        <f t="shared" si="601"/>
        <v/>
      </c>
      <c r="R1743" s="48" t="str">
        <f t="shared" si="602"/>
        <v/>
      </c>
      <c r="S1743" s="42" t="str">
        <f t="shared" si="603"/>
        <v>DOPPIO</v>
      </c>
      <c r="T1743" s="57" t="str">
        <f>Tabella3[[#This Row],[Descrizione Attività]]</f>
        <v>ORE CONTO PROPRIO</v>
      </c>
      <c r="U1743" s="57" t="str">
        <f>IF(Tabella1[[#This Row],[DATA]]="","","02")</f>
        <v>02</v>
      </c>
      <c r="V1743" s="34"/>
      <c r="W1743" s="34"/>
      <c r="X1743" s="33"/>
      <c r="Y1743" s="23"/>
      <c r="Z1743" s="21" t="str">
        <f t="shared" si="604"/>
        <v>mercoledì</v>
      </c>
      <c r="AA1743" s="22">
        <f t="shared" si="605"/>
        <v>8.25</v>
      </c>
      <c r="AB1743" s="22" t="str">
        <f t="shared" si="606"/>
        <v>08:15</v>
      </c>
      <c r="AC1743" s="22" t="str">
        <f t="shared" si="607"/>
        <v>NO</v>
      </c>
      <c r="AD1743" s="46"/>
      <c r="AE1743" s="85">
        <v>45861</v>
      </c>
      <c r="AF1743" s="86" t="s">
        <v>113</v>
      </c>
      <c r="AG1743" s="86" t="s">
        <v>56</v>
      </c>
      <c r="AH1743" s="75">
        <v>4041</v>
      </c>
      <c r="AI1743" s="86">
        <v>10</v>
      </c>
      <c r="AJ1743" s="87">
        <v>7.45</v>
      </c>
      <c r="AK1743" s="87">
        <v>16.45</v>
      </c>
      <c r="AL1743" s="87">
        <v>16.5</v>
      </c>
      <c r="AM1743" s="86" t="s">
        <v>62</v>
      </c>
      <c r="AN1743" s="86" t="s">
        <v>49</v>
      </c>
      <c r="AO1743" s="75">
        <v>4041</v>
      </c>
    </row>
    <row r="1744" spans="1:41" ht="14.45" customHeight="1">
      <c r="A1744" s="38"/>
      <c r="B1744" s="9">
        <f t="shared" si="594"/>
        <v>45861</v>
      </c>
      <c r="C1744" s="39">
        <f t="shared" si="611"/>
        <v>404</v>
      </c>
      <c r="D1744" s="38" t="str">
        <f>IF(AF1744="", "", IFERROR(TEXT(INDEX(Tabella4[N°], MATCH("*"&amp;AF1744&amp;"*", Tabella4[DIPENDENTE], 0)), "0000"), "Non trovato"))</f>
        <v>0490</v>
      </c>
      <c r="E1744" s="38" t="str">
        <f>IF(AG1744="", "", IF(ISERROR(MATCH("*"&amp;AG1744&amp;"*", Tabella4[DIPENDENTE], 0)), "Non trovato", TEXT(INDEX(Tabella4[N°], MATCH("*"&amp;AG1744&amp;"*", Tabella4[DIPENDENTE], 0)), "0000")))</f>
        <v/>
      </c>
      <c r="F1744" s="48" t="str">
        <f t="shared" si="595"/>
        <v>RICIPUTO</v>
      </c>
      <c r="G1744" s="48" t="str">
        <f t="shared" si="596"/>
        <v/>
      </c>
      <c r="H1744" s="57"/>
      <c r="I1744" s="68" t="str">
        <f t="shared" si="597"/>
        <v>02</v>
      </c>
      <c r="J1744" s="39" t="str">
        <f t="shared" si="608"/>
        <v/>
      </c>
      <c r="K1744" s="40" t="str">
        <f t="shared" si="609"/>
        <v/>
      </c>
      <c r="L1744" s="48"/>
      <c r="M1744" s="41" t="str">
        <f t="shared" si="610"/>
        <v/>
      </c>
      <c r="N1744" s="41" t="str">
        <f t="shared" si="598"/>
        <v/>
      </c>
      <c r="O1744" s="10" t="str">
        <f t="shared" si="599"/>
        <v>01:00</v>
      </c>
      <c r="P1744" s="10" t="str">
        <f t="shared" si="600"/>
        <v>01:00</v>
      </c>
      <c r="Q1744" s="48" t="str">
        <f t="shared" si="601"/>
        <v/>
      </c>
      <c r="R1744" s="48" t="str">
        <f t="shared" si="602"/>
        <v/>
      </c>
      <c r="S1744" s="42" t="str">
        <f t="shared" si="603"/>
        <v>SINGOLO</v>
      </c>
      <c r="T1744" s="57" t="str">
        <f>Tabella3[[#This Row],[Descrizione Attività]]</f>
        <v>PERMESSO RETRIBUITO</v>
      </c>
      <c r="U1744" s="57" t="str">
        <f>IF(Tabella1[[#This Row],[DATA]]="","","02")</f>
        <v>02</v>
      </c>
      <c r="V1744" s="34"/>
      <c r="W1744" s="34"/>
      <c r="X1744" s="33"/>
      <c r="Y1744" s="23"/>
      <c r="Z1744" s="21" t="str">
        <f t="shared" si="604"/>
        <v>mercoledì</v>
      </c>
      <c r="AA1744" s="22">
        <f t="shared" si="605"/>
        <v>1</v>
      </c>
      <c r="AB1744" s="22" t="str">
        <f t="shared" si="606"/>
        <v>01:00</v>
      </c>
      <c r="AC1744" s="22" t="str">
        <f t="shared" si="607"/>
        <v>NO</v>
      </c>
      <c r="AD1744" s="46"/>
      <c r="AE1744" s="85">
        <v>45861</v>
      </c>
      <c r="AF1744" s="86" t="s">
        <v>96</v>
      </c>
      <c r="AG1744" s="86"/>
      <c r="AH1744" s="75">
        <v>4044</v>
      </c>
      <c r="AI1744" s="86">
        <v>10</v>
      </c>
      <c r="AJ1744" s="87">
        <v>6</v>
      </c>
      <c r="AK1744" s="87">
        <v>7</v>
      </c>
      <c r="AL1744" s="87">
        <v>1</v>
      </c>
      <c r="AM1744" s="86" t="s">
        <v>48</v>
      </c>
      <c r="AN1744" s="86" t="s">
        <v>49</v>
      </c>
      <c r="AO1744" s="75">
        <v>404</v>
      </c>
    </row>
    <row r="1745" spans="1:41" ht="14.45" customHeight="1">
      <c r="A1745" s="38"/>
      <c r="B1745" s="9">
        <f t="shared" si="594"/>
        <v>45861</v>
      </c>
      <c r="C1745" s="39" t="str">
        <f t="shared" si="611"/>
        <v>23/134</v>
      </c>
      <c r="D1745" s="38" t="str">
        <f>IF(AF1745="", "", IFERROR(TEXT(INDEX(Tabella4[N°], MATCH("*"&amp;AF1745&amp;"*", Tabella4[DIPENDENTE], 0)), "0000"), "Non trovato"))</f>
        <v>2109</v>
      </c>
      <c r="E1745" s="38" t="str">
        <f>IF(AG1745="", "", IF(ISERROR(MATCH("*"&amp;AG1745&amp;"*", Tabella4[DIPENDENTE], 0)), "Non trovato", TEXT(INDEX(Tabella4[N°], MATCH("*"&amp;AG1745&amp;"*", Tabella4[DIPENDENTE], 0)), "0000")))</f>
        <v/>
      </c>
      <c r="F1745" s="48" t="str">
        <f t="shared" si="595"/>
        <v>CAVALLI</v>
      </c>
      <c r="G1745" s="48" t="str">
        <f t="shared" si="596"/>
        <v/>
      </c>
      <c r="H1745" s="57"/>
      <c r="I1745" s="68" t="str">
        <f t="shared" si="597"/>
        <v>02</v>
      </c>
      <c r="J1745" s="39" t="str">
        <f t="shared" si="608"/>
        <v/>
      </c>
      <c r="K1745" s="40" t="str">
        <f t="shared" si="609"/>
        <v>08:00</v>
      </c>
      <c r="L1745" s="48"/>
      <c r="M1745" s="41" t="str">
        <f t="shared" si="610"/>
        <v/>
      </c>
      <c r="N1745" s="41" t="str">
        <f t="shared" si="598"/>
        <v/>
      </c>
      <c r="O1745" s="10" t="str">
        <f t="shared" si="599"/>
        <v>08:00</v>
      </c>
      <c r="P1745" s="10" t="str">
        <f t="shared" si="600"/>
        <v/>
      </c>
      <c r="Q1745" s="48" t="str">
        <f t="shared" si="601"/>
        <v/>
      </c>
      <c r="R1745" s="48" t="str">
        <f t="shared" si="602"/>
        <v/>
      </c>
      <c r="S1745" s="42" t="str">
        <f t="shared" si="603"/>
        <v>SINGOLO</v>
      </c>
      <c r="T1745" s="57" t="str">
        <f>Tabella3[[#This Row],[Descrizione Attività]]</f>
        <v>Manutenzione Strumentale Isab</v>
      </c>
      <c r="U1745" s="57" t="str">
        <f>IF(Tabella1[[#This Row],[DATA]]="","","02")</f>
        <v>02</v>
      </c>
      <c r="V1745" s="34"/>
      <c r="W1745" s="34"/>
      <c r="X1745" s="33"/>
      <c r="Y1745" s="23"/>
      <c r="Z1745" s="21" t="str">
        <f t="shared" si="604"/>
        <v>mercoledì</v>
      </c>
      <c r="AA1745" s="22">
        <f t="shared" si="605"/>
        <v>8</v>
      </c>
      <c r="AB1745" s="22" t="str">
        <f t="shared" si="606"/>
        <v>08:00</v>
      </c>
      <c r="AC1745" s="22" t="str">
        <f t="shared" si="607"/>
        <v>NO</v>
      </c>
      <c r="AD1745" s="46"/>
      <c r="AE1745" s="85">
        <v>45861</v>
      </c>
      <c r="AF1745" s="86" t="s">
        <v>114</v>
      </c>
      <c r="AG1745" s="86"/>
      <c r="AH1745" s="75">
        <v>23134</v>
      </c>
      <c r="AI1745" s="86">
        <v>20</v>
      </c>
      <c r="AJ1745" s="87">
        <v>6</v>
      </c>
      <c r="AK1745" s="87">
        <v>14</v>
      </c>
      <c r="AL1745" s="87">
        <v>8</v>
      </c>
      <c r="AM1745" s="86" t="s">
        <v>156</v>
      </c>
      <c r="AN1745" s="86" t="s">
        <v>49</v>
      </c>
      <c r="AO1745" s="75" t="s">
        <v>46</v>
      </c>
    </row>
    <row r="1746" spans="1:41" ht="14.45" customHeight="1">
      <c r="A1746" s="38"/>
      <c r="B1746" s="9">
        <f t="shared" si="594"/>
        <v>45861</v>
      </c>
      <c r="C1746" s="39">
        <f t="shared" si="611"/>
        <v>404</v>
      </c>
      <c r="D1746" s="38" t="str">
        <f>IF(AF1746="", "", IFERROR(TEXT(INDEX(Tabella4[N°], MATCH("*"&amp;AF1746&amp;"*", Tabella4[DIPENDENTE], 0)), "0000"), "Non trovato"))</f>
        <v>1765</v>
      </c>
      <c r="E1746" s="38" t="str">
        <f>IF(AG1746="", "", IF(ISERROR(MATCH("*"&amp;AG1746&amp;"*", Tabella4[DIPENDENTE], 0)), "Non trovato", TEXT(INDEX(Tabella4[N°], MATCH("*"&amp;AG1746&amp;"*", Tabella4[DIPENDENTE], 0)), "0000")))</f>
        <v/>
      </c>
      <c r="F1746" s="48" t="str">
        <f t="shared" si="595"/>
        <v>SIRINGO</v>
      </c>
      <c r="G1746" s="48" t="str">
        <f t="shared" si="596"/>
        <v/>
      </c>
      <c r="H1746" s="57"/>
      <c r="I1746" s="68" t="str">
        <f t="shared" si="597"/>
        <v>02</v>
      </c>
      <c r="J1746" s="39" t="str">
        <f t="shared" si="608"/>
        <v>08:00</v>
      </c>
      <c r="K1746" s="40" t="str">
        <f t="shared" si="609"/>
        <v/>
      </c>
      <c r="L1746" s="48"/>
      <c r="M1746" s="41" t="str">
        <f t="shared" si="610"/>
        <v/>
      </c>
      <c r="N1746" s="41" t="str">
        <f t="shared" si="598"/>
        <v/>
      </c>
      <c r="O1746" s="10" t="str">
        <f t="shared" si="599"/>
        <v>08:00</v>
      </c>
      <c r="P1746" s="10" t="str">
        <f t="shared" si="600"/>
        <v/>
      </c>
      <c r="Q1746" s="48" t="str">
        <f t="shared" si="601"/>
        <v/>
      </c>
      <c r="R1746" s="48" t="str">
        <f t="shared" si="602"/>
        <v/>
      </c>
      <c r="S1746" s="42" t="str">
        <f t="shared" si="603"/>
        <v>SINGOLO</v>
      </c>
      <c r="T1746" s="57" t="str">
        <f>Tabella3[[#This Row],[Descrizione Attività]]</f>
        <v>ORE CONTO PROPRIO</v>
      </c>
      <c r="U1746" s="57" t="str">
        <f>IF(Tabella1[[#This Row],[DATA]]="","","02")</f>
        <v>02</v>
      </c>
      <c r="V1746" s="34"/>
      <c r="W1746" s="34"/>
      <c r="X1746" s="33"/>
      <c r="Y1746" s="23"/>
      <c r="Z1746" s="21" t="str">
        <f t="shared" si="604"/>
        <v>mercoledì</v>
      </c>
      <c r="AA1746" s="22">
        <f t="shared" si="605"/>
        <v>8</v>
      </c>
      <c r="AB1746" s="22" t="str">
        <f t="shared" si="606"/>
        <v>08:00</v>
      </c>
      <c r="AC1746" s="22" t="str">
        <f t="shared" si="607"/>
        <v>NO</v>
      </c>
      <c r="AD1746" s="46"/>
      <c r="AE1746" s="85">
        <v>45861</v>
      </c>
      <c r="AF1746" s="86" t="s">
        <v>112</v>
      </c>
      <c r="AG1746" s="86"/>
      <c r="AH1746" s="75">
        <v>4041</v>
      </c>
      <c r="AI1746" s="86">
        <v>10</v>
      </c>
      <c r="AJ1746" s="87">
        <v>6</v>
      </c>
      <c r="AK1746" s="87">
        <v>14</v>
      </c>
      <c r="AL1746" s="87">
        <v>8</v>
      </c>
      <c r="AM1746" s="86" t="s">
        <v>62</v>
      </c>
      <c r="AN1746" s="86" t="s">
        <v>49</v>
      </c>
      <c r="AO1746" s="75">
        <v>4041</v>
      </c>
    </row>
    <row r="1747" spans="1:41" ht="14.45" customHeight="1">
      <c r="A1747" s="38"/>
      <c r="B1747" s="9">
        <f t="shared" si="594"/>
        <v>45861</v>
      </c>
      <c r="C1747" s="39">
        <f t="shared" si="611"/>
        <v>404</v>
      </c>
      <c r="D1747" s="38" t="str">
        <f>IF(AF1747="", "", IFERROR(TEXT(INDEX(Tabella4[N°], MATCH("*"&amp;AF1747&amp;"*", Tabella4[DIPENDENTE], 0)), "0000"), "Non trovato"))</f>
        <v>0552</v>
      </c>
      <c r="E1747" s="38" t="str">
        <f>IF(AG1747="", "", IF(ISERROR(MATCH("*"&amp;AG1747&amp;"*", Tabella4[DIPENDENTE], 0)), "Non trovato", TEXT(INDEX(Tabella4[N°], MATCH("*"&amp;AG1747&amp;"*", Tabella4[DIPENDENTE], 0)), "0000")))</f>
        <v/>
      </c>
      <c r="F1747" s="48" t="str">
        <f t="shared" si="595"/>
        <v>DI MARE</v>
      </c>
      <c r="G1747" s="48" t="str">
        <f t="shared" si="596"/>
        <v/>
      </c>
      <c r="H1747" s="57"/>
      <c r="I1747" s="68" t="str">
        <f t="shared" si="597"/>
        <v>02</v>
      </c>
      <c r="J1747" s="39" t="str">
        <f t="shared" si="608"/>
        <v/>
      </c>
      <c r="K1747" s="40" t="str">
        <f t="shared" si="609"/>
        <v/>
      </c>
      <c r="L1747" s="48"/>
      <c r="M1747" s="41" t="str">
        <f t="shared" si="610"/>
        <v/>
      </c>
      <c r="N1747" s="41" t="str">
        <f t="shared" si="598"/>
        <v/>
      </c>
      <c r="O1747" s="10" t="str">
        <f t="shared" si="599"/>
        <v>00:15</v>
      </c>
      <c r="P1747" s="10" t="str">
        <f t="shared" si="600"/>
        <v>00:15</v>
      </c>
      <c r="Q1747" s="48" t="str">
        <f t="shared" si="601"/>
        <v/>
      </c>
      <c r="R1747" s="48" t="str">
        <f t="shared" si="602"/>
        <v/>
      </c>
      <c r="S1747" s="42" t="str">
        <f t="shared" si="603"/>
        <v>SINGOLO</v>
      </c>
      <c r="T1747" s="57" t="str">
        <f>Tabella3[[#This Row],[Descrizione Attività]]</f>
        <v>PERMESSO RETRIBUITO</v>
      </c>
      <c r="U1747" s="57" t="str">
        <f>IF(Tabella1[[#This Row],[DATA]]="","","02")</f>
        <v>02</v>
      </c>
      <c r="V1747" s="34"/>
      <c r="W1747" s="34"/>
      <c r="X1747" s="33"/>
      <c r="Y1747" s="23"/>
      <c r="Z1747" s="21" t="str">
        <f t="shared" si="604"/>
        <v>mercoledì</v>
      </c>
      <c r="AA1747" s="22">
        <f t="shared" si="605"/>
        <v>0.25</v>
      </c>
      <c r="AB1747" s="22" t="str">
        <f t="shared" si="606"/>
        <v>00:15</v>
      </c>
      <c r="AC1747" s="22" t="str">
        <f t="shared" si="607"/>
        <v>NO</v>
      </c>
      <c r="AD1747" s="46"/>
      <c r="AE1747" s="85">
        <v>45861</v>
      </c>
      <c r="AF1747" s="86" t="s">
        <v>63</v>
      </c>
      <c r="AG1747" s="86"/>
      <c r="AH1747" s="75">
        <v>4044</v>
      </c>
      <c r="AI1747" s="86">
        <v>10</v>
      </c>
      <c r="AJ1747" s="87">
        <v>6</v>
      </c>
      <c r="AK1747" s="87">
        <v>6.15</v>
      </c>
      <c r="AL1747" s="87">
        <v>0.25</v>
      </c>
      <c r="AM1747" s="86" t="s">
        <v>48</v>
      </c>
      <c r="AN1747" s="86" t="s">
        <v>49</v>
      </c>
      <c r="AO1747" s="75">
        <v>404</v>
      </c>
    </row>
    <row r="1748" spans="1:41" ht="14.45" customHeight="1">
      <c r="A1748" s="38"/>
      <c r="B1748" s="9">
        <f t="shared" si="594"/>
        <v>45861</v>
      </c>
      <c r="C1748" s="39">
        <f t="shared" si="611"/>
        <v>5400258095</v>
      </c>
      <c r="D1748" s="38" t="str">
        <f>IF(AF1748="", "", IFERROR(TEXT(INDEX(Tabella4[N°], MATCH("*"&amp;AF1748&amp;"*", Tabella4[DIPENDENTE], 0)), "0000"), "Non trovato"))</f>
        <v>0242</v>
      </c>
      <c r="E1748" s="38" t="str">
        <f>IF(AG1748="", "", IF(ISERROR(MATCH("*"&amp;AG1748&amp;"*", Tabella4[DIPENDENTE], 0)), "Non trovato", TEXT(INDEX(Tabella4[N°], MATCH("*"&amp;AG1748&amp;"*", Tabella4[DIPENDENTE], 0)), "0000")))</f>
        <v>1969</v>
      </c>
      <c r="F1748" s="48" t="str">
        <f t="shared" si="595"/>
        <v>OGNISANTI A</v>
      </c>
      <c r="G1748" s="48" t="str">
        <f t="shared" si="596"/>
        <v>BELLISTRI</v>
      </c>
      <c r="H1748" s="57"/>
      <c r="I1748" s="68" t="str">
        <f t="shared" si="597"/>
        <v>02</v>
      </c>
      <c r="J1748" s="39" t="str">
        <f t="shared" si="608"/>
        <v/>
      </c>
      <c r="K1748" s="40" t="str">
        <f t="shared" si="609"/>
        <v>02:00</v>
      </c>
      <c r="L1748" s="48"/>
      <c r="M1748" s="41" t="str">
        <f t="shared" si="610"/>
        <v/>
      </c>
      <c r="N1748" s="41" t="str">
        <f t="shared" si="598"/>
        <v/>
      </c>
      <c r="O1748" s="10" t="str">
        <f t="shared" si="599"/>
        <v>02:00</v>
      </c>
      <c r="P1748" s="10" t="str">
        <f t="shared" si="600"/>
        <v/>
      </c>
      <c r="Q1748" s="48" t="str">
        <f t="shared" si="601"/>
        <v/>
      </c>
      <c r="R1748" s="48" t="str">
        <f t="shared" si="602"/>
        <v/>
      </c>
      <c r="S1748" s="42" t="str">
        <f t="shared" si="603"/>
        <v>DOPPIO</v>
      </c>
      <c r="T1748" s="57" t="str">
        <f>Tabella3[[#This Row],[Descrizione Attività]]</f>
        <v>Sostituzione Trasformatore 305/A2</v>
      </c>
      <c r="U1748" s="57" t="str">
        <f>IF(Tabella1[[#This Row],[DATA]]="","","02")</f>
        <v>02</v>
      </c>
      <c r="V1748" s="34"/>
      <c r="W1748" s="34"/>
      <c r="X1748" s="33"/>
      <c r="Y1748" s="23"/>
      <c r="Z1748" s="21" t="str">
        <f t="shared" si="604"/>
        <v>mercoledì</v>
      </c>
      <c r="AA1748" s="22">
        <f t="shared" si="605"/>
        <v>2</v>
      </c>
      <c r="AB1748" s="22" t="str">
        <f t="shared" si="606"/>
        <v>02:00</v>
      </c>
      <c r="AC1748" s="22" t="str">
        <f t="shared" si="607"/>
        <v>NO</v>
      </c>
      <c r="AD1748" s="46"/>
      <c r="AE1748" s="85">
        <v>45861</v>
      </c>
      <c r="AF1748" s="86" t="s">
        <v>72</v>
      </c>
      <c r="AG1748" s="86" t="s">
        <v>73</v>
      </c>
      <c r="AH1748" s="75">
        <v>5400258095</v>
      </c>
      <c r="AI1748" s="86">
        <v>10</v>
      </c>
      <c r="AJ1748" s="87">
        <v>10</v>
      </c>
      <c r="AK1748" s="87">
        <v>12</v>
      </c>
      <c r="AL1748" s="87">
        <v>4</v>
      </c>
      <c r="AM1748" s="86" t="s">
        <v>290</v>
      </c>
      <c r="AN1748" s="86" t="s">
        <v>45</v>
      </c>
      <c r="AO1748" s="75" t="s">
        <v>61</v>
      </c>
    </row>
    <row r="1749" spans="1:41" ht="14.45" customHeight="1">
      <c r="A1749" s="38"/>
      <c r="B1749" s="9">
        <f t="shared" si="594"/>
        <v>45861</v>
      </c>
      <c r="C1749" s="39">
        <f t="shared" si="611"/>
        <v>5400243313</v>
      </c>
      <c r="D1749" s="38" t="str">
        <f>IF(AF1749="", "", IFERROR(TEXT(INDEX(Tabella4[N°], MATCH("*"&amp;AF1749&amp;"*", Tabella4[DIPENDENTE], 0)), "0000"), "Non trovato"))</f>
        <v>1833</v>
      </c>
      <c r="E1749" s="38" t="str">
        <f>IF(AG1749="", "", IF(ISERROR(MATCH("*"&amp;AG1749&amp;"*", Tabella4[DIPENDENTE], 0)), "Non trovato", TEXT(INDEX(Tabella4[N°], MATCH("*"&amp;AG1749&amp;"*", Tabella4[DIPENDENTE], 0)), "0000")))</f>
        <v>1904</v>
      </c>
      <c r="F1749" s="48" t="str">
        <f t="shared" si="595"/>
        <v>MICELI</v>
      </c>
      <c r="G1749" s="48" t="str">
        <f t="shared" si="596"/>
        <v>LA ROCCA</v>
      </c>
      <c r="H1749" s="57"/>
      <c r="I1749" s="68" t="str">
        <f t="shared" si="597"/>
        <v>02</v>
      </c>
      <c r="J1749" s="39" t="str">
        <f t="shared" si="608"/>
        <v/>
      </c>
      <c r="K1749" s="40" t="str">
        <f t="shared" si="609"/>
        <v>06:30</v>
      </c>
      <c r="L1749" s="48"/>
      <c r="M1749" s="41" t="str">
        <f t="shared" si="610"/>
        <v/>
      </c>
      <c r="N1749" s="41" t="str">
        <f t="shared" si="598"/>
        <v/>
      </c>
      <c r="O1749" s="10" t="str">
        <f t="shared" si="599"/>
        <v>06:30</v>
      </c>
      <c r="P1749" s="10" t="str">
        <f t="shared" si="600"/>
        <v/>
      </c>
      <c r="Q1749" s="48" t="str">
        <f t="shared" si="601"/>
        <v/>
      </c>
      <c r="R1749" s="48" t="str">
        <f t="shared" si="602"/>
        <v/>
      </c>
      <c r="S1749" s="42" t="str">
        <f t="shared" si="603"/>
        <v>DOPPIO</v>
      </c>
      <c r="T1749" s="57" t="str">
        <f>Tabella3[[#This Row],[Descrizione Attività]]</f>
        <v>Assistenza ELE attività edili_2025</v>
      </c>
      <c r="U1749" s="57" t="str">
        <f>IF(Tabella1[[#This Row],[DATA]]="","","02")</f>
        <v>02</v>
      </c>
      <c r="V1749" s="34"/>
      <c r="W1749" s="34"/>
      <c r="X1749" s="33"/>
      <c r="Y1749" s="23"/>
      <c r="Z1749" s="21" t="str">
        <f t="shared" si="604"/>
        <v>mercoledì</v>
      </c>
      <c r="AA1749" s="22">
        <f t="shared" si="605"/>
        <v>6.5</v>
      </c>
      <c r="AB1749" s="22" t="str">
        <f t="shared" si="606"/>
        <v>06:30</v>
      </c>
      <c r="AC1749" s="22" t="str">
        <f t="shared" si="607"/>
        <v>NO</v>
      </c>
      <c r="AD1749" s="46"/>
      <c r="AE1749" s="85">
        <v>45861</v>
      </c>
      <c r="AF1749" s="86" t="s">
        <v>82</v>
      </c>
      <c r="AG1749" s="86" t="s">
        <v>59</v>
      </c>
      <c r="AH1749" s="75">
        <v>5400243313</v>
      </c>
      <c r="AI1749" s="86">
        <v>10</v>
      </c>
      <c r="AJ1749" s="87">
        <v>6</v>
      </c>
      <c r="AK1749" s="87">
        <v>12.3</v>
      </c>
      <c r="AL1749" s="87">
        <v>13</v>
      </c>
      <c r="AM1749" s="86" t="s">
        <v>145</v>
      </c>
      <c r="AN1749" s="86" t="s">
        <v>45</v>
      </c>
      <c r="AO1749" s="75" t="s">
        <v>61</v>
      </c>
    </row>
    <row r="1750" spans="1:41" ht="14.45" customHeight="1">
      <c r="A1750" s="38"/>
      <c r="B1750" s="9">
        <f t="shared" si="594"/>
        <v>45861</v>
      </c>
      <c r="C1750" s="39">
        <f t="shared" si="611"/>
        <v>5400258563</v>
      </c>
      <c r="D1750" s="38" t="str">
        <f>IF(AF1750="", "", IFERROR(TEXT(INDEX(Tabella4[N°], MATCH("*"&amp;AF1750&amp;"*", Tabella4[DIPENDENTE], 0)), "0000"), "Non trovato"))</f>
        <v>2114</v>
      </c>
      <c r="E1750" s="38" t="str">
        <f>IF(AG1750="", "", IF(ISERROR(MATCH("*"&amp;AG1750&amp;"*", Tabella4[DIPENDENTE], 0)), "Non trovato", TEXT(INDEX(Tabella4[N°], MATCH("*"&amp;AG1750&amp;"*", Tabella4[DIPENDENTE], 0)), "0000")))</f>
        <v>0370</v>
      </c>
      <c r="F1750" s="48" t="str">
        <f t="shared" si="595"/>
        <v>GUARINO</v>
      </c>
      <c r="G1750" s="48" t="str">
        <f t="shared" si="596"/>
        <v>GARBINI</v>
      </c>
      <c r="H1750" s="57"/>
      <c r="I1750" s="68" t="str">
        <f t="shared" si="597"/>
        <v>02</v>
      </c>
      <c r="J1750" s="39" t="str">
        <f t="shared" si="608"/>
        <v/>
      </c>
      <c r="K1750" s="40" t="str">
        <f t="shared" si="609"/>
        <v>06:30</v>
      </c>
      <c r="L1750" s="48"/>
      <c r="M1750" s="41" t="str">
        <f t="shared" si="610"/>
        <v/>
      </c>
      <c r="N1750" s="41" t="str">
        <f t="shared" si="598"/>
        <v/>
      </c>
      <c r="O1750" s="10" t="str">
        <f t="shared" si="599"/>
        <v>06:30</v>
      </c>
      <c r="P1750" s="10" t="str">
        <f t="shared" si="600"/>
        <v/>
      </c>
      <c r="Q1750" s="48" t="str">
        <f t="shared" si="601"/>
        <v/>
      </c>
      <c r="R1750" s="48" t="str">
        <f t="shared" si="602"/>
        <v/>
      </c>
      <c r="S1750" s="42" t="str">
        <f t="shared" si="603"/>
        <v>DOPPIO</v>
      </c>
      <c r="T1750" s="57" t="str">
        <f>Tabella3[[#This Row],[Descrizione Attività]]</f>
        <v>600: Ricerca guasti impianto luce</v>
      </c>
      <c r="U1750" s="57" t="str">
        <f>IF(Tabella1[[#This Row],[DATA]]="","","02")</f>
        <v>02</v>
      </c>
      <c r="V1750" s="34"/>
      <c r="W1750" s="34"/>
      <c r="X1750" s="33"/>
      <c r="Y1750" s="23"/>
      <c r="Z1750" s="21" t="str">
        <f t="shared" si="604"/>
        <v>mercoledì</v>
      </c>
      <c r="AA1750" s="22">
        <f t="shared" si="605"/>
        <v>6.5</v>
      </c>
      <c r="AB1750" s="22" t="str">
        <f t="shared" si="606"/>
        <v>06:30</v>
      </c>
      <c r="AC1750" s="22" t="str">
        <f t="shared" si="607"/>
        <v>NO</v>
      </c>
      <c r="AD1750" s="46"/>
      <c r="AE1750" s="85">
        <v>45861</v>
      </c>
      <c r="AF1750" s="86" t="s">
        <v>43</v>
      </c>
      <c r="AG1750" s="86" t="s">
        <v>115</v>
      </c>
      <c r="AH1750" s="75">
        <v>5400258563</v>
      </c>
      <c r="AI1750" s="86">
        <v>10</v>
      </c>
      <c r="AJ1750" s="87">
        <v>6</v>
      </c>
      <c r="AK1750" s="87">
        <v>12.3</v>
      </c>
      <c r="AL1750" s="87">
        <v>13</v>
      </c>
      <c r="AM1750" s="86" t="s">
        <v>305</v>
      </c>
      <c r="AN1750" s="86" t="s">
        <v>45</v>
      </c>
      <c r="AO1750" s="75" t="s">
        <v>61</v>
      </c>
    </row>
    <row r="1751" spans="1:41" ht="14.45" customHeight="1">
      <c r="A1751" s="38"/>
      <c r="B1751" s="9">
        <f t="shared" si="594"/>
        <v>45861</v>
      </c>
      <c r="C1751" s="39" t="str">
        <f t="shared" si="611"/>
        <v>23/134</v>
      </c>
      <c r="D1751" s="38" t="str">
        <f>IF(AF1751="", "", IFERROR(TEXT(INDEX(Tabella4[N°], MATCH("*"&amp;AF1751&amp;"*", Tabella4[DIPENDENTE], 0)), "0000"), "Non trovato"))</f>
        <v>0370</v>
      </c>
      <c r="E1751" s="38" t="str">
        <f>IF(AG1751="", "", IF(ISERROR(MATCH("*"&amp;AG1751&amp;"*", Tabella4[DIPENDENTE], 0)), "Non trovato", TEXT(INDEX(Tabella4[N°], MATCH("*"&amp;AG1751&amp;"*", Tabella4[DIPENDENTE], 0)), "0000")))</f>
        <v/>
      </c>
      <c r="F1751" s="48" t="str">
        <f t="shared" si="595"/>
        <v>GARBINI</v>
      </c>
      <c r="G1751" s="48" t="str">
        <f t="shared" si="596"/>
        <v/>
      </c>
      <c r="H1751" s="57"/>
      <c r="I1751" s="68" t="str">
        <f t="shared" si="597"/>
        <v>02</v>
      </c>
      <c r="J1751" s="39" t="str">
        <f t="shared" si="608"/>
        <v/>
      </c>
      <c r="K1751" s="40" t="str">
        <f t="shared" si="609"/>
        <v>01:30</v>
      </c>
      <c r="L1751" s="48"/>
      <c r="M1751" s="41" t="str">
        <f t="shared" si="610"/>
        <v/>
      </c>
      <c r="N1751" s="41" t="str">
        <f t="shared" si="598"/>
        <v/>
      </c>
      <c r="O1751" s="10" t="str">
        <f t="shared" si="599"/>
        <v>01:30</v>
      </c>
      <c r="P1751" s="10" t="str">
        <f t="shared" si="600"/>
        <v/>
      </c>
      <c r="Q1751" s="48" t="str">
        <f t="shared" si="601"/>
        <v/>
      </c>
      <c r="R1751" s="48" t="str">
        <f t="shared" si="602"/>
        <v/>
      </c>
      <c r="S1751" s="42" t="str">
        <f t="shared" si="603"/>
        <v>SINGOLO</v>
      </c>
      <c r="T1751" s="57" t="str">
        <f>Tabella3[[#This Row],[Descrizione Attività]]</f>
        <v>Manutenzione Elettrica Isab</v>
      </c>
      <c r="U1751" s="57" t="str">
        <f>IF(Tabella1[[#This Row],[DATA]]="","","02")</f>
        <v>02</v>
      </c>
      <c r="V1751" s="34"/>
      <c r="W1751" s="34"/>
      <c r="X1751" s="33"/>
      <c r="Y1751" s="23"/>
      <c r="Z1751" s="21" t="str">
        <f t="shared" si="604"/>
        <v>mercoledì</v>
      </c>
      <c r="AA1751" s="22">
        <f t="shared" si="605"/>
        <v>1.5</v>
      </c>
      <c r="AB1751" s="22" t="str">
        <f t="shared" si="606"/>
        <v>01:30</v>
      </c>
      <c r="AC1751" s="22" t="str">
        <f t="shared" si="607"/>
        <v>NO</v>
      </c>
      <c r="AD1751" s="46"/>
      <c r="AE1751" s="85">
        <v>45861</v>
      </c>
      <c r="AF1751" s="86" t="s">
        <v>115</v>
      </c>
      <c r="AG1751" s="86"/>
      <c r="AH1751" s="75">
        <v>23134</v>
      </c>
      <c r="AI1751" s="86">
        <v>10</v>
      </c>
      <c r="AJ1751" s="87">
        <v>12.3</v>
      </c>
      <c r="AK1751" s="87">
        <v>14</v>
      </c>
      <c r="AL1751" s="87">
        <v>1.5</v>
      </c>
      <c r="AM1751" s="86" t="s">
        <v>111</v>
      </c>
      <c r="AN1751" s="86" t="s">
        <v>49</v>
      </c>
      <c r="AO1751" s="75" t="s">
        <v>61</v>
      </c>
    </row>
    <row r="1752" spans="1:41" ht="14.45" customHeight="1">
      <c r="A1752" s="38"/>
      <c r="B1752" s="9">
        <f t="shared" si="594"/>
        <v>45861</v>
      </c>
      <c r="C1752" s="39" t="str">
        <f t="shared" si="611"/>
        <v>23/134</v>
      </c>
      <c r="D1752" s="38" t="str">
        <f>IF(AF1752="", "", IFERROR(TEXT(INDEX(Tabella4[N°], MATCH("*"&amp;AF1752&amp;"*", Tabella4[DIPENDENTE], 0)), "0000"), "Non trovato"))</f>
        <v>0263</v>
      </c>
      <c r="E1752" s="38" t="str">
        <f>IF(AG1752="", "", IF(ISERROR(MATCH("*"&amp;AG1752&amp;"*", Tabella4[DIPENDENTE], 0)), "Non trovato", TEXT(INDEX(Tabella4[N°], MATCH("*"&amp;AG1752&amp;"*", Tabella4[DIPENDENTE], 0)), "0000")))</f>
        <v/>
      </c>
      <c r="F1752" s="48" t="str">
        <f t="shared" si="595"/>
        <v>ROSSITTO G</v>
      </c>
      <c r="G1752" s="48" t="str">
        <f t="shared" si="596"/>
        <v/>
      </c>
      <c r="H1752" s="57"/>
      <c r="I1752" s="68" t="str">
        <f t="shared" si="597"/>
        <v>02</v>
      </c>
      <c r="J1752" s="39" t="str">
        <f t="shared" si="608"/>
        <v/>
      </c>
      <c r="K1752" s="40" t="str">
        <f t="shared" si="609"/>
        <v>06:00</v>
      </c>
      <c r="L1752" s="48"/>
      <c r="M1752" s="41" t="str">
        <f t="shared" si="610"/>
        <v/>
      </c>
      <c r="N1752" s="41" t="str">
        <f t="shared" si="598"/>
        <v/>
      </c>
      <c r="O1752" s="10" t="str">
        <f t="shared" si="599"/>
        <v>06:00</v>
      </c>
      <c r="P1752" s="10" t="str">
        <f t="shared" si="600"/>
        <v/>
      </c>
      <c r="Q1752" s="48" t="str">
        <f t="shared" si="601"/>
        <v/>
      </c>
      <c r="R1752" s="48" t="str">
        <f t="shared" si="602"/>
        <v/>
      </c>
      <c r="S1752" s="42" t="str">
        <f t="shared" si="603"/>
        <v>SINGOLO</v>
      </c>
      <c r="T1752" s="57" t="str">
        <f>Tabella3[[#This Row],[Descrizione Attività]]</f>
        <v>Manutenzione Elettrica Isab</v>
      </c>
      <c r="U1752" s="57" t="str">
        <f>IF(Tabella1[[#This Row],[DATA]]="","","02")</f>
        <v>02</v>
      </c>
      <c r="V1752" s="34"/>
      <c r="W1752" s="34"/>
      <c r="X1752" s="33"/>
      <c r="Y1752" s="23"/>
      <c r="Z1752" s="21" t="str">
        <f t="shared" si="604"/>
        <v>mercoledì</v>
      </c>
      <c r="AA1752" s="22">
        <f t="shared" si="605"/>
        <v>6</v>
      </c>
      <c r="AB1752" s="22" t="str">
        <f t="shared" si="606"/>
        <v>06:00</v>
      </c>
      <c r="AC1752" s="22" t="str">
        <f t="shared" si="607"/>
        <v>NO</v>
      </c>
      <c r="AD1752" s="46"/>
      <c r="AE1752" s="85">
        <v>45861</v>
      </c>
      <c r="AF1752" s="86" t="s">
        <v>110</v>
      </c>
      <c r="AG1752" s="86"/>
      <c r="AH1752" s="75">
        <v>23134</v>
      </c>
      <c r="AI1752" s="86">
        <v>10</v>
      </c>
      <c r="AJ1752" s="87">
        <v>6</v>
      </c>
      <c r="AK1752" s="87">
        <v>12</v>
      </c>
      <c r="AL1752" s="87">
        <v>6</v>
      </c>
      <c r="AM1752" s="86" t="s">
        <v>111</v>
      </c>
      <c r="AN1752" s="86" t="s">
        <v>49</v>
      </c>
      <c r="AO1752" s="75" t="s">
        <v>61</v>
      </c>
    </row>
    <row r="1753" spans="1:41" ht="14.45" customHeight="1">
      <c r="A1753" s="38"/>
      <c r="B1753" s="9">
        <f t="shared" si="594"/>
        <v>45861</v>
      </c>
      <c r="C1753" s="39" t="str">
        <f t="shared" si="611"/>
        <v>23/134</v>
      </c>
      <c r="D1753" s="38" t="str">
        <f>IF(AF1753="", "", IFERROR(TEXT(INDEX(Tabella4[N°], MATCH("*"&amp;AF1753&amp;"*", Tabella4[DIPENDENTE], 0)), "0000"), "Non trovato"))</f>
        <v>0263</v>
      </c>
      <c r="E1753" s="38" t="str">
        <f>IF(AG1753="", "", IF(ISERROR(MATCH("*"&amp;AG1753&amp;"*", Tabella4[DIPENDENTE], 0)), "Non trovato", TEXT(INDEX(Tabella4[N°], MATCH("*"&amp;AG1753&amp;"*", Tabella4[DIPENDENTE], 0)), "0000")))</f>
        <v/>
      </c>
      <c r="F1753" s="48" t="str">
        <f t="shared" si="595"/>
        <v>ROSSITTO G</v>
      </c>
      <c r="G1753" s="48" t="str">
        <f t="shared" si="596"/>
        <v/>
      </c>
      <c r="H1753" s="57"/>
      <c r="I1753" s="68" t="str">
        <f t="shared" si="597"/>
        <v>02</v>
      </c>
      <c r="J1753" s="39" t="str">
        <f t="shared" si="608"/>
        <v/>
      </c>
      <c r="K1753" s="40" t="str">
        <f t="shared" si="609"/>
        <v>01:30</v>
      </c>
      <c r="L1753" s="48"/>
      <c r="M1753" s="41" t="str">
        <f t="shared" si="610"/>
        <v/>
      </c>
      <c r="N1753" s="41" t="str">
        <f t="shared" si="598"/>
        <v/>
      </c>
      <c r="O1753" s="10" t="str">
        <f t="shared" si="599"/>
        <v>01:30</v>
      </c>
      <c r="P1753" s="10" t="str">
        <f t="shared" si="600"/>
        <v/>
      </c>
      <c r="Q1753" s="48" t="str">
        <f t="shared" si="601"/>
        <v/>
      </c>
      <c r="R1753" s="48" t="str">
        <f t="shared" si="602"/>
        <v/>
      </c>
      <c r="S1753" s="42" t="str">
        <f t="shared" si="603"/>
        <v>SINGOLO</v>
      </c>
      <c r="T1753" s="57" t="str">
        <f>Tabella3[[#This Row],[Descrizione Attività]]</f>
        <v>Manutenzione Elettrica Isab</v>
      </c>
      <c r="U1753" s="57" t="str">
        <f>IF(Tabella1[[#This Row],[DATA]]="","","02")</f>
        <v>02</v>
      </c>
      <c r="V1753" s="34"/>
      <c r="W1753" s="34"/>
      <c r="X1753" s="33"/>
      <c r="Y1753" s="23"/>
      <c r="Z1753" s="21" t="str">
        <f t="shared" si="604"/>
        <v>mercoledì</v>
      </c>
      <c r="AA1753" s="22">
        <f t="shared" si="605"/>
        <v>1.5</v>
      </c>
      <c r="AB1753" s="22" t="str">
        <f t="shared" si="606"/>
        <v>01:30</v>
      </c>
      <c r="AC1753" s="22" t="str">
        <f t="shared" si="607"/>
        <v>NO</v>
      </c>
      <c r="AD1753" s="46"/>
      <c r="AE1753" s="85">
        <v>45861</v>
      </c>
      <c r="AF1753" s="86" t="s">
        <v>110</v>
      </c>
      <c r="AG1753" s="86"/>
      <c r="AH1753" s="75">
        <v>23134</v>
      </c>
      <c r="AI1753" s="86">
        <v>10</v>
      </c>
      <c r="AJ1753" s="87">
        <v>12.3</v>
      </c>
      <c r="AK1753" s="87">
        <v>14</v>
      </c>
      <c r="AL1753" s="87">
        <v>1.5</v>
      </c>
      <c r="AM1753" s="86" t="s">
        <v>111</v>
      </c>
      <c r="AN1753" s="86" t="s">
        <v>49</v>
      </c>
      <c r="AO1753" s="75" t="s">
        <v>61</v>
      </c>
    </row>
    <row r="1754" spans="1:41" ht="14.45" customHeight="1">
      <c r="A1754" s="38"/>
      <c r="B1754" s="9">
        <f t="shared" si="594"/>
        <v>45861</v>
      </c>
      <c r="C1754" s="39">
        <f t="shared" si="611"/>
        <v>404</v>
      </c>
      <c r="D1754" s="38" t="str">
        <f>IF(AF1754="", "", IFERROR(TEXT(INDEX(Tabella4[N°], MATCH("*"&amp;AF1754&amp;"*", Tabella4[DIPENDENTE], 0)), "0000"), "Non trovato"))</f>
        <v>1924</v>
      </c>
      <c r="E1754" s="38" t="str">
        <f>IF(AG1754="", "", IF(ISERROR(MATCH("*"&amp;AG1754&amp;"*", Tabella4[DIPENDENTE], 0)), "Non trovato", TEXT(INDEX(Tabella4[N°], MATCH("*"&amp;AG1754&amp;"*", Tabella4[DIPENDENTE], 0)), "0000")))</f>
        <v/>
      </c>
      <c r="F1754" s="48" t="str">
        <f t="shared" si="595"/>
        <v>PARTESANO</v>
      </c>
      <c r="G1754" s="48" t="str">
        <f t="shared" si="596"/>
        <v/>
      </c>
      <c r="H1754" s="57"/>
      <c r="I1754" s="68" t="str">
        <f t="shared" si="597"/>
        <v>02</v>
      </c>
      <c r="J1754" s="39" t="str">
        <f t="shared" si="608"/>
        <v>00:30</v>
      </c>
      <c r="K1754" s="40" t="str">
        <f t="shared" si="609"/>
        <v/>
      </c>
      <c r="L1754" s="48"/>
      <c r="M1754" s="41" t="str">
        <f t="shared" si="610"/>
        <v/>
      </c>
      <c r="N1754" s="41" t="str">
        <f t="shared" si="598"/>
        <v/>
      </c>
      <c r="O1754" s="10" t="str">
        <f t="shared" si="599"/>
        <v>00:30</v>
      </c>
      <c r="P1754" s="10" t="str">
        <f t="shared" si="600"/>
        <v/>
      </c>
      <c r="Q1754" s="48" t="str">
        <f t="shared" si="601"/>
        <v/>
      </c>
      <c r="R1754" s="48" t="str">
        <f t="shared" si="602"/>
        <v/>
      </c>
      <c r="S1754" s="42" t="str">
        <f t="shared" si="603"/>
        <v>SINGOLO</v>
      </c>
      <c r="T1754" s="57" t="str">
        <f>Tabella3[[#This Row],[Descrizione Attività]]</f>
        <v>ORE CONTO PROPRIO</v>
      </c>
      <c r="U1754" s="57" t="str">
        <f>IF(Tabella1[[#This Row],[DATA]]="","","02")</f>
        <v>02</v>
      </c>
      <c r="V1754" s="34"/>
      <c r="W1754" s="34"/>
      <c r="X1754" s="33"/>
      <c r="Y1754" s="23"/>
      <c r="Z1754" s="21" t="str">
        <f t="shared" si="604"/>
        <v>mercoledì</v>
      </c>
      <c r="AA1754" s="22">
        <f t="shared" si="605"/>
        <v>0.5</v>
      </c>
      <c r="AB1754" s="22" t="str">
        <f t="shared" si="606"/>
        <v>00:30</v>
      </c>
      <c r="AC1754" s="22" t="str">
        <f t="shared" si="607"/>
        <v>NO</v>
      </c>
      <c r="AD1754" s="46"/>
      <c r="AE1754" s="85">
        <v>45861</v>
      </c>
      <c r="AF1754" s="86" t="s">
        <v>103</v>
      </c>
      <c r="AG1754" s="86"/>
      <c r="AH1754" s="75">
        <v>4041</v>
      </c>
      <c r="AI1754" s="86">
        <v>10</v>
      </c>
      <c r="AJ1754" s="87">
        <v>12</v>
      </c>
      <c r="AK1754" s="87">
        <v>12.3</v>
      </c>
      <c r="AL1754" s="87">
        <v>0.5</v>
      </c>
      <c r="AM1754" s="86" t="s">
        <v>62</v>
      </c>
      <c r="AN1754" s="86" t="s">
        <v>49</v>
      </c>
      <c r="AO1754" s="75">
        <v>4041</v>
      </c>
    </row>
    <row r="1755" spans="1:41" ht="14.45" customHeight="1">
      <c r="A1755" s="38"/>
      <c r="B1755" s="9">
        <f t="shared" si="594"/>
        <v>45861</v>
      </c>
      <c r="C1755" s="39">
        <f t="shared" si="611"/>
        <v>404</v>
      </c>
      <c r="D1755" s="38" t="str">
        <f>IF(AF1755="", "", IFERROR(TEXT(INDEX(Tabella4[N°], MATCH("*"&amp;AF1755&amp;"*", Tabella4[DIPENDENTE], 0)), "0000"), "Non trovato"))</f>
        <v>0242</v>
      </c>
      <c r="E1755" s="38" t="str">
        <f>IF(AG1755="", "", IF(ISERROR(MATCH("*"&amp;AG1755&amp;"*", Tabella4[DIPENDENTE], 0)), "Non trovato", TEXT(INDEX(Tabella4[N°], MATCH("*"&amp;AG1755&amp;"*", Tabella4[DIPENDENTE], 0)), "0000")))</f>
        <v/>
      </c>
      <c r="F1755" s="48" t="str">
        <f t="shared" si="595"/>
        <v>OGNISANTI A</v>
      </c>
      <c r="G1755" s="48" t="str">
        <f t="shared" si="596"/>
        <v/>
      </c>
      <c r="H1755" s="57"/>
      <c r="I1755" s="68" t="str">
        <f t="shared" si="597"/>
        <v>02</v>
      </c>
      <c r="J1755" s="39" t="str">
        <f t="shared" si="608"/>
        <v>00:30</v>
      </c>
      <c r="K1755" s="40" t="str">
        <f t="shared" si="609"/>
        <v/>
      </c>
      <c r="L1755" s="48"/>
      <c r="M1755" s="41" t="str">
        <f t="shared" si="610"/>
        <v/>
      </c>
      <c r="N1755" s="41" t="str">
        <f t="shared" si="598"/>
        <v/>
      </c>
      <c r="O1755" s="10" t="str">
        <f t="shared" si="599"/>
        <v>00:30</v>
      </c>
      <c r="P1755" s="10" t="str">
        <f t="shared" si="600"/>
        <v/>
      </c>
      <c r="Q1755" s="48" t="str">
        <f t="shared" si="601"/>
        <v/>
      </c>
      <c r="R1755" s="48" t="str">
        <f t="shared" si="602"/>
        <v/>
      </c>
      <c r="S1755" s="42" t="str">
        <f t="shared" si="603"/>
        <v>SINGOLO</v>
      </c>
      <c r="T1755" s="57" t="str">
        <f>Tabella3[[#This Row],[Descrizione Attività]]</f>
        <v>ORE CONTO PROPRIO</v>
      </c>
      <c r="U1755" s="57" t="str">
        <f>IF(Tabella1[[#This Row],[DATA]]="","","02")</f>
        <v>02</v>
      </c>
      <c r="V1755" s="34"/>
      <c r="W1755" s="34"/>
      <c r="X1755" s="33"/>
      <c r="Y1755" s="23"/>
      <c r="Z1755" s="21" t="str">
        <f t="shared" si="604"/>
        <v>mercoledì</v>
      </c>
      <c r="AA1755" s="22">
        <f t="shared" si="605"/>
        <v>0.5</v>
      </c>
      <c r="AB1755" s="22" t="str">
        <f t="shared" si="606"/>
        <v>00:30</v>
      </c>
      <c r="AC1755" s="22" t="str">
        <f t="shared" si="607"/>
        <v>NO</v>
      </c>
      <c r="AD1755" s="46"/>
      <c r="AE1755" s="85">
        <v>45861</v>
      </c>
      <c r="AF1755" s="86" t="s">
        <v>72</v>
      </c>
      <c r="AG1755" s="86"/>
      <c r="AH1755" s="75">
        <v>4041</v>
      </c>
      <c r="AI1755" s="86">
        <v>10</v>
      </c>
      <c r="AJ1755" s="87">
        <v>14</v>
      </c>
      <c r="AK1755" s="87">
        <v>14.3</v>
      </c>
      <c r="AL1755" s="87">
        <v>0.5</v>
      </c>
      <c r="AM1755" s="86" t="s">
        <v>62</v>
      </c>
      <c r="AN1755" s="86" t="s">
        <v>49</v>
      </c>
      <c r="AO1755" s="75">
        <v>4041</v>
      </c>
    </row>
    <row r="1756" spans="1:41" ht="14.45" customHeight="1">
      <c r="A1756" s="38"/>
      <c r="B1756" s="9">
        <f t="shared" si="594"/>
        <v>45861</v>
      </c>
      <c r="C1756" s="39">
        <f t="shared" si="611"/>
        <v>404</v>
      </c>
      <c r="D1756" s="38" t="str">
        <f>IF(AF1756="", "", IFERROR(TEXT(INDEX(Tabella4[N°], MATCH("*"&amp;AF1756&amp;"*", Tabella4[DIPENDENTE], 0)), "0000"), "Non trovato"))</f>
        <v>0564</v>
      </c>
      <c r="E1756" s="38" t="str">
        <f>IF(AG1756="", "", IF(ISERROR(MATCH("*"&amp;AG1756&amp;"*", Tabella4[DIPENDENTE], 0)), "Non trovato", TEXT(INDEX(Tabella4[N°], MATCH("*"&amp;AG1756&amp;"*", Tabella4[DIPENDENTE], 0)), "0000")))</f>
        <v/>
      </c>
      <c r="F1756" s="48" t="str">
        <f t="shared" si="595"/>
        <v>ROSSITTO D</v>
      </c>
      <c r="G1756" s="48" t="str">
        <f t="shared" si="596"/>
        <v/>
      </c>
      <c r="H1756" s="57"/>
      <c r="I1756" s="68" t="str">
        <f t="shared" si="597"/>
        <v>02</v>
      </c>
      <c r="J1756" s="39" t="str">
        <f t="shared" si="608"/>
        <v>01:00</v>
      </c>
      <c r="K1756" s="40" t="str">
        <f t="shared" si="609"/>
        <v/>
      </c>
      <c r="L1756" s="48"/>
      <c r="M1756" s="41" t="str">
        <f t="shared" si="610"/>
        <v/>
      </c>
      <c r="N1756" s="41" t="str">
        <f t="shared" si="598"/>
        <v/>
      </c>
      <c r="O1756" s="10" t="str">
        <f t="shared" si="599"/>
        <v>01:00</v>
      </c>
      <c r="P1756" s="10" t="str">
        <f t="shared" si="600"/>
        <v/>
      </c>
      <c r="Q1756" s="48" t="str">
        <f t="shared" si="601"/>
        <v/>
      </c>
      <c r="R1756" s="48" t="str">
        <f t="shared" si="602"/>
        <v/>
      </c>
      <c r="S1756" s="42" t="str">
        <f t="shared" si="603"/>
        <v>SINGOLO</v>
      </c>
      <c r="T1756" s="57" t="str">
        <f>Tabella3[[#This Row],[Descrizione Attività]]</f>
        <v>ORE CONTO PROPRIO</v>
      </c>
      <c r="U1756" s="57" t="str">
        <f>IF(Tabella1[[#This Row],[DATA]]="","","02")</f>
        <v>02</v>
      </c>
      <c r="V1756" s="34"/>
      <c r="W1756" s="34"/>
      <c r="X1756" s="33"/>
      <c r="Y1756" s="23"/>
      <c r="Z1756" s="21" t="str">
        <f t="shared" si="604"/>
        <v>mercoledì</v>
      </c>
      <c r="AA1756" s="22">
        <f t="shared" si="605"/>
        <v>1</v>
      </c>
      <c r="AB1756" s="22" t="str">
        <f t="shared" si="606"/>
        <v>01:00</v>
      </c>
      <c r="AC1756" s="22" t="str">
        <f t="shared" si="607"/>
        <v>NO</v>
      </c>
      <c r="AD1756" s="46"/>
      <c r="AE1756" s="85">
        <v>45861</v>
      </c>
      <c r="AF1756" s="86" t="s">
        <v>309</v>
      </c>
      <c r="AG1756" s="86"/>
      <c r="AH1756" s="75">
        <v>4041</v>
      </c>
      <c r="AI1756" s="86">
        <v>10</v>
      </c>
      <c r="AJ1756" s="87">
        <v>17</v>
      </c>
      <c r="AK1756" s="87">
        <v>18</v>
      </c>
      <c r="AL1756" s="87">
        <v>1</v>
      </c>
      <c r="AM1756" s="86" t="s">
        <v>62</v>
      </c>
      <c r="AN1756" s="86" t="s">
        <v>49</v>
      </c>
      <c r="AO1756" s="75">
        <v>4041</v>
      </c>
    </row>
    <row r="1757" spans="1:41" ht="14.45" customHeight="1">
      <c r="A1757" s="38"/>
      <c r="B1757" s="9">
        <f t="shared" si="594"/>
        <v>45862</v>
      </c>
      <c r="C1757" s="39">
        <f t="shared" si="611"/>
        <v>5400257237</v>
      </c>
      <c r="D1757" s="38" t="str">
        <f>IF(AF1757="", "", IFERROR(TEXT(INDEX(Tabella4[N°], MATCH("*"&amp;AF1757&amp;"*", Tabella4[DIPENDENTE], 0)), "0000"), "Non trovato"))</f>
        <v>0493</v>
      </c>
      <c r="E1757" s="38" t="str">
        <f>IF(AG1757="", "", IF(ISERROR(MATCH("*"&amp;AG1757&amp;"*", Tabella4[DIPENDENTE], 0)), "Non trovato", TEXT(INDEX(Tabella4[N°], MATCH("*"&amp;AG1757&amp;"*", Tabella4[DIPENDENTE], 0)), "0000")))</f>
        <v>1442</v>
      </c>
      <c r="F1757" s="48" t="str">
        <f t="shared" si="595"/>
        <v>SPINALI D</v>
      </c>
      <c r="G1757" s="48" t="str">
        <f t="shared" si="596"/>
        <v>TARASCIO</v>
      </c>
      <c r="H1757" s="57"/>
      <c r="I1757" s="68" t="str">
        <f t="shared" si="597"/>
        <v>02</v>
      </c>
      <c r="J1757" s="39" t="str">
        <f t="shared" si="608"/>
        <v/>
      </c>
      <c r="K1757" s="40" t="str">
        <f t="shared" si="609"/>
        <v>06:00</v>
      </c>
      <c r="L1757" s="48"/>
      <c r="M1757" s="41" t="str">
        <f t="shared" si="610"/>
        <v/>
      </c>
      <c r="N1757" s="41" t="str">
        <f t="shared" si="598"/>
        <v/>
      </c>
      <c r="O1757" s="10" t="str">
        <f t="shared" si="599"/>
        <v>06:00</v>
      </c>
      <c r="P1757" s="10" t="str">
        <f t="shared" si="600"/>
        <v/>
      </c>
      <c r="Q1757" s="48" t="str">
        <f t="shared" si="601"/>
        <v/>
      </c>
      <c r="R1757" s="48" t="str">
        <f t="shared" si="602"/>
        <v/>
      </c>
      <c r="S1757" s="42" t="str">
        <f t="shared" si="603"/>
        <v>DOPPIO</v>
      </c>
      <c r="T1757" s="57" t="str">
        <f>Tabella3[[#This Row],[Descrizione Attività]]</f>
        <v>PA1S: squ strum correttiva Luglio</v>
      </c>
      <c r="U1757" s="57" t="str">
        <f>IF(Tabella1[[#This Row],[DATA]]="","","02")</f>
        <v>02</v>
      </c>
      <c r="V1757" s="34"/>
      <c r="W1757" s="34"/>
      <c r="X1757" s="33"/>
      <c r="Y1757" s="23"/>
      <c r="Z1757" s="21" t="str">
        <f t="shared" si="604"/>
        <v>giovedì</v>
      </c>
      <c r="AA1757" s="22">
        <f t="shared" si="605"/>
        <v>6</v>
      </c>
      <c r="AB1757" s="22" t="str">
        <f t="shared" si="606"/>
        <v>06:00</v>
      </c>
      <c r="AC1757" s="22" t="str">
        <f t="shared" si="607"/>
        <v>NO</v>
      </c>
      <c r="AD1757" s="46"/>
      <c r="AE1757" s="85">
        <v>45862</v>
      </c>
      <c r="AF1757" s="86" t="s">
        <v>42</v>
      </c>
      <c r="AG1757" s="86" t="s">
        <v>102</v>
      </c>
      <c r="AH1757" s="75">
        <v>5400257237</v>
      </c>
      <c r="AI1757" s="86">
        <v>10</v>
      </c>
      <c r="AJ1757" s="87">
        <v>6</v>
      </c>
      <c r="AK1757" s="87">
        <v>12</v>
      </c>
      <c r="AL1757" s="87">
        <v>12</v>
      </c>
      <c r="AM1757" s="86" t="s">
        <v>260</v>
      </c>
      <c r="AN1757" s="86" t="s">
        <v>45</v>
      </c>
      <c r="AO1757" s="75" t="s">
        <v>46</v>
      </c>
    </row>
    <row r="1758" spans="1:41" ht="14.45" customHeight="1">
      <c r="A1758" s="38"/>
      <c r="B1758" s="9">
        <f t="shared" si="594"/>
        <v>45862</v>
      </c>
      <c r="C1758" s="39">
        <f t="shared" si="611"/>
        <v>5400257240</v>
      </c>
      <c r="D1758" s="38" t="str">
        <f>IF(AF1758="", "", IFERROR(TEXT(INDEX(Tabella4[N°], MATCH("*"&amp;AF1758&amp;"*", Tabella4[DIPENDENTE], 0)), "0000"), "Non trovato"))</f>
        <v>0490</v>
      </c>
      <c r="E1758" s="38" t="str">
        <f>IF(AG1758="", "", IF(ISERROR(MATCH("*"&amp;AG1758&amp;"*", Tabella4[DIPENDENTE], 0)), "Non trovato", TEXT(INDEX(Tabella4[N°], MATCH("*"&amp;AG1758&amp;"*", Tabella4[DIPENDENTE], 0)), "0000")))</f>
        <v/>
      </c>
      <c r="F1758" s="48" t="str">
        <f t="shared" si="595"/>
        <v>RICIPUTO</v>
      </c>
      <c r="G1758" s="48" t="str">
        <f t="shared" si="596"/>
        <v/>
      </c>
      <c r="H1758" s="57"/>
      <c r="I1758" s="68" t="str">
        <f t="shared" si="597"/>
        <v>02</v>
      </c>
      <c r="J1758" s="39" t="str">
        <f t="shared" si="608"/>
        <v/>
      </c>
      <c r="K1758" s="40" t="str">
        <f t="shared" si="609"/>
        <v>05:45</v>
      </c>
      <c r="L1758" s="48"/>
      <c r="M1758" s="41" t="str">
        <f t="shared" si="610"/>
        <v/>
      </c>
      <c r="N1758" s="41" t="str">
        <f t="shared" si="598"/>
        <v/>
      </c>
      <c r="O1758" s="10" t="str">
        <f t="shared" si="599"/>
        <v>05:45</v>
      </c>
      <c r="P1758" s="10" t="str">
        <f t="shared" si="600"/>
        <v/>
      </c>
      <c r="Q1758" s="48" t="str">
        <f t="shared" si="601"/>
        <v/>
      </c>
      <c r="R1758" s="48" t="str">
        <f t="shared" si="602"/>
        <v/>
      </c>
      <c r="S1758" s="42" t="str">
        <f t="shared" si="603"/>
        <v>SINGOLO</v>
      </c>
      <c r="T1758" s="57" t="str">
        <f>Tabella3[[#This Row],[Descrizione Attività]]</f>
        <v>ARCOM BLE PON: squ stru corrett Luglio</v>
      </c>
      <c r="U1758" s="57" t="str">
        <f>IF(Tabella1[[#This Row],[DATA]]="","","02")</f>
        <v>02</v>
      </c>
      <c r="V1758" s="34"/>
      <c r="W1758" s="34"/>
      <c r="X1758" s="33"/>
      <c r="Y1758" s="23"/>
      <c r="Z1758" s="21" t="str">
        <f t="shared" si="604"/>
        <v>giovedì</v>
      </c>
      <c r="AA1758" s="22">
        <f t="shared" si="605"/>
        <v>5.75</v>
      </c>
      <c r="AB1758" s="22" t="str">
        <f t="shared" si="606"/>
        <v>05:45</v>
      </c>
      <c r="AC1758" s="22" t="str">
        <f t="shared" si="607"/>
        <v>NO</v>
      </c>
      <c r="AD1758" s="46"/>
      <c r="AE1758" s="85">
        <v>45862</v>
      </c>
      <c r="AF1758" s="86" t="s">
        <v>96</v>
      </c>
      <c r="AG1758" s="86"/>
      <c r="AH1758" s="75">
        <v>5400257240</v>
      </c>
      <c r="AI1758" s="86">
        <v>10</v>
      </c>
      <c r="AJ1758" s="87">
        <v>6.15</v>
      </c>
      <c r="AK1758" s="87">
        <v>12</v>
      </c>
      <c r="AL1758" s="87">
        <v>5.75</v>
      </c>
      <c r="AM1758" s="86" t="s">
        <v>261</v>
      </c>
      <c r="AN1758" s="86" t="s">
        <v>45</v>
      </c>
      <c r="AO1758" s="75" t="s">
        <v>46</v>
      </c>
    </row>
    <row r="1759" spans="1:41" ht="14.45" customHeight="1">
      <c r="A1759" s="38"/>
      <c r="B1759" s="9">
        <f t="shared" si="594"/>
        <v>45862</v>
      </c>
      <c r="C1759" s="39">
        <f t="shared" si="611"/>
        <v>5400257240</v>
      </c>
      <c r="D1759" s="38" t="str">
        <f>IF(AF1759="", "", IFERROR(TEXT(INDEX(Tabella4[N°], MATCH("*"&amp;AF1759&amp;"*", Tabella4[DIPENDENTE], 0)), "0000"), "Non trovato"))</f>
        <v>0277</v>
      </c>
      <c r="E1759" s="38" t="str">
        <f>IF(AG1759="", "", IF(ISERROR(MATCH("*"&amp;AG1759&amp;"*", Tabella4[DIPENDENTE], 0)), "Non trovato", TEXT(INDEX(Tabella4[N°], MATCH("*"&amp;AG1759&amp;"*", Tabella4[DIPENDENTE], 0)), "0000")))</f>
        <v/>
      </c>
      <c r="F1759" s="48" t="str">
        <f t="shared" si="595"/>
        <v>BAUDO</v>
      </c>
      <c r="G1759" s="48" t="str">
        <f t="shared" si="596"/>
        <v/>
      </c>
      <c r="H1759" s="57"/>
      <c r="I1759" s="68" t="str">
        <f t="shared" si="597"/>
        <v>02</v>
      </c>
      <c r="J1759" s="39" t="str">
        <f t="shared" si="608"/>
        <v/>
      </c>
      <c r="K1759" s="40" t="str">
        <f t="shared" si="609"/>
        <v>06:00</v>
      </c>
      <c r="L1759" s="48"/>
      <c r="M1759" s="41" t="str">
        <f t="shared" si="610"/>
        <v/>
      </c>
      <c r="N1759" s="41" t="str">
        <f t="shared" si="598"/>
        <v/>
      </c>
      <c r="O1759" s="10" t="str">
        <f t="shared" si="599"/>
        <v>06:00</v>
      </c>
      <c r="P1759" s="10" t="str">
        <f t="shared" si="600"/>
        <v/>
      </c>
      <c r="Q1759" s="48" t="str">
        <f t="shared" si="601"/>
        <v/>
      </c>
      <c r="R1759" s="48" t="str">
        <f t="shared" si="602"/>
        <v/>
      </c>
      <c r="S1759" s="42" t="str">
        <f t="shared" si="603"/>
        <v>SINGOLO</v>
      </c>
      <c r="T1759" s="57" t="str">
        <f>Tabella3[[#This Row],[Descrizione Attività]]</f>
        <v>ARCOM BLE PON: squ stru corrett Luglio</v>
      </c>
      <c r="U1759" s="57" t="str">
        <f>IF(Tabella1[[#This Row],[DATA]]="","","02")</f>
        <v>02</v>
      </c>
      <c r="V1759" s="34"/>
      <c r="W1759" s="34"/>
      <c r="X1759" s="33"/>
      <c r="Y1759" s="23"/>
      <c r="Z1759" s="21" t="str">
        <f t="shared" si="604"/>
        <v>giovedì</v>
      </c>
      <c r="AA1759" s="22">
        <f t="shared" si="605"/>
        <v>6</v>
      </c>
      <c r="AB1759" s="22" t="str">
        <f t="shared" si="606"/>
        <v>06:00</v>
      </c>
      <c r="AC1759" s="22" t="str">
        <f t="shared" si="607"/>
        <v>NO</v>
      </c>
      <c r="AD1759" s="46"/>
      <c r="AE1759" s="85">
        <v>45862</v>
      </c>
      <c r="AF1759" s="86" t="s">
        <v>94</v>
      </c>
      <c r="AG1759" s="86"/>
      <c r="AH1759" s="75">
        <v>5400257240</v>
      </c>
      <c r="AI1759" s="86">
        <v>10</v>
      </c>
      <c r="AJ1759" s="87">
        <v>6</v>
      </c>
      <c r="AK1759" s="87">
        <v>12</v>
      </c>
      <c r="AL1759" s="87">
        <v>6</v>
      </c>
      <c r="AM1759" s="86" t="s">
        <v>261</v>
      </c>
      <c r="AN1759" s="86" t="s">
        <v>45</v>
      </c>
      <c r="AO1759" s="75" t="s">
        <v>46</v>
      </c>
    </row>
    <row r="1760" spans="1:41" ht="14.45" customHeight="1">
      <c r="A1760" s="38"/>
      <c r="B1760" s="9">
        <f t="shared" si="594"/>
        <v>45862</v>
      </c>
      <c r="C1760" s="39">
        <f t="shared" si="611"/>
        <v>5400257235</v>
      </c>
      <c r="D1760" s="38" t="str">
        <f>IF(AF1760="", "", IFERROR(TEXT(INDEX(Tabella4[N°], MATCH("*"&amp;AF1760&amp;"*", Tabella4[DIPENDENTE], 0)), "0000"), "Non trovato"))</f>
        <v>0354</v>
      </c>
      <c r="E1760" s="38" t="str">
        <f>IF(AG1760="", "", IF(ISERROR(MATCH("*"&amp;AG1760&amp;"*", Tabella4[DIPENDENTE], 0)), "Non trovato", TEXT(INDEX(Tabella4[N°], MATCH("*"&amp;AG1760&amp;"*", Tabella4[DIPENDENTE], 0)), "0000")))</f>
        <v>1924</v>
      </c>
      <c r="F1760" s="48" t="str">
        <f t="shared" si="595"/>
        <v>GARRO L</v>
      </c>
      <c r="G1760" s="48" t="str">
        <f t="shared" si="596"/>
        <v>PARTESANO</v>
      </c>
      <c r="H1760" s="57"/>
      <c r="I1760" s="68" t="str">
        <f t="shared" si="597"/>
        <v>02</v>
      </c>
      <c r="J1760" s="39" t="str">
        <f t="shared" si="608"/>
        <v/>
      </c>
      <c r="K1760" s="40" t="str">
        <f t="shared" si="609"/>
        <v>06:00</v>
      </c>
      <c r="L1760" s="48"/>
      <c r="M1760" s="41" t="str">
        <f t="shared" si="610"/>
        <v/>
      </c>
      <c r="N1760" s="41" t="str">
        <f t="shared" si="598"/>
        <v/>
      </c>
      <c r="O1760" s="10" t="str">
        <f t="shared" si="599"/>
        <v>06:00</v>
      </c>
      <c r="P1760" s="10" t="str">
        <f t="shared" si="600"/>
        <v/>
      </c>
      <c r="Q1760" s="48" t="str">
        <f t="shared" si="601"/>
        <v/>
      </c>
      <c r="R1760" s="48" t="str">
        <f t="shared" si="602"/>
        <v/>
      </c>
      <c r="S1760" s="42" t="str">
        <f t="shared" si="603"/>
        <v>DOPPIO</v>
      </c>
      <c r="T1760" s="57" t="str">
        <f>Tabella3[[#This Row],[Descrizione Attività]]</f>
        <v>Utilities: squ strum correttiva Luglio</v>
      </c>
      <c r="U1760" s="57" t="str">
        <f>IF(Tabella1[[#This Row],[DATA]]="","","02")</f>
        <v>02</v>
      </c>
      <c r="V1760" s="34"/>
      <c r="W1760" s="34"/>
      <c r="X1760" s="33"/>
      <c r="Y1760" s="23"/>
      <c r="Z1760" s="21" t="str">
        <f t="shared" si="604"/>
        <v>giovedì</v>
      </c>
      <c r="AA1760" s="22">
        <f t="shared" si="605"/>
        <v>6</v>
      </c>
      <c r="AB1760" s="22" t="str">
        <f t="shared" si="606"/>
        <v>06:00</v>
      </c>
      <c r="AC1760" s="22" t="str">
        <f t="shared" si="607"/>
        <v>NO</v>
      </c>
      <c r="AD1760" s="46"/>
      <c r="AE1760" s="85">
        <v>45862</v>
      </c>
      <c r="AF1760" s="86" t="s">
        <v>99</v>
      </c>
      <c r="AG1760" s="86" t="s">
        <v>103</v>
      </c>
      <c r="AH1760" s="75">
        <v>5400257235</v>
      </c>
      <c r="AI1760" s="86">
        <v>10</v>
      </c>
      <c r="AJ1760" s="87">
        <v>6</v>
      </c>
      <c r="AK1760" s="87">
        <v>12</v>
      </c>
      <c r="AL1760" s="87">
        <v>12</v>
      </c>
      <c r="AM1760" s="86" t="s">
        <v>262</v>
      </c>
      <c r="AN1760" s="86" t="s">
        <v>45</v>
      </c>
      <c r="AO1760" s="75" t="s">
        <v>46</v>
      </c>
    </row>
    <row r="1761" spans="1:41" ht="14.45" customHeight="1">
      <c r="A1761" s="38"/>
      <c r="B1761" s="9">
        <f t="shared" si="594"/>
        <v>45862</v>
      </c>
      <c r="C1761" s="39">
        <f t="shared" si="611"/>
        <v>5400257237</v>
      </c>
      <c r="D1761" s="38" t="str">
        <f>IF(AF1761="", "", IFERROR(TEXT(INDEX(Tabella4[N°], MATCH("*"&amp;AF1761&amp;"*", Tabella4[DIPENDENTE], 0)), "0000"), "Non trovato"))</f>
        <v>2013</v>
      </c>
      <c r="E1761" s="38" t="str">
        <f>IF(AG1761="", "", IF(ISERROR(MATCH("*"&amp;AG1761&amp;"*", Tabella4[DIPENDENTE], 0)), "Non trovato", TEXT(INDEX(Tabella4[N°], MATCH("*"&amp;AG1761&amp;"*", Tabella4[DIPENDENTE], 0)), "0000")))</f>
        <v>2136</v>
      </c>
      <c r="F1761" s="48" t="str">
        <f t="shared" si="595"/>
        <v>DE LUCA</v>
      </c>
      <c r="G1761" s="48" t="str">
        <f t="shared" si="596"/>
        <v>INTURRISI</v>
      </c>
      <c r="H1761" s="57"/>
      <c r="I1761" s="68" t="str">
        <f t="shared" si="597"/>
        <v>02</v>
      </c>
      <c r="J1761" s="39" t="str">
        <f t="shared" si="608"/>
        <v/>
      </c>
      <c r="K1761" s="40" t="str">
        <f t="shared" si="609"/>
        <v>08:00</v>
      </c>
      <c r="L1761" s="48"/>
      <c r="M1761" s="41" t="str">
        <f t="shared" si="610"/>
        <v/>
      </c>
      <c r="N1761" s="41" t="str">
        <f t="shared" si="598"/>
        <v/>
      </c>
      <c r="O1761" s="10" t="str">
        <f t="shared" si="599"/>
        <v>08:00</v>
      </c>
      <c r="P1761" s="10" t="str">
        <f t="shared" si="600"/>
        <v/>
      </c>
      <c r="Q1761" s="48" t="str">
        <f t="shared" si="601"/>
        <v/>
      </c>
      <c r="R1761" s="48" t="str">
        <f t="shared" si="602"/>
        <v/>
      </c>
      <c r="S1761" s="42" t="str">
        <f t="shared" si="603"/>
        <v>DOPPIO</v>
      </c>
      <c r="T1761" s="57" t="str">
        <f>Tabella3[[#This Row],[Descrizione Attività]]</f>
        <v>PA1S: squ strum correttiva Luglio</v>
      </c>
      <c r="U1761" s="57" t="str">
        <f>IF(Tabella1[[#This Row],[DATA]]="","","02")</f>
        <v>02</v>
      </c>
      <c r="V1761" s="34"/>
      <c r="W1761" s="34"/>
      <c r="X1761" s="33"/>
      <c r="Y1761" s="23"/>
      <c r="Z1761" s="21" t="str">
        <f t="shared" si="604"/>
        <v>giovedì</v>
      </c>
      <c r="AA1761" s="22">
        <f t="shared" si="605"/>
        <v>8</v>
      </c>
      <c r="AB1761" s="22" t="str">
        <f t="shared" si="606"/>
        <v>08:00</v>
      </c>
      <c r="AC1761" s="22" t="str">
        <f t="shared" si="607"/>
        <v>NO</v>
      </c>
      <c r="AD1761" s="46"/>
      <c r="AE1761" s="85">
        <v>45862</v>
      </c>
      <c r="AF1761" s="86" t="s">
        <v>105</v>
      </c>
      <c r="AG1761" s="86" t="s">
        <v>264</v>
      </c>
      <c r="AH1761" s="75">
        <v>5400257237</v>
      </c>
      <c r="AI1761" s="86">
        <v>10</v>
      </c>
      <c r="AJ1761" s="87">
        <v>6</v>
      </c>
      <c r="AK1761" s="87">
        <v>14</v>
      </c>
      <c r="AL1761" s="87">
        <v>16</v>
      </c>
      <c r="AM1761" s="86" t="s">
        <v>260</v>
      </c>
      <c r="AN1761" s="86" t="s">
        <v>45</v>
      </c>
      <c r="AO1761" s="75" t="s">
        <v>46</v>
      </c>
    </row>
    <row r="1762" spans="1:41" ht="14.45" customHeight="1">
      <c r="A1762" s="38"/>
      <c r="B1762" s="9">
        <f t="shared" si="594"/>
        <v>45862</v>
      </c>
      <c r="C1762" s="39">
        <f t="shared" si="611"/>
        <v>5400257401</v>
      </c>
      <c r="D1762" s="38" t="str">
        <f>IF(AF1762="", "", IFERROR(TEXT(INDEX(Tabella4[N°], MATCH("*"&amp;AF1762&amp;"*", Tabella4[DIPENDENTE], 0)), "0000"), "Non trovato"))</f>
        <v>0551</v>
      </c>
      <c r="E1762" s="38" t="str">
        <f>IF(AG1762="", "", IF(ISERROR(MATCH("*"&amp;AG1762&amp;"*", Tabella4[DIPENDENTE], 0)), "Non trovato", TEXT(INDEX(Tabella4[N°], MATCH("*"&amp;AG1762&amp;"*", Tabella4[DIPENDENTE], 0)), "0000")))</f>
        <v>1713</v>
      </c>
      <c r="F1762" s="48" t="str">
        <f t="shared" si="595"/>
        <v>CIANCHINO T</v>
      </c>
      <c r="G1762" s="48" t="str">
        <f t="shared" si="596"/>
        <v>MILARDO</v>
      </c>
      <c r="H1762" s="57"/>
      <c r="I1762" s="68" t="str">
        <f t="shared" si="597"/>
        <v>02</v>
      </c>
      <c r="J1762" s="39" t="str">
        <f t="shared" si="608"/>
        <v/>
      </c>
      <c r="K1762" s="40" t="str">
        <f t="shared" si="609"/>
        <v>03:00</v>
      </c>
      <c r="L1762" s="48"/>
      <c r="M1762" s="41" t="str">
        <f t="shared" si="610"/>
        <v/>
      </c>
      <c r="N1762" s="41" t="str">
        <f t="shared" si="598"/>
        <v/>
      </c>
      <c r="O1762" s="10" t="str">
        <f t="shared" si="599"/>
        <v>03:00</v>
      </c>
      <c r="P1762" s="10" t="str">
        <f t="shared" si="600"/>
        <v/>
      </c>
      <c r="Q1762" s="48" t="str">
        <f t="shared" si="601"/>
        <v/>
      </c>
      <c r="R1762" s="48" t="str">
        <f t="shared" si="602"/>
        <v/>
      </c>
      <c r="S1762" s="42" t="str">
        <f t="shared" si="603"/>
        <v>DOPPIO</v>
      </c>
      <c r="T1762" s="57" t="str">
        <f>Tabella3[[#This Row],[Descrizione Attività]]</f>
        <v>1200: assistenza KV - HIC</v>
      </c>
      <c r="U1762" s="57" t="str">
        <f>IF(Tabella1[[#This Row],[DATA]]="","","02")</f>
        <v>02</v>
      </c>
      <c r="V1762" s="34"/>
      <c r="W1762" s="34"/>
      <c r="X1762" s="33"/>
      <c r="Y1762" s="23"/>
      <c r="Z1762" s="21" t="str">
        <f t="shared" si="604"/>
        <v>giovedì</v>
      </c>
      <c r="AA1762" s="22">
        <f t="shared" si="605"/>
        <v>3</v>
      </c>
      <c r="AB1762" s="22" t="str">
        <f t="shared" si="606"/>
        <v>03:00</v>
      </c>
      <c r="AC1762" s="22" t="str">
        <f t="shared" si="607"/>
        <v>NO</v>
      </c>
      <c r="AD1762" s="46"/>
      <c r="AE1762" s="85">
        <v>45862</v>
      </c>
      <c r="AF1762" s="86" t="s">
        <v>131</v>
      </c>
      <c r="AG1762" s="86" t="s">
        <v>322</v>
      </c>
      <c r="AH1762" s="75">
        <v>5400257401</v>
      </c>
      <c r="AI1762" s="86">
        <v>10</v>
      </c>
      <c r="AJ1762" s="87">
        <v>8.15</v>
      </c>
      <c r="AK1762" s="87">
        <v>11.15</v>
      </c>
      <c r="AL1762" s="87">
        <v>6</v>
      </c>
      <c r="AM1762" s="86" t="s">
        <v>252</v>
      </c>
      <c r="AN1762" s="86" t="s">
        <v>45</v>
      </c>
      <c r="AO1762" s="75" t="s">
        <v>46</v>
      </c>
    </row>
    <row r="1763" spans="1:41" ht="14.45" customHeight="1">
      <c r="A1763" s="38"/>
      <c r="B1763" s="9">
        <f t="shared" si="594"/>
        <v>45862</v>
      </c>
      <c r="C1763" s="39">
        <f t="shared" si="611"/>
        <v>5400257240</v>
      </c>
      <c r="D1763" s="38" t="str">
        <f>IF(AF1763="", "", IFERROR(TEXT(INDEX(Tabella4[N°], MATCH("*"&amp;AF1763&amp;"*", Tabella4[DIPENDENTE], 0)), "0000"), "Non trovato"))</f>
        <v>1972</v>
      </c>
      <c r="E1763" s="38" t="str">
        <f>IF(AG1763="", "", IF(ISERROR(MATCH("*"&amp;AG1763&amp;"*", Tabella4[DIPENDENTE], 0)), "Non trovato", TEXT(INDEX(Tabella4[N°], MATCH("*"&amp;AG1763&amp;"*", Tabella4[DIPENDENTE], 0)), "0000")))</f>
        <v>2132</v>
      </c>
      <c r="F1763" s="48" t="str">
        <f t="shared" si="595"/>
        <v>MILLO</v>
      </c>
      <c r="G1763" s="48" t="str">
        <f t="shared" si="596"/>
        <v>ALLEGRETTI</v>
      </c>
      <c r="H1763" s="57"/>
      <c r="I1763" s="68" t="str">
        <f t="shared" si="597"/>
        <v>02</v>
      </c>
      <c r="J1763" s="39" t="str">
        <f t="shared" si="608"/>
        <v/>
      </c>
      <c r="K1763" s="40" t="str">
        <f t="shared" si="609"/>
        <v>04:00</v>
      </c>
      <c r="L1763" s="48"/>
      <c r="M1763" s="41" t="str">
        <f t="shared" si="610"/>
        <v/>
      </c>
      <c r="N1763" s="41" t="str">
        <f t="shared" si="598"/>
        <v/>
      </c>
      <c r="O1763" s="10" t="str">
        <f t="shared" si="599"/>
        <v>04:00</v>
      </c>
      <c r="P1763" s="10" t="str">
        <f t="shared" si="600"/>
        <v/>
      </c>
      <c r="Q1763" s="48" t="str">
        <f t="shared" si="601"/>
        <v/>
      </c>
      <c r="R1763" s="48" t="str">
        <f t="shared" si="602"/>
        <v/>
      </c>
      <c r="S1763" s="42" t="str">
        <f t="shared" si="603"/>
        <v>DOPPIO</v>
      </c>
      <c r="T1763" s="57" t="str">
        <f>Tabella3[[#This Row],[Descrizione Attività]]</f>
        <v>ARCOM BLE PON: squ stru corrett Luglio</v>
      </c>
      <c r="U1763" s="57" t="str">
        <f>IF(Tabella1[[#This Row],[DATA]]="","","02")</f>
        <v>02</v>
      </c>
      <c r="V1763" s="34"/>
      <c r="W1763" s="34"/>
      <c r="X1763" s="33"/>
      <c r="Y1763" s="23"/>
      <c r="Z1763" s="21" t="str">
        <f t="shared" si="604"/>
        <v>giovedì</v>
      </c>
      <c r="AA1763" s="22">
        <f t="shared" si="605"/>
        <v>4</v>
      </c>
      <c r="AB1763" s="22" t="str">
        <f t="shared" si="606"/>
        <v>04:00</v>
      </c>
      <c r="AC1763" s="22" t="str">
        <f t="shared" si="607"/>
        <v>NO</v>
      </c>
      <c r="AD1763" s="46"/>
      <c r="AE1763" s="85">
        <v>45862</v>
      </c>
      <c r="AF1763" s="86" t="s">
        <v>100</v>
      </c>
      <c r="AG1763" s="86" t="s">
        <v>107</v>
      </c>
      <c r="AH1763" s="75">
        <v>5400257240</v>
      </c>
      <c r="AI1763" s="86">
        <v>10</v>
      </c>
      <c r="AJ1763" s="87">
        <v>6</v>
      </c>
      <c r="AK1763" s="87">
        <v>10</v>
      </c>
      <c r="AL1763" s="87">
        <v>8</v>
      </c>
      <c r="AM1763" s="86" t="s">
        <v>261</v>
      </c>
      <c r="AN1763" s="86" t="s">
        <v>45</v>
      </c>
      <c r="AO1763" s="75" t="s">
        <v>46</v>
      </c>
    </row>
    <row r="1764" spans="1:41" ht="14.45" customHeight="1">
      <c r="A1764" s="38"/>
      <c r="B1764" s="9">
        <f t="shared" si="594"/>
        <v>45862</v>
      </c>
      <c r="C1764" s="39">
        <f t="shared" si="611"/>
        <v>5400257235</v>
      </c>
      <c r="D1764" s="38" t="str">
        <f>IF(AF1764="", "", IFERROR(TEXT(INDEX(Tabella4[N°], MATCH("*"&amp;AF1764&amp;"*", Tabella4[DIPENDENTE], 0)), "0000"), "Non trovato"))</f>
        <v>0493</v>
      </c>
      <c r="E1764" s="38" t="str">
        <f>IF(AG1764="", "", IF(ISERROR(MATCH("*"&amp;AG1764&amp;"*", Tabella4[DIPENDENTE], 0)), "Non trovato", TEXT(INDEX(Tabella4[N°], MATCH("*"&amp;AG1764&amp;"*", Tabella4[DIPENDENTE], 0)), "0000")))</f>
        <v>1442</v>
      </c>
      <c r="F1764" s="48" t="str">
        <f t="shared" si="595"/>
        <v>SPINALI D</v>
      </c>
      <c r="G1764" s="48" t="str">
        <f t="shared" si="596"/>
        <v>TARASCIO</v>
      </c>
      <c r="H1764" s="57"/>
      <c r="I1764" s="68" t="str">
        <f t="shared" si="597"/>
        <v>02</v>
      </c>
      <c r="J1764" s="39" t="str">
        <f t="shared" si="608"/>
        <v/>
      </c>
      <c r="K1764" s="40" t="str">
        <f t="shared" si="609"/>
        <v>02:00</v>
      </c>
      <c r="L1764" s="48"/>
      <c r="M1764" s="41" t="str">
        <f t="shared" si="610"/>
        <v/>
      </c>
      <c r="N1764" s="41" t="str">
        <f t="shared" si="598"/>
        <v/>
      </c>
      <c r="O1764" s="10" t="str">
        <f t="shared" si="599"/>
        <v>02:00</v>
      </c>
      <c r="P1764" s="10" t="str">
        <f t="shared" si="600"/>
        <v/>
      </c>
      <c r="Q1764" s="48" t="str">
        <f t="shared" si="601"/>
        <v/>
      </c>
      <c r="R1764" s="48" t="str">
        <f t="shared" si="602"/>
        <v/>
      </c>
      <c r="S1764" s="42" t="str">
        <f t="shared" si="603"/>
        <v>DOPPIO</v>
      </c>
      <c r="T1764" s="57" t="str">
        <f>Tabella3[[#This Row],[Descrizione Attività]]</f>
        <v>Utilities: squ strum correttiva Luglio</v>
      </c>
      <c r="U1764" s="57" t="str">
        <f>IF(Tabella1[[#This Row],[DATA]]="","","02")</f>
        <v>02</v>
      </c>
      <c r="V1764" s="34"/>
      <c r="W1764" s="34"/>
      <c r="X1764" s="33"/>
      <c r="Y1764" s="23"/>
      <c r="Z1764" s="21" t="str">
        <f t="shared" si="604"/>
        <v>giovedì</v>
      </c>
      <c r="AA1764" s="22">
        <f t="shared" si="605"/>
        <v>2</v>
      </c>
      <c r="AB1764" s="22" t="str">
        <f t="shared" si="606"/>
        <v>02:00</v>
      </c>
      <c r="AC1764" s="22" t="str">
        <f t="shared" si="607"/>
        <v>NO</v>
      </c>
      <c r="AD1764" s="46"/>
      <c r="AE1764" s="85">
        <v>45862</v>
      </c>
      <c r="AF1764" s="86" t="s">
        <v>42</v>
      </c>
      <c r="AG1764" s="86" t="s">
        <v>102</v>
      </c>
      <c r="AH1764" s="75">
        <v>5400257235</v>
      </c>
      <c r="AI1764" s="86">
        <v>10</v>
      </c>
      <c r="AJ1764" s="87">
        <v>12</v>
      </c>
      <c r="AK1764" s="87">
        <v>14</v>
      </c>
      <c r="AL1764" s="87">
        <v>4</v>
      </c>
      <c r="AM1764" s="86" t="s">
        <v>262</v>
      </c>
      <c r="AN1764" s="86" t="s">
        <v>45</v>
      </c>
      <c r="AO1764" s="75" t="s">
        <v>46</v>
      </c>
    </row>
    <row r="1765" spans="1:41" ht="14.45" customHeight="1">
      <c r="A1765" s="38"/>
      <c r="B1765" s="9">
        <f t="shared" si="594"/>
        <v>45862</v>
      </c>
      <c r="C1765" s="39">
        <f>IF(AH1765="","", IF(OR(AH1765=4041, AH1765=4042, AH1765=4043, AH1765=4044, AH1765=4045, AH1765=4046, AH1765=4048, AH1765=4049, AH1765=4051, AH1765=4052, AH1765=4053, AH1765=4054),
404,
IF(AH1765=4047,
"ALTRO CANTIERE",
IF(AH1765=4050,
430,
IF(LEN(AH1765)=5,
MID(AH1765, 1, 2) &amp; "/" &amp; MID(AH1765, 3, 3),
AH1765)
)
)
))</f>
        <v>5400257240</v>
      </c>
      <c r="D1765" s="38" t="str">
        <f>IF(AF1765="", "", IFERROR(TEXT(INDEX(Tabella4[N°], MATCH("*"&amp;AF1765&amp;"*", Tabella4[DIPENDENTE], 0)), "0000"), "Non trovato"))</f>
        <v>1972</v>
      </c>
      <c r="E1765" s="38" t="str">
        <f>IF(AG1765="", "", IF(ISERROR(MATCH("*"&amp;AG1765&amp;"*", Tabella4[DIPENDENTE], 0)), "Non trovato", TEXT(INDEX(Tabella4[N°], MATCH("*"&amp;AG1765&amp;"*", Tabella4[DIPENDENTE], 0)), "0000")))</f>
        <v>0490</v>
      </c>
      <c r="F1765" s="48" t="str">
        <f t="shared" si="595"/>
        <v>MILLO</v>
      </c>
      <c r="G1765" s="48" t="str">
        <f t="shared" si="596"/>
        <v>RICIPUTO</v>
      </c>
      <c r="H1765" s="57"/>
      <c r="I1765" s="68" t="str">
        <f t="shared" si="597"/>
        <v>02</v>
      </c>
      <c r="J1765" s="39" t="str">
        <f t="shared" ref="J1765:J1795" si="612">IF(OR(AH1765=4041, AH1765=4048, AH1765=4049, AH1765=4054, AH1765=4050,AH1765=428),
IF(TEXT(VALUE(AB1765) -
IF(M1765&lt;&gt;"", VALUE(M1765), 0) -
IF(N1765&lt;&gt;"", VALUE(N1765), 0),
"[hh]:mm") = "00:00",
"",
TEXT(VALUE(AB1765) -
IF(M1765&lt;&gt;"", VALUE(M1765), 0) -
IF(N1765&lt;&gt;"", VALUE(N1765), 0),
"[hh]:mm")),
"")</f>
        <v/>
      </c>
      <c r="K1765" s="40" t="str">
        <f t="shared" ref="K1765:K1795" si="613">IF(AND(AH1765&lt;&gt;4041, AH1765&lt;&gt;428, AH1765&lt;&gt;4048, AH1765&lt;&gt;4054, AH1765&lt;&gt;4049, AH1765&lt;&gt;4045, AH1765&lt;&gt;4046, AH1765&lt;&gt;4052, AH1765&lt;&gt;4044, AH1765&lt;&gt;4042, AH1765&lt;&gt;4043, AH1765&lt;&gt;4053, AH1765&lt;&gt;4047, AH1765&lt;&gt;4050),
IF(ISERROR(TEXT(VALUE(AB1765) -
IF(M1765&lt;&gt;"", VALUE(M1765), 0) -
IF(N1765&lt;&gt;"", VALUE(N1765), 0),
"[hh]:mm")), "",
IF(TEXT(VALUE(AB1765) -
IF(M1765&lt;&gt;"", VALUE(M1765), 0) -
IF(N1765&lt;&gt;"", VALUE(N1765), 0),
"[hh]:mm") = "00:00",
"",
TEXT(VALUE(AB1765) -
IF(M1765&lt;&gt;"", VALUE(M1765), 0) -
IF(N1765&lt;&gt;"", VALUE(N1765), 0),
"[hh]:mm"))),
"")</f>
        <v>02:00</v>
      </c>
      <c r="L1765" s="48"/>
      <c r="M1765" s="41" t="str">
        <f t="shared" ref="M1765:M1795" si="614">IF(AND(AC1765="NO", OR(Z1765="lunedì", Z1765="martedì", Z1765="mercoledì", Z1765="giovedì", Z1765="venerdì")),
IF(Z1765="venerdì",
IF(VALUE(AB1765)&gt;VALUE("7:00"),TEXT(VALUE(AB1765)-VALUE("7:00"),"[hh]:mm"),""),
IF(VALUE(AB1765)&gt;VALUE("8:15"),TEXT(VALUE(AB1765)-VALUE("8:15"),"[hh]:mm"),"")
),
"")</f>
        <v/>
      </c>
      <c r="N1765" s="41" t="str">
        <f t="shared" si="598"/>
        <v/>
      </c>
      <c r="O1765" s="10" t="str">
        <f t="shared" si="599"/>
        <v>02:00</v>
      </c>
      <c r="P1765" s="10" t="str">
        <f t="shared" si="600"/>
        <v/>
      </c>
      <c r="Q1765" s="48" t="str">
        <f t="shared" si="601"/>
        <v/>
      </c>
      <c r="R1765" s="48" t="str">
        <f t="shared" si="602"/>
        <v/>
      </c>
      <c r="S1765" s="42" t="str">
        <f t="shared" si="603"/>
        <v>DOPPIO</v>
      </c>
      <c r="T1765" s="57" t="str">
        <f>Tabella3[[#This Row],[Descrizione Attività]]</f>
        <v>ARCOM BLE PON: squ stru corrett Luglio</v>
      </c>
      <c r="U1765" s="57" t="str">
        <f>IF(Tabella1[[#This Row],[DATA]]="","","02")</f>
        <v>02</v>
      </c>
      <c r="V1765" s="34"/>
      <c r="W1765" s="34"/>
      <c r="X1765" s="33"/>
      <c r="Y1765" s="23"/>
      <c r="Z1765" s="21" t="str">
        <f t="shared" si="604"/>
        <v>giovedì</v>
      </c>
      <c r="AA1765" s="22">
        <f t="shared" si="605"/>
        <v>2</v>
      </c>
      <c r="AB1765" s="22" t="str">
        <f t="shared" si="606"/>
        <v>02:00</v>
      </c>
      <c r="AC1765" s="22" t="str">
        <f t="shared" si="607"/>
        <v>NO</v>
      </c>
      <c r="AD1765" s="46"/>
      <c r="AE1765" s="85">
        <v>45862</v>
      </c>
      <c r="AF1765" s="86" t="s">
        <v>100</v>
      </c>
      <c r="AG1765" s="86" t="s">
        <v>96</v>
      </c>
      <c r="AH1765" s="75">
        <v>5400257240</v>
      </c>
      <c r="AI1765" s="86">
        <v>10</v>
      </c>
      <c r="AJ1765" s="87">
        <v>12</v>
      </c>
      <c r="AK1765" s="87">
        <v>14</v>
      </c>
      <c r="AL1765" s="87">
        <v>4</v>
      </c>
      <c r="AM1765" s="86" t="s">
        <v>261</v>
      </c>
      <c r="AN1765" s="86" t="s">
        <v>45</v>
      </c>
      <c r="AO1765" s="75" t="s">
        <v>46</v>
      </c>
    </row>
    <row r="1766" spans="1:41" ht="14.45" customHeight="1">
      <c r="A1766" s="38"/>
      <c r="B1766" s="9">
        <f t="shared" si="594"/>
        <v>45862</v>
      </c>
      <c r="C1766" s="39" t="str">
        <f t="shared" ref="C1766:C1795" si="615">IF(AH1766="","", IF(OR(AH1766=4041, AH1766=4042, AH1766=4043, AH1766=4044, AH1766=4045, AH1766=4046, AH1766=4048, AH1766=4049, AH1766=4051, AH1766=4052, AH1766=4053, AH1766=4054),
404,
IF(AH1766=4047,
"ALTRO CANTIERE",
IF(AH1766=4050,
430,
IF(LEN(AH1766)=5,
MID(AH1766, 1, 2) &amp; "/" &amp; MID(AH1766, 3, 3),
AH1766)
)
)
))</f>
        <v>ALTRO CANTIERE</v>
      </c>
      <c r="D1766" s="38" t="str">
        <f>IF(AF1766="", "", IFERROR(TEXT(INDEX(Tabella4[N°], MATCH("*"&amp;AF1766&amp;"*", Tabella4[DIPENDENTE], 0)), "0000"), "Non trovato"))</f>
        <v>0803</v>
      </c>
      <c r="E1766" s="38" t="str">
        <f>IF(AG1766="", "", IF(ISERROR(MATCH("*"&amp;AG1766&amp;"*", Tabella4[DIPENDENTE], 0)), "Non trovato", TEXT(INDEX(Tabella4[N°], MATCH("*"&amp;AG1766&amp;"*", Tabella4[DIPENDENTE], 0)), "0000")))</f>
        <v>2119</v>
      </c>
      <c r="F1766" s="48" t="str">
        <f t="shared" si="595"/>
        <v>SPINALI V</v>
      </c>
      <c r="G1766" s="48" t="str">
        <f t="shared" si="596"/>
        <v>PLATANIA M</v>
      </c>
      <c r="H1766" s="57"/>
      <c r="I1766" s="68" t="str">
        <f t="shared" si="597"/>
        <v>02</v>
      </c>
      <c r="J1766" s="39" t="str">
        <f t="shared" si="612"/>
        <v/>
      </c>
      <c r="K1766" s="40" t="str">
        <f t="shared" si="613"/>
        <v/>
      </c>
      <c r="L1766" s="48"/>
      <c r="M1766" s="41" t="str">
        <f t="shared" si="614"/>
        <v/>
      </c>
      <c r="N1766" s="41" t="str">
        <f t="shared" si="598"/>
        <v/>
      </c>
      <c r="O1766" s="10" t="str">
        <f t="shared" si="599"/>
        <v>06:00</v>
      </c>
      <c r="P1766" s="10" t="str">
        <f t="shared" si="600"/>
        <v/>
      </c>
      <c r="Q1766" s="48" t="str">
        <f t="shared" si="601"/>
        <v/>
      </c>
      <c r="R1766" s="48" t="str">
        <f t="shared" si="602"/>
        <v/>
      </c>
      <c r="S1766" s="42" t="str">
        <f t="shared" si="603"/>
        <v>DOPPIO</v>
      </c>
      <c r="T1766" s="57" t="str">
        <f>Tabella3[[#This Row],[Descrizione Attività]]</f>
        <v>ALTRO CANTIERE</v>
      </c>
      <c r="U1766" s="57" t="str">
        <f>IF(Tabella1[[#This Row],[DATA]]="","","02")</f>
        <v>02</v>
      </c>
      <c r="V1766" s="34"/>
      <c r="W1766" s="34"/>
      <c r="X1766" s="33"/>
      <c r="Y1766" s="23"/>
      <c r="Z1766" s="21" t="str">
        <f t="shared" si="604"/>
        <v>giovedì</v>
      </c>
      <c r="AA1766" s="22">
        <f t="shared" si="605"/>
        <v>6</v>
      </c>
      <c r="AB1766" s="22" t="str">
        <f t="shared" si="606"/>
        <v>06:00</v>
      </c>
      <c r="AC1766" s="22" t="str">
        <f t="shared" si="607"/>
        <v>NO</v>
      </c>
      <c r="AD1766" s="46"/>
      <c r="AE1766" s="85">
        <v>45862</v>
      </c>
      <c r="AF1766" s="86" t="s">
        <v>69</v>
      </c>
      <c r="AG1766" s="86" t="s">
        <v>277</v>
      </c>
      <c r="AH1766" s="75">
        <v>4047</v>
      </c>
      <c r="AI1766" s="86">
        <v>10</v>
      </c>
      <c r="AJ1766" s="87">
        <v>6</v>
      </c>
      <c r="AK1766" s="87">
        <v>12</v>
      </c>
      <c r="AL1766" s="87">
        <v>12</v>
      </c>
      <c r="AM1766" s="86" t="s">
        <v>70</v>
      </c>
      <c r="AN1766" s="86" t="s">
        <v>49</v>
      </c>
      <c r="AO1766" s="75">
        <v>4047</v>
      </c>
    </row>
    <row r="1767" spans="1:41" ht="14.45" customHeight="1">
      <c r="A1767" s="38"/>
      <c r="B1767" s="9">
        <f t="shared" si="594"/>
        <v>45862</v>
      </c>
      <c r="C1767" s="39">
        <f t="shared" si="615"/>
        <v>5400257749</v>
      </c>
      <c r="D1767" s="38" t="str">
        <f>IF(AF1767="", "", IFERROR(TEXT(INDEX(Tabella4[N°], MATCH("*"&amp;AF1767&amp;"*", Tabella4[DIPENDENTE], 0)), "0000"), "Non trovato"))</f>
        <v>0242</v>
      </c>
      <c r="E1767" s="38" t="str">
        <f>IF(AG1767="", "", IF(ISERROR(MATCH("*"&amp;AG1767&amp;"*", Tabella4[DIPENDENTE], 0)), "Non trovato", TEXT(INDEX(Tabella4[N°], MATCH("*"&amp;AG1767&amp;"*", Tabella4[DIPENDENTE], 0)), "0000")))</f>
        <v>1765</v>
      </c>
      <c r="F1767" s="48" t="str">
        <f t="shared" si="595"/>
        <v>OGNISANTI A</v>
      </c>
      <c r="G1767" s="48" t="str">
        <f t="shared" si="596"/>
        <v>SIRINGO</v>
      </c>
      <c r="H1767" s="57"/>
      <c r="I1767" s="68" t="str">
        <f t="shared" si="597"/>
        <v>02</v>
      </c>
      <c r="J1767" s="39" t="str">
        <f t="shared" si="612"/>
        <v/>
      </c>
      <c r="K1767" s="40" t="str">
        <f t="shared" si="613"/>
        <v>01:00</v>
      </c>
      <c r="L1767" s="48"/>
      <c r="M1767" s="41" t="str">
        <f t="shared" si="614"/>
        <v/>
      </c>
      <c r="N1767" s="41" t="str">
        <f t="shared" si="598"/>
        <v/>
      </c>
      <c r="O1767" s="10" t="str">
        <f t="shared" si="599"/>
        <v>01:00</v>
      </c>
      <c r="P1767" s="10" t="str">
        <f t="shared" si="600"/>
        <v/>
      </c>
      <c r="Q1767" s="48" t="str">
        <f t="shared" si="601"/>
        <v/>
      </c>
      <c r="R1767" s="48" t="str">
        <f t="shared" si="602"/>
        <v/>
      </c>
      <c r="S1767" s="42" t="str">
        <f t="shared" si="603"/>
        <v>DOPPIO</v>
      </c>
      <c r="T1767" s="57" t="str">
        <f>Tabella3[[#This Row],[Descrizione Attività]]</f>
        <v>600: ME108B Riavvolgimento motore</v>
      </c>
      <c r="U1767" s="57" t="str">
        <f>IF(Tabella1[[#This Row],[DATA]]="","","02")</f>
        <v>02</v>
      </c>
      <c r="V1767" s="34"/>
      <c r="W1767" s="34"/>
      <c r="X1767" s="33"/>
      <c r="Y1767" s="23"/>
      <c r="Z1767" s="21" t="str">
        <f t="shared" si="604"/>
        <v>giovedì</v>
      </c>
      <c r="AA1767" s="22">
        <f t="shared" si="605"/>
        <v>1</v>
      </c>
      <c r="AB1767" s="22" t="str">
        <f t="shared" si="606"/>
        <v>01:00</v>
      </c>
      <c r="AC1767" s="22" t="str">
        <f t="shared" si="607"/>
        <v>NO</v>
      </c>
      <c r="AD1767" s="46"/>
      <c r="AE1767" s="85">
        <v>45862</v>
      </c>
      <c r="AF1767" s="86" t="s">
        <v>72</v>
      </c>
      <c r="AG1767" s="86" t="s">
        <v>112</v>
      </c>
      <c r="AH1767" s="75">
        <v>5400257749</v>
      </c>
      <c r="AI1767" s="86">
        <v>10</v>
      </c>
      <c r="AJ1767" s="87">
        <v>6</v>
      </c>
      <c r="AK1767" s="87">
        <v>7</v>
      </c>
      <c r="AL1767" s="87">
        <v>2</v>
      </c>
      <c r="AM1767" s="86" t="s">
        <v>325</v>
      </c>
      <c r="AN1767" s="86" t="s">
        <v>45</v>
      </c>
      <c r="AO1767" s="75" t="s">
        <v>124</v>
      </c>
    </row>
    <row r="1768" spans="1:41" ht="14.45" customHeight="1">
      <c r="A1768" s="38"/>
      <c r="B1768" s="9">
        <f t="shared" si="594"/>
        <v>45862</v>
      </c>
      <c r="C1768" s="39">
        <f t="shared" si="615"/>
        <v>5400258095</v>
      </c>
      <c r="D1768" s="38" t="str">
        <f>IF(AF1768="", "", IFERROR(TEXT(INDEX(Tabella4[N°], MATCH("*"&amp;AF1768&amp;"*", Tabella4[DIPENDENTE], 0)), "0000"), "Non trovato"))</f>
        <v>0242</v>
      </c>
      <c r="E1768" s="38" t="str">
        <f>IF(AG1768="", "", IF(ISERROR(MATCH("*"&amp;AG1768&amp;"*", Tabella4[DIPENDENTE], 0)), "Non trovato", TEXT(INDEX(Tabella4[N°], MATCH("*"&amp;AG1768&amp;"*", Tabella4[DIPENDENTE], 0)), "0000")))</f>
        <v/>
      </c>
      <c r="F1768" s="48" t="str">
        <f t="shared" si="595"/>
        <v>OGNISANTI A</v>
      </c>
      <c r="G1768" s="48" t="str">
        <f t="shared" si="596"/>
        <v/>
      </c>
      <c r="H1768" s="57"/>
      <c r="I1768" s="68" t="str">
        <f t="shared" si="597"/>
        <v>02</v>
      </c>
      <c r="J1768" s="39" t="str">
        <f t="shared" si="612"/>
        <v/>
      </c>
      <c r="K1768" s="40" t="str">
        <f t="shared" si="613"/>
        <v>07:00</v>
      </c>
      <c r="L1768" s="48"/>
      <c r="M1768" s="41" t="str">
        <f t="shared" si="614"/>
        <v/>
      </c>
      <c r="N1768" s="41" t="str">
        <f t="shared" si="598"/>
        <v/>
      </c>
      <c r="O1768" s="10" t="str">
        <f t="shared" si="599"/>
        <v>07:00</v>
      </c>
      <c r="P1768" s="10" t="str">
        <f t="shared" si="600"/>
        <v/>
      </c>
      <c r="Q1768" s="48" t="str">
        <f t="shared" si="601"/>
        <v/>
      </c>
      <c r="R1768" s="48" t="str">
        <f t="shared" si="602"/>
        <v/>
      </c>
      <c r="S1768" s="42" t="str">
        <f t="shared" si="603"/>
        <v>SINGOLO</v>
      </c>
      <c r="T1768" s="57" t="str">
        <f>Tabella3[[#This Row],[Descrizione Attività]]</f>
        <v>Sostituzione Trasformatore 305/A2</v>
      </c>
      <c r="U1768" s="57" t="str">
        <f>IF(Tabella1[[#This Row],[DATA]]="","","02")</f>
        <v>02</v>
      </c>
      <c r="V1768" s="34"/>
      <c r="W1768" s="34"/>
      <c r="X1768" s="33"/>
      <c r="Y1768" s="23"/>
      <c r="Z1768" s="21" t="str">
        <f t="shared" si="604"/>
        <v>giovedì</v>
      </c>
      <c r="AA1768" s="22">
        <f t="shared" si="605"/>
        <v>7</v>
      </c>
      <c r="AB1768" s="22" t="str">
        <f t="shared" si="606"/>
        <v>07:00</v>
      </c>
      <c r="AC1768" s="22" t="str">
        <f t="shared" si="607"/>
        <v>NO</v>
      </c>
      <c r="AD1768" s="46"/>
      <c r="AE1768" s="85">
        <v>45862</v>
      </c>
      <c r="AF1768" s="86" t="s">
        <v>72</v>
      </c>
      <c r="AG1768" s="86"/>
      <c r="AH1768" s="75">
        <v>5400258095</v>
      </c>
      <c r="AI1768" s="86">
        <v>10</v>
      </c>
      <c r="AJ1768" s="87">
        <v>7</v>
      </c>
      <c r="AK1768" s="87">
        <v>14</v>
      </c>
      <c r="AL1768" s="87">
        <v>7</v>
      </c>
      <c r="AM1768" s="86" t="s">
        <v>290</v>
      </c>
      <c r="AN1768" s="86" t="s">
        <v>45</v>
      </c>
      <c r="AO1768" s="75" t="s">
        <v>61</v>
      </c>
    </row>
    <row r="1769" spans="1:41" ht="14.45" customHeight="1">
      <c r="A1769" s="38"/>
      <c r="B1769" s="9">
        <f t="shared" si="594"/>
        <v>45862</v>
      </c>
      <c r="C1769" s="39">
        <f t="shared" si="615"/>
        <v>5400258095</v>
      </c>
      <c r="D1769" s="38" t="str">
        <f>IF(AF1769="", "", IFERROR(TEXT(INDEX(Tabella4[N°], MATCH("*"&amp;AF1769&amp;"*", Tabella4[DIPENDENTE], 0)), "0000"), "Non trovato"))</f>
        <v>1667</v>
      </c>
      <c r="E1769" s="38" t="str">
        <f>IF(AG1769="", "", IF(ISERROR(MATCH("*"&amp;AG1769&amp;"*", Tabella4[DIPENDENTE], 0)), "Non trovato", TEXT(INDEX(Tabella4[N°], MATCH("*"&amp;AG1769&amp;"*", Tabella4[DIPENDENTE], 0)), "0000")))</f>
        <v>0564</v>
      </c>
      <c r="F1769" s="48" t="str">
        <f t="shared" si="595"/>
        <v>CAVALLARO</v>
      </c>
      <c r="G1769" s="48" t="str">
        <f t="shared" si="596"/>
        <v>ROSSITTO D</v>
      </c>
      <c r="H1769" s="57"/>
      <c r="I1769" s="68" t="str">
        <f t="shared" si="597"/>
        <v>02</v>
      </c>
      <c r="J1769" s="39" t="str">
        <f t="shared" si="612"/>
        <v/>
      </c>
      <c r="K1769" s="40" t="str">
        <f t="shared" si="613"/>
        <v>08:00</v>
      </c>
      <c r="L1769" s="48"/>
      <c r="M1769" s="41" t="str">
        <f t="shared" si="614"/>
        <v/>
      </c>
      <c r="N1769" s="41" t="str">
        <f t="shared" si="598"/>
        <v/>
      </c>
      <c r="O1769" s="10" t="str">
        <f t="shared" si="599"/>
        <v>08:00</v>
      </c>
      <c r="P1769" s="10" t="str">
        <f t="shared" si="600"/>
        <v/>
      </c>
      <c r="Q1769" s="48" t="str">
        <f t="shared" si="601"/>
        <v/>
      </c>
      <c r="R1769" s="48" t="str">
        <f t="shared" si="602"/>
        <v/>
      </c>
      <c r="S1769" s="42" t="str">
        <f t="shared" si="603"/>
        <v>DOPPIO</v>
      </c>
      <c r="T1769" s="57" t="str">
        <f>Tabella3[[#This Row],[Descrizione Attività]]</f>
        <v>Sostituzione Trasformatore 305/A2</v>
      </c>
      <c r="U1769" s="57" t="str">
        <f>IF(Tabella1[[#This Row],[DATA]]="","","02")</f>
        <v>02</v>
      </c>
      <c r="V1769" s="34"/>
      <c r="W1769" s="34"/>
      <c r="X1769" s="33"/>
      <c r="Y1769" s="23"/>
      <c r="Z1769" s="21" t="str">
        <f t="shared" si="604"/>
        <v>giovedì</v>
      </c>
      <c r="AA1769" s="22">
        <f t="shared" si="605"/>
        <v>8</v>
      </c>
      <c r="AB1769" s="22" t="str">
        <f t="shared" si="606"/>
        <v>08:00</v>
      </c>
      <c r="AC1769" s="22" t="str">
        <f t="shared" si="607"/>
        <v>NO</v>
      </c>
      <c r="AD1769" s="46"/>
      <c r="AE1769" s="85">
        <v>45862</v>
      </c>
      <c r="AF1769" s="86" t="s">
        <v>162</v>
      </c>
      <c r="AG1769" s="86" t="s">
        <v>309</v>
      </c>
      <c r="AH1769" s="75">
        <v>5400258095</v>
      </c>
      <c r="AI1769" s="86">
        <v>10</v>
      </c>
      <c r="AJ1769" s="87">
        <v>6</v>
      </c>
      <c r="AK1769" s="87">
        <v>14</v>
      </c>
      <c r="AL1769" s="87">
        <v>16</v>
      </c>
      <c r="AM1769" s="86" t="s">
        <v>290</v>
      </c>
      <c r="AN1769" s="86" t="s">
        <v>45</v>
      </c>
      <c r="AO1769" s="75" t="s">
        <v>61</v>
      </c>
    </row>
    <row r="1770" spans="1:41" ht="14.45" customHeight="1">
      <c r="A1770" s="38"/>
      <c r="B1770" s="9">
        <f t="shared" si="594"/>
        <v>45862</v>
      </c>
      <c r="C1770" s="39">
        <f t="shared" si="615"/>
        <v>5400256987</v>
      </c>
      <c r="D1770" s="38" t="str">
        <f>IF(AF1770="", "", IFERROR(TEXT(INDEX(Tabella4[N°], MATCH("*"&amp;AF1770&amp;"*", Tabella4[DIPENDENTE], 0)), "0000"), "Non trovato"))</f>
        <v>0475</v>
      </c>
      <c r="E1770" s="38" t="str">
        <f>IF(AG1770="", "", IF(ISERROR(MATCH("*"&amp;AG1770&amp;"*", Tabella4[DIPENDENTE], 0)), "Non trovato", TEXT(INDEX(Tabella4[N°], MATCH("*"&amp;AG1770&amp;"*", Tabella4[DIPENDENTE], 0)), "0000")))</f>
        <v>0319</v>
      </c>
      <c r="F1770" s="48" t="str">
        <f t="shared" si="595"/>
        <v>TRINGALI</v>
      </c>
      <c r="G1770" s="48" t="str">
        <f t="shared" si="596"/>
        <v>AMARA</v>
      </c>
      <c r="H1770" s="57"/>
      <c r="I1770" s="68" t="str">
        <f t="shared" si="597"/>
        <v>02</v>
      </c>
      <c r="J1770" s="39" t="str">
        <f t="shared" si="612"/>
        <v/>
      </c>
      <c r="K1770" s="40" t="str">
        <f t="shared" si="613"/>
        <v>01:00</v>
      </c>
      <c r="L1770" s="48"/>
      <c r="M1770" s="41" t="str">
        <f t="shared" si="614"/>
        <v/>
      </c>
      <c r="N1770" s="41" t="str">
        <f t="shared" si="598"/>
        <v/>
      </c>
      <c r="O1770" s="10" t="str">
        <f t="shared" si="599"/>
        <v>01:00</v>
      </c>
      <c r="P1770" s="10" t="str">
        <f t="shared" si="600"/>
        <v/>
      </c>
      <c r="Q1770" s="48" t="str">
        <f t="shared" si="601"/>
        <v/>
      </c>
      <c r="R1770" s="48" t="str">
        <f t="shared" si="602"/>
        <v/>
      </c>
      <c r="S1770" s="42" t="str">
        <f t="shared" si="603"/>
        <v>DOPPIO</v>
      </c>
      <c r="T1770" s="57" t="str">
        <f>Tabella3[[#This Row],[Descrizione Attività]]</f>
        <v>SUD_Alim.ele gateway sistema SMART ABB</v>
      </c>
      <c r="U1770" s="57" t="str">
        <f>IF(Tabella1[[#This Row],[DATA]]="","","02")</f>
        <v>02</v>
      </c>
      <c r="V1770" s="34"/>
      <c r="W1770" s="34"/>
      <c r="X1770" s="33"/>
      <c r="Y1770" s="23"/>
      <c r="Z1770" s="21" t="str">
        <f t="shared" si="604"/>
        <v>giovedì</v>
      </c>
      <c r="AA1770" s="22">
        <f t="shared" si="605"/>
        <v>1</v>
      </c>
      <c r="AB1770" s="22" t="str">
        <f t="shared" si="606"/>
        <v>01:00</v>
      </c>
      <c r="AC1770" s="22" t="str">
        <f t="shared" si="607"/>
        <v>NO</v>
      </c>
      <c r="AD1770" s="46"/>
      <c r="AE1770" s="85">
        <v>45862</v>
      </c>
      <c r="AF1770" s="86" t="s">
        <v>57</v>
      </c>
      <c r="AG1770" s="86" t="s">
        <v>155</v>
      </c>
      <c r="AH1770" s="75">
        <v>5400256987</v>
      </c>
      <c r="AI1770" s="86">
        <v>10</v>
      </c>
      <c r="AJ1770" s="87">
        <v>6</v>
      </c>
      <c r="AK1770" s="87">
        <v>7</v>
      </c>
      <c r="AL1770" s="87">
        <v>2</v>
      </c>
      <c r="AM1770" s="86" t="s">
        <v>285</v>
      </c>
      <c r="AN1770" s="86" t="s">
        <v>45</v>
      </c>
      <c r="AO1770" s="75" t="s">
        <v>61</v>
      </c>
    </row>
    <row r="1771" spans="1:41" ht="14.45" customHeight="1">
      <c r="A1771" s="38"/>
      <c r="B1771" s="9">
        <f t="shared" si="594"/>
        <v>45862</v>
      </c>
      <c r="C1771" s="39">
        <f t="shared" si="615"/>
        <v>5400256987</v>
      </c>
      <c r="D1771" s="38" t="str">
        <f>IF(AF1771="", "", IFERROR(TEXT(INDEX(Tabella4[N°], MATCH("*"&amp;AF1771&amp;"*", Tabella4[DIPENDENTE], 0)), "0000"), "Non trovato"))</f>
        <v>1976</v>
      </c>
      <c r="E1771" s="38" t="str">
        <f>IF(AG1771="", "", IF(ISERROR(MATCH("*"&amp;AG1771&amp;"*", Tabella4[DIPENDENTE], 0)), "Non trovato", TEXT(INDEX(Tabella4[N°], MATCH("*"&amp;AG1771&amp;"*", Tabella4[DIPENDENTE], 0)), "0000")))</f>
        <v>2150</v>
      </c>
      <c r="F1771" s="48" t="str">
        <f t="shared" si="595"/>
        <v>RIZZA F</v>
      </c>
      <c r="G1771" s="48" t="str">
        <f t="shared" si="596"/>
        <v>RIZZA C</v>
      </c>
      <c r="H1771" s="57"/>
      <c r="I1771" s="68" t="str">
        <f t="shared" si="597"/>
        <v>02</v>
      </c>
      <c r="J1771" s="39" t="str">
        <f t="shared" si="612"/>
        <v/>
      </c>
      <c r="K1771" s="40" t="str">
        <f t="shared" si="613"/>
        <v>08:00</v>
      </c>
      <c r="L1771" s="48"/>
      <c r="M1771" s="41" t="str">
        <f t="shared" si="614"/>
        <v/>
      </c>
      <c r="N1771" s="41" t="str">
        <f t="shared" si="598"/>
        <v/>
      </c>
      <c r="O1771" s="10" t="str">
        <f t="shared" si="599"/>
        <v>08:00</v>
      </c>
      <c r="P1771" s="10" t="str">
        <f t="shared" si="600"/>
        <v/>
      </c>
      <c r="Q1771" s="48" t="str">
        <f t="shared" si="601"/>
        <v/>
      </c>
      <c r="R1771" s="48" t="str">
        <f t="shared" si="602"/>
        <v/>
      </c>
      <c r="S1771" s="42" t="str">
        <f t="shared" si="603"/>
        <v>DOPPIO</v>
      </c>
      <c r="T1771" s="57" t="str">
        <f>Tabella3[[#This Row],[Descrizione Attività]]</f>
        <v>SUD_Alim.ele gateway sistema SMART ABB</v>
      </c>
      <c r="U1771" s="57" t="str">
        <f>IF(Tabella1[[#This Row],[DATA]]="","","02")</f>
        <v>02</v>
      </c>
      <c r="V1771" s="34"/>
      <c r="W1771" s="34"/>
      <c r="X1771" s="33"/>
      <c r="Y1771" s="23"/>
      <c r="Z1771" s="21" t="str">
        <f t="shared" si="604"/>
        <v>giovedì</v>
      </c>
      <c r="AA1771" s="22">
        <f t="shared" si="605"/>
        <v>8</v>
      </c>
      <c r="AB1771" s="22" t="str">
        <f t="shared" si="606"/>
        <v>08:00</v>
      </c>
      <c r="AC1771" s="22" t="str">
        <f t="shared" si="607"/>
        <v>NO</v>
      </c>
      <c r="AD1771" s="46"/>
      <c r="AE1771" s="85">
        <v>45862</v>
      </c>
      <c r="AF1771" s="86" t="s">
        <v>77</v>
      </c>
      <c r="AG1771" s="86" t="s">
        <v>78</v>
      </c>
      <c r="AH1771" s="75">
        <v>5400256987</v>
      </c>
      <c r="AI1771" s="86">
        <v>10</v>
      </c>
      <c r="AJ1771" s="87">
        <v>6</v>
      </c>
      <c r="AK1771" s="87">
        <v>14</v>
      </c>
      <c r="AL1771" s="87">
        <v>16</v>
      </c>
      <c r="AM1771" s="86" t="s">
        <v>285</v>
      </c>
      <c r="AN1771" s="86" t="s">
        <v>45</v>
      </c>
      <c r="AO1771" s="75" t="s">
        <v>61</v>
      </c>
    </row>
    <row r="1772" spans="1:41" ht="14.45" customHeight="1">
      <c r="A1772" s="38"/>
      <c r="B1772" s="9">
        <f t="shared" si="594"/>
        <v>45862</v>
      </c>
      <c r="C1772" s="39">
        <f t="shared" si="615"/>
        <v>5400258561</v>
      </c>
      <c r="D1772" s="38" t="str">
        <f>IF(AF1772="", "", IFERROR(TEXT(INDEX(Tabella4[N°], MATCH("*"&amp;AF1772&amp;"*", Tabella4[DIPENDENTE], 0)), "0000"), "Non trovato"))</f>
        <v>0427</v>
      </c>
      <c r="E1772" s="38" t="str">
        <f>IF(AG1772="", "", IF(ISERROR(MATCH("*"&amp;AG1772&amp;"*", Tabella4[DIPENDENTE], 0)), "Non trovato", TEXT(INDEX(Tabella4[N°], MATCH("*"&amp;AG1772&amp;"*", Tabella4[DIPENDENTE], 0)), "0000")))</f>
        <v>2083</v>
      </c>
      <c r="F1772" s="48" t="str">
        <f t="shared" si="595"/>
        <v>CAVALIERE</v>
      </c>
      <c r="G1772" s="48" t="str">
        <f t="shared" si="596"/>
        <v>NOCERA</v>
      </c>
      <c r="H1772" s="57"/>
      <c r="I1772" s="68" t="str">
        <f t="shared" si="597"/>
        <v>02</v>
      </c>
      <c r="J1772" s="39" t="str">
        <f t="shared" si="612"/>
        <v/>
      </c>
      <c r="K1772" s="40" t="str">
        <f t="shared" si="613"/>
        <v>08:00</v>
      </c>
      <c r="L1772" s="48"/>
      <c r="M1772" s="41" t="str">
        <f t="shared" si="614"/>
        <v/>
      </c>
      <c r="N1772" s="41" t="str">
        <f t="shared" si="598"/>
        <v/>
      </c>
      <c r="O1772" s="10" t="str">
        <f t="shared" si="599"/>
        <v>08:00</v>
      </c>
      <c r="P1772" s="10" t="str">
        <f t="shared" si="600"/>
        <v/>
      </c>
      <c r="Q1772" s="48" t="str">
        <f t="shared" si="601"/>
        <v/>
      </c>
      <c r="R1772" s="48" t="str">
        <f t="shared" si="602"/>
        <v/>
      </c>
      <c r="S1772" s="42" t="str">
        <f t="shared" si="603"/>
        <v>DOPPIO</v>
      </c>
      <c r="T1772" s="57" t="str">
        <f>Tabella3[[#This Row],[Descrizione Attività]]</f>
        <v>100_REALIZ LOOP SCI</v>
      </c>
      <c r="U1772" s="57" t="str">
        <f>IF(Tabella1[[#This Row],[DATA]]="","","02")</f>
        <v>02</v>
      </c>
      <c r="V1772" s="34"/>
      <c r="W1772" s="34"/>
      <c r="X1772" s="33"/>
      <c r="Y1772" s="23"/>
      <c r="Z1772" s="21" t="str">
        <f t="shared" si="604"/>
        <v>giovedì</v>
      </c>
      <c r="AA1772" s="22">
        <f t="shared" si="605"/>
        <v>8</v>
      </c>
      <c r="AB1772" s="22" t="str">
        <f t="shared" si="606"/>
        <v>08:00</v>
      </c>
      <c r="AC1772" s="22" t="str">
        <f t="shared" si="607"/>
        <v>NO</v>
      </c>
      <c r="AD1772" s="46"/>
      <c r="AE1772" s="85">
        <v>45862</v>
      </c>
      <c r="AF1772" s="86" t="s">
        <v>75</v>
      </c>
      <c r="AG1772" s="86" t="s">
        <v>88</v>
      </c>
      <c r="AH1772" s="75">
        <v>5400258561</v>
      </c>
      <c r="AI1772" s="86">
        <v>10</v>
      </c>
      <c r="AJ1772" s="87">
        <v>6</v>
      </c>
      <c r="AK1772" s="87">
        <v>14</v>
      </c>
      <c r="AL1772" s="87">
        <v>16</v>
      </c>
      <c r="AM1772" s="86" t="s">
        <v>328</v>
      </c>
      <c r="AN1772" s="86" t="s">
        <v>45</v>
      </c>
      <c r="AO1772" s="75" t="s">
        <v>46</v>
      </c>
    </row>
    <row r="1773" spans="1:41" ht="14.45" customHeight="1">
      <c r="A1773" s="38"/>
      <c r="B1773" s="9">
        <f t="shared" si="594"/>
        <v>45862</v>
      </c>
      <c r="C1773" s="39">
        <f t="shared" si="615"/>
        <v>5400261041</v>
      </c>
      <c r="D1773" s="38" t="str">
        <f>IF(AF1773="", "", IFERROR(TEXT(INDEX(Tabella4[N°], MATCH("*"&amp;AF1773&amp;"*", Tabella4[DIPENDENTE], 0)), "0000"), "Non trovato"))</f>
        <v>0243</v>
      </c>
      <c r="E1773" s="38" t="str">
        <f>IF(AG1773="", "", IF(ISERROR(MATCH("*"&amp;AG1773&amp;"*", Tabella4[DIPENDENTE], 0)), "Non trovato", TEXT(INDEX(Tabella4[N°], MATCH("*"&amp;AG1773&amp;"*", Tabella4[DIPENDENTE], 0)), "0000")))</f>
        <v/>
      </c>
      <c r="F1773" s="48" t="str">
        <f t="shared" si="595"/>
        <v>PUGLIARES</v>
      </c>
      <c r="G1773" s="48" t="str">
        <f t="shared" si="596"/>
        <v/>
      </c>
      <c r="H1773" s="57"/>
      <c r="I1773" s="68" t="str">
        <f t="shared" si="597"/>
        <v>02</v>
      </c>
      <c r="J1773" s="39" t="str">
        <f t="shared" si="612"/>
        <v/>
      </c>
      <c r="K1773" s="40" t="str">
        <f t="shared" si="613"/>
        <v>06:00</v>
      </c>
      <c r="L1773" s="48"/>
      <c r="M1773" s="41" t="str">
        <f t="shared" si="614"/>
        <v/>
      </c>
      <c r="N1773" s="41" t="str">
        <f t="shared" si="598"/>
        <v/>
      </c>
      <c r="O1773" s="10" t="str">
        <f t="shared" si="599"/>
        <v>06:00</v>
      </c>
      <c r="P1773" s="10" t="str">
        <f t="shared" si="600"/>
        <v/>
      </c>
      <c r="Q1773" s="48" t="str">
        <f t="shared" si="601"/>
        <v/>
      </c>
      <c r="R1773" s="48" t="str">
        <f t="shared" si="602"/>
        <v/>
      </c>
      <c r="S1773" s="42" t="str">
        <f t="shared" si="603"/>
        <v>SINGOLO</v>
      </c>
      <c r="T1773" s="57" t="str">
        <f>Tabella3[[#This Row],[Descrizione Attività]]</f>
        <v>ASSISTENZA ELETTRICA ATTIVITA' EDILE IMP 2800 LUGLIO 2025 (PREV 4066)</v>
      </c>
      <c r="U1773" s="57" t="str">
        <f>IF(Tabella1[[#This Row],[DATA]]="","","02")</f>
        <v>02</v>
      </c>
      <c r="V1773" s="34"/>
      <c r="W1773" s="34"/>
      <c r="X1773" s="33"/>
      <c r="Y1773" s="23"/>
      <c r="Z1773" s="21" t="str">
        <f t="shared" si="604"/>
        <v>giovedì</v>
      </c>
      <c r="AA1773" s="22">
        <f t="shared" si="605"/>
        <v>6</v>
      </c>
      <c r="AB1773" s="22" t="str">
        <f t="shared" si="606"/>
        <v>06:00</v>
      </c>
      <c r="AC1773" s="22" t="str">
        <f t="shared" si="607"/>
        <v>NO</v>
      </c>
      <c r="AD1773" s="46"/>
      <c r="AE1773" s="85">
        <v>45862</v>
      </c>
      <c r="AF1773" s="86" t="s">
        <v>89</v>
      </c>
      <c r="AG1773" s="86"/>
      <c r="AH1773" s="75">
        <v>5400261041</v>
      </c>
      <c r="AI1773" s="86">
        <v>10</v>
      </c>
      <c r="AJ1773" s="87">
        <v>6</v>
      </c>
      <c r="AK1773" s="87">
        <v>12</v>
      </c>
      <c r="AL1773" s="87">
        <v>6</v>
      </c>
      <c r="AM1773" s="86" t="s">
        <v>257</v>
      </c>
      <c r="AN1773" s="86" t="s">
        <v>91</v>
      </c>
      <c r="AO1773" s="75" t="s">
        <v>61</v>
      </c>
    </row>
    <row r="1774" spans="1:41" ht="14.45" customHeight="1">
      <c r="A1774" s="38"/>
      <c r="B1774" s="9">
        <f t="shared" si="594"/>
        <v>45862</v>
      </c>
      <c r="C1774" s="39">
        <f t="shared" si="615"/>
        <v>5400257239</v>
      </c>
      <c r="D1774" s="38" t="str">
        <f>IF(AF1774="", "", IFERROR(TEXT(INDEX(Tabella4[N°], MATCH("*"&amp;AF1774&amp;"*", Tabella4[DIPENDENTE], 0)), "0000"), "Non trovato"))</f>
        <v>0552</v>
      </c>
      <c r="E1774" s="38" t="str">
        <f>IF(AG1774="", "", IF(ISERROR(MATCH("*"&amp;AG1774&amp;"*", Tabella4[DIPENDENTE], 0)), "Non trovato", TEXT(INDEX(Tabella4[N°], MATCH("*"&amp;AG1774&amp;"*", Tabella4[DIPENDENTE], 0)), "0000")))</f>
        <v>0483</v>
      </c>
      <c r="F1774" s="48" t="str">
        <f t="shared" si="595"/>
        <v>DI MARE</v>
      </c>
      <c r="G1774" s="48" t="str">
        <f t="shared" si="596"/>
        <v>SCARAVELLI</v>
      </c>
      <c r="H1774" s="57"/>
      <c r="I1774" s="68" t="str">
        <f t="shared" si="597"/>
        <v>02</v>
      </c>
      <c r="J1774" s="39" t="str">
        <f t="shared" si="612"/>
        <v/>
      </c>
      <c r="K1774" s="40" t="str">
        <f t="shared" si="613"/>
        <v>01:15</v>
      </c>
      <c r="L1774" s="48"/>
      <c r="M1774" s="41" t="str">
        <f t="shared" si="614"/>
        <v/>
      </c>
      <c r="N1774" s="41" t="str">
        <f t="shared" si="598"/>
        <v/>
      </c>
      <c r="O1774" s="10" t="str">
        <f t="shared" si="599"/>
        <v>01:15</v>
      </c>
      <c r="P1774" s="10" t="str">
        <f t="shared" si="600"/>
        <v/>
      </c>
      <c r="Q1774" s="48" t="str">
        <f t="shared" si="601"/>
        <v/>
      </c>
      <c r="R1774" s="48" t="str">
        <f t="shared" si="602"/>
        <v/>
      </c>
      <c r="S1774" s="42" t="str">
        <f t="shared" si="603"/>
        <v>DOPPIO</v>
      </c>
      <c r="T1774" s="57" t="str">
        <f>Tabella3[[#This Row],[Descrizione Attività]]</f>
        <v>ARCOM BLE PON: squ ele corrett Luglio</v>
      </c>
      <c r="U1774" s="57" t="str">
        <f>IF(Tabella1[[#This Row],[DATA]]="","","02")</f>
        <v>02</v>
      </c>
      <c r="V1774" s="34"/>
      <c r="W1774" s="34"/>
      <c r="X1774" s="33"/>
      <c r="Y1774" s="23"/>
      <c r="Z1774" s="21" t="str">
        <f t="shared" si="604"/>
        <v>giovedì</v>
      </c>
      <c r="AA1774" s="22">
        <f t="shared" si="605"/>
        <v>1.25</v>
      </c>
      <c r="AB1774" s="22" t="str">
        <f t="shared" si="606"/>
        <v>01:15</v>
      </c>
      <c r="AC1774" s="22" t="str">
        <f t="shared" si="607"/>
        <v>NO</v>
      </c>
      <c r="AD1774" s="46"/>
      <c r="AE1774" s="85">
        <v>45862</v>
      </c>
      <c r="AF1774" s="86" t="s">
        <v>63</v>
      </c>
      <c r="AG1774" s="86" t="s">
        <v>51</v>
      </c>
      <c r="AH1774" s="75">
        <v>5400257239</v>
      </c>
      <c r="AI1774" s="86">
        <v>10</v>
      </c>
      <c r="AJ1774" s="87">
        <v>6</v>
      </c>
      <c r="AK1774" s="87">
        <v>7.15</v>
      </c>
      <c r="AL1774" s="87">
        <v>2.5</v>
      </c>
      <c r="AM1774" s="86" t="s">
        <v>258</v>
      </c>
      <c r="AN1774" s="86" t="s">
        <v>45</v>
      </c>
      <c r="AO1774" s="75" t="s">
        <v>61</v>
      </c>
    </row>
    <row r="1775" spans="1:41" ht="14.45" customHeight="1">
      <c r="A1775" s="38"/>
      <c r="B1775" s="9">
        <f t="shared" si="594"/>
        <v>45862</v>
      </c>
      <c r="C1775" s="39">
        <f t="shared" si="615"/>
        <v>5400257239</v>
      </c>
      <c r="D1775" s="38" t="str">
        <f>IF(AF1775="", "", IFERROR(TEXT(INDEX(Tabella4[N°], MATCH("*"&amp;AF1775&amp;"*", Tabella4[DIPENDENTE], 0)), "0000"), "Non trovato"))</f>
        <v>0552</v>
      </c>
      <c r="E1775" s="38" t="str">
        <f>IF(AG1775="", "", IF(ISERROR(MATCH("*"&amp;AG1775&amp;"*", Tabella4[DIPENDENTE], 0)), "Non trovato", TEXT(INDEX(Tabella4[N°], MATCH("*"&amp;AG1775&amp;"*", Tabella4[DIPENDENTE], 0)), "0000")))</f>
        <v>0431</v>
      </c>
      <c r="F1775" s="48" t="str">
        <f t="shared" si="595"/>
        <v>DI MARE</v>
      </c>
      <c r="G1775" s="48" t="str">
        <f t="shared" si="596"/>
        <v>DI NICOLA</v>
      </c>
      <c r="H1775" s="57"/>
      <c r="I1775" s="68" t="str">
        <f t="shared" si="597"/>
        <v>02</v>
      </c>
      <c r="J1775" s="39" t="str">
        <f t="shared" si="612"/>
        <v/>
      </c>
      <c r="K1775" s="40" t="str">
        <f t="shared" si="613"/>
        <v>02:45</v>
      </c>
      <c r="L1775" s="48"/>
      <c r="M1775" s="41" t="str">
        <f t="shared" si="614"/>
        <v/>
      </c>
      <c r="N1775" s="41" t="str">
        <f t="shared" si="598"/>
        <v/>
      </c>
      <c r="O1775" s="10" t="str">
        <f t="shared" si="599"/>
        <v>02:45</v>
      </c>
      <c r="P1775" s="10" t="str">
        <f t="shared" si="600"/>
        <v/>
      </c>
      <c r="Q1775" s="48" t="str">
        <f t="shared" si="601"/>
        <v/>
      </c>
      <c r="R1775" s="48" t="str">
        <f t="shared" si="602"/>
        <v/>
      </c>
      <c r="S1775" s="42" t="str">
        <f t="shared" si="603"/>
        <v>DOPPIO</v>
      </c>
      <c r="T1775" s="57" t="str">
        <f>Tabella3[[#This Row],[Descrizione Attività]]</f>
        <v>ARCOM BLE PON: squ ele corrett Luglio</v>
      </c>
      <c r="U1775" s="57" t="str">
        <f>IF(Tabella1[[#This Row],[DATA]]="","","02")</f>
        <v>02</v>
      </c>
      <c r="V1775" s="34"/>
      <c r="W1775" s="34"/>
      <c r="X1775" s="33"/>
      <c r="Y1775" s="23"/>
      <c r="Z1775" s="21" t="str">
        <f t="shared" si="604"/>
        <v>giovedì</v>
      </c>
      <c r="AA1775" s="22">
        <f t="shared" si="605"/>
        <v>2.75</v>
      </c>
      <c r="AB1775" s="22" t="str">
        <f t="shared" si="606"/>
        <v>02:45</v>
      </c>
      <c r="AC1775" s="22" t="str">
        <f t="shared" si="607"/>
        <v>NO</v>
      </c>
      <c r="AD1775" s="46"/>
      <c r="AE1775" s="85">
        <v>45862</v>
      </c>
      <c r="AF1775" s="86" t="s">
        <v>63</v>
      </c>
      <c r="AG1775" s="86" t="s">
        <v>64</v>
      </c>
      <c r="AH1775" s="75">
        <v>5400257239</v>
      </c>
      <c r="AI1775" s="86">
        <v>10</v>
      </c>
      <c r="AJ1775" s="87">
        <v>7.15</v>
      </c>
      <c r="AK1775" s="87">
        <v>10</v>
      </c>
      <c r="AL1775" s="87">
        <v>5.5</v>
      </c>
      <c r="AM1775" s="86" t="s">
        <v>258</v>
      </c>
      <c r="AN1775" s="86" t="s">
        <v>45</v>
      </c>
      <c r="AO1775" s="75" t="s">
        <v>61</v>
      </c>
    </row>
    <row r="1776" spans="1:41" ht="14.45" customHeight="1">
      <c r="A1776" s="38"/>
      <c r="B1776" s="9">
        <f t="shared" si="594"/>
        <v>45862</v>
      </c>
      <c r="C1776" s="39">
        <f t="shared" si="615"/>
        <v>5400257896</v>
      </c>
      <c r="D1776" s="38" t="str">
        <f>IF(AF1776="", "", IFERROR(TEXT(INDEX(Tabella4[N°], MATCH("*"&amp;AF1776&amp;"*", Tabella4[DIPENDENTE], 0)), "0000"), "Non trovato"))</f>
        <v>0552</v>
      </c>
      <c r="E1776" s="38" t="str">
        <f>IF(AG1776="", "", IF(ISERROR(MATCH("*"&amp;AG1776&amp;"*", Tabella4[DIPENDENTE], 0)), "Non trovato", TEXT(INDEX(Tabella4[N°], MATCH("*"&amp;AG1776&amp;"*", Tabella4[DIPENDENTE], 0)), "0000")))</f>
        <v>0431</v>
      </c>
      <c r="F1776" s="48" t="str">
        <f t="shared" si="595"/>
        <v>DI MARE</v>
      </c>
      <c r="G1776" s="48" t="str">
        <f t="shared" si="596"/>
        <v>DI NICOLA</v>
      </c>
      <c r="H1776" s="57"/>
      <c r="I1776" s="68" t="str">
        <f t="shared" si="597"/>
        <v>02</v>
      </c>
      <c r="J1776" s="39" t="str">
        <f t="shared" si="612"/>
        <v/>
      </c>
      <c r="K1776" s="40" t="str">
        <f t="shared" si="613"/>
        <v>02:00</v>
      </c>
      <c r="L1776" s="48"/>
      <c r="M1776" s="41" t="str">
        <f t="shared" si="614"/>
        <v/>
      </c>
      <c r="N1776" s="41" t="str">
        <f t="shared" si="598"/>
        <v/>
      </c>
      <c r="O1776" s="10" t="str">
        <f t="shared" si="599"/>
        <v>02:00</v>
      </c>
      <c r="P1776" s="10" t="str">
        <f t="shared" si="600"/>
        <v/>
      </c>
      <c r="Q1776" s="48" t="str">
        <f t="shared" si="601"/>
        <v/>
      </c>
      <c r="R1776" s="48" t="str">
        <f t="shared" si="602"/>
        <v/>
      </c>
      <c r="S1776" s="42" t="str">
        <f t="shared" si="603"/>
        <v>DOPPIO</v>
      </c>
      <c r="T1776" s="57" t="str">
        <f>Tabella3[[#This Row],[Descrizione Attività]]</f>
        <v>BLEND/TF 37-42-45-47: rip funzionalità</v>
      </c>
      <c r="U1776" s="57" t="str">
        <f>IF(Tabella1[[#This Row],[DATA]]="","","02")</f>
        <v>02</v>
      </c>
      <c r="V1776" s="34"/>
      <c r="W1776" s="34"/>
      <c r="X1776" s="33"/>
      <c r="Y1776" s="23"/>
      <c r="Z1776" s="21" t="str">
        <f t="shared" si="604"/>
        <v>giovedì</v>
      </c>
      <c r="AA1776" s="22">
        <f t="shared" si="605"/>
        <v>2</v>
      </c>
      <c r="AB1776" s="22" t="str">
        <f t="shared" si="606"/>
        <v>02:00</v>
      </c>
      <c r="AC1776" s="22" t="str">
        <f t="shared" si="607"/>
        <v>NO</v>
      </c>
      <c r="AD1776" s="46"/>
      <c r="AE1776" s="85">
        <v>45862</v>
      </c>
      <c r="AF1776" s="86" t="s">
        <v>63</v>
      </c>
      <c r="AG1776" s="86" t="s">
        <v>64</v>
      </c>
      <c r="AH1776" s="75">
        <v>5400257896</v>
      </c>
      <c r="AI1776" s="86">
        <v>10</v>
      </c>
      <c r="AJ1776" s="87">
        <v>10</v>
      </c>
      <c r="AK1776" s="87">
        <v>12</v>
      </c>
      <c r="AL1776" s="87">
        <v>4</v>
      </c>
      <c r="AM1776" s="86" t="s">
        <v>329</v>
      </c>
      <c r="AN1776" s="86" t="s">
        <v>45</v>
      </c>
      <c r="AO1776" s="75" t="s">
        <v>61</v>
      </c>
    </row>
    <row r="1777" spans="1:41" ht="14.45" customHeight="1">
      <c r="A1777" s="38"/>
      <c r="B1777" s="9">
        <f t="shared" si="594"/>
        <v>45862</v>
      </c>
      <c r="C1777" s="39">
        <f t="shared" si="615"/>
        <v>5400257896</v>
      </c>
      <c r="D1777" s="38" t="str">
        <f>IF(AF1777="", "", IFERROR(TEXT(INDEX(Tabella4[N°], MATCH("*"&amp;AF1777&amp;"*", Tabella4[DIPENDENTE], 0)), "0000"), "Non trovato"))</f>
        <v>0552</v>
      </c>
      <c r="E1777" s="38" t="str">
        <f>IF(AG1777="", "", IF(ISERROR(MATCH("*"&amp;AG1777&amp;"*", Tabella4[DIPENDENTE], 0)), "Non trovato", TEXT(INDEX(Tabella4[N°], MATCH("*"&amp;AG1777&amp;"*", Tabella4[DIPENDENTE], 0)), "0000")))</f>
        <v>0319</v>
      </c>
      <c r="F1777" s="48" t="str">
        <f t="shared" si="595"/>
        <v>DI MARE</v>
      </c>
      <c r="G1777" s="48" t="str">
        <f t="shared" si="596"/>
        <v>AMARA</v>
      </c>
      <c r="H1777" s="57"/>
      <c r="I1777" s="68" t="str">
        <f t="shared" si="597"/>
        <v>02</v>
      </c>
      <c r="J1777" s="39" t="str">
        <f t="shared" si="612"/>
        <v/>
      </c>
      <c r="K1777" s="40" t="str">
        <f t="shared" si="613"/>
        <v>02:00</v>
      </c>
      <c r="L1777" s="48"/>
      <c r="M1777" s="41" t="str">
        <f t="shared" si="614"/>
        <v/>
      </c>
      <c r="N1777" s="41" t="str">
        <f t="shared" si="598"/>
        <v/>
      </c>
      <c r="O1777" s="10" t="str">
        <f t="shared" si="599"/>
        <v>02:00</v>
      </c>
      <c r="P1777" s="10" t="str">
        <f t="shared" si="600"/>
        <v/>
      </c>
      <c r="Q1777" s="48" t="str">
        <f t="shared" si="601"/>
        <v/>
      </c>
      <c r="R1777" s="48" t="str">
        <f t="shared" si="602"/>
        <v/>
      </c>
      <c r="S1777" s="42" t="str">
        <f t="shared" si="603"/>
        <v>DOPPIO</v>
      </c>
      <c r="T1777" s="57" t="str">
        <f>Tabella3[[#This Row],[Descrizione Attività]]</f>
        <v>BLEND/TF 37-42-45-47: rip funzionalità</v>
      </c>
      <c r="U1777" s="57" t="str">
        <f>IF(Tabella1[[#This Row],[DATA]]="","","02")</f>
        <v>02</v>
      </c>
      <c r="V1777" s="34"/>
      <c r="W1777" s="34"/>
      <c r="X1777" s="33"/>
      <c r="Y1777" s="23"/>
      <c r="Z1777" s="21" t="str">
        <f t="shared" si="604"/>
        <v>giovedì</v>
      </c>
      <c r="AA1777" s="22">
        <f t="shared" si="605"/>
        <v>2</v>
      </c>
      <c r="AB1777" s="22" t="str">
        <f t="shared" si="606"/>
        <v>02:00</v>
      </c>
      <c r="AC1777" s="22" t="str">
        <f t="shared" si="607"/>
        <v>NO</v>
      </c>
      <c r="AD1777" s="46"/>
      <c r="AE1777" s="85">
        <v>45862</v>
      </c>
      <c r="AF1777" s="86" t="s">
        <v>63</v>
      </c>
      <c r="AG1777" s="86" t="s">
        <v>155</v>
      </c>
      <c r="AH1777" s="75">
        <v>5400257896</v>
      </c>
      <c r="AI1777" s="86">
        <v>10</v>
      </c>
      <c r="AJ1777" s="87">
        <v>12</v>
      </c>
      <c r="AK1777" s="87">
        <v>14</v>
      </c>
      <c r="AL1777" s="87">
        <v>4</v>
      </c>
      <c r="AM1777" s="86" t="s">
        <v>329</v>
      </c>
      <c r="AN1777" s="86" t="s">
        <v>45</v>
      </c>
      <c r="AO1777" s="75" t="s">
        <v>61</v>
      </c>
    </row>
    <row r="1778" spans="1:41" ht="14.45" customHeight="1">
      <c r="A1778" s="38"/>
      <c r="B1778" s="9">
        <f t="shared" si="594"/>
        <v>45862</v>
      </c>
      <c r="C1778" s="39">
        <f t="shared" si="615"/>
        <v>5400257677</v>
      </c>
      <c r="D1778" s="38" t="str">
        <f>IF(AF1778="", "", IFERROR(TEXT(INDEX(Tabella4[N°], MATCH("*"&amp;AF1778&amp;"*", Tabella4[DIPENDENTE], 0)), "0000"), "Non trovato"))</f>
        <v>0483</v>
      </c>
      <c r="E1778" s="38" t="str">
        <f>IF(AG1778="", "", IF(ISERROR(MATCH("*"&amp;AG1778&amp;"*", Tabella4[DIPENDENTE], 0)), "Non trovato", TEXT(INDEX(Tabella4[N°], MATCH("*"&amp;AG1778&amp;"*", Tabella4[DIPENDENTE], 0)), "0000")))</f>
        <v>1765</v>
      </c>
      <c r="F1778" s="48" t="str">
        <f t="shared" si="595"/>
        <v>SCARAVELLI</v>
      </c>
      <c r="G1778" s="48" t="str">
        <f t="shared" si="596"/>
        <v>SIRINGO</v>
      </c>
      <c r="H1778" s="57"/>
      <c r="I1778" s="68" t="str">
        <f t="shared" si="597"/>
        <v>02</v>
      </c>
      <c r="J1778" s="39" t="str">
        <f t="shared" si="612"/>
        <v/>
      </c>
      <c r="K1778" s="40" t="str">
        <f t="shared" si="613"/>
        <v>02:00</v>
      </c>
      <c r="L1778" s="48"/>
      <c r="M1778" s="41" t="str">
        <f t="shared" si="614"/>
        <v/>
      </c>
      <c r="N1778" s="41" t="str">
        <f t="shared" si="598"/>
        <v/>
      </c>
      <c r="O1778" s="10" t="str">
        <f t="shared" si="599"/>
        <v>02:00</v>
      </c>
      <c r="P1778" s="10" t="str">
        <f t="shared" si="600"/>
        <v/>
      </c>
      <c r="Q1778" s="48" t="str">
        <f t="shared" si="601"/>
        <v/>
      </c>
      <c r="R1778" s="48" t="str">
        <f t="shared" si="602"/>
        <v/>
      </c>
      <c r="S1778" s="42" t="str">
        <f t="shared" si="603"/>
        <v>DOPPIO</v>
      </c>
      <c r="T1778" s="57" t="str">
        <f>Tabella3[[#This Row],[Descrizione Attività]]</f>
        <v>Test TPO_Illuminazione notturna SP2</v>
      </c>
      <c r="U1778" s="57" t="str">
        <f>IF(Tabella1[[#This Row],[DATA]]="","","02")</f>
        <v>02</v>
      </c>
      <c r="V1778" s="34"/>
      <c r="W1778" s="34"/>
      <c r="X1778" s="33"/>
      <c r="Y1778" s="23"/>
      <c r="Z1778" s="21" t="str">
        <f t="shared" si="604"/>
        <v>giovedì</v>
      </c>
      <c r="AA1778" s="22">
        <f t="shared" si="605"/>
        <v>2</v>
      </c>
      <c r="AB1778" s="22" t="str">
        <f t="shared" si="606"/>
        <v>02:00</v>
      </c>
      <c r="AC1778" s="22" t="str">
        <f t="shared" si="607"/>
        <v>NO</v>
      </c>
      <c r="AD1778" s="46"/>
      <c r="AE1778" s="85">
        <v>45862</v>
      </c>
      <c r="AF1778" s="86" t="s">
        <v>51</v>
      </c>
      <c r="AG1778" s="86" t="s">
        <v>112</v>
      </c>
      <c r="AH1778" s="75">
        <v>5400257677</v>
      </c>
      <c r="AI1778" s="86">
        <v>10</v>
      </c>
      <c r="AJ1778" s="87">
        <v>8</v>
      </c>
      <c r="AK1778" s="87">
        <v>10</v>
      </c>
      <c r="AL1778" s="87">
        <v>4</v>
      </c>
      <c r="AM1778" s="86" t="s">
        <v>304</v>
      </c>
      <c r="AN1778" s="86" t="s">
        <v>45</v>
      </c>
      <c r="AO1778" s="75" t="s">
        <v>61</v>
      </c>
    </row>
    <row r="1779" spans="1:41" ht="14.45" customHeight="1">
      <c r="A1779" s="38"/>
      <c r="B1779" s="9">
        <f t="shared" si="594"/>
        <v>45862</v>
      </c>
      <c r="C1779" s="39">
        <f t="shared" si="615"/>
        <v>5400251870</v>
      </c>
      <c r="D1779" s="38" t="str">
        <f>IF(AF1779="", "", IFERROR(TEXT(INDEX(Tabella4[N°], MATCH("*"&amp;AF1779&amp;"*", Tabella4[DIPENDENTE], 0)), "0000"), "Non trovato"))</f>
        <v>0475</v>
      </c>
      <c r="E1779" s="38" t="str">
        <f>IF(AG1779="", "", IF(ISERROR(MATCH("*"&amp;AG1779&amp;"*", Tabella4[DIPENDENTE], 0)), "Non trovato", TEXT(INDEX(Tabella4[N°], MATCH("*"&amp;AG1779&amp;"*", Tabella4[DIPENDENTE], 0)), "0000")))</f>
        <v>0319</v>
      </c>
      <c r="F1779" s="48" t="str">
        <f t="shared" si="595"/>
        <v>TRINGALI</v>
      </c>
      <c r="G1779" s="48" t="str">
        <f t="shared" si="596"/>
        <v>AMARA</v>
      </c>
      <c r="H1779" s="57"/>
      <c r="I1779" s="68" t="str">
        <f t="shared" si="597"/>
        <v>02</v>
      </c>
      <c r="J1779" s="39" t="str">
        <f t="shared" si="612"/>
        <v/>
      </c>
      <c r="K1779" s="40" t="str">
        <f t="shared" si="613"/>
        <v>05:00</v>
      </c>
      <c r="L1779" s="48"/>
      <c r="M1779" s="41" t="str">
        <f t="shared" si="614"/>
        <v/>
      </c>
      <c r="N1779" s="41" t="str">
        <f t="shared" si="598"/>
        <v/>
      </c>
      <c r="O1779" s="10" t="str">
        <f t="shared" si="599"/>
        <v>05:00</v>
      </c>
      <c r="P1779" s="10" t="str">
        <f t="shared" si="600"/>
        <v/>
      </c>
      <c r="Q1779" s="48" t="str">
        <f t="shared" si="601"/>
        <v/>
      </c>
      <c r="R1779" s="48" t="str">
        <f t="shared" si="602"/>
        <v/>
      </c>
      <c r="S1779" s="42" t="str">
        <f t="shared" si="603"/>
        <v>DOPPIO</v>
      </c>
      <c r="T1779" s="57" t="str">
        <f>Tabella3[[#This Row],[Descrizione Attività]]</f>
        <v>LAVORI ELESTRUM SOST 500 T-103</v>
      </c>
      <c r="U1779" s="57" t="str">
        <f>IF(Tabella1[[#This Row],[DATA]]="","","02")</f>
        <v>02</v>
      </c>
      <c r="V1779" s="34"/>
      <c r="W1779" s="34"/>
      <c r="X1779" s="33"/>
      <c r="Y1779" s="23"/>
      <c r="Z1779" s="21" t="str">
        <f t="shared" si="604"/>
        <v>giovedì</v>
      </c>
      <c r="AA1779" s="22">
        <f t="shared" si="605"/>
        <v>5</v>
      </c>
      <c r="AB1779" s="22" t="str">
        <f t="shared" si="606"/>
        <v>05:00</v>
      </c>
      <c r="AC1779" s="22" t="str">
        <f t="shared" si="607"/>
        <v>NO</v>
      </c>
      <c r="AD1779" s="46"/>
      <c r="AE1779" s="85">
        <v>45862</v>
      </c>
      <c r="AF1779" s="86" t="s">
        <v>57</v>
      </c>
      <c r="AG1779" s="86" t="s">
        <v>155</v>
      </c>
      <c r="AH1779" s="75">
        <v>5400251870</v>
      </c>
      <c r="AI1779" s="86">
        <v>10</v>
      </c>
      <c r="AJ1779" s="87">
        <v>7</v>
      </c>
      <c r="AK1779" s="87">
        <v>12</v>
      </c>
      <c r="AL1779" s="87">
        <v>10</v>
      </c>
      <c r="AM1779" s="86" t="s">
        <v>283</v>
      </c>
      <c r="AN1779" s="86" t="s">
        <v>45</v>
      </c>
      <c r="AO1779" s="75" t="s">
        <v>61</v>
      </c>
    </row>
    <row r="1780" spans="1:41" ht="14.45" customHeight="1">
      <c r="A1780" s="38"/>
      <c r="B1780" s="9">
        <f t="shared" si="594"/>
        <v>45862</v>
      </c>
      <c r="C1780" s="39">
        <f t="shared" si="615"/>
        <v>5400243313</v>
      </c>
      <c r="D1780" s="38" t="str">
        <f>IF(AF1780="", "", IFERROR(TEXT(INDEX(Tabella4[N°], MATCH("*"&amp;AF1780&amp;"*", Tabella4[DIPENDENTE], 0)), "0000"), "Non trovato"))</f>
        <v>1833</v>
      </c>
      <c r="E1780" s="38" t="str">
        <f>IF(AG1780="", "", IF(ISERROR(MATCH("*"&amp;AG1780&amp;"*", Tabella4[DIPENDENTE], 0)), "Non trovato", TEXT(INDEX(Tabella4[N°], MATCH("*"&amp;AG1780&amp;"*", Tabella4[DIPENDENTE], 0)), "0000")))</f>
        <v>1904</v>
      </c>
      <c r="F1780" s="48" t="str">
        <f t="shared" si="595"/>
        <v>MICELI</v>
      </c>
      <c r="G1780" s="48" t="str">
        <f t="shared" si="596"/>
        <v>LA ROCCA</v>
      </c>
      <c r="H1780" s="57"/>
      <c r="I1780" s="68" t="str">
        <f t="shared" si="597"/>
        <v>02</v>
      </c>
      <c r="J1780" s="39" t="str">
        <f t="shared" si="612"/>
        <v/>
      </c>
      <c r="K1780" s="40" t="str">
        <f t="shared" si="613"/>
        <v>06:00</v>
      </c>
      <c r="L1780" s="48"/>
      <c r="M1780" s="41" t="str">
        <f t="shared" si="614"/>
        <v/>
      </c>
      <c r="N1780" s="41" t="str">
        <f t="shared" si="598"/>
        <v/>
      </c>
      <c r="O1780" s="10" t="str">
        <f t="shared" si="599"/>
        <v>06:00</v>
      </c>
      <c r="P1780" s="10" t="str">
        <f t="shared" si="600"/>
        <v/>
      </c>
      <c r="Q1780" s="48" t="str">
        <f t="shared" si="601"/>
        <v/>
      </c>
      <c r="R1780" s="48" t="str">
        <f t="shared" si="602"/>
        <v/>
      </c>
      <c r="S1780" s="42" t="str">
        <f t="shared" si="603"/>
        <v>DOPPIO</v>
      </c>
      <c r="T1780" s="57" t="str">
        <f>Tabella3[[#This Row],[Descrizione Attività]]</f>
        <v>Assistenza ELE attività edili_2025</v>
      </c>
      <c r="U1780" s="57" t="str">
        <f>IF(Tabella1[[#This Row],[DATA]]="","","02")</f>
        <v>02</v>
      </c>
      <c r="V1780" s="34"/>
      <c r="W1780" s="34"/>
      <c r="X1780" s="33"/>
      <c r="Y1780" s="23"/>
      <c r="Z1780" s="21" t="str">
        <f t="shared" si="604"/>
        <v>giovedì</v>
      </c>
      <c r="AA1780" s="22">
        <f t="shared" si="605"/>
        <v>6</v>
      </c>
      <c r="AB1780" s="22" t="str">
        <f t="shared" si="606"/>
        <v>06:00</v>
      </c>
      <c r="AC1780" s="22" t="str">
        <f t="shared" si="607"/>
        <v>NO</v>
      </c>
      <c r="AD1780" s="46"/>
      <c r="AE1780" s="85">
        <v>45862</v>
      </c>
      <c r="AF1780" s="86" t="s">
        <v>82</v>
      </c>
      <c r="AG1780" s="86" t="s">
        <v>59</v>
      </c>
      <c r="AH1780" s="75">
        <v>5400243313</v>
      </c>
      <c r="AI1780" s="86">
        <v>10</v>
      </c>
      <c r="AJ1780" s="87">
        <v>6</v>
      </c>
      <c r="AK1780" s="87">
        <v>12</v>
      </c>
      <c r="AL1780" s="87">
        <v>12</v>
      </c>
      <c r="AM1780" s="86" t="s">
        <v>145</v>
      </c>
      <c r="AN1780" s="86" t="s">
        <v>45</v>
      </c>
      <c r="AO1780" s="75" t="s">
        <v>61</v>
      </c>
    </row>
    <row r="1781" spans="1:41" ht="14.45" customHeight="1">
      <c r="A1781" s="38"/>
      <c r="B1781" s="9">
        <f t="shared" si="594"/>
        <v>45862</v>
      </c>
      <c r="C1781" s="39">
        <f t="shared" si="615"/>
        <v>5400258563</v>
      </c>
      <c r="D1781" s="38" t="str">
        <f>IF(AF1781="", "", IFERROR(TEXT(INDEX(Tabella4[N°], MATCH("*"&amp;AF1781&amp;"*", Tabella4[DIPENDENTE], 0)), "0000"), "Non trovato"))</f>
        <v>2114</v>
      </c>
      <c r="E1781" s="38" t="str">
        <f>IF(AG1781="", "", IF(ISERROR(MATCH("*"&amp;AG1781&amp;"*", Tabella4[DIPENDENTE], 0)), "Non trovato", TEXT(INDEX(Tabella4[N°], MATCH("*"&amp;AG1781&amp;"*", Tabella4[DIPENDENTE], 0)), "0000")))</f>
        <v>2214</v>
      </c>
      <c r="F1781" s="48" t="str">
        <f t="shared" si="595"/>
        <v>GUARINO</v>
      </c>
      <c r="G1781" s="48" t="str">
        <f t="shared" si="596"/>
        <v>SERRA</v>
      </c>
      <c r="H1781" s="57"/>
      <c r="I1781" s="68" t="str">
        <f t="shared" si="597"/>
        <v>02</v>
      </c>
      <c r="J1781" s="39" t="str">
        <f t="shared" si="612"/>
        <v/>
      </c>
      <c r="K1781" s="40" t="str">
        <f t="shared" si="613"/>
        <v>06:00</v>
      </c>
      <c r="L1781" s="48"/>
      <c r="M1781" s="41" t="str">
        <f t="shared" si="614"/>
        <v/>
      </c>
      <c r="N1781" s="41" t="str">
        <f t="shared" si="598"/>
        <v/>
      </c>
      <c r="O1781" s="10" t="str">
        <f t="shared" si="599"/>
        <v>06:00</v>
      </c>
      <c r="P1781" s="10" t="str">
        <f t="shared" si="600"/>
        <v/>
      </c>
      <c r="Q1781" s="48" t="str">
        <f t="shared" si="601"/>
        <v/>
      </c>
      <c r="R1781" s="48" t="str">
        <f t="shared" si="602"/>
        <v/>
      </c>
      <c r="S1781" s="42" t="str">
        <f t="shared" si="603"/>
        <v>DOPPIO</v>
      </c>
      <c r="T1781" s="57" t="str">
        <f>Tabella3[[#This Row],[Descrizione Attività]]</f>
        <v>600: Ricerca guasti impianto luce</v>
      </c>
      <c r="U1781" s="57" t="str">
        <f>IF(Tabella1[[#This Row],[DATA]]="","","02")</f>
        <v>02</v>
      </c>
      <c r="V1781" s="34"/>
      <c r="W1781" s="34"/>
      <c r="X1781" s="33"/>
      <c r="Y1781" s="23"/>
      <c r="Z1781" s="21" t="str">
        <f t="shared" si="604"/>
        <v>giovedì</v>
      </c>
      <c r="AA1781" s="22">
        <f t="shared" si="605"/>
        <v>6</v>
      </c>
      <c r="AB1781" s="22" t="str">
        <f t="shared" si="606"/>
        <v>06:00</v>
      </c>
      <c r="AC1781" s="22" t="str">
        <f t="shared" si="607"/>
        <v>NO</v>
      </c>
      <c r="AD1781" s="46"/>
      <c r="AE1781" s="85">
        <v>45862</v>
      </c>
      <c r="AF1781" s="86" t="s">
        <v>43</v>
      </c>
      <c r="AG1781" s="86" t="s">
        <v>52</v>
      </c>
      <c r="AH1781" s="75">
        <v>5400258563</v>
      </c>
      <c r="AI1781" s="86">
        <v>10</v>
      </c>
      <c r="AJ1781" s="87">
        <v>6</v>
      </c>
      <c r="AK1781" s="87">
        <v>12</v>
      </c>
      <c r="AL1781" s="87">
        <v>12</v>
      </c>
      <c r="AM1781" s="86" t="s">
        <v>305</v>
      </c>
      <c r="AN1781" s="86" t="s">
        <v>45</v>
      </c>
      <c r="AO1781" s="75" t="s">
        <v>61</v>
      </c>
    </row>
    <row r="1782" spans="1:41" ht="14.45" customHeight="1">
      <c r="A1782" s="38"/>
      <c r="B1782" s="9">
        <f t="shared" si="594"/>
        <v>45862</v>
      </c>
      <c r="C1782" s="39">
        <f t="shared" si="615"/>
        <v>5400257236</v>
      </c>
      <c r="D1782" s="38" t="str">
        <f>IF(AF1782="", "", IFERROR(TEXT(INDEX(Tabella4[N°], MATCH("*"&amp;AF1782&amp;"*", Tabella4[DIPENDENTE], 0)), "0000"), "Non trovato"))</f>
        <v>0370</v>
      </c>
      <c r="E1782" s="38" t="str">
        <f>IF(AG1782="", "", IF(ISERROR(MATCH("*"&amp;AG1782&amp;"*", Tabella4[DIPENDENTE], 0)), "Non trovato", TEXT(INDEX(Tabella4[N°], MATCH("*"&amp;AG1782&amp;"*", Tabella4[DIPENDENTE], 0)), "0000")))</f>
        <v/>
      </c>
      <c r="F1782" s="48" t="str">
        <f t="shared" si="595"/>
        <v>GARBINI</v>
      </c>
      <c r="G1782" s="48" t="str">
        <f t="shared" si="596"/>
        <v/>
      </c>
      <c r="H1782" s="57"/>
      <c r="I1782" s="68" t="str">
        <f t="shared" si="597"/>
        <v>02</v>
      </c>
      <c r="J1782" s="39" t="str">
        <f t="shared" si="612"/>
        <v/>
      </c>
      <c r="K1782" s="40" t="str">
        <f t="shared" si="613"/>
        <v>08:00</v>
      </c>
      <c r="L1782" s="48"/>
      <c r="M1782" s="41" t="str">
        <f t="shared" si="614"/>
        <v/>
      </c>
      <c r="N1782" s="41" t="str">
        <f t="shared" si="598"/>
        <v/>
      </c>
      <c r="O1782" s="10" t="str">
        <f t="shared" si="599"/>
        <v>08:00</v>
      </c>
      <c r="P1782" s="10" t="str">
        <f t="shared" si="600"/>
        <v/>
      </c>
      <c r="Q1782" s="48" t="str">
        <f t="shared" si="601"/>
        <v/>
      </c>
      <c r="R1782" s="48" t="str">
        <f t="shared" si="602"/>
        <v/>
      </c>
      <c r="S1782" s="42" t="str">
        <f t="shared" si="603"/>
        <v>SINGOLO</v>
      </c>
      <c r="T1782" s="57" t="str">
        <f>Tabella3[[#This Row],[Descrizione Attività]]</f>
        <v>PA1S: squ elettr correttiva Luglio</v>
      </c>
      <c r="U1782" s="57" t="str">
        <f>IF(Tabella1[[#This Row],[DATA]]="","","02")</f>
        <v>02</v>
      </c>
      <c r="V1782" s="34"/>
      <c r="W1782" s="34"/>
      <c r="X1782" s="33"/>
      <c r="Y1782" s="23"/>
      <c r="Z1782" s="21" t="str">
        <f t="shared" si="604"/>
        <v>giovedì</v>
      </c>
      <c r="AA1782" s="22">
        <f t="shared" si="605"/>
        <v>8</v>
      </c>
      <c r="AB1782" s="22" t="str">
        <f t="shared" si="606"/>
        <v>08:00</v>
      </c>
      <c r="AC1782" s="22" t="str">
        <f t="shared" si="607"/>
        <v>NO</v>
      </c>
      <c r="AD1782" s="46"/>
      <c r="AE1782" s="85">
        <v>45862</v>
      </c>
      <c r="AF1782" s="86" t="s">
        <v>115</v>
      </c>
      <c r="AG1782" s="86"/>
      <c r="AH1782" s="75">
        <v>5400257236</v>
      </c>
      <c r="AI1782" s="86">
        <v>10</v>
      </c>
      <c r="AJ1782" s="87">
        <v>6</v>
      </c>
      <c r="AK1782" s="87">
        <v>14</v>
      </c>
      <c r="AL1782" s="87">
        <v>8</v>
      </c>
      <c r="AM1782" s="86" t="s">
        <v>254</v>
      </c>
      <c r="AN1782" s="86" t="s">
        <v>45</v>
      </c>
      <c r="AO1782" s="75" t="s">
        <v>61</v>
      </c>
    </row>
    <row r="1783" spans="1:41" ht="14.45" customHeight="1">
      <c r="A1783" s="38"/>
      <c r="B1783" s="9">
        <f t="shared" si="594"/>
        <v>45862</v>
      </c>
      <c r="C1783" s="39">
        <f t="shared" si="615"/>
        <v>5400257236</v>
      </c>
      <c r="D1783" s="38" t="str">
        <f>IF(AF1783="", "", IFERROR(TEXT(INDEX(Tabella4[N°], MATCH("*"&amp;AF1783&amp;"*", Tabella4[DIPENDENTE], 0)), "0000"), "Non trovato"))</f>
        <v>2011</v>
      </c>
      <c r="E1783" s="38" t="str">
        <f>IF(AG1783="", "", IF(ISERROR(MATCH("*"&amp;AG1783&amp;"*", Tabella4[DIPENDENTE], 0)), "Non trovato", TEXT(INDEX(Tabella4[N°], MATCH("*"&amp;AG1783&amp;"*", Tabella4[DIPENDENTE], 0)), "0000")))</f>
        <v/>
      </c>
      <c r="F1783" s="48" t="str">
        <f t="shared" si="595"/>
        <v>SCAVULLO</v>
      </c>
      <c r="G1783" s="48" t="str">
        <f t="shared" si="596"/>
        <v/>
      </c>
      <c r="H1783" s="57"/>
      <c r="I1783" s="68" t="str">
        <f t="shared" si="597"/>
        <v>02</v>
      </c>
      <c r="J1783" s="39" t="str">
        <f t="shared" si="612"/>
        <v/>
      </c>
      <c r="K1783" s="40" t="str">
        <f t="shared" si="613"/>
        <v>07:45</v>
      </c>
      <c r="L1783" s="48"/>
      <c r="M1783" s="41" t="str">
        <f t="shared" si="614"/>
        <v/>
      </c>
      <c r="N1783" s="41" t="str">
        <f t="shared" si="598"/>
        <v/>
      </c>
      <c r="O1783" s="10" t="str">
        <f t="shared" si="599"/>
        <v>07:45</v>
      </c>
      <c r="P1783" s="10" t="str">
        <f t="shared" si="600"/>
        <v/>
      </c>
      <c r="Q1783" s="48" t="str">
        <f t="shared" si="601"/>
        <v/>
      </c>
      <c r="R1783" s="48" t="str">
        <f t="shared" si="602"/>
        <v/>
      </c>
      <c r="S1783" s="42" t="str">
        <f t="shared" si="603"/>
        <v>SINGOLO</v>
      </c>
      <c r="T1783" s="57" t="str">
        <f>Tabella3[[#This Row],[Descrizione Attività]]</f>
        <v>PA1S: squ elettr correttiva Luglio</v>
      </c>
      <c r="U1783" s="57" t="str">
        <f>IF(Tabella1[[#This Row],[DATA]]="","","02")</f>
        <v>02</v>
      </c>
      <c r="V1783" s="34"/>
      <c r="W1783" s="34"/>
      <c r="X1783" s="33"/>
      <c r="Y1783" s="23"/>
      <c r="Z1783" s="21" t="str">
        <f t="shared" si="604"/>
        <v>giovedì</v>
      </c>
      <c r="AA1783" s="22">
        <f t="shared" si="605"/>
        <v>7.75</v>
      </c>
      <c r="AB1783" s="22" t="str">
        <f t="shared" si="606"/>
        <v>07:45</v>
      </c>
      <c r="AC1783" s="22" t="str">
        <f t="shared" si="607"/>
        <v>NO</v>
      </c>
      <c r="AD1783" s="46"/>
      <c r="AE1783" s="85">
        <v>45862</v>
      </c>
      <c r="AF1783" s="86" t="s">
        <v>84</v>
      </c>
      <c r="AG1783" s="86"/>
      <c r="AH1783" s="75">
        <v>5400257236</v>
      </c>
      <c r="AI1783" s="86">
        <v>10</v>
      </c>
      <c r="AJ1783" s="87">
        <v>6.15</v>
      </c>
      <c r="AK1783" s="87">
        <v>14</v>
      </c>
      <c r="AL1783" s="87">
        <v>7.75</v>
      </c>
      <c r="AM1783" s="86" t="s">
        <v>254</v>
      </c>
      <c r="AN1783" s="86" t="s">
        <v>45</v>
      </c>
      <c r="AO1783" s="75" t="s">
        <v>61</v>
      </c>
    </row>
    <row r="1784" spans="1:41" ht="14.45" customHeight="1">
      <c r="A1784" s="38"/>
      <c r="B1784" s="9">
        <f t="shared" si="594"/>
        <v>45862</v>
      </c>
      <c r="C1784" s="39">
        <f t="shared" si="615"/>
        <v>5400257234</v>
      </c>
      <c r="D1784" s="38" t="str">
        <f>IF(AF1784="", "", IFERROR(TEXT(INDEX(Tabella4[N°], MATCH("*"&amp;AF1784&amp;"*", Tabella4[DIPENDENTE], 0)), "0000"), "Non trovato"))</f>
        <v>1894</v>
      </c>
      <c r="E1784" s="38" t="str">
        <f>IF(AG1784="", "", IF(ISERROR(MATCH("*"&amp;AG1784&amp;"*", Tabella4[DIPENDENTE], 0)), "Non trovato", TEXT(INDEX(Tabella4[N°], MATCH("*"&amp;AG1784&amp;"*", Tabella4[DIPENDENTE], 0)), "0000")))</f>
        <v>0285</v>
      </c>
      <c r="F1784" s="48" t="str">
        <f t="shared" si="595"/>
        <v>CORTESE</v>
      </c>
      <c r="G1784" s="48" t="str">
        <f t="shared" si="596"/>
        <v>GALIFFI</v>
      </c>
      <c r="H1784" s="57"/>
      <c r="I1784" s="68" t="str">
        <f t="shared" si="597"/>
        <v>02</v>
      </c>
      <c r="J1784" s="39" t="str">
        <f t="shared" si="612"/>
        <v/>
      </c>
      <c r="K1784" s="40" t="str">
        <f t="shared" si="613"/>
        <v>06:00</v>
      </c>
      <c r="L1784" s="48"/>
      <c r="M1784" s="41" t="str">
        <f t="shared" si="614"/>
        <v/>
      </c>
      <c r="N1784" s="41" t="str">
        <f t="shared" si="598"/>
        <v/>
      </c>
      <c r="O1784" s="10" t="str">
        <f t="shared" si="599"/>
        <v>06:00</v>
      </c>
      <c r="P1784" s="10" t="str">
        <f t="shared" si="600"/>
        <v/>
      </c>
      <c r="Q1784" s="48" t="str">
        <f t="shared" si="601"/>
        <v/>
      </c>
      <c r="R1784" s="48" t="str">
        <f t="shared" si="602"/>
        <v/>
      </c>
      <c r="S1784" s="42" t="str">
        <f t="shared" si="603"/>
        <v>DOPPIO</v>
      </c>
      <c r="T1784" s="57" t="str">
        <f>Tabella3[[#This Row],[Descrizione Attività]]</f>
        <v>Utilities: squ elett correttiva Luglio</v>
      </c>
      <c r="U1784" s="57" t="str">
        <f>IF(Tabella1[[#This Row],[DATA]]="","","02")</f>
        <v>02</v>
      </c>
      <c r="V1784" s="34"/>
      <c r="W1784" s="34"/>
      <c r="X1784" s="33"/>
      <c r="Y1784" s="23"/>
      <c r="Z1784" s="21" t="str">
        <f t="shared" si="604"/>
        <v>giovedì</v>
      </c>
      <c r="AA1784" s="22">
        <f t="shared" si="605"/>
        <v>6</v>
      </c>
      <c r="AB1784" s="22" t="str">
        <f t="shared" si="606"/>
        <v>06:00</v>
      </c>
      <c r="AC1784" s="22" t="str">
        <f t="shared" si="607"/>
        <v>NO</v>
      </c>
      <c r="AD1784" s="46"/>
      <c r="AE1784" s="85">
        <v>45862</v>
      </c>
      <c r="AF1784" s="86" t="s">
        <v>58</v>
      </c>
      <c r="AG1784" s="86" t="s">
        <v>267</v>
      </c>
      <c r="AH1784" s="75">
        <v>5400257234</v>
      </c>
      <c r="AI1784" s="86">
        <v>10</v>
      </c>
      <c r="AJ1784" s="87">
        <v>6</v>
      </c>
      <c r="AK1784" s="87">
        <v>12</v>
      </c>
      <c r="AL1784" s="87">
        <v>12</v>
      </c>
      <c r="AM1784" s="86" t="s">
        <v>265</v>
      </c>
      <c r="AN1784" s="86" t="s">
        <v>45</v>
      </c>
      <c r="AO1784" s="75" t="s">
        <v>61</v>
      </c>
    </row>
    <row r="1785" spans="1:41" ht="14.45" customHeight="1">
      <c r="A1785" s="38"/>
      <c r="B1785" s="9">
        <f t="shared" si="594"/>
        <v>45862</v>
      </c>
      <c r="C1785" s="39">
        <f t="shared" si="615"/>
        <v>404</v>
      </c>
      <c r="D1785" s="38" t="str">
        <f>IF(AF1785="", "", IFERROR(TEXT(INDEX(Tabella4[N°], MATCH("*"&amp;AF1785&amp;"*", Tabella4[DIPENDENTE], 0)), "0000"), "Non trovato"))</f>
        <v>1972</v>
      </c>
      <c r="E1785" s="38" t="str">
        <f>IF(AG1785="", "", IF(ISERROR(MATCH("*"&amp;AG1785&amp;"*", Tabella4[DIPENDENTE], 0)), "Non trovato", TEXT(INDEX(Tabella4[N°], MATCH("*"&amp;AG1785&amp;"*", Tabella4[DIPENDENTE], 0)), "0000")))</f>
        <v/>
      </c>
      <c r="F1785" s="48" t="str">
        <f t="shared" si="595"/>
        <v>MILLO</v>
      </c>
      <c r="G1785" s="48" t="str">
        <f t="shared" si="596"/>
        <v/>
      </c>
      <c r="H1785" s="57"/>
      <c r="I1785" s="68" t="str">
        <f t="shared" si="597"/>
        <v>02</v>
      </c>
      <c r="J1785" s="39" t="str">
        <f t="shared" si="612"/>
        <v>02:00</v>
      </c>
      <c r="K1785" s="40" t="str">
        <f t="shared" si="613"/>
        <v/>
      </c>
      <c r="L1785" s="48"/>
      <c r="M1785" s="41" t="str">
        <f t="shared" si="614"/>
        <v/>
      </c>
      <c r="N1785" s="41" t="str">
        <f t="shared" si="598"/>
        <v/>
      </c>
      <c r="O1785" s="10" t="str">
        <f t="shared" si="599"/>
        <v>02:00</v>
      </c>
      <c r="P1785" s="10" t="str">
        <f t="shared" si="600"/>
        <v/>
      </c>
      <c r="Q1785" s="48" t="str">
        <f t="shared" si="601"/>
        <v/>
      </c>
      <c r="R1785" s="48" t="str">
        <f t="shared" si="602"/>
        <v/>
      </c>
      <c r="S1785" s="42" t="str">
        <f t="shared" si="603"/>
        <v>SINGOLO</v>
      </c>
      <c r="T1785" s="57" t="str">
        <f>Tabella3[[#This Row],[Descrizione Attività]]</f>
        <v>ORE CONTO PROPRIO</v>
      </c>
      <c r="U1785" s="57" t="str">
        <f>IF(Tabella1[[#This Row],[DATA]]="","","02")</f>
        <v>02</v>
      </c>
      <c r="V1785" s="34"/>
      <c r="W1785" s="34"/>
      <c r="X1785" s="33"/>
      <c r="Y1785" s="23"/>
      <c r="Z1785" s="21" t="str">
        <f t="shared" si="604"/>
        <v>giovedì</v>
      </c>
      <c r="AA1785" s="22">
        <f t="shared" si="605"/>
        <v>2</v>
      </c>
      <c r="AB1785" s="22" t="str">
        <f t="shared" si="606"/>
        <v>02:00</v>
      </c>
      <c r="AC1785" s="22" t="str">
        <f t="shared" si="607"/>
        <v>NO</v>
      </c>
      <c r="AD1785" s="46"/>
      <c r="AE1785" s="85">
        <v>45862</v>
      </c>
      <c r="AF1785" s="86" t="s">
        <v>100</v>
      </c>
      <c r="AG1785" s="86"/>
      <c r="AH1785" s="75">
        <v>4041</v>
      </c>
      <c r="AI1785" s="86">
        <v>10</v>
      </c>
      <c r="AJ1785" s="87">
        <v>10</v>
      </c>
      <c r="AK1785" s="87">
        <v>12</v>
      </c>
      <c r="AL1785" s="87">
        <v>2</v>
      </c>
      <c r="AM1785" s="86" t="s">
        <v>62</v>
      </c>
      <c r="AN1785" s="86" t="s">
        <v>49</v>
      </c>
      <c r="AO1785" s="75">
        <v>4041</v>
      </c>
    </row>
    <row r="1786" spans="1:41" ht="14.45" customHeight="1">
      <c r="A1786" s="38"/>
      <c r="B1786" s="9">
        <f t="shared" si="594"/>
        <v>45862</v>
      </c>
      <c r="C1786" s="39" t="str">
        <f t="shared" si="615"/>
        <v>23/134</v>
      </c>
      <c r="D1786" s="38" t="str">
        <f>IF(AF1786="", "", IFERROR(TEXT(INDEX(Tabella4[N°], MATCH("*"&amp;AF1786&amp;"*", Tabella4[DIPENDENTE], 0)), "0000"), "Non trovato"))</f>
        <v>2132</v>
      </c>
      <c r="E1786" s="38" t="str">
        <f>IF(AG1786="", "", IF(ISERROR(MATCH("*"&amp;AG1786&amp;"*", Tabella4[DIPENDENTE], 0)), "Non trovato", TEXT(INDEX(Tabella4[N°], MATCH("*"&amp;AG1786&amp;"*", Tabella4[DIPENDENTE], 0)), "0000")))</f>
        <v/>
      </c>
      <c r="F1786" s="48" t="str">
        <f t="shared" si="595"/>
        <v>ALLEGRETTI</v>
      </c>
      <c r="G1786" s="48" t="str">
        <f t="shared" si="596"/>
        <v/>
      </c>
      <c r="H1786" s="57"/>
      <c r="I1786" s="68" t="str">
        <f t="shared" si="597"/>
        <v>02</v>
      </c>
      <c r="J1786" s="39" t="str">
        <f t="shared" si="612"/>
        <v/>
      </c>
      <c r="K1786" s="40" t="str">
        <f t="shared" si="613"/>
        <v>04:00</v>
      </c>
      <c r="L1786" s="48"/>
      <c r="M1786" s="41" t="str">
        <f t="shared" si="614"/>
        <v/>
      </c>
      <c r="N1786" s="41" t="str">
        <f t="shared" si="598"/>
        <v/>
      </c>
      <c r="O1786" s="10" t="str">
        <f t="shared" si="599"/>
        <v>04:00</v>
      </c>
      <c r="P1786" s="10" t="str">
        <f t="shared" si="600"/>
        <v/>
      </c>
      <c r="Q1786" s="48" t="str">
        <f t="shared" si="601"/>
        <v/>
      </c>
      <c r="R1786" s="48" t="str">
        <f t="shared" si="602"/>
        <v/>
      </c>
      <c r="S1786" s="42" t="str">
        <f t="shared" si="603"/>
        <v>SINGOLO</v>
      </c>
      <c r="T1786" s="57" t="str">
        <f>Tabella3[[#This Row],[Descrizione Attività]]</f>
        <v>Manutenzione Strumentale Isab</v>
      </c>
      <c r="U1786" s="57" t="str">
        <f>IF(Tabella1[[#This Row],[DATA]]="","","02")</f>
        <v>02</v>
      </c>
      <c r="V1786" s="34"/>
      <c r="W1786" s="34"/>
      <c r="X1786" s="33"/>
      <c r="Y1786" s="23"/>
      <c r="Z1786" s="21" t="str">
        <f t="shared" si="604"/>
        <v>giovedì</v>
      </c>
      <c r="AA1786" s="22">
        <f t="shared" si="605"/>
        <v>4</v>
      </c>
      <c r="AB1786" s="22" t="str">
        <f t="shared" si="606"/>
        <v>04:00</v>
      </c>
      <c r="AC1786" s="22" t="str">
        <f t="shared" si="607"/>
        <v>NO</v>
      </c>
      <c r="AD1786" s="46"/>
      <c r="AE1786" s="85">
        <v>45862</v>
      </c>
      <c r="AF1786" s="86" t="s">
        <v>107</v>
      </c>
      <c r="AG1786" s="86"/>
      <c r="AH1786" s="75">
        <v>23134</v>
      </c>
      <c r="AI1786" s="86">
        <v>20</v>
      </c>
      <c r="AJ1786" s="87">
        <v>10</v>
      </c>
      <c r="AK1786" s="87">
        <v>14</v>
      </c>
      <c r="AL1786" s="87">
        <v>4</v>
      </c>
      <c r="AM1786" s="86" t="s">
        <v>156</v>
      </c>
      <c r="AN1786" s="86" t="s">
        <v>49</v>
      </c>
      <c r="AO1786" s="75" t="s">
        <v>46</v>
      </c>
    </row>
    <row r="1787" spans="1:41" ht="14.45" customHeight="1">
      <c r="A1787" s="38"/>
      <c r="B1787" s="9">
        <f t="shared" si="594"/>
        <v>45862</v>
      </c>
      <c r="C1787" s="39">
        <f t="shared" si="615"/>
        <v>404</v>
      </c>
      <c r="D1787" s="38" t="str">
        <f>IF(AF1787="", "", IFERROR(TEXT(INDEX(Tabella4[N°], MATCH("*"&amp;AF1787&amp;"*", Tabella4[DIPENDENTE], 0)), "0000"), "Non trovato"))</f>
        <v>0476</v>
      </c>
      <c r="E1787" s="38" t="str">
        <f>IF(AG1787="", "", IF(ISERROR(MATCH("*"&amp;AG1787&amp;"*", Tabella4[DIPENDENTE], 0)), "Non trovato", TEXT(INDEX(Tabella4[N°], MATCH("*"&amp;AG1787&amp;"*", Tabella4[DIPENDENTE], 0)), "0000")))</f>
        <v/>
      </c>
      <c r="F1787" s="48" t="str">
        <f t="shared" si="595"/>
        <v>ARICO'</v>
      </c>
      <c r="G1787" s="48" t="str">
        <f t="shared" si="596"/>
        <v/>
      </c>
      <c r="H1787" s="57"/>
      <c r="I1787" s="68" t="str">
        <f t="shared" si="597"/>
        <v>02</v>
      </c>
      <c r="J1787" s="39" t="str">
        <f t="shared" si="612"/>
        <v>06:00</v>
      </c>
      <c r="K1787" s="40" t="str">
        <f t="shared" si="613"/>
        <v/>
      </c>
      <c r="L1787" s="48"/>
      <c r="M1787" s="41" t="str">
        <f t="shared" si="614"/>
        <v/>
      </c>
      <c r="N1787" s="41" t="str">
        <f t="shared" si="598"/>
        <v/>
      </c>
      <c r="O1787" s="10" t="str">
        <f t="shared" si="599"/>
        <v>06:00</v>
      </c>
      <c r="P1787" s="10" t="str">
        <f t="shared" si="600"/>
        <v/>
      </c>
      <c r="Q1787" s="48" t="str">
        <f t="shared" si="601"/>
        <v/>
      </c>
      <c r="R1787" s="48" t="str">
        <f t="shared" si="602"/>
        <v/>
      </c>
      <c r="S1787" s="42" t="str">
        <f t="shared" si="603"/>
        <v>SINGOLO</v>
      </c>
      <c r="T1787" s="57" t="str">
        <f>Tabella3[[#This Row],[Descrizione Attività]]</f>
        <v>ORE CONTO PROPRIO</v>
      </c>
      <c r="U1787" s="57" t="str">
        <f>IF(Tabella1[[#This Row],[DATA]]="","","02")</f>
        <v>02</v>
      </c>
      <c r="V1787" s="34"/>
      <c r="W1787" s="34"/>
      <c r="X1787" s="33"/>
      <c r="Y1787" s="23"/>
      <c r="Z1787" s="21" t="str">
        <f t="shared" si="604"/>
        <v>giovedì</v>
      </c>
      <c r="AA1787" s="22">
        <f t="shared" si="605"/>
        <v>6</v>
      </c>
      <c r="AB1787" s="22" t="str">
        <f t="shared" si="606"/>
        <v>06:00</v>
      </c>
      <c r="AC1787" s="22" t="str">
        <f t="shared" si="607"/>
        <v>NO</v>
      </c>
      <c r="AD1787" s="46"/>
      <c r="AE1787" s="85">
        <v>45862</v>
      </c>
      <c r="AF1787" s="86" t="s">
        <v>108</v>
      </c>
      <c r="AG1787" s="86"/>
      <c r="AH1787" s="75">
        <v>4041</v>
      </c>
      <c r="AI1787" s="86">
        <v>10</v>
      </c>
      <c r="AJ1787" s="87">
        <v>6</v>
      </c>
      <c r="AK1787" s="87">
        <v>12</v>
      </c>
      <c r="AL1787" s="87">
        <v>6</v>
      </c>
      <c r="AM1787" s="86" t="s">
        <v>62</v>
      </c>
      <c r="AN1787" s="86" t="s">
        <v>49</v>
      </c>
      <c r="AO1787" s="75">
        <v>4041</v>
      </c>
    </row>
    <row r="1788" spans="1:41" ht="14.45" customHeight="1">
      <c r="A1788" s="38"/>
      <c r="B1788" s="9">
        <f t="shared" si="594"/>
        <v>45862</v>
      </c>
      <c r="C1788" s="39">
        <f t="shared" si="615"/>
        <v>5400261350</v>
      </c>
      <c r="D1788" s="38" t="str">
        <f>IF(AF1788="", "", IFERROR(TEXT(INDEX(Tabella4[N°], MATCH("*"&amp;AF1788&amp;"*", Tabella4[DIPENDENTE], 0)), "0000"), "Non trovato"))</f>
        <v>0493</v>
      </c>
      <c r="E1788" s="38" t="str">
        <f>IF(AG1788="", "", IF(ISERROR(MATCH("*"&amp;AG1788&amp;"*", Tabella4[DIPENDENTE], 0)), "Non trovato", TEXT(INDEX(Tabella4[N°], MATCH("*"&amp;AG1788&amp;"*", Tabella4[DIPENDENTE], 0)), "0000")))</f>
        <v>2132</v>
      </c>
      <c r="F1788" s="48" t="str">
        <f t="shared" si="595"/>
        <v>SPINALI D</v>
      </c>
      <c r="G1788" s="48" t="str">
        <f t="shared" si="596"/>
        <v>ALLEGRETTI</v>
      </c>
      <c r="H1788" s="57"/>
      <c r="I1788" s="68" t="str">
        <f t="shared" si="597"/>
        <v>02</v>
      </c>
      <c r="J1788" s="39" t="str">
        <f t="shared" si="612"/>
        <v/>
      </c>
      <c r="K1788" s="40" t="str">
        <f t="shared" si="613"/>
        <v>07:00</v>
      </c>
      <c r="L1788" s="48"/>
      <c r="M1788" s="41" t="str">
        <f t="shared" si="614"/>
        <v/>
      </c>
      <c r="N1788" s="41" t="str">
        <f t="shared" si="598"/>
        <v/>
      </c>
      <c r="O1788" s="10" t="str">
        <f t="shared" si="599"/>
        <v>07:00</v>
      </c>
      <c r="P1788" s="10" t="str">
        <f t="shared" si="600"/>
        <v/>
      </c>
      <c r="Q1788" s="48" t="str">
        <f t="shared" si="601"/>
        <v/>
      </c>
      <c r="R1788" s="48" t="str">
        <f t="shared" si="602"/>
        <v/>
      </c>
      <c r="S1788" s="42" t="str">
        <f t="shared" si="603"/>
        <v>DOPPIO</v>
      </c>
      <c r="T1788" s="57" t="str">
        <f>Tabella3[[#This Row],[Descrizione Attività]]</f>
        <v>Chiam CTG per Ripr. Funz Valvole VRU Pontile, Ripr. Funz. FCV045 IMP 1800 (PREV.161/25)</v>
      </c>
      <c r="U1788" s="57" t="str">
        <f>IF(Tabella1[[#This Row],[DATA]]="","","02")</f>
        <v>02</v>
      </c>
      <c r="V1788" s="34"/>
      <c r="W1788" s="34"/>
      <c r="X1788" s="33"/>
      <c r="Y1788" s="23"/>
      <c r="Z1788" s="21" t="str">
        <f t="shared" si="604"/>
        <v>giovedì</v>
      </c>
      <c r="AA1788" s="22">
        <f t="shared" si="605"/>
        <v>7</v>
      </c>
      <c r="AB1788" s="22" t="str">
        <f t="shared" si="606"/>
        <v>07:00</v>
      </c>
      <c r="AC1788" s="22" t="str">
        <f t="shared" si="607"/>
        <v>NO</v>
      </c>
      <c r="AD1788" s="46"/>
      <c r="AE1788" s="85">
        <v>45862</v>
      </c>
      <c r="AF1788" s="86" t="s">
        <v>42</v>
      </c>
      <c r="AG1788" s="86" t="s">
        <v>107</v>
      </c>
      <c r="AH1788" s="75">
        <v>5400261350</v>
      </c>
      <c r="AI1788" s="86">
        <v>10</v>
      </c>
      <c r="AJ1788" s="87">
        <v>16.3</v>
      </c>
      <c r="AK1788" s="87">
        <v>23.3</v>
      </c>
      <c r="AL1788" s="87">
        <v>14</v>
      </c>
      <c r="AM1788" s="86" t="s">
        <v>330</v>
      </c>
      <c r="AN1788" s="86" t="s">
        <v>45</v>
      </c>
      <c r="AO1788" s="75" t="s">
        <v>46</v>
      </c>
    </row>
    <row r="1789" spans="1:41" ht="14.45" customHeight="1">
      <c r="A1789" s="38"/>
      <c r="B1789" s="9">
        <f t="shared" si="594"/>
        <v>45862</v>
      </c>
      <c r="C1789" s="39">
        <f t="shared" si="615"/>
        <v>5400258095</v>
      </c>
      <c r="D1789" s="38" t="str">
        <f>IF(AF1789="", "", IFERROR(TEXT(INDEX(Tabella4[N°], MATCH("*"&amp;AF1789&amp;"*", Tabella4[DIPENDENTE], 0)), "0000"), "Non trovato"))</f>
        <v>0430</v>
      </c>
      <c r="E1789" s="38" t="str">
        <f>IF(AG1789="", "", IF(ISERROR(MATCH("*"&amp;AG1789&amp;"*", Tabella4[DIPENDENTE], 0)), "Non trovato", TEXT(INDEX(Tabella4[N°], MATCH("*"&amp;AG1789&amp;"*", Tabella4[DIPENDENTE], 0)), "0000")))</f>
        <v>0511</v>
      </c>
      <c r="F1789" s="48" t="str">
        <f t="shared" si="595"/>
        <v>DI GRANDE F ING</v>
      </c>
      <c r="G1789" s="48" t="str">
        <f t="shared" si="596"/>
        <v>DI GRANDE D</v>
      </c>
      <c r="H1789" s="57"/>
      <c r="I1789" s="68" t="str">
        <f t="shared" si="597"/>
        <v>02</v>
      </c>
      <c r="J1789" s="39" t="str">
        <f t="shared" si="612"/>
        <v/>
      </c>
      <c r="K1789" s="40" t="str">
        <f t="shared" si="613"/>
        <v>08:00</v>
      </c>
      <c r="L1789" s="48"/>
      <c r="M1789" s="41" t="str">
        <f t="shared" si="614"/>
        <v/>
      </c>
      <c r="N1789" s="41" t="str">
        <f t="shared" si="598"/>
        <v/>
      </c>
      <c r="O1789" s="10" t="str">
        <f t="shared" si="599"/>
        <v>08:00</v>
      </c>
      <c r="P1789" s="10" t="str">
        <f t="shared" si="600"/>
        <v/>
      </c>
      <c r="Q1789" s="48" t="str">
        <f t="shared" si="601"/>
        <v/>
      </c>
      <c r="R1789" s="48" t="str">
        <f t="shared" si="602"/>
        <v/>
      </c>
      <c r="S1789" s="42" t="str">
        <f t="shared" si="603"/>
        <v>DOPPIO</v>
      </c>
      <c r="T1789" s="57" t="str">
        <f>Tabella3[[#This Row],[Descrizione Attività]]</f>
        <v>Sostituzione Trasformatore 305/A2</v>
      </c>
      <c r="U1789" s="57" t="str">
        <f>IF(Tabella1[[#This Row],[DATA]]="","","02")</f>
        <v>02</v>
      </c>
      <c r="V1789" s="34"/>
      <c r="W1789" s="34"/>
      <c r="X1789" s="33"/>
      <c r="Y1789" s="23"/>
      <c r="Z1789" s="21" t="str">
        <f t="shared" si="604"/>
        <v>giovedì</v>
      </c>
      <c r="AA1789" s="22">
        <f t="shared" si="605"/>
        <v>8</v>
      </c>
      <c r="AB1789" s="22" t="str">
        <f t="shared" si="606"/>
        <v>08:00</v>
      </c>
      <c r="AC1789" s="22" t="str">
        <f t="shared" si="607"/>
        <v>NO</v>
      </c>
      <c r="AD1789" s="46"/>
      <c r="AE1789" s="85">
        <v>45862</v>
      </c>
      <c r="AF1789" s="86" t="s">
        <v>289</v>
      </c>
      <c r="AG1789" s="86" t="s">
        <v>144</v>
      </c>
      <c r="AH1789" s="75">
        <v>5400258095</v>
      </c>
      <c r="AI1789" s="86">
        <v>10</v>
      </c>
      <c r="AJ1789" s="87">
        <v>8</v>
      </c>
      <c r="AK1789" s="87">
        <v>16</v>
      </c>
      <c r="AL1789" s="87">
        <v>16</v>
      </c>
      <c r="AM1789" s="86" t="s">
        <v>290</v>
      </c>
      <c r="AN1789" s="86" t="s">
        <v>45</v>
      </c>
      <c r="AO1789" s="75" t="s">
        <v>61</v>
      </c>
    </row>
    <row r="1790" spans="1:41" ht="14.45" customHeight="1">
      <c r="A1790" s="38"/>
      <c r="B1790" s="9">
        <f t="shared" si="594"/>
        <v>45862</v>
      </c>
      <c r="C1790" s="39">
        <f t="shared" si="615"/>
        <v>404</v>
      </c>
      <c r="D1790" s="38" t="str">
        <f>IF(AF1790="", "", IFERROR(TEXT(INDEX(Tabella4[N°], MATCH("*"&amp;AF1790&amp;"*", Tabella4[DIPENDENTE], 0)), "0000"), "Non trovato"))</f>
        <v>1969</v>
      </c>
      <c r="E1790" s="38" t="str">
        <f>IF(AG1790="", "", IF(ISERROR(MATCH("*"&amp;AG1790&amp;"*", Tabella4[DIPENDENTE], 0)), "Non trovato", TEXT(INDEX(Tabella4[N°], MATCH("*"&amp;AG1790&amp;"*", Tabella4[DIPENDENTE], 0)), "0000")))</f>
        <v>1050</v>
      </c>
      <c r="F1790" s="48" t="str">
        <f t="shared" si="595"/>
        <v>BELLISTRI</v>
      </c>
      <c r="G1790" s="48" t="str">
        <f t="shared" si="596"/>
        <v>GIGLIUTO M</v>
      </c>
      <c r="H1790" s="57"/>
      <c r="I1790" s="68" t="str">
        <f t="shared" si="597"/>
        <v>02</v>
      </c>
      <c r="J1790" s="39" t="str">
        <f t="shared" si="612"/>
        <v/>
      </c>
      <c r="K1790" s="40" t="str">
        <f t="shared" si="613"/>
        <v/>
      </c>
      <c r="L1790" s="48"/>
      <c r="M1790" s="41" t="str">
        <f t="shared" si="614"/>
        <v/>
      </c>
      <c r="N1790" s="41" t="str">
        <f t="shared" si="598"/>
        <v/>
      </c>
      <c r="O1790" s="10" t="str">
        <f t="shared" si="599"/>
        <v>08:00</v>
      </c>
      <c r="P1790" s="10" t="str">
        <f t="shared" si="600"/>
        <v>08:00</v>
      </c>
      <c r="Q1790" s="48" t="str">
        <f t="shared" si="601"/>
        <v/>
      </c>
      <c r="R1790" s="48" t="str">
        <f t="shared" si="602"/>
        <v/>
      </c>
      <c r="S1790" s="42" t="str">
        <f t="shared" si="603"/>
        <v>DOPPIO</v>
      </c>
      <c r="T1790" s="57" t="str">
        <f>Tabella3[[#This Row],[Descrizione Attività]]</f>
        <v>FERIE</v>
      </c>
      <c r="U1790" s="57" t="str">
        <f>IF(Tabella1[[#This Row],[DATA]]="","","02")</f>
        <v>02</v>
      </c>
      <c r="V1790" s="34"/>
      <c r="W1790" s="34"/>
      <c r="X1790" s="33"/>
      <c r="Y1790" s="23"/>
      <c r="Z1790" s="21" t="str">
        <f t="shared" si="604"/>
        <v>giovedì</v>
      </c>
      <c r="AA1790" s="22">
        <f t="shared" si="605"/>
        <v>8</v>
      </c>
      <c r="AB1790" s="22" t="str">
        <f t="shared" si="606"/>
        <v>08:00</v>
      </c>
      <c r="AC1790" s="22" t="str">
        <f t="shared" si="607"/>
        <v>NO</v>
      </c>
      <c r="AD1790" s="46"/>
      <c r="AE1790" s="85">
        <v>45862</v>
      </c>
      <c r="AF1790" s="86" t="s">
        <v>73</v>
      </c>
      <c r="AG1790" s="86" t="s">
        <v>109</v>
      </c>
      <c r="AH1790" s="75">
        <v>4042</v>
      </c>
      <c r="AI1790" s="86">
        <v>10</v>
      </c>
      <c r="AJ1790" s="87"/>
      <c r="AK1790" s="87"/>
      <c r="AL1790" s="87">
        <v>16</v>
      </c>
      <c r="AM1790" s="86" t="s">
        <v>53</v>
      </c>
      <c r="AN1790" s="86" t="s">
        <v>49</v>
      </c>
      <c r="AO1790" s="75">
        <v>404</v>
      </c>
    </row>
    <row r="1791" spans="1:41" ht="14.45" customHeight="1">
      <c r="A1791" s="38"/>
      <c r="B1791" s="9">
        <f t="shared" si="594"/>
        <v>45862</v>
      </c>
      <c r="C1791" s="39">
        <f t="shared" si="615"/>
        <v>404</v>
      </c>
      <c r="D1791" s="38" t="str">
        <f>IF(AF1791="", "", IFERROR(TEXT(INDEX(Tabella4[N°], MATCH("*"&amp;AF1791&amp;"*", Tabella4[DIPENDENTE], 0)), "0000"), "Non trovato"))</f>
        <v>0559</v>
      </c>
      <c r="E1791" s="38" t="str">
        <f>IF(AG1791="", "", IF(ISERROR(MATCH("*"&amp;AG1791&amp;"*", Tabella4[DIPENDENTE], 0)), "Non trovato", TEXT(INDEX(Tabella4[N°], MATCH("*"&amp;AG1791&amp;"*", Tabella4[DIPENDENTE], 0)), "0000")))</f>
        <v>0315</v>
      </c>
      <c r="F1791" s="48" t="str">
        <f t="shared" si="595"/>
        <v>MARINO A</v>
      </c>
      <c r="G1791" s="48" t="str">
        <f t="shared" si="596"/>
        <v>MIGNOSA F</v>
      </c>
      <c r="H1791" s="57"/>
      <c r="I1791" s="68" t="str">
        <f t="shared" si="597"/>
        <v>02</v>
      </c>
      <c r="J1791" s="39" t="str">
        <f t="shared" si="612"/>
        <v/>
      </c>
      <c r="K1791" s="40" t="str">
        <f t="shared" si="613"/>
        <v/>
      </c>
      <c r="L1791" s="48"/>
      <c r="M1791" s="41" t="str">
        <f t="shared" si="614"/>
        <v/>
      </c>
      <c r="N1791" s="41" t="str">
        <f t="shared" si="598"/>
        <v/>
      </c>
      <c r="O1791" s="10" t="str">
        <f t="shared" si="599"/>
        <v>08:00</v>
      </c>
      <c r="P1791" s="10" t="str">
        <f t="shared" si="600"/>
        <v>08:00</v>
      </c>
      <c r="Q1791" s="48" t="str">
        <f t="shared" si="601"/>
        <v/>
      </c>
      <c r="R1791" s="48" t="str">
        <f t="shared" si="602"/>
        <v/>
      </c>
      <c r="S1791" s="42" t="str">
        <f t="shared" si="603"/>
        <v>DOPPIO</v>
      </c>
      <c r="T1791" s="57" t="str">
        <f>Tabella3[[#This Row],[Descrizione Attività]]</f>
        <v>FERIE</v>
      </c>
      <c r="U1791" s="57" t="str">
        <f>IF(Tabella1[[#This Row],[DATA]]="","","02")</f>
        <v>02</v>
      </c>
      <c r="V1791" s="34"/>
      <c r="W1791" s="34"/>
      <c r="X1791" s="33"/>
      <c r="Y1791" s="23"/>
      <c r="Z1791" s="21" t="str">
        <f t="shared" si="604"/>
        <v>giovedì</v>
      </c>
      <c r="AA1791" s="22">
        <f t="shared" si="605"/>
        <v>8</v>
      </c>
      <c r="AB1791" s="22" t="str">
        <f t="shared" si="606"/>
        <v>08:00</v>
      </c>
      <c r="AC1791" s="22" t="str">
        <f t="shared" si="607"/>
        <v>NO</v>
      </c>
      <c r="AD1791" s="46"/>
      <c r="AE1791" s="85">
        <v>45862</v>
      </c>
      <c r="AF1791" s="86" t="s">
        <v>157</v>
      </c>
      <c r="AG1791" s="86" t="s">
        <v>66</v>
      </c>
      <c r="AH1791" s="75">
        <v>4042</v>
      </c>
      <c r="AI1791" s="86">
        <v>10</v>
      </c>
      <c r="AJ1791" s="87"/>
      <c r="AK1791" s="87"/>
      <c r="AL1791" s="87">
        <v>16</v>
      </c>
      <c r="AM1791" s="86" t="s">
        <v>53</v>
      </c>
      <c r="AN1791" s="86" t="s">
        <v>49</v>
      </c>
      <c r="AO1791" s="75">
        <v>404</v>
      </c>
    </row>
    <row r="1792" spans="1:41" ht="14.45" customHeight="1">
      <c r="A1792" s="38"/>
      <c r="B1792" s="9">
        <f t="shared" si="594"/>
        <v>45862</v>
      </c>
      <c r="C1792" s="39">
        <f t="shared" si="615"/>
        <v>404</v>
      </c>
      <c r="D1792" s="38" t="str">
        <f>IF(AF1792="", "", IFERROR(TEXT(INDEX(Tabella4[N°], MATCH("*"&amp;AF1792&amp;"*", Tabella4[DIPENDENTE], 0)), "0000"), "Non trovato"))</f>
        <v>2203</v>
      </c>
      <c r="E1792" s="38" t="str">
        <f>IF(AG1792="", "", IF(ISERROR(MATCH("*"&amp;AG1792&amp;"*", Tabella4[DIPENDENTE], 0)), "Non trovato", TEXT(INDEX(Tabella4[N°], MATCH("*"&amp;AG1792&amp;"*", Tabella4[DIPENDENTE], 0)), "0000")))</f>
        <v>0263</v>
      </c>
      <c r="F1792" s="48" t="str">
        <f t="shared" si="595"/>
        <v>RICCIOLI</v>
      </c>
      <c r="G1792" s="48" t="str">
        <f t="shared" si="596"/>
        <v>ROSSITTO G</v>
      </c>
      <c r="H1792" s="57"/>
      <c r="I1792" s="68" t="str">
        <f t="shared" si="597"/>
        <v>02</v>
      </c>
      <c r="J1792" s="39" t="str">
        <f t="shared" si="612"/>
        <v/>
      </c>
      <c r="K1792" s="40" t="str">
        <f t="shared" si="613"/>
        <v/>
      </c>
      <c r="L1792" s="48"/>
      <c r="M1792" s="41" t="str">
        <f t="shared" si="614"/>
        <v/>
      </c>
      <c r="N1792" s="41" t="str">
        <f t="shared" si="598"/>
        <v/>
      </c>
      <c r="O1792" s="10" t="str">
        <f t="shared" si="599"/>
        <v>08:00</v>
      </c>
      <c r="P1792" s="10" t="str">
        <f t="shared" si="600"/>
        <v>08:00</v>
      </c>
      <c r="Q1792" s="48" t="str">
        <f t="shared" si="601"/>
        <v/>
      </c>
      <c r="R1792" s="48" t="str">
        <f t="shared" si="602"/>
        <v/>
      </c>
      <c r="S1792" s="42" t="str">
        <f t="shared" si="603"/>
        <v>DOPPIO</v>
      </c>
      <c r="T1792" s="57" t="str">
        <f>Tabella3[[#This Row],[Descrizione Attività]]</f>
        <v>FERIE</v>
      </c>
      <c r="U1792" s="57" t="str">
        <f>IF(Tabella1[[#This Row],[DATA]]="","","02")</f>
        <v>02</v>
      </c>
      <c r="V1792" s="34"/>
      <c r="W1792" s="34"/>
      <c r="X1792" s="33"/>
      <c r="Y1792" s="23"/>
      <c r="Z1792" s="21" t="str">
        <f t="shared" si="604"/>
        <v>giovedì</v>
      </c>
      <c r="AA1792" s="22">
        <f t="shared" si="605"/>
        <v>8</v>
      </c>
      <c r="AB1792" s="22" t="str">
        <f t="shared" si="606"/>
        <v>08:00</v>
      </c>
      <c r="AC1792" s="22" t="str">
        <f t="shared" si="607"/>
        <v>NO</v>
      </c>
      <c r="AD1792" s="46"/>
      <c r="AE1792" s="85">
        <v>45862</v>
      </c>
      <c r="AF1792" s="86" t="s">
        <v>65</v>
      </c>
      <c r="AG1792" s="86" t="s">
        <v>110</v>
      </c>
      <c r="AH1792" s="75">
        <v>4042</v>
      </c>
      <c r="AI1792" s="86">
        <v>10</v>
      </c>
      <c r="AJ1792" s="87"/>
      <c r="AK1792" s="87"/>
      <c r="AL1792" s="87">
        <v>16</v>
      </c>
      <c r="AM1792" s="86" t="s">
        <v>53</v>
      </c>
      <c r="AN1792" s="86" t="s">
        <v>49</v>
      </c>
      <c r="AO1792" s="75">
        <v>404</v>
      </c>
    </row>
    <row r="1793" spans="1:41" ht="14.45" customHeight="1">
      <c r="A1793" s="38"/>
      <c r="B1793" s="9">
        <f t="shared" si="594"/>
        <v>45862</v>
      </c>
      <c r="C1793" s="39">
        <f t="shared" si="615"/>
        <v>404</v>
      </c>
      <c r="D1793" s="38" t="str">
        <f>IF(AF1793="", "", IFERROR(TEXT(INDEX(Tabella4[N°], MATCH("*"&amp;AF1793&amp;"*", Tabella4[DIPENDENTE], 0)), "0000"), "Non trovato"))</f>
        <v>0967</v>
      </c>
      <c r="E1793" s="38" t="str">
        <f>IF(AG1793="", "", IF(ISERROR(MATCH("*"&amp;AG1793&amp;"*", Tabella4[DIPENDENTE], 0)), "Non trovato", TEXT(INDEX(Tabella4[N°], MATCH("*"&amp;AG1793&amp;"*", Tabella4[DIPENDENTE], 0)), "0000")))</f>
        <v>0386</v>
      </c>
      <c r="F1793" s="48" t="str">
        <f t="shared" si="595"/>
        <v>SCALISI</v>
      </c>
      <c r="G1793" s="48" t="str">
        <f t="shared" si="596"/>
        <v>TRICHINI</v>
      </c>
      <c r="H1793" s="57"/>
      <c r="I1793" s="68" t="str">
        <f t="shared" si="597"/>
        <v>02</v>
      </c>
      <c r="J1793" s="39" t="str">
        <f t="shared" si="612"/>
        <v/>
      </c>
      <c r="K1793" s="40" t="str">
        <f t="shared" si="613"/>
        <v/>
      </c>
      <c r="L1793" s="48"/>
      <c r="M1793" s="41" t="str">
        <f t="shared" si="614"/>
        <v/>
      </c>
      <c r="N1793" s="41" t="str">
        <f t="shared" si="598"/>
        <v/>
      </c>
      <c r="O1793" s="10" t="str">
        <f t="shared" si="599"/>
        <v>08:00</v>
      </c>
      <c r="P1793" s="10" t="str">
        <f t="shared" si="600"/>
        <v>08:00</v>
      </c>
      <c r="Q1793" s="48" t="str">
        <f t="shared" si="601"/>
        <v/>
      </c>
      <c r="R1793" s="48" t="str">
        <f t="shared" si="602"/>
        <v/>
      </c>
      <c r="S1793" s="42" t="str">
        <f t="shared" si="603"/>
        <v>DOPPIO</v>
      </c>
      <c r="T1793" s="57" t="str">
        <f>Tabella3[[#This Row],[Descrizione Attività]]</f>
        <v>FERIE</v>
      </c>
      <c r="U1793" s="57" t="str">
        <f>IF(Tabella1[[#This Row],[DATA]]="","","02")</f>
        <v>02</v>
      </c>
      <c r="V1793" s="34"/>
      <c r="W1793" s="34"/>
      <c r="X1793" s="33"/>
      <c r="Y1793" s="23"/>
      <c r="Z1793" s="21" t="str">
        <f t="shared" si="604"/>
        <v>giovedì</v>
      </c>
      <c r="AA1793" s="22">
        <f t="shared" si="605"/>
        <v>8</v>
      </c>
      <c r="AB1793" s="22" t="str">
        <f t="shared" si="606"/>
        <v>08:00</v>
      </c>
      <c r="AC1793" s="22" t="str">
        <f t="shared" si="607"/>
        <v>NO</v>
      </c>
      <c r="AD1793" s="46"/>
      <c r="AE1793" s="85">
        <v>45862</v>
      </c>
      <c r="AF1793" s="86" t="s">
        <v>68</v>
      </c>
      <c r="AG1793" s="86" t="s">
        <v>113</v>
      </c>
      <c r="AH1793" s="75">
        <v>4042</v>
      </c>
      <c r="AI1793" s="86">
        <v>10</v>
      </c>
      <c r="AJ1793" s="87"/>
      <c r="AK1793" s="87"/>
      <c r="AL1793" s="87">
        <v>16</v>
      </c>
      <c r="AM1793" s="86" t="s">
        <v>53</v>
      </c>
      <c r="AN1793" s="86" t="s">
        <v>49</v>
      </c>
      <c r="AO1793" s="75">
        <v>404</v>
      </c>
    </row>
    <row r="1794" spans="1:41" ht="14.45" customHeight="1">
      <c r="A1794" s="38"/>
      <c r="B1794" s="9">
        <f t="shared" si="594"/>
        <v>45862</v>
      </c>
      <c r="C1794" s="39">
        <f t="shared" si="615"/>
        <v>404</v>
      </c>
      <c r="D1794" s="38" t="str">
        <f>IF(AF1794="", "", IFERROR(TEXT(INDEX(Tabella4[N°], MATCH("*"&amp;AF1794&amp;"*", Tabella4[DIPENDENTE], 0)), "0000"), "Non trovato"))</f>
        <v>0266</v>
      </c>
      <c r="E1794" s="38" t="str">
        <f>IF(AG1794="", "", IF(ISERROR(MATCH("*"&amp;AG1794&amp;"*", Tabella4[DIPENDENTE], 0)), "Non trovato", TEXT(INDEX(Tabella4[N°], MATCH("*"&amp;AG1794&amp;"*", Tabella4[DIPENDENTE], 0)), "0000")))</f>
        <v>0278</v>
      </c>
      <c r="F1794" s="48" t="str">
        <f t="shared" si="595"/>
        <v>DI SALVO</v>
      </c>
      <c r="G1794" s="48" t="str">
        <f t="shared" si="596"/>
        <v>INTRESSALVI</v>
      </c>
      <c r="H1794" s="57"/>
      <c r="I1794" s="68" t="str">
        <f t="shared" si="597"/>
        <v>02</v>
      </c>
      <c r="J1794" s="39" t="str">
        <f t="shared" si="612"/>
        <v/>
      </c>
      <c r="K1794" s="40" t="str">
        <f t="shared" si="613"/>
        <v/>
      </c>
      <c r="L1794" s="48"/>
      <c r="M1794" s="41" t="str">
        <f t="shared" si="614"/>
        <v/>
      </c>
      <c r="N1794" s="41" t="str">
        <f t="shared" si="598"/>
        <v/>
      </c>
      <c r="O1794" s="10" t="str">
        <f t="shared" si="599"/>
        <v>08:00</v>
      </c>
      <c r="P1794" s="10" t="str">
        <f t="shared" si="600"/>
        <v/>
      </c>
      <c r="Q1794" s="48" t="str">
        <f t="shared" si="601"/>
        <v>08:00</v>
      </c>
      <c r="R1794" s="48" t="str">
        <f t="shared" si="602"/>
        <v/>
      </c>
      <c r="S1794" s="42" t="str">
        <f t="shared" si="603"/>
        <v>DOPPIO</v>
      </c>
      <c r="T1794" s="57" t="str">
        <f>Tabella3[[#This Row],[Descrizione Attività]]</f>
        <v>MALATTIA</v>
      </c>
      <c r="U1794" s="57" t="str">
        <f>IF(Tabella1[[#This Row],[DATA]]="","","02")</f>
        <v>02</v>
      </c>
      <c r="V1794" s="34"/>
      <c r="W1794" s="34"/>
      <c r="X1794" s="33"/>
      <c r="Y1794" s="23"/>
      <c r="Z1794" s="21" t="str">
        <f t="shared" si="604"/>
        <v>giovedì</v>
      </c>
      <c r="AA1794" s="22">
        <f t="shared" si="605"/>
        <v>8</v>
      </c>
      <c r="AB1794" s="22" t="str">
        <f t="shared" si="606"/>
        <v>08:00</v>
      </c>
      <c r="AC1794" s="22" t="str">
        <f t="shared" si="607"/>
        <v>NO</v>
      </c>
      <c r="AD1794" s="46"/>
      <c r="AE1794" s="85">
        <v>45862</v>
      </c>
      <c r="AF1794" s="86" t="s">
        <v>54</v>
      </c>
      <c r="AG1794" s="86" t="s">
        <v>50</v>
      </c>
      <c r="AH1794" s="75">
        <v>4043</v>
      </c>
      <c r="AI1794" s="86">
        <v>10</v>
      </c>
      <c r="AJ1794" s="87"/>
      <c r="AK1794" s="87"/>
      <c r="AL1794" s="87">
        <v>16</v>
      </c>
      <c r="AM1794" s="86" t="s">
        <v>22</v>
      </c>
      <c r="AN1794" s="86" t="s">
        <v>49</v>
      </c>
      <c r="AO1794" s="75">
        <v>404</v>
      </c>
    </row>
    <row r="1795" spans="1:41" ht="14.45" customHeight="1">
      <c r="A1795" s="38"/>
      <c r="B1795" s="9">
        <f t="shared" si="594"/>
        <v>45862</v>
      </c>
      <c r="C1795" s="39">
        <f t="shared" si="615"/>
        <v>404</v>
      </c>
      <c r="D1795" s="38" t="str">
        <f>IF(AF1795="", "", IFERROR(TEXT(INDEX(Tabella4[N°], MATCH("*"&amp;AF1795&amp;"*", Tabella4[DIPENDENTE], 0)), "0000"), "Non trovato"))</f>
        <v>0510</v>
      </c>
      <c r="E1795" s="38" t="str">
        <f>IF(AG1795="", "", IF(ISERROR(MATCH("*"&amp;AG1795&amp;"*", Tabella4[DIPENDENTE], 0)), "Non trovato", TEXT(INDEX(Tabella4[N°], MATCH("*"&amp;AG1795&amp;"*", Tabella4[DIPENDENTE], 0)), "0000")))</f>
        <v/>
      </c>
      <c r="F1795" s="48" t="str">
        <f t="shared" si="595"/>
        <v>TORDONATO</v>
      </c>
      <c r="G1795" s="48" t="str">
        <f t="shared" si="596"/>
        <v/>
      </c>
      <c r="H1795" s="57"/>
      <c r="I1795" s="68" t="str">
        <f t="shared" si="597"/>
        <v>02</v>
      </c>
      <c r="J1795" s="39" t="str">
        <f t="shared" si="612"/>
        <v/>
      </c>
      <c r="K1795" s="40" t="str">
        <f t="shared" si="613"/>
        <v/>
      </c>
      <c r="L1795" s="48"/>
      <c r="M1795" s="41" t="str">
        <f t="shared" si="614"/>
        <v/>
      </c>
      <c r="N1795" s="41" t="str">
        <f t="shared" si="598"/>
        <v/>
      </c>
      <c r="O1795" s="10" t="str">
        <f t="shared" si="599"/>
        <v>08:00</v>
      </c>
      <c r="P1795" s="10" t="str">
        <f t="shared" si="600"/>
        <v/>
      </c>
      <c r="Q1795" s="48" t="str">
        <f t="shared" si="601"/>
        <v>08:00</v>
      </c>
      <c r="R1795" s="48" t="str">
        <f t="shared" si="602"/>
        <v/>
      </c>
      <c r="S1795" s="42" t="str">
        <f t="shared" si="603"/>
        <v>SINGOLO</v>
      </c>
      <c r="T1795" s="57" t="str">
        <f>Tabella3[[#This Row],[Descrizione Attività]]</f>
        <v>MALATTIA</v>
      </c>
      <c r="U1795" s="57" t="str">
        <f>IF(Tabella1[[#This Row],[DATA]]="","","02")</f>
        <v>02</v>
      </c>
      <c r="V1795" s="34"/>
      <c r="W1795" s="34"/>
      <c r="X1795" s="33"/>
      <c r="Y1795" s="23"/>
      <c r="Z1795" s="21" t="str">
        <f t="shared" si="604"/>
        <v>giovedì</v>
      </c>
      <c r="AA1795" s="22">
        <f t="shared" si="605"/>
        <v>8</v>
      </c>
      <c r="AB1795" s="22" t="str">
        <f t="shared" si="606"/>
        <v>08:00</v>
      </c>
      <c r="AC1795" s="22" t="str">
        <f t="shared" si="607"/>
        <v>NO</v>
      </c>
      <c r="AD1795" s="46"/>
      <c r="AE1795" s="85">
        <v>45862</v>
      </c>
      <c r="AF1795" s="86" t="s">
        <v>143</v>
      </c>
      <c r="AG1795" s="86"/>
      <c r="AH1795" s="75">
        <v>4043</v>
      </c>
      <c r="AI1795" s="86">
        <v>10</v>
      </c>
      <c r="AJ1795" s="87"/>
      <c r="AK1795" s="87"/>
      <c r="AL1795" s="87">
        <v>8</v>
      </c>
      <c r="AM1795" s="86" t="s">
        <v>22</v>
      </c>
      <c r="AN1795" s="86" t="s">
        <v>49</v>
      </c>
      <c r="AO1795" s="75">
        <v>404</v>
      </c>
    </row>
    <row r="1796" spans="1:41" ht="14.45" customHeight="1">
      <c r="A1796" s="38"/>
      <c r="B1796" s="9">
        <f t="shared" ref="B1796:B1859" si="616">IF(OR(AE1796="", AE1796=0), "", AE1796)</f>
        <v>45862</v>
      </c>
      <c r="C1796" s="39">
        <f>IF(AH1796="","", IF(OR(AH1796=4041, AH1796=4042, AH1796=4043, AH1796=4044, AH1796=4045, AH1796=4046, AH1796=4048, AH1796=4049, AH1796=4051, AH1796=4052, AH1796=4053, AH1796=4054),
    404,
    IF(AH1796=4047,
        "ALTRO CANTIERE",
        IF(AH1796=4050,
            430,
            IF(LEN(AH1796)=5,
                MID(AH1796, 1, 2) &amp; "/" &amp; MID(AH1796, 3, 3),
                AH1796
            )
        )
    )
))</f>
        <v>404</v>
      </c>
      <c r="D1796" s="38" t="str">
        <f>IF(AF1796="", "", IFERROR(TEXT(INDEX(Tabella4[N°], MATCH("*"&amp;AF1796&amp;"*", Tabella4[DIPENDENTE], 0)), "0000"), "Non trovato"))</f>
        <v>0304</v>
      </c>
      <c r="E1796" s="38" t="str">
        <f>IF(AG1796="", "", IF(ISERROR(MATCH("*"&amp;AG1796&amp;"*", Tabella4[DIPENDENTE], 0)), "Non trovato", TEXT(INDEX(Tabella4[N°], MATCH("*"&amp;AG1796&amp;"*", Tabella4[DIPENDENTE], 0)), "0000")))</f>
        <v/>
      </c>
      <c r="F1796" s="48" t="str">
        <f t="shared" ref="F1796:F1859" si="617">IF(AF1796="","",AF1796)</f>
        <v>MANSERVIGI</v>
      </c>
      <c r="G1796" s="48" t="str">
        <f t="shared" ref="G1796:G1859" si="618">IF(AG1796="","",AG1796)</f>
        <v/>
      </c>
      <c r="H1796" s="57"/>
      <c r="I1796" s="68" t="str">
        <f t="shared" ref="I1796:I1859" si="619">IF(B1796&lt;&gt;"", "02", "")</f>
        <v>02</v>
      </c>
      <c r="J1796" s="39" t="str">
        <f>IF(OR(AH1796=4041, AH1796=4048, AH1796=4049, AH1796=4054, AH1796=4050,AH1796=428),
    IF(TEXT(VALUE(AB1796) -
        IF(M1796&lt;&gt;"", VALUE(M1796), 0) -
        IF(N1796&lt;&gt;"", VALUE(N1796), 0),
    "[hh]:mm") = "00:00",
    "",
    TEXT(VALUE(AB1796) -
        IF(M1796&lt;&gt;"", VALUE(M1796), 0) -
        IF(N1796&lt;&gt;"", VALUE(N1796), 0),
    "[hh]:mm")),
    "")</f>
        <v/>
      </c>
      <c r="K1796" s="40" t="str">
        <f>IF(AND(AH1796&lt;&gt;4041, AH1796&lt;&gt;428, AH1796&lt;&gt;4048, AH1796&lt;&gt;4054, AH1796&lt;&gt;4049, AH1796&lt;&gt;4045, AH1796&lt;&gt;4046, AH1796&lt;&gt;4052, AH1796&lt;&gt;4044, AH1796&lt;&gt;4042, AH1796&lt;&gt;4043, AH1796&lt;&gt;4053, AH1796&lt;&gt;4047, AH1796&lt;&gt;4050),
    IF(ISERROR(TEXT(VALUE(AB1796) -
        IF(M1796&lt;&gt;"", VALUE(M1796), 0) -
        IF(N1796&lt;&gt;"", VALUE(N1796), 0),
    "[hh]:mm")), "",
    IF(TEXT(VALUE(AB1796) -
        IF(M1796&lt;&gt;"", VALUE(M1796), 0) -
        IF(N1796&lt;&gt;"", VALUE(N1796), 0),
    "[hh]:mm") = "00:00",
    "",
    TEXT(VALUE(AB1796) -
        IF(M1796&lt;&gt;"", VALUE(M1796), 0) -
        IF(N1796&lt;&gt;"", VALUE(N1796), 0),
    "[hh]:mm"))),
    "")</f>
        <v/>
      </c>
      <c r="L1796" s="48"/>
      <c r="M1796" s="41" t="str">
        <f>IF(AND(AC1796="NO", OR(Z1796="lunedì", Z1796="martedì", Z1796="mercoledì", Z1796="giovedì", Z1796="venerdì")),
    IF(Z1796="venerdì",
        IF(VALUE(AB1796)&gt;VALUE("7:00"),TEXT(VALUE(AB1796)-VALUE("7:00"),"[hh]:mm"),""),
        IF(VALUE(AB1796)&gt;VALUE("8:15"),TEXT(VALUE(AB1796)-VALUE("8:15"),"[hh]:mm"),"")
    ),
"")</f>
        <v/>
      </c>
      <c r="N1796" s="41" t="str">
        <f t="shared" ref="N1796:N1859" si="620">IF(AND(OR(Z1796="sabato", Z1796="domenica", AC1796="SI"), AB1796&lt;&gt;0), AB1796, "")</f>
        <v/>
      </c>
      <c r="O1796" s="10" t="str">
        <f t="shared" ref="O1796:O1859" si="621">AB1796</f>
        <v>08:00</v>
      </c>
      <c r="P1796" s="10" t="str">
        <f t="shared" ref="P1796:P1859" si="622">IF(OR(AH1796=4042, AH1796=4044),AB1796, "")</f>
        <v>08:00</v>
      </c>
      <c r="Q1796" s="48" t="str">
        <f t="shared" ref="Q1796:Q1859" si="623">IF(OR(AH1796=4043, AH1796=4053),AB1796, "")</f>
        <v/>
      </c>
      <c r="R1796" s="48" t="str">
        <f t="shared" ref="R1796:R1859" si="624">IF(OR(AH1796=4045, AH1796=4046,AH1796=4052),AB1796, "")</f>
        <v/>
      </c>
      <c r="S1796" s="42" t="str">
        <f t="shared" ref="S1796:S1859" si="625">IF(G1796="",IF(F1796="","","SINGOLO"),IF(F1796&lt;&gt;"","DOPPIO",""))</f>
        <v>SINGOLO</v>
      </c>
      <c r="T1796" s="57" t="str">
        <f>Tabella3[[#This Row],[Descrizione Attività]]</f>
        <v>PERMESSO RETRIBUITO</v>
      </c>
      <c r="U1796" s="57" t="str">
        <f>IF(Tabella1[[#This Row],[DATA]]="","","02")</f>
        <v>02</v>
      </c>
      <c r="V1796" s="34"/>
      <c r="W1796" s="34"/>
      <c r="X1796" s="33"/>
      <c r="Y1796" s="23"/>
      <c r="Z1796" s="21" t="str">
        <f t="shared" ref="Z1796:Z1859" si="626">TEXT(B1796, "gggg")</f>
        <v>giovedì</v>
      </c>
      <c r="AA1796" s="22">
        <f t="shared" ref="AA1796:AA1859" si="627">IF(AND(AF1796="", AG1796=""), "", IF(AND(AF1796&lt;&gt;"", AG1796&lt;&gt;""), AL1796/2, AL1796))</f>
        <v>8</v>
      </c>
      <c r="AB1796" s="22" t="str">
        <f t="shared" ref="AB1796:AB1859" si="628">IF(AA1796="", "", TEXT(AA1796/24, "[hh]:mm"))</f>
        <v>08:00</v>
      </c>
      <c r="AC1796" s="22" t="str">
        <f t="shared" ref="AC1796:AC1859" si="629">IF(COUNTIF(Y$1:Y$1976, B1796) &gt; 0, "SI", "NO")</f>
        <v>NO</v>
      </c>
      <c r="AD1796" s="46"/>
      <c r="AE1796" s="85">
        <v>45862</v>
      </c>
      <c r="AF1796" s="86" t="s">
        <v>87</v>
      </c>
      <c r="AG1796" s="86"/>
      <c r="AH1796" s="75">
        <v>4044</v>
      </c>
      <c r="AI1796" s="86">
        <v>10</v>
      </c>
      <c r="AJ1796" s="87"/>
      <c r="AK1796" s="87"/>
      <c r="AL1796" s="87">
        <v>8</v>
      </c>
      <c r="AM1796" s="86" t="s">
        <v>48</v>
      </c>
      <c r="AN1796" s="86" t="s">
        <v>49</v>
      </c>
      <c r="AO1796" s="75">
        <v>404</v>
      </c>
    </row>
    <row r="1797" spans="1:41" ht="14.45" customHeight="1">
      <c r="A1797" s="38"/>
      <c r="B1797" s="9">
        <f t="shared" si="616"/>
        <v>45862</v>
      </c>
      <c r="C1797" s="39">
        <f>IF(AH1797="","", IF(OR(AH1797=4041, AH1797=4042, AH1797=4043, AH1797=4044, AH1797=4045, AH1797=4046, AH1797=4048, AH1797=4049, AH1797=4051, AH1797=4052, AH1797=4053, AH1797=4054),
404,
IF(AH1797=4047,
"ALTRO CANTIERE",
IF(AH1797=4050,
430,
IF(LEN(AH1797)=5,
MID(AH1797, 1, 2) &amp; "/" &amp; MID(AH1797, 3, 3),
AH1797)
)
)
))</f>
        <v>404</v>
      </c>
      <c r="D1797" s="38" t="str">
        <f>IF(AF1797="", "", IFERROR(TEXT(INDEX(Tabella4[N°], MATCH("*"&amp;AF1797&amp;"*", Tabella4[DIPENDENTE], 0)), "0000"), "Non trovato"))</f>
        <v>2109</v>
      </c>
      <c r="E1797" s="38" t="str">
        <f>IF(AG1797="", "", IF(ISERROR(MATCH("*"&amp;AG1797&amp;"*", Tabella4[DIPENDENTE], 0)), "Non trovato", TEXT(INDEX(Tabella4[N°], MATCH("*"&amp;AG1797&amp;"*", Tabella4[DIPENDENTE], 0)), "0000")))</f>
        <v/>
      </c>
      <c r="F1797" s="48" t="str">
        <f t="shared" si="617"/>
        <v>CAVALLI</v>
      </c>
      <c r="G1797" s="48" t="str">
        <f t="shared" si="618"/>
        <v/>
      </c>
      <c r="H1797" s="57"/>
      <c r="I1797" s="68" t="str">
        <f t="shared" si="619"/>
        <v>02</v>
      </c>
      <c r="J1797" s="39" t="str">
        <f t="shared" ref="J1797:J1828" si="630">IF(OR(AH1797=4041, AH1797=4048, AH1797=4049, AH1797=4054, AH1797=4050,AH1797=428),
IF(TEXT(VALUE(AB1797) -
IF(M1797&lt;&gt;"", VALUE(M1797), 0) -
IF(N1797&lt;&gt;"", VALUE(N1797), 0),
"[hh]:mm") = "00:00",
"",
TEXT(VALUE(AB1797) -
IF(M1797&lt;&gt;"", VALUE(M1797), 0) -
IF(N1797&lt;&gt;"", VALUE(N1797), 0),
"[hh]:mm")),
"")</f>
        <v/>
      </c>
      <c r="K1797" s="40" t="str">
        <f t="shared" ref="K1797:K1828" si="631">IF(AND(AH1797&lt;&gt;4041, AH1797&lt;&gt;428, AH1797&lt;&gt;4048, AH1797&lt;&gt;4054, AH1797&lt;&gt;4049, AH1797&lt;&gt;4045, AH1797&lt;&gt;4046, AH1797&lt;&gt;4052, AH1797&lt;&gt;4044, AH1797&lt;&gt;4042, AH1797&lt;&gt;4043, AH1797&lt;&gt;4053, AH1797&lt;&gt;4047, AH1797&lt;&gt;4050),
IF(ISERROR(TEXT(VALUE(AB1797) -
IF(M1797&lt;&gt;"", VALUE(M1797), 0) -
IF(N1797&lt;&gt;"", VALUE(N1797), 0),
"[hh]:mm")), "",
IF(TEXT(VALUE(AB1797) -
IF(M1797&lt;&gt;"", VALUE(M1797), 0) -
IF(N1797&lt;&gt;"", VALUE(N1797), 0),
"[hh]:mm") = "00:00",
"",
TEXT(VALUE(AB1797) -
IF(M1797&lt;&gt;"", VALUE(M1797), 0) -
IF(N1797&lt;&gt;"", VALUE(N1797), 0),
"[hh]:mm"))),
"")</f>
        <v/>
      </c>
      <c r="L1797" s="48"/>
      <c r="M1797" s="41" t="str">
        <f t="shared" ref="M1797:M1828" si="632">IF(AND(AC1797="NO", OR(Z1797="lunedì", Z1797="martedì", Z1797="mercoledì", Z1797="giovedì", Z1797="venerdì")),
IF(Z1797="venerdì",
IF(VALUE(AB1797)&gt;VALUE("7:00"),TEXT(VALUE(AB1797)-VALUE("7:00"),"[hh]:mm"),""),
IF(VALUE(AB1797)&gt;VALUE("8:15"),TEXT(VALUE(AB1797)-VALUE("8:15"),"[hh]:mm"),"")
),
"")</f>
        <v/>
      </c>
      <c r="N1797" s="41" t="str">
        <f t="shared" si="620"/>
        <v/>
      </c>
      <c r="O1797" s="10" t="str">
        <f t="shared" si="621"/>
        <v>00:30</v>
      </c>
      <c r="P1797" s="10" t="str">
        <f t="shared" si="622"/>
        <v>00:30</v>
      </c>
      <c r="Q1797" s="48" t="str">
        <f t="shared" si="623"/>
        <v/>
      </c>
      <c r="R1797" s="48" t="str">
        <f t="shared" si="624"/>
        <v/>
      </c>
      <c r="S1797" s="42" t="str">
        <f t="shared" si="625"/>
        <v>SINGOLO</v>
      </c>
      <c r="T1797" s="57" t="str">
        <f>Tabella3[[#This Row],[Descrizione Attività]]</f>
        <v>PERMESSO RETRIBUITO</v>
      </c>
      <c r="U1797" s="57" t="str">
        <f>IF(Tabella1[[#This Row],[DATA]]="","","02")</f>
        <v>02</v>
      </c>
      <c r="V1797" s="34"/>
      <c r="W1797" s="34"/>
      <c r="X1797" s="33"/>
      <c r="Y1797" s="23"/>
      <c r="Z1797" s="21" t="str">
        <f t="shared" si="626"/>
        <v>giovedì</v>
      </c>
      <c r="AA1797" s="22">
        <f t="shared" si="627"/>
        <v>0.5</v>
      </c>
      <c r="AB1797" s="22" t="str">
        <f t="shared" si="628"/>
        <v>00:30</v>
      </c>
      <c r="AC1797" s="22" t="str">
        <f t="shared" si="629"/>
        <v>NO</v>
      </c>
      <c r="AD1797" s="46"/>
      <c r="AE1797" s="85">
        <v>45862</v>
      </c>
      <c r="AF1797" s="86" t="s">
        <v>114</v>
      </c>
      <c r="AG1797" s="86"/>
      <c r="AH1797" s="75">
        <v>4044</v>
      </c>
      <c r="AI1797" s="86">
        <v>10</v>
      </c>
      <c r="AJ1797" s="87">
        <v>6</v>
      </c>
      <c r="AK1797" s="87">
        <v>6.3</v>
      </c>
      <c r="AL1797" s="87">
        <v>0.5</v>
      </c>
      <c r="AM1797" s="86" t="s">
        <v>48</v>
      </c>
      <c r="AN1797" s="86" t="s">
        <v>49</v>
      </c>
      <c r="AO1797" s="75">
        <v>404</v>
      </c>
    </row>
    <row r="1798" spans="1:41" ht="14.45" customHeight="1">
      <c r="A1798" s="38"/>
      <c r="B1798" s="9">
        <f t="shared" si="616"/>
        <v>45862</v>
      </c>
      <c r="C1798" s="39" t="str">
        <f t="shared" ref="C1798:C1828" si="633">IF(AH1798="","", IF(OR(AH1798=4041, AH1798=4042, AH1798=4043, AH1798=4044, AH1798=4045, AH1798=4046, AH1798=4048, AH1798=4049, AH1798=4051, AH1798=4052, AH1798=4053, AH1798=4054),
404,
IF(AH1798=4047,
"ALTRO CANTIERE",
IF(AH1798=4050,
430,
IF(LEN(AH1798)=5,
MID(AH1798, 1, 2) &amp; "/" &amp; MID(AH1798, 3, 3),
AH1798)
)
)
))</f>
        <v>23/134</v>
      </c>
      <c r="D1798" s="38" t="str">
        <f>IF(AF1798="", "", IFERROR(TEXT(INDEX(Tabella4[N°], MATCH("*"&amp;AF1798&amp;"*", Tabella4[DIPENDENTE], 0)), "0000"), "Non trovato"))</f>
        <v>2109</v>
      </c>
      <c r="E1798" s="38" t="str">
        <f>IF(AG1798="", "", IF(ISERROR(MATCH("*"&amp;AG1798&amp;"*", Tabella4[DIPENDENTE], 0)), "Non trovato", TEXT(INDEX(Tabella4[N°], MATCH("*"&amp;AG1798&amp;"*", Tabella4[DIPENDENTE], 0)), "0000")))</f>
        <v/>
      </c>
      <c r="F1798" s="48" t="str">
        <f t="shared" si="617"/>
        <v>CAVALLI</v>
      </c>
      <c r="G1798" s="48" t="str">
        <f t="shared" si="618"/>
        <v/>
      </c>
      <c r="H1798" s="57"/>
      <c r="I1798" s="68" t="str">
        <f t="shared" si="619"/>
        <v>02</v>
      </c>
      <c r="J1798" s="39" t="str">
        <f t="shared" si="630"/>
        <v/>
      </c>
      <c r="K1798" s="40" t="str">
        <f t="shared" si="631"/>
        <v>07:30</v>
      </c>
      <c r="L1798" s="48"/>
      <c r="M1798" s="41" t="str">
        <f t="shared" si="632"/>
        <v/>
      </c>
      <c r="N1798" s="41" t="str">
        <f t="shared" si="620"/>
        <v/>
      </c>
      <c r="O1798" s="10" t="str">
        <f t="shared" si="621"/>
        <v>07:30</v>
      </c>
      <c r="P1798" s="10" t="str">
        <f t="shared" si="622"/>
        <v/>
      </c>
      <c r="Q1798" s="48" t="str">
        <f t="shared" si="623"/>
        <v/>
      </c>
      <c r="R1798" s="48" t="str">
        <f t="shared" si="624"/>
        <v/>
      </c>
      <c r="S1798" s="42" t="str">
        <f t="shared" si="625"/>
        <v>SINGOLO</v>
      </c>
      <c r="T1798" s="57" t="str">
        <f>Tabella3[[#This Row],[Descrizione Attività]]</f>
        <v>Manutenzione Strumentale Isab</v>
      </c>
      <c r="U1798" s="57" t="str">
        <f>IF(Tabella1[[#This Row],[DATA]]="","","02")</f>
        <v>02</v>
      </c>
      <c r="V1798" s="34"/>
      <c r="W1798" s="34"/>
      <c r="X1798" s="33"/>
      <c r="Y1798" s="23"/>
      <c r="Z1798" s="21" t="str">
        <f t="shared" si="626"/>
        <v>giovedì</v>
      </c>
      <c r="AA1798" s="22">
        <f t="shared" si="627"/>
        <v>7.5</v>
      </c>
      <c r="AB1798" s="22" t="str">
        <f t="shared" si="628"/>
        <v>07:30</v>
      </c>
      <c r="AC1798" s="22" t="str">
        <f t="shared" si="629"/>
        <v>NO</v>
      </c>
      <c r="AD1798" s="46"/>
      <c r="AE1798" s="85">
        <v>45862</v>
      </c>
      <c r="AF1798" s="86" t="s">
        <v>114</v>
      </c>
      <c r="AG1798" s="86"/>
      <c r="AH1798" s="75">
        <v>23134</v>
      </c>
      <c r="AI1798" s="86">
        <v>20</v>
      </c>
      <c r="AJ1798" s="87">
        <v>6.3</v>
      </c>
      <c r="AK1798" s="87">
        <v>14</v>
      </c>
      <c r="AL1798" s="87">
        <v>7.5</v>
      </c>
      <c r="AM1798" s="86" t="s">
        <v>156</v>
      </c>
      <c r="AN1798" s="86" t="s">
        <v>49</v>
      </c>
      <c r="AO1798" s="75" t="s">
        <v>46</v>
      </c>
    </row>
    <row r="1799" spans="1:41" ht="14.45" customHeight="1">
      <c r="A1799" s="38"/>
      <c r="B1799" s="9">
        <f t="shared" si="616"/>
        <v>45862</v>
      </c>
      <c r="C1799" s="39">
        <f t="shared" si="633"/>
        <v>404</v>
      </c>
      <c r="D1799" s="38" t="str">
        <f>IF(AF1799="", "", IFERROR(TEXT(INDEX(Tabella4[N°], MATCH("*"&amp;AF1799&amp;"*", Tabella4[DIPENDENTE], 0)), "0000"), "Non trovato"))</f>
        <v>0431</v>
      </c>
      <c r="E1799" s="38" t="str">
        <f>IF(AG1799="", "", IF(ISERROR(MATCH("*"&amp;AG1799&amp;"*", Tabella4[DIPENDENTE], 0)), "Non trovato", TEXT(INDEX(Tabella4[N°], MATCH("*"&amp;AG1799&amp;"*", Tabella4[DIPENDENTE], 0)), "0000")))</f>
        <v/>
      </c>
      <c r="F1799" s="48" t="str">
        <f t="shared" si="617"/>
        <v>DI NICOLA</v>
      </c>
      <c r="G1799" s="48" t="str">
        <f t="shared" si="618"/>
        <v/>
      </c>
      <c r="H1799" s="57"/>
      <c r="I1799" s="68" t="str">
        <f t="shared" si="619"/>
        <v>02</v>
      </c>
      <c r="J1799" s="39" t="str">
        <f t="shared" si="630"/>
        <v/>
      </c>
      <c r="K1799" s="40" t="str">
        <f t="shared" si="631"/>
        <v/>
      </c>
      <c r="L1799" s="48"/>
      <c r="M1799" s="41" t="str">
        <f t="shared" si="632"/>
        <v/>
      </c>
      <c r="N1799" s="41" t="str">
        <f t="shared" si="620"/>
        <v/>
      </c>
      <c r="O1799" s="10" t="str">
        <f t="shared" si="621"/>
        <v>01:15</v>
      </c>
      <c r="P1799" s="10" t="str">
        <f t="shared" si="622"/>
        <v>01:15</v>
      </c>
      <c r="Q1799" s="48" t="str">
        <f t="shared" si="623"/>
        <v/>
      </c>
      <c r="R1799" s="48" t="str">
        <f t="shared" si="624"/>
        <v/>
      </c>
      <c r="S1799" s="42" t="str">
        <f t="shared" si="625"/>
        <v>SINGOLO</v>
      </c>
      <c r="T1799" s="57" t="str">
        <f>Tabella3[[#This Row],[Descrizione Attività]]</f>
        <v>PERMESSO RETRIBUITO</v>
      </c>
      <c r="U1799" s="57" t="str">
        <f>IF(Tabella1[[#This Row],[DATA]]="","","02")</f>
        <v>02</v>
      </c>
      <c r="V1799" s="34"/>
      <c r="W1799" s="34"/>
      <c r="X1799" s="33"/>
      <c r="Y1799" s="23"/>
      <c r="Z1799" s="21" t="str">
        <f t="shared" si="626"/>
        <v>giovedì</v>
      </c>
      <c r="AA1799" s="22">
        <f t="shared" si="627"/>
        <v>1.25</v>
      </c>
      <c r="AB1799" s="22" t="str">
        <f t="shared" si="628"/>
        <v>01:15</v>
      </c>
      <c r="AC1799" s="22" t="str">
        <f t="shared" si="629"/>
        <v>NO</v>
      </c>
      <c r="AD1799" s="46"/>
      <c r="AE1799" s="85">
        <v>45862</v>
      </c>
      <c r="AF1799" s="86" t="s">
        <v>64</v>
      </c>
      <c r="AG1799" s="86"/>
      <c r="AH1799" s="75">
        <v>4044</v>
      </c>
      <c r="AI1799" s="86">
        <v>10</v>
      </c>
      <c r="AJ1799" s="87">
        <v>6</v>
      </c>
      <c r="AK1799" s="87">
        <v>7.15</v>
      </c>
      <c r="AL1799" s="87">
        <v>1.25</v>
      </c>
      <c r="AM1799" s="86" t="s">
        <v>48</v>
      </c>
      <c r="AN1799" s="86" t="s">
        <v>49</v>
      </c>
      <c r="AO1799" s="75">
        <v>404</v>
      </c>
    </row>
    <row r="1800" spans="1:41" ht="14.45" customHeight="1">
      <c r="A1800" s="38"/>
      <c r="B1800" s="9">
        <f t="shared" si="616"/>
        <v>45862</v>
      </c>
      <c r="C1800" s="39">
        <f t="shared" si="633"/>
        <v>404</v>
      </c>
      <c r="D1800" s="38" t="str">
        <f>IF(AF1800="", "", IFERROR(TEXT(INDEX(Tabella4[N°], MATCH("*"&amp;AF1800&amp;"*", Tabella4[DIPENDENTE], 0)), "0000"), "Non trovato"))</f>
        <v>1876</v>
      </c>
      <c r="E1800" s="38" t="str">
        <f>IF(AG1800="", "", IF(ISERROR(MATCH("*"&amp;AG1800&amp;"*", Tabella4[DIPENDENTE], 0)), "Non trovato", TEXT(INDEX(Tabella4[N°], MATCH("*"&amp;AG1800&amp;"*", Tabella4[DIPENDENTE], 0)), "0000")))</f>
        <v/>
      </c>
      <c r="F1800" s="48" t="str">
        <f t="shared" si="617"/>
        <v>RICCIO</v>
      </c>
      <c r="G1800" s="48" t="str">
        <f t="shared" si="618"/>
        <v/>
      </c>
      <c r="H1800" s="57"/>
      <c r="I1800" s="68" t="str">
        <f t="shared" si="619"/>
        <v>02</v>
      </c>
      <c r="J1800" s="39" t="str">
        <f t="shared" si="630"/>
        <v>07:15</v>
      </c>
      <c r="K1800" s="40" t="str">
        <f t="shared" si="631"/>
        <v/>
      </c>
      <c r="L1800" s="48"/>
      <c r="M1800" s="41" t="str">
        <f t="shared" si="632"/>
        <v/>
      </c>
      <c r="N1800" s="41" t="str">
        <f t="shared" si="620"/>
        <v/>
      </c>
      <c r="O1800" s="10" t="str">
        <f t="shared" si="621"/>
        <v>07:15</v>
      </c>
      <c r="P1800" s="10" t="str">
        <f t="shared" si="622"/>
        <v/>
      </c>
      <c r="Q1800" s="48" t="str">
        <f t="shared" si="623"/>
        <v/>
      </c>
      <c r="R1800" s="48" t="str">
        <f t="shared" si="624"/>
        <v/>
      </c>
      <c r="S1800" s="42" t="str">
        <f t="shared" si="625"/>
        <v>SINGOLO</v>
      </c>
      <c r="T1800" s="57" t="str">
        <f>Tabella3[[#This Row],[Descrizione Attività]]</f>
        <v>ORE CONTO PROPRIO</v>
      </c>
      <c r="U1800" s="57" t="str">
        <f>IF(Tabella1[[#This Row],[DATA]]="","","02")</f>
        <v>02</v>
      </c>
      <c r="V1800" s="34"/>
      <c r="W1800" s="34"/>
      <c r="X1800" s="33"/>
      <c r="Y1800" s="23"/>
      <c r="Z1800" s="21" t="str">
        <f t="shared" si="626"/>
        <v>giovedì</v>
      </c>
      <c r="AA1800" s="22">
        <f t="shared" si="627"/>
        <v>7.25</v>
      </c>
      <c r="AB1800" s="22" t="str">
        <f t="shared" si="628"/>
        <v>07:15</v>
      </c>
      <c r="AC1800" s="22" t="str">
        <f t="shared" si="629"/>
        <v>NO</v>
      </c>
      <c r="AD1800" s="46"/>
      <c r="AE1800" s="85">
        <v>45862</v>
      </c>
      <c r="AF1800" s="86" t="s">
        <v>56</v>
      </c>
      <c r="AG1800" s="86"/>
      <c r="AH1800" s="75">
        <v>4041</v>
      </c>
      <c r="AI1800" s="86">
        <v>10</v>
      </c>
      <c r="AJ1800" s="87">
        <v>7.45</v>
      </c>
      <c r="AK1800" s="87">
        <v>15.45</v>
      </c>
      <c r="AL1800" s="87">
        <v>7.25</v>
      </c>
      <c r="AM1800" s="86" t="s">
        <v>62</v>
      </c>
      <c r="AN1800" s="86" t="s">
        <v>49</v>
      </c>
      <c r="AO1800" s="75">
        <v>4041</v>
      </c>
    </row>
    <row r="1801" spans="1:41" ht="14.45" customHeight="1">
      <c r="A1801" s="38"/>
      <c r="B1801" s="9">
        <f t="shared" si="616"/>
        <v>45862</v>
      </c>
      <c r="C1801" s="39">
        <f t="shared" si="633"/>
        <v>404</v>
      </c>
      <c r="D1801" s="38" t="str">
        <f>IF(AF1801="", "", IFERROR(TEXT(INDEX(Tabella4[N°], MATCH("*"&amp;AF1801&amp;"*", Tabella4[DIPENDENTE], 0)), "0000"), "Non trovato"))</f>
        <v>1876</v>
      </c>
      <c r="E1801" s="38" t="str">
        <f>IF(AG1801="", "", IF(ISERROR(MATCH("*"&amp;AG1801&amp;"*", Tabella4[DIPENDENTE], 0)), "Non trovato", TEXT(INDEX(Tabella4[N°], MATCH("*"&amp;AG1801&amp;"*", Tabella4[DIPENDENTE], 0)), "0000")))</f>
        <v/>
      </c>
      <c r="F1801" s="48" t="str">
        <f t="shared" si="617"/>
        <v>RICCIO</v>
      </c>
      <c r="G1801" s="48" t="str">
        <f t="shared" si="618"/>
        <v/>
      </c>
      <c r="H1801" s="57"/>
      <c r="I1801" s="68" t="str">
        <f t="shared" si="619"/>
        <v>02</v>
      </c>
      <c r="J1801" s="39" t="str">
        <f t="shared" si="630"/>
        <v/>
      </c>
      <c r="K1801" s="40" t="str">
        <f t="shared" si="631"/>
        <v/>
      </c>
      <c r="L1801" s="48"/>
      <c r="M1801" s="41" t="str">
        <f t="shared" si="632"/>
        <v/>
      </c>
      <c r="N1801" s="41" t="str">
        <f t="shared" si="620"/>
        <v/>
      </c>
      <c r="O1801" s="10" t="str">
        <f t="shared" si="621"/>
        <v>01:00</v>
      </c>
      <c r="P1801" s="10" t="str">
        <f t="shared" si="622"/>
        <v>01:00</v>
      </c>
      <c r="Q1801" s="48" t="str">
        <f t="shared" si="623"/>
        <v/>
      </c>
      <c r="R1801" s="48" t="str">
        <f t="shared" si="624"/>
        <v/>
      </c>
      <c r="S1801" s="42" t="str">
        <f t="shared" si="625"/>
        <v>SINGOLO</v>
      </c>
      <c r="T1801" s="57" t="str">
        <f>Tabella3[[#This Row],[Descrizione Attività]]</f>
        <v>PERMESSO RETRIBUITO</v>
      </c>
      <c r="U1801" s="57" t="str">
        <f>IF(Tabella1[[#This Row],[DATA]]="","","02")</f>
        <v>02</v>
      </c>
      <c r="V1801" s="34"/>
      <c r="W1801" s="34"/>
      <c r="X1801" s="33"/>
      <c r="Y1801" s="23"/>
      <c r="Z1801" s="21" t="str">
        <f t="shared" si="626"/>
        <v>giovedì</v>
      </c>
      <c r="AA1801" s="22">
        <f t="shared" si="627"/>
        <v>1</v>
      </c>
      <c r="AB1801" s="22" t="str">
        <f t="shared" si="628"/>
        <v>01:00</v>
      </c>
      <c r="AC1801" s="22" t="str">
        <f t="shared" si="629"/>
        <v>NO</v>
      </c>
      <c r="AD1801" s="46"/>
      <c r="AE1801" s="85">
        <v>45862</v>
      </c>
      <c r="AF1801" s="86" t="s">
        <v>56</v>
      </c>
      <c r="AG1801" s="86"/>
      <c r="AH1801" s="75">
        <v>4044</v>
      </c>
      <c r="AI1801" s="86">
        <v>10</v>
      </c>
      <c r="AJ1801" s="87">
        <v>15.45</v>
      </c>
      <c r="AK1801" s="87">
        <v>16.45</v>
      </c>
      <c r="AL1801" s="87">
        <v>1</v>
      </c>
      <c r="AM1801" s="86" t="s">
        <v>48</v>
      </c>
      <c r="AN1801" s="86" t="s">
        <v>49</v>
      </c>
      <c r="AO1801" s="75">
        <v>404</v>
      </c>
    </row>
    <row r="1802" spans="1:41" ht="14.45" customHeight="1">
      <c r="A1802" s="38"/>
      <c r="B1802" s="9">
        <f t="shared" si="616"/>
        <v>45862</v>
      </c>
      <c r="C1802" s="39">
        <f t="shared" si="633"/>
        <v>404</v>
      </c>
      <c r="D1802" s="38" t="str">
        <f>IF(AF1802="", "", IFERROR(TEXT(INDEX(Tabella4[N°], MATCH("*"&amp;AF1802&amp;"*", Tabella4[DIPENDENTE], 0)), "0000"), "Non trovato"))</f>
        <v>0490</v>
      </c>
      <c r="E1802" s="38" t="str">
        <f>IF(AG1802="", "", IF(ISERROR(MATCH("*"&amp;AG1802&amp;"*", Tabella4[DIPENDENTE], 0)), "Non trovato", TEXT(INDEX(Tabella4[N°], MATCH("*"&amp;AG1802&amp;"*", Tabella4[DIPENDENTE], 0)), "0000")))</f>
        <v>2011</v>
      </c>
      <c r="F1802" s="48" t="str">
        <f t="shared" si="617"/>
        <v>RICIPUTO</v>
      </c>
      <c r="G1802" s="48" t="str">
        <f t="shared" si="618"/>
        <v>SCAVULLO</v>
      </c>
      <c r="H1802" s="57"/>
      <c r="I1802" s="68" t="str">
        <f t="shared" si="619"/>
        <v>02</v>
      </c>
      <c r="J1802" s="39" t="str">
        <f t="shared" si="630"/>
        <v/>
      </c>
      <c r="K1802" s="40" t="str">
        <f t="shared" si="631"/>
        <v/>
      </c>
      <c r="L1802" s="48"/>
      <c r="M1802" s="41" t="str">
        <f t="shared" si="632"/>
        <v/>
      </c>
      <c r="N1802" s="41" t="str">
        <f t="shared" si="620"/>
        <v/>
      </c>
      <c r="O1802" s="10" t="str">
        <f t="shared" si="621"/>
        <v>00:15</v>
      </c>
      <c r="P1802" s="10" t="str">
        <f t="shared" si="622"/>
        <v>00:15</v>
      </c>
      <c r="Q1802" s="48" t="str">
        <f t="shared" si="623"/>
        <v/>
      </c>
      <c r="R1802" s="48" t="str">
        <f t="shared" si="624"/>
        <v/>
      </c>
      <c r="S1802" s="42" t="str">
        <f t="shared" si="625"/>
        <v>DOPPIO</v>
      </c>
      <c r="T1802" s="57" t="str">
        <f>Tabella3[[#This Row],[Descrizione Attività]]</f>
        <v>PERMESSO RETRIBUITO</v>
      </c>
      <c r="U1802" s="57" t="str">
        <f>IF(Tabella1[[#This Row],[DATA]]="","","02")</f>
        <v>02</v>
      </c>
      <c r="V1802" s="34"/>
      <c r="W1802" s="34"/>
      <c r="X1802" s="33"/>
      <c r="Y1802" s="23"/>
      <c r="Z1802" s="21" t="str">
        <f t="shared" si="626"/>
        <v>giovedì</v>
      </c>
      <c r="AA1802" s="22">
        <f t="shared" si="627"/>
        <v>0.25</v>
      </c>
      <c r="AB1802" s="22" t="str">
        <f t="shared" si="628"/>
        <v>00:15</v>
      </c>
      <c r="AC1802" s="22" t="str">
        <f t="shared" si="629"/>
        <v>NO</v>
      </c>
      <c r="AD1802" s="46"/>
      <c r="AE1802" s="85">
        <v>45862</v>
      </c>
      <c r="AF1802" s="86" t="s">
        <v>96</v>
      </c>
      <c r="AG1802" s="86" t="s">
        <v>84</v>
      </c>
      <c r="AH1802" s="75">
        <v>4044</v>
      </c>
      <c r="AI1802" s="86">
        <v>10</v>
      </c>
      <c r="AJ1802" s="87">
        <v>6</v>
      </c>
      <c r="AK1802" s="87">
        <v>6.15</v>
      </c>
      <c r="AL1802" s="87">
        <v>0.5</v>
      </c>
      <c r="AM1802" s="86" t="s">
        <v>48</v>
      </c>
      <c r="AN1802" s="86" t="s">
        <v>49</v>
      </c>
      <c r="AO1802" s="75">
        <v>404</v>
      </c>
    </row>
    <row r="1803" spans="1:41" ht="14.45" customHeight="1">
      <c r="A1803" s="38"/>
      <c r="B1803" s="9">
        <f t="shared" si="616"/>
        <v>45862</v>
      </c>
      <c r="C1803" s="39">
        <f t="shared" si="633"/>
        <v>404</v>
      </c>
      <c r="D1803" s="38" t="str">
        <f>IF(AF1803="", "", IFERROR(TEXT(INDEX(Tabella4[N°], MATCH("*"&amp;AF1803&amp;"*", Tabella4[DIPENDENTE], 0)), "0000"), "Non trovato"))</f>
        <v>0552</v>
      </c>
      <c r="E1803" s="38" t="str">
        <f>IF(AG1803="", "", IF(ISERROR(MATCH("*"&amp;AG1803&amp;"*", Tabella4[DIPENDENTE], 0)), "Non trovato", TEXT(INDEX(Tabella4[N°], MATCH("*"&amp;AG1803&amp;"*", Tabella4[DIPENDENTE], 0)), "0000")))</f>
        <v/>
      </c>
      <c r="F1803" s="48" t="str">
        <f t="shared" si="617"/>
        <v>DI MARE</v>
      </c>
      <c r="G1803" s="48" t="str">
        <f t="shared" si="618"/>
        <v/>
      </c>
      <c r="H1803" s="57"/>
      <c r="I1803" s="68" t="str">
        <f t="shared" si="619"/>
        <v>02</v>
      </c>
      <c r="J1803" s="39" t="str">
        <f t="shared" si="630"/>
        <v>00:30</v>
      </c>
      <c r="K1803" s="40" t="str">
        <f t="shared" si="631"/>
        <v/>
      </c>
      <c r="L1803" s="48"/>
      <c r="M1803" s="41" t="str">
        <f t="shared" si="632"/>
        <v/>
      </c>
      <c r="N1803" s="41" t="str">
        <f t="shared" si="620"/>
        <v/>
      </c>
      <c r="O1803" s="10" t="str">
        <f t="shared" si="621"/>
        <v>00:30</v>
      </c>
      <c r="P1803" s="10" t="str">
        <f t="shared" si="622"/>
        <v/>
      </c>
      <c r="Q1803" s="48" t="str">
        <f t="shared" si="623"/>
        <v/>
      </c>
      <c r="R1803" s="48" t="str">
        <f t="shared" si="624"/>
        <v/>
      </c>
      <c r="S1803" s="42" t="str">
        <f t="shared" si="625"/>
        <v>SINGOLO</v>
      </c>
      <c r="T1803" s="57" t="str">
        <f>Tabella3[[#This Row],[Descrizione Attività]]</f>
        <v>ORE CONTO PROPRIO</v>
      </c>
      <c r="U1803" s="57" t="str">
        <f>IF(Tabella1[[#This Row],[DATA]]="","","02")</f>
        <v>02</v>
      </c>
      <c r="V1803" s="34"/>
      <c r="W1803" s="34"/>
      <c r="X1803" s="33"/>
      <c r="Y1803" s="23"/>
      <c r="Z1803" s="21" t="str">
        <f t="shared" si="626"/>
        <v>giovedì</v>
      </c>
      <c r="AA1803" s="22">
        <f t="shared" si="627"/>
        <v>0.5</v>
      </c>
      <c r="AB1803" s="22" t="str">
        <f t="shared" si="628"/>
        <v>00:30</v>
      </c>
      <c r="AC1803" s="22" t="str">
        <f t="shared" si="629"/>
        <v>NO</v>
      </c>
      <c r="AD1803" s="46"/>
      <c r="AE1803" s="85">
        <v>45862</v>
      </c>
      <c r="AF1803" s="86" t="s">
        <v>63</v>
      </c>
      <c r="AG1803" s="86"/>
      <c r="AH1803" s="75">
        <v>4041</v>
      </c>
      <c r="AI1803" s="86">
        <v>10</v>
      </c>
      <c r="AJ1803" s="87">
        <v>5.3</v>
      </c>
      <c r="AK1803" s="87">
        <v>6</v>
      </c>
      <c r="AL1803" s="87">
        <v>0.5</v>
      </c>
      <c r="AM1803" s="86" t="s">
        <v>62</v>
      </c>
      <c r="AN1803" s="86" t="s">
        <v>49</v>
      </c>
      <c r="AO1803" s="75">
        <v>4041</v>
      </c>
    </row>
    <row r="1804" spans="1:41" ht="14.45" customHeight="1">
      <c r="A1804" s="38"/>
      <c r="B1804" s="9">
        <f t="shared" si="616"/>
        <v>45862</v>
      </c>
      <c r="C1804" s="39">
        <f t="shared" si="633"/>
        <v>404</v>
      </c>
      <c r="D1804" s="38" t="str">
        <f>IF(AF1804="", "", IFERROR(TEXT(INDEX(Tabella4[N°], MATCH("*"&amp;AF1804&amp;"*", Tabella4[DIPENDENTE], 0)), "0000"), "Non trovato"))</f>
        <v>0476</v>
      </c>
      <c r="E1804" s="38" t="str">
        <f>IF(AG1804="", "", IF(ISERROR(MATCH("*"&amp;AG1804&amp;"*", Tabella4[DIPENDENTE], 0)), "Non trovato", TEXT(INDEX(Tabella4[N°], MATCH("*"&amp;AG1804&amp;"*", Tabella4[DIPENDENTE], 0)), "0000")))</f>
        <v>1894</v>
      </c>
      <c r="F1804" s="48" t="str">
        <f t="shared" si="617"/>
        <v>ARICO'</v>
      </c>
      <c r="G1804" s="48" t="str">
        <f t="shared" si="618"/>
        <v>CORTESE</v>
      </c>
      <c r="H1804" s="57"/>
      <c r="I1804" s="68" t="str">
        <f t="shared" si="619"/>
        <v>02</v>
      </c>
      <c r="J1804" s="39" t="str">
        <f t="shared" si="630"/>
        <v/>
      </c>
      <c r="K1804" s="40" t="str">
        <f t="shared" si="631"/>
        <v/>
      </c>
      <c r="L1804" s="48"/>
      <c r="M1804" s="41" t="str">
        <f t="shared" si="632"/>
        <v/>
      </c>
      <c r="N1804" s="41" t="str">
        <f t="shared" si="620"/>
        <v/>
      </c>
      <c r="O1804" s="10" t="str">
        <f t="shared" si="621"/>
        <v>02:00</v>
      </c>
      <c r="P1804" s="10" t="str">
        <f t="shared" si="622"/>
        <v/>
      </c>
      <c r="Q1804" s="48" t="str">
        <f t="shared" si="623"/>
        <v/>
      </c>
      <c r="R1804" s="48" t="str">
        <f t="shared" si="624"/>
        <v>02:00</v>
      </c>
      <c r="S1804" s="42" t="str">
        <f t="shared" si="625"/>
        <v>DOPPIO</v>
      </c>
      <c r="T1804" s="57" t="str">
        <f>Tabella3[[#This Row],[Descrizione Attività]]</f>
        <v>CASSA INTEGRAZIONE</v>
      </c>
      <c r="U1804" s="57" t="str">
        <f>IF(Tabella1[[#This Row],[DATA]]="","","02")</f>
        <v>02</v>
      </c>
      <c r="V1804" s="34"/>
      <c r="W1804" s="34"/>
      <c r="X1804" s="33"/>
      <c r="Y1804" s="23"/>
      <c r="Z1804" s="21" t="str">
        <f t="shared" si="626"/>
        <v>giovedì</v>
      </c>
      <c r="AA1804" s="22">
        <f t="shared" si="627"/>
        <v>2</v>
      </c>
      <c r="AB1804" s="22" t="str">
        <f t="shared" si="628"/>
        <v>02:00</v>
      </c>
      <c r="AC1804" s="22" t="str">
        <f t="shared" si="629"/>
        <v>NO</v>
      </c>
      <c r="AD1804" s="46"/>
      <c r="AE1804" s="85">
        <v>45862</v>
      </c>
      <c r="AF1804" s="86" t="s">
        <v>108</v>
      </c>
      <c r="AG1804" s="86" t="s">
        <v>58</v>
      </c>
      <c r="AH1804" s="75">
        <v>4046</v>
      </c>
      <c r="AI1804" s="86">
        <v>10</v>
      </c>
      <c r="AJ1804" s="87">
        <v>12</v>
      </c>
      <c r="AK1804" s="87">
        <v>14</v>
      </c>
      <c r="AL1804" s="87">
        <v>4</v>
      </c>
      <c r="AM1804" s="86" t="s">
        <v>263</v>
      </c>
      <c r="AN1804" s="86" t="s">
        <v>49</v>
      </c>
      <c r="AO1804" s="75">
        <v>404</v>
      </c>
    </row>
    <row r="1805" spans="1:41" ht="14.45" customHeight="1">
      <c r="A1805" s="38"/>
      <c r="B1805" s="9">
        <f t="shared" si="616"/>
        <v>45862</v>
      </c>
      <c r="C1805" s="39">
        <f t="shared" si="633"/>
        <v>404</v>
      </c>
      <c r="D1805" s="38" t="str">
        <f>IF(AF1805="", "", IFERROR(TEXT(INDEX(Tabella4[N°], MATCH("*"&amp;AF1805&amp;"*", Tabella4[DIPENDENTE], 0)), "0000"), "Non trovato"))</f>
        <v>0431</v>
      </c>
      <c r="E1805" s="38" t="str">
        <f>IF(AG1805="", "", IF(ISERROR(MATCH("*"&amp;AG1805&amp;"*", Tabella4[DIPENDENTE], 0)), "Non trovato", TEXT(INDEX(Tabella4[N°], MATCH("*"&amp;AG1805&amp;"*", Tabella4[DIPENDENTE], 0)), "0000")))</f>
        <v>0285</v>
      </c>
      <c r="F1805" s="48" t="str">
        <f t="shared" si="617"/>
        <v>DI NICOLA</v>
      </c>
      <c r="G1805" s="48" t="str">
        <f t="shared" si="618"/>
        <v>GALIFFI</v>
      </c>
      <c r="H1805" s="57"/>
      <c r="I1805" s="68" t="str">
        <f t="shared" si="619"/>
        <v>02</v>
      </c>
      <c r="J1805" s="39" t="str">
        <f t="shared" si="630"/>
        <v/>
      </c>
      <c r="K1805" s="40" t="str">
        <f t="shared" si="631"/>
        <v/>
      </c>
      <c r="L1805" s="48"/>
      <c r="M1805" s="41" t="str">
        <f t="shared" si="632"/>
        <v/>
      </c>
      <c r="N1805" s="41" t="str">
        <f t="shared" si="620"/>
        <v/>
      </c>
      <c r="O1805" s="10" t="str">
        <f t="shared" si="621"/>
        <v>02:00</v>
      </c>
      <c r="P1805" s="10" t="str">
        <f t="shared" si="622"/>
        <v/>
      </c>
      <c r="Q1805" s="48" t="str">
        <f t="shared" si="623"/>
        <v/>
      </c>
      <c r="R1805" s="48" t="str">
        <f t="shared" si="624"/>
        <v>02:00</v>
      </c>
      <c r="S1805" s="42" t="str">
        <f t="shared" si="625"/>
        <v>DOPPIO</v>
      </c>
      <c r="T1805" s="57" t="str">
        <f>Tabella3[[#This Row],[Descrizione Attività]]</f>
        <v>CASSA INTEGRAZIONE</v>
      </c>
      <c r="U1805" s="57" t="str">
        <f>IF(Tabella1[[#This Row],[DATA]]="","","02")</f>
        <v>02</v>
      </c>
      <c r="V1805" s="34"/>
      <c r="W1805" s="34"/>
      <c r="X1805" s="33"/>
      <c r="Y1805" s="23"/>
      <c r="Z1805" s="21" t="str">
        <f t="shared" si="626"/>
        <v>giovedì</v>
      </c>
      <c r="AA1805" s="22">
        <f t="shared" si="627"/>
        <v>2</v>
      </c>
      <c r="AB1805" s="22" t="str">
        <f t="shared" si="628"/>
        <v>02:00</v>
      </c>
      <c r="AC1805" s="22" t="str">
        <f t="shared" si="629"/>
        <v>NO</v>
      </c>
      <c r="AD1805" s="46"/>
      <c r="AE1805" s="85">
        <v>45862</v>
      </c>
      <c r="AF1805" s="86" t="s">
        <v>64</v>
      </c>
      <c r="AG1805" s="86" t="s">
        <v>267</v>
      </c>
      <c r="AH1805" s="75">
        <v>4046</v>
      </c>
      <c r="AI1805" s="86">
        <v>10</v>
      </c>
      <c r="AJ1805" s="87">
        <v>12</v>
      </c>
      <c r="AK1805" s="87">
        <v>14</v>
      </c>
      <c r="AL1805" s="87">
        <v>4</v>
      </c>
      <c r="AM1805" s="86" t="s">
        <v>263</v>
      </c>
      <c r="AN1805" s="86" t="s">
        <v>49</v>
      </c>
      <c r="AO1805" s="75">
        <v>404</v>
      </c>
    </row>
    <row r="1806" spans="1:41" ht="14.45" customHeight="1">
      <c r="A1806" s="38"/>
      <c r="B1806" s="9">
        <f t="shared" si="616"/>
        <v>45862</v>
      </c>
      <c r="C1806" s="39">
        <f t="shared" si="633"/>
        <v>404</v>
      </c>
      <c r="D1806" s="38" t="str">
        <f>IF(AF1806="", "", IFERROR(TEXT(INDEX(Tabella4[N°], MATCH("*"&amp;AF1806&amp;"*", Tabella4[DIPENDENTE], 0)), "0000"), "Non trovato"))</f>
        <v>0354</v>
      </c>
      <c r="E1806" s="38" t="str">
        <f>IF(AG1806="", "", IF(ISERROR(MATCH("*"&amp;AG1806&amp;"*", Tabella4[DIPENDENTE], 0)), "Non trovato", TEXT(INDEX(Tabella4[N°], MATCH("*"&amp;AG1806&amp;"*", Tabella4[DIPENDENTE], 0)), "0000")))</f>
        <v>2114</v>
      </c>
      <c r="F1806" s="48" t="str">
        <f t="shared" si="617"/>
        <v>GARRO L</v>
      </c>
      <c r="G1806" s="48" t="str">
        <f t="shared" si="618"/>
        <v>GUARINO</v>
      </c>
      <c r="H1806" s="57"/>
      <c r="I1806" s="68" t="str">
        <f t="shared" si="619"/>
        <v>02</v>
      </c>
      <c r="J1806" s="39" t="str">
        <f t="shared" si="630"/>
        <v/>
      </c>
      <c r="K1806" s="40" t="str">
        <f t="shared" si="631"/>
        <v/>
      </c>
      <c r="L1806" s="48"/>
      <c r="M1806" s="41" t="str">
        <f t="shared" si="632"/>
        <v/>
      </c>
      <c r="N1806" s="41" t="str">
        <f t="shared" si="620"/>
        <v/>
      </c>
      <c r="O1806" s="10" t="str">
        <f t="shared" si="621"/>
        <v>02:00</v>
      </c>
      <c r="P1806" s="10" t="str">
        <f t="shared" si="622"/>
        <v/>
      </c>
      <c r="Q1806" s="48" t="str">
        <f t="shared" si="623"/>
        <v/>
      </c>
      <c r="R1806" s="48" t="str">
        <f t="shared" si="624"/>
        <v>02:00</v>
      </c>
      <c r="S1806" s="42" t="str">
        <f t="shared" si="625"/>
        <v>DOPPIO</v>
      </c>
      <c r="T1806" s="57" t="str">
        <f>Tabella3[[#This Row],[Descrizione Attività]]</f>
        <v>CASSA INTEGRAZIONE</v>
      </c>
      <c r="U1806" s="57" t="str">
        <f>IF(Tabella1[[#This Row],[DATA]]="","","02")</f>
        <v>02</v>
      </c>
      <c r="V1806" s="34"/>
      <c r="W1806" s="34"/>
      <c r="X1806" s="33"/>
      <c r="Y1806" s="23"/>
      <c r="Z1806" s="21" t="str">
        <f t="shared" si="626"/>
        <v>giovedì</v>
      </c>
      <c r="AA1806" s="22">
        <f t="shared" si="627"/>
        <v>2</v>
      </c>
      <c r="AB1806" s="22" t="str">
        <f t="shared" si="628"/>
        <v>02:00</v>
      </c>
      <c r="AC1806" s="22" t="str">
        <f t="shared" si="629"/>
        <v>NO</v>
      </c>
      <c r="AD1806" s="46"/>
      <c r="AE1806" s="85">
        <v>45862</v>
      </c>
      <c r="AF1806" s="86" t="s">
        <v>99</v>
      </c>
      <c r="AG1806" s="86" t="s">
        <v>43</v>
      </c>
      <c r="AH1806" s="75">
        <v>4046</v>
      </c>
      <c r="AI1806" s="86">
        <v>10</v>
      </c>
      <c r="AJ1806" s="87">
        <v>12</v>
      </c>
      <c r="AK1806" s="87">
        <v>14</v>
      </c>
      <c r="AL1806" s="87">
        <v>4</v>
      </c>
      <c r="AM1806" s="86" t="s">
        <v>263</v>
      </c>
      <c r="AN1806" s="86" t="s">
        <v>49</v>
      </c>
      <c r="AO1806" s="75">
        <v>404</v>
      </c>
    </row>
    <row r="1807" spans="1:41" ht="14.45" customHeight="1">
      <c r="A1807" s="38"/>
      <c r="B1807" s="9">
        <f t="shared" si="616"/>
        <v>45862</v>
      </c>
      <c r="C1807" s="39">
        <f t="shared" si="633"/>
        <v>404</v>
      </c>
      <c r="D1807" s="38" t="str">
        <f>IF(AF1807="", "", IFERROR(TEXT(INDEX(Tabella4[N°], MATCH("*"&amp;AF1807&amp;"*", Tabella4[DIPENDENTE], 0)), "0000"), "Non trovato"))</f>
        <v>1904</v>
      </c>
      <c r="E1807" s="38" t="str">
        <f>IF(AG1807="", "", IF(ISERROR(MATCH("*"&amp;AG1807&amp;"*", Tabella4[DIPENDENTE], 0)), "Non trovato", TEXT(INDEX(Tabella4[N°], MATCH("*"&amp;AG1807&amp;"*", Tabella4[DIPENDENTE], 0)), "0000")))</f>
        <v>1833</v>
      </c>
      <c r="F1807" s="48" t="str">
        <f t="shared" si="617"/>
        <v>LA ROCCA</v>
      </c>
      <c r="G1807" s="48" t="str">
        <f t="shared" si="618"/>
        <v>MICELI</v>
      </c>
      <c r="H1807" s="57"/>
      <c r="I1807" s="68" t="str">
        <f t="shared" si="619"/>
        <v>02</v>
      </c>
      <c r="J1807" s="39" t="str">
        <f t="shared" si="630"/>
        <v/>
      </c>
      <c r="K1807" s="40" t="str">
        <f t="shared" si="631"/>
        <v/>
      </c>
      <c r="L1807" s="48"/>
      <c r="M1807" s="41" t="str">
        <f t="shared" si="632"/>
        <v/>
      </c>
      <c r="N1807" s="41" t="str">
        <f t="shared" si="620"/>
        <v/>
      </c>
      <c r="O1807" s="10" t="str">
        <f t="shared" si="621"/>
        <v>02:00</v>
      </c>
      <c r="P1807" s="10" t="str">
        <f t="shared" si="622"/>
        <v/>
      </c>
      <c r="Q1807" s="48" t="str">
        <f t="shared" si="623"/>
        <v/>
      </c>
      <c r="R1807" s="48" t="str">
        <f t="shared" si="624"/>
        <v>02:00</v>
      </c>
      <c r="S1807" s="42" t="str">
        <f t="shared" si="625"/>
        <v>DOPPIO</v>
      </c>
      <c r="T1807" s="57" t="str">
        <f>Tabella3[[#This Row],[Descrizione Attività]]</f>
        <v>CASSA INTEGRAZIONE</v>
      </c>
      <c r="U1807" s="57" t="str">
        <f>IF(Tabella1[[#This Row],[DATA]]="","","02")</f>
        <v>02</v>
      </c>
      <c r="V1807" s="34"/>
      <c r="W1807" s="34"/>
      <c r="X1807" s="33"/>
      <c r="Y1807" s="23"/>
      <c r="Z1807" s="21" t="str">
        <f t="shared" si="626"/>
        <v>giovedì</v>
      </c>
      <c r="AA1807" s="22">
        <f t="shared" si="627"/>
        <v>2</v>
      </c>
      <c r="AB1807" s="22" t="str">
        <f t="shared" si="628"/>
        <v>02:00</v>
      </c>
      <c r="AC1807" s="22" t="str">
        <f t="shared" si="629"/>
        <v>NO</v>
      </c>
      <c r="AD1807" s="46"/>
      <c r="AE1807" s="85">
        <v>45862</v>
      </c>
      <c r="AF1807" s="86" t="s">
        <v>59</v>
      </c>
      <c r="AG1807" s="86" t="s">
        <v>82</v>
      </c>
      <c r="AH1807" s="75">
        <v>4046</v>
      </c>
      <c r="AI1807" s="86">
        <v>10</v>
      </c>
      <c r="AJ1807" s="87">
        <v>12</v>
      </c>
      <c r="AK1807" s="87">
        <v>14</v>
      </c>
      <c r="AL1807" s="87">
        <v>4</v>
      </c>
      <c r="AM1807" s="86" t="s">
        <v>263</v>
      </c>
      <c r="AN1807" s="86" t="s">
        <v>49</v>
      </c>
      <c r="AO1807" s="75">
        <v>404</v>
      </c>
    </row>
    <row r="1808" spans="1:41" ht="14.45" customHeight="1">
      <c r="A1808" s="38"/>
      <c r="B1808" s="9">
        <f t="shared" si="616"/>
        <v>45862</v>
      </c>
      <c r="C1808" s="39">
        <f t="shared" si="633"/>
        <v>404</v>
      </c>
      <c r="D1808" s="38" t="str">
        <f>IF(AF1808="", "", IFERROR(TEXT(INDEX(Tabella4[N°], MATCH("*"&amp;AF1808&amp;"*", Tabella4[DIPENDENTE], 0)), "0000"), "Non trovato"))</f>
        <v>1924</v>
      </c>
      <c r="E1808" s="38" t="str">
        <f>IF(AG1808="", "", IF(ISERROR(MATCH("*"&amp;AG1808&amp;"*", Tabella4[DIPENDENTE], 0)), "Non trovato", TEXT(INDEX(Tabella4[N°], MATCH("*"&amp;AG1808&amp;"*", Tabella4[DIPENDENTE], 0)), "0000")))</f>
        <v>0243</v>
      </c>
      <c r="F1808" s="48" t="str">
        <f t="shared" si="617"/>
        <v>PARTESANO</v>
      </c>
      <c r="G1808" s="48" t="str">
        <f t="shared" si="618"/>
        <v>PUGLIARES</v>
      </c>
      <c r="H1808" s="57"/>
      <c r="I1808" s="68" t="str">
        <f t="shared" si="619"/>
        <v>02</v>
      </c>
      <c r="J1808" s="39" t="str">
        <f t="shared" si="630"/>
        <v/>
      </c>
      <c r="K1808" s="40" t="str">
        <f t="shared" si="631"/>
        <v/>
      </c>
      <c r="L1808" s="48"/>
      <c r="M1808" s="41" t="str">
        <f t="shared" si="632"/>
        <v/>
      </c>
      <c r="N1808" s="41" t="str">
        <f t="shared" si="620"/>
        <v/>
      </c>
      <c r="O1808" s="10" t="str">
        <f t="shared" si="621"/>
        <v>02:00</v>
      </c>
      <c r="P1808" s="10" t="str">
        <f t="shared" si="622"/>
        <v/>
      </c>
      <c r="Q1808" s="48" t="str">
        <f t="shared" si="623"/>
        <v/>
      </c>
      <c r="R1808" s="48" t="str">
        <f t="shared" si="624"/>
        <v>02:00</v>
      </c>
      <c r="S1808" s="42" t="str">
        <f t="shared" si="625"/>
        <v>DOPPIO</v>
      </c>
      <c r="T1808" s="57" t="str">
        <f>Tabella3[[#This Row],[Descrizione Attività]]</f>
        <v>CASSA INTEGRAZIONE</v>
      </c>
      <c r="U1808" s="57" t="str">
        <f>IF(Tabella1[[#This Row],[DATA]]="","","02")</f>
        <v>02</v>
      </c>
      <c r="V1808" s="34"/>
      <c r="W1808" s="34"/>
      <c r="X1808" s="33"/>
      <c r="Y1808" s="23"/>
      <c r="Z1808" s="21" t="str">
        <f t="shared" si="626"/>
        <v>giovedì</v>
      </c>
      <c r="AA1808" s="22">
        <f t="shared" si="627"/>
        <v>2</v>
      </c>
      <c r="AB1808" s="22" t="str">
        <f t="shared" si="628"/>
        <v>02:00</v>
      </c>
      <c r="AC1808" s="22" t="str">
        <f t="shared" si="629"/>
        <v>NO</v>
      </c>
      <c r="AD1808" s="46"/>
      <c r="AE1808" s="85">
        <v>45862</v>
      </c>
      <c r="AF1808" s="86" t="s">
        <v>103</v>
      </c>
      <c r="AG1808" s="86" t="s">
        <v>89</v>
      </c>
      <c r="AH1808" s="75">
        <v>4046</v>
      </c>
      <c r="AI1808" s="86">
        <v>10</v>
      </c>
      <c r="AJ1808" s="87">
        <v>12</v>
      </c>
      <c r="AK1808" s="87">
        <v>14</v>
      </c>
      <c r="AL1808" s="87">
        <v>4</v>
      </c>
      <c r="AM1808" s="86" t="s">
        <v>263</v>
      </c>
      <c r="AN1808" s="86" t="s">
        <v>49</v>
      </c>
      <c r="AO1808" s="75">
        <v>404</v>
      </c>
    </row>
    <row r="1809" spans="1:41" ht="14.45" customHeight="1">
      <c r="A1809" s="38"/>
      <c r="B1809" s="9">
        <f t="shared" si="616"/>
        <v>45862</v>
      </c>
      <c r="C1809" s="39">
        <f t="shared" si="633"/>
        <v>404</v>
      </c>
      <c r="D1809" s="38" t="str">
        <f>IF(AF1809="", "", IFERROR(TEXT(INDEX(Tabella4[N°], MATCH("*"&amp;AF1809&amp;"*", Tabella4[DIPENDENTE], 0)), "0000"), "Non trovato"))</f>
        <v>2214</v>
      </c>
      <c r="E1809" s="38" t="str">
        <f>IF(AG1809="", "", IF(ISERROR(MATCH("*"&amp;AG1809&amp;"*", Tabella4[DIPENDENTE], 0)), "Non trovato", TEXT(INDEX(Tabella4[N°], MATCH("*"&amp;AG1809&amp;"*", Tabella4[DIPENDENTE], 0)), "0000")))</f>
        <v>0803</v>
      </c>
      <c r="F1809" s="48" t="str">
        <f t="shared" si="617"/>
        <v>SERRA</v>
      </c>
      <c r="G1809" s="48" t="str">
        <f t="shared" si="618"/>
        <v>SPINALI V</v>
      </c>
      <c r="H1809" s="57"/>
      <c r="I1809" s="68" t="str">
        <f t="shared" si="619"/>
        <v>02</v>
      </c>
      <c r="J1809" s="39" t="str">
        <f t="shared" si="630"/>
        <v/>
      </c>
      <c r="K1809" s="40" t="str">
        <f t="shared" si="631"/>
        <v/>
      </c>
      <c r="L1809" s="48"/>
      <c r="M1809" s="41" t="str">
        <f t="shared" si="632"/>
        <v/>
      </c>
      <c r="N1809" s="41" t="str">
        <f t="shared" si="620"/>
        <v/>
      </c>
      <c r="O1809" s="10" t="str">
        <f t="shared" si="621"/>
        <v>02:00</v>
      </c>
      <c r="P1809" s="10" t="str">
        <f t="shared" si="622"/>
        <v/>
      </c>
      <c r="Q1809" s="48" t="str">
        <f t="shared" si="623"/>
        <v/>
      </c>
      <c r="R1809" s="48" t="str">
        <f t="shared" si="624"/>
        <v>02:00</v>
      </c>
      <c r="S1809" s="42" t="str">
        <f t="shared" si="625"/>
        <v>DOPPIO</v>
      </c>
      <c r="T1809" s="57" t="str">
        <f>Tabella3[[#This Row],[Descrizione Attività]]</f>
        <v>CASSA INTEGRAZIONE</v>
      </c>
      <c r="U1809" s="57" t="str">
        <f>IF(Tabella1[[#This Row],[DATA]]="","","02")</f>
        <v>02</v>
      </c>
      <c r="V1809" s="34"/>
      <c r="W1809" s="34"/>
      <c r="X1809" s="33"/>
      <c r="Y1809" s="23"/>
      <c r="Z1809" s="21" t="str">
        <f t="shared" si="626"/>
        <v>giovedì</v>
      </c>
      <c r="AA1809" s="22">
        <f t="shared" si="627"/>
        <v>2</v>
      </c>
      <c r="AB1809" s="22" t="str">
        <f t="shared" si="628"/>
        <v>02:00</v>
      </c>
      <c r="AC1809" s="22" t="str">
        <f t="shared" si="629"/>
        <v>NO</v>
      </c>
      <c r="AD1809" s="46"/>
      <c r="AE1809" s="85">
        <v>45862</v>
      </c>
      <c r="AF1809" s="86" t="s">
        <v>52</v>
      </c>
      <c r="AG1809" s="86" t="s">
        <v>69</v>
      </c>
      <c r="AH1809" s="75">
        <v>4046</v>
      </c>
      <c r="AI1809" s="86">
        <v>10</v>
      </c>
      <c r="AJ1809" s="87">
        <v>12</v>
      </c>
      <c r="AK1809" s="87">
        <v>14</v>
      </c>
      <c r="AL1809" s="87">
        <v>4</v>
      </c>
      <c r="AM1809" s="86" t="s">
        <v>263</v>
      </c>
      <c r="AN1809" s="86" t="s">
        <v>49</v>
      </c>
      <c r="AO1809" s="75">
        <v>404</v>
      </c>
    </row>
    <row r="1810" spans="1:41" ht="14.45" customHeight="1">
      <c r="A1810" s="38"/>
      <c r="B1810" s="9">
        <f t="shared" si="616"/>
        <v>45862</v>
      </c>
      <c r="C1810" s="39">
        <f t="shared" si="633"/>
        <v>404</v>
      </c>
      <c r="D1810" s="38" t="str">
        <f>IF(AF1810="", "", IFERROR(TEXT(INDEX(Tabella4[N°], MATCH("*"&amp;AF1810&amp;"*", Tabella4[DIPENDENTE], 0)), "0000"), "Non trovato"))</f>
        <v>0475</v>
      </c>
      <c r="E1810" s="38" t="str">
        <f>IF(AG1810="", "", IF(ISERROR(MATCH("*"&amp;AG1810&amp;"*", Tabella4[DIPENDENTE], 0)), "Non trovato", TEXT(INDEX(Tabella4[N°], MATCH("*"&amp;AG1810&amp;"*", Tabella4[DIPENDENTE], 0)), "0000")))</f>
        <v/>
      </c>
      <c r="F1810" s="48" t="str">
        <f t="shared" si="617"/>
        <v>TRINGALI</v>
      </c>
      <c r="G1810" s="48" t="str">
        <f t="shared" si="618"/>
        <v/>
      </c>
      <c r="H1810" s="57"/>
      <c r="I1810" s="68" t="str">
        <f t="shared" si="619"/>
        <v>02</v>
      </c>
      <c r="J1810" s="39" t="str">
        <f t="shared" si="630"/>
        <v/>
      </c>
      <c r="K1810" s="40" t="str">
        <f t="shared" si="631"/>
        <v/>
      </c>
      <c r="L1810" s="48"/>
      <c r="M1810" s="41" t="str">
        <f t="shared" si="632"/>
        <v/>
      </c>
      <c r="N1810" s="41" t="str">
        <f t="shared" si="620"/>
        <v/>
      </c>
      <c r="O1810" s="10" t="str">
        <f t="shared" si="621"/>
        <v>02:00</v>
      </c>
      <c r="P1810" s="10" t="str">
        <f t="shared" si="622"/>
        <v/>
      </c>
      <c r="Q1810" s="48" t="str">
        <f t="shared" si="623"/>
        <v/>
      </c>
      <c r="R1810" s="48" t="str">
        <f t="shared" si="624"/>
        <v>02:00</v>
      </c>
      <c r="S1810" s="42" t="str">
        <f t="shared" si="625"/>
        <v>SINGOLO</v>
      </c>
      <c r="T1810" s="57" t="str">
        <f>Tabella3[[#This Row],[Descrizione Attività]]</f>
        <v>CASSA INTEGRAZIONE</v>
      </c>
      <c r="U1810" s="57" t="str">
        <f>IF(Tabella1[[#This Row],[DATA]]="","","02")</f>
        <v>02</v>
      </c>
      <c r="V1810" s="34"/>
      <c r="W1810" s="34"/>
      <c r="X1810" s="33"/>
      <c r="Y1810" s="23"/>
      <c r="Z1810" s="21" t="str">
        <f t="shared" si="626"/>
        <v>giovedì</v>
      </c>
      <c r="AA1810" s="22">
        <f t="shared" si="627"/>
        <v>2</v>
      </c>
      <c r="AB1810" s="22" t="str">
        <f t="shared" si="628"/>
        <v>02:00</v>
      </c>
      <c r="AC1810" s="22" t="str">
        <f t="shared" si="629"/>
        <v>NO</v>
      </c>
      <c r="AD1810" s="46"/>
      <c r="AE1810" s="85">
        <v>45862</v>
      </c>
      <c r="AF1810" s="86" t="s">
        <v>57</v>
      </c>
      <c r="AG1810" s="86"/>
      <c r="AH1810" s="75">
        <v>4046</v>
      </c>
      <c r="AI1810" s="86">
        <v>10</v>
      </c>
      <c r="AJ1810" s="87">
        <v>12</v>
      </c>
      <c r="AK1810" s="87">
        <v>14</v>
      </c>
      <c r="AL1810" s="87">
        <v>2</v>
      </c>
      <c r="AM1810" s="86" t="s">
        <v>263</v>
      </c>
      <c r="AN1810" s="86" t="s">
        <v>49</v>
      </c>
      <c r="AO1810" s="75">
        <v>404</v>
      </c>
    </row>
    <row r="1811" spans="1:41" ht="14.45" customHeight="1">
      <c r="A1811" s="38"/>
      <c r="B1811" s="9">
        <f t="shared" si="616"/>
        <v>45862</v>
      </c>
      <c r="C1811" s="39">
        <f t="shared" si="633"/>
        <v>404</v>
      </c>
      <c r="D1811" s="38" t="str">
        <f>IF(AF1811="", "", IFERROR(TEXT(INDEX(Tabella4[N°], MATCH("*"&amp;AF1811&amp;"*", Tabella4[DIPENDENTE], 0)), "0000"), "Non trovato"))</f>
        <v>0277</v>
      </c>
      <c r="E1811" s="38" t="str">
        <f>IF(AG1811="", "", IF(ISERROR(MATCH("*"&amp;AG1811&amp;"*", Tabella4[DIPENDENTE], 0)), "Non trovato", TEXT(INDEX(Tabella4[N°], MATCH("*"&amp;AG1811&amp;"*", Tabella4[DIPENDENTE], 0)), "0000")))</f>
        <v/>
      </c>
      <c r="F1811" s="48" t="str">
        <f t="shared" si="617"/>
        <v>BAUDO</v>
      </c>
      <c r="G1811" s="48" t="str">
        <f t="shared" si="618"/>
        <v/>
      </c>
      <c r="H1811" s="57"/>
      <c r="I1811" s="68" t="str">
        <f t="shared" si="619"/>
        <v>02</v>
      </c>
      <c r="J1811" s="39" t="str">
        <f t="shared" si="630"/>
        <v/>
      </c>
      <c r="K1811" s="40" t="str">
        <f t="shared" si="631"/>
        <v/>
      </c>
      <c r="L1811" s="48"/>
      <c r="M1811" s="41" t="str">
        <f t="shared" si="632"/>
        <v/>
      </c>
      <c r="N1811" s="41" t="str">
        <f t="shared" si="620"/>
        <v/>
      </c>
      <c r="O1811" s="10" t="str">
        <f t="shared" si="621"/>
        <v>02:00</v>
      </c>
      <c r="P1811" s="10" t="str">
        <f t="shared" si="622"/>
        <v>02:00</v>
      </c>
      <c r="Q1811" s="48" t="str">
        <f t="shared" si="623"/>
        <v/>
      </c>
      <c r="R1811" s="48" t="str">
        <f t="shared" si="624"/>
        <v/>
      </c>
      <c r="S1811" s="42" t="str">
        <f t="shared" si="625"/>
        <v>SINGOLO</v>
      </c>
      <c r="T1811" s="57" t="str">
        <f>Tabella3[[#This Row],[Descrizione Attività]]</f>
        <v>PERMESSO RETRIBUITO</v>
      </c>
      <c r="U1811" s="57" t="str">
        <f>IF(Tabella1[[#This Row],[DATA]]="","","02")</f>
        <v>02</v>
      </c>
      <c r="V1811" s="34"/>
      <c r="W1811" s="34"/>
      <c r="X1811" s="33"/>
      <c r="Y1811" s="23"/>
      <c r="Z1811" s="21" t="str">
        <f t="shared" si="626"/>
        <v>giovedì</v>
      </c>
      <c r="AA1811" s="22">
        <f t="shared" si="627"/>
        <v>2</v>
      </c>
      <c r="AB1811" s="22" t="str">
        <f t="shared" si="628"/>
        <v>02:00</v>
      </c>
      <c r="AC1811" s="22" t="str">
        <f t="shared" si="629"/>
        <v>NO</v>
      </c>
      <c r="AD1811" s="46"/>
      <c r="AE1811" s="85">
        <v>45862</v>
      </c>
      <c r="AF1811" s="86" t="s">
        <v>94</v>
      </c>
      <c r="AG1811" s="86"/>
      <c r="AH1811" s="75">
        <v>4044</v>
      </c>
      <c r="AI1811" s="86">
        <v>10</v>
      </c>
      <c r="AJ1811" s="87">
        <v>12</v>
      </c>
      <c r="AK1811" s="87">
        <v>14</v>
      </c>
      <c r="AL1811" s="87">
        <v>2</v>
      </c>
      <c r="AM1811" s="86" t="s">
        <v>48</v>
      </c>
      <c r="AN1811" s="86" t="s">
        <v>49</v>
      </c>
      <c r="AO1811" s="75">
        <v>404</v>
      </c>
    </row>
    <row r="1812" spans="1:41" ht="14.45" customHeight="1">
      <c r="A1812" s="38"/>
      <c r="B1812" s="9">
        <f t="shared" si="616"/>
        <v>45862</v>
      </c>
      <c r="C1812" s="39">
        <f t="shared" si="633"/>
        <v>404</v>
      </c>
      <c r="D1812" s="38" t="str">
        <f>IF(AF1812="", "", IFERROR(TEXT(INDEX(Tabella4[N°], MATCH("*"&amp;AF1812&amp;"*", Tabella4[DIPENDENTE], 0)), "0000"), "Non trovato"))</f>
        <v>0483</v>
      </c>
      <c r="E1812" s="38" t="str">
        <f>IF(AG1812="", "", IF(ISERROR(MATCH("*"&amp;AG1812&amp;"*", Tabella4[DIPENDENTE], 0)), "Non trovato", TEXT(INDEX(Tabella4[N°], MATCH("*"&amp;AG1812&amp;"*", Tabella4[DIPENDENTE], 0)), "0000")))</f>
        <v/>
      </c>
      <c r="F1812" s="48" t="str">
        <f t="shared" si="617"/>
        <v>SCARAVELLI</v>
      </c>
      <c r="G1812" s="48" t="str">
        <f t="shared" si="618"/>
        <v/>
      </c>
      <c r="H1812" s="57"/>
      <c r="I1812" s="68" t="str">
        <f t="shared" si="619"/>
        <v>02</v>
      </c>
      <c r="J1812" s="39" t="str">
        <f t="shared" si="630"/>
        <v>00:45</v>
      </c>
      <c r="K1812" s="40" t="str">
        <f t="shared" si="631"/>
        <v/>
      </c>
      <c r="L1812" s="48"/>
      <c r="M1812" s="41" t="str">
        <f t="shared" si="632"/>
        <v/>
      </c>
      <c r="N1812" s="41" t="str">
        <f t="shared" si="620"/>
        <v/>
      </c>
      <c r="O1812" s="10" t="str">
        <f t="shared" si="621"/>
        <v>00:45</v>
      </c>
      <c r="P1812" s="10" t="str">
        <f t="shared" si="622"/>
        <v/>
      </c>
      <c r="Q1812" s="48" t="str">
        <f t="shared" si="623"/>
        <v/>
      </c>
      <c r="R1812" s="48" t="str">
        <f t="shared" si="624"/>
        <v/>
      </c>
      <c r="S1812" s="42" t="str">
        <f t="shared" si="625"/>
        <v>SINGOLO</v>
      </c>
      <c r="T1812" s="57" t="str">
        <f>Tabella3[[#This Row],[Descrizione Attività]]</f>
        <v>ORE CONTO PROPRIO</v>
      </c>
      <c r="U1812" s="57" t="str">
        <f>IF(Tabella1[[#This Row],[DATA]]="","","02")</f>
        <v>02</v>
      </c>
      <c r="V1812" s="34"/>
      <c r="W1812" s="34"/>
      <c r="X1812" s="33"/>
      <c r="Y1812" s="23"/>
      <c r="Z1812" s="21" t="str">
        <f t="shared" si="626"/>
        <v>giovedì</v>
      </c>
      <c r="AA1812" s="22">
        <f t="shared" si="627"/>
        <v>0.75</v>
      </c>
      <c r="AB1812" s="22" t="str">
        <f t="shared" si="628"/>
        <v>00:45</v>
      </c>
      <c r="AC1812" s="22" t="str">
        <f t="shared" si="629"/>
        <v>NO</v>
      </c>
      <c r="AD1812" s="46"/>
      <c r="AE1812" s="85">
        <v>45862</v>
      </c>
      <c r="AF1812" s="86" t="s">
        <v>51</v>
      </c>
      <c r="AG1812" s="86"/>
      <c r="AH1812" s="75">
        <v>4041</v>
      </c>
      <c r="AI1812" s="86">
        <v>10</v>
      </c>
      <c r="AJ1812" s="87">
        <v>7.15</v>
      </c>
      <c r="AK1812" s="87">
        <v>8</v>
      </c>
      <c r="AL1812" s="87">
        <v>0.75</v>
      </c>
      <c r="AM1812" s="86" t="s">
        <v>62</v>
      </c>
      <c r="AN1812" s="86" t="s">
        <v>49</v>
      </c>
      <c r="AO1812" s="75">
        <v>4041</v>
      </c>
    </row>
    <row r="1813" spans="1:41" ht="14.45" customHeight="1">
      <c r="A1813" s="38"/>
      <c r="B1813" s="9">
        <f t="shared" si="616"/>
        <v>45862</v>
      </c>
      <c r="C1813" s="39">
        <f t="shared" si="633"/>
        <v>404</v>
      </c>
      <c r="D1813" s="38" t="str">
        <f>IF(AF1813="", "", IFERROR(TEXT(INDEX(Tabella4[N°], MATCH("*"&amp;AF1813&amp;"*", Tabella4[DIPENDENTE], 0)), "0000"), "Non trovato"))</f>
        <v>1765</v>
      </c>
      <c r="E1813" s="38" t="str">
        <f>IF(AG1813="", "", IF(ISERROR(MATCH("*"&amp;AG1813&amp;"*", Tabella4[DIPENDENTE], 0)), "Non trovato", TEXT(INDEX(Tabella4[N°], MATCH("*"&amp;AG1813&amp;"*", Tabella4[DIPENDENTE], 0)), "0000")))</f>
        <v/>
      </c>
      <c r="F1813" s="48" t="str">
        <f t="shared" si="617"/>
        <v>SIRINGO</v>
      </c>
      <c r="G1813" s="48" t="str">
        <f t="shared" si="618"/>
        <v/>
      </c>
      <c r="H1813" s="57"/>
      <c r="I1813" s="68" t="str">
        <f t="shared" si="619"/>
        <v>02</v>
      </c>
      <c r="J1813" s="39" t="str">
        <f t="shared" si="630"/>
        <v>01:00</v>
      </c>
      <c r="K1813" s="40" t="str">
        <f t="shared" si="631"/>
        <v/>
      </c>
      <c r="L1813" s="48"/>
      <c r="M1813" s="41" t="str">
        <f t="shared" si="632"/>
        <v/>
      </c>
      <c r="N1813" s="41" t="str">
        <f t="shared" si="620"/>
        <v/>
      </c>
      <c r="O1813" s="10" t="str">
        <f t="shared" si="621"/>
        <v>01:00</v>
      </c>
      <c r="P1813" s="10" t="str">
        <f t="shared" si="622"/>
        <v/>
      </c>
      <c r="Q1813" s="48" t="str">
        <f t="shared" si="623"/>
        <v/>
      </c>
      <c r="R1813" s="48" t="str">
        <f t="shared" si="624"/>
        <v/>
      </c>
      <c r="S1813" s="42" t="str">
        <f t="shared" si="625"/>
        <v>SINGOLO</v>
      </c>
      <c r="T1813" s="57" t="str">
        <f>Tabella3[[#This Row],[Descrizione Attività]]</f>
        <v>ORE CONTO PROPRIO</v>
      </c>
      <c r="U1813" s="57" t="str">
        <f>IF(Tabella1[[#This Row],[DATA]]="","","02")</f>
        <v>02</v>
      </c>
      <c r="V1813" s="34"/>
      <c r="W1813" s="34"/>
      <c r="X1813" s="33"/>
      <c r="Y1813" s="23"/>
      <c r="Z1813" s="21" t="str">
        <f t="shared" si="626"/>
        <v>giovedì</v>
      </c>
      <c r="AA1813" s="22">
        <f t="shared" si="627"/>
        <v>1</v>
      </c>
      <c r="AB1813" s="22" t="str">
        <f t="shared" si="628"/>
        <v>01:00</v>
      </c>
      <c r="AC1813" s="22" t="str">
        <f t="shared" si="629"/>
        <v>NO</v>
      </c>
      <c r="AD1813" s="46"/>
      <c r="AE1813" s="85">
        <v>45862</v>
      </c>
      <c r="AF1813" s="86" t="s">
        <v>112</v>
      </c>
      <c r="AG1813" s="86"/>
      <c r="AH1813" s="75">
        <v>4041</v>
      </c>
      <c r="AI1813" s="86">
        <v>10</v>
      </c>
      <c r="AJ1813" s="87">
        <v>7</v>
      </c>
      <c r="AK1813" s="87">
        <v>8</v>
      </c>
      <c r="AL1813" s="87">
        <v>1</v>
      </c>
      <c r="AM1813" s="86" t="s">
        <v>62</v>
      </c>
      <c r="AN1813" s="86" t="s">
        <v>49</v>
      </c>
      <c r="AO1813" s="75">
        <v>4041</v>
      </c>
    </row>
    <row r="1814" spans="1:41" ht="14.45" customHeight="1">
      <c r="A1814" s="38"/>
      <c r="B1814" s="9">
        <f t="shared" si="616"/>
        <v>45862</v>
      </c>
      <c r="C1814" s="39">
        <f t="shared" si="633"/>
        <v>404</v>
      </c>
      <c r="D1814" s="38" t="str">
        <f>IF(AF1814="", "", IFERROR(TEXT(INDEX(Tabella4[N°], MATCH("*"&amp;AF1814&amp;"*", Tabella4[DIPENDENTE], 0)), "0000"), "Non trovato"))</f>
        <v>1765</v>
      </c>
      <c r="E1814" s="38" t="str">
        <f>IF(AG1814="", "", IF(ISERROR(MATCH("*"&amp;AG1814&amp;"*", Tabella4[DIPENDENTE], 0)), "Non trovato", TEXT(INDEX(Tabella4[N°], MATCH("*"&amp;AG1814&amp;"*", Tabella4[DIPENDENTE], 0)), "0000")))</f>
        <v>0483</v>
      </c>
      <c r="F1814" s="48" t="str">
        <f t="shared" si="617"/>
        <v>SIRINGO</v>
      </c>
      <c r="G1814" s="48" t="str">
        <f t="shared" si="618"/>
        <v>SCARAVELLI</v>
      </c>
      <c r="H1814" s="57"/>
      <c r="I1814" s="68" t="str">
        <f t="shared" si="619"/>
        <v>02</v>
      </c>
      <c r="J1814" s="39" t="str">
        <f t="shared" si="630"/>
        <v>04:00</v>
      </c>
      <c r="K1814" s="40" t="str">
        <f t="shared" si="631"/>
        <v/>
      </c>
      <c r="L1814" s="48"/>
      <c r="M1814" s="41" t="str">
        <f t="shared" si="632"/>
        <v/>
      </c>
      <c r="N1814" s="41" t="str">
        <f t="shared" si="620"/>
        <v/>
      </c>
      <c r="O1814" s="10" t="str">
        <f t="shared" si="621"/>
        <v>04:00</v>
      </c>
      <c r="P1814" s="10" t="str">
        <f t="shared" si="622"/>
        <v/>
      </c>
      <c r="Q1814" s="48" t="str">
        <f t="shared" si="623"/>
        <v/>
      </c>
      <c r="R1814" s="48" t="str">
        <f t="shared" si="624"/>
        <v/>
      </c>
      <c r="S1814" s="42" t="str">
        <f t="shared" si="625"/>
        <v>DOPPIO</v>
      </c>
      <c r="T1814" s="57" t="str">
        <f>Tabella3[[#This Row],[Descrizione Attività]]</f>
        <v>ORE CONTO PROPRIO</v>
      </c>
      <c r="U1814" s="57" t="str">
        <f>IF(Tabella1[[#This Row],[DATA]]="","","02")</f>
        <v>02</v>
      </c>
      <c r="V1814" s="34"/>
      <c r="W1814" s="34"/>
      <c r="X1814" s="33"/>
      <c r="Y1814" s="23"/>
      <c r="Z1814" s="21" t="str">
        <f t="shared" si="626"/>
        <v>giovedì</v>
      </c>
      <c r="AA1814" s="22">
        <f t="shared" si="627"/>
        <v>4</v>
      </c>
      <c r="AB1814" s="22" t="str">
        <f t="shared" si="628"/>
        <v>04:00</v>
      </c>
      <c r="AC1814" s="22" t="str">
        <f t="shared" si="629"/>
        <v>NO</v>
      </c>
      <c r="AD1814" s="46"/>
      <c r="AE1814" s="85">
        <v>45862</v>
      </c>
      <c r="AF1814" s="86" t="s">
        <v>112</v>
      </c>
      <c r="AG1814" s="86" t="s">
        <v>51</v>
      </c>
      <c r="AH1814" s="75">
        <v>4041</v>
      </c>
      <c r="AI1814" s="86">
        <v>10</v>
      </c>
      <c r="AJ1814" s="87">
        <v>10</v>
      </c>
      <c r="AK1814" s="87">
        <v>14</v>
      </c>
      <c r="AL1814" s="87">
        <v>8</v>
      </c>
      <c r="AM1814" s="86" t="s">
        <v>62</v>
      </c>
      <c r="AN1814" s="86" t="s">
        <v>49</v>
      </c>
      <c r="AO1814" s="75">
        <v>4041</v>
      </c>
    </row>
    <row r="1815" spans="1:41" ht="14.45" customHeight="1">
      <c r="A1815" s="38"/>
      <c r="B1815" s="9">
        <f t="shared" si="616"/>
        <v>45862</v>
      </c>
      <c r="C1815" s="39">
        <f t="shared" si="633"/>
        <v>5400258095</v>
      </c>
      <c r="D1815" s="38" t="str">
        <f>IF(AF1815="", "", IFERROR(TEXT(INDEX(Tabella4[N°], MATCH("*"&amp;AF1815&amp;"*", Tabella4[DIPENDENTE], 0)), "0000"), "Non trovato"))</f>
        <v>0564</v>
      </c>
      <c r="E1815" s="38" t="str">
        <f>IF(AG1815="", "", IF(ISERROR(MATCH("*"&amp;AG1815&amp;"*", Tabella4[DIPENDENTE], 0)), "Non trovato", TEXT(INDEX(Tabella4[N°], MATCH("*"&amp;AG1815&amp;"*", Tabella4[DIPENDENTE], 0)), "0000")))</f>
        <v/>
      </c>
      <c r="F1815" s="48" t="str">
        <f t="shared" si="617"/>
        <v>ROSSITTO D</v>
      </c>
      <c r="G1815" s="48" t="str">
        <f t="shared" si="618"/>
        <v/>
      </c>
      <c r="H1815" s="57"/>
      <c r="I1815" s="68" t="str">
        <f t="shared" si="619"/>
        <v>02</v>
      </c>
      <c r="J1815" s="39" t="str">
        <f t="shared" si="630"/>
        <v/>
      </c>
      <c r="K1815" s="40" t="str">
        <f t="shared" si="631"/>
        <v>04:00</v>
      </c>
      <c r="L1815" s="48"/>
      <c r="M1815" s="41" t="str">
        <f t="shared" si="632"/>
        <v/>
      </c>
      <c r="N1815" s="41" t="str">
        <f t="shared" si="620"/>
        <v/>
      </c>
      <c r="O1815" s="10" t="str">
        <f t="shared" si="621"/>
        <v>04:00</v>
      </c>
      <c r="P1815" s="10" t="str">
        <f t="shared" si="622"/>
        <v/>
      </c>
      <c r="Q1815" s="48" t="str">
        <f t="shared" si="623"/>
        <v/>
      </c>
      <c r="R1815" s="48" t="str">
        <f t="shared" si="624"/>
        <v/>
      </c>
      <c r="S1815" s="42" t="str">
        <f t="shared" si="625"/>
        <v>SINGOLO</v>
      </c>
      <c r="T1815" s="57" t="str">
        <f>Tabella3[[#This Row],[Descrizione Attività]]</f>
        <v>Sostituzione Trasformatore 305/A2</v>
      </c>
      <c r="U1815" s="57" t="str">
        <f>IF(Tabella1[[#This Row],[DATA]]="","","02")</f>
        <v>02</v>
      </c>
      <c r="V1815" s="34"/>
      <c r="W1815" s="34"/>
      <c r="X1815" s="33"/>
      <c r="Y1815" s="23"/>
      <c r="Z1815" s="21" t="str">
        <f t="shared" si="626"/>
        <v>giovedì</v>
      </c>
      <c r="AA1815" s="22">
        <f t="shared" si="627"/>
        <v>4</v>
      </c>
      <c r="AB1815" s="22" t="str">
        <f t="shared" si="628"/>
        <v>04:00</v>
      </c>
      <c r="AC1815" s="22" t="str">
        <f t="shared" si="629"/>
        <v>NO</v>
      </c>
      <c r="AD1815" s="46"/>
      <c r="AE1815" s="85">
        <v>45862</v>
      </c>
      <c r="AF1815" s="86" t="s">
        <v>309</v>
      </c>
      <c r="AG1815" s="86"/>
      <c r="AH1815" s="75">
        <v>5400258095</v>
      </c>
      <c r="AI1815" s="86">
        <v>10</v>
      </c>
      <c r="AJ1815" s="87">
        <v>14</v>
      </c>
      <c r="AK1815" s="87">
        <v>18</v>
      </c>
      <c r="AL1815" s="87">
        <v>4</v>
      </c>
      <c r="AM1815" s="86" t="s">
        <v>290</v>
      </c>
      <c r="AN1815" s="86" t="s">
        <v>45</v>
      </c>
      <c r="AO1815" s="75" t="s">
        <v>61</v>
      </c>
    </row>
    <row r="1816" spans="1:41" ht="14.45" customHeight="1">
      <c r="A1816" s="38"/>
      <c r="B1816" s="9">
        <f t="shared" si="616"/>
        <v>45863</v>
      </c>
      <c r="C1816" s="39">
        <f t="shared" si="633"/>
        <v>5400258238</v>
      </c>
      <c r="D1816" s="38" t="str">
        <f>IF(AF1816="", "", IFERROR(TEXT(INDEX(Tabella4[N°], MATCH("*"&amp;AF1816&amp;"*", Tabella4[DIPENDENTE], 0)), "0000"), "Non trovato"))</f>
        <v>0483</v>
      </c>
      <c r="E1816" s="38" t="str">
        <f>IF(AG1816="", "", IF(ISERROR(MATCH("*"&amp;AG1816&amp;"*", Tabella4[DIPENDENTE], 0)), "Non trovato", TEXT(INDEX(Tabella4[N°], MATCH("*"&amp;AG1816&amp;"*", Tabella4[DIPENDENTE], 0)), "0000")))</f>
        <v>1765</v>
      </c>
      <c r="F1816" s="48" t="str">
        <f t="shared" si="617"/>
        <v>SCARAVELLI</v>
      </c>
      <c r="G1816" s="48" t="str">
        <f t="shared" si="618"/>
        <v>SIRINGO</v>
      </c>
      <c r="H1816" s="57"/>
      <c r="I1816" s="68" t="str">
        <f t="shared" si="619"/>
        <v>02</v>
      </c>
      <c r="J1816" s="39" t="str">
        <f t="shared" si="630"/>
        <v/>
      </c>
      <c r="K1816" s="40" t="str">
        <f t="shared" si="631"/>
        <v>02:00</v>
      </c>
      <c r="L1816" s="48"/>
      <c r="M1816" s="41" t="str">
        <f t="shared" si="632"/>
        <v/>
      </c>
      <c r="N1816" s="41" t="str">
        <f t="shared" si="620"/>
        <v/>
      </c>
      <c r="O1816" s="10" t="str">
        <f t="shared" si="621"/>
        <v>02:00</v>
      </c>
      <c r="P1816" s="10" t="str">
        <f t="shared" si="622"/>
        <v/>
      </c>
      <c r="Q1816" s="48" t="str">
        <f t="shared" si="623"/>
        <v/>
      </c>
      <c r="R1816" s="48" t="str">
        <f t="shared" si="624"/>
        <v/>
      </c>
      <c r="S1816" s="42" t="str">
        <f t="shared" si="625"/>
        <v>DOPPIO</v>
      </c>
      <c r="T1816" s="57" t="str">
        <f>Tabella3[[#This Row],[Descrizione Attività]]</f>
        <v>Imp. 2000:posa in opera illum SG101</v>
      </c>
      <c r="U1816" s="57" t="str">
        <f>IF(Tabella1[[#This Row],[DATA]]="","","02")</f>
        <v>02</v>
      </c>
      <c r="V1816" s="34"/>
      <c r="W1816" s="34"/>
      <c r="X1816" s="33"/>
      <c r="Y1816" s="23"/>
      <c r="Z1816" s="21" t="str">
        <f t="shared" si="626"/>
        <v>venerdì</v>
      </c>
      <c r="AA1816" s="22">
        <f t="shared" si="627"/>
        <v>2</v>
      </c>
      <c r="AB1816" s="22" t="str">
        <f t="shared" si="628"/>
        <v>02:00</v>
      </c>
      <c r="AC1816" s="22" t="str">
        <f t="shared" si="629"/>
        <v>NO</v>
      </c>
      <c r="AD1816" s="46"/>
      <c r="AE1816" s="85">
        <v>45863</v>
      </c>
      <c r="AF1816" s="86" t="s">
        <v>51</v>
      </c>
      <c r="AG1816" s="86" t="s">
        <v>112</v>
      </c>
      <c r="AH1816" s="75">
        <v>5400258238</v>
      </c>
      <c r="AI1816" s="86">
        <v>10</v>
      </c>
      <c r="AJ1816" s="87">
        <v>6</v>
      </c>
      <c r="AK1816" s="87">
        <v>8</v>
      </c>
      <c r="AL1816" s="87">
        <v>4</v>
      </c>
      <c r="AM1816" s="86" t="s">
        <v>292</v>
      </c>
      <c r="AN1816" s="86" t="s">
        <v>45</v>
      </c>
      <c r="AO1816" s="75" t="s">
        <v>61</v>
      </c>
    </row>
    <row r="1817" spans="1:41" ht="14.45" customHeight="1">
      <c r="A1817" s="38"/>
      <c r="B1817" s="9">
        <f t="shared" si="616"/>
        <v>45863</v>
      </c>
      <c r="C1817" s="39">
        <f t="shared" si="633"/>
        <v>5400258771</v>
      </c>
      <c r="D1817" s="38" t="str">
        <f>IF(AF1817="", "", IFERROR(TEXT(INDEX(Tabella4[N°], MATCH("*"&amp;AF1817&amp;"*", Tabella4[DIPENDENTE], 0)), "0000"), "Non trovato"))</f>
        <v>0483</v>
      </c>
      <c r="E1817" s="38" t="str">
        <f>IF(AG1817="", "", IF(ISERROR(MATCH("*"&amp;AG1817&amp;"*", Tabella4[DIPENDENTE], 0)), "Non trovato", TEXT(INDEX(Tabella4[N°], MATCH("*"&amp;AG1817&amp;"*", Tabella4[DIPENDENTE], 0)), "0000")))</f>
        <v>1765</v>
      </c>
      <c r="F1817" s="48" t="str">
        <f t="shared" si="617"/>
        <v>SCARAVELLI</v>
      </c>
      <c r="G1817" s="48" t="str">
        <f t="shared" si="618"/>
        <v>SIRINGO</v>
      </c>
      <c r="H1817" s="57"/>
      <c r="I1817" s="68" t="str">
        <f t="shared" si="619"/>
        <v>02</v>
      </c>
      <c r="J1817" s="39" t="str">
        <f t="shared" si="630"/>
        <v/>
      </c>
      <c r="K1817" s="40" t="str">
        <f t="shared" si="631"/>
        <v>01:00</v>
      </c>
      <c r="L1817" s="48"/>
      <c r="M1817" s="41" t="str">
        <f t="shared" si="632"/>
        <v/>
      </c>
      <c r="N1817" s="41" t="str">
        <f t="shared" si="620"/>
        <v/>
      </c>
      <c r="O1817" s="10" t="str">
        <f t="shared" si="621"/>
        <v>01:00</v>
      </c>
      <c r="P1817" s="10" t="str">
        <f t="shared" si="622"/>
        <v/>
      </c>
      <c r="Q1817" s="48" t="str">
        <f t="shared" si="623"/>
        <v/>
      </c>
      <c r="R1817" s="48" t="str">
        <f t="shared" si="624"/>
        <v/>
      </c>
      <c r="S1817" s="42" t="str">
        <f t="shared" si="625"/>
        <v>DOPPIO</v>
      </c>
      <c r="T1817" s="57" t="str">
        <f>Tabella3[[#This Row],[Descrizione Attività]]</f>
        <v>1400: faretti per attività su FC-02</v>
      </c>
      <c r="U1817" s="57" t="str">
        <f>IF(Tabella1[[#This Row],[DATA]]="","","02")</f>
        <v>02</v>
      </c>
      <c r="V1817" s="34"/>
      <c r="W1817" s="34"/>
      <c r="X1817" s="33"/>
      <c r="Y1817" s="23"/>
      <c r="Z1817" s="21" t="str">
        <f t="shared" si="626"/>
        <v>venerdì</v>
      </c>
      <c r="AA1817" s="22">
        <f t="shared" si="627"/>
        <v>1</v>
      </c>
      <c r="AB1817" s="22" t="str">
        <f t="shared" si="628"/>
        <v>01:00</v>
      </c>
      <c r="AC1817" s="22" t="str">
        <f t="shared" si="629"/>
        <v>NO</v>
      </c>
      <c r="AD1817" s="46"/>
      <c r="AE1817" s="85">
        <v>45863</v>
      </c>
      <c r="AF1817" s="86" t="s">
        <v>51</v>
      </c>
      <c r="AG1817" s="86" t="s">
        <v>112</v>
      </c>
      <c r="AH1817" s="75">
        <v>5400258771</v>
      </c>
      <c r="AI1817" s="86">
        <v>10</v>
      </c>
      <c r="AJ1817" s="87">
        <v>8</v>
      </c>
      <c r="AK1817" s="87">
        <v>9</v>
      </c>
      <c r="AL1817" s="87">
        <v>2</v>
      </c>
      <c r="AM1817" s="86" t="s">
        <v>319</v>
      </c>
      <c r="AN1817" s="86" t="s">
        <v>45</v>
      </c>
      <c r="AO1817" s="75" t="s">
        <v>61</v>
      </c>
    </row>
    <row r="1818" spans="1:41" ht="14.45" customHeight="1">
      <c r="A1818" s="38"/>
      <c r="B1818" s="9">
        <f t="shared" si="616"/>
        <v>45863</v>
      </c>
      <c r="C1818" s="39">
        <f t="shared" si="633"/>
        <v>404</v>
      </c>
      <c r="D1818" s="38" t="str">
        <f>IF(AF1818="", "", IFERROR(TEXT(INDEX(Tabella4[N°], MATCH("*"&amp;AF1818&amp;"*", Tabella4[DIPENDENTE], 0)), "0000"), "Non trovato"))</f>
        <v>0483</v>
      </c>
      <c r="E1818" s="38" t="str">
        <f>IF(AG1818="", "", IF(ISERROR(MATCH("*"&amp;AG1818&amp;"*", Tabella4[DIPENDENTE], 0)), "Non trovato", TEXT(INDEX(Tabella4[N°], MATCH("*"&amp;AG1818&amp;"*", Tabella4[DIPENDENTE], 0)), "0000")))</f>
        <v>1765</v>
      </c>
      <c r="F1818" s="48" t="str">
        <f t="shared" si="617"/>
        <v>SCARAVELLI</v>
      </c>
      <c r="G1818" s="48" t="str">
        <f t="shared" si="618"/>
        <v>SIRINGO</v>
      </c>
      <c r="H1818" s="57"/>
      <c r="I1818" s="68" t="str">
        <f t="shared" si="619"/>
        <v>02</v>
      </c>
      <c r="J1818" s="39" t="str">
        <f t="shared" si="630"/>
        <v>01:30</v>
      </c>
      <c r="K1818" s="40" t="str">
        <f t="shared" si="631"/>
        <v/>
      </c>
      <c r="L1818" s="48"/>
      <c r="M1818" s="41" t="str">
        <f t="shared" si="632"/>
        <v/>
      </c>
      <c r="N1818" s="41" t="str">
        <f t="shared" si="620"/>
        <v/>
      </c>
      <c r="O1818" s="10" t="str">
        <f t="shared" si="621"/>
        <v>01:30</v>
      </c>
      <c r="P1818" s="10" t="str">
        <f t="shared" si="622"/>
        <v/>
      </c>
      <c r="Q1818" s="48" t="str">
        <f t="shared" si="623"/>
        <v/>
      </c>
      <c r="R1818" s="48" t="str">
        <f t="shared" si="624"/>
        <v/>
      </c>
      <c r="S1818" s="42" t="str">
        <f t="shared" si="625"/>
        <v>DOPPIO</v>
      </c>
      <c r="T1818" s="57" t="str">
        <f>Tabella3[[#This Row],[Descrizione Attività]]</f>
        <v>ORE CONTO PROPRIO</v>
      </c>
      <c r="U1818" s="57" t="str">
        <f>IF(Tabella1[[#This Row],[DATA]]="","","02")</f>
        <v>02</v>
      </c>
      <c r="V1818" s="34"/>
      <c r="W1818" s="34"/>
      <c r="X1818" s="33"/>
      <c r="Y1818" s="23"/>
      <c r="Z1818" s="21" t="str">
        <f t="shared" si="626"/>
        <v>venerdì</v>
      </c>
      <c r="AA1818" s="22">
        <f t="shared" si="627"/>
        <v>1.5</v>
      </c>
      <c r="AB1818" s="22" t="str">
        <f t="shared" si="628"/>
        <v>01:30</v>
      </c>
      <c r="AC1818" s="22" t="str">
        <f t="shared" si="629"/>
        <v>NO</v>
      </c>
      <c r="AD1818" s="46"/>
      <c r="AE1818" s="85">
        <v>45863</v>
      </c>
      <c r="AF1818" s="86" t="s">
        <v>51</v>
      </c>
      <c r="AG1818" s="86" t="s">
        <v>112</v>
      </c>
      <c r="AH1818" s="75">
        <v>4041</v>
      </c>
      <c r="AI1818" s="86">
        <v>10</v>
      </c>
      <c r="AJ1818" s="87">
        <v>9</v>
      </c>
      <c r="AK1818" s="87">
        <v>10.3</v>
      </c>
      <c r="AL1818" s="87">
        <v>3</v>
      </c>
      <c r="AM1818" s="86" t="s">
        <v>62</v>
      </c>
      <c r="AN1818" s="86" t="s">
        <v>49</v>
      </c>
      <c r="AO1818" s="75">
        <v>4041</v>
      </c>
    </row>
    <row r="1819" spans="1:41" ht="14.45" customHeight="1">
      <c r="A1819" s="38"/>
      <c r="B1819" s="9">
        <f t="shared" si="616"/>
        <v>45863</v>
      </c>
      <c r="C1819" s="39">
        <f t="shared" si="633"/>
        <v>404</v>
      </c>
      <c r="D1819" s="38" t="str">
        <f>IF(AF1819="", "", IFERROR(TEXT(INDEX(Tabella4[N°], MATCH("*"&amp;AF1819&amp;"*", Tabella4[DIPENDENTE], 0)), "0000"), "Non trovato"))</f>
        <v>0483</v>
      </c>
      <c r="E1819" s="38" t="str">
        <f>IF(AG1819="", "", IF(ISERROR(MATCH("*"&amp;AG1819&amp;"*", Tabella4[DIPENDENTE], 0)), "Non trovato", TEXT(INDEX(Tabella4[N°], MATCH("*"&amp;AG1819&amp;"*", Tabella4[DIPENDENTE], 0)), "0000")))</f>
        <v>1765</v>
      </c>
      <c r="F1819" s="48" t="str">
        <f t="shared" si="617"/>
        <v>SCARAVELLI</v>
      </c>
      <c r="G1819" s="48" t="str">
        <f t="shared" si="618"/>
        <v>SIRINGO</v>
      </c>
      <c r="H1819" s="57"/>
      <c r="I1819" s="68" t="str">
        <f t="shared" si="619"/>
        <v>02</v>
      </c>
      <c r="J1819" s="39" t="str">
        <f t="shared" si="630"/>
        <v>01:30</v>
      </c>
      <c r="K1819" s="40" t="str">
        <f t="shared" si="631"/>
        <v/>
      </c>
      <c r="L1819" s="48"/>
      <c r="M1819" s="41" t="str">
        <f t="shared" si="632"/>
        <v/>
      </c>
      <c r="N1819" s="41" t="str">
        <f t="shared" si="620"/>
        <v/>
      </c>
      <c r="O1819" s="10" t="str">
        <f t="shared" si="621"/>
        <v>01:30</v>
      </c>
      <c r="P1819" s="10" t="str">
        <f t="shared" si="622"/>
        <v/>
      </c>
      <c r="Q1819" s="48" t="str">
        <f t="shared" si="623"/>
        <v/>
      </c>
      <c r="R1819" s="48" t="str">
        <f t="shared" si="624"/>
        <v/>
      </c>
      <c r="S1819" s="42" t="str">
        <f t="shared" si="625"/>
        <v>DOPPIO</v>
      </c>
      <c r="T1819" s="57" t="str">
        <f>Tabella3[[#This Row],[Descrizione Attività]]</f>
        <v>ORE CONTO PROPRIO</v>
      </c>
      <c r="U1819" s="57" t="str">
        <f>IF(Tabella1[[#This Row],[DATA]]="","","02")</f>
        <v>02</v>
      </c>
      <c r="V1819" s="34"/>
      <c r="W1819" s="34"/>
      <c r="X1819" s="33"/>
      <c r="Y1819" s="23"/>
      <c r="Z1819" s="21" t="str">
        <f t="shared" si="626"/>
        <v>venerdì</v>
      </c>
      <c r="AA1819" s="22">
        <f t="shared" si="627"/>
        <v>1.5</v>
      </c>
      <c r="AB1819" s="22" t="str">
        <f t="shared" si="628"/>
        <v>01:30</v>
      </c>
      <c r="AC1819" s="22" t="str">
        <f t="shared" si="629"/>
        <v>NO</v>
      </c>
      <c r="AD1819" s="46"/>
      <c r="AE1819" s="85">
        <v>45863</v>
      </c>
      <c r="AF1819" s="86" t="s">
        <v>51</v>
      </c>
      <c r="AG1819" s="86" t="s">
        <v>112</v>
      </c>
      <c r="AH1819" s="75">
        <v>4041</v>
      </c>
      <c r="AI1819" s="86">
        <v>10</v>
      </c>
      <c r="AJ1819" s="87">
        <v>10.3</v>
      </c>
      <c r="AK1819" s="87">
        <v>12</v>
      </c>
      <c r="AL1819" s="87">
        <v>3</v>
      </c>
      <c r="AM1819" s="86" t="s">
        <v>62</v>
      </c>
      <c r="AN1819" s="86" t="s">
        <v>49</v>
      </c>
      <c r="AO1819" s="75">
        <v>4041</v>
      </c>
    </row>
    <row r="1820" spans="1:41" ht="14.45" customHeight="1">
      <c r="A1820" s="38"/>
      <c r="B1820" s="9">
        <f t="shared" si="616"/>
        <v>45863</v>
      </c>
      <c r="C1820" s="39">
        <f t="shared" si="633"/>
        <v>5400251870</v>
      </c>
      <c r="D1820" s="38" t="str">
        <f>IF(AF1820="", "", IFERROR(TEXT(INDEX(Tabella4[N°], MATCH("*"&amp;AF1820&amp;"*", Tabella4[DIPENDENTE], 0)), "0000"), "Non trovato"))</f>
        <v>0475</v>
      </c>
      <c r="E1820" s="38" t="str">
        <f>IF(AG1820="", "", IF(ISERROR(MATCH("*"&amp;AG1820&amp;"*", Tabella4[DIPENDENTE], 0)), "Non trovato", TEXT(INDEX(Tabella4[N°], MATCH("*"&amp;AG1820&amp;"*", Tabella4[DIPENDENTE], 0)), "0000")))</f>
        <v/>
      </c>
      <c r="F1820" s="48" t="str">
        <f t="shared" si="617"/>
        <v>TRINGALI</v>
      </c>
      <c r="G1820" s="48" t="str">
        <f t="shared" si="618"/>
        <v/>
      </c>
      <c r="H1820" s="57"/>
      <c r="I1820" s="68" t="str">
        <f t="shared" si="619"/>
        <v>02</v>
      </c>
      <c r="J1820" s="39" t="str">
        <f t="shared" si="630"/>
        <v/>
      </c>
      <c r="K1820" s="40" t="str">
        <f t="shared" si="631"/>
        <v>06:00</v>
      </c>
      <c r="L1820" s="48"/>
      <c r="M1820" s="41" t="str">
        <f t="shared" si="632"/>
        <v/>
      </c>
      <c r="N1820" s="41" t="str">
        <f t="shared" si="620"/>
        <v/>
      </c>
      <c r="O1820" s="10" t="str">
        <f t="shared" si="621"/>
        <v>06:00</v>
      </c>
      <c r="P1820" s="10" t="str">
        <f t="shared" si="622"/>
        <v/>
      </c>
      <c r="Q1820" s="48" t="str">
        <f t="shared" si="623"/>
        <v/>
      </c>
      <c r="R1820" s="48" t="str">
        <f t="shared" si="624"/>
        <v/>
      </c>
      <c r="S1820" s="42" t="str">
        <f t="shared" si="625"/>
        <v>SINGOLO</v>
      </c>
      <c r="T1820" s="57" t="str">
        <f>Tabella3[[#This Row],[Descrizione Attività]]</f>
        <v>LAVORI ELESTRUM SOST 500 T-103</v>
      </c>
      <c r="U1820" s="57" t="str">
        <f>IF(Tabella1[[#This Row],[DATA]]="","","02")</f>
        <v>02</v>
      </c>
      <c r="V1820" s="34"/>
      <c r="W1820" s="34"/>
      <c r="X1820" s="33"/>
      <c r="Y1820" s="23"/>
      <c r="Z1820" s="21" t="str">
        <f t="shared" si="626"/>
        <v>venerdì</v>
      </c>
      <c r="AA1820" s="22">
        <f t="shared" si="627"/>
        <v>6</v>
      </c>
      <c r="AB1820" s="22" t="str">
        <f t="shared" si="628"/>
        <v>06:00</v>
      </c>
      <c r="AC1820" s="22" t="str">
        <f t="shared" si="629"/>
        <v>NO</v>
      </c>
      <c r="AD1820" s="46"/>
      <c r="AE1820" s="85">
        <v>45863</v>
      </c>
      <c r="AF1820" s="86" t="s">
        <v>57</v>
      </c>
      <c r="AG1820" s="86"/>
      <c r="AH1820" s="75">
        <v>5400251870</v>
      </c>
      <c r="AI1820" s="86">
        <v>10</v>
      </c>
      <c r="AJ1820" s="87">
        <v>9</v>
      </c>
      <c r="AK1820" s="87">
        <v>12</v>
      </c>
      <c r="AL1820" s="87">
        <v>6</v>
      </c>
      <c r="AM1820" s="86" t="s">
        <v>283</v>
      </c>
      <c r="AN1820" s="86" t="s">
        <v>45</v>
      </c>
      <c r="AO1820" s="75" t="s">
        <v>61</v>
      </c>
    </row>
    <row r="1821" spans="1:41" ht="14.45" customHeight="1">
      <c r="A1821" s="38"/>
      <c r="B1821" s="9">
        <f t="shared" si="616"/>
        <v>45863</v>
      </c>
      <c r="C1821" s="39">
        <f t="shared" si="633"/>
        <v>404</v>
      </c>
      <c r="D1821" s="38" t="str">
        <f>IF(AF1821="", "", IFERROR(TEXT(INDEX(Tabella4[N°], MATCH("*"&amp;AF1821&amp;"*", Tabella4[DIPENDENTE], 0)), "0000"), "Non trovato"))</f>
        <v>0319</v>
      </c>
      <c r="E1821" s="38" t="str">
        <f>IF(AG1821="", "", IF(ISERROR(MATCH("*"&amp;AG1821&amp;"*", Tabella4[DIPENDENTE], 0)), "Non trovato", TEXT(INDEX(Tabella4[N°], MATCH("*"&amp;AG1821&amp;"*", Tabella4[DIPENDENTE], 0)), "0000")))</f>
        <v/>
      </c>
      <c r="F1821" s="48" t="str">
        <f t="shared" si="617"/>
        <v>AMARA</v>
      </c>
      <c r="G1821" s="48" t="str">
        <f t="shared" si="618"/>
        <v/>
      </c>
      <c r="H1821" s="57"/>
      <c r="I1821" s="68" t="str">
        <f t="shared" si="619"/>
        <v>02</v>
      </c>
      <c r="J1821" s="39" t="str">
        <f t="shared" si="630"/>
        <v>02:00</v>
      </c>
      <c r="K1821" s="40" t="str">
        <f t="shared" si="631"/>
        <v/>
      </c>
      <c r="L1821" s="48"/>
      <c r="M1821" s="41" t="str">
        <f t="shared" si="632"/>
        <v/>
      </c>
      <c r="N1821" s="41" t="str">
        <f t="shared" si="620"/>
        <v/>
      </c>
      <c r="O1821" s="10" t="str">
        <f t="shared" si="621"/>
        <v>02:00</v>
      </c>
      <c r="P1821" s="10" t="str">
        <f t="shared" si="622"/>
        <v/>
      </c>
      <c r="Q1821" s="48" t="str">
        <f t="shared" si="623"/>
        <v/>
      </c>
      <c r="R1821" s="48" t="str">
        <f t="shared" si="624"/>
        <v/>
      </c>
      <c r="S1821" s="42" t="str">
        <f t="shared" si="625"/>
        <v>SINGOLO</v>
      </c>
      <c r="T1821" s="57" t="str">
        <f>Tabella3[[#This Row],[Descrizione Attività]]</f>
        <v>ORE CONTO PROPRIO</v>
      </c>
      <c r="U1821" s="57" t="str">
        <f>IF(Tabella1[[#This Row],[DATA]]="","","02")</f>
        <v>02</v>
      </c>
      <c r="V1821" s="34"/>
      <c r="W1821" s="34"/>
      <c r="X1821" s="33"/>
      <c r="Y1821" s="23"/>
      <c r="Z1821" s="21" t="str">
        <f t="shared" si="626"/>
        <v>venerdì</v>
      </c>
      <c r="AA1821" s="22">
        <f t="shared" si="627"/>
        <v>2</v>
      </c>
      <c r="AB1821" s="22" t="str">
        <f t="shared" si="628"/>
        <v>02:00</v>
      </c>
      <c r="AC1821" s="22" t="str">
        <f t="shared" si="629"/>
        <v>NO</v>
      </c>
      <c r="AD1821" s="46"/>
      <c r="AE1821" s="85">
        <v>45863</v>
      </c>
      <c r="AF1821" s="86" t="s">
        <v>155</v>
      </c>
      <c r="AG1821" s="86"/>
      <c r="AH1821" s="75">
        <v>4041</v>
      </c>
      <c r="AI1821" s="86">
        <v>10</v>
      </c>
      <c r="AJ1821" s="87">
        <v>12</v>
      </c>
      <c r="AK1821" s="87">
        <v>14</v>
      </c>
      <c r="AL1821" s="87">
        <v>2</v>
      </c>
      <c r="AM1821" s="86" t="s">
        <v>62</v>
      </c>
      <c r="AN1821" s="86" t="s">
        <v>49</v>
      </c>
      <c r="AO1821" s="75">
        <v>4041</v>
      </c>
    </row>
    <row r="1822" spans="1:41" ht="14.45" customHeight="1">
      <c r="A1822" s="38"/>
      <c r="B1822" s="9">
        <f t="shared" si="616"/>
        <v>45863</v>
      </c>
      <c r="C1822" s="39">
        <f t="shared" si="633"/>
        <v>5400257234</v>
      </c>
      <c r="D1822" s="38" t="str">
        <f>IF(AF1822="", "", IFERROR(TEXT(INDEX(Tabella4[N°], MATCH("*"&amp;AF1822&amp;"*", Tabella4[DIPENDENTE], 0)), "0000"), "Non trovato"))</f>
        <v>1894</v>
      </c>
      <c r="E1822" s="38" t="str">
        <f>IF(AG1822="", "", IF(ISERROR(MATCH("*"&amp;AG1822&amp;"*", Tabella4[DIPENDENTE], 0)), "Non trovato", TEXT(INDEX(Tabella4[N°], MATCH("*"&amp;AG1822&amp;"*", Tabella4[DIPENDENTE], 0)), "0000")))</f>
        <v>0285</v>
      </c>
      <c r="F1822" s="48" t="str">
        <f t="shared" si="617"/>
        <v>CORTESE</v>
      </c>
      <c r="G1822" s="48" t="str">
        <f t="shared" si="618"/>
        <v>GALIFFI</v>
      </c>
      <c r="H1822" s="57"/>
      <c r="I1822" s="68" t="str">
        <f t="shared" si="619"/>
        <v>02</v>
      </c>
      <c r="J1822" s="39" t="str">
        <f t="shared" si="630"/>
        <v/>
      </c>
      <c r="K1822" s="40" t="str">
        <f t="shared" si="631"/>
        <v>06:00</v>
      </c>
      <c r="L1822" s="48"/>
      <c r="M1822" s="41" t="str">
        <f t="shared" si="632"/>
        <v/>
      </c>
      <c r="N1822" s="41" t="str">
        <f t="shared" si="620"/>
        <v/>
      </c>
      <c r="O1822" s="10" t="str">
        <f t="shared" si="621"/>
        <v>06:00</v>
      </c>
      <c r="P1822" s="10" t="str">
        <f t="shared" si="622"/>
        <v/>
      </c>
      <c r="Q1822" s="48" t="str">
        <f t="shared" si="623"/>
        <v/>
      </c>
      <c r="R1822" s="48" t="str">
        <f t="shared" si="624"/>
        <v/>
      </c>
      <c r="S1822" s="42" t="str">
        <f t="shared" si="625"/>
        <v>DOPPIO</v>
      </c>
      <c r="T1822" s="57" t="str">
        <f>Tabella3[[#This Row],[Descrizione Attività]]</f>
        <v>Utilities: squ elett correttiva Luglio</v>
      </c>
      <c r="U1822" s="57" t="str">
        <f>IF(Tabella1[[#This Row],[DATA]]="","","02")</f>
        <v>02</v>
      </c>
      <c r="V1822" s="34"/>
      <c r="W1822" s="34"/>
      <c r="X1822" s="33"/>
      <c r="Y1822" s="23"/>
      <c r="Z1822" s="21" t="str">
        <f t="shared" si="626"/>
        <v>venerdì</v>
      </c>
      <c r="AA1822" s="22">
        <f t="shared" si="627"/>
        <v>6</v>
      </c>
      <c r="AB1822" s="22" t="str">
        <f t="shared" si="628"/>
        <v>06:00</v>
      </c>
      <c r="AC1822" s="22" t="str">
        <f t="shared" si="629"/>
        <v>NO</v>
      </c>
      <c r="AD1822" s="46"/>
      <c r="AE1822" s="85">
        <v>45863</v>
      </c>
      <c r="AF1822" s="86" t="s">
        <v>58</v>
      </c>
      <c r="AG1822" s="86" t="s">
        <v>267</v>
      </c>
      <c r="AH1822" s="75">
        <v>5400257234</v>
      </c>
      <c r="AI1822" s="86">
        <v>10</v>
      </c>
      <c r="AJ1822" s="87">
        <v>6</v>
      </c>
      <c r="AK1822" s="87">
        <v>12</v>
      </c>
      <c r="AL1822" s="87">
        <v>12</v>
      </c>
      <c r="AM1822" s="86" t="s">
        <v>265</v>
      </c>
      <c r="AN1822" s="86" t="s">
        <v>45</v>
      </c>
      <c r="AO1822" s="75" t="s">
        <v>61</v>
      </c>
    </row>
    <row r="1823" spans="1:41" ht="14.45" customHeight="1">
      <c r="A1823" s="38"/>
      <c r="B1823" s="9">
        <f t="shared" si="616"/>
        <v>45863</v>
      </c>
      <c r="C1823" s="39" t="str">
        <f t="shared" si="633"/>
        <v>ALTRO CANTIERE</v>
      </c>
      <c r="D1823" s="38" t="str">
        <f>IF(AF1823="", "", IFERROR(TEXT(INDEX(Tabella4[N°], MATCH("*"&amp;AF1823&amp;"*", Tabella4[DIPENDENTE], 0)), "0000"), "Non trovato"))</f>
        <v>0803</v>
      </c>
      <c r="E1823" s="38" t="str">
        <f>IF(AG1823="", "", IF(ISERROR(MATCH("*"&amp;AG1823&amp;"*", Tabella4[DIPENDENTE], 0)), "Non trovato", TEXT(INDEX(Tabella4[N°], MATCH("*"&amp;AG1823&amp;"*", Tabella4[DIPENDENTE], 0)), "0000")))</f>
        <v>2119</v>
      </c>
      <c r="F1823" s="48" t="str">
        <f t="shared" si="617"/>
        <v>SPINALI V</v>
      </c>
      <c r="G1823" s="48" t="str">
        <f t="shared" si="618"/>
        <v>PLATANIA M</v>
      </c>
      <c r="H1823" s="57"/>
      <c r="I1823" s="68" t="str">
        <f t="shared" si="619"/>
        <v>02</v>
      </c>
      <c r="J1823" s="39" t="str">
        <f t="shared" si="630"/>
        <v/>
      </c>
      <c r="K1823" s="40" t="str">
        <f t="shared" si="631"/>
        <v/>
      </c>
      <c r="L1823" s="48"/>
      <c r="M1823" s="41" t="str">
        <f t="shared" si="632"/>
        <v/>
      </c>
      <c r="N1823" s="41" t="str">
        <f t="shared" si="620"/>
        <v/>
      </c>
      <c r="O1823" s="10" t="str">
        <f t="shared" si="621"/>
        <v>06:00</v>
      </c>
      <c r="P1823" s="10" t="str">
        <f t="shared" si="622"/>
        <v/>
      </c>
      <c r="Q1823" s="48" t="str">
        <f t="shared" si="623"/>
        <v/>
      </c>
      <c r="R1823" s="48" t="str">
        <f t="shared" si="624"/>
        <v/>
      </c>
      <c r="S1823" s="42" t="str">
        <f t="shared" si="625"/>
        <v>DOPPIO</v>
      </c>
      <c r="T1823" s="57" t="str">
        <f>Tabella3[[#This Row],[Descrizione Attività]]</f>
        <v>ALTRO CANTIERE</v>
      </c>
      <c r="U1823" s="57" t="str">
        <f>IF(Tabella1[[#This Row],[DATA]]="","","02")</f>
        <v>02</v>
      </c>
      <c r="V1823" s="34"/>
      <c r="W1823" s="34"/>
      <c r="X1823" s="33"/>
      <c r="Y1823" s="23"/>
      <c r="Z1823" s="21" t="str">
        <f t="shared" si="626"/>
        <v>venerdì</v>
      </c>
      <c r="AA1823" s="22">
        <f t="shared" si="627"/>
        <v>6</v>
      </c>
      <c r="AB1823" s="22" t="str">
        <f t="shared" si="628"/>
        <v>06:00</v>
      </c>
      <c r="AC1823" s="22" t="str">
        <f t="shared" si="629"/>
        <v>NO</v>
      </c>
      <c r="AD1823" s="46"/>
      <c r="AE1823" s="85">
        <v>45863</v>
      </c>
      <c r="AF1823" s="86" t="s">
        <v>69</v>
      </c>
      <c r="AG1823" s="86" t="s">
        <v>277</v>
      </c>
      <c r="AH1823" s="75">
        <v>4047</v>
      </c>
      <c r="AI1823" s="86">
        <v>10</v>
      </c>
      <c r="AJ1823" s="87">
        <v>6</v>
      </c>
      <c r="AK1823" s="87">
        <v>12</v>
      </c>
      <c r="AL1823" s="87">
        <v>12</v>
      </c>
      <c r="AM1823" s="86" t="s">
        <v>70</v>
      </c>
      <c r="AN1823" s="86" t="s">
        <v>49</v>
      </c>
      <c r="AO1823" s="75">
        <v>4047</v>
      </c>
    </row>
    <row r="1824" spans="1:41" ht="14.45" customHeight="1">
      <c r="A1824" s="38"/>
      <c r="B1824" s="9">
        <f t="shared" si="616"/>
        <v>45863</v>
      </c>
      <c r="C1824" s="39">
        <f t="shared" si="633"/>
        <v>5400257239</v>
      </c>
      <c r="D1824" s="38" t="str">
        <f>IF(AF1824="", "", IFERROR(TEXT(INDEX(Tabella4[N°], MATCH("*"&amp;AF1824&amp;"*", Tabella4[DIPENDENTE], 0)), "0000"), "Non trovato"))</f>
        <v>0552</v>
      </c>
      <c r="E1824" s="38" t="str">
        <f>IF(AG1824="", "", IF(ISERROR(MATCH("*"&amp;AG1824&amp;"*", Tabella4[DIPENDENTE], 0)), "Non trovato", TEXT(INDEX(Tabella4[N°], MATCH("*"&amp;AG1824&amp;"*", Tabella4[DIPENDENTE], 0)), "0000")))</f>
        <v>0431</v>
      </c>
      <c r="F1824" s="48" t="str">
        <f t="shared" si="617"/>
        <v>DI MARE</v>
      </c>
      <c r="G1824" s="48" t="str">
        <f t="shared" si="618"/>
        <v>DI NICOLA</v>
      </c>
      <c r="H1824" s="57"/>
      <c r="I1824" s="68" t="str">
        <f t="shared" si="619"/>
        <v>02</v>
      </c>
      <c r="J1824" s="39" t="str">
        <f t="shared" si="630"/>
        <v/>
      </c>
      <c r="K1824" s="40" t="str">
        <f t="shared" si="631"/>
        <v>06:00</v>
      </c>
      <c r="L1824" s="48"/>
      <c r="M1824" s="41" t="str">
        <f t="shared" si="632"/>
        <v/>
      </c>
      <c r="N1824" s="41" t="str">
        <f t="shared" si="620"/>
        <v/>
      </c>
      <c r="O1824" s="10" t="str">
        <f t="shared" si="621"/>
        <v>06:00</v>
      </c>
      <c r="P1824" s="10" t="str">
        <f t="shared" si="622"/>
        <v/>
      </c>
      <c r="Q1824" s="48" t="str">
        <f t="shared" si="623"/>
        <v/>
      </c>
      <c r="R1824" s="48" t="str">
        <f t="shared" si="624"/>
        <v/>
      </c>
      <c r="S1824" s="42" t="str">
        <f t="shared" si="625"/>
        <v>DOPPIO</v>
      </c>
      <c r="T1824" s="57" t="str">
        <f>Tabella3[[#This Row],[Descrizione Attività]]</f>
        <v>ARCOM BLE PON: squ ele corrett Luglio</v>
      </c>
      <c r="U1824" s="57" t="str">
        <f>IF(Tabella1[[#This Row],[DATA]]="","","02")</f>
        <v>02</v>
      </c>
      <c r="V1824" s="34"/>
      <c r="W1824" s="34"/>
      <c r="X1824" s="33"/>
      <c r="Y1824" s="23"/>
      <c r="Z1824" s="21" t="str">
        <f t="shared" si="626"/>
        <v>venerdì</v>
      </c>
      <c r="AA1824" s="22">
        <f t="shared" si="627"/>
        <v>6</v>
      </c>
      <c r="AB1824" s="22" t="str">
        <f t="shared" si="628"/>
        <v>06:00</v>
      </c>
      <c r="AC1824" s="22" t="str">
        <f t="shared" si="629"/>
        <v>NO</v>
      </c>
      <c r="AD1824" s="46"/>
      <c r="AE1824" s="85">
        <v>45863</v>
      </c>
      <c r="AF1824" s="86" t="s">
        <v>63</v>
      </c>
      <c r="AG1824" s="89" t="s">
        <v>64</v>
      </c>
      <c r="AH1824" s="75">
        <v>5400257239</v>
      </c>
      <c r="AI1824" s="86">
        <v>10</v>
      </c>
      <c r="AJ1824" s="87">
        <v>6</v>
      </c>
      <c r="AK1824" s="87">
        <v>12</v>
      </c>
      <c r="AL1824" s="87">
        <v>12</v>
      </c>
      <c r="AM1824" s="86" t="s">
        <v>258</v>
      </c>
      <c r="AN1824" s="86" t="s">
        <v>45</v>
      </c>
      <c r="AO1824" s="75" t="s">
        <v>61</v>
      </c>
    </row>
    <row r="1825" spans="1:41" ht="14.45" customHeight="1">
      <c r="A1825" s="38"/>
      <c r="B1825" s="9">
        <f t="shared" si="616"/>
        <v>45863</v>
      </c>
      <c r="C1825" s="39">
        <f t="shared" si="633"/>
        <v>5400257236</v>
      </c>
      <c r="D1825" s="38" t="str">
        <f>IF(AF1825="", "", IFERROR(TEXT(INDEX(Tabella4[N°], MATCH("*"&amp;AF1825&amp;"*", Tabella4[DIPENDENTE], 0)), "0000"), "Non trovato"))</f>
        <v>0370</v>
      </c>
      <c r="E1825" s="38" t="str">
        <f>IF(AG1825="", "", IF(ISERROR(MATCH("*"&amp;AG1825&amp;"*", Tabella4[DIPENDENTE], 0)), "Non trovato", TEXT(INDEX(Tabella4[N°], MATCH("*"&amp;AG1825&amp;"*", Tabella4[DIPENDENTE], 0)), "0000")))</f>
        <v>2011</v>
      </c>
      <c r="F1825" s="48" t="str">
        <f t="shared" si="617"/>
        <v>GARBINI</v>
      </c>
      <c r="G1825" s="48" t="str">
        <f t="shared" si="618"/>
        <v>SCAVULLO</v>
      </c>
      <c r="H1825" s="57"/>
      <c r="I1825" s="68" t="str">
        <f t="shared" si="619"/>
        <v>02</v>
      </c>
      <c r="J1825" s="39" t="str">
        <f t="shared" si="630"/>
        <v/>
      </c>
      <c r="K1825" s="40" t="str">
        <f t="shared" si="631"/>
        <v>03:00</v>
      </c>
      <c r="L1825" s="48"/>
      <c r="M1825" s="41" t="str">
        <f t="shared" si="632"/>
        <v/>
      </c>
      <c r="N1825" s="41" t="str">
        <f t="shared" si="620"/>
        <v/>
      </c>
      <c r="O1825" s="10" t="str">
        <f t="shared" si="621"/>
        <v>03:00</v>
      </c>
      <c r="P1825" s="10" t="str">
        <f t="shared" si="622"/>
        <v/>
      </c>
      <c r="Q1825" s="48" t="str">
        <f t="shared" si="623"/>
        <v/>
      </c>
      <c r="R1825" s="48" t="str">
        <f t="shared" si="624"/>
        <v/>
      </c>
      <c r="S1825" s="42" t="str">
        <f t="shared" si="625"/>
        <v>DOPPIO</v>
      </c>
      <c r="T1825" s="57" t="str">
        <f>Tabella3[[#This Row],[Descrizione Attività]]</f>
        <v>PA1S: squ elettr correttiva Luglio</v>
      </c>
      <c r="U1825" s="57" t="str">
        <f>IF(Tabella1[[#This Row],[DATA]]="","","02")</f>
        <v>02</v>
      </c>
      <c r="V1825" s="34"/>
      <c r="W1825" s="34"/>
      <c r="X1825" s="33"/>
      <c r="Y1825" s="23"/>
      <c r="Z1825" s="21" t="str">
        <f t="shared" si="626"/>
        <v>venerdì</v>
      </c>
      <c r="AA1825" s="22">
        <f t="shared" si="627"/>
        <v>3</v>
      </c>
      <c r="AB1825" s="22" t="str">
        <f t="shared" si="628"/>
        <v>03:00</v>
      </c>
      <c r="AC1825" s="22" t="str">
        <f t="shared" si="629"/>
        <v>NO</v>
      </c>
      <c r="AD1825" s="46"/>
      <c r="AE1825" s="85">
        <v>45863</v>
      </c>
      <c r="AF1825" s="86" t="s">
        <v>115</v>
      </c>
      <c r="AG1825" s="86" t="s">
        <v>84</v>
      </c>
      <c r="AH1825" s="75">
        <v>5400257236</v>
      </c>
      <c r="AI1825" s="86">
        <v>10</v>
      </c>
      <c r="AJ1825" s="87">
        <v>6</v>
      </c>
      <c r="AK1825" s="87">
        <v>9</v>
      </c>
      <c r="AL1825" s="87">
        <v>6</v>
      </c>
      <c r="AM1825" s="86" t="s">
        <v>254</v>
      </c>
      <c r="AN1825" s="86" t="s">
        <v>45</v>
      </c>
      <c r="AO1825" s="75" t="s">
        <v>61</v>
      </c>
    </row>
    <row r="1826" spans="1:41" ht="14.45" customHeight="1">
      <c r="A1826" s="38"/>
      <c r="B1826" s="9">
        <f t="shared" si="616"/>
        <v>45863</v>
      </c>
      <c r="C1826" s="39">
        <f t="shared" si="633"/>
        <v>5400257896</v>
      </c>
      <c r="D1826" s="38" t="str">
        <f>IF(AF1826="", "", IFERROR(TEXT(INDEX(Tabella4[N°], MATCH("*"&amp;AF1826&amp;"*", Tabella4[DIPENDENTE], 0)), "0000"), "Non trovato"))</f>
        <v>0370</v>
      </c>
      <c r="E1826" s="38" t="str">
        <f>IF(AG1826="", "", IF(ISERROR(MATCH("*"&amp;AG1826&amp;"*", Tabella4[DIPENDENTE], 0)), "Non trovato", TEXT(INDEX(Tabella4[N°], MATCH("*"&amp;AG1826&amp;"*", Tabella4[DIPENDENTE], 0)), "0000")))</f>
        <v>2011</v>
      </c>
      <c r="F1826" s="48" t="str">
        <f t="shared" si="617"/>
        <v>GARBINI</v>
      </c>
      <c r="G1826" s="48" t="str">
        <f t="shared" si="618"/>
        <v>SCAVULLO</v>
      </c>
      <c r="H1826" s="57"/>
      <c r="I1826" s="68" t="str">
        <f t="shared" si="619"/>
        <v>02</v>
      </c>
      <c r="J1826" s="39" t="str">
        <f t="shared" si="630"/>
        <v/>
      </c>
      <c r="K1826" s="40" t="str">
        <f t="shared" si="631"/>
        <v>03:00</v>
      </c>
      <c r="L1826" s="48"/>
      <c r="M1826" s="41" t="str">
        <f t="shared" si="632"/>
        <v/>
      </c>
      <c r="N1826" s="41" t="str">
        <f t="shared" si="620"/>
        <v/>
      </c>
      <c r="O1826" s="10" t="str">
        <f t="shared" si="621"/>
        <v>03:00</v>
      </c>
      <c r="P1826" s="10" t="str">
        <f t="shared" si="622"/>
        <v/>
      </c>
      <c r="Q1826" s="48" t="str">
        <f t="shared" si="623"/>
        <v/>
      </c>
      <c r="R1826" s="48" t="str">
        <f t="shared" si="624"/>
        <v/>
      </c>
      <c r="S1826" s="42" t="str">
        <f t="shared" si="625"/>
        <v>DOPPIO</v>
      </c>
      <c r="T1826" s="57" t="str">
        <f>Tabella3[[#This Row],[Descrizione Attività]]</f>
        <v>BLEND/TF 37-42-45-47: rip funzionalità</v>
      </c>
      <c r="U1826" s="57" t="str">
        <f>IF(Tabella1[[#This Row],[DATA]]="","","02")</f>
        <v>02</v>
      </c>
      <c r="V1826" s="34"/>
      <c r="W1826" s="34"/>
      <c r="X1826" s="33"/>
      <c r="Y1826" s="23"/>
      <c r="Z1826" s="21" t="str">
        <f t="shared" si="626"/>
        <v>venerdì</v>
      </c>
      <c r="AA1826" s="22">
        <f t="shared" si="627"/>
        <v>3</v>
      </c>
      <c r="AB1826" s="22" t="str">
        <f t="shared" si="628"/>
        <v>03:00</v>
      </c>
      <c r="AC1826" s="22" t="str">
        <f t="shared" si="629"/>
        <v>NO</v>
      </c>
      <c r="AD1826" s="46"/>
      <c r="AE1826" s="85">
        <v>45863</v>
      </c>
      <c r="AF1826" s="86" t="s">
        <v>115</v>
      </c>
      <c r="AG1826" s="86" t="s">
        <v>84</v>
      </c>
      <c r="AH1826" s="75">
        <v>5400257896</v>
      </c>
      <c r="AI1826" s="86">
        <v>10</v>
      </c>
      <c r="AJ1826" s="87">
        <v>9</v>
      </c>
      <c r="AK1826" s="87">
        <v>12</v>
      </c>
      <c r="AL1826" s="87">
        <v>6</v>
      </c>
      <c r="AM1826" s="86" t="s">
        <v>329</v>
      </c>
      <c r="AN1826" s="86" t="s">
        <v>45</v>
      </c>
      <c r="AO1826" s="75" t="s">
        <v>61</v>
      </c>
    </row>
    <row r="1827" spans="1:41" ht="14.45" customHeight="1">
      <c r="A1827" s="38"/>
      <c r="B1827" s="9">
        <f t="shared" si="616"/>
        <v>45863</v>
      </c>
      <c r="C1827" s="39">
        <f t="shared" si="633"/>
        <v>5400243313</v>
      </c>
      <c r="D1827" s="38" t="str">
        <f>IF(AF1827="", "", IFERROR(TEXT(INDEX(Tabella4[N°], MATCH("*"&amp;AF1827&amp;"*", Tabella4[DIPENDENTE], 0)), "0000"), "Non trovato"))</f>
        <v>1833</v>
      </c>
      <c r="E1827" s="38" t="str">
        <f>IF(AG1827="", "", IF(ISERROR(MATCH("*"&amp;AG1827&amp;"*", Tabella4[DIPENDENTE], 0)), "Non trovato", TEXT(INDEX(Tabella4[N°], MATCH("*"&amp;AG1827&amp;"*", Tabella4[DIPENDENTE], 0)), "0000")))</f>
        <v>1904</v>
      </c>
      <c r="F1827" s="48" t="str">
        <f t="shared" si="617"/>
        <v>MICELI</v>
      </c>
      <c r="G1827" s="48" t="str">
        <f t="shared" si="618"/>
        <v>LA ROCCA</v>
      </c>
      <c r="H1827" s="57"/>
      <c r="I1827" s="68" t="str">
        <f t="shared" si="619"/>
        <v>02</v>
      </c>
      <c r="J1827" s="39" t="str">
        <f t="shared" si="630"/>
        <v/>
      </c>
      <c r="K1827" s="40" t="str">
        <f t="shared" si="631"/>
        <v>06:00</v>
      </c>
      <c r="L1827" s="48"/>
      <c r="M1827" s="41" t="str">
        <f t="shared" si="632"/>
        <v/>
      </c>
      <c r="N1827" s="41" t="str">
        <f t="shared" si="620"/>
        <v/>
      </c>
      <c r="O1827" s="10" t="str">
        <f t="shared" si="621"/>
        <v>06:00</v>
      </c>
      <c r="P1827" s="10" t="str">
        <f t="shared" si="622"/>
        <v/>
      </c>
      <c r="Q1827" s="48" t="str">
        <f t="shared" si="623"/>
        <v/>
      </c>
      <c r="R1827" s="48" t="str">
        <f t="shared" si="624"/>
        <v/>
      </c>
      <c r="S1827" s="42" t="str">
        <f t="shared" si="625"/>
        <v>DOPPIO</v>
      </c>
      <c r="T1827" s="57" t="str">
        <f>Tabella3[[#This Row],[Descrizione Attività]]</f>
        <v>Assistenza ELE attività edili_2025</v>
      </c>
      <c r="U1827" s="57" t="str">
        <f>IF(Tabella1[[#This Row],[DATA]]="","","02")</f>
        <v>02</v>
      </c>
      <c r="V1827" s="34"/>
      <c r="W1827" s="34"/>
      <c r="X1827" s="33"/>
      <c r="Y1827" s="23"/>
      <c r="Z1827" s="21" t="str">
        <f t="shared" si="626"/>
        <v>venerdì</v>
      </c>
      <c r="AA1827" s="22">
        <f t="shared" si="627"/>
        <v>6</v>
      </c>
      <c r="AB1827" s="22" t="str">
        <f t="shared" si="628"/>
        <v>06:00</v>
      </c>
      <c r="AC1827" s="22" t="str">
        <f t="shared" si="629"/>
        <v>NO</v>
      </c>
      <c r="AD1827" s="46"/>
      <c r="AE1827" s="85">
        <v>45863</v>
      </c>
      <c r="AF1827" s="86" t="s">
        <v>82</v>
      </c>
      <c r="AG1827" s="86" t="s">
        <v>59</v>
      </c>
      <c r="AH1827" s="75">
        <v>5400243313</v>
      </c>
      <c r="AI1827" s="86">
        <v>10</v>
      </c>
      <c r="AJ1827" s="87">
        <v>6</v>
      </c>
      <c r="AK1827" s="87">
        <v>12</v>
      </c>
      <c r="AL1827" s="87">
        <v>12</v>
      </c>
      <c r="AM1827" s="86" t="s">
        <v>145</v>
      </c>
      <c r="AN1827" s="86" t="s">
        <v>45</v>
      </c>
      <c r="AO1827" s="75" t="s">
        <v>61</v>
      </c>
    </row>
    <row r="1828" spans="1:41" ht="14.45" customHeight="1">
      <c r="A1828" s="38"/>
      <c r="B1828" s="9">
        <f t="shared" si="616"/>
        <v>45863</v>
      </c>
      <c r="C1828" s="39">
        <f t="shared" si="633"/>
        <v>5400258707</v>
      </c>
      <c r="D1828" s="38" t="str">
        <f>IF(AF1828="", "", IFERROR(TEXT(INDEX(Tabella4[N°], MATCH("*"&amp;AF1828&amp;"*", Tabella4[DIPENDENTE], 0)), "0000"), "Non trovato"))</f>
        <v>0431</v>
      </c>
      <c r="E1828" s="38" t="str">
        <f>IF(AG1828="", "", IF(ISERROR(MATCH("*"&amp;AG1828&amp;"*", Tabella4[DIPENDENTE], 0)), "Non trovato", TEXT(INDEX(Tabella4[N°], MATCH("*"&amp;AG1828&amp;"*", Tabella4[DIPENDENTE], 0)), "0000")))</f>
        <v>2011</v>
      </c>
      <c r="F1828" s="48" t="str">
        <f t="shared" si="617"/>
        <v>DI NICOLA</v>
      </c>
      <c r="G1828" s="48" t="str">
        <f t="shared" si="618"/>
        <v>SCAVULLO</v>
      </c>
      <c r="H1828" s="57"/>
      <c r="I1828" s="68" t="str">
        <f t="shared" si="619"/>
        <v>02</v>
      </c>
      <c r="J1828" s="39" t="str">
        <f t="shared" si="630"/>
        <v/>
      </c>
      <c r="K1828" s="40" t="str">
        <f t="shared" si="631"/>
        <v>03:00</v>
      </c>
      <c r="L1828" s="48"/>
      <c r="M1828" s="41" t="str">
        <f t="shared" si="632"/>
        <v/>
      </c>
      <c r="N1828" s="41" t="str">
        <f t="shared" si="620"/>
        <v/>
      </c>
      <c r="O1828" s="10" t="str">
        <f t="shared" si="621"/>
        <v>03:00</v>
      </c>
      <c r="P1828" s="10" t="str">
        <f t="shared" si="622"/>
        <v/>
      </c>
      <c r="Q1828" s="48" t="str">
        <f t="shared" si="623"/>
        <v/>
      </c>
      <c r="R1828" s="48" t="str">
        <f t="shared" si="624"/>
        <v/>
      </c>
      <c r="S1828" s="42" t="str">
        <f t="shared" si="625"/>
        <v>DOPPIO</v>
      </c>
      <c r="T1828" s="57" t="str">
        <f>Tabella3[[#This Row],[Descrizione Attività]]</f>
        <v>coemi illuminazi provvisoria T301/E306</v>
      </c>
      <c r="U1828" s="57" t="str">
        <f>IF(Tabella1[[#This Row],[DATA]]="","","02")</f>
        <v>02</v>
      </c>
      <c r="V1828" s="34"/>
      <c r="W1828" s="34"/>
      <c r="X1828" s="33"/>
      <c r="Y1828" s="23"/>
      <c r="Z1828" s="21" t="str">
        <f t="shared" si="626"/>
        <v>venerdì</v>
      </c>
      <c r="AA1828" s="22">
        <f t="shared" si="627"/>
        <v>3</v>
      </c>
      <c r="AB1828" s="22" t="str">
        <f t="shared" si="628"/>
        <v>03:00</v>
      </c>
      <c r="AC1828" s="22" t="str">
        <f t="shared" si="629"/>
        <v>NO</v>
      </c>
      <c r="AD1828" s="46"/>
      <c r="AE1828" s="85">
        <v>45863</v>
      </c>
      <c r="AF1828" s="86" t="s">
        <v>64</v>
      </c>
      <c r="AG1828" s="86" t="s">
        <v>84</v>
      </c>
      <c r="AH1828" s="75">
        <v>5400258707</v>
      </c>
      <c r="AI1828" s="86">
        <v>10</v>
      </c>
      <c r="AJ1828" s="87">
        <v>12</v>
      </c>
      <c r="AK1828" s="87">
        <v>15</v>
      </c>
      <c r="AL1828" s="87">
        <v>6</v>
      </c>
      <c r="AM1828" s="86" t="s">
        <v>307</v>
      </c>
      <c r="AN1828" s="86" t="s">
        <v>45</v>
      </c>
      <c r="AO1828" s="75" t="s">
        <v>61</v>
      </c>
    </row>
    <row r="1829" spans="1:41" ht="14.45" customHeight="1">
      <c r="A1829" s="38"/>
      <c r="B1829" s="9">
        <f t="shared" si="616"/>
        <v>45863</v>
      </c>
      <c r="C1829" s="39">
        <f>IF(AH1829="","", IF(OR(AH1829=4041, AH1829=4042, AH1829=4043, AH1829=4044, AH1829=4045, AH1829=4046, AH1829=4048, AH1829=4049, AH1829=4051, AH1829=4052, AH1829=4053, AH1829=4054),
404,
IF(AH1829=4047,
"ALTRO CANTIERE",
IF(AH1829=4050,
430,
IF(LEN(AH1829)=5,
MID(AH1829, 1, 2) &amp; "/" &amp; MID(AH1829, 3, 3),
AH1829)
)
)
))</f>
        <v>5400259134</v>
      </c>
      <c r="D1829" s="38" t="str">
        <f>IF(AF1829="", "", IFERROR(TEXT(INDEX(Tabella4[N°], MATCH("*"&amp;AF1829&amp;"*", Tabella4[DIPENDENTE], 0)), "0000"), "Non trovato"))</f>
        <v>0552</v>
      </c>
      <c r="E1829" s="38" t="str">
        <f>IF(AG1829="", "", IF(ISERROR(MATCH("*"&amp;AG1829&amp;"*", Tabella4[DIPENDENTE], 0)), "Non trovato", TEXT(INDEX(Tabella4[N°], MATCH("*"&amp;AG1829&amp;"*", Tabella4[DIPENDENTE], 0)), "0000")))</f>
        <v>1969</v>
      </c>
      <c r="F1829" s="48" t="str">
        <f t="shared" si="617"/>
        <v>DI MARE</v>
      </c>
      <c r="G1829" s="48" t="str">
        <f t="shared" si="618"/>
        <v>BELLISTRI</v>
      </c>
      <c r="H1829" s="57"/>
      <c r="I1829" s="68" t="str">
        <f t="shared" si="619"/>
        <v>02</v>
      </c>
      <c r="J1829" s="39" t="str">
        <f t="shared" ref="J1829:J1859" si="634">IF(OR(AH1829=4041, AH1829=4048, AH1829=4049, AH1829=4054, AH1829=4050,AH1829=428),
IF(TEXT(VALUE(AB1829) -
IF(M1829&lt;&gt;"", VALUE(M1829), 0) -
IF(N1829&lt;&gt;"", VALUE(N1829), 0),
"[hh]:mm") = "00:00",
"",
TEXT(VALUE(AB1829) -
IF(M1829&lt;&gt;"", VALUE(M1829), 0) -
IF(N1829&lt;&gt;"", VALUE(N1829), 0),
"[hh]:mm")),
"")</f>
        <v/>
      </c>
      <c r="K1829" s="40" t="str">
        <f t="shared" ref="K1829:K1859" si="635">IF(AND(AH1829&lt;&gt;4041, AH1829&lt;&gt;428, AH1829&lt;&gt;4048, AH1829&lt;&gt;4054, AH1829&lt;&gt;4049, AH1829&lt;&gt;4045, AH1829&lt;&gt;4046, AH1829&lt;&gt;4052, AH1829&lt;&gt;4044, AH1829&lt;&gt;4042, AH1829&lt;&gt;4043, AH1829&lt;&gt;4053, AH1829&lt;&gt;4047, AH1829&lt;&gt;4050),
IF(ISERROR(TEXT(VALUE(AB1829) -
IF(M1829&lt;&gt;"", VALUE(M1829), 0) -
IF(N1829&lt;&gt;"", VALUE(N1829), 0),
"[hh]:mm")), "",
IF(TEXT(VALUE(AB1829) -
IF(M1829&lt;&gt;"", VALUE(M1829), 0) -
IF(N1829&lt;&gt;"", VALUE(N1829), 0),
"[hh]:mm") = "00:00",
"",
TEXT(VALUE(AB1829) -
IF(M1829&lt;&gt;"", VALUE(M1829), 0) -
IF(N1829&lt;&gt;"", VALUE(N1829), 0),
"[hh]:mm"))),
"")</f>
        <v>04:00</v>
      </c>
      <c r="L1829" s="48"/>
      <c r="M1829" s="41" t="str">
        <f t="shared" ref="M1829:M1859" si="636">IF(AND(AC1829="NO", OR(Z1829="lunedì", Z1829="martedì", Z1829="mercoledì", Z1829="giovedì", Z1829="venerdì")),
IF(Z1829="venerdì",
IF(VALUE(AB1829)&gt;VALUE("7:00"),TEXT(VALUE(AB1829)-VALUE("7:00"),"[hh]:mm"),""),
IF(VALUE(AB1829)&gt;VALUE("8:15"),TEXT(VALUE(AB1829)-VALUE("8:15"),"[hh]:mm"),"")
),
"")</f>
        <v/>
      </c>
      <c r="N1829" s="41" t="str">
        <f t="shared" si="620"/>
        <v/>
      </c>
      <c r="O1829" s="10" t="str">
        <f t="shared" si="621"/>
        <v>04:00</v>
      </c>
      <c r="P1829" s="10" t="str">
        <f t="shared" si="622"/>
        <v/>
      </c>
      <c r="Q1829" s="48" t="str">
        <f t="shared" si="623"/>
        <v/>
      </c>
      <c r="R1829" s="48" t="str">
        <f t="shared" si="624"/>
        <v/>
      </c>
      <c r="S1829" s="42" t="str">
        <f t="shared" si="625"/>
        <v>DOPPIO</v>
      </c>
      <c r="T1829" s="57" t="str">
        <f>Tabella3[[#This Row],[Descrizione Attività]]</f>
        <v>S/Pont-MP105S - revisione priorità 1</v>
      </c>
      <c r="U1829" s="57" t="str">
        <f>IF(Tabella1[[#This Row],[DATA]]="","","02")</f>
        <v>02</v>
      </c>
      <c r="V1829" s="34"/>
      <c r="W1829" s="34"/>
      <c r="X1829" s="33"/>
      <c r="Y1829" s="23"/>
      <c r="Z1829" s="21" t="str">
        <f t="shared" si="626"/>
        <v>venerdì</v>
      </c>
      <c r="AA1829" s="22">
        <f t="shared" si="627"/>
        <v>4</v>
      </c>
      <c r="AB1829" s="22" t="str">
        <f t="shared" si="628"/>
        <v>04:00</v>
      </c>
      <c r="AC1829" s="22" t="str">
        <f t="shared" si="629"/>
        <v>NO</v>
      </c>
      <c r="AD1829" s="46"/>
      <c r="AE1829" s="85">
        <v>45863</v>
      </c>
      <c r="AF1829" s="86" t="s">
        <v>63</v>
      </c>
      <c r="AG1829" s="86" t="s">
        <v>73</v>
      </c>
      <c r="AH1829" s="75">
        <v>5400259134</v>
      </c>
      <c r="AI1829" s="86">
        <v>10</v>
      </c>
      <c r="AJ1829" s="87">
        <v>12</v>
      </c>
      <c r="AK1829" s="87">
        <v>16</v>
      </c>
      <c r="AL1829" s="87">
        <v>8</v>
      </c>
      <c r="AM1829" s="86" t="s">
        <v>331</v>
      </c>
      <c r="AN1829" s="86" t="s">
        <v>45</v>
      </c>
      <c r="AO1829" s="75" t="s">
        <v>124</v>
      </c>
    </row>
    <row r="1830" spans="1:41" ht="14.45" customHeight="1">
      <c r="A1830" s="38"/>
      <c r="B1830" s="9">
        <f t="shared" si="616"/>
        <v>45863</v>
      </c>
      <c r="C1830" s="39">
        <f t="shared" ref="C1830:C1859" si="637">IF(AH1830="","", IF(OR(AH1830=4041, AH1830=4042, AH1830=4043, AH1830=4044, AH1830=4045, AH1830=4046, AH1830=4048, AH1830=4049, AH1830=4051, AH1830=4052, AH1830=4053, AH1830=4054),
404,
IF(AH1830=4047,
"ALTRO CANTIERE",
IF(AH1830=4050,
430,
IF(LEN(AH1830)=5,
MID(AH1830, 1, 2) &amp; "/" &amp; MID(AH1830, 3, 3),
AH1830)
)
)
))</f>
        <v>5400258563</v>
      </c>
      <c r="D1830" s="38" t="str">
        <f>IF(AF1830="", "", IFERROR(TEXT(INDEX(Tabella4[N°], MATCH("*"&amp;AF1830&amp;"*", Tabella4[DIPENDENTE], 0)), "0000"), "Non trovato"))</f>
        <v>2114</v>
      </c>
      <c r="E1830" s="38" t="str">
        <f>IF(AG1830="", "", IF(ISERROR(MATCH("*"&amp;AG1830&amp;"*", Tabella4[DIPENDENTE], 0)), "Non trovato", TEXT(INDEX(Tabella4[N°], MATCH("*"&amp;AG1830&amp;"*", Tabella4[DIPENDENTE], 0)), "0000")))</f>
        <v>2136</v>
      </c>
      <c r="F1830" s="48" t="str">
        <f t="shared" si="617"/>
        <v>GUARINO</v>
      </c>
      <c r="G1830" s="48" t="str">
        <f t="shared" si="618"/>
        <v>INTURRISI</v>
      </c>
      <c r="H1830" s="57"/>
      <c r="I1830" s="68" t="str">
        <f t="shared" si="619"/>
        <v>02</v>
      </c>
      <c r="J1830" s="39" t="str">
        <f t="shared" si="634"/>
        <v/>
      </c>
      <c r="K1830" s="40" t="str">
        <f t="shared" si="635"/>
        <v>06:00</v>
      </c>
      <c r="L1830" s="48"/>
      <c r="M1830" s="41" t="str">
        <f t="shared" si="636"/>
        <v/>
      </c>
      <c r="N1830" s="41" t="str">
        <f t="shared" si="620"/>
        <v/>
      </c>
      <c r="O1830" s="10" t="str">
        <f t="shared" si="621"/>
        <v>06:00</v>
      </c>
      <c r="P1830" s="10" t="str">
        <f t="shared" si="622"/>
        <v/>
      </c>
      <c r="Q1830" s="48" t="str">
        <f t="shared" si="623"/>
        <v/>
      </c>
      <c r="R1830" s="48" t="str">
        <f t="shared" si="624"/>
        <v/>
      </c>
      <c r="S1830" s="42" t="str">
        <f t="shared" si="625"/>
        <v>DOPPIO</v>
      </c>
      <c r="T1830" s="57" t="str">
        <f>Tabella3[[#This Row],[Descrizione Attività]]</f>
        <v>600: Ricerca guasti impianto luce</v>
      </c>
      <c r="U1830" s="57" t="str">
        <f>IF(Tabella1[[#This Row],[DATA]]="","","02")</f>
        <v>02</v>
      </c>
      <c r="V1830" s="34"/>
      <c r="W1830" s="34"/>
      <c r="X1830" s="33"/>
      <c r="Y1830" s="23"/>
      <c r="Z1830" s="21" t="str">
        <f t="shared" si="626"/>
        <v>venerdì</v>
      </c>
      <c r="AA1830" s="22">
        <f t="shared" si="627"/>
        <v>6</v>
      </c>
      <c r="AB1830" s="22" t="str">
        <f t="shared" si="628"/>
        <v>06:00</v>
      </c>
      <c r="AC1830" s="22" t="str">
        <f t="shared" si="629"/>
        <v>NO</v>
      </c>
      <c r="AD1830" s="46"/>
      <c r="AE1830" s="85">
        <v>45863</v>
      </c>
      <c r="AF1830" s="86" t="s">
        <v>43</v>
      </c>
      <c r="AG1830" s="86" t="s">
        <v>264</v>
      </c>
      <c r="AH1830" s="75">
        <v>5400258563</v>
      </c>
      <c r="AI1830" s="86">
        <v>10</v>
      </c>
      <c r="AJ1830" s="87">
        <v>6</v>
      </c>
      <c r="AK1830" s="87">
        <v>12</v>
      </c>
      <c r="AL1830" s="87">
        <v>12</v>
      </c>
      <c r="AM1830" s="86" t="s">
        <v>305</v>
      </c>
      <c r="AN1830" s="86" t="s">
        <v>45</v>
      </c>
      <c r="AO1830" s="75" t="s">
        <v>61</v>
      </c>
    </row>
    <row r="1831" spans="1:41" ht="14.45" customHeight="1">
      <c r="A1831" s="38"/>
      <c r="B1831" s="9">
        <f t="shared" si="616"/>
        <v>45863</v>
      </c>
      <c r="C1831" s="39">
        <f t="shared" si="637"/>
        <v>5400258638</v>
      </c>
      <c r="D1831" s="38" t="str">
        <f>IF(AF1831="", "", IFERROR(TEXT(INDEX(Tabella4[N°], MATCH("*"&amp;AF1831&amp;"*", Tabella4[DIPENDENTE], 0)), "0000"), "Non trovato"))</f>
        <v>0430</v>
      </c>
      <c r="E1831" s="38" t="str">
        <f>IF(AG1831="", "", IF(ISERROR(MATCH("*"&amp;AG1831&amp;"*", Tabella4[DIPENDENTE], 0)), "Non trovato", TEXT(INDEX(Tabella4[N°], MATCH("*"&amp;AG1831&amp;"*", Tabella4[DIPENDENTE], 0)), "0000")))</f>
        <v>0511</v>
      </c>
      <c r="F1831" s="48" t="str">
        <f t="shared" si="617"/>
        <v>DI GRANDE F ING</v>
      </c>
      <c r="G1831" s="48" t="str">
        <f t="shared" si="618"/>
        <v>DI GRANDE D</v>
      </c>
      <c r="H1831" s="57"/>
      <c r="I1831" s="68" t="str">
        <f t="shared" si="619"/>
        <v>02</v>
      </c>
      <c r="J1831" s="39" t="str">
        <f t="shared" si="634"/>
        <v/>
      </c>
      <c r="K1831" s="40" t="str">
        <f t="shared" si="635"/>
        <v>06:00</v>
      </c>
      <c r="L1831" s="48"/>
      <c r="M1831" s="41" t="str">
        <f t="shared" si="636"/>
        <v/>
      </c>
      <c r="N1831" s="41" t="str">
        <f t="shared" si="620"/>
        <v/>
      </c>
      <c r="O1831" s="10" t="str">
        <f t="shared" si="621"/>
        <v>06:00</v>
      </c>
      <c r="P1831" s="10" t="str">
        <f t="shared" si="622"/>
        <v/>
      </c>
      <c r="Q1831" s="48" t="str">
        <f t="shared" si="623"/>
        <v/>
      </c>
      <c r="R1831" s="48" t="str">
        <f t="shared" si="624"/>
        <v/>
      </c>
      <c r="S1831" s="42" t="str">
        <f t="shared" si="625"/>
        <v>DOPPIO</v>
      </c>
      <c r="T1831" s="57" t="str">
        <f>Tabella3[[#This Row],[Descrizione Attività]]</f>
        <v>diagnostica trasformatore</v>
      </c>
      <c r="U1831" s="57" t="str">
        <f>IF(Tabella1[[#This Row],[DATA]]="","","02")</f>
        <v>02</v>
      </c>
      <c r="V1831" s="34"/>
      <c r="W1831" s="34"/>
      <c r="X1831" s="33"/>
      <c r="Y1831" s="23"/>
      <c r="Z1831" s="21" t="str">
        <f t="shared" si="626"/>
        <v>venerdì</v>
      </c>
      <c r="AA1831" s="22">
        <f t="shared" si="627"/>
        <v>6</v>
      </c>
      <c r="AB1831" s="22" t="str">
        <f t="shared" si="628"/>
        <v>06:00</v>
      </c>
      <c r="AC1831" s="22" t="str">
        <f t="shared" si="629"/>
        <v>NO</v>
      </c>
      <c r="AD1831" s="46"/>
      <c r="AE1831" s="85">
        <v>45863</v>
      </c>
      <c r="AF1831" s="86" t="s">
        <v>289</v>
      </c>
      <c r="AG1831" s="86" t="s">
        <v>144</v>
      </c>
      <c r="AH1831" s="75">
        <v>5400258638</v>
      </c>
      <c r="AI1831" s="86">
        <v>10</v>
      </c>
      <c r="AJ1831" s="87">
        <v>8</v>
      </c>
      <c r="AK1831" s="87">
        <v>14</v>
      </c>
      <c r="AL1831" s="87">
        <v>12</v>
      </c>
      <c r="AM1831" s="86" t="s">
        <v>327</v>
      </c>
      <c r="AN1831" s="86" t="s">
        <v>45</v>
      </c>
      <c r="AO1831" s="75" t="s">
        <v>61</v>
      </c>
    </row>
    <row r="1832" spans="1:41" ht="14.45" customHeight="1">
      <c r="A1832" s="38"/>
      <c r="B1832" s="9">
        <f t="shared" si="616"/>
        <v>45863</v>
      </c>
      <c r="C1832" s="39">
        <f t="shared" si="637"/>
        <v>5400258638</v>
      </c>
      <c r="D1832" s="38" t="str">
        <f>IF(AF1832="", "", IFERROR(TEXT(INDEX(Tabella4[N°], MATCH("*"&amp;AF1832&amp;"*", Tabella4[DIPENDENTE], 0)), "0000"), "Non trovato"))</f>
        <v>0564</v>
      </c>
      <c r="E1832" s="38" t="str">
        <f>IF(AG1832="", "", IF(ISERROR(MATCH("*"&amp;AG1832&amp;"*", Tabella4[DIPENDENTE], 0)), "Non trovato", TEXT(INDEX(Tabella4[N°], MATCH("*"&amp;AG1832&amp;"*", Tabella4[DIPENDENTE], 0)), "0000")))</f>
        <v/>
      </c>
      <c r="F1832" s="48" t="str">
        <f t="shared" si="617"/>
        <v>ROSSITTO D</v>
      </c>
      <c r="G1832" s="48" t="str">
        <f t="shared" si="618"/>
        <v/>
      </c>
      <c r="H1832" s="57"/>
      <c r="I1832" s="68" t="str">
        <f t="shared" si="619"/>
        <v>02</v>
      </c>
      <c r="J1832" s="39" t="str">
        <f t="shared" si="634"/>
        <v/>
      </c>
      <c r="K1832" s="40" t="str">
        <f t="shared" si="635"/>
        <v>07:00</v>
      </c>
      <c r="L1832" s="48"/>
      <c r="M1832" s="41" t="str">
        <f t="shared" si="636"/>
        <v/>
      </c>
      <c r="N1832" s="41" t="str">
        <f t="shared" si="620"/>
        <v/>
      </c>
      <c r="O1832" s="10" t="str">
        <f t="shared" si="621"/>
        <v>07:00</v>
      </c>
      <c r="P1832" s="10" t="str">
        <f t="shared" si="622"/>
        <v/>
      </c>
      <c r="Q1832" s="48" t="str">
        <f t="shared" si="623"/>
        <v/>
      </c>
      <c r="R1832" s="48" t="str">
        <f t="shared" si="624"/>
        <v/>
      </c>
      <c r="S1832" s="42" t="str">
        <f t="shared" si="625"/>
        <v>SINGOLO</v>
      </c>
      <c r="T1832" s="57" t="str">
        <f>Tabella3[[#This Row],[Descrizione Attività]]</f>
        <v>diagnostica trasformatore</v>
      </c>
      <c r="U1832" s="57" t="str">
        <f>IF(Tabella1[[#This Row],[DATA]]="","","02")</f>
        <v>02</v>
      </c>
      <c r="V1832" s="34"/>
      <c r="W1832" s="34"/>
      <c r="X1832" s="33"/>
      <c r="Y1832" s="23"/>
      <c r="Z1832" s="21" t="str">
        <f t="shared" si="626"/>
        <v>venerdì</v>
      </c>
      <c r="AA1832" s="22">
        <f t="shared" si="627"/>
        <v>7</v>
      </c>
      <c r="AB1832" s="22" t="str">
        <f t="shared" si="628"/>
        <v>07:00</v>
      </c>
      <c r="AC1832" s="22" t="str">
        <f t="shared" si="629"/>
        <v>NO</v>
      </c>
      <c r="AD1832" s="46"/>
      <c r="AE1832" s="85">
        <v>45863</v>
      </c>
      <c r="AF1832" s="86" t="s">
        <v>309</v>
      </c>
      <c r="AG1832" s="86"/>
      <c r="AH1832" s="75">
        <v>5400258638</v>
      </c>
      <c r="AI1832" s="86">
        <v>10</v>
      </c>
      <c r="AJ1832" s="87">
        <v>6</v>
      </c>
      <c r="AK1832" s="87">
        <v>13</v>
      </c>
      <c r="AL1832" s="87">
        <v>7</v>
      </c>
      <c r="AM1832" s="86" t="s">
        <v>327</v>
      </c>
      <c r="AN1832" s="86" t="s">
        <v>45</v>
      </c>
      <c r="AO1832" s="75" t="s">
        <v>61</v>
      </c>
    </row>
    <row r="1833" spans="1:41" ht="14.45" customHeight="1">
      <c r="A1833" s="38"/>
      <c r="B1833" s="9">
        <f t="shared" si="616"/>
        <v>45863</v>
      </c>
      <c r="C1833" s="39">
        <f t="shared" si="637"/>
        <v>5400258095</v>
      </c>
      <c r="D1833" s="38" t="str">
        <f>IF(AF1833="", "", IFERROR(TEXT(INDEX(Tabella4[N°], MATCH("*"&amp;AF1833&amp;"*", Tabella4[DIPENDENTE], 0)), "0000"), "Non trovato"))</f>
        <v>0242</v>
      </c>
      <c r="E1833" s="38" t="str">
        <f>IF(AG1833="", "", IF(ISERROR(MATCH("*"&amp;AG1833&amp;"*", Tabella4[DIPENDENTE], 0)), "Non trovato", TEXT(INDEX(Tabella4[N°], MATCH("*"&amp;AG1833&amp;"*", Tabella4[DIPENDENTE], 0)), "0000")))</f>
        <v>1969</v>
      </c>
      <c r="F1833" s="48" t="str">
        <f t="shared" si="617"/>
        <v>OGNISANTI A</v>
      </c>
      <c r="G1833" s="48" t="str">
        <f t="shared" si="618"/>
        <v>BELLISTRI</v>
      </c>
      <c r="H1833" s="57"/>
      <c r="I1833" s="68" t="str">
        <f t="shared" si="619"/>
        <v>02</v>
      </c>
      <c r="J1833" s="39" t="str">
        <f t="shared" si="634"/>
        <v/>
      </c>
      <c r="K1833" s="40" t="str">
        <f t="shared" si="635"/>
        <v>06:00</v>
      </c>
      <c r="L1833" s="48"/>
      <c r="M1833" s="41" t="str">
        <f t="shared" si="636"/>
        <v/>
      </c>
      <c r="N1833" s="41" t="str">
        <f t="shared" si="620"/>
        <v/>
      </c>
      <c r="O1833" s="10" t="str">
        <f t="shared" si="621"/>
        <v>06:00</v>
      </c>
      <c r="P1833" s="10" t="str">
        <f t="shared" si="622"/>
        <v/>
      </c>
      <c r="Q1833" s="48" t="str">
        <f t="shared" si="623"/>
        <v/>
      </c>
      <c r="R1833" s="48" t="str">
        <f t="shared" si="624"/>
        <v/>
      </c>
      <c r="S1833" s="42" t="str">
        <f t="shared" si="625"/>
        <v>DOPPIO</v>
      </c>
      <c r="T1833" s="57" t="str">
        <f>Tabella3[[#This Row],[Descrizione Attività]]</f>
        <v>Sostituzione Trasformatore 305/A2</v>
      </c>
      <c r="U1833" s="57" t="str">
        <f>IF(Tabella1[[#This Row],[DATA]]="","","02")</f>
        <v>02</v>
      </c>
      <c r="V1833" s="34"/>
      <c r="W1833" s="34"/>
      <c r="X1833" s="33"/>
      <c r="Y1833" s="23"/>
      <c r="Z1833" s="21" t="str">
        <f t="shared" si="626"/>
        <v>venerdì</v>
      </c>
      <c r="AA1833" s="22">
        <f t="shared" si="627"/>
        <v>6</v>
      </c>
      <c r="AB1833" s="22" t="str">
        <f t="shared" si="628"/>
        <v>06:00</v>
      </c>
      <c r="AC1833" s="22" t="str">
        <f t="shared" si="629"/>
        <v>NO</v>
      </c>
      <c r="AD1833" s="46"/>
      <c r="AE1833" s="85">
        <v>45863</v>
      </c>
      <c r="AF1833" s="86" t="s">
        <v>72</v>
      </c>
      <c r="AG1833" s="86" t="s">
        <v>73</v>
      </c>
      <c r="AH1833" s="75">
        <v>5400258095</v>
      </c>
      <c r="AI1833" s="86">
        <v>10</v>
      </c>
      <c r="AJ1833" s="87">
        <v>6</v>
      </c>
      <c r="AK1833" s="87">
        <v>12</v>
      </c>
      <c r="AL1833" s="87">
        <v>12</v>
      </c>
      <c r="AM1833" s="86" t="s">
        <v>290</v>
      </c>
      <c r="AN1833" s="86" t="s">
        <v>45</v>
      </c>
      <c r="AO1833" s="75" t="s">
        <v>61</v>
      </c>
    </row>
    <row r="1834" spans="1:41" ht="14.45" customHeight="1">
      <c r="A1834" s="38"/>
      <c r="B1834" s="9">
        <f t="shared" si="616"/>
        <v>45863</v>
      </c>
      <c r="C1834" s="39">
        <f t="shared" si="637"/>
        <v>5400258095</v>
      </c>
      <c r="D1834" s="38" t="str">
        <f>IF(AF1834="", "", IFERROR(TEXT(INDEX(Tabella4[N°], MATCH("*"&amp;AF1834&amp;"*", Tabella4[DIPENDENTE], 0)), "0000"), "Non trovato"))</f>
        <v>1667</v>
      </c>
      <c r="E1834" s="38" t="str">
        <f>IF(AG1834="", "", IF(ISERROR(MATCH("*"&amp;AG1834&amp;"*", Tabella4[DIPENDENTE], 0)), "Non trovato", TEXT(INDEX(Tabella4[N°], MATCH("*"&amp;AG1834&amp;"*", Tabella4[DIPENDENTE], 0)), "0000")))</f>
        <v/>
      </c>
      <c r="F1834" s="48" t="str">
        <f t="shared" si="617"/>
        <v>CAVALLARO</v>
      </c>
      <c r="G1834" s="48" t="str">
        <f t="shared" si="618"/>
        <v/>
      </c>
      <c r="H1834" s="57"/>
      <c r="I1834" s="68" t="str">
        <f t="shared" si="619"/>
        <v>02</v>
      </c>
      <c r="J1834" s="39" t="str">
        <f t="shared" si="634"/>
        <v/>
      </c>
      <c r="K1834" s="40" t="str">
        <f t="shared" si="635"/>
        <v>07:00</v>
      </c>
      <c r="L1834" s="48"/>
      <c r="M1834" s="41" t="str">
        <f t="shared" si="636"/>
        <v>01:00</v>
      </c>
      <c r="N1834" s="41" t="str">
        <f t="shared" si="620"/>
        <v/>
      </c>
      <c r="O1834" s="10" t="str">
        <f t="shared" si="621"/>
        <v>08:00</v>
      </c>
      <c r="P1834" s="10" t="str">
        <f t="shared" si="622"/>
        <v/>
      </c>
      <c r="Q1834" s="48" t="str">
        <f t="shared" si="623"/>
        <v/>
      </c>
      <c r="R1834" s="48" t="str">
        <f t="shared" si="624"/>
        <v/>
      </c>
      <c r="S1834" s="42" t="str">
        <f t="shared" si="625"/>
        <v>SINGOLO</v>
      </c>
      <c r="T1834" s="57" t="str">
        <f>Tabella3[[#This Row],[Descrizione Attività]]</f>
        <v>Sostituzione Trasformatore 305/A2</v>
      </c>
      <c r="U1834" s="57" t="str">
        <f>IF(Tabella1[[#This Row],[DATA]]="","","02")</f>
        <v>02</v>
      </c>
      <c r="V1834" s="34"/>
      <c r="W1834" s="34"/>
      <c r="X1834" s="33"/>
      <c r="Y1834" s="23"/>
      <c r="Z1834" s="21" t="str">
        <f t="shared" si="626"/>
        <v>venerdì</v>
      </c>
      <c r="AA1834" s="22">
        <f t="shared" si="627"/>
        <v>8</v>
      </c>
      <c r="AB1834" s="22" t="str">
        <f t="shared" si="628"/>
        <v>08:00</v>
      </c>
      <c r="AC1834" s="22" t="str">
        <f t="shared" si="629"/>
        <v>NO</v>
      </c>
      <c r="AD1834" s="46"/>
      <c r="AE1834" s="85">
        <v>45863</v>
      </c>
      <c r="AF1834" s="86" t="s">
        <v>162</v>
      </c>
      <c r="AG1834" s="86"/>
      <c r="AH1834" s="75">
        <v>5400258095</v>
      </c>
      <c r="AI1834" s="86">
        <v>10</v>
      </c>
      <c r="AJ1834" s="87">
        <v>6</v>
      </c>
      <c r="AK1834" s="87">
        <v>14</v>
      </c>
      <c r="AL1834" s="87">
        <v>8</v>
      </c>
      <c r="AM1834" s="86" t="s">
        <v>290</v>
      </c>
      <c r="AN1834" s="86" t="s">
        <v>45</v>
      </c>
      <c r="AO1834" s="75" t="s">
        <v>61</v>
      </c>
    </row>
    <row r="1835" spans="1:41" ht="14.45" customHeight="1">
      <c r="A1835" s="38"/>
      <c r="B1835" s="9">
        <f t="shared" si="616"/>
        <v>45863</v>
      </c>
      <c r="C1835" s="39">
        <f t="shared" si="637"/>
        <v>5400258095</v>
      </c>
      <c r="D1835" s="38" t="str">
        <f>IF(AF1835="", "", IFERROR(TEXT(INDEX(Tabella4[N°], MATCH("*"&amp;AF1835&amp;"*", Tabella4[DIPENDENTE], 0)), "0000"), "Non trovato"))</f>
        <v>0242</v>
      </c>
      <c r="E1835" s="38" t="str">
        <f>IF(AG1835="", "", IF(ISERROR(MATCH("*"&amp;AG1835&amp;"*", Tabella4[DIPENDENTE], 0)), "Non trovato", TEXT(INDEX(Tabella4[N°], MATCH("*"&amp;AG1835&amp;"*", Tabella4[DIPENDENTE], 0)), "0000")))</f>
        <v/>
      </c>
      <c r="F1835" s="48" t="str">
        <f t="shared" si="617"/>
        <v>OGNISANTI A</v>
      </c>
      <c r="G1835" s="48" t="str">
        <f t="shared" si="618"/>
        <v/>
      </c>
      <c r="H1835" s="57"/>
      <c r="I1835" s="68" t="str">
        <f t="shared" si="619"/>
        <v>02</v>
      </c>
      <c r="J1835" s="39" t="str">
        <f t="shared" si="634"/>
        <v/>
      </c>
      <c r="K1835" s="40" t="str">
        <f t="shared" si="635"/>
        <v>01:00</v>
      </c>
      <c r="L1835" s="48"/>
      <c r="M1835" s="41" t="str">
        <f t="shared" si="636"/>
        <v/>
      </c>
      <c r="N1835" s="41" t="str">
        <f t="shared" si="620"/>
        <v/>
      </c>
      <c r="O1835" s="10" t="str">
        <f t="shared" si="621"/>
        <v>01:00</v>
      </c>
      <c r="P1835" s="10" t="str">
        <f t="shared" si="622"/>
        <v/>
      </c>
      <c r="Q1835" s="48" t="str">
        <f t="shared" si="623"/>
        <v/>
      </c>
      <c r="R1835" s="48" t="str">
        <f t="shared" si="624"/>
        <v/>
      </c>
      <c r="S1835" s="42" t="str">
        <f t="shared" si="625"/>
        <v>SINGOLO</v>
      </c>
      <c r="T1835" s="57" t="str">
        <f>Tabella3[[#This Row],[Descrizione Attività]]</f>
        <v>Sostituzione Trasformatore 305/A2</v>
      </c>
      <c r="U1835" s="57" t="str">
        <f>IF(Tabella1[[#This Row],[DATA]]="","","02")</f>
        <v>02</v>
      </c>
      <c r="V1835" s="34"/>
      <c r="W1835" s="34"/>
      <c r="X1835" s="33"/>
      <c r="Y1835" s="23"/>
      <c r="Z1835" s="21" t="str">
        <f t="shared" si="626"/>
        <v>venerdì</v>
      </c>
      <c r="AA1835" s="22">
        <f t="shared" si="627"/>
        <v>1</v>
      </c>
      <c r="AB1835" s="22" t="str">
        <f t="shared" si="628"/>
        <v>01:00</v>
      </c>
      <c r="AC1835" s="22" t="str">
        <f t="shared" si="629"/>
        <v>NO</v>
      </c>
      <c r="AD1835" s="46"/>
      <c r="AE1835" s="85">
        <v>45863</v>
      </c>
      <c r="AF1835" s="86" t="s">
        <v>72</v>
      </c>
      <c r="AG1835" s="86"/>
      <c r="AH1835" s="75">
        <v>5400258095</v>
      </c>
      <c r="AI1835" s="86">
        <v>10</v>
      </c>
      <c r="AJ1835" s="87">
        <v>12</v>
      </c>
      <c r="AK1835" s="87">
        <v>13</v>
      </c>
      <c r="AL1835" s="87">
        <v>1</v>
      </c>
      <c r="AM1835" s="86" t="s">
        <v>290</v>
      </c>
      <c r="AN1835" s="86" t="s">
        <v>45</v>
      </c>
      <c r="AO1835" s="75" t="s">
        <v>61</v>
      </c>
    </row>
    <row r="1836" spans="1:41" ht="14.45" customHeight="1">
      <c r="A1836" s="38"/>
      <c r="B1836" s="9">
        <f t="shared" si="616"/>
        <v>45863</v>
      </c>
      <c r="C1836" s="39">
        <f t="shared" si="637"/>
        <v>5400258638</v>
      </c>
      <c r="D1836" s="38" t="str">
        <f>IF(AF1836="", "", IFERROR(TEXT(INDEX(Tabella4[N°], MATCH("*"&amp;AF1836&amp;"*", Tabella4[DIPENDENTE], 0)), "0000"), "Non trovato"))</f>
        <v>0242</v>
      </c>
      <c r="E1836" s="38" t="str">
        <f>IF(AG1836="", "", IF(ISERROR(MATCH("*"&amp;AG1836&amp;"*", Tabella4[DIPENDENTE], 0)), "Non trovato", TEXT(INDEX(Tabella4[N°], MATCH("*"&amp;AG1836&amp;"*", Tabella4[DIPENDENTE], 0)), "0000")))</f>
        <v>0564</v>
      </c>
      <c r="F1836" s="48" t="str">
        <f t="shared" si="617"/>
        <v>OGNISANTI A</v>
      </c>
      <c r="G1836" s="48" t="str">
        <f t="shared" si="618"/>
        <v>ROSSITTO D</v>
      </c>
      <c r="H1836" s="57"/>
      <c r="I1836" s="68" t="str">
        <f t="shared" si="619"/>
        <v>02</v>
      </c>
      <c r="J1836" s="39" t="str">
        <f t="shared" si="634"/>
        <v/>
      </c>
      <c r="K1836" s="40" t="str">
        <f t="shared" si="635"/>
        <v>03:00</v>
      </c>
      <c r="L1836" s="48"/>
      <c r="M1836" s="41" t="str">
        <f t="shared" si="636"/>
        <v/>
      </c>
      <c r="N1836" s="41" t="str">
        <f t="shared" si="620"/>
        <v/>
      </c>
      <c r="O1836" s="10" t="str">
        <f t="shared" si="621"/>
        <v>03:00</v>
      </c>
      <c r="P1836" s="10" t="str">
        <f t="shared" si="622"/>
        <v/>
      </c>
      <c r="Q1836" s="48" t="str">
        <f t="shared" si="623"/>
        <v/>
      </c>
      <c r="R1836" s="48" t="str">
        <f t="shared" si="624"/>
        <v/>
      </c>
      <c r="S1836" s="42" t="str">
        <f t="shared" si="625"/>
        <v>DOPPIO</v>
      </c>
      <c r="T1836" s="57" t="str">
        <f>Tabella3[[#This Row],[Descrizione Attività]]</f>
        <v>diagnostica trasformatore</v>
      </c>
      <c r="U1836" s="57" t="str">
        <f>IF(Tabella1[[#This Row],[DATA]]="","","02")</f>
        <v>02</v>
      </c>
      <c r="V1836" s="34"/>
      <c r="W1836" s="34"/>
      <c r="X1836" s="33"/>
      <c r="Y1836" s="23"/>
      <c r="Z1836" s="21" t="str">
        <f t="shared" si="626"/>
        <v>venerdì</v>
      </c>
      <c r="AA1836" s="22">
        <f t="shared" si="627"/>
        <v>3</v>
      </c>
      <c r="AB1836" s="22" t="str">
        <f t="shared" si="628"/>
        <v>03:00</v>
      </c>
      <c r="AC1836" s="22" t="str">
        <f t="shared" si="629"/>
        <v>NO</v>
      </c>
      <c r="AD1836" s="46"/>
      <c r="AE1836" s="85">
        <v>45863</v>
      </c>
      <c r="AF1836" s="86" t="s">
        <v>72</v>
      </c>
      <c r="AG1836" s="86" t="s">
        <v>309</v>
      </c>
      <c r="AH1836" s="75">
        <v>5400258638</v>
      </c>
      <c r="AI1836" s="86">
        <v>10</v>
      </c>
      <c r="AJ1836" s="87">
        <v>13</v>
      </c>
      <c r="AK1836" s="87">
        <v>16</v>
      </c>
      <c r="AL1836" s="87">
        <v>6</v>
      </c>
      <c r="AM1836" s="86" t="s">
        <v>327</v>
      </c>
      <c r="AN1836" s="86" t="s">
        <v>45</v>
      </c>
      <c r="AO1836" s="75" t="s">
        <v>61</v>
      </c>
    </row>
    <row r="1837" spans="1:41" ht="14.45" customHeight="1">
      <c r="A1837" s="38"/>
      <c r="B1837" s="9">
        <f t="shared" si="616"/>
        <v>45863</v>
      </c>
      <c r="C1837" s="39">
        <f t="shared" si="637"/>
        <v>5400258638</v>
      </c>
      <c r="D1837" s="38" t="str">
        <f>IF(AF1837="", "", IFERROR(TEXT(INDEX(Tabella4[N°], MATCH("*"&amp;AF1837&amp;"*", Tabella4[DIPENDENTE], 0)), "0000"), "Non trovato"))</f>
        <v>0511</v>
      </c>
      <c r="E1837" s="38" t="str">
        <f>IF(AG1837="", "", IF(ISERROR(MATCH("*"&amp;AG1837&amp;"*", Tabella4[DIPENDENTE], 0)), "Non trovato", TEXT(INDEX(Tabella4[N°], MATCH("*"&amp;AG1837&amp;"*", Tabella4[DIPENDENTE], 0)), "0000")))</f>
        <v/>
      </c>
      <c r="F1837" s="48" t="str">
        <f t="shared" si="617"/>
        <v>DI GRANDE D</v>
      </c>
      <c r="G1837" s="48" t="str">
        <f t="shared" si="618"/>
        <v/>
      </c>
      <c r="H1837" s="57"/>
      <c r="I1837" s="68" t="str">
        <f t="shared" si="619"/>
        <v>02</v>
      </c>
      <c r="J1837" s="39" t="str">
        <f t="shared" si="634"/>
        <v/>
      </c>
      <c r="K1837" s="40" t="str">
        <f t="shared" si="635"/>
        <v>02:00</v>
      </c>
      <c r="L1837" s="48"/>
      <c r="M1837" s="41" t="str">
        <f t="shared" si="636"/>
        <v/>
      </c>
      <c r="N1837" s="41" t="str">
        <f t="shared" si="620"/>
        <v/>
      </c>
      <c r="O1837" s="10" t="str">
        <f t="shared" si="621"/>
        <v>02:00</v>
      </c>
      <c r="P1837" s="10" t="str">
        <f t="shared" si="622"/>
        <v/>
      </c>
      <c r="Q1837" s="48" t="str">
        <f t="shared" si="623"/>
        <v/>
      </c>
      <c r="R1837" s="48" t="str">
        <f t="shared" si="624"/>
        <v/>
      </c>
      <c r="S1837" s="42" t="str">
        <f t="shared" si="625"/>
        <v>SINGOLO</v>
      </c>
      <c r="T1837" s="57" t="str">
        <f>Tabella3[[#This Row],[Descrizione Attività]]</f>
        <v>diagnostica trasformatore</v>
      </c>
      <c r="U1837" s="57" t="str">
        <f>IF(Tabella1[[#This Row],[DATA]]="","","02")</f>
        <v>02</v>
      </c>
      <c r="V1837" s="34"/>
      <c r="W1837" s="34"/>
      <c r="X1837" s="33"/>
      <c r="Y1837" s="23"/>
      <c r="Z1837" s="21" t="str">
        <f t="shared" si="626"/>
        <v>venerdì</v>
      </c>
      <c r="AA1837" s="22">
        <f t="shared" si="627"/>
        <v>2</v>
      </c>
      <c r="AB1837" s="22" t="str">
        <f t="shared" si="628"/>
        <v>02:00</v>
      </c>
      <c r="AC1837" s="22" t="str">
        <f t="shared" si="629"/>
        <v>NO</v>
      </c>
      <c r="AD1837" s="46"/>
      <c r="AE1837" s="85">
        <v>45863</v>
      </c>
      <c r="AF1837" s="86" t="s">
        <v>144</v>
      </c>
      <c r="AG1837" s="86"/>
      <c r="AH1837" s="75">
        <v>5400258638</v>
      </c>
      <c r="AI1837" s="86">
        <v>10</v>
      </c>
      <c r="AJ1837" s="87">
        <v>14</v>
      </c>
      <c r="AK1837" s="87">
        <v>16</v>
      </c>
      <c r="AL1837" s="87">
        <v>2</v>
      </c>
      <c r="AM1837" s="86" t="s">
        <v>327</v>
      </c>
      <c r="AN1837" s="86" t="s">
        <v>45</v>
      </c>
      <c r="AO1837" s="75" t="s">
        <v>61</v>
      </c>
    </row>
    <row r="1838" spans="1:41" ht="14.45" customHeight="1">
      <c r="A1838" s="38"/>
      <c r="B1838" s="9">
        <f t="shared" si="616"/>
        <v>45863</v>
      </c>
      <c r="C1838" s="39">
        <f t="shared" si="637"/>
        <v>5400258561</v>
      </c>
      <c r="D1838" s="38" t="str">
        <f>IF(AF1838="", "", IFERROR(TEXT(INDEX(Tabella4[N°], MATCH("*"&amp;AF1838&amp;"*", Tabella4[DIPENDENTE], 0)), "0000"), "Non trovato"))</f>
        <v>0427</v>
      </c>
      <c r="E1838" s="38" t="str">
        <f>IF(AG1838="", "", IF(ISERROR(MATCH("*"&amp;AG1838&amp;"*", Tabella4[DIPENDENTE], 0)), "Non trovato", TEXT(INDEX(Tabella4[N°], MATCH("*"&amp;AG1838&amp;"*", Tabella4[DIPENDENTE], 0)), "0000")))</f>
        <v/>
      </c>
      <c r="F1838" s="48" t="str">
        <f t="shared" si="617"/>
        <v>CAVALIERE</v>
      </c>
      <c r="G1838" s="48" t="str">
        <f t="shared" si="618"/>
        <v/>
      </c>
      <c r="H1838" s="57"/>
      <c r="I1838" s="68" t="str">
        <f t="shared" si="619"/>
        <v>02</v>
      </c>
      <c r="J1838" s="39" t="str">
        <f t="shared" si="634"/>
        <v/>
      </c>
      <c r="K1838" s="40" t="str">
        <f t="shared" si="635"/>
        <v>07:00</v>
      </c>
      <c r="L1838" s="48"/>
      <c r="M1838" s="41" t="str">
        <f t="shared" si="636"/>
        <v>01:00</v>
      </c>
      <c r="N1838" s="41" t="str">
        <f t="shared" si="620"/>
        <v/>
      </c>
      <c r="O1838" s="10" t="str">
        <f t="shared" si="621"/>
        <v>08:00</v>
      </c>
      <c r="P1838" s="10" t="str">
        <f t="shared" si="622"/>
        <v/>
      </c>
      <c r="Q1838" s="48" t="str">
        <f t="shared" si="623"/>
        <v/>
      </c>
      <c r="R1838" s="48" t="str">
        <f t="shared" si="624"/>
        <v/>
      </c>
      <c r="S1838" s="42" t="str">
        <f t="shared" si="625"/>
        <v>SINGOLO</v>
      </c>
      <c r="T1838" s="57" t="str">
        <f>Tabella3[[#This Row],[Descrizione Attività]]</f>
        <v>100_REALIZ LOOP SCI</v>
      </c>
      <c r="U1838" s="57" t="str">
        <f>IF(Tabella1[[#This Row],[DATA]]="","","02")</f>
        <v>02</v>
      </c>
      <c r="V1838" s="34"/>
      <c r="W1838" s="34"/>
      <c r="X1838" s="33"/>
      <c r="Y1838" s="23"/>
      <c r="Z1838" s="21" t="str">
        <f t="shared" si="626"/>
        <v>venerdì</v>
      </c>
      <c r="AA1838" s="22">
        <f t="shared" si="627"/>
        <v>8</v>
      </c>
      <c r="AB1838" s="22" t="str">
        <f t="shared" si="628"/>
        <v>08:00</v>
      </c>
      <c r="AC1838" s="22" t="str">
        <f t="shared" si="629"/>
        <v>NO</v>
      </c>
      <c r="AD1838" s="46"/>
      <c r="AE1838" s="85">
        <v>45863</v>
      </c>
      <c r="AF1838" s="86" t="s">
        <v>75</v>
      </c>
      <c r="AG1838" s="86"/>
      <c r="AH1838" s="75">
        <v>5400258561</v>
      </c>
      <c r="AI1838" s="86">
        <v>10</v>
      </c>
      <c r="AJ1838" s="87">
        <v>6</v>
      </c>
      <c r="AK1838" s="87">
        <v>14</v>
      </c>
      <c r="AL1838" s="87">
        <v>8</v>
      </c>
      <c r="AM1838" s="86" t="s">
        <v>328</v>
      </c>
      <c r="AN1838" s="86" t="s">
        <v>45</v>
      </c>
      <c r="AO1838" s="75" t="s">
        <v>46</v>
      </c>
    </row>
    <row r="1839" spans="1:41" ht="14.45" customHeight="1">
      <c r="A1839" s="38"/>
      <c r="B1839" s="9">
        <f t="shared" si="616"/>
        <v>45863</v>
      </c>
      <c r="C1839" s="39">
        <f t="shared" si="637"/>
        <v>5400258561</v>
      </c>
      <c r="D1839" s="38" t="str">
        <f>IF(AF1839="", "", IFERROR(TEXT(INDEX(Tabella4[N°], MATCH("*"&amp;AF1839&amp;"*", Tabella4[DIPENDENTE], 0)), "0000"), "Non trovato"))</f>
        <v>2083</v>
      </c>
      <c r="E1839" s="38" t="str">
        <f>IF(AG1839="", "", IF(ISERROR(MATCH("*"&amp;AG1839&amp;"*", Tabella4[DIPENDENTE], 0)), "Non trovato", TEXT(INDEX(Tabella4[N°], MATCH("*"&amp;AG1839&amp;"*", Tabella4[DIPENDENTE], 0)), "0000")))</f>
        <v/>
      </c>
      <c r="F1839" s="48" t="str">
        <f t="shared" si="617"/>
        <v>NOCERA</v>
      </c>
      <c r="G1839" s="48" t="str">
        <f t="shared" si="618"/>
        <v/>
      </c>
      <c r="H1839" s="57"/>
      <c r="I1839" s="68" t="str">
        <f t="shared" si="619"/>
        <v>02</v>
      </c>
      <c r="J1839" s="39" t="str">
        <f t="shared" si="634"/>
        <v/>
      </c>
      <c r="K1839" s="40" t="str">
        <f t="shared" si="635"/>
        <v>07:00</v>
      </c>
      <c r="L1839" s="48"/>
      <c r="M1839" s="41" t="str">
        <f t="shared" si="636"/>
        <v/>
      </c>
      <c r="N1839" s="41" t="str">
        <f t="shared" si="620"/>
        <v/>
      </c>
      <c r="O1839" s="10" t="str">
        <f t="shared" si="621"/>
        <v>07:00</v>
      </c>
      <c r="P1839" s="10" t="str">
        <f t="shared" si="622"/>
        <v/>
      </c>
      <c r="Q1839" s="48" t="str">
        <f t="shared" si="623"/>
        <v/>
      </c>
      <c r="R1839" s="48" t="str">
        <f t="shared" si="624"/>
        <v/>
      </c>
      <c r="S1839" s="42" t="str">
        <f t="shared" si="625"/>
        <v>SINGOLO</v>
      </c>
      <c r="T1839" s="57" t="str">
        <f>Tabella3[[#This Row],[Descrizione Attività]]</f>
        <v>100_REALIZ LOOP SCI</v>
      </c>
      <c r="U1839" s="57" t="str">
        <f>IF(Tabella1[[#This Row],[DATA]]="","","02")</f>
        <v>02</v>
      </c>
      <c r="V1839" s="34"/>
      <c r="W1839" s="34"/>
      <c r="X1839" s="33"/>
      <c r="Y1839" s="23"/>
      <c r="Z1839" s="21" t="str">
        <f t="shared" si="626"/>
        <v>venerdì</v>
      </c>
      <c r="AA1839" s="22">
        <f t="shared" si="627"/>
        <v>7</v>
      </c>
      <c r="AB1839" s="22" t="str">
        <f t="shared" si="628"/>
        <v>07:00</v>
      </c>
      <c r="AC1839" s="22" t="str">
        <f t="shared" si="629"/>
        <v>NO</v>
      </c>
      <c r="AD1839" s="46"/>
      <c r="AE1839" s="85">
        <v>45863</v>
      </c>
      <c r="AF1839" s="86" t="s">
        <v>88</v>
      </c>
      <c r="AG1839" s="86"/>
      <c r="AH1839" s="75">
        <v>5400258561</v>
      </c>
      <c r="AI1839" s="86">
        <v>10</v>
      </c>
      <c r="AJ1839" s="87">
        <v>6</v>
      </c>
      <c r="AK1839" s="87">
        <v>13</v>
      </c>
      <c r="AL1839" s="87">
        <v>7</v>
      </c>
      <c r="AM1839" s="86" t="s">
        <v>328</v>
      </c>
      <c r="AN1839" s="86" t="s">
        <v>45</v>
      </c>
      <c r="AO1839" s="75" t="s">
        <v>46</v>
      </c>
    </row>
    <row r="1840" spans="1:41" ht="14.45" customHeight="1">
      <c r="A1840" s="38"/>
      <c r="B1840" s="9">
        <f t="shared" si="616"/>
        <v>45863</v>
      </c>
      <c r="C1840" s="39">
        <f t="shared" si="637"/>
        <v>5400261041</v>
      </c>
      <c r="D1840" s="38" t="str">
        <f>IF(AF1840="", "", IFERROR(TEXT(INDEX(Tabella4[N°], MATCH("*"&amp;AF1840&amp;"*", Tabella4[DIPENDENTE], 0)), "0000"), "Non trovato"))</f>
        <v>0243</v>
      </c>
      <c r="E1840" s="38" t="str">
        <f>IF(AG1840="", "", IF(ISERROR(MATCH("*"&amp;AG1840&amp;"*", Tabella4[DIPENDENTE], 0)), "Non trovato", TEXT(INDEX(Tabella4[N°], MATCH("*"&amp;AG1840&amp;"*", Tabella4[DIPENDENTE], 0)), "0000")))</f>
        <v/>
      </c>
      <c r="F1840" s="48" t="str">
        <f t="shared" si="617"/>
        <v>PUGLIARES</v>
      </c>
      <c r="G1840" s="48" t="str">
        <f t="shared" si="618"/>
        <v/>
      </c>
      <c r="H1840" s="57"/>
      <c r="I1840" s="68" t="str">
        <f t="shared" si="619"/>
        <v>02</v>
      </c>
      <c r="J1840" s="39" t="str">
        <f t="shared" si="634"/>
        <v/>
      </c>
      <c r="K1840" s="40" t="str">
        <f t="shared" si="635"/>
        <v>06:00</v>
      </c>
      <c r="L1840" s="48"/>
      <c r="M1840" s="41" t="str">
        <f t="shared" si="636"/>
        <v/>
      </c>
      <c r="N1840" s="41" t="str">
        <f t="shared" si="620"/>
        <v/>
      </c>
      <c r="O1840" s="10" t="str">
        <f t="shared" si="621"/>
        <v>06:00</v>
      </c>
      <c r="P1840" s="10" t="str">
        <f t="shared" si="622"/>
        <v/>
      </c>
      <c r="Q1840" s="48" t="str">
        <f t="shared" si="623"/>
        <v/>
      </c>
      <c r="R1840" s="48" t="str">
        <f t="shared" si="624"/>
        <v/>
      </c>
      <c r="S1840" s="42" t="str">
        <f t="shared" si="625"/>
        <v>SINGOLO</v>
      </c>
      <c r="T1840" s="57" t="str">
        <f>Tabella3[[#This Row],[Descrizione Attività]]</f>
        <v>ASSISTENZA ELETTRICA ATTIVITA' EDILE IMP 2800 LUGLIO 2025 (PREV 4066)</v>
      </c>
      <c r="U1840" s="57" t="str">
        <f>IF(Tabella1[[#This Row],[DATA]]="","","02")</f>
        <v>02</v>
      </c>
      <c r="V1840" s="34"/>
      <c r="W1840" s="34"/>
      <c r="X1840" s="33"/>
      <c r="Y1840" s="23"/>
      <c r="Z1840" s="21" t="str">
        <f t="shared" si="626"/>
        <v>venerdì</v>
      </c>
      <c r="AA1840" s="22">
        <f t="shared" si="627"/>
        <v>6</v>
      </c>
      <c r="AB1840" s="22" t="str">
        <f t="shared" si="628"/>
        <v>06:00</v>
      </c>
      <c r="AC1840" s="22" t="str">
        <f t="shared" si="629"/>
        <v>NO</v>
      </c>
      <c r="AD1840" s="46"/>
      <c r="AE1840" s="85">
        <v>45863</v>
      </c>
      <c r="AF1840" s="86" t="s">
        <v>89</v>
      </c>
      <c r="AG1840" s="86"/>
      <c r="AH1840" s="75">
        <v>5400261041</v>
      </c>
      <c r="AI1840" s="86">
        <v>10</v>
      </c>
      <c r="AJ1840" s="87">
        <v>6</v>
      </c>
      <c r="AK1840" s="87">
        <v>12</v>
      </c>
      <c r="AL1840" s="87">
        <v>6</v>
      </c>
      <c r="AM1840" s="86" t="s">
        <v>257</v>
      </c>
      <c r="AN1840" s="86" t="s">
        <v>91</v>
      </c>
      <c r="AO1840" s="75" t="s">
        <v>61</v>
      </c>
    </row>
    <row r="1841" spans="1:41" ht="14.45" customHeight="1">
      <c r="A1841" s="38"/>
      <c r="B1841" s="9">
        <f t="shared" si="616"/>
        <v>45863</v>
      </c>
      <c r="C1841" s="39">
        <f t="shared" si="637"/>
        <v>5400256987</v>
      </c>
      <c r="D1841" s="38" t="str">
        <f>IF(AF1841="", "", IFERROR(TEXT(INDEX(Tabella4[N°], MATCH("*"&amp;AF1841&amp;"*", Tabella4[DIPENDENTE], 0)), "0000"), "Non trovato"))</f>
        <v>1976</v>
      </c>
      <c r="E1841" s="38" t="str">
        <f>IF(AG1841="", "", IF(ISERROR(MATCH("*"&amp;AG1841&amp;"*", Tabella4[DIPENDENTE], 0)), "Non trovato", TEXT(INDEX(Tabella4[N°], MATCH("*"&amp;AG1841&amp;"*", Tabella4[DIPENDENTE], 0)), "0000")))</f>
        <v>2150</v>
      </c>
      <c r="F1841" s="48" t="str">
        <f t="shared" si="617"/>
        <v>RIZZA F</v>
      </c>
      <c r="G1841" s="48" t="str">
        <f t="shared" si="618"/>
        <v>RIZZA C</v>
      </c>
      <c r="H1841" s="57"/>
      <c r="I1841" s="68" t="str">
        <f t="shared" si="619"/>
        <v>02</v>
      </c>
      <c r="J1841" s="39" t="str">
        <f t="shared" si="634"/>
        <v/>
      </c>
      <c r="K1841" s="40" t="str">
        <f t="shared" si="635"/>
        <v>06:00</v>
      </c>
      <c r="L1841" s="48"/>
      <c r="M1841" s="41" t="str">
        <f t="shared" si="636"/>
        <v/>
      </c>
      <c r="N1841" s="41" t="str">
        <f t="shared" si="620"/>
        <v/>
      </c>
      <c r="O1841" s="10" t="str">
        <f t="shared" si="621"/>
        <v>06:00</v>
      </c>
      <c r="P1841" s="10" t="str">
        <f t="shared" si="622"/>
        <v/>
      </c>
      <c r="Q1841" s="48" t="str">
        <f t="shared" si="623"/>
        <v/>
      </c>
      <c r="R1841" s="48" t="str">
        <f t="shared" si="624"/>
        <v/>
      </c>
      <c r="S1841" s="42" t="str">
        <f t="shared" si="625"/>
        <v>DOPPIO</v>
      </c>
      <c r="T1841" s="57" t="str">
        <f>Tabella3[[#This Row],[Descrizione Attività]]</f>
        <v>SUD_Alim.ele gateway sistema SMART ABB</v>
      </c>
      <c r="U1841" s="57" t="str">
        <f>IF(Tabella1[[#This Row],[DATA]]="","","02")</f>
        <v>02</v>
      </c>
      <c r="V1841" s="34"/>
      <c r="W1841" s="34"/>
      <c r="X1841" s="33"/>
      <c r="Y1841" s="23"/>
      <c r="Z1841" s="21" t="str">
        <f t="shared" si="626"/>
        <v>venerdì</v>
      </c>
      <c r="AA1841" s="22">
        <f t="shared" si="627"/>
        <v>6</v>
      </c>
      <c r="AB1841" s="22" t="str">
        <f t="shared" si="628"/>
        <v>06:00</v>
      </c>
      <c r="AC1841" s="22" t="str">
        <f t="shared" si="629"/>
        <v>NO</v>
      </c>
      <c r="AD1841" s="46"/>
      <c r="AE1841" s="85">
        <v>45863</v>
      </c>
      <c r="AF1841" s="86" t="s">
        <v>77</v>
      </c>
      <c r="AG1841" s="86" t="s">
        <v>78</v>
      </c>
      <c r="AH1841" s="75">
        <v>5400256987</v>
      </c>
      <c r="AI1841" s="86">
        <v>10</v>
      </c>
      <c r="AJ1841" s="87">
        <v>6</v>
      </c>
      <c r="AK1841" s="87">
        <v>12</v>
      </c>
      <c r="AL1841" s="87">
        <v>12</v>
      </c>
      <c r="AM1841" s="86" t="s">
        <v>285</v>
      </c>
      <c r="AN1841" s="86" t="s">
        <v>45</v>
      </c>
      <c r="AO1841" s="75" t="s">
        <v>61</v>
      </c>
    </row>
    <row r="1842" spans="1:41" ht="14.45" customHeight="1">
      <c r="A1842" s="38"/>
      <c r="B1842" s="9">
        <f t="shared" si="616"/>
        <v>45863</v>
      </c>
      <c r="C1842" s="39">
        <f t="shared" si="637"/>
        <v>5400256987</v>
      </c>
      <c r="D1842" s="38" t="str">
        <f>IF(AF1842="", "", IFERROR(TEXT(INDEX(Tabella4[N°], MATCH("*"&amp;AF1842&amp;"*", Tabella4[DIPENDENTE], 0)), "0000"), "Non trovato"))</f>
        <v>0475</v>
      </c>
      <c r="E1842" s="38" t="str">
        <f>IF(AG1842="", "", IF(ISERROR(MATCH("*"&amp;AG1842&amp;"*", Tabella4[DIPENDENTE], 0)), "Non trovato", TEXT(INDEX(Tabella4[N°], MATCH("*"&amp;AG1842&amp;"*", Tabella4[DIPENDENTE], 0)), "0000")))</f>
        <v>0319</v>
      </c>
      <c r="F1842" s="48" t="str">
        <f t="shared" si="617"/>
        <v>TRINGALI</v>
      </c>
      <c r="G1842" s="48" t="str">
        <f t="shared" si="618"/>
        <v>AMARA</v>
      </c>
      <c r="H1842" s="57"/>
      <c r="I1842" s="68" t="str">
        <f t="shared" si="619"/>
        <v>02</v>
      </c>
      <c r="J1842" s="39" t="str">
        <f t="shared" si="634"/>
        <v/>
      </c>
      <c r="K1842" s="40" t="str">
        <f t="shared" si="635"/>
        <v>03:00</v>
      </c>
      <c r="L1842" s="48"/>
      <c r="M1842" s="41" t="str">
        <f t="shared" si="636"/>
        <v/>
      </c>
      <c r="N1842" s="41" t="str">
        <f t="shared" si="620"/>
        <v/>
      </c>
      <c r="O1842" s="10" t="str">
        <f t="shared" si="621"/>
        <v>03:00</v>
      </c>
      <c r="P1842" s="10" t="str">
        <f t="shared" si="622"/>
        <v/>
      </c>
      <c r="Q1842" s="48" t="str">
        <f t="shared" si="623"/>
        <v/>
      </c>
      <c r="R1842" s="48" t="str">
        <f t="shared" si="624"/>
        <v/>
      </c>
      <c r="S1842" s="42" t="str">
        <f t="shared" si="625"/>
        <v>DOPPIO</v>
      </c>
      <c r="T1842" s="57" t="str">
        <f>Tabella3[[#This Row],[Descrizione Attività]]</f>
        <v>SUD_Alim.ele gateway sistema SMART ABB</v>
      </c>
      <c r="U1842" s="57" t="str">
        <f>IF(Tabella1[[#This Row],[DATA]]="","","02")</f>
        <v>02</v>
      </c>
      <c r="V1842" s="34"/>
      <c r="W1842" s="34"/>
      <c r="X1842" s="33"/>
      <c r="Y1842" s="23"/>
      <c r="Z1842" s="21" t="str">
        <f t="shared" si="626"/>
        <v>venerdì</v>
      </c>
      <c r="AA1842" s="22">
        <f t="shared" si="627"/>
        <v>3</v>
      </c>
      <c r="AB1842" s="22" t="str">
        <f t="shared" si="628"/>
        <v>03:00</v>
      </c>
      <c r="AC1842" s="22" t="str">
        <f t="shared" si="629"/>
        <v>NO</v>
      </c>
      <c r="AD1842" s="46"/>
      <c r="AE1842" s="85">
        <v>45863</v>
      </c>
      <c r="AF1842" s="86" t="s">
        <v>57</v>
      </c>
      <c r="AG1842" s="86" t="s">
        <v>155</v>
      </c>
      <c r="AH1842" s="75">
        <v>5400256987</v>
      </c>
      <c r="AI1842" s="86">
        <v>10</v>
      </c>
      <c r="AJ1842" s="87">
        <v>6</v>
      </c>
      <c r="AK1842" s="87">
        <v>9</v>
      </c>
      <c r="AL1842" s="87">
        <v>6</v>
      </c>
      <c r="AM1842" s="86" t="s">
        <v>285</v>
      </c>
      <c r="AN1842" s="86" t="s">
        <v>45</v>
      </c>
      <c r="AO1842" s="75" t="s">
        <v>61</v>
      </c>
    </row>
    <row r="1843" spans="1:41" ht="14.45" customHeight="1">
      <c r="A1843" s="38"/>
      <c r="B1843" s="9">
        <f t="shared" si="616"/>
        <v>45863</v>
      </c>
      <c r="C1843" s="39">
        <f t="shared" si="637"/>
        <v>5400257237</v>
      </c>
      <c r="D1843" s="38" t="str">
        <f>IF(AF1843="", "", IFERROR(TEXT(INDEX(Tabella4[N°], MATCH("*"&amp;AF1843&amp;"*", Tabella4[DIPENDENTE], 0)), "0000"), "Non trovato"))</f>
        <v>0493</v>
      </c>
      <c r="E1843" s="38" t="str">
        <f>IF(AG1843="", "", IF(ISERROR(MATCH("*"&amp;AG1843&amp;"*", Tabella4[DIPENDENTE], 0)), "Non trovato", TEXT(INDEX(Tabella4[N°], MATCH("*"&amp;AG1843&amp;"*", Tabella4[DIPENDENTE], 0)), "0000")))</f>
        <v>0304</v>
      </c>
      <c r="F1843" s="48" t="str">
        <f t="shared" si="617"/>
        <v>SPINALI D</v>
      </c>
      <c r="G1843" s="48" t="str">
        <f t="shared" si="618"/>
        <v>MANSERVIGI</v>
      </c>
      <c r="H1843" s="57"/>
      <c r="I1843" s="68" t="str">
        <f t="shared" si="619"/>
        <v>02</v>
      </c>
      <c r="J1843" s="39" t="str">
        <f t="shared" si="634"/>
        <v/>
      </c>
      <c r="K1843" s="40" t="str">
        <f t="shared" si="635"/>
        <v>06:00</v>
      </c>
      <c r="L1843" s="48"/>
      <c r="M1843" s="41" t="str">
        <f t="shared" si="636"/>
        <v/>
      </c>
      <c r="N1843" s="41" t="str">
        <f t="shared" si="620"/>
        <v/>
      </c>
      <c r="O1843" s="10" t="str">
        <f t="shared" si="621"/>
        <v>06:00</v>
      </c>
      <c r="P1843" s="10" t="str">
        <f t="shared" si="622"/>
        <v/>
      </c>
      <c r="Q1843" s="48" t="str">
        <f t="shared" si="623"/>
        <v/>
      </c>
      <c r="R1843" s="48" t="str">
        <f t="shared" si="624"/>
        <v/>
      </c>
      <c r="S1843" s="42" t="str">
        <f t="shared" si="625"/>
        <v>DOPPIO</v>
      </c>
      <c r="T1843" s="57" t="str">
        <f>Tabella3[[#This Row],[Descrizione Attività]]</f>
        <v>PA1S: squ strum correttiva Luglio</v>
      </c>
      <c r="U1843" s="57" t="str">
        <f>IF(Tabella1[[#This Row],[DATA]]="","","02")</f>
        <v>02</v>
      </c>
      <c r="V1843" s="34"/>
      <c r="W1843" s="34"/>
      <c r="X1843" s="33"/>
      <c r="Y1843" s="23"/>
      <c r="Z1843" s="21" t="str">
        <f t="shared" si="626"/>
        <v>venerdì</v>
      </c>
      <c r="AA1843" s="22">
        <f t="shared" si="627"/>
        <v>6</v>
      </c>
      <c r="AB1843" s="22" t="str">
        <f t="shared" si="628"/>
        <v>06:00</v>
      </c>
      <c r="AC1843" s="22" t="str">
        <f t="shared" si="629"/>
        <v>NO</v>
      </c>
      <c r="AD1843" s="46"/>
      <c r="AE1843" s="85">
        <v>45863</v>
      </c>
      <c r="AF1843" s="86" t="s">
        <v>42</v>
      </c>
      <c r="AG1843" s="86" t="s">
        <v>87</v>
      </c>
      <c r="AH1843" s="75">
        <v>5400257237</v>
      </c>
      <c r="AI1843" s="86">
        <v>10</v>
      </c>
      <c r="AJ1843" s="87">
        <v>6</v>
      </c>
      <c r="AK1843" s="87">
        <v>12</v>
      </c>
      <c r="AL1843" s="87">
        <v>12</v>
      </c>
      <c r="AM1843" s="86" t="s">
        <v>260</v>
      </c>
      <c r="AN1843" s="86" t="s">
        <v>45</v>
      </c>
      <c r="AO1843" s="75" t="s">
        <v>46</v>
      </c>
    </row>
    <row r="1844" spans="1:41" ht="14.45" customHeight="1">
      <c r="A1844" s="38"/>
      <c r="B1844" s="9">
        <f t="shared" si="616"/>
        <v>45863</v>
      </c>
      <c r="C1844" s="39">
        <f t="shared" si="637"/>
        <v>5400257237</v>
      </c>
      <c r="D1844" s="38" t="str">
        <f>IF(AF1844="", "", IFERROR(TEXT(INDEX(Tabella4[N°], MATCH("*"&amp;AF1844&amp;"*", Tabella4[DIPENDENTE], 0)), "0000"), "Non trovato"))</f>
        <v>0490</v>
      </c>
      <c r="E1844" s="38" t="str">
        <f>IF(AG1844="", "", IF(ISERROR(MATCH("*"&amp;AG1844&amp;"*", Tabella4[DIPENDENTE], 0)), "Non trovato", TEXT(INDEX(Tabella4[N°], MATCH("*"&amp;AG1844&amp;"*", Tabella4[DIPENDENTE], 0)), "0000")))</f>
        <v>2132</v>
      </c>
      <c r="F1844" s="48" t="str">
        <f t="shared" si="617"/>
        <v>RICIPUTO</v>
      </c>
      <c r="G1844" s="48" t="str">
        <f t="shared" si="618"/>
        <v>ALLEGRETTI</v>
      </c>
      <c r="H1844" s="57"/>
      <c r="I1844" s="68" t="str">
        <f t="shared" si="619"/>
        <v>02</v>
      </c>
      <c r="J1844" s="39" t="str">
        <f t="shared" si="634"/>
        <v/>
      </c>
      <c r="K1844" s="40" t="str">
        <f t="shared" si="635"/>
        <v>06:00</v>
      </c>
      <c r="L1844" s="48"/>
      <c r="M1844" s="41" t="str">
        <f t="shared" si="636"/>
        <v/>
      </c>
      <c r="N1844" s="41" t="str">
        <f t="shared" si="620"/>
        <v/>
      </c>
      <c r="O1844" s="10" t="str">
        <f t="shared" si="621"/>
        <v>06:00</v>
      </c>
      <c r="P1844" s="10" t="str">
        <f t="shared" si="622"/>
        <v/>
      </c>
      <c r="Q1844" s="48" t="str">
        <f t="shared" si="623"/>
        <v/>
      </c>
      <c r="R1844" s="48" t="str">
        <f t="shared" si="624"/>
        <v/>
      </c>
      <c r="S1844" s="42" t="str">
        <f t="shared" si="625"/>
        <v>DOPPIO</v>
      </c>
      <c r="T1844" s="57" t="str">
        <f>Tabella3[[#This Row],[Descrizione Attività]]</f>
        <v>PA1S: squ strum correttiva Luglio</v>
      </c>
      <c r="U1844" s="57" t="str">
        <f>IF(Tabella1[[#This Row],[DATA]]="","","02")</f>
        <v>02</v>
      </c>
      <c r="V1844" s="34"/>
      <c r="W1844" s="34"/>
      <c r="X1844" s="33"/>
      <c r="Y1844" s="23"/>
      <c r="Z1844" s="21" t="str">
        <f t="shared" si="626"/>
        <v>venerdì</v>
      </c>
      <c r="AA1844" s="22">
        <f t="shared" si="627"/>
        <v>6</v>
      </c>
      <c r="AB1844" s="22" t="str">
        <f t="shared" si="628"/>
        <v>06:00</v>
      </c>
      <c r="AC1844" s="22" t="str">
        <f t="shared" si="629"/>
        <v>NO</v>
      </c>
      <c r="AD1844" s="46"/>
      <c r="AE1844" s="85">
        <v>45863</v>
      </c>
      <c r="AF1844" s="86" t="s">
        <v>96</v>
      </c>
      <c r="AG1844" s="86" t="s">
        <v>107</v>
      </c>
      <c r="AH1844" s="75">
        <v>5400257237</v>
      </c>
      <c r="AI1844" s="86">
        <v>10</v>
      </c>
      <c r="AJ1844" s="87">
        <v>6</v>
      </c>
      <c r="AK1844" s="87">
        <v>12</v>
      </c>
      <c r="AL1844" s="87">
        <v>12</v>
      </c>
      <c r="AM1844" s="86" t="s">
        <v>260</v>
      </c>
      <c r="AN1844" s="86" t="s">
        <v>45</v>
      </c>
      <c r="AO1844" s="75" t="s">
        <v>46</v>
      </c>
    </row>
    <row r="1845" spans="1:41" ht="14.45" customHeight="1">
      <c r="A1845" s="38"/>
      <c r="B1845" s="9">
        <f t="shared" si="616"/>
        <v>45863</v>
      </c>
      <c r="C1845" s="39">
        <f t="shared" si="637"/>
        <v>5400257240</v>
      </c>
      <c r="D1845" s="38" t="str">
        <f>IF(AF1845="", "", IFERROR(TEXT(INDEX(Tabella4[N°], MATCH("*"&amp;AF1845&amp;"*", Tabella4[DIPENDENTE], 0)), "0000"), "Non trovato"))</f>
        <v>1972</v>
      </c>
      <c r="E1845" s="38" t="str">
        <f>IF(AG1845="", "", IF(ISERROR(MATCH("*"&amp;AG1845&amp;"*", Tabella4[DIPENDENTE], 0)), "Non trovato", TEXT(INDEX(Tabella4[N°], MATCH("*"&amp;AG1845&amp;"*", Tabella4[DIPENDENTE], 0)), "0000")))</f>
        <v>1442</v>
      </c>
      <c r="F1845" s="48" t="str">
        <f t="shared" si="617"/>
        <v>MILLO</v>
      </c>
      <c r="G1845" s="48" t="str">
        <f t="shared" si="618"/>
        <v>TARASCIO</v>
      </c>
      <c r="H1845" s="57"/>
      <c r="I1845" s="68" t="str">
        <f t="shared" si="619"/>
        <v>02</v>
      </c>
      <c r="J1845" s="39" t="str">
        <f t="shared" si="634"/>
        <v/>
      </c>
      <c r="K1845" s="40" t="str">
        <f t="shared" si="635"/>
        <v>06:00</v>
      </c>
      <c r="L1845" s="48"/>
      <c r="M1845" s="41" t="str">
        <f t="shared" si="636"/>
        <v/>
      </c>
      <c r="N1845" s="41" t="str">
        <f t="shared" si="620"/>
        <v/>
      </c>
      <c r="O1845" s="10" t="str">
        <f t="shared" si="621"/>
        <v>06:00</v>
      </c>
      <c r="P1845" s="10" t="str">
        <f t="shared" si="622"/>
        <v/>
      </c>
      <c r="Q1845" s="48" t="str">
        <f t="shared" si="623"/>
        <v/>
      </c>
      <c r="R1845" s="48" t="str">
        <f t="shared" si="624"/>
        <v/>
      </c>
      <c r="S1845" s="42" t="str">
        <f t="shared" si="625"/>
        <v>DOPPIO</v>
      </c>
      <c r="T1845" s="57" t="str">
        <f>Tabella3[[#This Row],[Descrizione Attività]]</f>
        <v>ARCOM BLE PON: squ stru corrett Luglio</v>
      </c>
      <c r="U1845" s="57" t="str">
        <f>IF(Tabella1[[#This Row],[DATA]]="","","02")</f>
        <v>02</v>
      </c>
      <c r="V1845" s="34"/>
      <c r="W1845" s="34"/>
      <c r="X1845" s="33"/>
      <c r="Y1845" s="23"/>
      <c r="Z1845" s="21" t="str">
        <f t="shared" si="626"/>
        <v>venerdì</v>
      </c>
      <c r="AA1845" s="22">
        <f t="shared" si="627"/>
        <v>6</v>
      </c>
      <c r="AB1845" s="22" t="str">
        <f t="shared" si="628"/>
        <v>06:00</v>
      </c>
      <c r="AC1845" s="22" t="str">
        <f t="shared" si="629"/>
        <v>NO</v>
      </c>
      <c r="AD1845" s="46"/>
      <c r="AE1845" s="85">
        <v>45863</v>
      </c>
      <c r="AF1845" s="86" t="s">
        <v>100</v>
      </c>
      <c r="AG1845" s="86" t="s">
        <v>102</v>
      </c>
      <c r="AH1845" s="75">
        <v>5400257240</v>
      </c>
      <c r="AI1845" s="86">
        <v>10</v>
      </c>
      <c r="AJ1845" s="87">
        <v>6</v>
      </c>
      <c r="AK1845" s="87">
        <v>12</v>
      </c>
      <c r="AL1845" s="87">
        <v>12</v>
      </c>
      <c r="AM1845" s="86" t="s">
        <v>261</v>
      </c>
      <c r="AN1845" s="86" t="s">
        <v>45</v>
      </c>
      <c r="AO1845" s="75" t="s">
        <v>46</v>
      </c>
    </row>
    <row r="1846" spans="1:41" ht="14.45" customHeight="1">
      <c r="A1846" s="38"/>
      <c r="B1846" s="9">
        <f t="shared" si="616"/>
        <v>45863</v>
      </c>
      <c r="C1846" s="39">
        <f t="shared" si="637"/>
        <v>5400257401</v>
      </c>
      <c r="D1846" s="38" t="str">
        <f>IF(AF1846="", "", IFERROR(TEXT(INDEX(Tabella4[N°], MATCH("*"&amp;AF1846&amp;"*", Tabella4[DIPENDENTE], 0)), "0000"), "Non trovato"))</f>
        <v>0551</v>
      </c>
      <c r="E1846" s="38" t="str">
        <f>IF(AG1846="", "", IF(ISERROR(MATCH("*"&amp;AG1846&amp;"*", Tabella4[DIPENDENTE], 0)), "Non trovato", TEXT(INDEX(Tabella4[N°], MATCH("*"&amp;AG1846&amp;"*", Tabella4[DIPENDENTE], 0)), "0000")))</f>
        <v>1713</v>
      </c>
      <c r="F1846" s="48" t="str">
        <f t="shared" si="617"/>
        <v>CIANCHINO T</v>
      </c>
      <c r="G1846" s="48" t="str">
        <f t="shared" si="618"/>
        <v>MILARDO</v>
      </c>
      <c r="H1846" s="57"/>
      <c r="I1846" s="68" t="str">
        <f t="shared" si="619"/>
        <v>02</v>
      </c>
      <c r="J1846" s="39" t="str">
        <f t="shared" si="634"/>
        <v/>
      </c>
      <c r="K1846" s="40" t="str">
        <f t="shared" si="635"/>
        <v>03:45</v>
      </c>
      <c r="L1846" s="48"/>
      <c r="M1846" s="41" t="str">
        <f t="shared" si="636"/>
        <v/>
      </c>
      <c r="N1846" s="41" t="str">
        <f t="shared" si="620"/>
        <v/>
      </c>
      <c r="O1846" s="10" t="str">
        <f t="shared" si="621"/>
        <v>03:45</v>
      </c>
      <c r="P1846" s="10" t="str">
        <f t="shared" si="622"/>
        <v/>
      </c>
      <c r="Q1846" s="48" t="str">
        <f t="shared" si="623"/>
        <v/>
      </c>
      <c r="R1846" s="48" t="str">
        <f t="shared" si="624"/>
        <v/>
      </c>
      <c r="S1846" s="42" t="str">
        <f t="shared" si="625"/>
        <v>DOPPIO</v>
      </c>
      <c r="T1846" s="57" t="str">
        <f>Tabella3[[#This Row],[Descrizione Attività]]</f>
        <v>1200: assistenza KV - HIC</v>
      </c>
      <c r="U1846" s="57" t="str">
        <f>IF(Tabella1[[#This Row],[DATA]]="","","02")</f>
        <v>02</v>
      </c>
      <c r="V1846" s="34"/>
      <c r="W1846" s="34"/>
      <c r="X1846" s="33"/>
      <c r="Y1846" s="23"/>
      <c r="Z1846" s="21" t="str">
        <f t="shared" si="626"/>
        <v>venerdì</v>
      </c>
      <c r="AA1846" s="22">
        <f t="shared" si="627"/>
        <v>3.75</v>
      </c>
      <c r="AB1846" s="22" t="str">
        <f t="shared" si="628"/>
        <v>03:45</v>
      </c>
      <c r="AC1846" s="22" t="str">
        <f t="shared" si="629"/>
        <v>NO</v>
      </c>
      <c r="AD1846" s="46"/>
      <c r="AE1846" s="85">
        <v>45863</v>
      </c>
      <c r="AF1846" s="86" t="s">
        <v>131</v>
      </c>
      <c r="AG1846" s="86" t="s">
        <v>322</v>
      </c>
      <c r="AH1846" s="75">
        <v>5400257401</v>
      </c>
      <c r="AI1846" s="86">
        <v>10</v>
      </c>
      <c r="AJ1846" s="87">
        <v>8</v>
      </c>
      <c r="AK1846" s="87">
        <v>11.45</v>
      </c>
      <c r="AL1846" s="87">
        <v>7.5</v>
      </c>
      <c r="AM1846" s="86" t="s">
        <v>252</v>
      </c>
      <c r="AN1846" s="86" t="s">
        <v>45</v>
      </c>
      <c r="AO1846" s="75" t="s">
        <v>46</v>
      </c>
    </row>
    <row r="1847" spans="1:41" ht="14.45" customHeight="1">
      <c r="A1847" s="38"/>
      <c r="B1847" s="9">
        <f t="shared" si="616"/>
        <v>45863</v>
      </c>
      <c r="C1847" s="39">
        <f t="shared" si="637"/>
        <v>404</v>
      </c>
      <c r="D1847" s="38" t="str">
        <f>IF(AF1847="", "", IFERROR(TEXT(INDEX(Tabella4[N°], MATCH("*"&amp;AF1847&amp;"*", Tabella4[DIPENDENTE], 0)), "0000"), "Non trovato"))</f>
        <v>0476</v>
      </c>
      <c r="E1847" s="38" t="str">
        <f>IF(AG1847="", "", IF(ISERROR(MATCH("*"&amp;AG1847&amp;"*", Tabella4[DIPENDENTE], 0)), "Non trovato", TEXT(INDEX(Tabella4[N°], MATCH("*"&amp;AG1847&amp;"*", Tabella4[DIPENDENTE], 0)), "0000")))</f>
        <v/>
      </c>
      <c r="F1847" s="48" t="str">
        <f t="shared" si="617"/>
        <v>ARICO'</v>
      </c>
      <c r="G1847" s="48" t="str">
        <f t="shared" si="618"/>
        <v/>
      </c>
      <c r="H1847" s="57"/>
      <c r="I1847" s="68" t="str">
        <f t="shared" si="619"/>
        <v>02</v>
      </c>
      <c r="J1847" s="39" t="str">
        <f t="shared" si="634"/>
        <v>06:00</v>
      </c>
      <c r="K1847" s="40" t="str">
        <f t="shared" si="635"/>
        <v/>
      </c>
      <c r="L1847" s="48"/>
      <c r="M1847" s="41" t="str">
        <f t="shared" si="636"/>
        <v/>
      </c>
      <c r="N1847" s="41" t="str">
        <f t="shared" si="620"/>
        <v/>
      </c>
      <c r="O1847" s="10" t="str">
        <f t="shared" si="621"/>
        <v>06:00</v>
      </c>
      <c r="P1847" s="10" t="str">
        <f t="shared" si="622"/>
        <v/>
      </c>
      <c r="Q1847" s="48" t="str">
        <f t="shared" si="623"/>
        <v/>
      </c>
      <c r="R1847" s="48" t="str">
        <f t="shared" si="624"/>
        <v/>
      </c>
      <c r="S1847" s="42" t="str">
        <f t="shared" si="625"/>
        <v>SINGOLO</v>
      </c>
      <c r="T1847" s="57" t="str">
        <f>Tabella3[[#This Row],[Descrizione Attività]]</f>
        <v>ORE CONTO PROPRIO</v>
      </c>
      <c r="U1847" s="57" t="str">
        <f>IF(Tabella1[[#This Row],[DATA]]="","","02")</f>
        <v>02</v>
      </c>
      <c r="V1847" s="34"/>
      <c r="W1847" s="34"/>
      <c r="X1847" s="33"/>
      <c r="Y1847" s="23"/>
      <c r="Z1847" s="21" t="str">
        <f t="shared" si="626"/>
        <v>venerdì</v>
      </c>
      <c r="AA1847" s="22">
        <f t="shared" si="627"/>
        <v>6</v>
      </c>
      <c r="AB1847" s="22" t="str">
        <f t="shared" si="628"/>
        <v>06:00</v>
      </c>
      <c r="AC1847" s="22" t="str">
        <f t="shared" si="629"/>
        <v>NO</v>
      </c>
      <c r="AD1847" s="46"/>
      <c r="AE1847" s="85">
        <v>45863</v>
      </c>
      <c r="AF1847" s="86" t="s">
        <v>108</v>
      </c>
      <c r="AG1847" s="86"/>
      <c r="AH1847" s="75">
        <v>4041</v>
      </c>
      <c r="AI1847" s="86">
        <v>10</v>
      </c>
      <c r="AJ1847" s="87">
        <v>6</v>
      </c>
      <c r="AK1847" s="87">
        <v>12</v>
      </c>
      <c r="AL1847" s="87">
        <v>6</v>
      </c>
      <c r="AM1847" s="86" t="s">
        <v>62</v>
      </c>
      <c r="AN1847" s="86" t="s">
        <v>49</v>
      </c>
      <c r="AO1847" s="75">
        <v>4041</v>
      </c>
    </row>
    <row r="1848" spans="1:41" ht="14.45" customHeight="1">
      <c r="A1848" s="38"/>
      <c r="B1848" s="9">
        <f t="shared" si="616"/>
        <v>45863</v>
      </c>
      <c r="C1848" s="39">
        <f t="shared" si="637"/>
        <v>5400259182</v>
      </c>
      <c r="D1848" s="38" t="str">
        <f>IF(AF1848="", "", IFERROR(TEXT(INDEX(Tabella4[N°], MATCH("*"&amp;AF1848&amp;"*", Tabella4[DIPENDENTE], 0)), "0000"), "Non trovato"))</f>
        <v>0552</v>
      </c>
      <c r="E1848" s="38" t="str">
        <f>IF(AG1848="", "", IF(ISERROR(MATCH("*"&amp;AG1848&amp;"*", Tabella4[DIPENDENTE], 0)), "Non trovato", TEXT(INDEX(Tabella4[N°], MATCH("*"&amp;AG1848&amp;"*", Tabella4[DIPENDENTE], 0)), "0000")))</f>
        <v>1976</v>
      </c>
      <c r="F1848" s="48" t="str">
        <f t="shared" si="617"/>
        <v>DI MARE</v>
      </c>
      <c r="G1848" s="48" t="str">
        <f t="shared" si="618"/>
        <v>RIZZA F</v>
      </c>
      <c r="H1848" s="57"/>
      <c r="I1848" s="68" t="str">
        <f t="shared" si="619"/>
        <v>02</v>
      </c>
      <c r="J1848" s="39" t="str">
        <f t="shared" si="634"/>
        <v/>
      </c>
      <c r="K1848" s="40" t="str">
        <f t="shared" si="635"/>
        <v>01:15</v>
      </c>
      <c r="L1848" s="48"/>
      <c r="M1848" s="41" t="str">
        <f t="shared" si="636"/>
        <v/>
      </c>
      <c r="N1848" s="41" t="str">
        <f t="shared" si="620"/>
        <v/>
      </c>
      <c r="O1848" s="10" t="str">
        <f t="shared" si="621"/>
        <v>01:15</v>
      </c>
      <c r="P1848" s="10" t="str">
        <f t="shared" si="622"/>
        <v/>
      </c>
      <c r="Q1848" s="48" t="str">
        <f t="shared" si="623"/>
        <v/>
      </c>
      <c r="R1848" s="48" t="str">
        <f t="shared" si="624"/>
        <v/>
      </c>
      <c r="S1848" s="42" t="str">
        <f t="shared" si="625"/>
        <v>DOPPIO</v>
      </c>
      <c r="T1848" s="57" t="str">
        <f>Tabella3[[#This Row],[Descrizione Attività]]</f>
        <v>Chiam CTG per Posa illuminazione provvisoria filtri SRT104A/B IMP 600</v>
      </c>
      <c r="U1848" s="57" t="str">
        <f>IF(Tabella1[[#This Row],[DATA]]="","","02")</f>
        <v>02</v>
      </c>
      <c r="V1848" s="34"/>
      <c r="W1848" s="34"/>
      <c r="X1848" s="33"/>
      <c r="Y1848" s="23"/>
      <c r="Z1848" s="21" t="str">
        <f t="shared" si="626"/>
        <v>venerdì</v>
      </c>
      <c r="AA1848" s="22">
        <f t="shared" si="627"/>
        <v>1.25</v>
      </c>
      <c r="AB1848" s="22" t="str">
        <f t="shared" si="628"/>
        <v>01:15</v>
      </c>
      <c r="AC1848" s="22" t="str">
        <f t="shared" si="629"/>
        <v>NO</v>
      </c>
      <c r="AD1848" s="46"/>
      <c r="AE1848" s="85">
        <v>45863</v>
      </c>
      <c r="AF1848" s="86" t="s">
        <v>63</v>
      </c>
      <c r="AG1848" s="86" t="s">
        <v>77</v>
      </c>
      <c r="AH1848" s="75">
        <v>5400259182</v>
      </c>
      <c r="AI1848" s="86">
        <v>10</v>
      </c>
      <c r="AJ1848" s="87">
        <v>21.3</v>
      </c>
      <c r="AK1848" s="87">
        <v>22.45</v>
      </c>
      <c r="AL1848" s="87">
        <v>2.5</v>
      </c>
      <c r="AM1848" s="86" t="s">
        <v>332</v>
      </c>
      <c r="AN1848" s="86" t="s">
        <v>45</v>
      </c>
      <c r="AO1848" s="75" t="s">
        <v>61</v>
      </c>
    </row>
    <row r="1849" spans="1:41" ht="14.45" customHeight="1">
      <c r="A1849" s="38"/>
      <c r="B1849" s="9">
        <f t="shared" si="616"/>
        <v>45863</v>
      </c>
      <c r="C1849" s="39">
        <f t="shared" si="637"/>
        <v>404</v>
      </c>
      <c r="D1849" s="38" t="str">
        <f>IF(AF1849="", "", IFERROR(TEXT(INDEX(Tabella4[N°], MATCH("*"&amp;AF1849&amp;"*", Tabella4[DIPENDENTE], 0)), "0000"), "Non trovato"))</f>
        <v>2013</v>
      </c>
      <c r="E1849" s="38" t="str">
        <f>IF(AG1849="", "", IF(ISERROR(MATCH("*"&amp;AG1849&amp;"*", Tabella4[DIPENDENTE], 0)), "Non trovato", TEXT(INDEX(Tabella4[N°], MATCH("*"&amp;AG1849&amp;"*", Tabella4[DIPENDENTE], 0)), "0000")))</f>
        <v>0354</v>
      </c>
      <c r="F1849" s="48" t="str">
        <f t="shared" si="617"/>
        <v>DE LUCA</v>
      </c>
      <c r="G1849" s="48" t="str">
        <f t="shared" si="618"/>
        <v>GARRO L</v>
      </c>
      <c r="H1849" s="57"/>
      <c r="I1849" s="68" t="str">
        <f t="shared" si="619"/>
        <v>02</v>
      </c>
      <c r="J1849" s="39" t="str">
        <f t="shared" si="634"/>
        <v/>
      </c>
      <c r="K1849" s="40" t="str">
        <f t="shared" si="635"/>
        <v/>
      </c>
      <c r="L1849" s="48"/>
      <c r="M1849" s="41" t="str">
        <f t="shared" si="636"/>
        <v/>
      </c>
      <c r="N1849" s="41" t="str">
        <f t="shared" si="620"/>
        <v/>
      </c>
      <c r="O1849" s="10" t="str">
        <f t="shared" si="621"/>
        <v>06:00</v>
      </c>
      <c r="P1849" s="10" t="str">
        <f t="shared" si="622"/>
        <v>06:00</v>
      </c>
      <c r="Q1849" s="48" t="str">
        <f t="shared" si="623"/>
        <v/>
      </c>
      <c r="R1849" s="48" t="str">
        <f t="shared" si="624"/>
        <v/>
      </c>
      <c r="S1849" s="42" t="str">
        <f t="shared" si="625"/>
        <v>DOPPIO</v>
      </c>
      <c r="T1849" s="57" t="str">
        <f>Tabella3[[#This Row],[Descrizione Attività]]</f>
        <v>FERIE</v>
      </c>
      <c r="U1849" s="57" t="str">
        <f>IF(Tabella1[[#This Row],[DATA]]="","","02")</f>
        <v>02</v>
      </c>
      <c r="V1849" s="34"/>
      <c r="W1849" s="34"/>
      <c r="X1849" s="33"/>
      <c r="Y1849" s="23"/>
      <c r="Z1849" s="21" t="str">
        <f t="shared" si="626"/>
        <v>venerdì</v>
      </c>
      <c r="AA1849" s="22">
        <f t="shared" si="627"/>
        <v>6</v>
      </c>
      <c r="AB1849" s="22" t="str">
        <f t="shared" si="628"/>
        <v>06:00</v>
      </c>
      <c r="AC1849" s="22" t="str">
        <f t="shared" si="629"/>
        <v>NO</v>
      </c>
      <c r="AD1849" s="46"/>
      <c r="AE1849" s="85">
        <v>45863</v>
      </c>
      <c r="AF1849" s="86" t="s">
        <v>105</v>
      </c>
      <c r="AG1849" s="86" t="s">
        <v>99</v>
      </c>
      <c r="AH1849" s="75">
        <v>4042</v>
      </c>
      <c r="AI1849" s="86">
        <v>10</v>
      </c>
      <c r="AJ1849" s="87"/>
      <c r="AK1849" s="87"/>
      <c r="AL1849" s="87">
        <v>12</v>
      </c>
      <c r="AM1849" s="86" t="s">
        <v>53</v>
      </c>
      <c r="AN1849" s="86" t="s">
        <v>49</v>
      </c>
      <c r="AO1849" s="75">
        <v>404</v>
      </c>
    </row>
    <row r="1850" spans="1:41" ht="14.45" customHeight="1">
      <c r="A1850" s="38"/>
      <c r="B1850" s="9">
        <f t="shared" si="616"/>
        <v>45863</v>
      </c>
      <c r="C1850" s="39">
        <f t="shared" si="637"/>
        <v>404</v>
      </c>
      <c r="D1850" s="38" t="str">
        <f>IF(AF1850="", "", IFERROR(TEXT(INDEX(Tabella4[N°], MATCH("*"&amp;AF1850&amp;"*", Tabella4[DIPENDENTE], 0)), "0000"), "Non trovato"))</f>
        <v>1050</v>
      </c>
      <c r="E1850" s="38" t="str">
        <f>IF(AG1850="", "", IF(ISERROR(MATCH("*"&amp;AG1850&amp;"*", Tabella4[DIPENDENTE], 0)), "Non trovato", TEXT(INDEX(Tabella4[N°], MATCH("*"&amp;AG1850&amp;"*", Tabella4[DIPENDENTE], 0)), "0000")))</f>
        <v>0559</v>
      </c>
      <c r="F1850" s="48" t="str">
        <f t="shared" si="617"/>
        <v>GIGLIUTO M</v>
      </c>
      <c r="G1850" s="48" t="str">
        <f t="shared" si="618"/>
        <v>MARINO A</v>
      </c>
      <c r="H1850" s="57"/>
      <c r="I1850" s="68" t="str">
        <f t="shared" si="619"/>
        <v>02</v>
      </c>
      <c r="J1850" s="39" t="str">
        <f t="shared" si="634"/>
        <v/>
      </c>
      <c r="K1850" s="40" t="str">
        <f t="shared" si="635"/>
        <v/>
      </c>
      <c r="L1850" s="48"/>
      <c r="M1850" s="41" t="str">
        <f t="shared" si="636"/>
        <v/>
      </c>
      <c r="N1850" s="41" t="str">
        <f t="shared" si="620"/>
        <v/>
      </c>
      <c r="O1850" s="10" t="str">
        <f t="shared" si="621"/>
        <v>06:00</v>
      </c>
      <c r="P1850" s="10" t="str">
        <f t="shared" si="622"/>
        <v>06:00</v>
      </c>
      <c r="Q1850" s="48" t="str">
        <f t="shared" si="623"/>
        <v/>
      </c>
      <c r="R1850" s="48" t="str">
        <f t="shared" si="624"/>
        <v/>
      </c>
      <c r="S1850" s="42" t="str">
        <f t="shared" si="625"/>
        <v>DOPPIO</v>
      </c>
      <c r="T1850" s="57" t="str">
        <f>Tabella3[[#This Row],[Descrizione Attività]]</f>
        <v>FERIE</v>
      </c>
      <c r="U1850" s="57" t="str">
        <f>IF(Tabella1[[#This Row],[DATA]]="","","02")</f>
        <v>02</v>
      </c>
      <c r="V1850" s="34"/>
      <c r="W1850" s="34"/>
      <c r="X1850" s="33"/>
      <c r="Y1850" s="23"/>
      <c r="Z1850" s="21" t="str">
        <f t="shared" si="626"/>
        <v>venerdì</v>
      </c>
      <c r="AA1850" s="22">
        <f t="shared" si="627"/>
        <v>6</v>
      </c>
      <c r="AB1850" s="22" t="str">
        <f t="shared" si="628"/>
        <v>06:00</v>
      </c>
      <c r="AC1850" s="22" t="str">
        <f t="shared" si="629"/>
        <v>NO</v>
      </c>
      <c r="AD1850" s="46"/>
      <c r="AE1850" s="85">
        <v>45863</v>
      </c>
      <c r="AF1850" s="86" t="s">
        <v>109</v>
      </c>
      <c r="AG1850" s="86" t="s">
        <v>157</v>
      </c>
      <c r="AH1850" s="75">
        <v>4042</v>
      </c>
      <c r="AI1850" s="86">
        <v>10</v>
      </c>
      <c r="AJ1850" s="87"/>
      <c r="AK1850" s="87"/>
      <c r="AL1850" s="87">
        <v>12</v>
      </c>
      <c r="AM1850" s="86" t="s">
        <v>53</v>
      </c>
      <c r="AN1850" s="86" t="s">
        <v>49</v>
      </c>
      <c r="AO1850" s="75">
        <v>404</v>
      </c>
    </row>
    <row r="1851" spans="1:41" ht="14.45" customHeight="1">
      <c r="A1851" s="38"/>
      <c r="B1851" s="9">
        <f t="shared" si="616"/>
        <v>45863</v>
      </c>
      <c r="C1851" s="39">
        <f t="shared" si="637"/>
        <v>404</v>
      </c>
      <c r="D1851" s="38" t="str">
        <f>IF(AF1851="", "", IFERROR(TEXT(INDEX(Tabella4[N°], MATCH("*"&amp;AF1851&amp;"*", Tabella4[DIPENDENTE], 0)), "0000"), "Non trovato"))</f>
        <v>0315</v>
      </c>
      <c r="E1851" s="38" t="str">
        <f>IF(AG1851="", "", IF(ISERROR(MATCH("*"&amp;AG1851&amp;"*", Tabella4[DIPENDENTE], 0)), "Non trovato", TEXT(INDEX(Tabella4[N°], MATCH("*"&amp;AG1851&amp;"*", Tabella4[DIPENDENTE], 0)), "0000")))</f>
        <v>1924</v>
      </c>
      <c r="F1851" s="48" t="str">
        <f t="shared" si="617"/>
        <v>MIGNOSA F</v>
      </c>
      <c r="G1851" s="48" t="str">
        <f t="shared" si="618"/>
        <v>PARTESANO</v>
      </c>
      <c r="H1851" s="57"/>
      <c r="I1851" s="68" t="str">
        <f t="shared" si="619"/>
        <v>02</v>
      </c>
      <c r="J1851" s="39" t="str">
        <f t="shared" si="634"/>
        <v/>
      </c>
      <c r="K1851" s="40" t="str">
        <f t="shared" si="635"/>
        <v/>
      </c>
      <c r="L1851" s="48"/>
      <c r="M1851" s="41" t="str">
        <f t="shared" si="636"/>
        <v/>
      </c>
      <c r="N1851" s="41" t="str">
        <f t="shared" si="620"/>
        <v/>
      </c>
      <c r="O1851" s="10" t="str">
        <f t="shared" si="621"/>
        <v>06:00</v>
      </c>
      <c r="P1851" s="10" t="str">
        <f t="shared" si="622"/>
        <v>06:00</v>
      </c>
      <c r="Q1851" s="48" t="str">
        <f t="shared" si="623"/>
        <v/>
      </c>
      <c r="R1851" s="48" t="str">
        <f t="shared" si="624"/>
        <v/>
      </c>
      <c r="S1851" s="42" t="str">
        <f t="shared" si="625"/>
        <v>DOPPIO</v>
      </c>
      <c r="T1851" s="57" t="str">
        <f>Tabella3[[#This Row],[Descrizione Attività]]</f>
        <v>FERIE</v>
      </c>
      <c r="U1851" s="57" t="str">
        <f>IF(Tabella1[[#This Row],[DATA]]="","","02")</f>
        <v>02</v>
      </c>
      <c r="V1851" s="34"/>
      <c r="W1851" s="34"/>
      <c r="X1851" s="33"/>
      <c r="Y1851" s="23"/>
      <c r="Z1851" s="21" t="str">
        <f t="shared" si="626"/>
        <v>venerdì</v>
      </c>
      <c r="AA1851" s="22">
        <f t="shared" si="627"/>
        <v>6</v>
      </c>
      <c r="AB1851" s="22" t="str">
        <f t="shared" si="628"/>
        <v>06:00</v>
      </c>
      <c r="AC1851" s="22" t="str">
        <f t="shared" si="629"/>
        <v>NO</v>
      </c>
      <c r="AD1851" s="46"/>
      <c r="AE1851" s="85">
        <v>45863</v>
      </c>
      <c r="AF1851" s="86" t="s">
        <v>66</v>
      </c>
      <c r="AG1851" s="86" t="s">
        <v>103</v>
      </c>
      <c r="AH1851" s="75">
        <v>4042</v>
      </c>
      <c r="AI1851" s="86">
        <v>10</v>
      </c>
      <c r="AJ1851" s="87"/>
      <c r="AK1851" s="87"/>
      <c r="AL1851" s="87">
        <v>12</v>
      </c>
      <c r="AM1851" s="86" t="s">
        <v>53</v>
      </c>
      <c r="AN1851" s="86" t="s">
        <v>49</v>
      </c>
      <c r="AO1851" s="75">
        <v>404</v>
      </c>
    </row>
    <row r="1852" spans="1:41" ht="14.45" customHeight="1">
      <c r="A1852" s="38"/>
      <c r="B1852" s="9">
        <f t="shared" si="616"/>
        <v>45863</v>
      </c>
      <c r="C1852" s="39">
        <f t="shared" si="637"/>
        <v>404</v>
      </c>
      <c r="D1852" s="38" t="str">
        <f>IF(AF1852="", "", IFERROR(TEXT(INDEX(Tabella4[N°], MATCH("*"&amp;AF1852&amp;"*", Tabella4[DIPENDENTE], 0)), "0000"), "Non trovato"))</f>
        <v>2203</v>
      </c>
      <c r="E1852" s="38" t="str">
        <f>IF(AG1852="", "", IF(ISERROR(MATCH("*"&amp;AG1852&amp;"*", Tabella4[DIPENDENTE], 0)), "Non trovato", TEXT(INDEX(Tabella4[N°], MATCH("*"&amp;AG1852&amp;"*", Tabella4[DIPENDENTE], 0)), "0000")))</f>
        <v>0263</v>
      </c>
      <c r="F1852" s="48" t="str">
        <f t="shared" si="617"/>
        <v>RICCIOLI</v>
      </c>
      <c r="G1852" s="48" t="str">
        <f t="shared" si="618"/>
        <v>ROSSITTO G</v>
      </c>
      <c r="H1852" s="57"/>
      <c r="I1852" s="68" t="str">
        <f t="shared" si="619"/>
        <v>02</v>
      </c>
      <c r="J1852" s="39" t="str">
        <f t="shared" si="634"/>
        <v/>
      </c>
      <c r="K1852" s="40" t="str">
        <f t="shared" si="635"/>
        <v/>
      </c>
      <c r="L1852" s="48"/>
      <c r="M1852" s="41" t="str">
        <f t="shared" si="636"/>
        <v/>
      </c>
      <c r="N1852" s="41" t="str">
        <f t="shared" si="620"/>
        <v/>
      </c>
      <c r="O1852" s="10" t="str">
        <f t="shared" si="621"/>
        <v>06:00</v>
      </c>
      <c r="P1852" s="10" t="str">
        <f t="shared" si="622"/>
        <v>06:00</v>
      </c>
      <c r="Q1852" s="48" t="str">
        <f t="shared" si="623"/>
        <v/>
      </c>
      <c r="R1852" s="48" t="str">
        <f t="shared" si="624"/>
        <v/>
      </c>
      <c r="S1852" s="42" t="str">
        <f t="shared" si="625"/>
        <v>DOPPIO</v>
      </c>
      <c r="T1852" s="57" t="str">
        <f>Tabella3[[#This Row],[Descrizione Attività]]</f>
        <v>FERIE</v>
      </c>
      <c r="U1852" s="57" t="str">
        <f>IF(Tabella1[[#This Row],[DATA]]="","","02")</f>
        <v>02</v>
      </c>
      <c r="V1852" s="34"/>
      <c r="W1852" s="34"/>
      <c r="X1852" s="33"/>
      <c r="Y1852" s="23"/>
      <c r="Z1852" s="21" t="str">
        <f t="shared" si="626"/>
        <v>venerdì</v>
      </c>
      <c r="AA1852" s="22">
        <f t="shared" si="627"/>
        <v>6</v>
      </c>
      <c r="AB1852" s="22" t="str">
        <f t="shared" si="628"/>
        <v>06:00</v>
      </c>
      <c r="AC1852" s="22" t="str">
        <f t="shared" si="629"/>
        <v>NO</v>
      </c>
      <c r="AD1852" s="46"/>
      <c r="AE1852" s="85">
        <v>45863</v>
      </c>
      <c r="AF1852" s="86" t="s">
        <v>65</v>
      </c>
      <c r="AG1852" s="86" t="s">
        <v>110</v>
      </c>
      <c r="AH1852" s="75">
        <v>4042</v>
      </c>
      <c r="AI1852" s="86">
        <v>10</v>
      </c>
      <c r="AJ1852" s="87"/>
      <c r="AK1852" s="87"/>
      <c r="AL1852" s="87">
        <v>12</v>
      </c>
      <c r="AM1852" s="86" t="s">
        <v>53</v>
      </c>
      <c r="AN1852" s="86" t="s">
        <v>49</v>
      </c>
      <c r="AO1852" s="75">
        <v>404</v>
      </c>
    </row>
    <row r="1853" spans="1:41" ht="14.45" customHeight="1">
      <c r="A1853" s="38"/>
      <c r="B1853" s="9">
        <f t="shared" si="616"/>
        <v>45863</v>
      </c>
      <c r="C1853" s="39">
        <f t="shared" si="637"/>
        <v>404</v>
      </c>
      <c r="D1853" s="38" t="str">
        <f>IF(AF1853="", "", IFERROR(TEXT(INDEX(Tabella4[N°], MATCH("*"&amp;AF1853&amp;"*", Tabella4[DIPENDENTE], 0)), "0000"), "Non trovato"))</f>
        <v>0967</v>
      </c>
      <c r="E1853" s="38" t="str">
        <f>IF(AG1853="", "", IF(ISERROR(MATCH("*"&amp;AG1853&amp;"*", Tabella4[DIPENDENTE], 0)), "Non trovato", TEXT(INDEX(Tabella4[N°], MATCH("*"&amp;AG1853&amp;"*", Tabella4[DIPENDENTE], 0)), "0000")))</f>
        <v/>
      </c>
      <c r="F1853" s="48" t="str">
        <f t="shared" si="617"/>
        <v>SCALISI</v>
      </c>
      <c r="G1853" s="48" t="str">
        <f t="shared" si="618"/>
        <v/>
      </c>
      <c r="H1853" s="57"/>
      <c r="I1853" s="68" t="str">
        <f t="shared" si="619"/>
        <v>02</v>
      </c>
      <c r="J1853" s="39" t="str">
        <f t="shared" si="634"/>
        <v/>
      </c>
      <c r="K1853" s="40" t="str">
        <f t="shared" si="635"/>
        <v/>
      </c>
      <c r="L1853" s="48"/>
      <c r="M1853" s="41" t="str">
        <f t="shared" si="636"/>
        <v/>
      </c>
      <c r="N1853" s="41" t="str">
        <f t="shared" si="620"/>
        <v/>
      </c>
      <c r="O1853" s="10" t="str">
        <f t="shared" si="621"/>
        <v>06:00</v>
      </c>
      <c r="P1853" s="10" t="str">
        <f t="shared" si="622"/>
        <v>06:00</v>
      </c>
      <c r="Q1853" s="48" t="str">
        <f t="shared" si="623"/>
        <v/>
      </c>
      <c r="R1853" s="48" t="str">
        <f t="shared" si="624"/>
        <v/>
      </c>
      <c r="S1853" s="42" t="str">
        <f t="shared" si="625"/>
        <v>SINGOLO</v>
      </c>
      <c r="T1853" s="57" t="str">
        <f>Tabella3[[#This Row],[Descrizione Attività]]</f>
        <v>FERIE</v>
      </c>
      <c r="U1853" s="57" t="str">
        <f>IF(Tabella1[[#This Row],[DATA]]="","","02")</f>
        <v>02</v>
      </c>
      <c r="V1853" s="34"/>
      <c r="W1853" s="34"/>
      <c r="X1853" s="33"/>
      <c r="Y1853" s="23"/>
      <c r="Z1853" s="21" t="str">
        <f t="shared" si="626"/>
        <v>venerdì</v>
      </c>
      <c r="AA1853" s="22">
        <f t="shared" si="627"/>
        <v>6</v>
      </c>
      <c r="AB1853" s="22" t="str">
        <f t="shared" si="628"/>
        <v>06:00</v>
      </c>
      <c r="AC1853" s="22" t="str">
        <f t="shared" si="629"/>
        <v>NO</v>
      </c>
      <c r="AD1853" s="46"/>
      <c r="AE1853" s="85">
        <v>45863</v>
      </c>
      <c r="AF1853" s="86" t="s">
        <v>68</v>
      </c>
      <c r="AG1853" s="86"/>
      <c r="AH1853" s="75">
        <v>4042</v>
      </c>
      <c r="AI1853" s="86">
        <v>10</v>
      </c>
      <c r="AJ1853" s="87"/>
      <c r="AK1853" s="87"/>
      <c r="AL1853" s="87">
        <v>6</v>
      </c>
      <c r="AM1853" s="86" t="s">
        <v>53</v>
      </c>
      <c r="AN1853" s="86" t="s">
        <v>49</v>
      </c>
      <c r="AO1853" s="75">
        <v>404</v>
      </c>
    </row>
    <row r="1854" spans="1:41" ht="14.45" customHeight="1">
      <c r="A1854" s="38"/>
      <c r="B1854" s="9">
        <f t="shared" si="616"/>
        <v>45863</v>
      </c>
      <c r="C1854" s="39">
        <f t="shared" si="637"/>
        <v>404</v>
      </c>
      <c r="D1854" s="38" t="str">
        <f>IF(AF1854="", "", IFERROR(TEXT(INDEX(Tabella4[N°], MATCH("*"&amp;AF1854&amp;"*", Tabella4[DIPENDENTE], 0)), "0000"), "Non trovato"))</f>
        <v>0266</v>
      </c>
      <c r="E1854" s="38" t="str">
        <f>IF(AG1854="", "", IF(ISERROR(MATCH("*"&amp;AG1854&amp;"*", Tabella4[DIPENDENTE], 0)), "Non trovato", TEXT(INDEX(Tabella4[N°], MATCH("*"&amp;AG1854&amp;"*", Tabella4[DIPENDENTE], 0)), "0000")))</f>
        <v>0278</v>
      </c>
      <c r="F1854" s="48" t="str">
        <f t="shared" si="617"/>
        <v>DI SALVO</v>
      </c>
      <c r="G1854" s="48" t="str">
        <f t="shared" si="618"/>
        <v>INTRESSALVI</v>
      </c>
      <c r="H1854" s="57"/>
      <c r="I1854" s="68" t="str">
        <f t="shared" si="619"/>
        <v>02</v>
      </c>
      <c r="J1854" s="39" t="str">
        <f t="shared" si="634"/>
        <v/>
      </c>
      <c r="K1854" s="40" t="str">
        <f t="shared" si="635"/>
        <v/>
      </c>
      <c r="L1854" s="48"/>
      <c r="M1854" s="41" t="str">
        <f t="shared" si="636"/>
        <v/>
      </c>
      <c r="N1854" s="41" t="str">
        <f t="shared" si="620"/>
        <v/>
      </c>
      <c r="O1854" s="10" t="str">
        <f t="shared" si="621"/>
        <v>06:00</v>
      </c>
      <c r="P1854" s="10" t="str">
        <f t="shared" si="622"/>
        <v/>
      </c>
      <c r="Q1854" s="48" t="str">
        <f t="shared" si="623"/>
        <v>06:00</v>
      </c>
      <c r="R1854" s="48" t="str">
        <f t="shared" si="624"/>
        <v/>
      </c>
      <c r="S1854" s="42" t="str">
        <f t="shared" si="625"/>
        <v>DOPPIO</v>
      </c>
      <c r="T1854" s="57" t="str">
        <f>Tabella3[[#This Row],[Descrizione Attività]]</f>
        <v>MALATTIA</v>
      </c>
      <c r="U1854" s="57" t="str">
        <f>IF(Tabella1[[#This Row],[DATA]]="","","02")</f>
        <v>02</v>
      </c>
      <c r="V1854" s="34"/>
      <c r="W1854" s="34"/>
      <c r="X1854" s="33"/>
      <c r="Y1854" s="23"/>
      <c r="Z1854" s="21" t="str">
        <f t="shared" si="626"/>
        <v>venerdì</v>
      </c>
      <c r="AA1854" s="22">
        <f t="shared" si="627"/>
        <v>6</v>
      </c>
      <c r="AB1854" s="22" t="str">
        <f t="shared" si="628"/>
        <v>06:00</v>
      </c>
      <c r="AC1854" s="22" t="str">
        <f t="shared" si="629"/>
        <v>NO</v>
      </c>
      <c r="AD1854" s="46"/>
      <c r="AE1854" s="85">
        <v>45863</v>
      </c>
      <c r="AF1854" s="86" t="s">
        <v>54</v>
      </c>
      <c r="AG1854" s="86" t="s">
        <v>50</v>
      </c>
      <c r="AH1854" s="75">
        <v>4043</v>
      </c>
      <c r="AI1854" s="86">
        <v>10</v>
      </c>
      <c r="AJ1854" s="87"/>
      <c r="AK1854" s="87"/>
      <c r="AL1854" s="87">
        <v>12</v>
      </c>
      <c r="AM1854" s="86" t="s">
        <v>22</v>
      </c>
      <c r="AN1854" s="86" t="s">
        <v>49</v>
      </c>
      <c r="AO1854" s="75">
        <v>404</v>
      </c>
    </row>
    <row r="1855" spans="1:41" ht="14.45" customHeight="1">
      <c r="A1855" s="38"/>
      <c r="B1855" s="9">
        <f t="shared" si="616"/>
        <v>45863</v>
      </c>
      <c r="C1855" s="39">
        <f t="shared" si="637"/>
        <v>404</v>
      </c>
      <c r="D1855" s="38" t="str">
        <f>IF(AF1855="", "", IFERROR(TEXT(INDEX(Tabella4[N°], MATCH("*"&amp;AF1855&amp;"*", Tabella4[DIPENDENTE], 0)), "0000"), "Non trovato"))</f>
        <v>2214</v>
      </c>
      <c r="E1855" s="38" t="str">
        <f>IF(AG1855="", "", IF(ISERROR(MATCH("*"&amp;AG1855&amp;"*", Tabella4[DIPENDENTE], 0)), "Non trovato", TEXT(INDEX(Tabella4[N°], MATCH("*"&amp;AG1855&amp;"*", Tabella4[DIPENDENTE], 0)), "0000")))</f>
        <v>0386</v>
      </c>
      <c r="F1855" s="48" t="str">
        <f t="shared" si="617"/>
        <v>SERRA</v>
      </c>
      <c r="G1855" s="48" t="str">
        <f t="shared" si="618"/>
        <v>TRICHINI</v>
      </c>
      <c r="H1855" s="57"/>
      <c r="I1855" s="68" t="str">
        <f t="shared" si="619"/>
        <v>02</v>
      </c>
      <c r="J1855" s="39" t="str">
        <f t="shared" si="634"/>
        <v/>
      </c>
      <c r="K1855" s="40" t="str">
        <f t="shared" si="635"/>
        <v/>
      </c>
      <c r="L1855" s="48"/>
      <c r="M1855" s="41" t="str">
        <f t="shared" si="636"/>
        <v/>
      </c>
      <c r="N1855" s="41" t="str">
        <f t="shared" si="620"/>
        <v/>
      </c>
      <c r="O1855" s="10" t="str">
        <f t="shared" si="621"/>
        <v>06:00</v>
      </c>
      <c r="P1855" s="10" t="str">
        <f t="shared" si="622"/>
        <v/>
      </c>
      <c r="Q1855" s="48" t="str">
        <f t="shared" si="623"/>
        <v>06:00</v>
      </c>
      <c r="R1855" s="48" t="str">
        <f t="shared" si="624"/>
        <v/>
      </c>
      <c r="S1855" s="42" t="str">
        <f t="shared" si="625"/>
        <v>DOPPIO</v>
      </c>
      <c r="T1855" s="57" t="str">
        <f>Tabella3[[#This Row],[Descrizione Attività]]</f>
        <v>MALATTIA</v>
      </c>
      <c r="U1855" s="57" t="str">
        <f>IF(Tabella1[[#This Row],[DATA]]="","","02")</f>
        <v>02</v>
      </c>
      <c r="V1855" s="34"/>
      <c r="W1855" s="34"/>
      <c r="X1855" s="33"/>
      <c r="Y1855" s="23"/>
      <c r="Z1855" s="21" t="str">
        <f t="shared" si="626"/>
        <v>venerdì</v>
      </c>
      <c r="AA1855" s="22">
        <f t="shared" si="627"/>
        <v>6</v>
      </c>
      <c r="AB1855" s="22" t="str">
        <f t="shared" si="628"/>
        <v>06:00</v>
      </c>
      <c r="AC1855" s="22" t="str">
        <f t="shared" si="629"/>
        <v>NO</v>
      </c>
      <c r="AD1855" s="46"/>
      <c r="AE1855" s="85">
        <v>45863</v>
      </c>
      <c r="AF1855" s="86" t="s">
        <v>52</v>
      </c>
      <c r="AG1855" s="86" t="s">
        <v>113</v>
      </c>
      <c r="AH1855" s="75">
        <v>4043</v>
      </c>
      <c r="AI1855" s="86">
        <v>10</v>
      </c>
      <c r="AJ1855" s="87"/>
      <c r="AK1855" s="87"/>
      <c r="AL1855" s="87">
        <v>12</v>
      </c>
      <c r="AM1855" s="86" t="s">
        <v>22</v>
      </c>
      <c r="AN1855" s="86" t="s">
        <v>49</v>
      </c>
      <c r="AO1855" s="75">
        <v>404</v>
      </c>
    </row>
    <row r="1856" spans="1:41" ht="14.45" customHeight="1">
      <c r="A1856" s="38"/>
      <c r="B1856" s="9">
        <f t="shared" si="616"/>
        <v>45863</v>
      </c>
      <c r="C1856" s="39">
        <f t="shared" si="637"/>
        <v>404</v>
      </c>
      <c r="D1856" s="38" t="str">
        <f>IF(AF1856="", "", IFERROR(TEXT(INDEX(Tabella4[N°], MATCH("*"&amp;AF1856&amp;"*", Tabella4[DIPENDENTE], 0)), "0000"), "Non trovato"))</f>
        <v>0510</v>
      </c>
      <c r="E1856" s="38" t="str">
        <f>IF(AG1856="", "", IF(ISERROR(MATCH("*"&amp;AG1856&amp;"*", Tabella4[DIPENDENTE], 0)), "Non trovato", TEXT(INDEX(Tabella4[N°], MATCH("*"&amp;AG1856&amp;"*", Tabella4[DIPENDENTE], 0)), "0000")))</f>
        <v/>
      </c>
      <c r="F1856" s="48" t="str">
        <f t="shared" si="617"/>
        <v>TORDONATO</v>
      </c>
      <c r="G1856" s="48" t="str">
        <f t="shared" si="618"/>
        <v/>
      </c>
      <c r="H1856" s="57"/>
      <c r="I1856" s="68" t="str">
        <f t="shared" si="619"/>
        <v>02</v>
      </c>
      <c r="J1856" s="39" t="str">
        <f t="shared" si="634"/>
        <v/>
      </c>
      <c r="K1856" s="40" t="str">
        <f t="shared" si="635"/>
        <v/>
      </c>
      <c r="L1856" s="48"/>
      <c r="M1856" s="41" t="str">
        <f t="shared" si="636"/>
        <v/>
      </c>
      <c r="N1856" s="41" t="str">
        <f t="shared" si="620"/>
        <v/>
      </c>
      <c r="O1856" s="10" t="str">
        <f t="shared" si="621"/>
        <v>06:00</v>
      </c>
      <c r="P1856" s="10" t="str">
        <f t="shared" si="622"/>
        <v/>
      </c>
      <c r="Q1856" s="48" t="str">
        <f t="shared" si="623"/>
        <v>06:00</v>
      </c>
      <c r="R1856" s="48" t="str">
        <f t="shared" si="624"/>
        <v/>
      </c>
      <c r="S1856" s="42" t="str">
        <f t="shared" si="625"/>
        <v>SINGOLO</v>
      </c>
      <c r="T1856" s="57" t="str">
        <f>Tabella3[[#This Row],[Descrizione Attività]]</f>
        <v>MALATTIA</v>
      </c>
      <c r="U1856" s="57" t="str">
        <f>IF(Tabella1[[#This Row],[DATA]]="","","02")</f>
        <v>02</v>
      </c>
      <c r="V1856" s="34"/>
      <c r="W1856" s="34"/>
      <c r="X1856" s="33"/>
      <c r="Y1856" s="23"/>
      <c r="Z1856" s="21" t="str">
        <f t="shared" si="626"/>
        <v>venerdì</v>
      </c>
      <c r="AA1856" s="22">
        <f t="shared" si="627"/>
        <v>6</v>
      </c>
      <c r="AB1856" s="22" t="str">
        <f t="shared" si="628"/>
        <v>06:00</v>
      </c>
      <c r="AC1856" s="22" t="str">
        <f t="shared" si="629"/>
        <v>NO</v>
      </c>
      <c r="AD1856" s="46"/>
      <c r="AE1856" s="85">
        <v>45863</v>
      </c>
      <c r="AF1856" s="86" t="s">
        <v>143</v>
      </c>
      <c r="AG1856" s="86"/>
      <c r="AH1856" s="75">
        <v>4043</v>
      </c>
      <c r="AI1856" s="86">
        <v>10</v>
      </c>
      <c r="AJ1856" s="87"/>
      <c r="AK1856" s="87"/>
      <c r="AL1856" s="87">
        <v>6</v>
      </c>
      <c r="AM1856" s="86" t="s">
        <v>22</v>
      </c>
      <c r="AN1856" s="86" t="s">
        <v>49</v>
      </c>
      <c r="AO1856" s="75">
        <v>404</v>
      </c>
    </row>
    <row r="1857" spans="1:41" ht="14.45" customHeight="1">
      <c r="A1857" s="38"/>
      <c r="B1857" s="9">
        <f t="shared" si="616"/>
        <v>45863</v>
      </c>
      <c r="C1857" s="39">
        <f t="shared" si="637"/>
        <v>404</v>
      </c>
      <c r="D1857" s="38" t="str">
        <f>IF(AF1857="", "", IFERROR(TEXT(INDEX(Tabella4[N°], MATCH("*"&amp;AF1857&amp;"*", Tabella4[DIPENDENTE], 0)), "0000"), "Non trovato"))</f>
        <v>0277</v>
      </c>
      <c r="E1857" s="38" t="str">
        <f>IF(AG1857="", "", IF(ISERROR(MATCH("*"&amp;AG1857&amp;"*", Tabella4[DIPENDENTE], 0)), "Non trovato", TEXT(INDEX(Tabella4[N°], MATCH("*"&amp;AG1857&amp;"*", Tabella4[DIPENDENTE], 0)), "0000")))</f>
        <v/>
      </c>
      <c r="F1857" s="48" t="str">
        <f t="shared" si="617"/>
        <v>BAUDO</v>
      </c>
      <c r="G1857" s="48" t="str">
        <f t="shared" si="618"/>
        <v/>
      </c>
      <c r="H1857" s="57"/>
      <c r="I1857" s="68" t="str">
        <f t="shared" si="619"/>
        <v>02</v>
      </c>
      <c r="J1857" s="39" t="str">
        <f t="shared" si="634"/>
        <v/>
      </c>
      <c r="K1857" s="40" t="str">
        <f t="shared" si="635"/>
        <v/>
      </c>
      <c r="L1857" s="48"/>
      <c r="M1857" s="41" t="str">
        <f t="shared" si="636"/>
        <v/>
      </c>
      <c r="N1857" s="41" t="str">
        <f t="shared" si="620"/>
        <v/>
      </c>
      <c r="O1857" s="10" t="str">
        <f t="shared" si="621"/>
        <v>06:00</v>
      </c>
      <c r="P1857" s="10" t="str">
        <f t="shared" si="622"/>
        <v>06:00</v>
      </c>
      <c r="Q1857" s="48" t="str">
        <f t="shared" si="623"/>
        <v/>
      </c>
      <c r="R1857" s="48" t="str">
        <f t="shared" si="624"/>
        <v/>
      </c>
      <c r="S1857" s="42" t="str">
        <f t="shared" si="625"/>
        <v>SINGOLO</v>
      </c>
      <c r="T1857" s="57" t="str">
        <f>Tabella3[[#This Row],[Descrizione Attività]]</f>
        <v>PERMESSO RETRIBUITO</v>
      </c>
      <c r="U1857" s="57" t="str">
        <f>IF(Tabella1[[#This Row],[DATA]]="","","02")</f>
        <v>02</v>
      </c>
      <c r="V1857" s="34"/>
      <c r="W1857" s="34"/>
      <c r="X1857" s="33"/>
      <c r="Y1857" s="23"/>
      <c r="Z1857" s="21" t="str">
        <f t="shared" si="626"/>
        <v>venerdì</v>
      </c>
      <c r="AA1857" s="22">
        <f t="shared" si="627"/>
        <v>6</v>
      </c>
      <c r="AB1857" s="22" t="str">
        <f t="shared" si="628"/>
        <v>06:00</v>
      </c>
      <c r="AC1857" s="22" t="str">
        <f t="shared" si="629"/>
        <v>NO</v>
      </c>
      <c r="AD1857" s="46"/>
      <c r="AE1857" s="85">
        <v>45863</v>
      </c>
      <c r="AF1857" s="86" t="s">
        <v>94</v>
      </c>
      <c r="AG1857" s="86"/>
      <c r="AH1857" s="75">
        <v>4044</v>
      </c>
      <c r="AI1857" s="86">
        <v>10</v>
      </c>
      <c r="AJ1857" s="87"/>
      <c r="AK1857" s="87"/>
      <c r="AL1857" s="87">
        <v>6</v>
      </c>
      <c r="AM1857" s="86" t="s">
        <v>48</v>
      </c>
      <c r="AN1857" s="86" t="s">
        <v>49</v>
      </c>
      <c r="AO1857" s="75">
        <v>404</v>
      </c>
    </row>
    <row r="1858" spans="1:41" ht="14.45" customHeight="1">
      <c r="A1858" s="38"/>
      <c r="B1858" s="9">
        <f t="shared" si="616"/>
        <v>45863</v>
      </c>
      <c r="C1858" s="39">
        <f t="shared" si="637"/>
        <v>404</v>
      </c>
      <c r="D1858" s="38" t="str">
        <f>IF(AF1858="", "", IFERROR(TEXT(INDEX(Tabella4[N°], MATCH("*"&amp;AF1858&amp;"*", Tabella4[DIPENDENTE], 0)), "0000"), "Non trovato"))</f>
        <v>1876</v>
      </c>
      <c r="E1858" s="38" t="str">
        <f>IF(AG1858="", "", IF(ISERROR(MATCH("*"&amp;AG1858&amp;"*", Tabella4[DIPENDENTE], 0)), "Non trovato", TEXT(INDEX(Tabella4[N°], MATCH("*"&amp;AG1858&amp;"*", Tabella4[DIPENDENTE], 0)), "0000")))</f>
        <v/>
      </c>
      <c r="F1858" s="48" t="str">
        <f t="shared" si="617"/>
        <v>RICCIO</v>
      </c>
      <c r="G1858" s="48" t="str">
        <f t="shared" si="618"/>
        <v/>
      </c>
      <c r="H1858" s="57"/>
      <c r="I1858" s="68" t="str">
        <f t="shared" si="619"/>
        <v>02</v>
      </c>
      <c r="J1858" s="39" t="str">
        <f t="shared" si="634"/>
        <v>05:00</v>
      </c>
      <c r="K1858" s="40" t="str">
        <f t="shared" si="635"/>
        <v/>
      </c>
      <c r="L1858" s="48"/>
      <c r="M1858" s="41" t="str">
        <f t="shared" si="636"/>
        <v/>
      </c>
      <c r="N1858" s="41" t="str">
        <f t="shared" si="620"/>
        <v/>
      </c>
      <c r="O1858" s="10" t="str">
        <f t="shared" si="621"/>
        <v>05:00</v>
      </c>
      <c r="P1858" s="10" t="str">
        <f t="shared" si="622"/>
        <v/>
      </c>
      <c r="Q1858" s="48" t="str">
        <f t="shared" si="623"/>
        <v/>
      </c>
      <c r="R1858" s="48" t="str">
        <f t="shared" si="624"/>
        <v/>
      </c>
      <c r="S1858" s="42" t="str">
        <f t="shared" si="625"/>
        <v>SINGOLO</v>
      </c>
      <c r="T1858" s="57" t="str">
        <f>Tabella3[[#This Row],[Descrizione Attività]]</f>
        <v>ORE CONTO PROPRIO</v>
      </c>
      <c r="U1858" s="57" t="str">
        <f>IF(Tabella1[[#This Row],[DATA]]="","","02")</f>
        <v>02</v>
      </c>
      <c r="V1858" s="34"/>
      <c r="W1858" s="34"/>
      <c r="X1858" s="33"/>
      <c r="Y1858" s="23"/>
      <c r="Z1858" s="21" t="str">
        <f t="shared" si="626"/>
        <v>venerdì</v>
      </c>
      <c r="AA1858" s="22">
        <f t="shared" si="627"/>
        <v>5</v>
      </c>
      <c r="AB1858" s="22" t="str">
        <f t="shared" si="628"/>
        <v>05:00</v>
      </c>
      <c r="AC1858" s="22" t="str">
        <f t="shared" si="629"/>
        <v>NO</v>
      </c>
      <c r="AD1858" s="46"/>
      <c r="AE1858" s="85">
        <v>45863</v>
      </c>
      <c r="AF1858" s="86" t="s">
        <v>56</v>
      </c>
      <c r="AG1858" s="86"/>
      <c r="AH1858" s="75">
        <v>4041</v>
      </c>
      <c r="AI1858" s="86">
        <v>10</v>
      </c>
      <c r="AJ1858" s="87">
        <v>7.45</v>
      </c>
      <c r="AK1858" s="87">
        <v>12.45</v>
      </c>
      <c r="AL1858" s="87">
        <v>5</v>
      </c>
      <c r="AM1858" s="86" t="s">
        <v>62</v>
      </c>
      <c r="AN1858" s="86" t="s">
        <v>49</v>
      </c>
      <c r="AO1858" s="75">
        <v>4041</v>
      </c>
    </row>
    <row r="1859" spans="1:41" ht="14.45" customHeight="1">
      <c r="A1859" s="38"/>
      <c r="B1859" s="9">
        <f t="shared" si="616"/>
        <v>45863</v>
      </c>
      <c r="C1859" s="39">
        <f t="shared" si="637"/>
        <v>404</v>
      </c>
      <c r="D1859" s="38" t="str">
        <f>IF(AF1859="", "", IFERROR(TEXT(INDEX(Tabella4[N°], MATCH("*"&amp;AF1859&amp;"*", Tabella4[DIPENDENTE], 0)), "0000"), "Non trovato"))</f>
        <v>0552</v>
      </c>
      <c r="E1859" s="38" t="str">
        <f>IF(AG1859="", "", IF(ISERROR(MATCH("*"&amp;AG1859&amp;"*", Tabella4[DIPENDENTE], 0)), "Non trovato", TEXT(INDEX(Tabella4[N°], MATCH("*"&amp;AG1859&amp;"*", Tabella4[DIPENDENTE], 0)), "0000")))</f>
        <v/>
      </c>
      <c r="F1859" s="48" t="str">
        <f t="shared" si="617"/>
        <v>DI MARE</v>
      </c>
      <c r="G1859" s="48" t="str">
        <f t="shared" si="618"/>
        <v/>
      </c>
      <c r="H1859" s="57"/>
      <c r="I1859" s="68" t="str">
        <f t="shared" si="619"/>
        <v>02</v>
      </c>
      <c r="J1859" s="39" t="str">
        <f t="shared" si="634"/>
        <v>00:45</v>
      </c>
      <c r="K1859" s="40" t="str">
        <f t="shared" si="635"/>
        <v/>
      </c>
      <c r="L1859" s="48"/>
      <c r="M1859" s="41" t="str">
        <f t="shared" si="636"/>
        <v/>
      </c>
      <c r="N1859" s="41" t="str">
        <f t="shared" si="620"/>
        <v/>
      </c>
      <c r="O1859" s="10" t="str">
        <f t="shared" si="621"/>
        <v>00:45</v>
      </c>
      <c r="P1859" s="10" t="str">
        <f t="shared" si="622"/>
        <v/>
      </c>
      <c r="Q1859" s="48" t="str">
        <f t="shared" si="623"/>
        <v/>
      </c>
      <c r="R1859" s="48" t="str">
        <f t="shared" si="624"/>
        <v/>
      </c>
      <c r="S1859" s="42" t="str">
        <f t="shared" si="625"/>
        <v>SINGOLO</v>
      </c>
      <c r="T1859" s="57" t="str">
        <f>Tabella3[[#This Row],[Descrizione Attività]]</f>
        <v>ORE CONTO PROPRIO</v>
      </c>
      <c r="U1859" s="57" t="str">
        <f>IF(Tabella1[[#This Row],[DATA]]="","","02")</f>
        <v>02</v>
      </c>
      <c r="V1859" s="34"/>
      <c r="W1859" s="34"/>
      <c r="X1859" s="33"/>
      <c r="Y1859" s="23"/>
      <c r="Z1859" s="21" t="str">
        <f t="shared" si="626"/>
        <v>venerdì</v>
      </c>
      <c r="AA1859" s="22">
        <f t="shared" si="627"/>
        <v>0.75</v>
      </c>
      <c r="AB1859" s="22" t="str">
        <f t="shared" si="628"/>
        <v>00:45</v>
      </c>
      <c r="AC1859" s="22" t="str">
        <f t="shared" si="629"/>
        <v>NO</v>
      </c>
      <c r="AD1859" s="46"/>
      <c r="AE1859" s="85">
        <v>45863</v>
      </c>
      <c r="AF1859" s="86" t="s">
        <v>63</v>
      </c>
      <c r="AG1859" s="86"/>
      <c r="AH1859" s="75">
        <v>4041</v>
      </c>
      <c r="AI1859" s="86">
        <v>10</v>
      </c>
      <c r="AJ1859" s="87">
        <v>5.15</v>
      </c>
      <c r="AK1859" s="87">
        <v>6</v>
      </c>
      <c r="AL1859" s="87">
        <v>0.75</v>
      </c>
      <c r="AM1859" s="86" t="s">
        <v>62</v>
      </c>
      <c r="AN1859" s="86" t="s">
        <v>49</v>
      </c>
      <c r="AO1859" s="75">
        <v>4041</v>
      </c>
    </row>
    <row r="1860" spans="1:41" ht="14.45" customHeight="1">
      <c r="A1860" s="38"/>
      <c r="B1860" s="9">
        <f t="shared" ref="B1860:B1923" si="638">IF(OR(AE1860="", AE1860=0), "", AE1860)</f>
        <v>45863</v>
      </c>
      <c r="C1860" s="39" t="str">
        <f>IF(AH1860="","", IF(OR(AH1860=4041, AH1860=4042, AH1860=4043, AH1860=4044, AH1860=4045, AH1860=4046, AH1860=4048, AH1860=4049, AH1860=4051, AH1860=4052, AH1860=4053, AH1860=4054),
    404,
    IF(AH1860=4047,
        "ALTRO CANTIERE",
        IF(AH1860=4050,
            430,
            IF(LEN(AH1860)=5,
                MID(AH1860, 1, 2) &amp; "/" &amp; MID(AH1860, 3, 3),
                AH1860
            )
        )
    )
))</f>
        <v>23/134</v>
      </c>
      <c r="D1860" s="38" t="str">
        <f>IF(AF1860="", "", IFERROR(TEXT(INDEX(Tabella4[N°], MATCH("*"&amp;AF1860&amp;"*", Tabella4[DIPENDENTE], 0)), "0000"), "Non trovato"))</f>
        <v>2109</v>
      </c>
      <c r="E1860" s="38" t="str">
        <f>IF(AG1860="", "", IF(ISERROR(MATCH("*"&amp;AG1860&amp;"*", Tabella4[DIPENDENTE], 0)), "Non trovato", TEXT(INDEX(Tabella4[N°], MATCH("*"&amp;AG1860&amp;"*", Tabella4[DIPENDENTE], 0)), "0000")))</f>
        <v/>
      </c>
      <c r="F1860" s="48" t="str">
        <f t="shared" ref="F1860:F1923" si="639">IF(AF1860="","",AF1860)</f>
        <v>CAVALLI</v>
      </c>
      <c r="G1860" s="48" t="str">
        <f t="shared" ref="G1860:G1923" si="640">IF(AG1860="","",AG1860)</f>
        <v/>
      </c>
      <c r="H1860" s="57"/>
      <c r="I1860" s="68" t="str">
        <f t="shared" ref="I1860:I1923" si="641">IF(B1860&lt;&gt;"", "02", "")</f>
        <v>02</v>
      </c>
      <c r="J1860" s="39" t="str">
        <f>IF(OR(AH1860=4041, AH1860=4048, AH1860=4049, AH1860=4054, AH1860=4050,AH1860=428),
    IF(TEXT(VALUE(AB1860) -
        IF(M1860&lt;&gt;"", VALUE(M1860), 0) -
        IF(N1860&lt;&gt;"", VALUE(N1860), 0),
    "[hh]:mm") = "00:00",
    "",
    TEXT(VALUE(AB1860) -
        IF(M1860&lt;&gt;"", VALUE(M1860), 0) -
        IF(N1860&lt;&gt;"", VALUE(N1860), 0),
    "[hh]:mm")),
    "")</f>
        <v/>
      </c>
      <c r="K1860" s="40" t="str">
        <f>IF(AND(AH1860&lt;&gt;4041, AH1860&lt;&gt;428, AH1860&lt;&gt;4048, AH1860&lt;&gt;4054, AH1860&lt;&gt;4049, AH1860&lt;&gt;4045, AH1860&lt;&gt;4046, AH1860&lt;&gt;4052, AH1860&lt;&gt;4044, AH1860&lt;&gt;4042, AH1860&lt;&gt;4043, AH1860&lt;&gt;4053, AH1860&lt;&gt;4047, AH1860&lt;&gt;4050),
    IF(ISERROR(TEXT(VALUE(AB1860) -
        IF(M1860&lt;&gt;"", VALUE(M1860), 0) -
        IF(N1860&lt;&gt;"", VALUE(N1860), 0),
    "[hh]:mm")), "",
    IF(TEXT(VALUE(AB1860) -
        IF(M1860&lt;&gt;"", VALUE(M1860), 0) -
        IF(N1860&lt;&gt;"", VALUE(N1860), 0),
    "[hh]:mm") = "00:00",
    "",
    TEXT(VALUE(AB1860) -
        IF(M1860&lt;&gt;"", VALUE(M1860), 0) -
        IF(N1860&lt;&gt;"", VALUE(N1860), 0),
    "[hh]:mm"))),
    "")</f>
        <v>07:00</v>
      </c>
      <c r="L1860" s="48"/>
      <c r="M1860" s="41" t="str">
        <f>IF(AND(AC1860="NO", OR(Z1860="lunedì", Z1860="martedì", Z1860="mercoledì", Z1860="giovedì", Z1860="venerdì")),
    IF(Z1860="venerdì",
        IF(VALUE(AB1860)&gt;VALUE("7:00"),TEXT(VALUE(AB1860)-VALUE("7:00"),"[hh]:mm"),""),
        IF(VALUE(AB1860)&gt;VALUE("8:15"),TEXT(VALUE(AB1860)-VALUE("8:15"),"[hh]:mm"),"")
    ),
"")</f>
        <v/>
      </c>
      <c r="N1860" s="41" t="str">
        <f t="shared" ref="N1860:N1923" si="642">IF(AND(OR(Z1860="sabato", Z1860="domenica", AC1860="SI"), AB1860&lt;&gt;0), AB1860, "")</f>
        <v/>
      </c>
      <c r="O1860" s="10" t="str">
        <f t="shared" ref="O1860:O1923" si="643">AB1860</f>
        <v>07:00</v>
      </c>
      <c r="P1860" s="10" t="str">
        <f t="shared" ref="P1860:P1923" si="644">IF(OR(AH1860=4042, AH1860=4044),AB1860, "")</f>
        <v/>
      </c>
      <c r="Q1860" s="48" t="str">
        <f t="shared" ref="Q1860:Q1923" si="645">IF(OR(AH1860=4043, AH1860=4053),AB1860, "")</f>
        <v/>
      </c>
      <c r="R1860" s="48" t="str">
        <f t="shared" ref="R1860:R1923" si="646">IF(OR(AH1860=4045, AH1860=4046,AH1860=4052),AB1860, "")</f>
        <v/>
      </c>
      <c r="S1860" s="42" t="str">
        <f t="shared" ref="S1860:S1923" si="647">IF(G1860="",IF(F1860="","","SINGOLO"),IF(F1860&lt;&gt;"","DOPPIO",""))</f>
        <v>SINGOLO</v>
      </c>
      <c r="T1860" s="57" t="str">
        <f>Tabella3[[#This Row],[Descrizione Attività]]</f>
        <v>Manutenzione Strumentale Isab</v>
      </c>
      <c r="U1860" s="57" t="str">
        <f>IF(Tabella1[[#This Row],[DATA]]="","","02")</f>
        <v>02</v>
      </c>
      <c r="V1860" s="34"/>
      <c r="W1860" s="34"/>
      <c r="X1860" s="33"/>
      <c r="Y1860" s="23"/>
      <c r="Z1860" s="21" t="str">
        <f t="shared" ref="Z1860:Z1923" si="648">TEXT(B1860, "gggg")</f>
        <v>venerdì</v>
      </c>
      <c r="AA1860" s="22">
        <f t="shared" ref="AA1860:AA1923" si="649">IF(AND(AF1860="", AG1860=""), "", IF(AND(AF1860&lt;&gt;"", AG1860&lt;&gt;""), AL1860/2, AL1860))</f>
        <v>7</v>
      </c>
      <c r="AB1860" s="22" t="str">
        <f t="shared" ref="AB1860:AB1923" si="650">IF(AA1860="", "", TEXT(AA1860/24, "[hh]:mm"))</f>
        <v>07:00</v>
      </c>
      <c r="AC1860" s="22" t="str">
        <f t="shared" ref="AC1860:AC1923" si="651">IF(COUNTIF(Y$1:Y$1976, B1860) &gt; 0, "SI", "NO")</f>
        <v>NO</v>
      </c>
      <c r="AD1860" s="46"/>
      <c r="AE1860" s="85">
        <v>45863</v>
      </c>
      <c r="AF1860" s="86" t="s">
        <v>114</v>
      </c>
      <c r="AG1860" s="86"/>
      <c r="AH1860" s="75">
        <v>23134</v>
      </c>
      <c r="AI1860" s="86">
        <v>20</v>
      </c>
      <c r="AJ1860" s="87">
        <v>6</v>
      </c>
      <c r="AK1860" s="87">
        <v>13</v>
      </c>
      <c r="AL1860" s="87">
        <v>7</v>
      </c>
      <c r="AM1860" s="86" t="s">
        <v>156</v>
      </c>
      <c r="AN1860" s="86" t="s">
        <v>49</v>
      </c>
      <c r="AO1860" s="75" t="s">
        <v>46</v>
      </c>
    </row>
    <row r="1861" spans="1:41" ht="14.45" customHeight="1">
      <c r="A1861" s="38"/>
      <c r="B1861" s="9">
        <f t="shared" si="638"/>
        <v>45863</v>
      </c>
      <c r="C1861" s="39">
        <f>IF(AH1861="","", IF(OR(AH1861=4041, AH1861=4042, AH1861=4043, AH1861=4044, AH1861=4045, AH1861=4046, AH1861=4048, AH1861=4049, AH1861=4051, AH1861=4052, AH1861=4053, AH1861=4054),
404,
IF(AH1861=4047,
"ALTRO CANTIERE",
IF(AH1861=4050,
430,
IF(LEN(AH1861)=5,
MID(AH1861, 1, 2) &amp; "/" &amp; MID(AH1861, 3, 3),
AH1861)
)
)
))</f>
        <v>404</v>
      </c>
      <c r="D1861" s="38" t="str">
        <f>IF(AF1861="", "", IFERROR(TEXT(INDEX(Tabella4[N°], MATCH("*"&amp;AF1861&amp;"*", Tabella4[DIPENDENTE], 0)), "0000"), "Non trovato"))</f>
        <v>0483</v>
      </c>
      <c r="E1861" s="38" t="str">
        <f>IF(AG1861="", "", IF(ISERROR(MATCH("*"&amp;AG1861&amp;"*", Tabella4[DIPENDENTE], 0)), "Non trovato", TEXT(INDEX(Tabella4[N°], MATCH("*"&amp;AG1861&amp;"*", Tabella4[DIPENDENTE], 0)), "0000")))</f>
        <v>1765</v>
      </c>
      <c r="F1861" s="48" t="str">
        <f t="shared" si="639"/>
        <v>SCARAVELLI</v>
      </c>
      <c r="G1861" s="48" t="str">
        <f t="shared" si="640"/>
        <v>SIRINGO</v>
      </c>
      <c r="H1861" s="57"/>
      <c r="I1861" s="68" t="str">
        <f t="shared" si="641"/>
        <v>02</v>
      </c>
      <c r="J1861" s="39" t="str">
        <f t="shared" ref="J1861:J1892" si="652">IF(OR(AH1861=4041, AH1861=4048, AH1861=4049, AH1861=4054, AH1861=4050,AH1861=428),
IF(TEXT(VALUE(AB1861) -
IF(M1861&lt;&gt;"", VALUE(M1861), 0) -
IF(N1861&lt;&gt;"", VALUE(N1861), 0),
"[hh]:mm") = "00:00",
"",
TEXT(VALUE(AB1861) -
IF(M1861&lt;&gt;"", VALUE(M1861), 0) -
IF(N1861&lt;&gt;"", VALUE(N1861), 0),
"[hh]:mm")),
"")</f>
        <v>02:00</v>
      </c>
      <c r="K1861" s="40" t="str">
        <f t="shared" ref="K1861:K1892" si="653">IF(AND(AH1861&lt;&gt;4041, AH1861&lt;&gt;428, AH1861&lt;&gt;4048, AH1861&lt;&gt;4054, AH1861&lt;&gt;4049, AH1861&lt;&gt;4045, AH1861&lt;&gt;4046, AH1861&lt;&gt;4052, AH1861&lt;&gt;4044, AH1861&lt;&gt;4042, AH1861&lt;&gt;4043, AH1861&lt;&gt;4053, AH1861&lt;&gt;4047, AH1861&lt;&gt;4050),
IF(ISERROR(TEXT(VALUE(AB1861) -
IF(M1861&lt;&gt;"", VALUE(M1861), 0) -
IF(N1861&lt;&gt;"", VALUE(N1861), 0),
"[hh]:mm")), "",
IF(TEXT(VALUE(AB1861) -
IF(M1861&lt;&gt;"", VALUE(M1861), 0) -
IF(N1861&lt;&gt;"", VALUE(N1861), 0),
"[hh]:mm") = "00:00",
"",
TEXT(VALUE(AB1861) -
IF(M1861&lt;&gt;"", VALUE(M1861), 0) -
IF(N1861&lt;&gt;"", VALUE(N1861), 0),
"[hh]:mm"))),
"")</f>
        <v/>
      </c>
      <c r="L1861" s="48"/>
      <c r="M1861" s="41" t="str">
        <f t="shared" ref="M1861:M1892" si="654">IF(AND(AC1861="NO", OR(Z1861="lunedì", Z1861="martedì", Z1861="mercoledì", Z1861="giovedì", Z1861="venerdì")),
IF(Z1861="venerdì",
IF(VALUE(AB1861)&gt;VALUE("7:00"),TEXT(VALUE(AB1861)-VALUE("7:00"),"[hh]:mm"),""),
IF(VALUE(AB1861)&gt;VALUE("8:15"),TEXT(VALUE(AB1861)-VALUE("8:15"),"[hh]:mm"),"")
),
"")</f>
        <v/>
      </c>
      <c r="N1861" s="41" t="str">
        <f t="shared" si="642"/>
        <v/>
      </c>
      <c r="O1861" s="10" t="str">
        <f t="shared" si="643"/>
        <v>02:00</v>
      </c>
      <c r="P1861" s="10" t="str">
        <f t="shared" si="644"/>
        <v/>
      </c>
      <c r="Q1861" s="48" t="str">
        <f t="shared" si="645"/>
        <v/>
      </c>
      <c r="R1861" s="48" t="str">
        <f t="shared" si="646"/>
        <v/>
      </c>
      <c r="S1861" s="42" t="str">
        <f t="shared" si="647"/>
        <v>DOPPIO</v>
      </c>
      <c r="T1861" s="57" t="str">
        <f>Tabella3[[#This Row],[Descrizione Attività]]</f>
        <v>ORE CONTO PROPRIO</v>
      </c>
      <c r="U1861" s="57" t="str">
        <f>IF(Tabella1[[#This Row],[DATA]]="","","02")</f>
        <v>02</v>
      </c>
      <c r="V1861" s="34"/>
      <c r="W1861" s="34"/>
      <c r="X1861" s="33"/>
      <c r="Y1861" s="23"/>
      <c r="Z1861" s="21" t="str">
        <f t="shared" si="648"/>
        <v>venerdì</v>
      </c>
      <c r="AA1861" s="22">
        <f t="shared" si="649"/>
        <v>2</v>
      </c>
      <c r="AB1861" s="22" t="str">
        <f t="shared" si="650"/>
        <v>02:00</v>
      </c>
      <c r="AC1861" s="22" t="str">
        <f t="shared" si="651"/>
        <v>NO</v>
      </c>
      <c r="AD1861" s="46"/>
      <c r="AE1861" s="85">
        <v>45863</v>
      </c>
      <c r="AF1861" s="86" t="s">
        <v>51</v>
      </c>
      <c r="AG1861" s="86" t="s">
        <v>112</v>
      </c>
      <c r="AH1861" s="75">
        <v>4041</v>
      </c>
      <c r="AI1861" s="86">
        <v>10</v>
      </c>
      <c r="AJ1861" s="87">
        <v>12</v>
      </c>
      <c r="AK1861" s="87">
        <v>14</v>
      </c>
      <c r="AL1861" s="87">
        <v>4</v>
      </c>
      <c r="AM1861" s="86" t="s">
        <v>62</v>
      </c>
      <c r="AN1861" s="86" t="s">
        <v>49</v>
      </c>
      <c r="AO1861" s="75">
        <v>4041</v>
      </c>
    </row>
    <row r="1862" spans="1:41" ht="14.45" customHeight="1">
      <c r="A1862" s="38"/>
      <c r="B1862" s="9">
        <f t="shared" si="638"/>
        <v>45864</v>
      </c>
      <c r="C1862" s="39">
        <f t="shared" ref="C1862:C1892" si="655">IF(AH1862="","", IF(OR(AH1862=4041, AH1862=4042, AH1862=4043, AH1862=4044, AH1862=4045, AH1862=4046, AH1862=4048, AH1862=4049, AH1862=4051, AH1862=4052, AH1862=4053, AH1862=4054),
404,
IF(AH1862=4047,
"ALTRO CANTIERE",
IF(AH1862=4050,
430,
IF(LEN(AH1862)=5,
MID(AH1862, 1, 2) &amp; "/" &amp; MID(AH1862, 3, 3),
AH1862)
)
)
))</f>
        <v>5400259182</v>
      </c>
      <c r="D1862" s="38" t="str">
        <f>IF(AF1862="", "", IFERROR(TEXT(INDEX(Tabella4[N°], MATCH("*"&amp;AF1862&amp;"*", Tabella4[DIPENDENTE], 0)), "0000"), "Non trovato"))</f>
        <v>1976</v>
      </c>
      <c r="E1862" s="38" t="str">
        <f>IF(AG1862="", "", IF(ISERROR(MATCH("*"&amp;AG1862&amp;"*", Tabella4[DIPENDENTE], 0)), "Non trovato", TEXT(INDEX(Tabella4[N°], MATCH("*"&amp;AG1862&amp;"*", Tabella4[DIPENDENTE], 0)), "0000")))</f>
        <v>0552</v>
      </c>
      <c r="F1862" s="48" t="str">
        <f t="shared" si="639"/>
        <v>RIZZA F</v>
      </c>
      <c r="G1862" s="48" t="str">
        <f t="shared" si="640"/>
        <v>DI MARE</v>
      </c>
      <c r="H1862" s="57"/>
      <c r="I1862" s="68" t="str">
        <f t="shared" si="641"/>
        <v>02</v>
      </c>
      <c r="J1862" s="39" t="str">
        <f t="shared" si="652"/>
        <v/>
      </c>
      <c r="K1862" s="40" t="str">
        <f t="shared" si="653"/>
        <v/>
      </c>
      <c r="L1862" s="48"/>
      <c r="M1862" s="41" t="str">
        <f t="shared" si="654"/>
        <v/>
      </c>
      <c r="N1862" s="41" t="str">
        <f t="shared" si="642"/>
        <v>01:30</v>
      </c>
      <c r="O1862" s="10" t="str">
        <f t="shared" si="643"/>
        <v>01:30</v>
      </c>
      <c r="P1862" s="10" t="str">
        <f t="shared" si="644"/>
        <v/>
      </c>
      <c r="Q1862" s="48" t="str">
        <f t="shared" si="645"/>
        <v/>
      </c>
      <c r="R1862" s="48" t="str">
        <f t="shared" si="646"/>
        <v/>
      </c>
      <c r="S1862" s="42" t="str">
        <f t="shared" si="647"/>
        <v>DOPPIO</v>
      </c>
      <c r="T1862" s="57" t="str">
        <f>Tabella3[[#This Row],[Descrizione Attività]]</f>
        <v>posizionamento faretti 25/07-26/07</v>
      </c>
      <c r="U1862" s="57" t="str">
        <f>IF(Tabella1[[#This Row],[DATA]]="","","02")</f>
        <v>02</v>
      </c>
      <c r="V1862" s="34"/>
      <c r="W1862" s="34"/>
      <c r="X1862" s="33"/>
      <c r="Y1862" s="23"/>
      <c r="Z1862" s="21" t="str">
        <f t="shared" si="648"/>
        <v>sabato</v>
      </c>
      <c r="AA1862" s="22">
        <f t="shared" si="649"/>
        <v>1.5</v>
      </c>
      <c r="AB1862" s="22" t="str">
        <f t="shared" si="650"/>
        <v>01:30</v>
      </c>
      <c r="AC1862" s="22" t="str">
        <f t="shared" si="651"/>
        <v>NO</v>
      </c>
      <c r="AD1862" s="46"/>
      <c r="AE1862" s="85">
        <v>45864</v>
      </c>
      <c r="AF1862" s="86" t="s">
        <v>77</v>
      </c>
      <c r="AG1862" s="86" t="s">
        <v>63</v>
      </c>
      <c r="AH1862" s="75">
        <v>5400259182</v>
      </c>
      <c r="AI1862" s="86">
        <v>10</v>
      </c>
      <c r="AJ1862" s="87">
        <v>21.2</v>
      </c>
      <c r="AK1862" s="87">
        <v>22.5</v>
      </c>
      <c r="AL1862" s="87">
        <v>3</v>
      </c>
      <c r="AM1862" s="86" t="s">
        <v>333</v>
      </c>
      <c r="AN1862" s="86" t="s">
        <v>45</v>
      </c>
      <c r="AO1862" s="75" t="s">
        <v>61</v>
      </c>
    </row>
    <row r="1863" spans="1:41" ht="14.45" customHeight="1">
      <c r="A1863" s="38"/>
      <c r="B1863" s="9">
        <f t="shared" si="638"/>
        <v>45864</v>
      </c>
      <c r="C1863" s="39">
        <f t="shared" si="655"/>
        <v>5400258561</v>
      </c>
      <c r="D1863" s="38" t="str">
        <f>IF(AF1863="", "", IFERROR(TEXT(INDEX(Tabella4[N°], MATCH("*"&amp;AF1863&amp;"*", Tabella4[DIPENDENTE], 0)), "0000"), "Non trovato"))</f>
        <v>0427</v>
      </c>
      <c r="E1863" s="38" t="str">
        <f>IF(AG1863="", "", IF(ISERROR(MATCH("*"&amp;AG1863&amp;"*", Tabella4[DIPENDENTE], 0)), "Non trovato", TEXT(INDEX(Tabella4[N°], MATCH("*"&amp;AG1863&amp;"*", Tabella4[DIPENDENTE], 0)), "0000")))</f>
        <v/>
      </c>
      <c r="F1863" s="48" t="str">
        <f t="shared" si="639"/>
        <v>CAVALIERE</v>
      </c>
      <c r="G1863" s="48" t="str">
        <f t="shared" si="640"/>
        <v/>
      </c>
      <c r="H1863" s="57"/>
      <c r="I1863" s="68" t="str">
        <f t="shared" si="641"/>
        <v>02</v>
      </c>
      <c r="J1863" s="39" t="str">
        <f t="shared" si="652"/>
        <v/>
      </c>
      <c r="K1863" s="40" t="str">
        <f t="shared" si="653"/>
        <v/>
      </c>
      <c r="L1863" s="48"/>
      <c r="M1863" s="41" t="str">
        <f t="shared" si="654"/>
        <v/>
      </c>
      <c r="N1863" s="41" t="str">
        <f t="shared" si="642"/>
        <v>06:00</v>
      </c>
      <c r="O1863" s="10" t="str">
        <f t="shared" si="643"/>
        <v>06:00</v>
      </c>
      <c r="P1863" s="10" t="str">
        <f t="shared" si="644"/>
        <v/>
      </c>
      <c r="Q1863" s="48" t="str">
        <f t="shared" si="645"/>
        <v/>
      </c>
      <c r="R1863" s="48" t="str">
        <f t="shared" si="646"/>
        <v/>
      </c>
      <c r="S1863" s="42" t="str">
        <f t="shared" si="647"/>
        <v>SINGOLO</v>
      </c>
      <c r="T1863" s="57" t="str">
        <f>Tabella3[[#This Row],[Descrizione Attività]]</f>
        <v>100_REALIZ LOOP SCI</v>
      </c>
      <c r="U1863" s="57" t="str">
        <f>IF(Tabella1[[#This Row],[DATA]]="","","02")</f>
        <v>02</v>
      </c>
      <c r="V1863" s="34"/>
      <c r="W1863" s="34"/>
      <c r="X1863" s="33"/>
      <c r="Y1863" s="23"/>
      <c r="Z1863" s="21" t="str">
        <f t="shared" si="648"/>
        <v>sabato</v>
      </c>
      <c r="AA1863" s="22">
        <f t="shared" si="649"/>
        <v>6</v>
      </c>
      <c r="AB1863" s="22" t="str">
        <f t="shared" si="650"/>
        <v>06:00</v>
      </c>
      <c r="AC1863" s="22" t="str">
        <f t="shared" si="651"/>
        <v>NO</v>
      </c>
      <c r="AD1863" s="46"/>
      <c r="AE1863" s="85">
        <v>45864</v>
      </c>
      <c r="AF1863" s="86" t="s">
        <v>75</v>
      </c>
      <c r="AG1863" s="86"/>
      <c r="AH1863" s="75">
        <v>5400258561</v>
      </c>
      <c r="AI1863" s="86">
        <v>10</v>
      </c>
      <c r="AJ1863" s="87">
        <v>7.15</v>
      </c>
      <c r="AK1863" s="87">
        <v>13.15</v>
      </c>
      <c r="AL1863" s="87">
        <v>6</v>
      </c>
      <c r="AM1863" s="86" t="s">
        <v>328</v>
      </c>
      <c r="AN1863" s="86" t="s">
        <v>45</v>
      </c>
      <c r="AO1863" s="75" t="s">
        <v>46</v>
      </c>
    </row>
    <row r="1864" spans="1:41" ht="14.45" customHeight="1">
      <c r="A1864" s="38"/>
      <c r="B1864" s="9">
        <f t="shared" si="638"/>
        <v>45864</v>
      </c>
      <c r="C1864" s="39">
        <f t="shared" si="655"/>
        <v>5400258561</v>
      </c>
      <c r="D1864" s="38" t="str">
        <f>IF(AF1864="", "", IFERROR(TEXT(INDEX(Tabella4[N°], MATCH("*"&amp;AF1864&amp;"*", Tabella4[DIPENDENTE], 0)), "0000"), "Non trovato"))</f>
        <v>2083</v>
      </c>
      <c r="E1864" s="38" t="str">
        <f>IF(AG1864="", "", IF(ISERROR(MATCH("*"&amp;AG1864&amp;"*", Tabella4[DIPENDENTE], 0)), "Non trovato", TEXT(INDEX(Tabella4[N°], MATCH("*"&amp;AG1864&amp;"*", Tabella4[DIPENDENTE], 0)), "0000")))</f>
        <v/>
      </c>
      <c r="F1864" s="48" t="str">
        <f t="shared" si="639"/>
        <v>NOCERA</v>
      </c>
      <c r="G1864" s="48" t="str">
        <f t="shared" si="640"/>
        <v/>
      </c>
      <c r="H1864" s="57"/>
      <c r="I1864" s="68" t="str">
        <f t="shared" si="641"/>
        <v>02</v>
      </c>
      <c r="J1864" s="39" t="str">
        <f t="shared" si="652"/>
        <v/>
      </c>
      <c r="K1864" s="40" t="str">
        <f t="shared" si="653"/>
        <v/>
      </c>
      <c r="L1864" s="48"/>
      <c r="M1864" s="41" t="str">
        <f t="shared" si="654"/>
        <v/>
      </c>
      <c r="N1864" s="41" t="str">
        <f t="shared" si="642"/>
        <v>06:00</v>
      </c>
      <c r="O1864" s="10" t="str">
        <f t="shared" si="643"/>
        <v>06:00</v>
      </c>
      <c r="P1864" s="10" t="str">
        <f t="shared" si="644"/>
        <v/>
      </c>
      <c r="Q1864" s="48" t="str">
        <f t="shared" si="645"/>
        <v/>
      </c>
      <c r="R1864" s="48" t="str">
        <f t="shared" si="646"/>
        <v/>
      </c>
      <c r="S1864" s="42" t="str">
        <f t="shared" si="647"/>
        <v>SINGOLO</v>
      </c>
      <c r="T1864" s="57" t="str">
        <f>Tabella3[[#This Row],[Descrizione Attività]]</f>
        <v>100_REALIZ LOOP SCI</v>
      </c>
      <c r="U1864" s="57" t="str">
        <f>IF(Tabella1[[#This Row],[DATA]]="","","02")</f>
        <v>02</v>
      </c>
      <c r="V1864" s="34"/>
      <c r="W1864" s="34"/>
      <c r="X1864" s="33"/>
      <c r="Y1864" s="23"/>
      <c r="Z1864" s="21" t="str">
        <f t="shared" si="648"/>
        <v>sabato</v>
      </c>
      <c r="AA1864" s="22">
        <f t="shared" si="649"/>
        <v>6</v>
      </c>
      <c r="AB1864" s="22" t="str">
        <f t="shared" si="650"/>
        <v>06:00</v>
      </c>
      <c r="AC1864" s="22" t="str">
        <f t="shared" si="651"/>
        <v>NO</v>
      </c>
      <c r="AD1864" s="46"/>
      <c r="AE1864" s="85">
        <v>45864</v>
      </c>
      <c r="AF1864" s="86" t="s">
        <v>88</v>
      </c>
      <c r="AG1864" s="86"/>
      <c r="AH1864" s="75">
        <v>5400258561</v>
      </c>
      <c r="AI1864" s="86">
        <v>10</v>
      </c>
      <c r="AJ1864" s="87">
        <v>7</v>
      </c>
      <c r="AK1864" s="87">
        <v>13</v>
      </c>
      <c r="AL1864" s="87">
        <v>6</v>
      </c>
      <c r="AM1864" s="86" t="s">
        <v>328</v>
      </c>
      <c r="AN1864" s="86" t="s">
        <v>45</v>
      </c>
      <c r="AO1864" s="75" t="s">
        <v>46</v>
      </c>
    </row>
    <row r="1865" spans="1:41" ht="14.45" customHeight="1">
      <c r="A1865" s="38"/>
      <c r="B1865" s="9">
        <f t="shared" si="638"/>
        <v>45866</v>
      </c>
      <c r="C1865" s="39">
        <f t="shared" si="655"/>
        <v>5400257896</v>
      </c>
      <c r="D1865" s="38" t="str">
        <f>IF(AF1865="", "", IFERROR(TEXT(INDEX(Tabella4[N°], MATCH("*"&amp;AF1865&amp;"*", Tabella4[DIPENDENTE], 0)), "0000"), "Non trovato"))</f>
        <v>0285</v>
      </c>
      <c r="E1865" s="38" t="str">
        <f>IF(AG1865="", "", IF(ISERROR(MATCH("*"&amp;AG1865&amp;"*", Tabella4[DIPENDENTE], 0)), "Non trovato", TEXT(INDEX(Tabella4[N°], MATCH("*"&amp;AG1865&amp;"*", Tabella4[DIPENDENTE], 0)), "0000")))</f>
        <v>2136</v>
      </c>
      <c r="F1865" s="48" t="str">
        <f t="shared" si="639"/>
        <v>GALIFFI</v>
      </c>
      <c r="G1865" s="48" t="str">
        <f t="shared" si="640"/>
        <v>INTURRISI</v>
      </c>
      <c r="H1865" s="57"/>
      <c r="I1865" s="68" t="str">
        <f t="shared" si="641"/>
        <v>02</v>
      </c>
      <c r="J1865" s="39" t="str">
        <f t="shared" si="652"/>
        <v/>
      </c>
      <c r="K1865" s="40" t="str">
        <f t="shared" si="653"/>
        <v>06:00</v>
      </c>
      <c r="L1865" s="48"/>
      <c r="M1865" s="41" t="str">
        <f t="shared" si="654"/>
        <v/>
      </c>
      <c r="N1865" s="41" t="str">
        <f t="shared" si="642"/>
        <v/>
      </c>
      <c r="O1865" s="10" t="str">
        <f t="shared" si="643"/>
        <v>06:00</v>
      </c>
      <c r="P1865" s="10" t="str">
        <f t="shared" si="644"/>
        <v/>
      </c>
      <c r="Q1865" s="48" t="str">
        <f t="shared" si="645"/>
        <v/>
      </c>
      <c r="R1865" s="48" t="str">
        <f t="shared" si="646"/>
        <v/>
      </c>
      <c r="S1865" s="42" t="str">
        <f t="shared" si="647"/>
        <v>DOPPIO</v>
      </c>
      <c r="T1865" s="57" t="str">
        <f>Tabella3[[#This Row],[Descrizione Attività]]</f>
        <v>BLEND/TF 37-42-45-47: rip funzionalità</v>
      </c>
      <c r="U1865" s="57" t="str">
        <f>IF(Tabella1[[#This Row],[DATA]]="","","02")</f>
        <v>02</v>
      </c>
      <c r="V1865" s="34"/>
      <c r="W1865" s="34"/>
      <c r="X1865" s="33"/>
      <c r="Y1865" s="23"/>
      <c r="Z1865" s="21" t="str">
        <f t="shared" si="648"/>
        <v>lunedì</v>
      </c>
      <c r="AA1865" s="22">
        <f t="shared" si="649"/>
        <v>6</v>
      </c>
      <c r="AB1865" s="22" t="str">
        <f t="shared" si="650"/>
        <v>06:00</v>
      </c>
      <c r="AC1865" s="22" t="str">
        <f t="shared" si="651"/>
        <v>NO</v>
      </c>
      <c r="AD1865" s="46"/>
      <c r="AE1865" s="85">
        <v>45866</v>
      </c>
      <c r="AF1865" s="86" t="s">
        <v>267</v>
      </c>
      <c r="AG1865" s="86" t="s">
        <v>264</v>
      </c>
      <c r="AH1865" s="75">
        <v>5400257896</v>
      </c>
      <c r="AI1865" s="86">
        <v>10</v>
      </c>
      <c r="AJ1865" s="87">
        <v>6</v>
      </c>
      <c r="AK1865" s="87">
        <v>12</v>
      </c>
      <c r="AL1865" s="87">
        <v>12</v>
      </c>
      <c r="AM1865" s="86" t="s">
        <v>329</v>
      </c>
      <c r="AN1865" s="86" t="s">
        <v>45</v>
      </c>
      <c r="AO1865" s="75" t="s">
        <v>61</v>
      </c>
    </row>
    <row r="1866" spans="1:41" ht="14.45" customHeight="1">
      <c r="A1866" s="38"/>
      <c r="B1866" s="9">
        <f t="shared" si="638"/>
        <v>45866</v>
      </c>
      <c r="C1866" s="39">
        <f t="shared" si="655"/>
        <v>5400257236</v>
      </c>
      <c r="D1866" s="38" t="str">
        <f>IF(AF1866="", "", IFERROR(TEXT(INDEX(Tabella4[N°], MATCH("*"&amp;AF1866&amp;"*", Tabella4[DIPENDENTE], 0)), "0000"), "Non trovato"))</f>
        <v>0285</v>
      </c>
      <c r="E1866" s="38" t="str">
        <f>IF(AG1866="", "", IF(ISERROR(MATCH("*"&amp;AG1866&amp;"*", Tabella4[DIPENDENTE], 0)), "Non trovato", TEXT(INDEX(Tabella4[N°], MATCH("*"&amp;AG1866&amp;"*", Tabella4[DIPENDENTE], 0)), "0000")))</f>
        <v>2136</v>
      </c>
      <c r="F1866" s="48" t="str">
        <f t="shared" si="639"/>
        <v>GALIFFI</v>
      </c>
      <c r="G1866" s="48" t="str">
        <f t="shared" si="640"/>
        <v>INTURRISI</v>
      </c>
      <c r="H1866" s="57"/>
      <c r="I1866" s="68" t="str">
        <f t="shared" si="641"/>
        <v>02</v>
      </c>
      <c r="J1866" s="39" t="str">
        <f t="shared" si="652"/>
        <v/>
      </c>
      <c r="K1866" s="40" t="str">
        <f t="shared" si="653"/>
        <v>02:00</v>
      </c>
      <c r="L1866" s="48"/>
      <c r="M1866" s="41" t="str">
        <f t="shared" si="654"/>
        <v/>
      </c>
      <c r="N1866" s="41" t="str">
        <f t="shared" si="642"/>
        <v/>
      </c>
      <c r="O1866" s="10" t="str">
        <f t="shared" si="643"/>
        <v>02:00</v>
      </c>
      <c r="P1866" s="10" t="str">
        <f t="shared" si="644"/>
        <v/>
      </c>
      <c r="Q1866" s="48" t="str">
        <f t="shared" si="645"/>
        <v/>
      </c>
      <c r="R1866" s="48" t="str">
        <f t="shared" si="646"/>
        <v/>
      </c>
      <c r="S1866" s="42" t="str">
        <f t="shared" si="647"/>
        <v>DOPPIO</v>
      </c>
      <c r="T1866" s="57" t="str">
        <f>Tabella3[[#This Row],[Descrizione Attività]]</f>
        <v>PA1S: squ elettr correttiva Luglio</v>
      </c>
      <c r="U1866" s="57" t="str">
        <f>IF(Tabella1[[#This Row],[DATA]]="","","02")</f>
        <v>02</v>
      </c>
      <c r="V1866" s="34"/>
      <c r="W1866" s="34"/>
      <c r="X1866" s="33"/>
      <c r="Y1866" s="23"/>
      <c r="Z1866" s="21" t="str">
        <f t="shared" si="648"/>
        <v>lunedì</v>
      </c>
      <c r="AA1866" s="22">
        <f t="shared" si="649"/>
        <v>2</v>
      </c>
      <c r="AB1866" s="22" t="str">
        <f t="shared" si="650"/>
        <v>02:00</v>
      </c>
      <c r="AC1866" s="22" t="str">
        <f t="shared" si="651"/>
        <v>NO</v>
      </c>
      <c r="AD1866" s="46"/>
      <c r="AE1866" s="85">
        <v>45866</v>
      </c>
      <c r="AF1866" s="86" t="s">
        <v>267</v>
      </c>
      <c r="AG1866" s="86" t="s">
        <v>264</v>
      </c>
      <c r="AH1866" s="75">
        <v>5400257236</v>
      </c>
      <c r="AI1866" s="86">
        <v>10</v>
      </c>
      <c r="AJ1866" s="87">
        <v>12</v>
      </c>
      <c r="AK1866" s="87">
        <v>14</v>
      </c>
      <c r="AL1866" s="87">
        <v>4</v>
      </c>
      <c r="AM1866" s="86" t="s">
        <v>254</v>
      </c>
      <c r="AN1866" s="86" t="s">
        <v>45</v>
      </c>
      <c r="AO1866" s="75" t="s">
        <v>61</v>
      </c>
    </row>
    <row r="1867" spans="1:41" ht="14.45" customHeight="1">
      <c r="A1867" s="38"/>
      <c r="B1867" s="9">
        <f t="shared" si="638"/>
        <v>45866</v>
      </c>
      <c r="C1867" s="39">
        <f t="shared" si="655"/>
        <v>5400258561</v>
      </c>
      <c r="D1867" s="38" t="str">
        <f>IF(AF1867="", "", IFERROR(TEXT(INDEX(Tabella4[N°], MATCH("*"&amp;AF1867&amp;"*", Tabella4[DIPENDENTE], 0)), "0000"), "Non trovato"))</f>
        <v>0427</v>
      </c>
      <c r="E1867" s="38" t="str">
        <f>IF(AG1867="", "", IF(ISERROR(MATCH("*"&amp;AG1867&amp;"*", Tabella4[DIPENDENTE], 0)), "Non trovato", TEXT(INDEX(Tabella4[N°], MATCH("*"&amp;AG1867&amp;"*", Tabella4[DIPENDENTE], 0)), "0000")))</f>
        <v>2083</v>
      </c>
      <c r="F1867" s="48" t="str">
        <f t="shared" si="639"/>
        <v>CAVALIERE</v>
      </c>
      <c r="G1867" s="48" t="str">
        <f t="shared" si="640"/>
        <v>NOCERA</v>
      </c>
      <c r="H1867" s="57"/>
      <c r="I1867" s="68" t="str">
        <f t="shared" si="641"/>
        <v>02</v>
      </c>
      <c r="J1867" s="39" t="str">
        <f t="shared" si="652"/>
        <v/>
      </c>
      <c r="K1867" s="40" t="str">
        <f t="shared" si="653"/>
        <v>08:00</v>
      </c>
      <c r="L1867" s="48"/>
      <c r="M1867" s="41" t="str">
        <f t="shared" si="654"/>
        <v/>
      </c>
      <c r="N1867" s="41" t="str">
        <f t="shared" si="642"/>
        <v/>
      </c>
      <c r="O1867" s="10" t="str">
        <f t="shared" si="643"/>
        <v>08:00</v>
      </c>
      <c r="P1867" s="10" t="str">
        <f t="shared" si="644"/>
        <v/>
      </c>
      <c r="Q1867" s="48" t="str">
        <f t="shared" si="645"/>
        <v/>
      </c>
      <c r="R1867" s="48" t="str">
        <f t="shared" si="646"/>
        <v/>
      </c>
      <c r="S1867" s="42" t="str">
        <f t="shared" si="647"/>
        <v>DOPPIO</v>
      </c>
      <c r="T1867" s="57" t="str">
        <f>Tabella3[[#This Row],[Descrizione Attività]]</f>
        <v>100_REALIZ LOOP SCI</v>
      </c>
      <c r="U1867" s="57" t="str">
        <f>IF(Tabella1[[#This Row],[DATA]]="","","02")</f>
        <v>02</v>
      </c>
      <c r="V1867" s="34"/>
      <c r="W1867" s="34"/>
      <c r="X1867" s="33"/>
      <c r="Y1867" s="23"/>
      <c r="Z1867" s="21" t="str">
        <f t="shared" si="648"/>
        <v>lunedì</v>
      </c>
      <c r="AA1867" s="22">
        <f t="shared" si="649"/>
        <v>8</v>
      </c>
      <c r="AB1867" s="22" t="str">
        <f t="shared" si="650"/>
        <v>08:00</v>
      </c>
      <c r="AC1867" s="22" t="str">
        <f t="shared" si="651"/>
        <v>NO</v>
      </c>
      <c r="AD1867" s="46"/>
      <c r="AE1867" s="85">
        <v>45866</v>
      </c>
      <c r="AF1867" s="86" t="s">
        <v>75</v>
      </c>
      <c r="AG1867" s="86" t="s">
        <v>88</v>
      </c>
      <c r="AH1867" s="75">
        <v>5400258561</v>
      </c>
      <c r="AI1867" s="86">
        <v>10</v>
      </c>
      <c r="AJ1867" s="87">
        <v>6</v>
      </c>
      <c r="AK1867" s="87">
        <v>14</v>
      </c>
      <c r="AL1867" s="87">
        <v>16</v>
      </c>
      <c r="AM1867" s="86" t="s">
        <v>328</v>
      </c>
      <c r="AN1867" s="86" t="s">
        <v>45</v>
      </c>
      <c r="AO1867" s="75" t="s">
        <v>46</v>
      </c>
    </row>
    <row r="1868" spans="1:41" ht="14.45" customHeight="1">
      <c r="A1868" s="38"/>
      <c r="B1868" s="9">
        <f t="shared" si="638"/>
        <v>45866</v>
      </c>
      <c r="C1868" s="39">
        <f t="shared" si="655"/>
        <v>5400261041</v>
      </c>
      <c r="D1868" s="38" t="str">
        <f>IF(AF1868="", "", IFERROR(TEXT(INDEX(Tabella4[N°], MATCH("*"&amp;AF1868&amp;"*", Tabella4[DIPENDENTE], 0)), "0000"), "Non trovato"))</f>
        <v>1904</v>
      </c>
      <c r="E1868" s="38" t="str">
        <f>IF(AG1868="", "", IF(ISERROR(MATCH("*"&amp;AG1868&amp;"*", Tabella4[DIPENDENTE], 0)), "Non trovato", TEXT(INDEX(Tabella4[N°], MATCH("*"&amp;AG1868&amp;"*", Tabella4[DIPENDENTE], 0)), "0000")))</f>
        <v/>
      </c>
      <c r="F1868" s="48" t="str">
        <f t="shared" si="639"/>
        <v>LA ROCCA</v>
      </c>
      <c r="G1868" s="48" t="str">
        <f t="shared" si="640"/>
        <v/>
      </c>
      <c r="H1868" s="57"/>
      <c r="I1868" s="68" t="str">
        <f t="shared" si="641"/>
        <v>02</v>
      </c>
      <c r="J1868" s="39" t="str">
        <f t="shared" si="652"/>
        <v/>
      </c>
      <c r="K1868" s="40" t="str">
        <f t="shared" si="653"/>
        <v>02:00</v>
      </c>
      <c r="L1868" s="48"/>
      <c r="M1868" s="41" t="str">
        <f t="shared" si="654"/>
        <v/>
      </c>
      <c r="N1868" s="41" t="str">
        <f t="shared" si="642"/>
        <v/>
      </c>
      <c r="O1868" s="10" t="str">
        <f t="shared" si="643"/>
        <v>02:00</v>
      </c>
      <c r="P1868" s="10" t="str">
        <f t="shared" si="644"/>
        <v/>
      </c>
      <c r="Q1868" s="48" t="str">
        <f t="shared" si="645"/>
        <v/>
      </c>
      <c r="R1868" s="48" t="str">
        <f t="shared" si="646"/>
        <v/>
      </c>
      <c r="S1868" s="42" t="str">
        <f t="shared" si="647"/>
        <v>SINGOLO</v>
      </c>
      <c r="T1868" s="57" t="str">
        <f>Tabella3[[#This Row],[Descrizione Attività]]</f>
        <v>ASSISTENZA ELETTRICA ATTIVITA' EDILE IMP 2800 LUGLIO 2025 (PREV 4066)</v>
      </c>
      <c r="U1868" s="57" t="str">
        <f>IF(Tabella1[[#This Row],[DATA]]="","","02")</f>
        <v>02</v>
      </c>
      <c r="V1868" s="34"/>
      <c r="W1868" s="34"/>
      <c r="X1868" s="33"/>
      <c r="Y1868" s="23"/>
      <c r="Z1868" s="21" t="str">
        <f t="shared" si="648"/>
        <v>lunedì</v>
      </c>
      <c r="AA1868" s="22">
        <f t="shared" si="649"/>
        <v>2</v>
      </c>
      <c r="AB1868" s="22" t="str">
        <f t="shared" si="650"/>
        <v>02:00</v>
      </c>
      <c r="AC1868" s="22" t="str">
        <f t="shared" si="651"/>
        <v>NO</v>
      </c>
      <c r="AD1868" s="46"/>
      <c r="AE1868" s="85">
        <v>45866</v>
      </c>
      <c r="AF1868" s="86" t="s">
        <v>59</v>
      </c>
      <c r="AG1868" s="86"/>
      <c r="AH1868" s="75">
        <v>5400261041</v>
      </c>
      <c r="AI1868" s="86">
        <v>10</v>
      </c>
      <c r="AJ1868" s="87">
        <v>6</v>
      </c>
      <c r="AK1868" s="87">
        <v>8</v>
      </c>
      <c r="AL1868" s="87">
        <v>2</v>
      </c>
      <c r="AM1868" s="86" t="s">
        <v>257</v>
      </c>
      <c r="AN1868" s="86" t="s">
        <v>91</v>
      </c>
      <c r="AO1868" s="75" t="s">
        <v>61</v>
      </c>
    </row>
    <row r="1869" spans="1:41" ht="14.45" customHeight="1">
      <c r="A1869" s="38"/>
      <c r="B1869" s="9">
        <f t="shared" si="638"/>
        <v>45866</v>
      </c>
      <c r="C1869" s="39">
        <f t="shared" si="655"/>
        <v>5400261041</v>
      </c>
      <c r="D1869" s="38" t="str">
        <f>IF(AF1869="", "", IFERROR(TEXT(INDEX(Tabella4[N°], MATCH("*"&amp;AF1869&amp;"*", Tabella4[DIPENDENTE], 0)), "0000"), "Non trovato"))</f>
        <v>1876</v>
      </c>
      <c r="E1869" s="38" t="str">
        <f>IF(AG1869="", "", IF(ISERROR(MATCH("*"&amp;AG1869&amp;"*", Tabella4[DIPENDENTE], 0)), "Non trovato", TEXT(INDEX(Tabella4[N°], MATCH("*"&amp;AG1869&amp;"*", Tabella4[DIPENDENTE], 0)), "0000")))</f>
        <v/>
      </c>
      <c r="F1869" s="48" t="str">
        <f t="shared" si="639"/>
        <v>RICCIO</v>
      </c>
      <c r="G1869" s="48" t="str">
        <f t="shared" si="640"/>
        <v/>
      </c>
      <c r="H1869" s="57"/>
      <c r="I1869" s="68" t="str">
        <f t="shared" si="641"/>
        <v>02</v>
      </c>
      <c r="J1869" s="39" t="str">
        <f t="shared" si="652"/>
        <v/>
      </c>
      <c r="K1869" s="40" t="str">
        <f t="shared" si="653"/>
        <v>05:15</v>
      </c>
      <c r="L1869" s="48"/>
      <c r="M1869" s="41" t="str">
        <f t="shared" si="654"/>
        <v/>
      </c>
      <c r="N1869" s="41" t="str">
        <f t="shared" si="642"/>
        <v/>
      </c>
      <c r="O1869" s="10" t="str">
        <f t="shared" si="643"/>
        <v>05:15</v>
      </c>
      <c r="P1869" s="10" t="str">
        <f t="shared" si="644"/>
        <v/>
      </c>
      <c r="Q1869" s="48" t="str">
        <f t="shared" si="645"/>
        <v/>
      </c>
      <c r="R1869" s="48" t="str">
        <f t="shared" si="646"/>
        <v/>
      </c>
      <c r="S1869" s="42" t="str">
        <f t="shared" si="647"/>
        <v>SINGOLO</v>
      </c>
      <c r="T1869" s="57" t="str">
        <f>Tabella3[[#This Row],[Descrizione Attività]]</f>
        <v>ASSISTENZA ELETTRICA ATTIVITA' EDILE IMP 2800 LUGLIO 2025 (PREV 4066)</v>
      </c>
      <c r="U1869" s="57" t="str">
        <f>IF(Tabella1[[#This Row],[DATA]]="","","02")</f>
        <v>02</v>
      </c>
      <c r="V1869" s="34"/>
      <c r="W1869" s="34"/>
      <c r="X1869" s="33"/>
      <c r="Y1869" s="23"/>
      <c r="Z1869" s="21" t="str">
        <f t="shared" si="648"/>
        <v>lunedì</v>
      </c>
      <c r="AA1869" s="22">
        <f t="shared" si="649"/>
        <v>5.25</v>
      </c>
      <c r="AB1869" s="22" t="str">
        <f t="shared" si="650"/>
        <v>05:15</v>
      </c>
      <c r="AC1869" s="22" t="str">
        <f t="shared" si="651"/>
        <v>NO</v>
      </c>
      <c r="AD1869" s="46"/>
      <c r="AE1869" s="85">
        <v>45866</v>
      </c>
      <c r="AF1869" s="86" t="s">
        <v>56</v>
      </c>
      <c r="AG1869" s="86"/>
      <c r="AH1869" s="75">
        <v>5400261041</v>
      </c>
      <c r="AI1869" s="86">
        <v>10</v>
      </c>
      <c r="AJ1869" s="87">
        <v>8</v>
      </c>
      <c r="AK1869" s="87">
        <v>14</v>
      </c>
      <c r="AL1869" s="87">
        <v>5.25</v>
      </c>
      <c r="AM1869" s="86" t="s">
        <v>257</v>
      </c>
      <c r="AN1869" s="86" t="s">
        <v>91</v>
      </c>
      <c r="AO1869" s="75" t="s">
        <v>61</v>
      </c>
    </row>
    <row r="1870" spans="1:41" ht="14.45" customHeight="1">
      <c r="A1870" s="38"/>
      <c r="B1870" s="9">
        <f t="shared" si="638"/>
        <v>45866</v>
      </c>
      <c r="C1870" s="39">
        <f t="shared" si="655"/>
        <v>5400256987</v>
      </c>
      <c r="D1870" s="38" t="str">
        <f>IF(AF1870="", "", IFERROR(TEXT(INDEX(Tabella4[N°], MATCH("*"&amp;AF1870&amp;"*", Tabella4[DIPENDENTE], 0)), "0000"), "Non trovato"))</f>
        <v>1976</v>
      </c>
      <c r="E1870" s="38" t="str">
        <f>IF(AG1870="", "", IF(ISERROR(MATCH("*"&amp;AG1870&amp;"*", Tabella4[DIPENDENTE], 0)), "Non trovato", TEXT(INDEX(Tabella4[N°], MATCH("*"&amp;AG1870&amp;"*", Tabella4[DIPENDENTE], 0)), "0000")))</f>
        <v>2150</v>
      </c>
      <c r="F1870" s="48" t="str">
        <f t="shared" si="639"/>
        <v>RIZZA F</v>
      </c>
      <c r="G1870" s="48" t="str">
        <f t="shared" si="640"/>
        <v>RIZZA C</v>
      </c>
      <c r="H1870" s="57"/>
      <c r="I1870" s="68" t="str">
        <f t="shared" si="641"/>
        <v>02</v>
      </c>
      <c r="J1870" s="39" t="str">
        <f t="shared" si="652"/>
        <v/>
      </c>
      <c r="K1870" s="40" t="str">
        <f t="shared" si="653"/>
        <v>08:00</v>
      </c>
      <c r="L1870" s="48"/>
      <c r="M1870" s="41" t="str">
        <f t="shared" si="654"/>
        <v/>
      </c>
      <c r="N1870" s="41" t="str">
        <f t="shared" si="642"/>
        <v/>
      </c>
      <c r="O1870" s="10" t="str">
        <f t="shared" si="643"/>
        <v>08:00</v>
      </c>
      <c r="P1870" s="10" t="str">
        <f t="shared" si="644"/>
        <v/>
      </c>
      <c r="Q1870" s="48" t="str">
        <f t="shared" si="645"/>
        <v/>
      </c>
      <c r="R1870" s="48" t="str">
        <f t="shared" si="646"/>
        <v/>
      </c>
      <c r="S1870" s="42" t="str">
        <f t="shared" si="647"/>
        <v>DOPPIO</v>
      </c>
      <c r="T1870" s="57" t="str">
        <f>Tabella3[[#This Row],[Descrizione Attività]]</f>
        <v>SUD_Alim.ele gateway sistema SMART ABB</v>
      </c>
      <c r="U1870" s="57" t="str">
        <f>IF(Tabella1[[#This Row],[DATA]]="","","02")</f>
        <v>02</v>
      </c>
      <c r="V1870" s="34"/>
      <c r="W1870" s="34"/>
      <c r="X1870" s="33"/>
      <c r="Y1870" s="23"/>
      <c r="Z1870" s="21" t="str">
        <f t="shared" si="648"/>
        <v>lunedì</v>
      </c>
      <c r="AA1870" s="22">
        <f t="shared" si="649"/>
        <v>8</v>
      </c>
      <c r="AB1870" s="22" t="str">
        <f t="shared" si="650"/>
        <v>08:00</v>
      </c>
      <c r="AC1870" s="22" t="str">
        <f t="shared" si="651"/>
        <v>NO</v>
      </c>
      <c r="AD1870" s="46"/>
      <c r="AE1870" s="85">
        <v>45866</v>
      </c>
      <c r="AF1870" s="86" t="s">
        <v>77</v>
      </c>
      <c r="AG1870" s="86" t="s">
        <v>78</v>
      </c>
      <c r="AH1870" s="75">
        <v>5400256987</v>
      </c>
      <c r="AI1870" s="86">
        <v>10</v>
      </c>
      <c r="AJ1870" s="87">
        <v>6</v>
      </c>
      <c r="AK1870" s="87">
        <v>14</v>
      </c>
      <c r="AL1870" s="87">
        <v>16</v>
      </c>
      <c r="AM1870" s="86" t="s">
        <v>285</v>
      </c>
      <c r="AN1870" s="86" t="s">
        <v>45</v>
      </c>
      <c r="AO1870" s="75" t="s">
        <v>61</v>
      </c>
    </row>
    <row r="1871" spans="1:41" ht="14.45" customHeight="1">
      <c r="A1871" s="38"/>
      <c r="B1871" s="9">
        <f t="shared" si="638"/>
        <v>45866</v>
      </c>
      <c r="C1871" s="39">
        <f t="shared" si="655"/>
        <v>5400256987</v>
      </c>
      <c r="D1871" s="38" t="str">
        <f>IF(AF1871="", "", IFERROR(TEXT(INDEX(Tabella4[N°], MATCH("*"&amp;AF1871&amp;"*", Tabella4[DIPENDENTE], 0)), "0000"), "Non trovato"))</f>
        <v>0475</v>
      </c>
      <c r="E1871" s="38" t="str">
        <f>IF(AG1871="", "", IF(ISERROR(MATCH("*"&amp;AG1871&amp;"*", Tabella4[DIPENDENTE], 0)), "Non trovato", TEXT(INDEX(Tabella4[N°], MATCH("*"&amp;AG1871&amp;"*", Tabella4[DIPENDENTE], 0)), "0000")))</f>
        <v/>
      </c>
      <c r="F1871" s="48" t="str">
        <f t="shared" si="639"/>
        <v>TRINGALI</v>
      </c>
      <c r="G1871" s="48" t="str">
        <f t="shared" si="640"/>
        <v/>
      </c>
      <c r="H1871" s="57"/>
      <c r="I1871" s="68" t="str">
        <f t="shared" si="641"/>
        <v>02</v>
      </c>
      <c r="J1871" s="39" t="str">
        <f t="shared" si="652"/>
        <v/>
      </c>
      <c r="K1871" s="40" t="str">
        <f t="shared" si="653"/>
        <v>06:00</v>
      </c>
      <c r="L1871" s="48"/>
      <c r="M1871" s="41" t="str">
        <f t="shared" si="654"/>
        <v/>
      </c>
      <c r="N1871" s="41" t="str">
        <f t="shared" si="642"/>
        <v/>
      </c>
      <c r="O1871" s="10" t="str">
        <f t="shared" si="643"/>
        <v>06:00</v>
      </c>
      <c r="P1871" s="10" t="str">
        <f t="shared" si="644"/>
        <v/>
      </c>
      <c r="Q1871" s="48" t="str">
        <f t="shared" si="645"/>
        <v/>
      </c>
      <c r="R1871" s="48" t="str">
        <f t="shared" si="646"/>
        <v/>
      </c>
      <c r="S1871" s="42" t="str">
        <f t="shared" si="647"/>
        <v>SINGOLO</v>
      </c>
      <c r="T1871" s="57" t="str">
        <f>Tabella3[[#This Row],[Descrizione Attività]]</f>
        <v>SUD_Alim.ele gateway sistema SMART ABB</v>
      </c>
      <c r="U1871" s="57" t="str">
        <f>IF(Tabella1[[#This Row],[DATA]]="","","02")</f>
        <v>02</v>
      </c>
      <c r="V1871" s="34"/>
      <c r="W1871" s="34"/>
      <c r="X1871" s="33"/>
      <c r="Y1871" s="23"/>
      <c r="Z1871" s="21" t="str">
        <f t="shared" si="648"/>
        <v>lunedì</v>
      </c>
      <c r="AA1871" s="22">
        <f t="shared" si="649"/>
        <v>6</v>
      </c>
      <c r="AB1871" s="22" t="str">
        <f t="shared" si="650"/>
        <v>06:00</v>
      </c>
      <c r="AC1871" s="22" t="str">
        <f t="shared" si="651"/>
        <v>NO</v>
      </c>
      <c r="AD1871" s="46"/>
      <c r="AE1871" s="85">
        <v>45866</v>
      </c>
      <c r="AF1871" s="86" t="s">
        <v>57</v>
      </c>
      <c r="AG1871" s="86"/>
      <c r="AH1871" s="75">
        <v>5400256987</v>
      </c>
      <c r="AI1871" s="86">
        <v>10</v>
      </c>
      <c r="AJ1871" s="87">
        <v>8</v>
      </c>
      <c r="AK1871" s="87">
        <v>14</v>
      </c>
      <c r="AL1871" s="87">
        <v>6</v>
      </c>
      <c r="AM1871" s="86" t="s">
        <v>285</v>
      </c>
      <c r="AN1871" s="86" t="s">
        <v>45</v>
      </c>
      <c r="AO1871" s="75" t="s">
        <v>61</v>
      </c>
    </row>
    <row r="1872" spans="1:41" ht="14.45" customHeight="1">
      <c r="A1872" s="38"/>
      <c r="B1872" s="9">
        <f t="shared" si="638"/>
        <v>45866</v>
      </c>
      <c r="C1872" s="39">
        <f t="shared" si="655"/>
        <v>5400256987</v>
      </c>
      <c r="D1872" s="38" t="str">
        <f>IF(AF1872="", "", IFERROR(TEXT(INDEX(Tabella4[N°], MATCH("*"&amp;AF1872&amp;"*", Tabella4[DIPENDENTE], 0)), "0000"), "Non trovato"))</f>
        <v>2214</v>
      </c>
      <c r="E1872" s="38" t="str">
        <f>IF(AG1872="", "", IF(ISERROR(MATCH("*"&amp;AG1872&amp;"*", Tabella4[DIPENDENTE], 0)), "Non trovato", TEXT(INDEX(Tabella4[N°], MATCH("*"&amp;AG1872&amp;"*", Tabella4[DIPENDENTE], 0)), "0000")))</f>
        <v/>
      </c>
      <c r="F1872" s="48" t="str">
        <f t="shared" si="639"/>
        <v>SERRA</v>
      </c>
      <c r="G1872" s="48" t="str">
        <f t="shared" si="640"/>
        <v/>
      </c>
      <c r="H1872" s="57"/>
      <c r="I1872" s="68" t="str">
        <f t="shared" si="641"/>
        <v>02</v>
      </c>
      <c r="J1872" s="39" t="str">
        <f t="shared" si="652"/>
        <v/>
      </c>
      <c r="K1872" s="40" t="str">
        <f t="shared" si="653"/>
        <v>08:00</v>
      </c>
      <c r="L1872" s="48"/>
      <c r="M1872" s="41" t="str">
        <f t="shared" si="654"/>
        <v/>
      </c>
      <c r="N1872" s="41" t="str">
        <f t="shared" si="642"/>
        <v/>
      </c>
      <c r="O1872" s="10" t="str">
        <f t="shared" si="643"/>
        <v>08:00</v>
      </c>
      <c r="P1872" s="10" t="str">
        <f t="shared" si="644"/>
        <v/>
      </c>
      <c r="Q1872" s="48" t="str">
        <f t="shared" si="645"/>
        <v/>
      </c>
      <c r="R1872" s="48" t="str">
        <f t="shared" si="646"/>
        <v/>
      </c>
      <c r="S1872" s="42" t="str">
        <f t="shared" si="647"/>
        <v>SINGOLO</v>
      </c>
      <c r="T1872" s="57" t="str">
        <f>Tabella3[[#This Row],[Descrizione Attività]]</f>
        <v>SUD_Alim.ele gateway sistema SMART ABB</v>
      </c>
      <c r="U1872" s="57" t="str">
        <f>IF(Tabella1[[#This Row],[DATA]]="","","02")</f>
        <v>02</v>
      </c>
      <c r="V1872" s="34"/>
      <c r="W1872" s="34"/>
      <c r="X1872" s="33"/>
      <c r="Y1872" s="23"/>
      <c r="Z1872" s="21" t="str">
        <f t="shared" si="648"/>
        <v>lunedì</v>
      </c>
      <c r="AA1872" s="22">
        <f t="shared" si="649"/>
        <v>8</v>
      </c>
      <c r="AB1872" s="22" t="str">
        <f t="shared" si="650"/>
        <v>08:00</v>
      </c>
      <c r="AC1872" s="22" t="str">
        <f t="shared" si="651"/>
        <v>NO</v>
      </c>
      <c r="AD1872" s="46"/>
      <c r="AE1872" s="85">
        <v>45866</v>
      </c>
      <c r="AF1872" s="86" t="s">
        <v>52</v>
      </c>
      <c r="AG1872" s="86"/>
      <c r="AH1872" s="75">
        <v>5400256987</v>
      </c>
      <c r="AI1872" s="86">
        <v>10</v>
      </c>
      <c r="AJ1872" s="87">
        <v>6</v>
      </c>
      <c r="AK1872" s="87">
        <v>14</v>
      </c>
      <c r="AL1872" s="87">
        <v>8</v>
      </c>
      <c r="AM1872" s="86" t="s">
        <v>285</v>
      </c>
      <c r="AN1872" s="86" t="s">
        <v>45</v>
      </c>
      <c r="AO1872" s="75" t="s">
        <v>61</v>
      </c>
    </row>
    <row r="1873" spans="1:41" ht="14.45" customHeight="1">
      <c r="A1873" s="38"/>
      <c r="B1873" s="9">
        <f t="shared" si="638"/>
        <v>45866</v>
      </c>
      <c r="C1873" s="39">
        <f t="shared" si="655"/>
        <v>5400258976</v>
      </c>
      <c r="D1873" s="38" t="str">
        <f>IF(AF1873="", "", IFERROR(TEXT(INDEX(Tabella4[N°], MATCH("*"&amp;AF1873&amp;"*", Tabella4[DIPENDENTE], 0)), "0000"), "Non trovato"))</f>
        <v>0552</v>
      </c>
      <c r="E1873" s="38" t="str">
        <f>IF(AG1873="", "", IF(ISERROR(MATCH("*"&amp;AG1873&amp;"*", Tabella4[DIPENDENTE], 0)), "Non trovato", TEXT(INDEX(Tabella4[N°], MATCH("*"&amp;AG1873&amp;"*", Tabella4[DIPENDENTE], 0)), "0000")))</f>
        <v>1667</v>
      </c>
      <c r="F1873" s="48" t="str">
        <f t="shared" si="639"/>
        <v>DI MARE</v>
      </c>
      <c r="G1873" s="48" t="str">
        <f t="shared" si="640"/>
        <v>CAVALLARO</v>
      </c>
      <c r="H1873" s="57"/>
      <c r="I1873" s="68" t="str">
        <f t="shared" si="641"/>
        <v>02</v>
      </c>
      <c r="J1873" s="39" t="str">
        <f t="shared" si="652"/>
        <v/>
      </c>
      <c r="K1873" s="40" t="str">
        <f t="shared" si="653"/>
        <v>02:00</v>
      </c>
      <c r="L1873" s="48"/>
      <c r="M1873" s="41" t="str">
        <f t="shared" si="654"/>
        <v/>
      </c>
      <c r="N1873" s="41" t="str">
        <f t="shared" si="642"/>
        <v/>
      </c>
      <c r="O1873" s="10" t="str">
        <f t="shared" si="643"/>
        <v>02:00</v>
      </c>
      <c r="P1873" s="10" t="str">
        <f t="shared" si="644"/>
        <v/>
      </c>
      <c r="Q1873" s="48" t="str">
        <f t="shared" si="645"/>
        <v/>
      </c>
      <c r="R1873" s="48" t="str">
        <f t="shared" si="646"/>
        <v/>
      </c>
      <c r="S1873" s="42" t="str">
        <f t="shared" si="647"/>
        <v>DOPPIO</v>
      </c>
      <c r="T1873" s="57" t="str">
        <f>Tabella3[[#This Row],[Descrizione Attività]]</f>
        <v>coemi- lampade provvisorie E160A/B</v>
      </c>
      <c r="U1873" s="57" t="str">
        <f>IF(Tabella1[[#This Row],[DATA]]="","","02")</f>
        <v>02</v>
      </c>
      <c r="V1873" s="34"/>
      <c r="W1873" s="34"/>
      <c r="X1873" s="33"/>
      <c r="Y1873" s="23"/>
      <c r="Z1873" s="21" t="str">
        <f t="shared" si="648"/>
        <v>lunedì</v>
      </c>
      <c r="AA1873" s="22">
        <f t="shared" si="649"/>
        <v>2</v>
      </c>
      <c r="AB1873" s="22" t="str">
        <f t="shared" si="650"/>
        <v>02:00</v>
      </c>
      <c r="AC1873" s="22" t="str">
        <f t="shared" si="651"/>
        <v>NO</v>
      </c>
      <c r="AD1873" s="46"/>
      <c r="AE1873" s="85">
        <v>45866</v>
      </c>
      <c r="AF1873" s="86" t="s">
        <v>63</v>
      </c>
      <c r="AG1873" s="86" t="s">
        <v>162</v>
      </c>
      <c r="AH1873" s="75">
        <v>5400258976</v>
      </c>
      <c r="AI1873" s="86">
        <v>10</v>
      </c>
      <c r="AJ1873" s="87">
        <v>6</v>
      </c>
      <c r="AK1873" s="87">
        <v>8</v>
      </c>
      <c r="AL1873" s="87">
        <v>4</v>
      </c>
      <c r="AM1873" s="86" t="s">
        <v>334</v>
      </c>
      <c r="AN1873" s="86" t="s">
        <v>45</v>
      </c>
      <c r="AO1873" s="75" t="s">
        <v>61</v>
      </c>
    </row>
    <row r="1874" spans="1:41" ht="14.45" customHeight="1">
      <c r="A1874" s="38"/>
      <c r="B1874" s="9">
        <f t="shared" si="638"/>
        <v>45866</v>
      </c>
      <c r="C1874" s="39">
        <f t="shared" si="655"/>
        <v>5400257239</v>
      </c>
      <c r="D1874" s="38" t="str">
        <f>IF(AF1874="", "", IFERROR(TEXT(INDEX(Tabella4[N°], MATCH("*"&amp;AF1874&amp;"*", Tabella4[DIPENDENTE], 0)), "0000"), "Non trovato"))</f>
        <v>0552</v>
      </c>
      <c r="E1874" s="38" t="str">
        <f>IF(AG1874="", "", IF(ISERROR(MATCH("*"&amp;AG1874&amp;"*", Tabella4[DIPENDENTE], 0)), "Non trovato", TEXT(INDEX(Tabella4[N°], MATCH("*"&amp;AG1874&amp;"*", Tabella4[DIPENDENTE], 0)), "0000")))</f>
        <v>1667</v>
      </c>
      <c r="F1874" s="48" t="str">
        <f t="shared" si="639"/>
        <v>DI MARE</v>
      </c>
      <c r="G1874" s="48" t="str">
        <f t="shared" si="640"/>
        <v>CAVALLARO</v>
      </c>
      <c r="H1874" s="57"/>
      <c r="I1874" s="68" t="str">
        <f t="shared" si="641"/>
        <v>02</v>
      </c>
      <c r="J1874" s="39" t="str">
        <f t="shared" si="652"/>
        <v/>
      </c>
      <c r="K1874" s="40" t="str">
        <f t="shared" si="653"/>
        <v>06:00</v>
      </c>
      <c r="L1874" s="48"/>
      <c r="M1874" s="41" t="str">
        <f t="shared" si="654"/>
        <v/>
      </c>
      <c r="N1874" s="41" t="str">
        <f t="shared" si="642"/>
        <v/>
      </c>
      <c r="O1874" s="10" t="str">
        <f t="shared" si="643"/>
        <v>06:00</v>
      </c>
      <c r="P1874" s="10" t="str">
        <f t="shared" si="644"/>
        <v/>
      </c>
      <c r="Q1874" s="48" t="str">
        <f t="shared" si="645"/>
        <v/>
      </c>
      <c r="R1874" s="48" t="str">
        <f t="shared" si="646"/>
        <v/>
      </c>
      <c r="S1874" s="42" t="str">
        <f t="shared" si="647"/>
        <v>DOPPIO</v>
      </c>
      <c r="T1874" s="57" t="str">
        <f>Tabella3[[#This Row],[Descrizione Attività]]</f>
        <v>ARCOM BLE PON: squ ele corrett Luglio</v>
      </c>
      <c r="U1874" s="57" t="str">
        <f>IF(Tabella1[[#This Row],[DATA]]="","","02")</f>
        <v>02</v>
      </c>
      <c r="V1874" s="34"/>
      <c r="W1874" s="34"/>
      <c r="X1874" s="33"/>
      <c r="Y1874" s="23"/>
      <c r="Z1874" s="21" t="str">
        <f t="shared" si="648"/>
        <v>lunedì</v>
      </c>
      <c r="AA1874" s="22">
        <f t="shared" si="649"/>
        <v>6</v>
      </c>
      <c r="AB1874" s="22" t="str">
        <f t="shared" si="650"/>
        <v>06:00</v>
      </c>
      <c r="AC1874" s="22" t="str">
        <f t="shared" si="651"/>
        <v>NO</v>
      </c>
      <c r="AD1874" s="46"/>
      <c r="AE1874" s="85">
        <v>45866</v>
      </c>
      <c r="AF1874" s="86" t="s">
        <v>63</v>
      </c>
      <c r="AG1874" s="86" t="s">
        <v>162</v>
      </c>
      <c r="AH1874" s="75">
        <v>5400257239</v>
      </c>
      <c r="AI1874" s="86">
        <v>10</v>
      </c>
      <c r="AJ1874" s="87">
        <v>8</v>
      </c>
      <c r="AK1874" s="87">
        <v>14</v>
      </c>
      <c r="AL1874" s="87">
        <v>12</v>
      </c>
      <c r="AM1874" s="86" t="s">
        <v>258</v>
      </c>
      <c r="AN1874" s="86" t="s">
        <v>45</v>
      </c>
      <c r="AO1874" s="75" t="s">
        <v>61</v>
      </c>
    </row>
    <row r="1875" spans="1:41" ht="14.45" customHeight="1">
      <c r="A1875" s="38"/>
      <c r="B1875" s="9">
        <f t="shared" si="638"/>
        <v>45866</v>
      </c>
      <c r="C1875" s="39">
        <f t="shared" si="655"/>
        <v>5400243313</v>
      </c>
      <c r="D1875" s="38" t="str">
        <f>IF(AF1875="", "", IFERROR(TEXT(INDEX(Tabella4[N°], MATCH("*"&amp;AF1875&amp;"*", Tabella4[DIPENDENTE], 0)), "0000"), "Non trovato"))</f>
        <v>1833</v>
      </c>
      <c r="E1875" s="38" t="str">
        <f>IF(AG1875="", "", IF(ISERROR(MATCH("*"&amp;AG1875&amp;"*", Tabella4[DIPENDENTE], 0)), "Non trovato", TEXT(INDEX(Tabella4[N°], MATCH("*"&amp;AG1875&amp;"*", Tabella4[DIPENDENTE], 0)), "0000")))</f>
        <v>0315</v>
      </c>
      <c r="F1875" s="48" t="str">
        <f t="shared" si="639"/>
        <v>MICELI</v>
      </c>
      <c r="G1875" s="48" t="str">
        <f t="shared" si="640"/>
        <v>MIGNOSA F</v>
      </c>
      <c r="H1875" s="57"/>
      <c r="I1875" s="68" t="str">
        <f t="shared" si="641"/>
        <v>02</v>
      </c>
      <c r="J1875" s="39" t="str">
        <f t="shared" si="652"/>
        <v/>
      </c>
      <c r="K1875" s="40" t="str">
        <f t="shared" si="653"/>
        <v>08:00</v>
      </c>
      <c r="L1875" s="48"/>
      <c r="M1875" s="41" t="str">
        <f t="shared" si="654"/>
        <v/>
      </c>
      <c r="N1875" s="41" t="str">
        <f t="shared" si="642"/>
        <v/>
      </c>
      <c r="O1875" s="10" t="str">
        <f t="shared" si="643"/>
        <v>08:00</v>
      </c>
      <c r="P1875" s="10" t="str">
        <f t="shared" si="644"/>
        <v/>
      </c>
      <c r="Q1875" s="48" t="str">
        <f t="shared" si="645"/>
        <v/>
      </c>
      <c r="R1875" s="48" t="str">
        <f t="shared" si="646"/>
        <v/>
      </c>
      <c r="S1875" s="42" t="str">
        <f t="shared" si="647"/>
        <v>DOPPIO</v>
      </c>
      <c r="T1875" s="57" t="str">
        <f>Tabella3[[#This Row],[Descrizione Attività]]</f>
        <v>Assistenza ELE attività edili_2025</v>
      </c>
      <c r="U1875" s="57" t="str">
        <f>IF(Tabella1[[#This Row],[DATA]]="","","02")</f>
        <v>02</v>
      </c>
      <c r="V1875" s="34"/>
      <c r="W1875" s="34"/>
      <c r="X1875" s="33"/>
      <c r="Y1875" s="23"/>
      <c r="Z1875" s="21" t="str">
        <f t="shared" si="648"/>
        <v>lunedì</v>
      </c>
      <c r="AA1875" s="22">
        <f t="shared" si="649"/>
        <v>8</v>
      </c>
      <c r="AB1875" s="22" t="str">
        <f t="shared" si="650"/>
        <v>08:00</v>
      </c>
      <c r="AC1875" s="22" t="str">
        <f t="shared" si="651"/>
        <v>NO</v>
      </c>
      <c r="AD1875" s="46"/>
      <c r="AE1875" s="85">
        <v>45866</v>
      </c>
      <c r="AF1875" s="86" t="s">
        <v>82</v>
      </c>
      <c r="AG1875" s="86" t="s">
        <v>66</v>
      </c>
      <c r="AH1875" s="75">
        <v>5400243313</v>
      </c>
      <c r="AI1875" s="86">
        <v>10</v>
      </c>
      <c r="AJ1875" s="87">
        <v>6</v>
      </c>
      <c r="AK1875" s="87">
        <v>14</v>
      </c>
      <c r="AL1875" s="87">
        <v>16</v>
      </c>
      <c r="AM1875" s="86" t="s">
        <v>145</v>
      </c>
      <c r="AN1875" s="86" t="s">
        <v>45</v>
      </c>
      <c r="AO1875" s="75" t="s">
        <v>61</v>
      </c>
    </row>
    <row r="1876" spans="1:41" ht="14.45" customHeight="1">
      <c r="A1876" s="38"/>
      <c r="B1876" s="9">
        <f t="shared" si="638"/>
        <v>45866</v>
      </c>
      <c r="C1876" s="39">
        <f t="shared" si="655"/>
        <v>5400258563</v>
      </c>
      <c r="D1876" s="38" t="str">
        <f>IF(AF1876="", "", IFERROR(TEXT(INDEX(Tabella4[N°], MATCH("*"&amp;AF1876&amp;"*", Tabella4[DIPENDENTE], 0)), "0000"), "Non trovato"))</f>
        <v>2114</v>
      </c>
      <c r="E1876" s="38" t="str">
        <f>IF(AG1876="", "", IF(ISERROR(MATCH("*"&amp;AG1876&amp;"*", Tabella4[DIPENDENTE], 0)), "Non trovato", TEXT(INDEX(Tabella4[N°], MATCH("*"&amp;AG1876&amp;"*", Tabella4[DIPENDENTE], 0)), "0000")))</f>
        <v>0475</v>
      </c>
      <c r="F1876" s="48" t="str">
        <f t="shared" si="639"/>
        <v>GUARINO</v>
      </c>
      <c r="G1876" s="48" t="str">
        <f t="shared" si="640"/>
        <v>TRINGALI</v>
      </c>
      <c r="H1876" s="57"/>
      <c r="I1876" s="68" t="str">
        <f t="shared" si="641"/>
        <v>02</v>
      </c>
      <c r="J1876" s="39" t="str">
        <f t="shared" si="652"/>
        <v/>
      </c>
      <c r="K1876" s="40" t="str">
        <f t="shared" si="653"/>
        <v>02:00</v>
      </c>
      <c r="L1876" s="48"/>
      <c r="M1876" s="41" t="str">
        <f t="shared" si="654"/>
        <v/>
      </c>
      <c r="N1876" s="41" t="str">
        <f t="shared" si="642"/>
        <v/>
      </c>
      <c r="O1876" s="10" t="str">
        <f t="shared" si="643"/>
        <v>02:00</v>
      </c>
      <c r="P1876" s="10" t="str">
        <f t="shared" si="644"/>
        <v/>
      </c>
      <c r="Q1876" s="48" t="str">
        <f t="shared" si="645"/>
        <v/>
      </c>
      <c r="R1876" s="48" t="str">
        <f t="shared" si="646"/>
        <v/>
      </c>
      <c r="S1876" s="42" t="str">
        <f t="shared" si="647"/>
        <v>DOPPIO</v>
      </c>
      <c r="T1876" s="57" t="str">
        <f>Tabella3[[#This Row],[Descrizione Attività]]</f>
        <v>600: Ricerca guasti impianto luce</v>
      </c>
      <c r="U1876" s="57" t="str">
        <f>IF(Tabella1[[#This Row],[DATA]]="","","02")</f>
        <v>02</v>
      </c>
      <c r="V1876" s="34"/>
      <c r="W1876" s="34"/>
      <c r="X1876" s="33"/>
      <c r="Y1876" s="23"/>
      <c r="Z1876" s="21" t="str">
        <f t="shared" si="648"/>
        <v>lunedì</v>
      </c>
      <c r="AA1876" s="22">
        <f t="shared" si="649"/>
        <v>2</v>
      </c>
      <c r="AB1876" s="22" t="str">
        <f t="shared" si="650"/>
        <v>02:00</v>
      </c>
      <c r="AC1876" s="22" t="str">
        <f t="shared" si="651"/>
        <v>NO</v>
      </c>
      <c r="AD1876" s="46"/>
      <c r="AE1876" s="85">
        <v>45866</v>
      </c>
      <c r="AF1876" s="86" t="s">
        <v>43</v>
      </c>
      <c r="AG1876" s="86" t="s">
        <v>57</v>
      </c>
      <c r="AH1876" s="75">
        <v>5400258563</v>
      </c>
      <c r="AI1876" s="86">
        <v>10</v>
      </c>
      <c r="AJ1876" s="87">
        <v>6</v>
      </c>
      <c r="AK1876" s="87">
        <v>8</v>
      </c>
      <c r="AL1876" s="87">
        <v>4</v>
      </c>
      <c r="AM1876" s="86" t="s">
        <v>305</v>
      </c>
      <c r="AN1876" s="86" t="s">
        <v>45</v>
      </c>
      <c r="AO1876" s="75" t="s">
        <v>61</v>
      </c>
    </row>
    <row r="1877" spans="1:41" ht="14.45" customHeight="1">
      <c r="A1877" s="38"/>
      <c r="B1877" s="9">
        <f t="shared" si="638"/>
        <v>45866</v>
      </c>
      <c r="C1877" s="39">
        <f t="shared" si="655"/>
        <v>5400258563</v>
      </c>
      <c r="D1877" s="38" t="str">
        <f>IF(AF1877="", "", IFERROR(TEXT(INDEX(Tabella4[N°], MATCH("*"&amp;AF1877&amp;"*", Tabella4[DIPENDENTE], 0)), "0000"), "Non trovato"))</f>
        <v>2114</v>
      </c>
      <c r="E1877" s="38" t="str">
        <f>IF(AG1877="", "", IF(ISERROR(MATCH("*"&amp;AG1877&amp;"*", Tabella4[DIPENDENTE], 0)), "Non trovato", TEXT(INDEX(Tabella4[N°], MATCH("*"&amp;AG1877&amp;"*", Tabella4[DIPENDENTE], 0)), "0000")))</f>
        <v>1904</v>
      </c>
      <c r="F1877" s="48" t="str">
        <f t="shared" si="639"/>
        <v>GUARINO</v>
      </c>
      <c r="G1877" s="48" t="str">
        <f t="shared" si="640"/>
        <v>LA ROCCA</v>
      </c>
      <c r="H1877" s="57"/>
      <c r="I1877" s="68" t="str">
        <f t="shared" si="641"/>
        <v>02</v>
      </c>
      <c r="J1877" s="39" t="str">
        <f t="shared" si="652"/>
        <v/>
      </c>
      <c r="K1877" s="40" t="str">
        <f t="shared" si="653"/>
        <v>06:00</v>
      </c>
      <c r="L1877" s="48"/>
      <c r="M1877" s="41" t="str">
        <f t="shared" si="654"/>
        <v/>
      </c>
      <c r="N1877" s="41" t="str">
        <f t="shared" si="642"/>
        <v/>
      </c>
      <c r="O1877" s="10" t="str">
        <f t="shared" si="643"/>
        <v>06:00</v>
      </c>
      <c r="P1877" s="10" t="str">
        <f t="shared" si="644"/>
        <v/>
      </c>
      <c r="Q1877" s="48" t="str">
        <f t="shared" si="645"/>
        <v/>
      </c>
      <c r="R1877" s="48" t="str">
        <f t="shared" si="646"/>
        <v/>
      </c>
      <c r="S1877" s="42" t="str">
        <f t="shared" si="647"/>
        <v>DOPPIO</v>
      </c>
      <c r="T1877" s="57" t="str">
        <f>Tabella3[[#This Row],[Descrizione Attività]]</f>
        <v>600: Ricerca guasti impianto luce</v>
      </c>
      <c r="U1877" s="57" t="str">
        <f>IF(Tabella1[[#This Row],[DATA]]="","","02")</f>
        <v>02</v>
      </c>
      <c r="V1877" s="34"/>
      <c r="W1877" s="34"/>
      <c r="X1877" s="33"/>
      <c r="Y1877" s="23"/>
      <c r="Z1877" s="21" t="str">
        <f t="shared" si="648"/>
        <v>lunedì</v>
      </c>
      <c r="AA1877" s="22">
        <f t="shared" si="649"/>
        <v>6</v>
      </c>
      <c r="AB1877" s="22" t="str">
        <f t="shared" si="650"/>
        <v>06:00</v>
      </c>
      <c r="AC1877" s="22" t="str">
        <f t="shared" si="651"/>
        <v>NO</v>
      </c>
      <c r="AD1877" s="46"/>
      <c r="AE1877" s="85">
        <v>45866</v>
      </c>
      <c r="AF1877" s="86" t="s">
        <v>43</v>
      </c>
      <c r="AG1877" s="86" t="s">
        <v>59</v>
      </c>
      <c r="AH1877" s="75">
        <v>5400258563</v>
      </c>
      <c r="AI1877" s="86">
        <v>10</v>
      </c>
      <c r="AJ1877" s="87">
        <v>8</v>
      </c>
      <c r="AK1877" s="87">
        <v>14</v>
      </c>
      <c r="AL1877" s="87">
        <v>12</v>
      </c>
      <c r="AM1877" s="86" t="s">
        <v>305</v>
      </c>
      <c r="AN1877" s="86" t="s">
        <v>45</v>
      </c>
      <c r="AO1877" s="75" t="s">
        <v>61</v>
      </c>
    </row>
    <row r="1878" spans="1:41" ht="14.45" customHeight="1">
      <c r="A1878" s="38"/>
      <c r="B1878" s="9">
        <f t="shared" si="638"/>
        <v>45866</v>
      </c>
      <c r="C1878" s="39">
        <f t="shared" si="655"/>
        <v>5400256591</v>
      </c>
      <c r="D1878" s="38" t="str">
        <f>IF(AF1878="", "", IFERROR(TEXT(INDEX(Tabella4[N°], MATCH("*"&amp;AF1878&amp;"*", Tabella4[DIPENDENTE], 0)), "0000"), "Non trovato"))</f>
        <v>0319</v>
      </c>
      <c r="E1878" s="38" t="str">
        <f>IF(AG1878="", "", IF(ISERROR(MATCH("*"&amp;AG1878&amp;"*", Tabella4[DIPENDENTE], 0)), "Non trovato", TEXT(INDEX(Tabella4[N°], MATCH("*"&amp;AG1878&amp;"*", Tabella4[DIPENDENTE], 0)), "0000")))</f>
        <v>2011</v>
      </c>
      <c r="F1878" s="48" t="str">
        <f t="shared" si="639"/>
        <v>AMARA</v>
      </c>
      <c r="G1878" s="48" t="str">
        <f t="shared" si="640"/>
        <v>SCAVULLO</v>
      </c>
      <c r="H1878" s="57"/>
      <c r="I1878" s="68" t="str">
        <f t="shared" si="641"/>
        <v>02</v>
      </c>
      <c r="J1878" s="39" t="str">
        <f t="shared" si="652"/>
        <v/>
      </c>
      <c r="K1878" s="40" t="str">
        <f t="shared" si="653"/>
        <v>08:00</v>
      </c>
      <c r="L1878" s="48"/>
      <c r="M1878" s="41" t="str">
        <f t="shared" si="654"/>
        <v/>
      </c>
      <c r="N1878" s="41" t="str">
        <f t="shared" si="642"/>
        <v/>
      </c>
      <c r="O1878" s="10" t="str">
        <f t="shared" si="643"/>
        <v>08:00</v>
      </c>
      <c r="P1878" s="10" t="str">
        <f t="shared" si="644"/>
        <v/>
      </c>
      <c r="Q1878" s="48" t="str">
        <f t="shared" si="645"/>
        <v/>
      </c>
      <c r="R1878" s="48" t="str">
        <f t="shared" si="646"/>
        <v/>
      </c>
      <c r="S1878" s="42" t="str">
        <f t="shared" si="647"/>
        <v>DOPPIO</v>
      </c>
      <c r="T1878" s="57" t="str">
        <f>Tabella3[[#This Row],[Descrizione Attività]]</f>
        <v>200/MP104A-MP105B - ripr guasto cavi</v>
      </c>
      <c r="U1878" s="57" t="str">
        <f>IF(Tabella1[[#This Row],[DATA]]="","","02")</f>
        <v>02</v>
      </c>
      <c r="V1878" s="34"/>
      <c r="W1878" s="34"/>
      <c r="X1878" s="33"/>
      <c r="Y1878" s="23"/>
      <c r="Z1878" s="21" t="str">
        <f t="shared" si="648"/>
        <v>lunedì</v>
      </c>
      <c r="AA1878" s="22">
        <f t="shared" si="649"/>
        <v>8</v>
      </c>
      <c r="AB1878" s="22" t="str">
        <f t="shared" si="650"/>
        <v>08:00</v>
      </c>
      <c r="AC1878" s="22" t="str">
        <f t="shared" si="651"/>
        <v>NO</v>
      </c>
      <c r="AD1878" s="46"/>
      <c r="AE1878" s="85">
        <v>45866</v>
      </c>
      <c r="AF1878" s="86" t="s">
        <v>155</v>
      </c>
      <c r="AG1878" s="86" t="s">
        <v>84</v>
      </c>
      <c r="AH1878" s="75">
        <v>5400256591</v>
      </c>
      <c r="AI1878" s="86">
        <v>10</v>
      </c>
      <c r="AJ1878" s="87">
        <v>6</v>
      </c>
      <c r="AK1878" s="87">
        <v>14</v>
      </c>
      <c r="AL1878" s="87">
        <v>16</v>
      </c>
      <c r="AM1878" s="86" t="s">
        <v>238</v>
      </c>
      <c r="AN1878" s="86" t="s">
        <v>45</v>
      </c>
      <c r="AO1878" s="75" t="s">
        <v>61</v>
      </c>
    </row>
    <row r="1879" spans="1:41" ht="14.45" customHeight="1">
      <c r="A1879" s="38"/>
      <c r="B1879" s="9">
        <f t="shared" si="638"/>
        <v>45866</v>
      </c>
      <c r="C1879" s="39">
        <f t="shared" si="655"/>
        <v>5400258629</v>
      </c>
      <c r="D1879" s="38" t="str">
        <f>IF(AF1879="", "", IFERROR(TEXT(INDEX(Tabella4[N°], MATCH("*"&amp;AF1879&amp;"*", Tabella4[DIPENDENTE], 0)), "0000"), "Non trovato"))</f>
        <v>0510</v>
      </c>
      <c r="E1879" s="38" t="str">
        <f>IF(AG1879="", "", IF(ISERROR(MATCH("*"&amp;AG1879&amp;"*", Tabella4[DIPENDENTE], 0)), "Non trovato", TEXT(INDEX(Tabella4[N°], MATCH("*"&amp;AG1879&amp;"*", Tabella4[DIPENDENTE], 0)), "0000")))</f>
        <v>0564</v>
      </c>
      <c r="F1879" s="48" t="str">
        <f t="shared" si="639"/>
        <v>TORDONATO</v>
      </c>
      <c r="G1879" s="48" t="str">
        <f t="shared" si="640"/>
        <v>ROSSITTO D</v>
      </c>
      <c r="H1879" s="57"/>
      <c r="I1879" s="68" t="str">
        <f t="shared" si="641"/>
        <v>02</v>
      </c>
      <c r="J1879" s="39" t="str">
        <f t="shared" si="652"/>
        <v/>
      </c>
      <c r="K1879" s="40" t="str">
        <f t="shared" si="653"/>
        <v>08:00</v>
      </c>
      <c r="L1879" s="48"/>
      <c r="M1879" s="41" t="str">
        <f t="shared" si="654"/>
        <v/>
      </c>
      <c r="N1879" s="41" t="str">
        <f t="shared" si="642"/>
        <v/>
      </c>
      <c r="O1879" s="10" t="str">
        <f t="shared" si="643"/>
        <v>08:00</v>
      </c>
      <c r="P1879" s="10" t="str">
        <f t="shared" si="644"/>
        <v/>
      </c>
      <c r="Q1879" s="48" t="str">
        <f t="shared" si="645"/>
        <v/>
      </c>
      <c r="R1879" s="48" t="str">
        <f t="shared" si="646"/>
        <v/>
      </c>
      <c r="S1879" s="42" t="str">
        <f t="shared" si="647"/>
        <v>DOPPIO</v>
      </c>
      <c r="T1879" s="57" t="str">
        <f>Tabella3[[#This Row],[Descrizione Attività]]</f>
        <v>4100LB03-201B:ripr.funzion.(scarica TA)</v>
      </c>
      <c r="U1879" s="57" t="str">
        <f>IF(Tabella1[[#This Row],[DATA]]="","","02")</f>
        <v>02</v>
      </c>
      <c r="V1879" s="34"/>
      <c r="W1879" s="34"/>
      <c r="X1879" s="33"/>
      <c r="Y1879" s="23"/>
      <c r="Z1879" s="21" t="str">
        <f t="shared" si="648"/>
        <v>lunedì</v>
      </c>
      <c r="AA1879" s="22">
        <f t="shared" si="649"/>
        <v>8</v>
      </c>
      <c r="AB1879" s="22" t="str">
        <f t="shared" si="650"/>
        <v>08:00</v>
      </c>
      <c r="AC1879" s="22" t="str">
        <f t="shared" si="651"/>
        <v>NO</v>
      </c>
      <c r="AD1879" s="46"/>
      <c r="AE1879" s="85">
        <v>45866</v>
      </c>
      <c r="AF1879" s="86" t="s">
        <v>143</v>
      </c>
      <c r="AG1879" s="86" t="s">
        <v>309</v>
      </c>
      <c r="AH1879" s="75">
        <v>5400258629</v>
      </c>
      <c r="AI1879" s="86">
        <v>10</v>
      </c>
      <c r="AJ1879" s="87">
        <v>6</v>
      </c>
      <c r="AK1879" s="87">
        <v>14</v>
      </c>
      <c r="AL1879" s="87">
        <v>16</v>
      </c>
      <c r="AM1879" s="86" t="s">
        <v>335</v>
      </c>
      <c r="AN1879" s="86" t="s">
        <v>49</v>
      </c>
      <c r="AO1879" s="75" t="s">
        <v>61</v>
      </c>
    </row>
    <row r="1880" spans="1:41" ht="14.45" customHeight="1">
      <c r="A1880" s="38"/>
      <c r="B1880" s="9">
        <f t="shared" si="638"/>
        <v>45866</v>
      </c>
      <c r="C1880" s="39">
        <f t="shared" si="655"/>
        <v>5400258095</v>
      </c>
      <c r="D1880" s="38" t="str">
        <f>IF(AF1880="", "", IFERROR(TEXT(INDEX(Tabella4[N°], MATCH("*"&amp;AF1880&amp;"*", Tabella4[DIPENDENTE], 0)), "0000"), "Non trovato"))</f>
        <v>0242</v>
      </c>
      <c r="E1880" s="38" t="str">
        <f>IF(AG1880="", "", IF(ISERROR(MATCH("*"&amp;AG1880&amp;"*", Tabella4[DIPENDENTE], 0)), "Non trovato", TEXT(INDEX(Tabella4[N°], MATCH("*"&amp;AG1880&amp;"*", Tabella4[DIPENDENTE], 0)), "0000")))</f>
        <v>1969</v>
      </c>
      <c r="F1880" s="48" t="str">
        <f t="shared" si="639"/>
        <v>OGNISANTI A</v>
      </c>
      <c r="G1880" s="48" t="str">
        <f t="shared" si="640"/>
        <v>BELLISTRI</v>
      </c>
      <c r="H1880" s="57"/>
      <c r="I1880" s="68" t="str">
        <f t="shared" si="641"/>
        <v>02</v>
      </c>
      <c r="J1880" s="39" t="str">
        <f t="shared" si="652"/>
        <v/>
      </c>
      <c r="K1880" s="40" t="str">
        <f t="shared" si="653"/>
        <v>08:00</v>
      </c>
      <c r="L1880" s="48"/>
      <c r="M1880" s="41" t="str">
        <f t="shared" si="654"/>
        <v/>
      </c>
      <c r="N1880" s="41" t="str">
        <f t="shared" si="642"/>
        <v/>
      </c>
      <c r="O1880" s="10" t="str">
        <f t="shared" si="643"/>
        <v>08:00</v>
      </c>
      <c r="P1880" s="10" t="str">
        <f t="shared" si="644"/>
        <v/>
      </c>
      <c r="Q1880" s="48" t="str">
        <f t="shared" si="645"/>
        <v/>
      </c>
      <c r="R1880" s="48" t="str">
        <f t="shared" si="646"/>
        <v/>
      </c>
      <c r="S1880" s="42" t="str">
        <f t="shared" si="647"/>
        <v>DOPPIO</v>
      </c>
      <c r="T1880" s="57" t="str">
        <f>Tabella3[[#This Row],[Descrizione Attività]]</f>
        <v>Sostituzione Trasformatore 305/A2</v>
      </c>
      <c r="U1880" s="57" t="str">
        <f>IF(Tabella1[[#This Row],[DATA]]="","","02")</f>
        <v>02</v>
      </c>
      <c r="V1880" s="34"/>
      <c r="W1880" s="34"/>
      <c r="X1880" s="33"/>
      <c r="Y1880" s="23"/>
      <c r="Z1880" s="21" t="str">
        <f t="shared" si="648"/>
        <v>lunedì</v>
      </c>
      <c r="AA1880" s="22">
        <f t="shared" si="649"/>
        <v>8</v>
      </c>
      <c r="AB1880" s="22" t="str">
        <f t="shared" si="650"/>
        <v>08:00</v>
      </c>
      <c r="AC1880" s="22" t="str">
        <f t="shared" si="651"/>
        <v>NO</v>
      </c>
      <c r="AD1880" s="46"/>
      <c r="AE1880" s="85">
        <v>45866</v>
      </c>
      <c r="AF1880" s="86" t="s">
        <v>72</v>
      </c>
      <c r="AG1880" s="86" t="s">
        <v>73</v>
      </c>
      <c r="AH1880" s="75">
        <v>5400258095</v>
      </c>
      <c r="AI1880" s="86">
        <v>10</v>
      </c>
      <c r="AJ1880" s="87">
        <v>6</v>
      </c>
      <c r="AK1880" s="87">
        <v>14</v>
      </c>
      <c r="AL1880" s="87">
        <v>16</v>
      </c>
      <c r="AM1880" s="86" t="s">
        <v>290</v>
      </c>
      <c r="AN1880" s="86" t="s">
        <v>45</v>
      </c>
      <c r="AO1880" s="75" t="s">
        <v>61</v>
      </c>
    </row>
    <row r="1881" spans="1:41" ht="14.45" customHeight="1">
      <c r="A1881" s="38"/>
      <c r="B1881" s="9">
        <f t="shared" si="638"/>
        <v>45866</v>
      </c>
      <c r="C1881" s="39">
        <f t="shared" si="655"/>
        <v>5400258095</v>
      </c>
      <c r="D1881" s="38" t="str">
        <f>IF(AF1881="", "", IFERROR(TEXT(INDEX(Tabella4[N°], MATCH("*"&amp;AF1881&amp;"*", Tabella4[DIPENDENTE], 0)), "0000"), "Non trovato"))</f>
        <v>0242</v>
      </c>
      <c r="E1881" s="38" t="str">
        <f>IF(AG1881="", "", IF(ISERROR(MATCH("*"&amp;AG1881&amp;"*", Tabella4[DIPENDENTE], 0)), "Non trovato", TEXT(INDEX(Tabella4[N°], MATCH("*"&amp;AG1881&amp;"*", Tabella4[DIPENDENTE], 0)), "0000")))</f>
        <v/>
      </c>
      <c r="F1881" s="48" t="str">
        <f t="shared" si="639"/>
        <v>OGNISANTI A</v>
      </c>
      <c r="G1881" s="48" t="str">
        <f t="shared" si="640"/>
        <v/>
      </c>
      <c r="H1881" s="57"/>
      <c r="I1881" s="68" t="str">
        <f t="shared" si="641"/>
        <v>02</v>
      </c>
      <c r="J1881" s="39" t="str">
        <f t="shared" si="652"/>
        <v/>
      </c>
      <c r="K1881" s="40" t="str">
        <f t="shared" si="653"/>
        <v>03:00</v>
      </c>
      <c r="L1881" s="48"/>
      <c r="M1881" s="41" t="str">
        <f t="shared" si="654"/>
        <v/>
      </c>
      <c r="N1881" s="41" t="str">
        <f t="shared" si="642"/>
        <v/>
      </c>
      <c r="O1881" s="10" t="str">
        <f t="shared" si="643"/>
        <v>03:00</v>
      </c>
      <c r="P1881" s="10" t="str">
        <f t="shared" si="644"/>
        <v/>
      </c>
      <c r="Q1881" s="48" t="str">
        <f t="shared" si="645"/>
        <v/>
      </c>
      <c r="R1881" s="48" t="str">
        <f t="shared" si="646"/>
        <v/>
      </c>
      <c r="S1881" s="42" t="str">
        <f t="shared" si="647"/>
        <v>SINGOLO</v>
      </c>
      <c r="T1881" s="57" t="str">
        <f>Tabella3[[#This Row],[Descrizione Attività]]</f>
        <v>Sostituzione Trasformatore 305/A2</v>
      </c>
      <c r="U1881" s="57" t="str">
        <f>IF(Tabella1[[#This Row],[DATA]]="","","02")</f>
        <v>02</v>
      </c>
      <c r="V1881" s="34"/>
      <c r="W1881" s="34"/>
      <c r="X1881" s="33"/>
      <c r="Y1881" s="23"/>
      <c r="Z1881" s="21" t="str">
        <f t="shared" si="648"/>
        <v>lunedì</v>
      </c>
      <c r="AA1881" s="22">
        <f t="shared" si="649"/>
        <v>3</v>
      </c>
      <c r="AB1881" s="22" t="str">
        <f t="shared" si="650"/>
        <v>03:00</v>
      </c>
      <c r="AC1881" s="22" t="str">
        <f t="shared" si="651"/>
        <v>NO</v>
      </c>
      <c r="AD1881" s="46"/>
      <c r="AE1881" s="85">
        <v>45866</v>
      </c>
      <c r="AF1881" s="86" t="s">
        <v>72</v>
      </c>
      <c r="AG1881" s="86"/>
      <c r="AH1881" s="86">
        <v>5400258095</v>
      </c>
      <c r="AI1881" s="86">
        <v>10</v>
      </c>
      <c r="AJ1881" s="87">
        <v>14</v>
      </c>
      <c r="AK1881" s="87">
        <v>17</v>
      </c>
      <c r="AL1881" s="87">
        <v>3</v>
      </c>
      <c r="AM1881" s="86" t="s">
        <v>290</v>
      </c>
      <c r="AN1881" s="86" t="s">
        <v>45</v>
      </c>
      <c r="AO1881" s="75" t="s">
        <v>61</v>
      </c>
    </row>
    <row r="1882" spans="1:41" ht="14.45" customHeight="1">
      <c r="A1882" s="38"/>
      <c r="B1882" s="9">
        <f t="shared" si="638"/>
        <v>45866</v>
      </c>
      <c r="C1882" s="39">
        <f t="shared" si="655"/>
        <v>5400258095</v>
      </c>
      <c r="D1882" s="38" t="str">
        <f>IF(AF1882="", "", IFERROR(TEXT(INDEX(Tabella4[N°], MATCH("*"&amp;AF1882&amp;"*", Tabella4[DIPENDENTE], 0)), "0000"), "Non trovato"))</f>
        <v>0510</v>
      </c>
      <c r="E1882" s="38" t="str">
        <f>IF(AG1882="", "", IF(ISERROR(MATCH("*"&amp;AG1882&amp;"*", Tabella4[DIPENDENTE], 0)), "Non trovato", TEXT(INDEX(Tabella4[N°], MATCH("*"&amp;AG1882&amp;"*", Tabella4[DIPENDENTE], 0)), "0000")))</f>
        <v>0564</v>
      </c>
      <c r="F1882" s="48" t="str">
        <f t="shared" si="639"/>
        <v>TORDONATO</v>
      </c>
      <c r="G1882" s="48" t="str">
        <f t="shared" si="640"/>
        <v>ROSSITTO D</v>
      </c>
      <c r="H1882" s="57"/>
      <c r="I1882" s="68" t="str">
        <f t="shared" si="641"/>
        <v>02</v>
      </c>
      <c r="J1882" s="39" t="str">
        <f t="shared" si="652"/>
        <v/>
      </c>
      <c r="K1882" s="40" t="str">
        <f t="shared" si="653"/>
        <v>03:00</v>
      </c>
      <c r="L1882" s="48"/>
      <c r="M1882" s="41" t="str">
        <f t="shared" si="654"/>
        <v/>
      </c>
      <c r="N1882" s="41" t="str">
        <f t="shared" si="642"/>
        <v/>
      </c>
      <c r="O1882" s="10" t="str">
        <f t="shared" si="643"/>
        <v>03:00</v>
      </c>
      <c r="P1882" s="10" t="str">
        <f t="shared" si="644"/>
        <v/>
      </c>
      <c r="Q1882" s="48" t="str">
        <f t="shared" si="645"/>
        <v/>
      </c>
      <c r="R1882" s="48" t="str">
        <f t="shared" si="646"/>
        <v/>
      </c>
      <c r="S1882" s="42" t="str">
        <f t="shared" si="647"/>
        <v>DOPPIO</v>
      </c>
      <c r="T1882" s="57" t="str">
        <f>Tabella3[[#This Row],[Descrizione Attività]]</f>
        <v>Sostituzione Trasformatore 305/A2</v>
      </c>
      <c r="U1882" s="57" t="str">
        <f>IF(Tabella1[[#This Row],[DATA]]="","","02")</f>
        <v>02</v>
      </c>
      <c r="V1882" s="34"/>
      <c r="W1882" s="34"/>
      <c r="X1882" s="33"/>
      <c r="Y1882" s="23"/>
      <c r="Z1882" s="21" t="str">
        <f t="shared" si="648"/>
        <v>lunedì</v>
      </c>
      <c r="AA1882" s="22">
        <f t="shared" si="649"/>
        <v>3</v>
      </c>
      <c r="AB1882" s="22" t="str">
        <f t="shared" si="650"/>
        <v>03:00</v>
      </c>
      <c r="AC1882" s="22" t="str">
        <f t="shared" si="651"/>
        <v>NO</v>
      </c>
      <c r="AD1882" s="46"/>
      <c r="AE1882" s="85">
        <v>45866</v>
      </c>
      <c r="AF1882" s="86" t="s">
        <v>143</v>
      </c>
      <c r="AG1882" s="86" t="s">
        <v>309</v>
      </c>
      <c r="AH1882" s="86">
        <v>5400258095</v>
      </c>
      <c r="AI1882" s="86">
        <v>10</v>
      </c>
      <c r="AJ1882" s="87">
        <v>14</v>
      </c>
      <c r="AK1882" s="87">
        <v>17</v>
      </c>
      <c r="AL1882" s="87">
        <v>6</v>
      </c>
      <c r="AM1882" s="86" t="s">
        <v>290</v>
      </c>
      <c r="AN1882" s="86" t="s">
        <v>45</v>
      </c>
      <c r="AO1882" s="75" t="s">
        <v>61</v>
      </c>
    </row>
    <row r="1883" spans="1:41" ht="14.45" customHeight="1">
      <c r="A1883" s="38"/>
      <c r="B1883" s="9">
        <f t="shared" si="638"/>
        <v>45866</v>
      </c>
      <c r="C1883" s="39">
        <f t="shared" si="655"/>
        <v>5400258095</v>
      </c>
      <c r="D1883" s="38" t="str">
        <f>IF(AF1883="", "", IFERROR(TEXT(INDEX(Tabella4[N°], MATCH("*"&amp;AF1883&amp;"*", Tabella4[DIPENDENTE], 0)), "0000"), "Non trovato"))</f>
        <v>0430</v>
      </c>
      <c r="E1883" s="38" t="str">
        <f>IF(AG1883="", "", IF(ISERROR(MATCH("*"&amp;AG1883&amp;"*", Tabella4[DIPENDENTE], 0)), "Non trovato", TEXT(INDEX(Tabella4[N°], MATCH("*"&amp;AG1883&amp;"*", Tabella4[DIPENDENTE], 0)), "0000")))</f>
        <v/>
      </c>
      <c r="F1883" s="48" t="str">
        <f t="shared" si="639"/>
        <v>DI GRANDE F ING</v>
      </c>
      <c r="G1883" s="48" t="str">
        <f t="shared" si="640"/>
        <v/>
      </c>
      <c r="H1883" s="57"/>
      <c r="I1883" s="68" t="str">
        <f t="shared" si="641"/>
        <v>02</v>
      </c>
      <c r="J1883" s="39" t="str">
        <f t="shared" si="652"/>
        <v/>
      </c>
      <c r="K1883" s="40" t="str">
        <f t="shared" si="653"/>
        <v>01:15</v>
      </c>
      <c r="L1883" s="48"/>
      <c r="M1883" s="41" t="str">
        <f t="shared" si="654"/>
        <v/>
      </c>
      <c r="N1883" s="41" t="str">
        <f t="shared" si="642"/>
        <v/>
      </c>
      <c r="O1883" s="10" t="str">
        <f t="shared" si="643"/>
        <v>01:15</v>
      </c>
      <c r="P1883" s="10" t="str">
        <f t="shared" si="644"/>
        <v/>
      </c>
      <c r="Q1883" s="48" t="str">
        <f t="shared" si="645"/>
        <v/>
      </c>
      <c r="R1883" s="48" t="str">
        <f t="shared" si="646"/>
        <v/>
      </c>
      <c r="S1883" s="42" t="str">
        <f t="shared" si="647"/>
        <v>SINGOLO</v>
      </c>
      <c r="T1883" s="57" t="str">
        <f>Tabella3[[#This Row],[Descrizione Attività]]</f>
        <v>Sostituzione Trasformatore 305/A2</v>
      </c>
      <c r="U1883" s="57" t="str">
        <f>IF(Tabella1[[#This Row],[DATA]]="","","02")</f>
        <v>02</v>
      </c>
      <c r="V1883" s="34"/>
      <c r="W1883" s="34"/>
      <c r="X1883" s="33"/>
      <c r="Y1883" s="23"/>
      <c r="Z1883" s="21" t="str">
        <f t="shared" si="648"/>
        <v>lunedì</v>
      </c>
      <c r="AA1883" s="22">
        <f t="shared" si="649"/>
        <v>1.25</v>
      </c>
      <c r="AB1883" s="22" t="str">
        <f t="shared" si="650"/>
        <v>01:15</v>
      </c>
      <c r="AC1883" s="22" t="str">
        <f t="shared" si="651"/>
        <v>NO</v>
      </c>
      <c r="AD1883" s="46"/>
      <c r="AE1883" s="85">
        <v>45866</v>
      </c>
      <c r="AF1883" s="86" t="s">
        <v>289</v>
      </c>
      <c r="AG1883" s="86"/>
      <c r="AH1883" s="86">
        <v>5400258095</v>
      </c>
      <c r="AI1883" s="86">
        <v>10</v>
      </c>
      <c r="AJ1883" s="87">
        <v>14.45</v>
      </c>
      <c r="AK1883" s="87">
        <v>16</v>
      </c>
      <c r="AL1883" s="87">
        <v>1.25</v>
      </c>
      <c r="AM1883" s="86" t="s">
        <v>290</v>
      </c>
      <c r="AN1883" s="86" t="s">
        <v>45</v>
      </c>
      <c r="AO1883" s="75" t="s">
        <v>61</v>
      </c>
    </row>
    <row r="1884" spans="1:41" ht="14.45" customHeight="1">
      <c r="A1884" s="38"/>
      <c r="B1884" s="9">
        <f t="shared" si="638"/>
        <v>45866</v>
      </c>
      <c r="C1884" s="39" t="str">
        <f t="shared" si="655"/>
        <v>ALTRO CANTIERE</v>
      </c>
      <c r="D1884" s="38" t="str">
        <f>IF(AF1884="", "", IFERROR(TEXT(INDEX(Tabella4[N°], MATCH("*"&amp;AF1884&amp;"*", Tabella4[DIPENDENTE], 0)), "0000"), "Non trovato"))</f>
        <v>0803</v>
      </c>
      <c r="E1884" s="38" t="str">
        <f>IF(AG1884="", "", IF(ISERROR(MATCH("*"&amp;AG1884&amp;"*", Tabella4[DIPENDENTE], 0)), "Non trovato", TEXT(INDEX(Tabella4[N°], MATCH("*"&amp;AG1884&amp;"*", Tabella4[DIPENDENTE], 0)), "0000")))</f>
        <v>2119</v>
      </c>
      <c r="F1884" s="48" t="str">
        <f t="shared" si="639"/>
        <v>SPINALI V</v>
      </c>
      <c r="G1884" s="48" t="str">
        <f t="shared" si="640"/>
        <v>PLATANIA M</v>
      </c>
      <c r="H1884" s="57"/>
      <c r="I1884" s="68" t="str">
        <f t="shared" si="641"/>
        <v>02</v>
      </c>
      <c r="J1884" s="39" t="str">
        <f t="shared" si="652"/>
        <v/>
      </c>
      <c r="K1884" s="40" t="str">
        <f t="shared" si="653"/>
        <v/>
      </c>
      <c r="L1884" s="48"/>
      <c r="M1884" s="41" t="str">
        <f t="shared" si="654"/>
        <v/>
      </c>
      <c r="N1884" s="41" t="str">
        <f t="shared" si="642"/>
        <v/>
      </c>
      <c r="O1884" s="10" t="str">
        <f t="shared" si="643"/>
        <v>05:00</v>
      </c>
      <c r="P1884" s="10" t="str">
        <f t="shared" si="644"/>
        <v/>
      </c>
      <c r="Q1884" s="48" t="str">
        <f t="shared" si="645"/>
        <v/>
      </c>
      <c r="R1884" s="48" t="str">
        <f t="shared" si="646"/>
        <v/>
      </c>
      <c r="S1884" s="42" t="str">
        <f t="shared" si="647"/>
        <v>DOPPIO</v>
      </c>
      <c r="T1884" s="57" t="str">
        <f>Tabella3[[#This Row],[Descrizione Attività]]</f>
        <v>ALTRO CANTIERE</v>
      </c>
      <c r="U1884" s="57" t="str">
        <f>IF(Tabella1[[#This Row],[DATA]]="","","02")</f>
        <v>02</v>
      </c>
      <c r="V1884" s="34"/>
      <c r="W1884" s="34"/>
      <c r="X1884" s="33"/>
      <c r="Y1884" s="23"/>
      <c r="Z1884" s="21" t="str">
        <f t="shared" si="648"/>
        <v>lunedì</v>
      </c>
      <c r="AA1884" s="22">
        <f t="shared" si="649"/>
        <v>5</v>
      </c>
      <c r="AB1884" s="22" t="str">
        <f t="shared" si="650"/>
        <v>05:00</v>
      </c>
      <c r="AC1884" s="22" t="str">
        <f t="shared" si="651"/>
        <v>NO</v>
      </c>
      <c r="AD1884" s="46"/>
      <c r="AE1884" s="85">
        <v>45866</v>
      </c>
      <c r="AF1884" s="86" t="s">
        <v>69</v>
      </c>
      <c r="AG1884" s="86" t="s">
        <v>277</v>
      </c>
      <c r="AH1884" s="86">
        <v>4047</v>
      </c>
      <c r="AI1884" s="86">
        <v>10</v>
      </c>
      <c r="AJ1884" s="87">
        <v>6</v>
      </c>
      <c r="AK1884" s="87">
        <v>11</v>
      </c>
      <c r="AL1884" s="87">
        <v>10</v>
      </c>
      <c r="AM1884" s="86" t="s">
        <v>70</v>
      </c>
      <c r="AN1884" s="86" t="s">
        <v>49</v>
      </c>
      <c r="AO1884" s="75">
        <v>4047</v>
      </c>
    </row>
    <row r="1885" spans="1:41" ht="14.45" customHeight="1">
      <c r="A1885" s="38"/>
      <c r="B1885" s="9">
        <f t="shared" si="638"/>
        <v>45866</v>
      </c>
      <c r="C1885" s="39">
        <f t="shared" si="655"/>
        <v>5400257239</v>
      </c>
      <c r="D1885" s="38" t="str">
        <f>IF(AF1885="", "", IFERROR(TEXT(INDEX(Tabella4[N°], MATCH("*"&amp;AF1885&amp;"*", Tabella4[DIPENDENTE], 0)), "0000"), "Non trovato"))</f>
        <v>0803</v>
      </c>
      <c r="E1885" s="38" t="str">
        <f>IF(AG1885="", "", IF(ISERROR(MATCH("*"&amp;AG1885&amp;"*", Tabella4[DIPENDENTE], 0)), "Non trovato", TEXT(INDEX(Tabella4[N°], MATCH("*"&amp;AG1885&amp;"*", Tabella4[DIPENDENTE], 0)), "0000")))</f>
        <v>2119</v>
      </c>
      <c r="F1885" s="48" t="str">
        <f t="shared" si="639"/>
        <v>SPINALI V</v>
      </c>
      <c r="G1885" s="48" t="str">
        <f t="shared" si="640"/>
        <v>PLATANIA M</v>
      </c>
      <c r="H1885" s="57"/>
      <c r="I1885" s="68" t="str">
        <f t="shared" si="641"/>
        <v>02</v>
      </c>
      <c r="J1885" s="39" t="str">
        <f t="shared" si="652"/>
        <v/>
      </c>
      <c r="K1885" s="40" t="str">
        <f t="shared" si="653"/>
        <v>03:00</v>
      </c>
      <c r="L1885" s="48"/>
      <c r="M1885" s="41" t="str">
        <f t="shared" si="654"/>
        <v/>
      </c>
      <c r="N1885" s="41" t="str">
        <f t="shared" si="642"/>
        <v/>
      </c>
      <c r="O1885" s="10" t="str">
        <f t="shared" si="643"/>
        <v>03:00</v>
      </c>
      <c r="P1885" s="10" t="str">
        <f t="shared" si="644"/>
        <v/>
      </c>
      <c r="Q1885" s="48" t="str">
        <f t="shared" si="645"/>
        <v/>
      </c>
      <c r="R1885" s="48" t="str">
        <f t="shared" si="646"/>
        <v/>
      </c>
      <c r="S1885" s="42" t="str">
        <f t="shared" si="647"/>
        <v>DOPPIO</v>
      </c>
      <c r="T1885" s="57" t="str">
        <f>Tabella3[[#This Row],[Descrizione Attività]]</f>
        <v>ARCOM BLE PON: squ ele corrett Luglio</v>
      </c>
      <c r="U1885" s="57" t="str">
        <f>IF(Tabella1[[#This Row],[DATA]]="","","02")</f>
        <v>02</v>
      </c>
      <c r="V1885" s="34"/>
      <c r="W1885" s="34"/>
      <c r="X1885" s="33"/>
      <c r="Y1885" s="23"/>
      <c r="Z1885" s="21" t="str">
        <f t="shared" si="648"/>
        <v>lunedì</v>
      </c>
      <c r="AA1885" s="22">
        <f t="shared" si="649"/>
        <v>3</v>
      </c>
      <c r="AB1885" s="22" t="str">
        <f t="shared" si="650"/>
        <v>03:00</v>
      </c>
      <c r="AC1885" s="22" t="str">
        <f t="shared" si="651"/>
        <v>NO</v>
      </c>
      <c r="AD1885" s="46"/>
      <c r="AE1885" s="85">
        <v>45866</v>
      </c>
      <c r="AF1885" s="86" t="s">
        <v>69</v>
      </c>
      <c r="AG1885" s="86" t="s">
        <v>277</v>
      </c>
      <c r="AH1885" s="86">
        <v>5400257239</v>
      </c>
      <c r="AI1885" s="86">
        <v>10</v>
      </c>
      <c r="AJ1885" s="87">
        <v>11</v>
      </c>
      <c r="AK1885" s="87">
        <v>14</v>
      </c>
      <c r="AL1885" s="87">
        <v>6</v>
      </c>
      <c r="AM1885" s="86" t="s">
        <v>258</v>
      </c>
      <c r="AN1885" s="86" t="s">
        <v>45</v>
      </c>
      <c r="AO1885" s="75" t="s">
        <v>61</v>
      </c>
    </row>
    <row r="1886" spans="1:41" ht="14.45" customHeight="1">
      <c r="A1886" s="38"/>
      <c r="B1886" s="9">
        <f t="shared" si="638"/>
        <v>45866</v>
      </c>
      <c r="C1886" s="39">
        <f t="shared" si="655"/>
        <v>5400257240</v>
      </c>
      <c r="D1886" s="38" t="str">
        <f>IF(AF1886="", "", IFERROR(TEXT(INDEX(Tabella4[N°], MATCH("*"&amp;AF1886&amp;"*", Tabella4[DIPENDENTE], 0)), "0000"), "Non trovato"))</f>
        <v>0490</v>
      </c>
      <c r="E1886" s="38" t="str">
        <f>IF(AG1886="", "", IF(ISERROR(MATCH("*"&amp;AG1886&amp;"*", Tabella4[DIPENDENTE], 0)), "Non trovato", TEXT(INDEX(Tabella4[N°], MATCH("*"&amp;AG1886&amp;"*", Tabella4[DIPENDENTE], 0)), "0000")))</f>
        <v>0277</v>
      </c>
      <c r="F1886" s="48" t="str">
        <f t="shared" si="639"/>
        <v>RICIPUTO</v>
      </c>
      <c r="G1886" s="48" t="str">
        <f t="shared" si="640"/>
        <v>BAUDO</v>
      </c>
      <c r="H1886" s="57"/>
      <c r="I1886" s="68" t="str">
        <f t="shared" si="641"/>
        <v>02</v>
      </c>
      <c r="J1886" s="39" t="str">
        <f t="shared" si="652"/>
        <v/>
      </c>
      <c r="K1886" s="40" t="str">
        <f t="shared" si="653"/>
        <v>08:00</v>
      </c>
      <c r="L1886" s="48"/>
      <c r="M1886" s="41" t="str">
        <f t="shared" si="654"/>
        <v/>
      </c>
      <c r="N1886" s="41" t="str">
        <f t="shared" si="642"/>
        <v/>
      </c>
      <c r="O1886" s="10" t="str">
        <f t="shared" si="643"/>
        <v>08:00</v>
      </c>
      <c r="P1886" s="10" t="str">
        <f t="shared" si="644"/>
        <v/>
      </c>
      <c r="Q1886" s="48" t="str">
        <f t="shared" si="645"/>
        <v/>
      </c>
      <c r="R1886" s="48" t="str">
        <f t="shared" si="646"/>
        <v/>
      </c>
      <c r="S1886" s="42" t="str">
        <f t="shared" si="647"/>
        <v>DOPPIO</v>
      </c>
      <c r="T1886" s="57" t="str">
        <f>Tabella3[[#This Row],[Descrizione Attività]]</f>
        <v>ARCOM BLE PON: squ stru corrett Luglio</v>
      </c>
      <c r="U1886" s="57" t="str">
        <f>IF(Tabella1[[#This Row],[DATA]]="","","02")</f>
        <v>02</v>
      </c>
      <c r="V1886" s="34"/>
      <c r="W1886" s="34"/>
      <c r="X1886" s="33"/>
      <c r="Y1886" s="23"/>
      <c r="Z1886" s="21" t="str">
        <f t="shared" si="648"/>
        <v>lunedì</v>
      </c>
      <c r="AA1886" s="22">
        <f t="shared" si="649"/>
        <v>8</v>
      </c>
      <c r="AB1886" s="22" t="str">
        <f t="shared" si="650"/>
        <v>08:00</v>
      </c>
      <c r="AC1886" s="22" t="str">
        <f t="shared" si="651"/>
        <v>NO</v>
      </c>
      <c r="AD1886" s="46"/>
      <c r="AE1886" s="85">
        <v>45866</v>
      </c>
      <c r="AF1886" s="86" t="s">
        <v>96</v>
      </c>
      <c r="AG1886" s="86" t="s">
        <v>94</v>
      </c>
      <c r="AH1886" s="86">
        <v>5400257240</v>
      </c>
      <c r="AI1886" s="86">
        <v>10</v>
      </c>
      <c r="AJ1886" s="87">
        <v>6</v>
      </c>
      <c r="AK1886" s="87">
        <v>14</v>
      </c>
      <c r="AL1886" s="87">
        <v>16</v>
      </c>
      <c r="AM1886" s="86" t="s">
        <v>261</v>
      </c>
      <c r="AN1886" s="86" t="s">
        <v>45</v>
      </c>
      <c r="AO1886" s="75" t="s">
        <v>46</v>
      </c>
    </row>
    <row r="1887" spans="1:41" ht="14.45" customHeight="1">
      <c r="A1887" s="38"/>
      <c r="B1887" s="9">
        <f t="shared" si="638"/>
        <v>45866</v>
      </c>
      <c r="C1887" s="39">
        <f t="shared" si="655"/>
        <v>5400257401</v>
      </c>
      <c r="D1887" s="38" t="str">
        <f>IF(AF1887="", "", IFERROR(TEXT(INDEX(Tabella4[N°], MATCH("*"&amp;AF1887&amp;"*", Tabella4[DIPENDENTE], 0)), "0000"), "Non trovato"))</f>
        <v>1972</v>
      </c>
      <c r="E1887" s="38" t="str">
        <f>IF(AG1887="", "", IF(ISERROR(MATCH("*"&amp;AG1887&amp;"*", Tabella4[DIPENDENTE], 0)), "Non trovato", TEXT(INDEX(Tabella4[N°], MATCH("*"&amp;AG1887&amp;"*", Tabella4[DIPENDENTE], 0)), "0000")))</f>
        <v>2132</v>
      </c>
      <c r="F1887" s="48" t="str">
        <f t="shared" si="639"/>
        <v>MILLO</v>
      </c>
      <c r="G1887" s="48" t="str">
        <f t="shared" si="640"/>
        <v>ALLEGRETTI</v>
      </c>
      <c r="H1887" s="57"/>
      <c r="I1887" s="68" t="str">
        <f t="shared" si="641"/>
        <v>02</v>
      </c>
      <c r="J1887" s="39" t="str">
        <f t="shared" si="652"/>
        <v/>
      </c>
      <c r="K1887" s="40" t="str">
        <f t="shared" si="653"/>
        <v>03:30</v>
      </c>
      <c r="L1887" s="48"/>
      <c r="M1887" s="41" t="str">
        <f t="shared" si="654"/>
        <v/>
      </c>
      <c r="N1887" s="41" t="str">
        <f t="shared" si="642"/>
        <v/>
      </c>
      <c r="O1887" s="10" t="str">
        <f t="shared" si="643"/>
        <v>03:30</v>
      </c>
      <c r="P1887" s="10" t="str">
        <f t="shared" si="644"/>
        <v/>
      </c>
      <c r="Q1887" s="48" t="str">
        <f t="shared" si="645"/>
        <v/>
      </c>
      <c r="R1887" s="48" t="str">
        <f t="shared" si="646"/>
        <v/>
      </c>
      <c r="S1887" s="42" t="str">
        <f t="shared" si="647"/>
        <v>DOPPIO</v>
      </c>
      <c r="T1887" s="57" t="str">
        <f>Tabella3[[#This Row],[Descrizione Attività]]</f>
        <v>1200: assistenza KV - HIC</v>
      </c>
      <c r="U1887" s="57" t="str">
        <f>IF(Tabella1[[#This Row],[DATA]]="","","02")</f>
        <v>02</v>
      </c>
      <c r="V1887" s="34"/>
      <c r="W1887" s="34"/>
      <c r="X1887" s="33"/>
      <c r="Y1887" s="23"/>
      <c r="Z1887" s="21" t="str">
        <f t="shared" si="648"/>
        <v>lunedì</v>
      </c>
      <c r="AA1887" s="22">
        <f t="shared" si="649"/>
        <v>3.5</v>
      </c>
      <c r="AB1887" s="22" t="str">
        <f t="shared" si="650"/>
        <v>03:30</v>
      </c>
      <c r="AC1887" s="22" t="str">
        <f t="shared" si="651"/>
        <v>NO</v>
      </c>
      <c r="AD1887" s="46"/>
      <c r="AE1887" s="85">
        <v>45866</v>
      </c>
      <c r="AF1887" s="86" t="s">
        <v>100</v>
      </c>
      <c r="AG1887" s="86" t="s">
        <v>107</v>
      </c>
      <c r="AH1887" s="86">
        <v>5400257401</v>
      </c>
      <c r="AI1887" s="86">
        <v>10</v>
      </c>
      <c r="AJ1887" s="87">
        <v>8.15</v>
      </c>
      <c r="AK1887" s="87">
        <v>11.45</v>
      </c>
      <c r="AL1887" s="87">
        <v>7</v>
      </c>
      <c r="AM1887" s="86" t="s">
        <v>252</v>
      </c>
      <c r="AN1887" s="86" t="s">
        <v>45</v>
      </c>
      <c r="AO1887" s="75" t="s">
        <v>46</v>
      </c>
    </row>
    <row r="1888" spans="1:41" ht="14.45" customHeight="1">
      <c r="A1888" s="38"/>
      <c r="B1888" s="9">
        <f t="shared" si="638"/>
        <v>45866</v>
      </c>
      <c r="C1888" s="39">
        <f t="shared" si="655"/>
        <v>5400257237</v>
      </c>
      <c r="D1888" s="38" t="str">
        <f>IF(AF1888="", "", IFERROR(TEXT(INDEX(Tabella4[N°], MATCH("*"&amp;AF1888&amp;"*", Tabella4[DIPENDENTE], 0)), "0000"), "Non trovato"))</f>
        <v>1442</v>
      </c>
      <c r="E1888" s="38" t="str">
        <f>IF(AG1888="", "", IF(ISERROR(MATCH("*"&amp;AG1888&amp;"*", Tabella4[DIPENDENTE], 0)), "Non trovato", TEXT(INDEX(Tabella4[N°], MATCH("*"&amp;AG1888&amp;"*", Tabella4[DIPENDENTE], 0)), "0000")))</f>
        <v>1924</v>
      </c>
      <c r="F1888" s="48" t="str">
        <f t="shared" si="639"/>
        <v>TARASCIO</v>
      </c>
      <c r="G1888" s="48" t="str">
        <f t="shared" si="640"/>
        <v>PARTESANO</v>
      </c>
      <c r="H1888" s="57"/>
      <c r="I1888" s="68" t="str">
        <f t="shared" si="641"/>
        <v>02</v>
      </c>
      <c r="J1888" s="39" t="str">
        <f t="shared" si="652"/>
        <v/>
      </c>
      <c r="K1888" s="40" t="str">
        <f t="shared" si="653"/>
        <v>08:00</v>
      </c>
      <c r="L1888" s="48"/>
      <c r="M1888" s="41" t="str">
        <f t="shared" si="654"/>
        <v/>
      </c>
      <c r="N1888" s="41" t="str">
        <f t="shared" si="642"/>
        <v/>
      </c>
      <c r="O1888" s="10" t="str">
        <f t="shared" si="643"/>
        <v>08:00</v>
      </c>
      <c r="P1888" s="10" t="str">
        <f t="shared" si="644"/>
        <v/>
      </c>
      <c r="Q1888" s="48" t="str">
        <f t="shared" si="645"/>
        <v/>
      </c>
      <c r="R1888" s="48" t="str">
        <f t="shared" si="646"/>
        <v/>
      </c>
      <c r="S1888" s="42" t="str">
        <f t="shared" si="647"/>
        <v>DOPPIO</v>
      </c>
      <c r="T1888" s="57" t="str">
        <f>Tabella3[[#This Row],[Descrizione Attività]]</f>
        <v>PA1S: squ strum correttiva Luglio</v>
      </c>
      <c r="U1888" s="57" t="str">
        <f>IF(Tabella1[[#This Row],[DATA]]="","","02")</f>
        <v>02</v>
      </c>
      <c r="V1888" s="34"/>
      <c r="W1888" s="34"/>
      <c r="X1888" s="33"/>
      <c r="Y1888" s="23"/>
      <c r="Z1888" s="21" t="str">
        <f t="shared" si="648"/>
        <v>lunedì</v>
      </c>
      <c r="AA1888" s="22">
        <f t="shared" si="649"/>
        <v>8</v>
      </c>
      <c r="AB1888" s="22" t="str">
        <f t="shared" si="650"/>
        <v>08:00</v>
      </c>
      <c r="AC1888" s="22" t="str">
        <f t="shared" si="651"/>
        <v>NO</v>
      </c>
      <c r="AD1888" s="46"/>
      <c r="AE1888" s="85">
        <v>45866</v>
      </c>
      <c r="AF1888" s="86" t="s">
        <v>102</v>
      </c>
      <c r="AG1888" s="86" t="s">
        <v>103</v>
      </c>
      <c r="AH1888" s="86">
        <v>5400257237</v>
      </c>
      <c r="AI1888" s="86">
        <v>10</v>
      </c>
      <c r="AJ1888" s="87">
        <v>6</v>
      </c>
      <c r="AK1888" s="87">
        <v>14</v>
      </c>
      <c r="AL1888" s="87">
        <v>16</v>
      </c>
      <c r="AM1888" s="86" t="s">
        <v>260</v>
      </c>
      <c r="AN1888" s="86" t="s">
        <v>45</v>
      </c>
      <c r="AO1888" s="75" t="s">
        <v>46</v>
      </c>
    </row>
    <row r="1889" spans="1:41" ht="14.45" customHeight="1">
      <c r="A1889" s="38"/>
      <c r="B1889" s="9">
        <f t="shared" si="638"/>
        <v>45866</v>
      </c>
      <c r="C1889" s="39">
        <f t="shared" si="655"/>
        <v>404</v>
      </c>
      <c r="D1889" s="38" t="str">
        <f>IF(AF1889="", "", IFERROR(TEXT(INDEX(Tabella4[N°], MATCH("*"&amp;AF1889&amp;"*", Tabella4[DIPENDENTE], 0)), "0000"), "Non trovato"))</f>
        <v>2132</v>
      </c>
      <c r="E1889" s="38" t="str">
        <f>IF(AG1889="", "", IF(ISERROR(MATCH("*"&amp;AG1889&amp;"*", Tabella4[DIPENDENTE], 0)), "Non trovato", TEXT(INDEX(Tabella4[N°], MATCH("*"&amp;AG1889&amp;"*", Tabella4[DIPENDENTE], 0)), "0000")))</f>
        <v/>
      </c>
      <c r="F1889" s="48" t="str">
        <f t="shared" si="639"/>
        <v>ALLEGRETTI</v>
      </c>
      <c r="G1889" s="48" t="str">
        <f t="shared" si="640"/>
        <v/>
      </c>
      <c r="H1889" s="57"/>
      <c r="I1889" s="68" t="str">
        <f t="shared" si="641"/>
        <v>02</v>
      </c>
      <c r="J1889" s="39" t="str">
        <f t="shared" si="652"/>
        <v>02:15</v>
      </c>
      <c r="K1889" s="40" t="str">
        <f t="shared" si="653"/>
        <v/>
      </c>
      <c r="L1889" s="48"/>
      <c r="M1889" s="41" t="str">
        <f t="shared" si="654"/>
        <v/>
      </c>
      <c r="N1889" s="41" t="str">
        <f t="shared" si="642"/>
        <v/>
      </c>
      <c r="O1889" s="10" t="str">
        <f t="shared" si="643"/>
        <v>02:15</v>
      </c>
      <c r="P1889" s="10" t="str">
        <f t="shared" si="644"/>
        <v/>
      </c>
      <c r="Q1889" s="48" t="str">
        <f t="shared" si="645"/>
        <v/>
      </c>
      <c r="R1889" s="48" t="str">
        <f t="shared" si="646"/>
        <v/>
      </c>
      <c r="S1889" s="42" t="str">
        <f t="shared" si="647"/>
        <v>SINGOLO</v>
      </c>
      <c r="T1889" s="57" t="str">
        <f>Tabella3[[#This Row],[Descrizione Attività]]</f>
        <v>ORE CONTO PROPRIO</v>
      </c>
      <c r="U1889" s="57" t="str">
        <f>IF(Tabella1[[#This Row],[DATA]]="","","02")</f>
        <v>02</v>
      </c>
      <c r="V1889" s="34"/>
      <c r="W1889" s="34"/>
      <c r="X1889" s="33"/>
      <c r="Y1889" s="23"/>
      <c r="Z1889" s="21" t="str">
        <f t="shared" si="648"/>
        <v>lunedì</v>
      </c>
      <c r="AA1889" s="22">
        <f t="shared" si="649"/>
        <v>2.25</v>
      </c>
      <c r="AB1889" s="22" t="str">
        <f t="shared" si="650"/>
        <v>02:15</v>
      </c>
      <c r="AC1889" s="22" t="str">
        <f t="shared" si="651"/>
        <v>NO</v>
      </c>
      <c r="AD1889" s="46"/>
      <c r="AE1889" s="85">
        <v>45866</v>
      </c>
      <c r="AF1889" s="86" t="s">
        <v>107</v>
      </c>
      <c r="AG1889" s="86"/>
      <c r="AH1889" s="86">
        <v>4041</v>
      </c>
      <c r="AI1889" s="86">
        <v>10</v>
      </c>
      <c r="AJ1889" s="87">
        <v>6</v>
      </c>
      <c r="AK1889" s="87">
        <v>8.15</v>
      </c>
      <c r="AL1889" s="87">
        <v>2.25</v>
      </c>
      <c r="AM1889" s="86" t="s">
        <v>62</v>
      </c>
      <c r="AN1889" s="86" t="s">
        <v>49</v>
      </c>
      <c r="AO1889" s="75">
        <v>4041</v>
      </c>
    </row>
    <row r="1890" spans="1:41" ht="14.45" customHeight="1">
      <c r="A1890" s="38"/>
      <c r="B1890" s="9">
        <f t="shared" si="638"/>
        <v>45866</v>
      </c>
      <c r="C1890" s="39">
        <f t="shared" si="655"/>
        <v>404</v>
      </c>
      <c r="D1890" s="38" t="str">
        <f>IF(AF1890="", "", IFERROR(TEXT(INDEX(Tabella4[N°], MATCH("*"&amp;AF1890&amp;"*", Tabella4[DIPENDENTE], 0)), "0000"), "Non trovato"))</f>
        <v>2132</v>
      </c>
      <c r="E1890" s="38" t="str">
        <f>IF(AG1890="", "", IF(ISERROR(MATCH("*"&amp;AG1890&amp;"*", Tabella4[DIPENDENTE], 0)), "Non trovato", TEXT(INDEX(Tabella4[N°], MATCH("*"&amp;AG1890&amp;"*", Tabella4[DIPENDENTE], 0)), "0000")))</f>
        <v/>
      </c>
      <c r="F1890" s="48" t="str">
        <f t="shared" si="639"/>
        <v>ALLEGRETTI</v>
      </c>
      <c r="G1890" s="48" t="str">
        <f t="shared" si="640"/>
        <v/>
      </c>
      <c r="H1890" s="57"/>
      <c r="I1890" s="68" t="str">
        <f t="shared" si="641"/>
        <v>02</v>
      </c>
      <c r="J1890" s="39" t="str">
        <f t="shared" si="652"/>
        <v>02:15</v>
      </c>
      <c r="K1890" s="40" t="str">
        <f t="shared" si="653"/>
        <v/>
      </c>
      <c r="L1890" s="48"/>
      <c r="M1890" s="41" t="str">
        <f t="shared" si="654"/>
        <v/>
      </c>
      <c r="N1890" s="41" t="str">
        <f t="shared" si="642"/>
        <v/>
      </c>
      <c r="O1890" s="10" t="str">
        <f t="shared" si="643"/>
        <v>02:15</v>
      </c>
      <c r="P1890" s="10" t="str">
        <f t="shared" si="644"/>
        <v/>
      </c>
      <c r="Q1890" s="48" t="str">
        <f t="shared" si="645"/>
        <v/>
      </c>
      <c r="R1890" s="48" t="str">
        <f t="shared" si="646"/>
        <v/>
      </c>
      <c r="S1890" s="42" t="str">
        <f t="shared" si="647"/>
        <v>SINGOLO</v>
      </c>
      <c r="T1890" s="57" t="str">
        <f>Tabella3[[#This Row],[Descrizione Attività]]</f>
        <v>ORE CONTO PROPRIO</v>
      </c>
      <c r="U1890" s="57" t="str">
        <f>IF(Tabella1[[#This Row],[DATA]]="","","02")</f>
        <v>02</v>
      </c>
      <c r="V1890" s="34"/>
      <c r="W1890" s="34"/>
      <c r="X1890" s="33"/>
      <c r="Y1890" s="23"/>
      <c r="Z1890" s="21" t="str">
        <f t="shared" si="648"/>
        <v>lunedì</v>
      </c>
      <c r="AA1890" s="22">
        <f t="shared" si="649"/>
        <v>2.25</v>
      </c>
      <c r="AB1890" s="22" t="str">
        <f t="shared" si="650"/>
        <v>02:15</v>
      </c>
      <c r="AC1890" s="22" t="str">
        <f t="shared" si="651"/>
        <v>NO</v>
      </c>
      <c r="AD1890" s="46"/>
      <c r="AE1890" s="85">
        <v>45866</v>
      </c>
      <c r="AF1890" s="86" t="s">
        <v>107</v>
      </c>
      <c r="AG1890" s="86"/>
      <c r="AH1890" s="86">
        <v>4041</v>
      </c>
      <c r="AI1890" s="86">
        <v>10</v>
      </c>
      <c r="AJ1890" s="87">
        <v>11.45</v>
      </c>
      <c r="AK1890" s="87">
        <v>14</v>
      </c>
      <c r="AL1890" s="87">
        <v>2.25</v>
      </c>
      <c r="AM1890" s="86" t="s">
        <v>62</v>
      </c>
      <c r="AN1890" s="86" t="s">
        <v>49</v>
      </c>
      <c r="AO1890" s="75">
        <v>4041</v>
      </c>
    </row>
    <row r="1891" spans="1:41" ht="14.45" customHeight="1">
      <c r="A1891" s="38"/>
      <c r="B1891" s="9">
        <f t="shared" si="638"/>
        <v>45866</v>
      </c>
      <c r="C1891" s="39">
        <f t="shared" si="655"/>
        <v>5400257401</v>
      </c>
      <c r="D1891" s="38" t="str">
        <f>IF(AF1891="", "", IFERROR(TEXT(INDEX(Tabella4[N°], MATCH("*"&amp;AF1891&amp;"*", Tabella4[DIPENDENTE], 0)), "0000"), "Non trovato"))</f>
        <v>0937</v>
      </c>
      <c r="E1891" s="38" t="str">
        <f>IF(AG1891="", "", IF(ISERROR(MATCH("*"&amp;AG1891&amp;"*", Tabella4[DIPENDENTE], 0)), "Non trovato", TEXT(INDEX(Tabella4[N°], MATCH("*"&amp;AG1891&amp;"*", Tabella4[DIPENDENTE], 0)), "0000")))</f>
        <v>1713</v>
      </c>
      <c r="F1891" s="48" t="str">
        <f t="shared" si="639"/>
        <v>SAGGIO</v>
      </c>
      <c r="G1891" s="48" t="str">
        <f t="shared" si="640"/>
        <v>MILARDO</v>
      </c>
      <c r="H1891" s="57"/>
      <c r="I1891" s="68" t="str">
        <f t="shared" si="641"/>
        <v>02</v>
      </c>
      <c r="J1891" s="39" t="str">
        <f t="shared" si="652"/>
        <v/>
      </c>
      <c r="K1891" s="40" t="str">
        <f t="shared" si="653"/>
        <v>03:00</v>
      </c>
      <c r="L1891" s="48"/>
      <c r="M1891" s="41" t="str">
        <f t="shared" si="654"/>
        <v/>
      </c>
      <c r="N1891" s="41" t="str">
        <f t="shared" si="642"/>
        <v/>
      </c>
      <c r="O1891" s="10" t="str">
        <f t="shared" si="643"/>
        <v>03:00</v>
      </c>
      <c r="P1891" s="10" t="str">
        <f t="shared" si="644"/>
        <v/>
      </c>
      <c r="Q1891" s="48" t="str">
        <f t="shared" si="645"/>
        <v/>
      </c>
      <c r="R1891" s="48" t="str">
        <f t="shared" si="646"/>
        <v/>
      </c>
      <c r="S1891" s="42" t="str">
        <f t="shared" si="647"/>
        <v>DOPPIO</v>
      </c>
      <c r="T1891" s="57" t="str">
        <f>Tabella3[[#This Row],[Descrizione Attività]]</f>
        <v>1200: assistenza KV - HIC</v>
      </c>
      <c r="U1891" s="57" t="str">
        <f>IF(Tabella1[[#This Row],[DATA]]="","","02")</f>
        <v>02</v>
      </c>
      <c r="V1891" s="34"/>
      <c r="W1891" s="34"/>
      <c r="X1891" s="33"/>
      <c r="Y1891" s="23"/>
      <c r="Z1891" s="21" t="str">
        <f t="shared" si="648"/>
        <v>lunedì</v>
      </c>
      <c r="AA1891" s="22">
        <f t="shared" si="649"/>
        <v>3</v>
      </c>
      <c r="AB1891" s="22" t="str">
        <f t="shared" si="650"/>
        <v>03:00</v>
      </c>
      <c r="AC1891" s="22" t="str">
        <f t="shared" si="651"/>
        <v>NO</v>
      </c>
      <c r="AD1891" s="46"/>
      <c r="AE1891" s="85">
        <v>45866</v>
      </c>
      <c r="AF1891" s="86" t="s">
        <v>210</v>
      </c>
      <c r="AG1891" s="86" t="s">
        <v>322</v>
      </c>
      <c r="AH1891" s="86">
        <v>5400257401</v>
      </c>
      <c r="AI1891" s="86">
        <v>10</v>
      </c>
      <c r="AJ1891" s="87">
        <v>8.15</v>
      </c>
      <c r="AK1891" s="87">
        <v>11.15</v>
      </c>
      <c r="AL1891" s="87">
        <v>6</v>
      </c>
      <c r="AM1891" s="86" t="s">
        <v>252</v>
      </c>
      <c r="AN1891" s="86" t="s">
        <v>45</v>
      </c>
      <c r="AO1891" s="75" t="s">
        <v>46</v>
      </c>
    </row>
    <row r="1892" spans="1:41" ht="14.45" customHeight="1">
      <c r="A1892" s="38"/>
      <c r="B1892" s="9">
        <f t="shared" si="638"/>
        <v>45866</v>
      </c>
      <c r="C1892" s="39">
        <f t="shared" si="655"/>
        <v>5400257235</v>
      </c>
      <c r="D1892" s="38" t="str">
        <f>IF(AF1892="", "", IFERROR(TEXT(INDEX(Tabella4[N°], MATCH("*"&amp;AF1892&amp;"*", Tabella4[DIPENDENTE], 0)), "0000"), "Non trovato"))</f>
        <v>0354</v>
      </c>
      <c r="E1892" s="38" t="str">
        <f>IF(AG1892="", "", IF(ISERROR(MATCH("*"&amp;AG1892&amp;"*", Tabella4[DIPENDENTE], 0)), "Non trovato", TEXT(INDEX(Tabella4[N°], MATCH("*"&amp;AG1892&amp;"*", Tabella4[DIPENDENTE], 0)), "0000")))</f>
        <v>1972</v>
      </c>
      <c r="F1892" s="48" t="str">
        <f t="shared" si="639"/>
        <v>GARRO L</v>
      </c>
      <c r="G1892" s="48" t="str">
        <f t="shared" si="640"/>
        <v>MILLO</v>
      </c>
      <c r="H1892" s="57"/>
      <c r="I1892" s="68" t="str">
        <f t="shared" si="641"/>
        <v>02</v>
      </c>
      <c r="J1892" s="39" t="str">
        <f t="shared" si="652"/>
        <v/>
      </c>
      <c r="K1892" s="40" t="str">
        <f t="shared" si="653"/>
        <v>02:15</v>
      </c>
      <c r="L1892" s="48"/>
      <c r="M1892" s="41" t="str">
        <f t="shared" si="654"/>
        <v/>
      </c>
      <c r="N1892" s="41" t="str">
        <f t="shared" si="642"/>
        <v/>
      </c>
      <c r="O1892" s="10" t="str">
        <f t="shared" si="643"/>
        <v>02:15</v>
      </c>
      <c r="P1892" s="10" t="str">
        <f t="shared" si="644"/>
        <v/>
      </c>
      <c r="Q1892" s="48" t="str">
        <f t="shared" si="645"/>
        <v/>
      </c>
      <c r="R1892" s="48" t="str">
        <f t="shared" si="646"/>
        <v/>
      </c>
      <c r="S1892" s="42" t="str">
        <f t="shared" si="647"/>
        <v>DOPPIO</v>
      </c>
      <c r="T1892" s="57" t="str">
        <f>Tabella3[[#This Row],[Descrizione Attività]]</f>
        <v>Utilities: squ strum correttiva Luglio</v>
      </c>
      <c r="U1892" s="57" t="str">
        <f>IF(Tabella1[[#This Row],[DATA]]="","","02")</f>
        <v>02</v>
      </c>
      <c r="V1892" s="34"/>
      <c r="W1892" s="34"/>
      <c r="X1892" s="33"/>
      <c r="Y1892" s="23"/>
      <c r="Z1892" s="21" t="str">
        <f t="shared" si="648"/>
        <v>lunedì</v>
      </c>
      <c r="AA1892" s="22">
        <f t="shared" si="649"/>
        <v>2.25</v>
      </c>
      <c r="AB1892" s="22" t="str">
        <f t="shared" si="650"/>
        <v>02:15</v>
      </c>
      <c r="AC1892" s="22" t="str">
        <f t="shared" si="651"/>
        <v>NO</v>
      </c>
      <c r="AD1892" s="46"/>
      <c r="AE1892" s="85">
        <v>45866</v>
      </c>
      <c r="AF1892" s="86" t="s">
        <v>99</v>
      </c>
      <c r="AG1892" s="86" t="s">
        <v>100</v>
      </c>
      <c r="AH1892" s="86">
        <v>5400257235</v>
      </c>
      <c r="AI1892" s="86">
        <v>10</v>
      </c>
      <c r="AJ1892" s="87">
        <v>6</v>
      </c>
      <c r="AK1892" s="87">
        <v>8.15</v>
      </c>
      <c r="AL1892" s="87">
        <v>4.5</v>
      </c>
      <c r="AM1892" s="86" t="s">
        <v>262</v>
      </c>
      <c r="AN1892" s="86" t="s">
        <v>45</v>
      </c>
      <c r="AO1892" s="75" t="s">
        <v>46</v>
      </c>
    </row>
    <row r="1893" spans="1:41" ht="14.45" customHeight="1">
      <c r="A1893" s="38"/>
      <c r="B1893" s="9">
        <f t="shared" si="638"/>
        <v>45866</v>
      </c>
      <c r="C1893" s="39">
        <f>IF(AH1893="","", IF(OR(AH1893=4041, AH1893=4042, AH1893=4043, AH1893=4044, AH1893=4045, AH1893=4046, AH1893=4048, AH1893=4049, AH1893=4051, AH1893=4052, AH1893=4053, AH1893=4054),
404,
IF(AH1893=4047,
"ALTRO CANTIERE",
IF(AH1893=4050,
430,
IF(LEN(AH1893)=5,
MID(AH1893, 1, 2) &amp; "/" &amp; MID(AH1893, 3, 3),
AH1893)
)
)
))</f>
        <v>5400257401</v>
      </c>
      <c r="D1893" s="38" t="str">
        <f>IF(AF1893="", "", IFERROR(TEXT(INDEX(Tabella4[N°], MATCH("*"&amp;AF1893&amp;"*", Tabella4[DIPENDENTE], 0)), "0000"), "Non trovato"))</f>
        <v>0354</v>
      </c>
      <c r="E1893" s="38" t="str">
        <f>IF(AG1893="", "", IF(ISERROR(MATCH("*"&amp;AG1893&amp;"*", Tabella4[DIPENDENTE], 0)), "Non trovato", TEXT(INDEX(Tabella4[N°], MATCH("*"&amp;AG1893&amp;"*", Tabella4[DIPENDENTE], 0)), "0000")))</f>
        <v/>
      </c>
      <c r="F1893" s="48" t="str">
        <f t="shared" si="639"/>
        <v>GARRO L</v>
      </c>
      <c r="G1893" s="48" t="str">
        <f t="shared" si="640"/>
        <v/>
      </c>
      <c r="H1893" s="57"/>
      <c r="I1893" s="68" t="str">
        <f t="shared" si="641"/>
        <v>02</v>
      </c>
      <c r="J1893" s="39" t="str">
        <f t="shared" ref="J1893:J1923" si="656">IF(OR(AH1893=4041, AH1893=4048, AH1893=4049, AH1893=4054, AH1893=4050,AH1893=428),
IF(TEXT(VALUE(AB1893) -
IF(M1893&lt;&gt;"", VALUE(M1893), 0) -
IF(N1893&lt;&gt;"", VALUE(N1893), 0),
"[hh]:mm") = "00:00",
"",
TEXT(VALUE(AB1893) -
IF(M1893&lt;&gt;"", VALUE(M1893), 0) -
IF(N1893&lt;&gt;"", VALUE(N1893), 0),
"[hh]:mm")),
"")</f>
        <v/>
      </c>
      <c r="K1893" s="40" t="str">
        <f t="shared" ref="K1893:K1923" si="657">IF(AND(AH1893&lt;&gt;4041, AH1893&lt;&gt;428, AH1893&lt;&gt;4048, AH1893&lt;&gt;4054, AH1893&lt;&gt;4049, AH1893&lt;&gt;4045, AH1893&lt;&gt;4046, AH1893&lt;&gt;4052, AH1893&lt;&gt;4044, AH1893&lt;&gt;4042, AH1893&lt;&gt;4043, AH1893&lt;&gt;4053, AH1893&lt;&gt;4047, AH1893&lt;&gt;4050),
IF(ISERROR(TEXT(VALUE(AB1893) -
IF(M1893&lt;&gt;"", VALUE(M1893), 0) -
IF(N1893&lt;&gt;"", VALUE(N1893), 0),
"[hh]:mm")), "",
IF(TEXT(VALUE(AB1893) -
IF(M1893&lt;&gt;"", VALUE(M1893), 0) -
IF(N1893&lt;&gt;"", VALUE(N1893), 0),
"[hh]:mm") = "00:00",
"",
TEXT(VALUE(AB1893) -
IF(M1893&lt;&gt;"", VALUE(M1893), 0) -
IF(N1893&lt;&gt;"", VALUE(N1893), 0),
"[hh]:mm"))),
"")</f>
        <v>03:30</v>
      </c>
      <c r="L1893" s="48"/>
      <c r="M1893" s="41" t="str">
        <f t="shared" ref="M1893:M1923" si="658">IF(AND(AC1893="NO", OR(Z1893="lunedì", Z1893="martedì", Z1893="mercoledì", Z1893="giovedì", Z1893="venerdì")),
IF(Z1893="venerdì",
IF(VALUE(AB1893)&gt;VALUE("7:00"),TEXT(VALUE(AB1893)-VALUE("7:00"),"[hh]:mm"),""),
IF(VALUE(AB1893)&gt;VALUE("8:15"),TEXT(VALUE(AB1893)-VALUE("8:15"),"[hh]:mm"),"")
),
"")</f>
        <v/>
      </c>
      <c r="N1893" s="41" t="str">
        <f t="shared" si="642"/>
        <v/>
      </c>
      <c r="O1893" s="10" t="str">
        <f t="shared" si="643"/>
        <v>03:30</v>
      </c>
      <c r="P1893" s="10" t="str">
        <f t="shared" si="644"/>
        <v/>
      </c>
      <c r="Q1893" s="48" t="str">
        <f t="shared" si="645"/>
        <v/>
      </c>
      <c r="R1893" s="48" t="str">
        <f t="shared" si="646"/>
        <v/>
      </c>
      <c r="S1893" s="42" t="str">
        <f t="shared" si="647"/>
        <v>SINGOLO</v>
      </c>
      <c r="T1893" s="57" t="str">
        <f>Tabella3[[#This Row],[Descrizione Attività]]</f>
        <v>1200: assistenza KV - HIC</v>
      </c>
      <c r="U1893" s="57" t="str">
        <f>IF(Tabella1[[#This Row],[DATA]]="","","02")</f>
        <v>02</v>
      </c>
      <c r="V1893" s="34"/>
      <c r="W1893" s="34"/>
      <c r="X1893" s="33"/>
      <c r="Y1893" s="23"/>
      <c r="Z1893" s="21" t="str">
        <f t="shared" si="648"/>
        <v>lunedì</v>
      </c>
      <c r="AA1893" s="22">
        <f t="shared" si="649"/>
        <v>3.5</v>
      </c>
      <c r="AB1893" s="22" t="str">
        <f t="shared" si="650"/>
        <v>03:30</v>
      </c>
      <c r="AC1893" s="22" t="str">
        <f t="shared" si="651"/>
        <v>NO</v>
      </c>
      <c r="AD1893" s="46"/>
      <c r="AE1893" s="85">
        <v>45866</v>
      </c>
      <c r="AF1893" s="86" t="s">
        <v>99</v>
      </c>
      <c r="AG1893" s="86"/>
      <c r="AH1893" s="86">
        <v>5400257401</v>
      </c>
      <c r="AI1893" s="86">
        <v>10</v>
      </c>
      <c r="AJ1893" s="87">
        <v>8.15</v>
      </c>
      <c r="AK1893" s="87">
        <v>11.45</v>
      </c>
      <c r="AL1893" s="87">
        <v>3.5</v>
      </c>
      <c r="AM1893" s="86" t="s">
        <v>252</v>
      </c>
      <c r="AN1893" s="86" t="s">
        <v>45</v>
      </c>
      <c r="AO1893" s="75" t="s">
        <v>46</v>
      </c>
    </row>
    <row r="1894" spans="1:41" ht="14.45" customHeight="1">
      <c r="A1894" s="38"/>
      <c r="B1894" s="9">
        <f t="shared" si="638"/>
        <v>45866</v>
      </c>
      <c r="C1894" s="39">
        <f t="shared" ref="C1894:C1923" si="659">IF(AH1894="","", IF(OR(AH1894=4041, AH1894=4042, AH1894=4043, AH1894=4044, AH1894=4045, AH1894=4046, AH1894=4048, AH1894=4049, AH1894=4051, AH1894=4052, AH1894=4053, AH1894=4054),
404,
IF(AH1894=4047,
"ALTRO CANTIERE",
IF(AH1894=4050,
430,
IF(LEN(AH1894)=5,
MID(AH1894, 1, 2) &amp; "/" &amp; MID(AH1894, 3, 3),
AH1894)
)
)
))</f>
        <v>5400257235</v>
      </c>
      <c r="D1894" s="38" t="str">
        <f>IF(AF1894="", "", IFERROR(TEXT(INDEX(Tabella4[N°], MATCH("*"&amp;AF1894&amp;"*", Tabella4[DIPENDENTE], 0)), "0000"), "Non trovato"))</f>
        <v>0354</v>
      </c>
      <c r="E1894" s="38" t="str">
        <f>IF(AG1894="", "", IF(ISERROR(MATCH("*"&amp;AG1894&amp;"*", Tabella4[DIPENDENTE], 0)), "Non trovato", TEXT(INDEX(Tabella4[N°], MATCH("*"&amp;AG1894&amp;"*", Tabella4[DIPENDENTE], 0)), "0000")))</f>
        <v>1972</v>
      </c>
      <c r="F1894" s="48" t="str">
        <f t="shared" si="639"/>
        <v>GARRO L</v>
      </c>
      <c r="G1894" s="48" t="str">
        <f t="shared" si="640"/>
        <v>MILLO</v>
      </c>
      <c r="H1894" s="57"/>
      <c r="I1894" s="68" t="str">
        <f t="shared" si="641"/>
        <v>02</v>
      </c>
      <c r="J1894" s="39" t="str">
        <f t="shared" si="656"/>
        <v/>
      </c>
      <c r="K1894" s="40" t="str">
        <f t="shared" si="657"/>
        <v>02:15</v>
      </c>
      <c r="L1894" s="48"/>
      <c r="M1894" s="41" t="str">
        <f t="shared" si="658"/>
        <v/>
      </c>
      <c r="N1894" s="41" t="str">
        <f t="shared" si="642"/>
        <v/>
      </c>
      <c r="O1894" s="10" t="str">
        <f t="shared" si="643"/>
        <v>02:15</v>
      </c>
      <c r="P1894" s="10" t="str">
        <f t="shared" si="644"/>
        <v/>
      </c>
      <c r="Q1894" s="48" t="str">
        <f t="shared" si="645"/>
        <v/>
      </c>
      <c r="R1894" s="48" t="str">
        <f t="shared" si="646"/>
        <v/>
      </c>
      <c r="S1894" s="42" t="str">
        <f t="shared" si="647"/>
        <v>DOPPIO</v>
      </c>
      <c r="T1894" s="57" t="str">
        <f>Tabella3[[#This Row],[Descrizione Attività]]</f>
        <v>Utilities: squ strum correttiva Luglio</v>
      </c>
      <c r="U1894" s="57" t="str">
        <f>IF(Tabella1[[#This Row],[DATA]]="","","02")</f>
        <v>02</v>
      </c>
      <c r="V1894" s="34"/>
      <c r="W1894" s="34"/>
      <c r="X1894" s="33"/>
      <c r="Y1894" s="23"/>
      <c r="Z1894" s="21" t="str">
        <f t="shared" si="648"/>
        <v>lunedì</v>
      </c>
      <c r="AA1894" s="22">
        <f t="shared" si="649"/>
        <v>2.25</v>
      </c>
      <c r="AB1894" s="22" t="str">
        <f t="shared" si="650"/>
        <v>02:15</v>
      </c>
      <c r="AC1894" s="22" t="str">
        <f t="shared" si="651"/>
        <v>NO</v>
      </c>
      <c r="AD1894" s="46"/>
      <c r="AE1894" s="85">
        <v>45866</v>
      </c>
      <c r="AF1894" s="86" t="s">
        <v>99</v>
      </c>
      <c r="AG1894" s="86" t="s">
        <v>100</v>
      </c>
      <c r="AH1894" s="86">
        <v>5400257235</v>
      </c>
      <c r="AI1894" s="86">
        <v>10</v>
      </c>
      <c r="AJ1894" s="87">
        <v>11.45</v>
      </c>
      <c r="AK1894" s="87">
        <v>14</v>
      </c>
      <c r="AL1894" s="87">
        <v>4.5</v>
      </c>
      <c r="AM1894" s="86" t="s">
        <v>262</v>
      </c>
      <c r="AN1894" s="86" t="s">
        <v>45</v>
      </c>
      <c r="AO1894" s="75" t="s">
        <v>46</v>
      </c>
    </row>
    <row r="1895" spans="1:41" ht="14.45" customHeight="1">
      <c r="A1895" s="38"/>
      <c r="B1895" s="9">
        <f t="shared" si="638"/>
        <v>45866</v>
      </c>
      <c r="C1895" s="39">
        <f t="shared" si="659"/>
        <v>5400261348</v>
      </c>
      <c r="D1895" s="38" t="str">
        <f>IF(AF1895="", "", IFERROR(TEXT(INDEX(Tabella4[N°], MATCH("*"&amp;AF1895&amp;"*", Tabella4[DIPENDENTE], 0)), "0000"), "Non trovato"))</f>
        <v>0552</v>
      </c>
      <c r="E1895" s="38" t="str">
        <f>IF(AG1895="", "", IF(ISERROR(MATCH("*"&amp;AG1895&amp;"*", Tabella4[DIPENDENTE], 0)), "Non trovato", TEXT(INDEX(Tabella4[N°], MATCH("*"&amp;AG1895&amp;"*", Tabella4[DIPENDENTE], 0)), "0000")))</f>
        <v>1976</v>
      </c>
      <c r="F1895" s="48" t="str">
        <f t="shared" si="639"/>
        <v>DI MARE</v>
      </c>
      <c r="G1895" s="48" t="str">
        <f t="shared" si="640"/>
        <v>RIZZA F</v>
      </c>
      <c r="H1895" s="57"/>
      <c r="I1895" s="68" t="str">
        <f t="shared" si="641"/>
        <v>02</v>
      </c>
      <c r="J1895" s="39" t="str">
        <f t="shared" si="656"/>
        <v/>
      </c>
      <c r="K1895" s="40" t="str">
        <f t="shared" si="657"/>
        <v>03:00</v>
      </c>
      <c r="L1895" s="48"/>
      <c r="M1895" s="41" t="str">
        <f t="shared" si="658"/>
        <v/>
      </c>
      <c r="N1895" s="41" t="str">
        <f t="shared" si="642"/>
        <v/>
      </c>
      <c r="O1895" s="10" t="str">
        <f t="shared" si="643"/>
        <v>03:00</v>
      </c>
      <c r="P1895" s="10" t="str">
        <f t="shared" si="644"/>
        <v/>
      </c>
      <c r="Q1895" s="48" t="str">
        <f t="shared" si="645"/>
        <v/>
      </c>
      <c r="R1895" s="48" t="str">
        <f t="shared" si="646"/>
        <v/>
      </c>
      <c r="S1895" s="42" t="str">
        <f t="shared" si="647"/>
        <v>DOPPIO</v>
      </c>
      <c r="T1895" s="57" t="str">
        <f>Tabella3[[#This Row],[Descrizione Attività]]</f>
        <v>Chiam CTG per Ripr. Funz. Consolle comando BR 5 PTF1 (PREV.4060)</v>
      </c>
      <c r="U1895" s="57" t="str">
        <f>IF(Tabella1[[#This Row],[DATA]]="","","02")</f>
        <v>02</v>
      </c>
      <c r="V1895" s="34"/>
      <c r="W1895" s="34"/>
      <c r="X1895" s="33"/>
      <c r="Y1895" s="23"/>
      <c r="Z1895" s="21" t="str">
        <f t="shared" si="648"/>
        <v>lunedì</v>
      </c>
      <c r="AA1895" s="22">
        <f t="shared" si="649"/>
        <v>3</v>
      </c>
      <c r="AB1895" s="22" t="str">
        <f t="shared" si="650"/>
        <v>03:00</v>
      </c>
      <c r="AC1895" s="22" t="str">
        <f t="shared" si="651"/>
        <v>NO</v>
      </c>
      <c r="AD1895" s="46"/>
      <c r="AE1895" s="85">
        <v>45866</v>
      </c>
      <c r="AF1895" s="86" t="s">
        <v>63</v>
      </c>
      <c r="AG1895" s="86" t="s">
        <v>77</v>
      </c>
      <c r="AH1895" s="86">
        <v>5400261348</v>
      </c>
      <c r="AI1895" s="86">
        <v>10</v>
      </c>
      <c r="AJ1895" s="87">
        <v>16</v>
      </c>
      <c r="AK1895" s="87">
        <v>19</v>
      </c>
      <c r="AL1895" s="87">
        <v>6</v>
      </c>
      <c r="AM1895" s="86" t="s">
        <v>336</v>
      </c>
      <c r="AN1895" s="86" t="s">
        <v>45</v>
      </c>
      <c r="AO1895" s="75" t="s">
        <v>61</v>
      </c>
    </row>
    <row r="1896" spans="1:41" ht="14.45" customHeight="1">
      <c r="A1896" s="38"/>
      <c r="B1896" s="11">
        <f t="shared" si="638"/>
        <v>45866</v>
      </c>
      <c r="C1896" s="39">
        <f t="shared" si="659"/>
        <v>404</v>
      </c>
      <c r="D1896" s="50" t="str">
        <f>IF(AF1896="", "", IFERROR(TEXT(INDEX(Tabella4[N°], MATCH("*"&amp;AF1896&amp;"*", Tabella4[DIPENDENTE], 0)), "0000"), "Non trovato"))</f>
        <v>1894</v>
      </c>
      <c r="E1896" s="50" t="str">
        <f>IF(AG1896="", "", IF(ISERROR(MATCH("*"&amp;AG1896&amp;"*", Tabella4[DIPENDENTE], 0)), "Non trovato", TEXT(INDEX(Tabella4[N°], MATCH("*"&amp;AG1896&amp;"*", Tabella4[DIPENDENTE], 0)), "0000")))</f>
        <v>0266</v>
      </c>
      <c r="F1896" s="48" t="str">
        <f t="shared" si="639"/>
        <v>CORTESE</v>
      </c>
      <c r="G1896" s="48" t="str">
        <f t="shared" si="640"/>
        <v>DI SALVO</v>
      </c>
      <c r="H1896" s="57"/>
      <c r="I1896" s="68" t="str">
        <f t="shared" si="641"/>
        <v>02</v>
      </c>
      <c r="J1896" s="39" t="str">
        <f t="shared" si="656"/>
        <v/>
      </c>
      <c r="K1896" s="40" t="str">
        <f t="shared" si="657"/>
        <v/>
      </c>
      <c r="L1896" s="48"/>
      <c r="M1896" s="41" t="str">
        <f t="shared" si="658"/>
        <v/>
      </c>
      <c r="N1896" s="41" t="str">
        <f t="shared" si="642"/>
        <v/>
      </c>
      <c r="O1896" s="10" t="str">
        <f t="shared" si="643"/>
        <v>08:00</v>
      </c>
      <c r="P1896" s="10" t="str">
        <f t="shared" si="644"/>
        <v/>
      </c>
      <c r="Q1896" s="48" t="str">
        <f t="shared" si="645"/>
        <v>08:00</v>
      </c>
      <c r="R1896" s="48" t="str">
        <f t="shared" si="646"/>
        <v/>
      </c>
      <c r="S1896" s="42" t="str">
        <f t="shared" si="647"/>
        <v>DOPPIO</v>
      </c>
      <c r="T1896" s="57" t="str">
        <f>Tabella3[[#This Row],[Descrizione Attività]]</f>
        <v>MALATTIA</v>
      </c>
      <c r="U1896" s="57" t="str">
        <f>IF(Tabella1[[#This Row],[DATA]]="","","02")</f>
        <v>02</v>
      </c>
      <c r="V1896" s="34"/>
      <c r="W1896" s="34"/>
      <c r="X1896" s="33"/>
      <c r="Y1896" s="23"/>
      <c r="Z1896" s="21" t="str">
        <f t="shared" si="648"/>
        <v>lunedì</v>
      </c>
      <c r="AA1896" s="22">
        <f t="shared" si="649"/>
        <v>8</v>
      </c>
      <c r="AB1896" s="22" t="str">
        <f t="shared" si="650"/>
        <v>08:00</v>
      </c>
      <c r="AC1896" s="22" t="str">
        <f t="shared" si="651"/>
        <v>NO</v>
      </c>
      <c r="AD1896" s="46"/>
      <c r="AE1896" s="85">
        <v>45866</v>
      </c>
      <c r="AF1896" s="86" t="s">
        <v>58</v>
      </c>
      <c r="AG1896" s="86" t="s">
        <v>54</v>
      </c>
      <c r="AH1896" s="86">
        <v>4043</v>
      </c>
      <c r="AI1896" s="86">
        <v>10</v>
      </c>
      <c r="AJ1896" s="87"/>
      <c r="AK1896" s="87"/>
      <c r="AL1896" s="87">
        <v>16</v>
      </c>
      <c r="AM1896" s="86" t="s">
        <v>22</v>
      </c>
      <c r="AN1896" s="86" t="s">
        <v>49</v>
      </c>
      <c r="AO1896" s="75">
        <v>404</v>
      </c>
    </row>
    <row r="1897" spans="1:41" ht="14.45" customHeight="1">
      <c r="A1897" s="38"/>
      <c r="B1897" s="11">
        <f t="shared" si="638"/>
        <v>45866</v>
      </c>
      <c r="C1897" s="39">
        <f t="shared" si="659"/>
        <v>404</v>
      </c>
      <c r="D1897" s="50" t="str">
        <f>IF(AF1897="", "", IFERROR(TEXT(INDEX(Tabella4[N°], MATCH("*"&amp;AF1897&amp;"*", Tabella4[DIPENDENTE], 0)), "0000"), "Non trovato"))</f>
        <v>0278</v>
      </c>
      <c r="E1897" s="50" t="str">
        <f>IF(AG1897="", "", IF(ISERROR(MATCH("*"&amp;AG1897&amp;"*", Tabella4[DIPENDENTE], 0)), "Non trovato", TEXT(INDEX(Tabella4[N°], MATCH("*"&amp;AG1897&amp;"*", Tabella4[DIPENDENTE], 0)), "0000")))</f>
        <v>0386</v>
      </c>
      <c r="F1897" s="48" t="str">
        <f t="shared" si="639"/>
        <v>INTRESSALVI</v>
      </c>
      <c r="G1897" s="48" t="str">
        <f t="shared" si="640"/>
        <v>TRICHINI</v>
      </c>
      <c r="H1897" s="57"/>
      <c r="I1897" s="68" t="str">
        <f t="shared" si="641"/>
        <v>02</v>
      </c>
      <c r="J1897" s="39" t="str">
        <f t="shared" si="656"/>
        <v/>
      </c>
      <c r="K1897" s="40" t="str">
        <f t="shared" si="657"/>
        <v/>
      </c>
      <c r="L1897" s="48"/>
      <c r="M1897" s="41" t="str">
        <f t="shared" si="658"/>
        <v/>
      </c>
      <c r="N1897" s="41" t="str">
        <f t="shared" si="642"/>
        <v/>
      </c>
      <c r="O1897" s="10" t="str">
        <f t="shared" si="643"/>
        <v>08:00</v>
      </c>
      <c r="P1897" s="10" t="str">
        <f t="shared" si="644"/>
        <v/>
      </c>
      <c r="Q1897" s="48" t="str">
        <f t="shared" si="645"/>
        <v>08:00</v>
      </c>
      <c r="R1897" s="48" t="str">
        <f t="shared" si="646"/>
        <v/>
      </c>
      <c r="S1897" s="42" t="str">
        <f t="shared" si="647"/>
        <v>DOPPIO</v>
      </c>
      <c r="T1897" s="57" t="str">
        <f>Tabella3[[#This Row],[Descrizione Attività]]</f>
        <v>MALATTIA</v>
      </c>
      <c r="U1897" s="57" t="str">
        <f>IF(Tabella1[[#This Row],[DATA]]="","","02")</f>
        <v>02</v>
      </c>
      <c r="V1897" s="34"/>
      <c r="W1897" s="34"/>
      <c r="X1897" s="33"/>
      <c r="Y1897" s="23"/>
      <c r="Z1897" s="21" t="str">
        <f t="shared" si="648"/>
        <v>lunedì</v>
      </c>
      <c r="AA1897" s="22">
        <f t="shared" si="649"/>
        <v>8</v>
      </c>
      <c r="AB1897" s="22" t="str">
        <f t="shared" si="650"/>
        <v>08:00</v>
      </c>
      <c r="AC1897" s="22" t="str">
        <f t="shared" si="651"/>
        <v>NO</v>
      </c>
      <c r="AD1897" s="46"/>
      <c r="AE1897" s="85">
        <v>45866</v>
      </c>
      <c r="AF1897" s="86" t="s">
        <v>50</v>
      </c>
      <c r="AG1897" s="86" t="s">
        <v>113</v>
      </c>
      <c r="AH1897" s="86">
        <v>4043</v>
      </c>
      <c r="AI1897" s="86">
        <v>10</v>
      </c>
      <c r="AJ1897" s="87"/>
      <c r="AK1897" s="87"/>
      <c r="AL1897" s="87">
        <v>16</v>
      </c>
      <c r="AM1897" s="86" t="s">
        <v>22</v>
      </c>
      <c r="AN1897" s="86" t="s">
        <v>49</v>
      </c>
      <c r="AO1897" s="75">
        <v>404</v>
      </c>
    </row>
    <row r="1898" spans="1:41" ht="14.45" customHeight="1">
      <c r="A1898" s="38"/>
      <c r="B1898" s="11">
        <f t="shared" si="638"/>
        <v>45866</v>
      </c>
      <c r="C1898" s="39">
        <f t="shared" si="659"/>
        <v>404</v>
      </c>
      <c r="D1898" s="50" t="str">
        <f>IF(AF1898="", "", IFERROR(TEXT(INDEX(Tabella4[N°], MATCH("*"&amp;AF1898&amp;"*", Tabella4[DIPENDENTE], 0)), "0000"), "Non trovato"))</f>
        <v>2013</v>
      </c>
      <c r="E1898" s="50" t="str">
        <f>IF(AG1898="", "", IF(ISERROR(MATCH("*"&amp;AG1898&amp;"*", Tabella4[DIPENDENTE], 0)), "Non trovato", TEXT(INDEX(Tabella4[N°], MATCH("*"&amp;AG1898&amp;"*", Tabella4[DIPENDENTE], 0)), "0000")))</f>
        <v>0431</v>
      </c>
      <c r="F1898" s="48" t="str">
        <f t="shared" si="639"/>
        <v>DE LUCA</v>
      </c>
      <c r="G1898" s="48" t="str">
        <f t="shared" si="640"/>
        <v>DI NICOLA</v>
      </c>
      <c r="H1898" s="57"/>
      <c r="I1898" s="68" t="str">
        <f t="shared" si="641"/>
        <v>02</v>
      </c>
      <c r="J1898" s="39" t="str">
        <f t="shared" si="656"/>
        <v/>
      </c>
      <c r="K1898" s="40" t="str">
        <f t="shared" si="657"/>
        <v/>
      </c>
      <c r="L1898" s="48"/>
      <c r="M1898" s="41" t="str">
        <f t="shared" si="658"/>
        <v/>
      </c>
      <c r="N1898" s="41" t="str">
        <f t="shared" si="642"/>
        <v/>
      </c>
      <c r="O1898" s="10" t="str">
        <f t="shared" si="643"/>
        <v>08:00</v>
      </c>
      <c r="P1898" s="10" t="str">
        <f t="shared" si="644"/>
        <v>08:00</v>
      </c>
      <c r="Q1898" s="48" t="str">
        <f t="shared" si="645"/>
        <v/>
      </c>
      <c r="R1898" s="48" t="str">
        <f t="shared" si="646"/>
        <v/>
      </c>
      <c r="S1898" s="42" t="str">
        <f t="shared" si="647"/>
        <v>DOPPIO</v>
      </c>
      <c r="T1898" s="57" t="str">
        <f>Tabella3[[#This Row],[Descrizione Attività]]</f>
        <v>FERIE</v>
      </c>
      <c r="U1898" s="57" t="str">
        <f>IF(Tabella1[[#This Row],[DATA]]="","","02")</f>
        <v>02</v>
      </c>
      <c r="V1898" s="34"/>
      <c r="W1898" s="34"/>
      <c r="X1898" s="33"/>
      <c r="Y1898" s="23"/>
      <c r="Z1898" s="21" t="str">
        <f t="shared" si="648"/>
        <v>lunedì</v>
      </c>
      <c r="AA1898" s="22">
        <f t="shared" si="649"/>
        <v>8</v>
      </c>
      <c r="AB1898" s="22" t="str">
        <f t="shared" si="650"/>
        <v>08:00</v>
      </c>
      <c r="AC1898" s="22" t="str">
        <f t="shared" si="651"/>
        <v>NO</v>
      </c>
      <c r="AD1898" s="46"/>
      <c r="AE1898" s="85">
        <v>45866</v>
      </c>
      <c r="AF1898" s="86" t="s">
        <v>105</v>
      </c>
      <c r="AG1898" s="86" t="s">
        <v>64</v>
      </c>
      <c r="AH1898" s="86">
        <v>4042</v>
      </c>
      <c r="AI1898" s="86">
        <v>10</v>
      </c>
      <c r="AJ1898" s="87"/>
      <c r="AK1898" s="87"/>
      <c r="AL1898" s="87">
        <v>16</v>
      </c>
      <c r="AM1898" s="86" t="s">
        <v>53</v>
      </c>
      <c r="AN1898" s="86" t="s">
        <v>49</v>
      </c>
      <c r="AO1898" s="75">
        <v>404</v>
      </c>
    </row>
    <row r="1899" spans="1:41" ht="14.45" customHeight="1">
      <c r="A1899" s="38"/>
      <c r="B1899" s="11">
        <f t="shared" si="638"/>
        <v>45866</v>
      </c>
      <c r="C1899" s="39">
        <f t="shared" si="659"/>
        <v>404</v>
      </c>
      <c r="D1899" s="50" t="str">
        <f>IF(AF1899="", "", IFERROR(TEXT(INDEX(Tabella4[N°], MATCH("*"&amp;AF1899&amp;"*", Tabella4[DIPENDENTE], 0)), "0000"), "Non trovato"))</f>
        <v>0370</v>
      </c>
      <c r="E1899" s="50" t="str">
        <f>IF(AG1899="", "", IF(ISERROR(MATCH("*"&amp;AG1899&amp;"*", Tabella4[DIPENDENTE], 0)), "Non trovato", TEXT(INDEX(Tabella4[N°], MATCH("*"&amp;AG1899&amp;"*", Tabella4[DIPENDENTE], 0)), "0000")))</f>
        <v>0304</v>
      </c>
      <c r="F1899" s="48" t="str">
        <f t="shared" si="639"/>
        <v>GARBINI</v>
      </c>
      <c r="G1899" s="48" t="str">
        <f t="shared" si="640"/>
        <v>MANSERVIGI</v>
      </c>
      <c r="H1899" s="57"/>
      <c r="I1899" s="68" t="str">
        <f t="shared" si="641"/>
        <v>02</v>
      </c>
      <c r="J1899" s="39" t="str">
        <f t="shared" si="656"/>
        <v/>
      </c>
      <c r="K1899" s="40" t="str">
        <f t="shared" si="657"/>
        <v/>
      </c>
      <c r="L1899" s="48"/>
      <c r="M1899" s="41" t="str">
        <f t="shared" si="658"/>
        <v/>
      </c>
      <c r="N1899" s="41" t="str">
        <f t="shared" si="642"/>
        <v/>
      </c>
      <c r="O1899" s="10" t="str">
        <f t="shared" si="643"/>
        <v>08:00</v>
      </c>
      <c r="P1899" s="10" t="str">
        <f t="shared" si="644"/>
        <v>08:00</v>
      </c>
      <c r="Q1899" s="48" t="str">
        <f t="shared" si="645"/>
        <v/>
      </c>
      <c r="R1899" s="48" t="str">
        <f t="shared" si="646"/>
        <v/>
      </c>
      <c r="S1899" s="42" t="str">
        <f t="shared" si="647"/>
        <v>DOPPIO</v>
      </c>
      <c r="T1899" s="57" t="str">
        <f>Tabella3[[#This Row],[Descrizione Attività]]</f>
        <v>FERIE</v>
      </c>
      <c r="U1899" s="57" t="str">
        <f>IF(Tabella1[[#This Row],[DATA]]="","","02")</f>
        <v>02</v>
      </c>
      <c r="V1899" s="34"/>
      <c r="W1899" s="34"/>
      <c r="X1899" s="33"/>
      <c r="Y1899" s="23"/>
      <c r="Z1899" s="21" t="str">
        <f t="shared" si="648"/>
        <v>lunedì</v>
      </c>
      <c r="AA1899" s="22">
        <f t="shared" si="649"/>
        <v>8</v>
      </c>
      <c r="AB1899" s="22" t="str">
        <f t="shared" si="650"/>
        <v>08:00</v>
      </c>
      <c r="AC1899" s="22" t="str">
        <f t="shared" si="651"/>
        <v>NO</v>
      </c>
      <c r="AD1899" s="46"/>
      <c r="AE1899" s="85">
        <v>45866</v>
      </c>
      <c r="AF1899" s="86" t="s">
        <v>115</v>
      </c>
      <c r="AG1899" s="86" t="s">
        <v>87</v>
      </c>
      <c r="AH1899" s="86">
        <v>4042</v>
      </c>
      <c r="AI1899" s="86">
        <v>10</v>
      </c>
      <c r="AJ1899" s="87"/>
      <c r="AK1899" s="87"/>
      <c r="AL1899" s="87">
        <v>16</v>
      </c>
      <c r="AM1899" s="86" t="s">
        <v>53</v>
      </c>
      <c r="AN1899" s="86" t="s">
        <v>49</v>
      </c>
      <c r="AO1899" s="75">
        <v>404</v>
      </c>
    </row>
    <row r="1900" spans="1:41" ht="14.45" customHeight="1">
      <c r="A1900" s="38"/>
      <c r="B1900" s="11">
        <f t="shared" si="638"/>
        <v>45866</v>
      </c>
      <c r="C1900" s="39">
        <f t="shared" si="659"/>
        <v>404</v>
      </c>
      <c r="D1900" s="50" t="str">
        <f>IF(AF1900="", "", IFERROR(TEXT(INDEX(Tabella4[N°], MATCH("*"&amp;AF1900&amp;"*", Tabella4[DIPENDENTE], 0)), "0000"), "Non trovato"))</f>
        <v>0559</v>
      </c>
      <c r="E1900" s="50" t="str">
        <f>IF(AG1900="", "", IF(ISERROR(MATCH("*"&amp;AG1900&amp;"*", Tabella4[DIPENDENTE], 0)), "Non trovato", TEXT(INDEX(Tabella4[N°], MATCH("*"&amp;AG1900&amp;"*", Tabella4[DIPENDENTE], 0)), "0000")))</f>
        <v>0243</v>
      </c>
      <c r="F1900" s="48" t="str">
        <f t="shared" si="639"/>
        <v>MARINO A</v>
      </c>
      <c r="G1900" s="48" t="str">
        <f t="shared" si="640"/>
        <v>PUGLIARES</v>
      </c>
      <c r="H1900" s="57"/>
      <c r="I1900" s="68" t="str">
        <f t="shared" si="641"/>
        <v>02</v>
      </c>
      <c r="J1900" s="39" t="str">
        <f t="shared" si="656"/>
        <v/>
      </c>
      <c r="K1900" s="40" t="str">
        <f t="shared" si="657"/>
        <v/>
      </c>
      <c r="L1900" s="48"/>
      <c r="M1900" s="41" t="str">
        <f t="shared" si="658"/>
        <v/>
      </c>
      <c r="N1900" s="41" t="str">
        <f t="shared" si="642"/>
        <v/>
      </c>
      <c r="O1900" s="10" t="str">
        <f t="shared" si="643"/>
        <v>08:00</v>
      </c>
      <c r="P1900" s="10" t="str">
        <f t="shared" si="644"/>
        <v>08:00</v>
      </c>
      <c r="Q1900" s="48" t="str">
        <f t="shared" si="645"/>
        <v/>
      </c>
      <c r="R1900" s="48" t="str">
        <f t="shared" si="646"/>
        <v/>
      </c>
      <c r="S1900" s="42" t="str">
        <f t="shared" si="647"/>
        <v>DOPPIO</v>
      </c>
      <c r="T1900" s="57" t="str">
        <f>Tabella3[[#This Row],[Descrizione Attività]]</f>
        <v>FERIE</v>
      </c>
      <c r="U1900" s="57" t="str">
        <f>IF(Tabella1[[#This Row],[DATA]]="","","02")</f>
        <v>02</v>
      </c>
      <c r="V1900" s="34"/>
      <c r="W1900" s="34"/>
      <c r="X1900" s="33"/>
      <c r="Y1900" s="23"/>
      <c r="Z1900" s="21" t="str">
        <f t="shared" si="648"/>
        <v>lunedì</v>
      </c>
      <c r="AA1900" s="22">
        <f t="shared" si="649"/>
        <v>8</v>
      </c>
      <c r="AB1900" s="22" t="str">
        <f t="shared" si="650"/>
        <v>08:00</v>
      </c>
      <c r="AC1900" s="22" t="str">
        <f t="shared" si="651"/>
        <v>NO</v>
      </c>
      <c r="AD1900" s="46"/>
      <c r="AE1900" s="85">
        <v>45866</v>
      </c>
      <c r="AF1900" s="86" t="s">
        <v>157</v>
      </c>
      <c r="AG1900" s="86" t="s">
        <v>89</v>
      </c>
      <c r="AH1900" s="86">
        <v>4042</v>
      </c>
      <c r="AI1900" s="86">
        <v>10</v>
      </c>
      <c r="AJ1900" s="87"/>
      <c r="AK1900" s="87"/>
      <c r="AL1900" s="87">
        <v>16</v>
      </c>
      <c r="AM1900" s="86" t="s">
        <v>53</v>
      </c>
      <c r="AN1900" s="86" t="s">
        <v>49</v>
      </c>
      <c r="AO1900" s="75">
        <v>404</v>
      </c>
    </row>
    <row r="1901" spans="1:41" ht="14.45" customHeight="1">
      <c r="A1901" s="38"/>
      <c r="B1901" s="11">
        <f t="shared" si="638"/>
        <v>45866</v>
      </c>
      <c r="C1901" s="39">
        <f t="shared" si="659"/>
        <v>404</v>
      </c>
      <c r="D1901" s="50" t="str">
        <f>IF(AF1901="", "", IFERROR(TEXT(INDEX(Tabella4[N°], MATCH("*"&amp;AF1901&amp;"*", Tabella4[DIPENDENTE], 0)), "0000"), "Non trovato"))</f>
        <v>2203</v>
      </c>
      <c r="E1901" s="50" t="str">
        <f>IF(AG1901="", "", IF(ISERROR(MATCH("*"&amp;AG1901&amp;"*", Tabella4[DIPENDENTE], 0)), "Non trovato", TEXT(INDEX(Tabella4[N°], MATCH("*"&amp;AG1901&amp;"*", Tabella4[DIPENDENTE], 0)), "0000")))</f>
        <v>0263</v>
      </c>
      <c r="F1901" s="48" t="str">
        <f t="shared" si="639"/>
        <v>RICCIOLI</v>
      </c>
      <c r="G1901" s="48" t="str">
        <f t="shared" si="640"/>
        <v>ROSSITTO G</v>
      </c>
      <c r="H1901" s="57"/>
      <c r="I1901" s="68" t="str">
        <f t="shared" si="641"/>
        <v>02</v>
      </c>
      <c r="J1901" s="39" t="str">
        <f t="shared" si="656"/>
        <v/>
      </c>
      <c r="K1901" s="40" t="str">
        <f t="shared" si="657"/>
        <v/>
      </c>
      <c r="L1901" s="48"/>
      <c r="M1901" s="41" t="str">
        <f t="shared" si="658"/>
        <v/>
      </c>
      <c r="N1901" s="41" t="str">
        <f t="shared" si="642"/>
        <v/>
      </c>
      <c r="O1901" s="10" t="str">
        <f t="shared" si="643"/>
        <v>08:00</v>
      </c>
      <c r="P1901" s="10" t="str">
        <f t="shared" si="644"/>
        <v>08:00</v>
      </c>
      <c r="Q1901" s="48" t="str">
        <f t="shared" si="645"/>
        <v/>
      </c>
      <c r="R1901" s="48" t="str">
        <f t="shared" si="646"/>
        <v/>
      </c>
      <c r="S1901" s="42" t="str">
        <f t="shared" si="647"/>
        <v>DOPPIO</v>
      </c>
      <c r="T1901" s="57" t="str">
        <f>Tabella3[[#This Row],[Descrizione Attività]]</f>
        <v>FERIE</v>
      </c>
      <c r="U1901" s="57" t="str">
        <f>IF(Tabella1[[#This Row],[DATA]]="","","02")</f>
        <v>02</v>
      </c>
      <c r="V1901" s="34"/>
      <c r="W1901" s="34"/>
      <c r="X1901" s="33"/>
      <c r="Y1901" s="23"/>
      <c r="Z1901" s="21" t="str">
        <f t="shared" si="648"/>
        <v>lunedì</v>
      </c>
      <c r="AA1901" s="22">
        <f t="shared" si="649"/>
        <v>8</v>
      </c>
      <c r="AB1901" s="22" t="str">
        <f t="shared" si="650"/>
        <v>08:00</v>
      </c>
      <c r="AC1901" s="22" t="str">
        <f t="shared" si="651"/>
        <v>NO</v>
      </c>
      <c r="AD1901" s="46"/>
      <c r="AE1901" s="85">
        <v>45866</v>
      </c>
      <c r="AF1901" s="86" t="s">
        <v>65</v>
      </c>
      <c r="AG1901" s="86" t="s">
        <v>110</v>
      </c>
      <c r="AH1901" s="86">
        <v>4042</v>
      </c>
      <c r="AI1901" s="86">
        <v>10</v>
      </c>
      <c r="AJ1901" s="87"/>
      <c r="AK1901" s="87"/>
      <c r="AL1901" s="87">
        <v>16</v>
      </c>
      <c r="AM1901" s="86" t="s">
        <v>53</v>
      </c>
      <c r="AN1901" s="86" t="s">
        <v>49</v>
      </c>
      <c r="AO1901" s="75">
        <v>404</v>
      </c>
    </row>
    <row r="1902" spans="1:41" ht="14.45" customHeight="1">
      <c r="A1902" s="38"/>
      <c r="B1902" s="11">
        <f t="shared" si="638"/>
        <v>45866</v>
      </c>
      <c r="C1902" s="39">
        <f t="shared" si="659"/>
        <v>404</v>
      </c>
      <c r="D1902" s="50" t="str">
        <f>IF(AF1902="", "", IFERROR(TEXT(INDEX(Tabella4[N°], MATCH("*"&amp;AF1902&amp;"*", Tabella4[DIPENDENTE], 0)), "0000"), "Non trovato"))</f>
        <v>0967</v>
      </c>
      <c r="E1902" s="50" t="str">
        <f>IF(AG1902="", "", IF(ISERROR(MATCH("*"&amp;AG1902&amp;"*", Tabella4[DIPENDENTE], 0)), "Non trovato", TEXT(INDEX(Tabella4[N°], MATCH("*"&amp;AG1902&amp;"*", Tabella4[DIPENDENTE], 0)), "0000")))</f>
        <v/>
      </c>
      <c r="F1902" s="48" t="str">
        <f t="shared" si="639"/>
        <v>SCALISI</v>
      </c>
      <c r="G1902" s="48" t="str">
        <f t="shared" si="640"/>
        <v/>
      </c>
      <c r="H1902" s="57"/>
      <c r="I1902" s="68" t="str">
        <f t="shared" si="641"/>
        <v>02</v>
      </c>
      <c r="J1902" s="39" t="str">
        <f t="shared" si="656"/>
        <v/>
      </c>
      <c r="K1902" s="40" t="str">
        <f t="shared" si="657"/>
        <v/>
      </c>
      <c r="L1902" s="48"/>
      <c r="M1902" s="41" t="str">
        <f t="shared" si="658"/>
        <v/>
      </c>
      <c r="N1902" s="41" t="str">
        <f t="shared" si="642"/>
        <v/>
      </c>
      <c r="O1902" s="10" t="str">
        <f t="shared" si="643"/>
        <v>08:00</v>
      </c>
      <c r="P1902" s="10" t="str">
        <f t="shared" si="644"/>
        <v>08:00</v>
      </c>
      <c r="Q1902" s="48" t="str">
        <f t="shared" si="645"/>
        <v/>
      </c>
      <c r="R1902" s="48" t="str">
        <f t="shared" si="646"/>
        <v/>
      </c>
      <c r="S1902" s="42" t="str">
        <f t="shared" si="647"/>
        <v>SINGOLO</v>
      </c>
      <c r="T1902" s="57" t="str">
        <f>Tabella3[[#This Row],[Descrizione Attività]]</f>
        <v>FERIE</v>
      </c>
      <c r="U1902" s="57" t="str">
        <f>IF(Tabella1[[#This Row],[DATA]]="","","02")</f>
        <v>02</v>
      </c>
      <c r="V1902" s="34"/>
      <c r="W1902" s="34"/>
      <c r="X1902" s="33"/>
      <c r="Y1902" s="23"/>
      <c r="Z1902" s="21" t="str">
        <f t="shared" si="648"/>
        <v>lunedì</v>
      </c>
      <c r="AA1902" s="22">
        <f t="shared" si="649"/>
        <v>8</v>
      </c>
      <c r="AB1902" s="22" t="str">
        <f t="shared" si="650"/>
        <v>08:00</v>
      </c>
      <c r="AC1902" s="22" t="str">
        <f t="shared" si="651"/>
        <v>NO</v>
      </c>
      <c r="AD1902" s="46"/>
      <c r="AE1902" s="85">
        <v>45866</v>
      </c>
      <c r="AF1902" s="86" t="s">
        <v>68</v>
      </c>
      <c r="AG1902" s="86"/>
      <c r="AH1902" s="86">
        <v>4042</v>
      </c>
      <c r="AI1902" s="86">
        <v>10</v>
      </c>
      <c r="AJ1902" s="87"/>
      <c r="AK1902" s="87"/>
      <c r="AL1902" s="87">
        <v>8</v>
      </c>
      <c r="AM1902" s="86" t="s">
        <v>53</v>
      </c>
      <c r="AN1902" s="86" t="s">
        <v>49</v>
      </c>
      <c r="AO1902" s="75">
        <v>404</v>
      </c>
    </row>
    <row r="1903" spans="1:41" ht="14.45" customHeight="1">
      <c r="A1903" s="38"/>
      <c r="B1903" s="11">
        <f t="shared" si="638"/>
        <v>45866</v>
      </c>
      <c r="C1903" s="39">
        <f t="shared" si="659"/>
        <v>404</v>
      </c>
      <c r="D1903" s="50" t="str">
        <f>IF(AF1903="", "", IFERROR(TEXT(INDEX(Tabella4[N°], MATCH("*"&amp;AF1903&amp;"*", Tabella4[DIPENDENTE], 0)), "0000"), "Non trovato"))</f>
        <v>0483</v>
      </c>
      <c r="E1903" s="50" t="str">
        <f>IF(AG1903="", "", IF(ISERROR(MATCH("*"&amp;AG1903&amp;"*", Tabella4[DIPENDENTE], 0)), "Non trovato", TEXT(INDEX(Tabella4[N°], MATCH("*"&amp;AG1903&amp;"*", Tabella4[DIPENDENTE], 0)), "0000")))</f>
        <v/>
      </c>
      <c r="F1903" s="48" t="str">
        <f t="shared" si="639"/>
        <v>SCARAVELLI</v>
      </c>
      <c r="G1903" s="48" t="str">
        <f t="shared" si="640"/>
        <v/>
      </c>
      <c r="H1903" s="57"/>
      <c r="I1903" s="68" t="str">
        <f t="shared" si="641"/>
        <v>02</v>
      </c>
      <c r="J1903" s="39" t="str">
        <f t="shared" si="656"/>
        <v/>
      </c>
      <c r="K1903" s="40" t="str">
        <f t="shared" si="657"/>
        <v/>
      </c>
      <c r="L1903" s="48"/>
      <c r="M1903" s="41" t="str">
        <f t="shared" si="658"/>
        <v/>
      </c>
      <c r="N1903" s="41" t="str">
        <f t="shared" si="642"/>
        <v/>
      </c>
      <c r="O1903" s="10" t="str">
        <f t="shared" si="643"/>
        <v>08:00</v>
      </c>
      <c r="P1903" s="10" t="str">
        <f t="shared" si="644"/>
        <v/>
      </c>
      <c r="Q1903" s="48" t="str">
        <f t="shared" si="645"/>
        <v>08:00</v>
      </c>
      <c r="R1903" s="48" t="str">
        <f t="shared" si="646"/>
        <v/>
      </c>
      <c r="S1903" s="42" t="str">
        <f t="shared" si="647"/>
        <v>SINGOLO</v>
      </c>
      <c r="T1903" s="57" t="str">
        <f>Tabella3[[#This Row],[Descrizione Attività]]</f>
        <v>MALATTIA</v>
      </c>
      <c r="U1903" s="57" t="str">
        <f>IF(Tabella1[[#This Row],[DATA]]="","","02")</f>
        <v>02</v>
      </c>
      <c r="V1903" s="34"/>
      <c r="W1903" s="34"/>
      <c r="X1903" s="33"/>
      <c r="Y1903" s="23"/>
      <c r="Z1903" s="21" t="str">
        <f t="shared" si="648"/>
        <v>lunedì</v>
      </c>
      <c r="AA1903" s="22">
        <f t="shared" si="649"/>
        <v>8</v>
      </c>
      <c r="AB1903" s="22" t="str">
        <f t="shared" si="650"/>
        <v>08:00</v>
      </c>
      <c r="AC1903" s="22" t="str">
        <f t="shared" si="651"/>
        <v>NO</v>
      </c>
      <c r="AD1903" s="46"/>
      <c r="AE1903" s="85">
        <v>45866</v>
      </c>
      <c r="AF1903" s="86" t="s">
        <v>51</v>
      </c>
      <c r="AG1903" s="86"/>
      <c r="AH1903" s="86">
        <v>4043</v>
      </c>
      <c r="AI1903" s="86">
        <v>10</v>
      </c>
      <c r="AJ1903" s="87"/>
      <c r="AK1903" s="87"/>
      <c r="AL1903" s="87">
        <v>8</v>
      </c>
      <c r="AM1903" s="86" t="s">
        <v>22</v>
      </c>
      <c r="AN1903" s="86" t="s">
        <v>49</v>
      </c>
      <c r="AO1903" s="75">
        <v>404</v>
      </c>
    </row>
    <row r="1904" spans="1:41" ht="14.45" customHeight="1">
      <c r="A1904" s="38"/>
      <c r="B1904" s="11">
        <f t="shared" si="638"/>
        <v>45866</v>
      </c>
      <c r="C1904" s="39">
        <f t="shared" si="659"/>
        <v>404</v>
      </c>
      <c r="D1904" s="50" t="str">
        <f>IF(AF1904="", "", IFERROR(TEXT(INDEX(Tabella4[N°], MATCH("*"&amp;AF1904&amp;"*", Tabella4[DIPENDENTE], 0)), "0000"), "Non trovato"))</f>
        <v>0493</v>
      </c>
      <c r="E1904" s="50" t="str">
        <f>IF(AG1904="", "", IF(ISERROR(MATCH("*"&amp;AG1904&amp;"*", Tabella4[DIPENDENTE], 0)), "Non trovato", TEXT(INDEX(Tabella4[N°], MATCH("*"&amp;AG1904&amp;"*", Tabella4[DIPENDENTE], 0)), "0000")))</f>
        <v/>
      </c>
      <c r="F1904" s="48" t="str">
        <f t="shared" si="639"/>
        <v>SPINALI D</v>
      </c>
      <c r="G1904" s="48" t="str">
        <f t="shared" si="640"/>
        <v/>
      </c>
      <c r="H1904" s="57"/>
      <c r="I1904" s="68" t="str">
        <f t="shared" si="641"/>
        <v>02</v>
      </c>
      <c r="J1904" s="39" t="str">
        <f t="shared" si="656"/>
        <v/>
      </c>
      <c r="K1904" s="40" t="str">
        <f t="shared" si="657"/>
        <v/>
      </c>
      <c r="L1904" s="48"/>
      <c r="M1904" s="41" t="str">
        <f t="shared" si="658"/>
        <v/>
      </c>
      <c r="N1904" s="41" t="str">
        <f t="shared" si="642"/>
        <v/>
      </c>
      <c r="O1904" s="10" t="str">
        <f t="shared" si="643"/>
        <v>08:00</v>
      </c>
      <c r="P1904" s="10" t="str">
        <f t="shared" si="644"/>
        <v>08:00</v>
      </c>
      <c r="Q1904" s="48" t="str">
        <f t="shared" si="645"/>
        <v/>
      </c>
      <c r="R1904" s="48" t="str">
        <f t="shared" si="646"/>
        <v/>
      </c>
      <c r="S1904" s="42" t="str">
        <f t="shared" si="647"/>
        <v>SINGOLO</v>
      </c>
      <c r="T1904" s="57" t="str">
        <f>Tabella3[[#This Row],[Descrizione Attività]]</f>
        <v>FERIE</v>
      </c>
      <c r="U1904" s="57" t="str">
        <f>IF(Tabella1[[#This Row],[DATA]]="","","02")</f>
        <v>02</v>
      </c>
      <c r="V1904" s="34"/>
      <c r="W1904" s="34"/>
      <c r="X1904" s="33"/>
      <c r="Y1904" s="23"/>
      <c r="Z1904" s="21" t="str">
        <f t="shared" si="648"/>
        <v>lunedì</v>
      </c>
      <c r="AA1904" s="22">
        <f t="shared" si="649"/>
        <v>8</v>
      </c>
      <c r="AB1904" s="22" t="str">
        <f t="shared" si="650"/>
        <v>08:00</v>
      </c>
      <c r="AC1904" s="22" t="str">
        <f t="shared" si="651"/>
        <v>NO</v>
      </c>
      <c r="AD1904" s="46"/>
      <c r="AE1904" s="85">
        <v>45866</v>
      </c>
      <c r="AF1904" s="86" t="s">
        <v>42</v>
      </c>
      <c r="AG1904" s="86"/>
      <c r="AH1904" s="86">
        <v>4042</v>
      </c>
      <c r="AI1904" s="86">
        <v>10</v>
      </c>
      <c r="AJ1904" s="87"/>
      <c r="AK1904" s="87"/>
      <c r="AL1904" s="87">
        <v>8</v>
      </c>
      <c r="AM1904" s="86" t="s">
        <v>53</v>
      </c>
      <c r="AN1904" s="86" t="s">
        <v>49</v>
      </c>
      <c r="AO1904" s="75">
        <v>404</v>
      </c>
    </row>
    <row r="1905" spans="1:41" ht="14.45" customHeight="1">
      <c r="A1905" s="38"/>
      <c r="B1905" s="11">
        <f t="shared" si="638"/>
        <v>45866</v>
      </c>
      <c r="C1905" s="39">
        <f t="shared" si="659"/>
        <v>404</v>
      </c>
      <c r="D1905" s="50" t="str">
        <f>IF(AF1905="", "", IFERROR(TEXT(INDEX(Tabella4[N°], MATCH("*"&amp;AF1905&amp;"*", Tabella4[DIPENDENTE], 0)), "0000"), "Non trovato"))</f>
        <v>2109</v>
      </c>
      <c r="E1905" s="50" t="str">
        <f>IF(AG1905="", "", IF(ISERROR(MATCH("*"&amp;AG1905&amp;"*", Tabella4[DIPENDENTE], 0)), "Non trovato", TEXT(INDEX(Tabella4[N°], MATCH("*"&amp;AG1905&amp;"*", Tabella4[DIPENDENTE], 0)), "0000")))</f>
        <v/>
      </c>
      <c r="F1905" s="48" t="str">
        <f t="shared" si="639"/>
        <v>CAVALLI</v>
      </c>
      <c r="G1905" s="48" t="str">
        <f t="shared" si="640"/>
        <v/>
      </c>
      <c r="H1905" s="57"/>
      <c r="I1905" s="68" t="str">
        <f t="shared" si="641"/>
        <v>02</v>
      </c>
      <c r="J1905" s="39" t="str">
        <f t="shared" si="656"/>
        <v/>
      </c>
      <c r="K1905" s="40" t="str">
        <f t="shared" si="657"/>
        <v/>
      </c>
      <c r="L1905" s="48"/>
      <c r="M1905" s="41" t="str">
        <f t="shared" si="658"/>
        <v/>
      </c>
      <c r="N1905" s="41" t="str">
        <f t="shared" si="642"/>
        <v/>
      </c>
      <c r="O1905" s="10" t="str">
        <f t="shared" si="643"/>
        <v>04:00</v>
      </c>
      <c r="P1905" s="10" t="str">
        <f t="shared" si="644"/>
        <v>04:00</v>
      </c>
      <c r="Q1905" s="48" t="str">
        <f t="shared" si="645"/>
        <v/>
      </c>
      <c r="R1905" s="48" t="str">
        <f t="shared" si="646"/>
        <v/>
      </c>
      <c r="S1905" s="42" t="str">
        <f t="shared" si="647"/>
        <v>SINGOLO</v>
      </c>
      <c r="T1905" s="57" t="str">
        <f>Tabella3[[#This Row],[Descrizione Attività]]</f>
        <v>PERMESSO RETRIBUITO</v>
      </c>
      <c r="U1905" s="57" t="str">
        <f>IF(Tabella1[[#This Row],[DATA]]="","","02")</f>
        <v>02</v>
      </c>
      <c r="V1905" s="34"/>
      <c r="W1905" s="34"/>
      <c r="X1905" s="33"/>
      <c r="Y1905" s="23"/>
      <c r="Z1905" s="21" t="str">
        <f t="shared" si="648"/>
        <v>lunedì</v>
      </c>
      <c r="AA1905" s="22">
        <f t="shared" si="649"/>
        <v>4</v>
      </c>
      <c r="AB1905" s="22" t="str">
        <f t="shared" si="650"/>
        <v>04:00</v>
      </c>
      <c r="AC1905" s="22" t="str">
        <f t="shared" si="651"/>
        <v>NO</v>
      </c>
      <c r="AD1905" s="46"/>
      <c r="AE1905" s="85">
        <v>45866</v>
      </c>
      <c r="AF1905" s="86" t="s">
        <v>114</v>
      </c>
      <c r="AG1905" s="86"/>
      <c r="AH1905" s="86">
        <v>4044</v>
      </c>
      <c r="AI1905" s="86">
        <v>10</v>
      </c>
      <c r="AJ1905" s="87">
        <v>6</v>
      </c>
      <c r="AK1905" s="87">
        <v>10</v>
      </c>
      <c r="AL1905" s="87">
        <v>4</v>
      </c>
      <c r="AM1905" s="86" t="s">
        <v>48</v>
      </c>
      <c r="AN1905" s="86" t="s">
        <v>49</v>
      </c>
      <c r="AO1905" s="75">
        <v>404</v>
      </c>
    </row>
    <row r="1906" spans="1:41" ht="14.45" customHeight="1">
      <c r="A1906" s="38"/>
      <c r="B1906" s="11">
        <f t="shared" si="638"/>
        <v>45866</v>
      </c>
      <c r="C1906" s="39" t="str">
        <f t="shared" si="659"/>
        <v>23/134</v>
      </c>
      <c r="D1906" s="50" t="str">
        <f>IF(AF1906="", "", IFERROR(TEXT(INDEX(Tabella4[N°], MATCH("*"&amp;AF1906&amp;"*", Tabella4[DIPENDENTE], 0)), "0000"), "Non trovato"))</f>
        <v>2109</v>
      </c>
      <c r="E1906" s="50" t="str">
        <f>IF(AG1906="", "", IF(ISERROR(MATCH("*"&amp;AG1906&amp;"*", Tabella4[DIPENDENTE], 0)), "Non trovato", TEXT(INDEX(Tabella4[N°], MATCH("*"&amp;AG1906&amp;"*", Tabella4[DIPENDENTE], 0)), "0000")))</f>
        <v/>
      </c>
      <c r="F1906" s="48" t="str">
        <f t="shared" si="639"/>
        <v>CAVALLI</v>
      </c>
      <c r="G1906" s="48" t="str">
        <f t="shared" si="640"/>
        <v/>
      </c>
      <c r="H1906" s="57"/>
      <c r="I1906" s="68" t="str">
        <f t="shared" si="641"/>
        <v>02</v>
      </c>
      <c r="J1906" s="39" t="str">
        <f t="shared" si="656"/>
        <v/>
      </c>
      <c r="K1906" s="40" t="str">
        <f t="shared" si="657"/>
        <v>04:00</v>
      </c>
      <c r="L1906" s="48"/>
      <c r="M1906" s="41" t="str">
        <f t="shared" si="658"/>
        <v/>
      </c>
      <c r="N1906" s="41" t="str">
        <f t="shared" si="642"/>
        <v/>
      </c>
      <c r="O1906" s="10" t="str">
        <f t="shared" si="643"/>
        <v>04:00</v>
      </c>
      <c r="P1906" s="10" t="str">
        <f t="shared" si="644"/>
        <v/>
      </c>
      <c r="Q1906" s="48" t="str">
        <f t="shared" si="645"/>
        <v/>
      </c>
      <c r="R1906" s="48" t="str">
        <f t="shared" si="646"/>
        <v/>
      </c>
      <c r="S1906" s="42" t="str">
        <f t="shared" si="647"/>
        <v>SINGOLO</v>
      </c>
      <c r="T1906" s="57" t="str">
        <f>Tabella3[[#This Row],[Descrizione Attività]]</f>
        <v>Manutenzione Strumentale Isab</v>
      </c>
      <c r="U1906" s="57" t="str">
        <f>IF(Tabella1[[#This Row],[DATA]]="","","02")</f>
        <v>02</v>
      </c>
      <c r="V1906" s="34"/>
      <c r="W1906" s="34"/>
      <c r="X1906" s="33"/>
      <c r="Y1906" s="23"/>
      <c r="Z1906" s="21" t="str">
        <f t="shared" si="648"/>
        <v>lunedì</v>
      </c>
      <c r="AA1906" s="22">
        <f t="shared" si="649"/>
        <v>4</v>
      </c>
      <c r="AB1906" s="22" t="str">
        <f t="shared" si="650"/>
        <v>04:00</v>
      </c>
      <c r="AC1906" s="22" t="str">
        <f t="shared" si="651"/>
        <v>NO</v>
      </c>
      <c r="AD1906" s="46"/>
      <c r="AE1906" s="85">
        <v>45866</v>
      </c>
      <c r="AF1906" s="86" t="s">
        <v>114</v>
      </c>
      <c r="AG1906" s="86"/>
      <c r="AH1906" s="86">
        <v>23134</v>
      </c>
      <c r="AI1906" s="86">
        <v>20</v>
      </c>
      <c r="AJ1906" s="87">
        <v>10</v>
      </c>
      <c r="AK1906" s="87">
        <v>14</v>
      </c>
      <c r="AL1906" s="87">
        <v>4</v>
      </c>
      <c r="AM1906" s="86" t="s">
        <v>156</v>
      </c>
      <c r="AN1906" s="86" t="s">
        <v>49</v>
      </c>
      <c r="AO1906" s="75" t="s">
        <v>46</v>
      </c>
    </row>
    <row r="1907" spans="1:41" ht="14.45" customHeight="1">
      <c r="A1907" s="38"/>
      <c r="B1907" s="11">
        <f t="shared" si="638"/>
        <v>45866</v>
      </c>
      <c r="C1907" s="39">
        <f t="shared" si="659"/>
        <v>404</v>
      </c>
      <c r="D1907" s="50" t="str">
        <f>IF(AF1907="", "", IFERROR(TEXT(INDEX(Tabella4[N°], MATCH("*"&amp;AF1907&amp;"*", Tabella4[DIPENDENTE], 0)), "0000"), "Non trovato"))</f>
        <v>1050</v>
      </c>
      <c r="E1907" s="50" t="str">
        <f>IF(AG1907="", "", IF(ISERROR(MATCH("*"&amp;AG1907&amp;"*", Tabella4[DIPENDENTE], 0)), "Non trovato", TEXT(INDEX(Tabella4[N°], MATCH("*"&amp;AG1907&amp;"*", Tabella4[DIPENDENTE], 0)), "0000")))</f>
        <v/>
      </c>
      <c r="F1907" s="48" t="str">
        <f t="shared" si="639"/>
        <v>GIGLIUTO M</v>
      </c>
      <c r="G1907" s="48" t="str">
        <f t="shared" si="640"/>
        <v/>
      </c>
      <c r="H1907" s="57"/>
      <c r="I1907" s="68" t="str">
        <f t="shared" si="641"/>
        <v>02</v>
      </c>
      <c r="J1907" s="39" t="str">
        <f t="shared" si="656"/>
        <v>08:15</v>
      </c>
      <c r="K1907" s="40" t="str">
        <f t="shared" si="657"/>
        <v/>
      </c>
      <c r="L1907" s="48"/>
      <c r="M1907" s="41" t="str">
        <f t="shared" si="658"/>
        <v>01:00</v>
      </c>
      <c r="N1907" s="41" t="str">
        <f t="shared" si="642"/>
        <v/>
      </c>
      <c r="O1907" s="10" t="str">
        <f t="shared" si="643"/>
        <v>09:15</v>
      </c>
      <c r="P1907" s="10" t="str">
        <f t="shared" si="644"/>
        <v/>
      </c>
      <c r="Q1907" s="48" t="str">
        <f t="shared" si="645"/>
        <v/>
      </c>
      <c r="R1907" s="48" t="str">
        <f t="shared" si="646"/>
        <v/>
      </c>
      <c r="S1907" s="42" t="str">
        <f t="shared" si="647"/>
        <v>SINGOLO</v>
      </c>
      <c r="T1907" s="57" t="str">
        <f>Tabella3[[#This Row],[Descrizione Attività]]</f>
        <v>ORE CONTO PROPRIO</v>
      </c>
      <c r="U1907" s="57" t="str">
        <f>IF(Tabella1[[#This Row],[DATA]]="","","02")</f>
        <v>02</v>
      </c>
      <c r="V1907" s="34"/>
      <c r="W1907" s="34"/>
      <c r="X1907" s="33"/>
      <c r="Y1907" s="23"/>
      <c r="Z1907" s="21" t="str">
        <f t="shared" si="648"/>
        <v>lunedì</v>
      </c>
      <c r="AA1907" s="22">
        <f t="shared" si="649"/>
        <v>9.25</v>
      </c>
      <c r="AB1907" s="22" t="str">
        <f t="shared" si="650"/>
        <v>09:15</v>
      </c>
      <c r="AC1907" s="22" t="str">
        <f t="shared" si="651"/>
        <v>NO</v>
      </c>
      <c r="AD1907" s="46"/>
      <c r="AE1907" s="85">
        <v>45866</v>
      </c>
      <c r="AF1907" s="86" t="s">
        <v>109</v>
      </c>
      <c r="AG1907" s="86"/>
      <c r="AH1907" s="86">
        <v>4041</v>
      </c>
      <c r="AI1907" s="86">
        <v>10</v>
      </c>
      <c r="AJ1907" s="87">
        <v>7.15</v>
      </c>
      <c r="AK1907" s="87">
        <v>17.149999999999999</v>
      </c>
      <c r="AL1907" s="87">
        <v>9.25</v>
      </c>
      <c r="AM1907" s="86" t="s">
        <v>62</v>
      </c>
      <c r="AN1907" s="86" t="s">
        <v>49</v>
      </c>
      <c r="AO1907" s="75">
        <v>4041</v>
      </c>
    </row>
    <row r="1908" spans="1:41" ht="14.45" customHeight="1">
      <c r="A1908" s="38"/>
      <c r="B1908" s="11">
        <f t="shared" si="638"/>
        <v>45866</v>
      </c>
      <c r="C1908" s="39">
        <f t="shared" si="659"/>
        <v>404</v>
      </c>
      <c r="D1908" s="50" t="str">
        <f>IF(AF1908="", "", IFERROR(TEXT(INDEX(Tabella4[N°], MATCH("*"&amp;AF1908&amp;"*", Tabella4[DIPENDENTE], 0)), "0000"), "Non trovato"))</f>
        <v>1876</v>
      </c>
      <c r="E1908" s="50" t="str">
        <f>IF(AG1908="", "", IF(ISERROR(MATCH("*"&amp;AG1908&amp;"*", Tabella4[DIPENDENTE], 0)), "Non trovato", TEXT(INDEX(Tabella4[N°], MATCH("*"&amp;AG1908&amp;"*", Tabella4[DIPENDENTE], 0)), "0000")))</f>
        <v/>
      </c>
      <c r="F1908" s="48" t="str">
        <f t="shared" si="639"/>
        <v>RICCIO</v>
      </c>
      <c r="G1908" s="48" t="str">
        <f t="shared" si="640"/>
        <v/>
      </c>
      <c r="H1908" s="57"/>
      <c r="I1908" s="68" t="str">
        <f t="shared" si="641"/>
        <v>02</v>
      </c>
      <c r="J1908" s="39" t="str">
        <f t="shared" si="656"/>
        <v>00:15</v>
      </c>
      <c r="K1908" s="40" t="str">
        <f t="shared" si="657"/>
        <v/>
      </c>
      <c r="L1908" s="48"/>
      <c r="M1908" s="41" t="str">
        <f t="shared" si="658"/>
        <v/>
      </c>
      <c r="N1908" s="41" t="str">
        <f t="shared" si="642"/>
        <v/>
      </c>
      <c r="O1908" s="10" t="str">
        <f t="shared" si="643"/>
        <v>00:15</v>
      </c>
      <c r="P1908" s="10" t="str">
        <f t="shared" si="644"/>
        <v/>
      </c>
      <c r="Q1908" s="48" t="str">
        <f t="shared" si="645"/>
        <v/>
      </c>
      <c r="R1908" s="48" t="str">
        <f t="shared" si="646"/>
        <v/>
      </c>
      <c r="S1908" s="42" t="str">
        <f t="shared" si="647"/>
        <v>SINGOLO</v>
      </c>
      <c r="T1908" s="57" t="str">
        <f>Tabella3[[#This Row],[Descrizione Attività]]</f>
        <v>ORE CONTO PROPRIO</v>
      </c>
      <c r="U1908" s="57" t="str">
        <f>IF(Tabella1[[#This Row],[DATA]]="","","02")</f>
        <v>02</v>
      </c>
      <c r="V1908" s="34"/>
      <c r="W1908" s="34"/>
      <c r="X1908" s="33"/>
      <c r="Y1908" s="23"/>
      <c r="Z1908" s="21" t="str">
        <f t="shared" si="648"/>
        <v>lunedì</v>
      </c>
      <c r="AA1908" s="22">
        <f t="shared" si="649"/>
        <v>0.25</v>
      </c>
      <c r="AB1908" s="22" t="str">
        <f t="shared" si="650"/>
        <v>00:15</v>
      </c>
      <c r="AC1908" s="22" t="str">
        <f t="shared" si="651"/>
        <v>NO</v>
      </c>
      <c r="AD1908" s="46"/>
      <c r="AE1908" s="85">
        <v>45866</v>
      </c>
      <c r="AF1908" s="86" t="s">
        <v>56</v>
      </c>
      <c r="AG1908" s="86"/>
      <c r="AH1908" s="86">
        <v>4041</v>
      </c>
      <c r="AI1908" s="86">
        <v>10</v>
      </c>
      <c r="AJ1908" s="87">
        <v>7.45</v>
      </c>
      <c r="AK1908" s="87">
        <v>8</v>
      </c>
      <c r="AL1908" s="87">
        <v>0.25</v>
      </c>
      <c r="AM1908" s="86" t="s">
        <v>62</v>
      </c>
      <c r="AN1908" s="86" t="s">
        <v>49</v>
      </c>
      <c r="AO1908" s="75">
        <v>4041</v>
      </c>
    </row>
    <row r="1909" spans="1:41" ht="14.45" customHeight="1">
      <c r="A1909" s="38"/>
      <c r="B1909" s="11">
        <f t="shared" si="638"/>
        <v>45866</v>
      </c>
      <c r="C1909" s="39">
        <f t="shared" si="659"/>
        <v>404</v>
      </c>
      <c r="D1909" s="50" t="str">
        <f>IF(AF1909="", "", IFERROR(TEXT(INDEX(Tabella4[N°], MATCH("*"&amp;AF1909&amp;"*", Tabella4[DIPENDENTE], 0)), "0000"), "Non trovato"))</f>
        <v>1876</v>
      </c>
      <c r="E1909" s="50" t="str">
        <f>IF(AG1909="", "", IF(ISERROR(MATCH("*"&amp;AG1909&amp;"*", Tabella4[DIPENDENTE], 0)), "Non trovato", TEXT(INDEX(Tabella4[N°], MATCH("*"&amp;AG1909&amp;"*", Tabella4[DIPENDENTE], 0)), "0000")))</f>
        <v/>
      </c>
      <c r="F1909" s="48" t="str">
        <f t="shared" si="639"/>
        <v>RICCIO</v>
      </c>
      <c r="G1909" s="48" t="str">
        <f t="shared" si="640"/>
        <v/>
      </c>
      <c r="H1909" s="57"/>
      <c r="I1909" s="68" t="str">
        <f t="shared" si="641"/>
        <v>02</v>
      </c>
      <c r="J1909" s="39" t="str">
        <f t="shared" si="656"/>
        <v/>
      </c>
      <c r="K1909" s="40" t="str">
        <f t="shared" si="657"/>
        <v/>
      </c>
      <c r="L1909" s="48"/>
      <c r="M1909" s="41" t="str">
        <f t="shared" si="658"/>
        <v/>
      </c>
      <c r="N1909" s="41" t="str">
        <f t="shared" si="642"/>
        <v/>
      </c>
      <c r="O1909" s="10" t="str">
        <f t="shared" si="643"/>
        <v>00:30</v>
      </c>
      <c r="P1909" s="10" t="str">
        <f t="shared" si="644"/>
        <v>00:30</v>
      </c>
      <c r="Q1909" s="48" t="str">
        <f t="shared" si="645"/>
        <v/>
      </c>
      <c r="R1909" s="48" t="str">
        <f t="shared" si="646"/>
        <v/>
      </c>
      <c r="S1909" s="42" t="str">
        <f t="shared" si="647"/>
        <v>SINGOLO</v>
      </c>
      <c r="T1909" s="57" t="str">
        <f>Tabella3[[#This Row],[Descrizione Attività]]</f>
        <v>PERMESSO RETRIBUITO</v>
      </c>
      <c r="U1909" s="57" t="str">
        <f>IF(Tabella1[[#This Row],[DATA]]="","","02")</f>
        <v>02</v>
      </c>
      <c r="V1909" s="34"/>
      <c r="W1909" s="34"/>
      <c r="X1909" s="33"/>
      <c r="Y1909" s="23"/>
      <c r="Z1909" s="21" t="str">
        <f t="shared" si="648"/>
        <v>lunedì</v>
      </c>
      <c r="AA1909" s="22">
        <f t="shared" si="649"/>
        <v>0.5</v>
      </c>
      <c r="AB1909" s="22" t="str">
        <f t="shared" si="650"/>
        <v>00:30</v>
      </c>
      <c r="AC1909" s="22" t="str">
        <f t="shared" si="651"/>
        <v>NO</v>
      </c>
      <c r="AD1909" s="46"/>
      <c r="AE1909" s="85">
        <v>45866</v>
      </c>
      <c r="AF1909" s="86" t="s">
        <v>56</v>
      </c>
      <c r="AG1909" s="86"/>
      <c r="AH1909" s="86">
        <v>4044</v>
      </c>
      <c r="AI1909" s="86">
        <v>10</v>
      </c>
      <c r="AJ1909" s="87">
        <v>16.149999999999999</v>
      </c>
      <c r="AK1909" s="87">
        <v>16.45</v>
      </c>
      <c r="AL1909" s="87">
        <v>0.5</v>
      </c>
      <c r="AM1909" s="86" t="s">
        <v>48</v>
      </c>
      <c r="AN1909" s="86" t="s">
        <v>49</v>
      </c>
      <c r="AO1909" s="75">
        <v>404</v>
      </c>
    </row>
    <row r="1910" spans="1:41" ht="14.45" customHeight="1">
      <c r="A1910" s="38"/>
      <c r="B1910" s="11">
        <f t="shared" si="638"/>
        <v>45866</v>
      </c>
      <c r="C1910" s="39">
        <f t="shared" si="659"/>
        <v>404</v>
      </c>
      <c r="D1910" s="50" t="str">
        <f>IF(AF1910="", "", IFERROR(TEXT(INDEX(Tabella4[N°], MATCH("*"&amp;AF1910&amp;"*", Tabella4[DIPENDENTE], 0)), "0000"), "Non trovato"))</f>
        <v>1876</v>
      </c>
      <c r="E1910" s="50" t="str">
        <f>IF(AG1910="", "", IF(ISERROR(MATCH("*"&amp;AG1910&amp;"*", Tabella4[DIPENDENTE], 0)), "Non trovato", TEXT(INDEX(Tabella4[N°], MATCH("*"&amp;AG1910&amp;"*", Tabella4[DIPENDENTE], 0)), "0000")))</f>
        <v/>
      </c>
      <c r="F1910" s="48" t="str">
        <f t="shared" si="639"/>
        <v>RICCIO</v>
      </c>
      <c r="G1910" s="48" t="str">
        <f t="shared" si="640"/>
        <v/>
      </c>
      <c r="H1910" s="57"/>
      <c r="I1910" s="68" t="str">
        <f t="shared" si="641"/>
        <v>02</v>
      </c>
      <c r="J1910" s="39" t="str">
        <f t="shared" si="656"/>
        <v>02:15</v>
      </c>
      <c r="K1910" s="40" t="str">
        <f t="shared" si="657"/>
        <v/>
      </c>
      <c r="L1910" s="48"/>
      <c r="M1910" s="41" t="str">
        <f t="shared" si="658"/>
        <v/>
      </c>
      <c r="N1910" s="41" t="str">
        <f t="shared" si="642"/>
        <v/>
      </c>
      <c r="O1910" s="10" t="str">
        <f t="shared" si="643"/>
        <v>02:15</v>
      </c>
      <c r="P1910" s="10" t="str">
        <f t="shared" si="644"/>
        <v/>
      </c>
      <c r="Q1910" s="48" t="str">
        <f t="shared" si="645"/>
        <v/>
      </c>
      <c r="R1910" s="48" t="str">
        <f t="shared" si="646"/>
        <v/>
      </c>
      <c r="S1910" s="42" t="str">
        <f t="shared" si="647"/>
        <v>SINGOLO</v>
      </c>
      <c r="T1910" s="57" t="str">
        <f>Tabella3[[#This Row],[Descrizione Attività]]</f>
        <v>ORE CONTO PROPRIO</v>
      </c>
      <c r="U1910" s="57" t="str">
        <f>IF(Tabella1[[#This Row],[DATA]]="","","02")</f>
        <v>02</v>
      </c>
      <c r="V1910" s="34"/>
      <c r="W1910" s="34"/>
      <c r="X1910" s="33"/>
      <c r="Y1910" s="23"/>
      <c r="Z1910" s="21" t="str">
        <f t="shared" si="648"/>
        <v>lunedì</v>
      </c>
      <c r="AA1910" s="22">
        <f t="shared" si="649"/>
        <v>2.25</v>
      </c>
      <c r="AB1910" s="22" t="str">
        <f t="shared" si="650"/>
        <v>02:15</v>
      </c>
      <c r="AC1910" s="22" t="str">
        <f t="shared" si="651"/>
        <v>NO</v>
      </c>
      <c r="AD1910" s="46"/>
      <c r="AE1910" s="85">
        <v>45866</v>
      </c>
      <c r="AF1910" s="86" t="s">
        <v>56</v>
      </c>
      <c r="AG1910" s="86"/>
      <c r="AH1910" s="86">
        <v>4041</v>
      </c>
      <c r="AI1910" s="86">
        <v>10</v>
      </c>
      <c r="AJ1910" s="87">
        <v>14</v>
      </c>
      <c r="AK1910" s="87">
        <v>16.149999999999999</v>
      </c>
      <c r="AL1910" s="87">
        <v>2.25</v>
      </c>
      <c r="AM1910" s="86" t="s">
        <v>62</v>
      </c>
      <c r="AN1910" s="86" t="s">
        <v>49</v>
      </c>
      <c r="AO1910" s="75">
        <v>4041</v>
      </c>
    </row>
    <row r="1911" spans="1:41" ht="14.45" customHeight="1">
      <c r="A1911" s="38"/>
      <c r="B1911" s="11">
        <f t="shared" si="638"/>
        <v>45866</v>
      </c>
      <c r="C1911" s="39">
        <f t="shared" si="659"/>
        <v>404</v>
      </c>
      <c r="D1911" s="50" t="str">
        <f>IF(AF1911="", "", IFERROR(TEXT(INDEX(Tabella4[N°], MATCH("*"&amp;AF1911&amp;"*", Tabella4[DIPENDENTE], 0)), "0000"), "Non trovato"))</f>
        <v>0476</v>
      </c>
      <c r="E1911" s="50" t="str">
        <f>IF(AG1911="", "", IF(ISERROR(MATCH("*"&amp;AG1911&amp;"*", Tabella4[DIPENDENTE], 0)), "Non trovato", TEXT(INDEX(Tabella4[N°], MATCH("*"&amp;AG1911&amp;"*", Tabella4[DIPENDENTE], 0)), "0000")))</f>
        <v>1765</v>
      </c>
      <c r="F1911" s="48" t="str">
        <f t="shared" si="639"/>
        <v>ARICO'</v>
      </c>
      <c r="G1911" s="48" t="str">
        <f t="shared" si="640"/>
        <v>SIRINGO</v>
      </c>
      <c r="H1911" s="57"/>
      <c r="I1911" s="68" t="str">
        <f t="shared" si="641"/>
        <v>02</v>
      </c>
      <c r="J1911" s="39" t="str">
        <f t="shared" si="656"/>
        <v>08:00</v>
      </c>
      <c r="K1911" s="40" t="str">
        <f t="shared" si="657"/>
        <v/>
      </c>
      <c r="L1911" s="48"/>
      <c r="M1911" s="41" t="str">
        <f t="shared" si="658"/>
        <v/>
      </c>
      <c r="N1911" s="41" t="str">
        <f t="shared" si="642"/>
        <v/>
      </c>
      <c r="O1911" s="10" t="str">
        <f t="shared" si="643"/>
        <v>08:00</v>
      </c>
      <c r="P1911" s="10" t="str">
        <f t="shared" si="644"/>
        <v/>
      </c>
      <c r="Q1911" s="48" t="str">
        <f t="shared" si="645"/>
        <v/>
      </c>
      <c r="R1911" s="48" t="str">
        <f t="shared" si="646"/>
        <v/>
      </c>
      <c r="S1911" s="42" t="str">
        <f t="shared" si="647"/>
        <v>DOPPIO</v>
      </c>
      <c r="T1911" s="57" t="str">
        <f>Tabella3[[#This Row],[Descrizione Attività]]</f>
        <v>ORE CONTO PROPRIO</v>
      </c>
      <c r="U1911" s="57" t="str">
        <f>IF(Tabella1[[#This Row],[DATA]]="","","02")</f>
        <v>02</v>
      </c>
      <c r="V1911" s="34"/>
      <c r="W1911" s="34"/>
      <c r="X1911" s="33"/>
      <c r="Y1911" s="23"/>
      <c r="Z1911" s="21" t="str">
        <f t="shared" si="648"/>
        <v>lunedì</v>
      </c>
      <c r="AA1911" s="22">
        <f t="shared" si="649"/>
        <v>8</v>
      </c>
      <c r="AB1911" s="22" t="str">
        <f t="shared" si="650"/>
        <v>08:00</v>
      </c>
      <c r="AC1911" s="22" t="str">
        <f t="shared" si="651"/>
        <v>NO</v>
      </c>
      <c r="AD1911" s="46"/>
      <c r="AE1911" s="85">
        <v>45866</v>
      </c>
      <c r="AF1911" s="86" t="s">
        <v>108</v>
      </c>
      <c r="AG1911" s="86" t="s">
        <v>112</v>
      </c>
      <c r="AH1911" s="86">
        <v>4041</v>
      </c>
      <c r="AI1911" s="86">
        <v>10</v>
      </c>
      <c r="AJ1911" s="87">
        <v>6</v>
      </c>
      <c r="AK1911" s="87">
        <v>14</v>
      </c>
      <c r="AL1911" s="87">
        <v>16</v>
      </c>
      <c r="AM1911" s="86" t="s">
        <v>62</v>
      </c>
      <c r="AN1911" s="86" t="s">
        <v>49</v>
      </c>
      <c r="AO1911" s="75">
        <v>4041</v>
      </c>
    </row>
    <row r="1912" spans="1:41" ht="14.45" customHeight="1">
      <c r="A1912" s="38"/>
      <c r="B1912" s="11">
        <f t="shared" si="638"/>
        <v>45866</v>
      </c>
      <c r="C1912" s="39">
        <f t="shared" si="659"/>
        <v>4501454675</v>
      </c>
      <c r="D1912" s="50" t="str">
        <f>IF(AF1912="", "", IFERROR(TEXT(INDEX(Tabella4[N°], MATCH("*"&amp;AF1912&amp;"*", Tabella4[DIPENDENTE], 0)), "0000"), "Non trovato"))</f>
        <v>0511</v>
      </c>
      <c r="E1912" s="50" t="str">
        <f>IF(AG1912="", "", IF(ISERROR(MATCH("*"&amp;AG1912&amp;"*", Tabella4[DIPENDENTE], 0)), "Non trovato", TEXT(INDEX(Tabella4[N°], MATCH("*"&amp;AG1912&amp;"*", Tabella4[DIPENDENTE], 0)), "0000")))</f>
        <v/>
      </c>
      <c r="F1912" s="48" t="str">
        <f t="shared" si="639"/>
        <v>DI GRANDE D</v>
      </c>
      <c r="G1912" s="48" t="str">
        <f t="shared" si="640"/>
        <v/>
      </c>
      <c r="H1912" s="57"/>
      <c r="I1912" s="68" t="str">
        <f t="shared" si="641"/>
        <v>02</v>
      </c>
      <c r="J1912" s="39" t="str">
        <f t="shared" si="656"/>
        <v/>
      </c>
      <c r="K1912" s="40" t="str">
        <f t="shared" si="657"/>
        <v>08:15</v>
      </c>
      <c r="L1912" s="48"/>
      <c r="M1912" s="41" t="str">
        <f t="shared" si="658"/>
        <v/>
      </c>
      <c r="N1912" s="41" t="str">
        <f t="shared" si="642"/>
        <v/>
      </c>
      <c r="O1912" s="10" t="str">
        <f t="shared" si="643"/>
        <v>08:15</v>
      </c>
      <c r="P1912" s="10" t="str">
        <f t="shared" si="644"/>
        <v/>
      </c>
      <c r="Q1912" s="48" t="str">
        <f t="shared" si="645"/>
        <v/>
      </c>
      <c r="R1912" s="48" t="str">
        <f t="shared" si="646"/>
        <v/>
      </c>
      <c r="S1912" s="42" t="str">
        <f t="shared" si="647"/>
        <v>SINGOLO</v>
      </c>
      <c r="T1912" s="57" t="str">
        <f>Tabella3[[#This Row],[Descrizione Attività]]</f>
        <v>Attività di ricerca perdite SF6 su GIS</v>
      </c>
      <c r="U1912" s="57" t="str">
        <f>IF(Tabella1[[#This Row],[DATA]]="","","02")</f>
        <v>02</v>
      </c>
      <c r="V1912" s="34"/>
      <c r="W1912" s="34"/>
      <c r="X1912" s="33"/>
      <c r="Y1912" s="23"/>
      <c r="Z1912" s="21" t="str">
        <f t="shared" si="648"/>
        <v>lunedì</v>
      </c>
      <c r="AA1912" s="22">
        <f t="shared" si="649"/>
        <v>8.25</v>
      </c>
      <c r="AB1912" s="22" t="str">
        <f t="shared" si="650"/>
        <v>08:15</v>
      </c>
      <c r="AC1912" s="22" t="str">
        <f t="shared" si="651"/>
        <v>NO</v>
      </c>
      <c r="AD1912" s="46"/>
      <c r="AE1912" s="85">
        <v>45866</v>
      </c>
      <c r="AF1912" s="86" t="s">
        <v>144</v>
      </c>
      <c r="AG1912" s="86"/>
      <c r="AH1912" s="86">
        <v>4501454675</v>
      </c>
      <c r="AI1912" s="86">
        <v>10</v>
      </c>
      <c r="AJ1912" s="87">
        <v>7.45</v>
      </c>
      <c r="AK1912" s="87">
        <v>16.45</v>
      </c>
      <c r="AL1912" s="87">
        <v>8.25</v>
      </c>
      <c r="AM1912" s="86" t="s">
        <v>337</v>
      </c>
      <c r="AN1912" s="86" t="s">
        <v>49</v>
      </c>
      <c r="AO1912" s="75" t="s">
        <v>137</v>
      </c>
    </row>
    <row r="1913" spans="1:41" ht="14.45" customHeight="1">
      <c r="A1913" s="38"/>
      <c r="B1913" s="11">
        <f t="shared" si="638"/>
        <v>45867</v>
      </c>
      <c r="C1913" s="39">
        <f t="shared" si="659"/>
        <v>5400257401</v>
      </c>
      <c r="D1913" s="50" t="str">
        <f>IF(AF1913="", "", IFERROR(TEXT(INDEX(Tabella4[N°], MATCH("*"&amp;AF1913&amp;"*", Tabella4[DIPENDENTE], 0)), "0000"), "Non trovato"))</f>
        <v>1442</v>
      </c>
      <c r="E1913" s="50" t="str">
        <f>IF(AG1913="", "", IF(ISERROR(MATCH("*"&amp;AG1913&amp;"*", Tabella4[DIPENDENTE], 0)), "Non trovato", TEXT(INDEX(Tabella4[N°], MATCH("*"&amp;AG1913&amp;"*", Tabella4[DIPENDENTE], 0)), "0000")))</f>
        <v>1924</v>
      </c>
      <c r="F1913" s="48" t="str">
        <f t="shared" si="639"/>
        <v>TARASCIO</v>
      </c>
      <c r="G1913" s="48" t="str">
        <f t="shared" si="640"/>
        <v>PARTESANO</v>
      </c>
      <c r="H1913" s="57"/>
      <c r="I1913" s="68" t="str">
        <f t="shared" si="641"/>
        <v>02</v>
      </c>
      <c r="J1913" s="39" t="str">
        <f t="shared" si="656"/>
        <v/>
      </c>
      <c r="K1913" s="40" t="str">
        <f t="shared" si="657"/>
        <v>04:00</v>
      </c>
      <c r="L1913" s="48"/>
      <c r="M1913" s="41" t="str">
        <f t="shared" si="658"/>
        <v/>
      </c>
      <c r="N1913" s="41" t="str">
        <f t="shared" si="642"/>
        <v/>
      </c>
      <c r="O1913" s="10" t="str">
        <f t="shared" si="643"/>
        <v>04:00</v>
      </c>
      <c r="P1913" s="10" t="str">
        <f t="shared" si="644"/>
        <v/>
      </c>
      <c r="Q1913" s="48" t="str">
        <f t="shared" si="645"/>
        <v/>
      </c>
      <c r="R1913" s="48" t="str">
        <f t="shared" si="646"/>
        <v/>
      </c>
      <c r="S1913" s="42" t="str">
        <f t="shared" si="647"/>
        <v>DOPPIO</v>
      </c>
      <c r="T1913" s="57" t="str">
        <f>Tabella3[[#This Row],[Descrizione Attività]]</f>
        <v>1200: assistenza KV - HIC</v>
      </c>
      <c r="U1913" s="57" t="str">
        <f>IF(Tabella1[[#This Row],[DATA]]="","","02")</f>
        <v>02</v>
      </c>
      <c r="V1913" s="34"/>
      <c r="W1913" s="34"/>
      <c r="X1913" s="33"/>
      <c r="Y1913" s="23"/>
      <c r="Z1913" s="21" t="str">
        <f t="shared" si="648"/>
        <v>martedì</v>
      </c>
      <c r="AA1913" s="22">
        <f t="shared" si="649"/>
        <v>4</v>
      </c>
      <c r="AB1913" s="22" t="str">
        <f t="shared" si="650"/>
        <v>04:00</v>
      </c>
      <c r="AC1913" s="22" t="str">
        <f t="shared" si="651"/>
        <v>NO</v>
      </c>
      <c r="AD1913" s="46"/>
      <c r="AE1913" s="85">
        <v>45867</v>
      </c>
      <c r="AF1913" s="86" t="s">
        <v>102</v>
      </c>
      <c r="AG1913" s="86" t="s">
        <v>103</v>
      </c>
      <c r="AH1913" s="86">
        <v>5400257401</v>
      </c>
      <c r="AI1913" s="86">
        <v>10</v>
      </c>
      <c r="AJ1913" s="87">
        <v>8</v>
      </c>
      <c r="AK1913" s="87">
        <v>12</v>
      </c>
      <c r="AL1913" s="87">
        <v>8</v>
      </c>
      <c r="AM1913" s="86" t="s">
        <v>252</v>
      </c>
      <c r="AN1913" s="86" t="s">
        <v>45</v>
      </c>
      <c r="AO1913" s="75" t="s">
        <v>46</v>
      </c>
    </row>
    <row r="1914" spans="1:41" ht="14.45" customHeight="1">
      <c r="A1914" s="38"/>
      <c r="B1914" s="11">
        <f t="shared" si="638"/>
        <v>45867</v>
      </c>
      <c r="C1914" s="39">
        <f t="shared" si="659"/>
        <v>5400257235</v>
      </c>
      <c r="D1914" s="50" t="str">
        <f>IF(AF1914="", "", IFERROR(TEXT(INDEX(Tabella4[N°], MATCH("*"&amp;AF1914&amp;"*", Tabella4[DIPENDENTE], 0)), "0000"), "Non trovato"))</f>
        <v>1442</v>
      </c>
      <c r="E1914" s="50" t="str">
        <f>IF(AG1914="", "", IF(ISERROR(MATCH("*"&amp;AG1914&amp;"*", Tabella4[DIPENDENTE], 0)), "Non trovato", TEXT(INDEX(Tabella4[N°], MATCH("*"&amp;AG1914&amp;"*", Tabella4[DIPENDENTE], 0)), "0000")))</f>
        <v>1924</v>
      </c>
      <c r="F1914" s="48" t="str">
        <f t="shared" si="639"/>
        <v>TARASCIO</v>
      </c>
      <c r="G1914" s="48" t="str">
        <f t="shared" si="640"/>
        <v>PARTESANO</v>
      </c>
      <c r="H1914" s="57"/>
      <c r="I1914" s="68" t="str">
        <f t="shared" si="641"/>
        <v>02</v>
      </c>
      <c r="J1914" s="39" t="str">
        <f t="shared" si="656"/>
        <v/>
      </c>
      <c r="K1914" s="40" t="str">
        <f t="shared" si="657"/>
        <v>02:00</v>
      </c>
      <c r="L1914" s="48"/>
      <c r="M1914" s="41" t="str">
        <f t="shared" si="658"/>
        <v/>
      </c>
      <c r="N1914" s="41" t="str">
        <f t="shared" si="642"/>
        <v/>
      </c>
      <c r="O1914" s="10" t="str">
        <f t="shared" si="643"/>
        <v>02:00</v>
      </c>
      <c r="P1914" s="10" t="str">
        <f t="shared" si="644"/>
        <v/>
      </c>
      <c r="Q1914" s="48" t="str">
        <f t="shared" si="645"/>
        <v/>
      </c>
      <c r="R1914" s="48" t="str">
        <f t="shared" si="646"/>
        <v/>
      </c>
      <c r="S1914" s="42" t="str">
        <f t="shared" si="647"/>
        <v>DOPPIO</v>
      </c>
      <c r="T1914" s="57" t="str">
        <f>Tabella3[[#This Row],[Descrizione Attività]]</f>
        <v>Utilities: squ strum correttiva Luglio</v>
      </c>
      <c r="U1914" s="57" t="str">
        <f>IF(Tabella1[[#This Row],[DATA]]="","","02")</f>
        <v>02</v>
      </c>
      <c r="V1914" s="34"/>
      <c r="W1914" s="34"/>
      <c r="X1914" s="33"/>
      <c r="Y1914" s="23"/>
      <c r="Z1914" s="21" t="str">
        <f t="shared" si="648"/>
        <v>martedì</v>
      </c>
      <c r="AA1914" s="22">
        <f t="shared" si="649"/>
        <v>2</v>
      </c>
      <c r="AB1914" s="22" t="str">
        <f t="shared" si="650"/>
        <v>02:00</v>
      </c>
      <c r="AC1914" s="22" t="str">
        <f t="shared" si="651"/>
        <v>NO</v>
      </c>
      <c r="AD1914" s="46"/>
      <c r="AE1914" s="85">
        <v>45867</v>
      </c>
      <c r="AF1914" s="86" t="s">
        <v>102</v>
      </c>
      <c r="AG1914" s="86" t="s">
        <v>103</v>
      </c>
      <c r="AH1914" s="86">
        <v>5400257235</v>
      </c>
      <c r="AI1914" s="86">
        <v>10</v>
      </c>
      <c r="AJ1914" s="87">
        <v>12</v>
      </c>
      <c r="AK1914" s="87">
        <v>14</v>
      </c>
      <c r="AL1914" s="87">
        <v>4</v>
      </c>
      <c r="AM1914" s="86" t="s">
        <v>262</v>
      </c>
      <c r="AN1914" s="86" t="s">
        <v>45</v>
      </c>
      <c r="AO1914" s="75" t="s">
        <v>46</v>
      </c>
    </row>
    <row r="1915" spans="1:41" ht="14.45" customHeight="1">
      <c r="A1915" s="38"/>
      <c r="B1915" s="11">
        <f t="shared" si="638"/>
        <v>45867</v>
      </c>
      <c r="C1915" s="39">
        <f t="shared" si="659"/>
        <v>404</v>
      </c>
      <c r="D1915" s="50" t="str">
        <f>IF(AF1915="", "", IFERROR(TEXT(INDEX(Tabella4[N°], MATCH("*"&amp;AF1915&amp;"*", Tabella4[DIPENDENTE], 0)), "0000"), "Non trovato"))</f>
        <v>0476</v>
      </c>
      <c r="E1915" s="50" t="str">
        <f>IF(AG1915="", "", IF(ISERROR(MATCH("*"&amp;AG1915&amp;"*", Tabella4[DIPENDENTE], 0)), "Non trovato", TEXT(INDEX(Tabella4[N°], MATCH("*"&amp;AG1915&amp;"*", Tabella4[DIPENDENTE], 0)), "0000")))</f>
        <v/>
      </c>
      <c r="F1915" s="48" t="str">
        <f t="shared" si="639"/>
        <v>ARICO'</v>
      </c>
      <c r="G1915" s="48" t="str">
        <f t="shared" si="640"/>
        <v/>
      </c>
      <c r="H1915" s="57"/>
      <c r="I1915" s="68" t="str">
        <f t="shared" si="641"/>
        <v>02</v>
      </c>
      <c r="J1915" s="39" t="str">
        <f t="shared" si="656"/>
        <v>05:00</v>
      </c>
      <c r="K1915" s="40" t="str">
        <f t="shared" si="657"/>
        <v/>
      </c>
      <c r="L1915" s="48"/>
      <c r="M1915" s="41" t="str">
        <f t="shared" si="658"/>
        <v/>
      </c>
      <c r="N1915" s="41" t="str">
        <f t="shared" si="642"/>
        <v/>
      </c>
      <c r="O1915" s="10" t="str">
        <f t="shared" si="643"/>
        <v>05:00</v>
      </c>
      <c r="P1915" s="10" t="str">
        <f t="shared" si="644"/>
        <v/>
      </c>
      <c r="Q1915" s="48" t="str">
        <f t="shared" si="645"/>
        <v/>
      </c>
      <c r="R1915" s="48" t="str">
        <f t="shared" si="646"/>
        <v/>
      </c>
      <c r="S1915" s="42" t="str">
        <f t="shared" si="647"/>
        <v>SINGOLO</v>
      </c>
      <c r="T1915" s="57" t="str">
        <f>Tabella3[[#This Row],[Descrizione Attività]]</f>
        <v>ORE CONTO PROPRIO</v>
      </c>
      <c r="U1915" s="57" t="str">
        <f>IF(Tabella1[[#This Row],[DATA]]="","","02")</f>
        <v>02</v>
      </c>
      <c r="V1915" s="34"/>
      <c r="W1915" s="34"/>
      <c r="X1915" s="33"/>
      <c r="Y1915" s="23"/>
      <c r="Z1915" s="21" t="str">
        <f t="shared" si="648"/>
        <v>martedì</v>
      </c>
      <c r="AA1915" s="22">
        <f t="shared" si="649"/>
        <v>5</v>
      </c>
      <c r="AB1915" s="22" t="str">
        <f t="shared" si="650"/>
        <v>05:00</v>
      </c>
      <c r="AC1915" s="22" t="str">
        <f t="shared" si="651"/>
        <v>NO</v>
      </c>
      <c r="AD1915" s="46"/>
      <c r="AE1915" s="85">
        <v>45867</v>
      </c>
      <c r="AF1915" s="86" t="s">
        <v>108</v>
      </c>
      <c r="AG1915" s="86"/>
      <c r="AH1915" s="86">
        <v>4041</v>
      </c>
      <c r="AI1915" s="86">
        <v>10</v>
      </c>
      <c r="AJ1915" s="87">
        <v>6</v>
      </c>
      <c r="AK1915" s="87">
        <v>11</v>
      </c>
      <c r="AL1915" s="87">
        <v>5</v>
      </c>
      <c r="AM1915" s="86" t="s">
        <v>62</v>
      </c>
      <c r="AN1915" s="86" t="s">
        <v>49</v>
      </c>
      <c r="AO1915" s="75">
        <v>4041</v>
      </c>
    </row>
    <row r="1916" spans="1:41" ht="14.45" customHeight="1">
      <c r="A1916" s="38"/>
      <c r="B1916" s="11">
        <f t="shared" si="638"/>
        <v>45867</v>
      </c>
      <c r="C1916" s="39">
        <f t="shared" si="659"/>
        <v>404</v>
      </c>
      <c r="D1916" s="50" t="str">
        <f>IF(AF1916="", "", IFERROR(TEXT(INDEX(Tabella4[N°], MATCH("*"&amp;AF1916&amp;"*", Tabella4[DIPENDENTE], 0)), "0000"), "Non trovato"))</f>
        <v>2132</v>
      </c>
      <c r="E1916" s="50" t="str">
        <f>IF(AG1916="", "", IF(ISERROR(MATCH("*"&amp;AG1916&amp;"*", Tabella4[DIPENDENTE], 0)), "Non trovato", TEXT(INDEX(Tabella4[N°], MATCH("*"&amp;AG1916&amp;"*", Tabella4[DIPENDENTE], 0)), "0000")))</f>
        <v/>
      </c>
      <c r="F1916" s="48" t="str">
        <f t="shared" si="639"/>
        <v>ALLEGRETTI</v>
      </c>
      <c r="G1916" s="48" t="str">
        <f t="shared" si="640"/>
        <v/>
      </c>
      <c r="H1916" s="57"/>
      <c r="I1916" s="68" t="str">
        <f t="shared" si="641"/>
        <v>02</v>
      </c>
      <c r="J1916" s="39" t="str">
        <f t="shared" si="656"/>
        <v>08:15</v>
      </c>
      <c r="K1916" s="40" t="str">
        <f t="shared" si="657"/>
        <v/>
      </c>
      <c r="L1916" s="48"/>
      <c r="M1916" s="41" t="str">
        <f t="shared" si="658"/>
        <v>00:45</v>
      </c>
      <c r="N1916" s="41" t="str">
        <f t="shared" si="642"/>
        <v/>
      </c>
      <c r="O1916" s="10" t="str">
        <f t="shared" si="643"/>
        <v>09:00</v>
      </c>
      <c r="P1916" s="10" t="str">
        <f t="shared" si="644"/>
        <v/>
      </c>
      <c r="Q1916" s="48" t="str">
        <f t="shared" si="645"/>
        <v/>
      </c>
      <c r="R1916" s="48" t="str">
        <f t="shared" si="646"/>
        <v/>
      </c>
      <c r="S1916" s="42" t="str">
        <f t="shared" si="647"/>
        <v>SINGOLO</v>
      </c>
      <c r="T1916" s="57" t="str">
        <f>Tabella3[[#This Row],[Descrizione Attività]]</f>
        <v>ORE CONTO PROPRIO</v>
      </c>
      <c r="U1916" s="57" t="str">
        <f>IF(Tabella1[[#This Row],[DATA]]="","","02")</f>
        <v>02</v>
      </c>
      <c r="V1916" s="34"/>
      <c r="W1916" s="34"/>
      <c r="X1916" s="33"/>
      <c r="Y1916" s="23"/>
      <c r="Z1916" s="21" t="str">
        <f t="shared" si="648"/>
        <v>martedì</v>
      </c>
      <c r="AA1916" s="22">
        <f t="shared" si="649"/>
        <v>9</v>
      </c>
      <c r="AB1916" s="22" t="str">
        <f t="shared" si="650"/>
        <v>09:00</v>
      </c>
      <c r="AC1916" s="22" t="str">
        <f t="shared" si="651"/>
        <v>NO</v>
      </c>
      <c r="AD1916" s="46"/>
      <c r="AE1916" s="85">
        <v>45867</v>
      </c>
      <c r="AF1916" s="86" t="s">
        <v>107</v>
      </c>
      <c r="AG1916" s="86"/>
      <c r="AH1916" s="86">
        <v>4041</v>
      </c>
      <c r="AI1916" s="86">
        <v>10</v>
      </c>
      <c r="AJ1916" s="87">
        <v>6</v>
      </c>
      <c r="AK1916" s="87">
        <v>15</v>
      </c>
      <c r="AL1916" s="87">
        <v>9</v>
      </c>
      <c r="AM1916" s="86" t="s">
        <v>62</v>
      </c>
      <c r="AN1916" s="86" t="s">
        <v>49</v>
      </c>
      <c r="AO1916" s="75">
        <v>4041</v>
      </c>
    </row>
    <row r="1917" spans="1:41" ht="14.45" customHeight="1">
      <c r="A1917" s="38"/>
      <c r="B1917" s="11">
        <f t="shared" si="638"/>
        <v>45867</v>
      </c>
      <c r="C1917" s="39">
        <f t="shared" si="659"/>
        <v>404</v>
      </c>
      <c r="D1917" s="50" t="str">
        <f>IF(AF1917="", "", IFERROR(TEXT(INDEX(Tabella4[N°], MATCH("*"&amp;AF1917&amp;"*", Tabella4[DIPENDENTE], 0)), "0000"), "Non trovato"))</f>
        <v>1972</v>
      </c>
      <c r="E1917" s="50" t="str">
        <f>IF(AG1917="", "", IF(ISERROR(MATCH("*"&amp;AG1917&amp;"*", Tabella4[DIPENDENTE], 0)), "Non trovato", TEXT(INDEX(Tabella4[N°], MATCH("*"&amp;AG1917&amp;"*", Tabella4[DIPENDENTE], 0)), "0000")))</f>
        <v/>
      </c>
      <c r="F1917" s="48" t="str">
        <f t="shared" si="639"/>
        <v>MILLO</v>
      </c>
      <c r="G1917" s="48" t="str">
        <f t="shared" si="640"/>
        <v/>
      </c>
      <c r="H1917" s="57"/>
      <c r="I1917" s="68" t="str">
        <f t="shared" si="641"/>
        <v>02</v>
      </c>
      <c r="J1917" s="39" t="str">
        <f t="shared" si="656"/>
        <v>01:00</v>
      </c>
      <c r="K1917" s="40" t="str">
        <f t="shared" si="657"/>
        <v/>
      </c>
      <c r="L1917" s="48"/>
      <c r="M1917" s="41" t="str">
        <f t="shared" si="658"/>
        <v/>
      </c>
      <c r="N1917" s="41" t="str">
        <f t="shared" si="642"/>
        <v/>
      </c>
      <c r="O1917" s="10" t="str">
        <f t="shared" si="643"/>
        <v>01:00</v>
      </c>
      <c r="P1917" s="10" t="str">
        <f t="shared" si="644"/>
        <v/>
      </c>
      <c r="Q1917" s="48" t="str">
        <f t="shared" si="645"/>
        <v/>
      </c>
      <c r="R1917" s="48" t="str">
        <f t="shared" si="646"/>
        <v/>
      </c>
      <c r="S1917" s="42" t="str">
        <f t="shared" si="647"/>
        <v>SINGOLO</v>
      </c>
      <c r="T1917" s="57" t="str">
        <f>Tabella3[[#This Row],[Descrizione Attività]]</f>
        <v>ORE CONTO PROPRIO</v>
      </c>
      <c r="U1917" s="57" t="str">
        <f>IF(Tabella1[[#This Row],[DATA]]="","","02")</f>
        <v>02</v>
      </c>
      <c r="V1917" s="34"/>
      <c r="W1917" s="34"/>
      <c r="X1917" s="33"/>
      <c r="Y1917" s="23"/>
      <c r="Z1917" s="21" t="str">
        <f t="shared" si="648"/>
        <v>martedì</v>
      </c>
      <c r="AA1917" s="22">
        <f t="shared" si="649"/>
        <v>1</v>
      </c>
      <c r="AB1917" s="22" t="str">
        <f t="shared" si="650"/>
        <v>01:00</v>
      </c>
      <c r="AC1917" s="22" t="str">
        <f t="shared" si="651"/>
        <v>NO</v>
      </c>
      <c r="AD1917" s="46"/>
      <c r="AE1917" s="85">
        <v>45867</v>
      </c>
      <c r="AF1917" s="86" t="s">
        <v>100</v>
      </c>
      <c r="AG1917" s="86"/>
      <c r="AH1917" s="86">
        <v>4041</v>
      </c>
      <c r="AI1917" s="86">
        <v>10</v>
      </c>
      <c r="AJ1917" s="87">
        <v>14</v>
      </c>
      <c r="AK1917" s="87">
        <v>15</v>
      </c>
      <c r="AL1917" s="87">
        <v>1</v>
      </c>
      <c r="AM1917" s="86" t="s">
        <v>62</v>
      </c>
      <c r="AN1917" s="86" t="s">
        <v>49</v>
      </c>
      <c r="AO1917" s="75">
        <v>4041</v>
      </c>
    </row>
    <row r="1918" spans="1:41" ht="14.45" customHeight="1">
      <c r="A1918" s="38"/>
      <c r="B1918" s="11">
        <f t="shared" si="638"/>
        <v>45867</v>
      </c>
      <c r="C1918" s="39">
        <f t="shared" si="659"/>
        <v>5400257240</v>
      </c>
      <c r="D1918" s="50" t="str">
        <f>IF(AF1918="", "", IFERROR(TEXT(INDEX(Tabella4[N°], MATCH("*"&amp;AF1918&amp;"*", Tabella4[DIPENDENTE], 0)), "0000"), "Non trovato"))</f>
        <v>0490</v>
      </c>
      <c r="E1918" s="50" t="str">
        <f>IF(AG1918="", "", IF(ISERROR(MATCH("*"&amp;AG1918&amp;"*", Tabella4[DIPENDENTE], 0)), "Non trovato", TEXT(INDEX(Tabella4[N°], MATCH("*"&amp;AG1918&amp;"*", Tabella4[DIPENDENTE], 0)), "0000")))</f>
        <v>0277</v>
      </c>
      <c r="F1918" s="48" t="str">
        <f t="shared" si="639"/>
        <v>RICIPUTO</v>
      </c>
      <c r="G1918" s="48" t="str">
        <f t="shared" si="640"/>
        <v>BAUDO</v>
      </c>
      <c r="H1918" s="57"/>
      <c r="I1918" s="68" t="str">
        <f t="shared" si="641"/>
        <v>02</v>
      </c>
      <c r="J1918" s="39" t="str">
        <f t="shared" si="656"/>
        <v/>
      </c>
      <c r="K1918" s="40" t="str">
        <f t="shared" si="657"/>
        <v>08:00</v>
      </c>
      <c r="L1918" s="48"/>
      <c r="M1918" s="41" t="str">
        <f t="shared" si="658"/>
        <v/>
      </c>
      <c r="N1918" s="41" t="str">
        <f t="shared" si="642"/>
        <v/>
      </c>
      <c r="O1918" s="10" t="str">
        <f t="shared" si="643"/>
        <v>08:00</v>
      </c>
      <c r="P1918" s="10" t="str">
        <f t="shared" si="644"/>
        <v/>
      </c>
      <c r="Q1918" s="48" t="str">
        <f t="shared" si="645"/>
        <v/>
      </c>
      <c r="R1918" s="48" t="str">
        <f t="shared" si="646"/>
        <v/>
      </c>
      <c r="S1918" s="42" t="str">
        <f t="shared" si="647"/>
        <v>DOPPIO</v>
      </c>
      <c r="T1918" s="57" t="str">
        <f>Tabella3[[#This Row],[Descrizione Attività]]</f>
        <v>ARCOM BLE PON: squ stru corrett Luglio</v>
      </c>
      <c r="U1918" s="57" t="str">
        <f>IF(Tabella1[[#This Row],[DATA]]="","","02")</f>
        <v>02</v>
      </c>
      <c r="V1918" s="34"/>
      <c r="W1918" s="34"/>
      <c r="X1918" s="33"/>
      <c r="Y1918" s="23"/>
      <c r="Z1918" s="21" t="str">
        <f t="shared" si="648"/>
        <v>martedì</v>
      </c>
      <c r="AA1918" s="22">
        <f t="shared" si="649"/>
        <v>8</v>
      </c>
      <c r="AB1918" s="22" t="str">
        <f t="shared" si="650"/>
        <v>08:00</v>
      </c>
      <c r="AC1918" s="22" t="str">
        <f t="shared" si="651"/>
        <v>NO</v>
      </c>
      <c r="AD1918" s="46"/>
      <c r="AE1918" s="85">
        <v>45867</v>
      </c>
      <c r="AF1918" s="86" t="s">
        <v>96</v>
      </c>
      <c r="AG1918" s="86" t="s">
        <v>94</v>
      </c>
      <c r="AH1918" s="86">
        <v>5400257240</v>
      </c>
      <c r="AI1918" s="86">
        <v>10</v>
      </c>
      <c r="AJ1918" s="87">
        <v>6</v>
      </c>
      <c r="AK1918" s="87">
        <v>14</v>
      </c>
      <c r="AL1918" s="87">
        <v>16</v>
      </c>
      <c r="AM1918" s="86" t="s">
        <v>261</v>
      </c>
      <c r="AN1918" s="86" t="s">
        <v>45</v>
      </c>
      <c r="AO1918" s="75" t="s">
        <v>46</v>
      </c>
    </row>
    <row r="1919" spans="1:41" ht="14.45" customHeight="1">
      <c r="A1919" s="38"/>
      <c r="B1919" s="11">
        <f t="shared" si="638"/>
        <v>45867</v>
      </c>
      <c r="C1919" s="39">
        <f t="shared" si="659"/>
        <v>5400257235</v>
      </c>
      <c r="D1919" s="50" t="str">
        <f>IF(AF1919="", "", IFERROR(TEXT(INDEX(Tabella4[N°], MATCH("*"&amp;AF1919&amp;"*", Tabella4[DIPENDENTE], 0)), "0000"), "Non trovato"))</f>
        <v>0354</v>
      </c>
      <c r="E1919" s="50" t="str">
        <f>IF(AG1919="", "", IF(ISERROR(MATCH("*"&amp;AG1919&amp;"*", Tabella4[DIPENDENTE], 0)), "Non trovato", TEXT(INDEX(Tabella4[N°], MATCH("*"&amp;AG1919&amp;"*", Tabella4[DIPENDENTE], 0)), "0000")))</f>
        <v>1972</v>
      </c>
      <c r="F1919" s="48" t="str">
        <f t="shared" si="639"/>
        <v>GARRO L</v>
      </c>
      <c r="G1919" s="48" t="str">
        <f t="shared" si="640"/>
        <v>MILLO</v>
      </c>
      <c r="H1919" s="57"/>
      <c r="I1919" s="68" t="str">
        <f t="shared" si="641"/>
        <v>02</v>
      </c>
      <c r="J1919" s="39" t="str">
        <f t="shared" si="656"/>
        <v/>
      </c>
      <c r="K1919" s="40" t="str">
        <f t="shared" si="657"/>
        <v>08:00</v>
      </c>
      <c r="L1919" s="48"/>
      <c r="M1919" s="41" t="str">
        <f t="shared" si="658"/>
        <v/>
      </c>
      <c r="N1919" s="41" t="str">
        <f t="shared" si="642"/>
        <v/>
      </c>
      <c r="O1919" s="10" t="str">
        <f t="shared" si="643"/>
        <v>08:00</v>
      </c>
      <c r="P1919" s="10" t="str">
        <f t="shared" si="644"/>
        <v/>
      </c>
      <c r="Q1919" s="48" t="str">
        <f t="shared" si="645"/>
        <v/>
      </c>
      <c r="R1919" s="48" t="str">
        <f t="shared" si="646"/>
        <v/>
      </c>
      <c r="S1919" s="42" t="str">
        <f t="shared" si="647"/>
        <v>DOPPIO</v>
      </c>
      <c r="T1919" s="57" t="str">
        <f>Tabella3[[#This Row],[Descrizione Attività]]</f>
        <v>Utilities: squ strum correttiva Luglio</v>
      </c>
      <c r="U1919" s="57" t="str">
        <f>IF(Tabella1[[#This Row],[DATA]]="","","02")</f>
        <v>02</v>
      </c>
      <c r="V1919" s="34"/>
      <c r="W1919" s="34"/>
      <c r="X1919" s="33"/>
      <c r="Y1919" s="23"/>
      <c r="Z1919" s="21" t="str">
        <f t="shared" si="648"/>
        <v>martedì</v>
      </c>
      <c r="AA1919" s="22">
        <f t="shared" si="649"/>
        <v>8</v>
      </c>
      <c r="AB1919" s="22" t="str">
        <f t="shared" si="650"/>
        <v>08:00</v>
      </c>
      <c r="AC1919" s="22" t="str">
        <f t="shared" si="651"/>
        <v>NO</v>
      </c>
      <c r="AD1919" s="46"/>
      <c r="AE1919" s="85">
        <v>45867</v>
      </c>
      <c r="AF1919" s="86" t="s">
        <v>99</v>
      </c>
      <c r="AG1919" s="86" t="s">
        <v>100</v>
      </c>
      <c r="AH1919" s="86">
        <v>5400257235</v>
      </c>
      <c r="AI1919" s="86">
        <v>10</v>
      </c>
      <c r="AJ1919" s="87">
        <v>6</v>
      </c>
      <c r="AK1919" s="87">
        <v>14</v>
      </c>
      <c r="AL1919" s="87">
        <v>16</v>
      </c>
      <c r="AM1919" s="86" t="s">
        <v>262</v>
      </c>
      <c r="AN1919" s="86" t="s">
        <v>45</v>
      </c>
      <c r="AO1919" s="75" t="s">
        <v>46</v>
      </c>
    </row>
    <row r="1920" spans="1:41" ht="14.45" customHeight="1">
      <c r="A1920" s="38"/>
      <c r="B1920" s="11">
        <f t="shared" si="638"/>
        <v>45867</v>
      </c>
      <c r="C1920" s="39">
        <f t="shared" si="659"/>
        <v>5400257235</v>
      </c>
      <c r="D1920" s="50" t="str">
        <f>IF(AF1920="", "", IFERROR(TEXT(INDEX(Tabella4[N°], MATCH("*"&amp;AF1920&amp;"*", Tabella4[DIPENDENTE], 0)), "0000"), "Non trovato"))</f>
        <v>2013</v>
      </c>
      <c r="E1920" s="50" t="str">
        <f>IF(AG1920="", "", IF(ISERROR(MATCH("*"&amp;AG1920&amp;"*", Tabella4[DIPENDENTE], 0)), "Non trovato", TEXT(INDEX(Tabella4[N°], MATCH("*"&amp;AG1920&amp;"*", Tabella4[DIPENDENTE], 0)), "0000")))</f>
        <v>2214</v>
      </c>
      <c r="F1920" s="48" t="str">
        <f t="shared" si="639"/>
        <v>DE LUCA</v>
      </c>
      <c r="G1920" s="48" t="str">
        <f t="shared" si="640"/>
        <v>SERRA</v>
      </c>
      <c r="H1920" s="57"/>
      <c r="I1920" s="68" t="str">
        <f t="shared" si="641"/>
        <v>02</v>
      </c>
      <c r="J1920" s="39" t="str">
        <f t="shared" si="656"/>
        <v/>
      </c>
      <c r="K1920" s="40" t="str">
        <f t="shared" si="657"/>
        <v>08:00</v>
      </c>
      <c r="L1920" s="48"/>
      <c r="M1920" s="41" t="str">
        <f t="shared" si="658"/>
        <v/>
      </c>
      <c r="N1920" s="41" t="str">
        <f t="shared" si="642"/>
        <v/>
      </c>
      <c r="O1920" s="10" t="str">
        <f t="shared" si="643"/>
        <v>08:00</v>
      </c>
      <c r="P1920" s="10" t="str">
        <f t="shared" si="644"/>
        <v/>
      </c>
      <c r="Q1920" s="48" t="str">
        <f t="shared" si="645"/>
        <v/>
      </c>
      <c r="R1920" s="48" t="str">
        <f t="shared" si="646"/>
        <v/>
      </c>
      <c r="S1920" s="42" t="str">
        <f t="shared" si="647"/>
        <v>DOPPIO</v>
      </c>
      <c r="T1920" s="57" t="str">
        <f>Tabella3[[#This Row],[Descrizione Attività]]</f>
        <v>Utilities: squ strum correttiva Luglio</v>
      </c>
      <c r="U1920" s="57" t="str">
        <f>IF(Tabella1[[#This Row],[DATA]]="","","02")</f>
        <v>02</v>
      </c>
      <c r="V1920" s="34"/>
      <c r="W1920" s="34"/>
      <c r="X1920" s="33"/>
      <c r="Y1920" s="23"/>
      <c r="Z1920" s="21" t="str">
        <f t="shared" si="648"/>
        <v>martedì</v>
      </c>
      <c r="AA1920" s="22">
        <f t="shared" si="649"/>
        <v>8</v>
      </c>
      <c r="AB1920" s="22" t="str">
        <f t="shared" si="650"/>
        <v>08:00</v>
      </c>
      <c r="AC1920" s="22" t="str">
        <f t="shared" si="651"/>
        <v>NO</v>
      </c>
      <c r="AD1920" s="46"/>
      <c r="AE1920" s="85">
        <v>45867</v>
      </c>
      <c r="AF1920" s="86" t="s">
        <v>105</v>
      </c>
      <c r="AG1920" s="86" t="s">
        <v>52</v>
      </c>
      <c r="AH1920" s="86">
        <v>5400257235</v>
      </c>
      <c r="AI1920" s="86">
        <v>10</v>
      </c>
      <c r="AJ1920" s="87">
        <v>6</v>
      </c>
      <c r="AK1920" s="87">
        <v>14</v>
      </c>
      <c r="AL1920" s="87">
        <v>16</v>
      </c>
      <c r="AM1920" s="86" t="s">
        <v>262</v>
      </c>
      <c r="AN1920" s="86" t="s">
        <v>45</v>
      </c>
      <c r="AO1920" s="75" t="s">
        <v>46</v>
      </c>
    </row>
    <row r="1921" spans="1:41" ht="14.45" customHeight="1">
      <c r="A1921" s="38"/>
      <c r="B1921" s="11">
        <f t="shared" si="638"/>
        <v>45867</v>
      </c>
      <c r="C1921" s="39">
        <f t="shared" si="659"/>
        <v>5400257235</v>
      </c>
      <c r="D1921" s="50" t="str">
        <f>IF(AF1921="", "", IFERROR(TEXT(INDEX(Tabella4[N°], MATCH("*"&amp;AF1921&amp;"*", Tabella4[DIPENDENTE], 0)), "0000"), "Non trovato"))</f>
        <v>1442</v>
      </c>
      <c r="E1921" s="50" t="str">
        <f>IF(AG1921="", "", IF(ISERROR(MATCH("*"&amp;AG1921&amp;"*", Tabella4[DIPENDENTE], 0)), "Non trovato", TEXT(INDEX(Tabella4[N°], MATCH("*"&amp;AG1921&amp;"*", Tabella4[DIPENDENTE], 0)), "0000")))</f>
        <v>1924</v>
      </c>
      <c r="F1921" s="48" t="str">
        <f t="shared" si="639"/>
        <v>TARASCIO</v>
      </c>
      <c r="G1921" s="48" t="str">
        <f t="shared" si="640"/>
        <v>PARTESANO</v>
      </c>
      <c r="H1921" s="57"/>
      <c r="I1921" s="68" t="str">
        <f t="shared" si="641"/>
        <v>02</v>
      </c>
      <c r="J1921" s="39" t="str">
        <f t="shared" si="656"/>
        <v/>
      </c>
      <c r="K1921" s="40" t="str">
        <f t="shared" si="657"/>
        <v>02:00</v>
      </c>
      <c r="L1921" s="48"/>
      <c r="M1921" s="41" t="str">
        <f t="shared" si="658"/>
        <v/>
      </c>
      <c r="N1921" s="41" t="str">
        <f t="shared" si="642"/>
        <v/>
      </c>
      <c r="O1921" s="10" t="str">
        <f t="shared" si="643"/>
        <v>02:00</v>
      </c>
      <c r="P1921" s="10" t="str">
        <f t="shared" si="644"/>
        <v/>
      </c>
      <c r="Q1921" s="48" t="str">
        <f t="shared" si="645"/>
        <v/>
      </c>
      <c r="R1921" s="48" t="str">
        <f t="shared" si="646"/>
        <v/>
      </c>
      <c r="S1921" s="42" t="str">
        <f t="shared" si="647"/>
        <v>DOPPIO</v>
      </c>
      <c r="T1921" s="57" t="str">
        <f>Tabella3[[#This Row],[Descrizione Attività]]</f>
        <v>Utilities: squ strum correttiva Luglio</v>
      </c>
      <c r="U1921" s="57" t="str">
        <f>IF(Tabella1[[#This Row],[DATA]]="","","02")</f>
        <v>02</v>
      </c>
      <c r="V1921" s="34"/>
      <c r="W1921" s="34"/>
      <c r="X1921" s="33"/>
      <c r="Y1921" s="23"/>
      <c r="Z1921" s="21" t="str">
        <f t="shared" si="648"/>
        <v>martedì</v>
      </c>
      <c r="AA1921" s="22">
        <f t="shared" si="649"/>
        <v>2</v>
      </c>
      <c r="AB1921" s="22" t="str">
        <f t="shared" si="650"/>
        <v>02:00</v>
      </c>
      <c r="AC1921" s="22" t="str">
        <f t="shared" si="651"/>
        <v>NO</v>
      </c>
      <c r="AD1921" s="46"/>
      <c r="AE1921" s="85">
        <v>45867</v>
      </c>
      <c r="AF1921" s="86" t="s">
        <v>102</v>
      </c>
      <c r="AG1921" s="86" t="s">
        <v>103</v>
      </c>
      <c r="AH1921" s="86">
        <v>5400257235</v>
      </c>
      <c r="AI1921" s="86">
        <v>10</v>
      </c>
      <c r="AJ1921" s="87">
        <v>6</v>
      </c>
      <c r="AK1921" s="87">
        <v>8</v>
      </c>
      <c r="AL1921" s="87">
        <v>4</v>
      </c>
      <c r="AM1921" s="86" t="s">
        <v>262</v>
      </c>
      <c r="AN1921" s="86" t="s">
        <v>45</v>
      </c>
      <c r="AO1921" s="75" t="s">
        <v>46</v>
      </c>
    </row>
    <row r="1922" spans="1:41" ht="14.45" customHeight="1">
      <c r="A1922" s="38"/>
      <c r="B1922" s="11">
        <f t="shared" si="638"/>
        <v>45867</v>
      </c>
      <c r="C1922" s="39">
        <f t="shared" si="659"/>
        <v>5400258561</v>
      </c>
      <c r="D1922" s="50" t="str">
        <f>IF(AF1922="", "", IFERROR(TEXT(INDEX(Tabella4[N°], MATCH("*"&amp;AF1922&amp;"*", Tabella4[DIPENDENTE], 0)), "0000"), "Non trovato"))</f>
        <v>0427</v>
      </c>
      <c r="E1922" s="50" t="str">
        <f>IF(AG1922="", "", IF(ISERROR(MATCH("*"&amp;AG1922&amp;"*", Tabella4[DIPENDENTE], 0)), "Non trovato", TEXT(INDEX(Tabella4[N°], MATCH("*"&amp;AG1922&amp;"*", Tabella4[DIPENDENTE], 0)), "0000")))</f>
        <v>2083</v>
      </c>
      <c r="F1922" s="48" t="str">
        <f t="shared" si="639"/>
        <v>CAVALIERE</v>
      </c>
      <c r="G1922" s="48" t="str">
        <f t="shared" si="640"/>
        <v>NOCERA</v>
      </c>
      <c r="H1922" s="57"/>
      <c r="I1922" s="68" t="str">
        <f t="shared" si="641"/>
        <v>02</v>
      </c>
      <c r="J1922" s="39" t="str">
        <f t="shared" si="656"/>
        <v/>
      </c>
      <c r="K1922" s="40" t="str">
        <f t="shared" si="657"/>
        <v>08:00</v>
      </c>
      <c r="L1922" s="48"/>
      <c r="M1922" s="41" t="str">
        <f t="shared" si="658"/>
        <v/>
      </c>
      <c r="N1922" s="41" t="str">
        <f t="shared" si="642"/>
        <v/>
      </c>
      <c r="O1922" s="10" t="str">
        <f t="shared" si="643"/>
        <v>08:00</v>
      </c>
      <c r="P1922" s="10" t="str">
        <f t="shared" si="644"/>
        <v/>
      </c>
      <c r="Q1922" s="48" t="str">
        <f t="shared" si="645"/>
        <v/>
      </c>
      <c r="R1922" s="48" t="str">
        <f t="shared" si="646"/>
        <v/>
      </c>
      <c r="S1922" s="42" t="str">
        <f t="shared" si="647"/>
        <v>DOPPIO</v>
      </c>
      <c r="T1922" s="57" t="str">
        <f>Tabella3[[#This Row],[Descrizione Attività]]</f>
        <v>100_REALIZ LOOP SCI</v>
      </c>
      <c r="U1922" s="57" t="str">
        <f>IF(Tabella1[[#This Row],[DATA]]="","","02")</f>
        <v>02</v>
      </c>
      <c r="V1922" s="34"/>
      <c r="W1922" s="34"/>
      <c r="X1922" s="33"/>
      <c r="Y1922" s="23"/>
      <c r="Z1922" s="21" t="str">
        <f t="shared" si="648"/>
        <v>martedì</v>
      </c>
      <c r="AA1922" s="22">
        <f t="shared" si="649"/>
        <v>8</v>
      </c>
      <c r="AB1922" s="22" t="str">
        <f t="shared" si="650"/>
        <v>08:00</v>
      </c>
      <c r="AC1922" s="22" t="str">
        <f t="shared" si="651"/>
        <v>NO</v>
      </c>
      <c r="AD1922" s="46"/>
      <c r="AE1922" s="85">
        <v>45867</v>
      </c>
      <c r="AF1922" s="86" t="s">
        <v>75</v>
      </c>
      <c r="AG1922" s="86" t="s">
        <v>88</v>
      </c>
      <c r="AH1922" s="86">
        <v>5400258561</v>
      </c>
      <c r="AI1922" s="86">
        <v>10</v>
      </c>
      <c r="AJ1922" s="87">
        <v>6</v>
      </c>
      <c r="AK1922" s="87">
        <v>14</v>
      </c>
      <c r="AL1922" s="87">
        <v>16</v>
      </c>
      <c r="AM1922" s="86" t="s">
        <v>328</v>
      </c>
      <c r="AN1922" s="86" t="s">
        <v>45</v>
      </c>
      <c r="AO1922" s="75" t="s">
        <v>46</v>
      </c>
    </row>
    <row r="1923" spans="1:41" ht="14.45" customHeight="1">
      <c r="A1923" s="38"/>
      <c r="B1923" s="11">
        <f t="shared" si="638"/>
        <v>45867</v>
      </c>
      <c r="C1923" s="39">
        <f t="shared" si="659"/>
        <v>5400256987</v>
      </c>
      <c r="D1923" s="50" t="str">
        <f>IF(AF1923="", "", IFERROR(TEXT(INDEX(Tabella4[N°], MATCH("*"&amp;AF1923&amp;"*", Tabella4[DIPENDENTE], 0)), "0000"), "Non trovato"))</f>
        <v>1976</v>
      </c>
      <c r="E1923" s="50" t="str">
        <f>IF(AG1923="", "", IF(ISERROR(MATCH("*"&amp;AG1923&amp;"*", Tabella4[DIPENDENTE], 0)), "Non trovato", TEXT(INDEX(Tabella4[N°], MATCH("*"&amp;AG1923&amp;"*", Tabella4[DIPENDENTE], 0)), "0000")))</f>
        <v>2150</v>
      </c>
      <c r="F1923" s="48" t="str">
        <f t="shared" si="639"/>
        <v>RIZZA F</v>
      </c>
      <c r="G1923" s="48" t="str">
        <f t="shared" si="640"/>
        <v>RIZZA C</v>
      </c>
      <c r="H1923" s="57"/>
      <c r="I1923" s="68" t="str">
        <f t="shared" si="641"/>
        <v>02</v>
      </c>
      <c r="J1923" s="39" t="str">
        <f t="shared" si="656"/>
        <v/>
      </c>
      <c r="K1923" s="40" t="str">
        <f t="shared" si="657"/>
        <v>08:00</v>
      </c>
      <c r="L1923" s="48"/>
      <c r="M1923" s="41" t="str">
        <f t="shared" si="658"/>
        <v/>
      </c>
      <c r="N1923" s="41" t="str">
        <f t="shared" si="642"/>
        <v/>
      </c>
      <c r="O1923" s="10" t="str">
        <f t="shared" si="643"/>
        <v>08:00</v>
      </c>
      <c r="P1923" s="10" t="str">
        <f t="shared" si="644"/>
        <v/>
      </c>
      <c r="Q1923" s="48" t="str">
        <f t="shared" si="645"/>
        <v/>
      </c>
      <c r="R1923" s="48" t="str">
        <f t="shared" si="646"/>
        <v/>
      </c>
      <c r="S1923" s="42" t="str">
        <f t="shared" si="647"/>
        <v>DOPPIO</v>
      </c>
      <c r="T1923" s="57" t="str">
        <f>Tabella3[[#This Row],[Descrizione Attività]]</f>
        <v>SUD_Alim.ele gateway sistema SMART ABB</v>
      </c>
      <c r="U1923" s="57" t="str">
        <f>IF(Tabella1[[#This Row],[DATA]]="","","02")</f>
        <v>02</v>
      </c>
      <c r="V1923" s="34"/>
      <c r="W1923" s="34"/>
      <c r="X1923" s="33"/>
      <c r="Y1923" s="23"/>
      <c r="Z1923" s="21" t="str">
        <f t="shared" si="648"/>
        <v>martedì</v>
      </c>
      <c r="AA1923" s="22">
        <f t="shared" si="649"/>
        <v>8</v>
      </c>
      <c r="AB1923" s="22" t="str">
        <f t="shared" si="650"/>
        <v>08:00</v>
      </c>
      <c r="AC1923" s="22" t="str">
        <f t="shared" si="651"/>
        <v>NO</v>
      </c>
      <c r="AD1923" s="46"/>
      <c r="AE1923" s="85">
        <v>45867</v>
      </c>
      <c r="AF1923" s="86" t="s">
        <v>77</v>
      </c>
      <c r="AG1923" s="86" t="s">
        <v>78</v>
      </c>
      <c r="AH1923" s="86">
        <v>5400256987</v>
      </c>
      <c r="AI1923" s="86">
        <v>10</v>
      </c>
      <c r="AJ1923" s="87">
        <v>6</v>
      </c>
      <c r="AK1923" s="87">
        <v>14</v>
      </c>
      <c r="AL1923" s="87">
        <v>16</v>
      </c>
      <c r="AM1923" s="86" t="s">
        <v>285</v>
      </c>
      <c r="AN1923" s="86" t="s">
        <v>45</v>
      </c>
      <c r="AO1923" s="75" t="s">
        <v>61</v>
      </c>
    </row>
    <row r="1924" spans="1:41" ht="14.45" customHeight="1">
      <c r="A1924" s="38"/>
      <c r="B1924" s="11">
        <f t="shared" ref="B1924:B1976" si="660">IF(OR(AE1924="", AE1924=0), "", AE1924)</f>
        <v>45867</v>
      </c>
      <c r="C1924" s="39">
        <f>IF(AH1924="","", IF(OR(AH1924=4041, AH1924=4042, AH1924=4043, AH1924=4044, AH1924=4045, AH1924=4046, AH1924=4048, AH1924=4049, AH1924=4051, AH1924=4052, AH1924=4053, AH1924=4054),
    404,
    IF(AH1924=4047,
        "ALTRO CANTIERE",
        IF(AH1924=4050,
            430,
            IF(LEN(AH1924)=5,
                MID(AH1924, 1, 2) &amp; "/" &amp; MID(AH1924, 3, 3),
                AH1924
            )
        )
    )
))</f>
        <v>5400256987</v>
      </c>
      <c r="D1924" s="50" t="str">
        <f>IF(AF1924="", "", IFERROR(TEXT(INDEX(Tabella4[N°], MATCH("*"&amp;AF1924&amp;"*", Tabella4[DIPENDENTE], 0)), "0000"), "Non trovato"))</f>
        <v>0475</v>
      </c>
      <c r="E1924" s="50" t="str">
        <f>IF(AG1924="", "", IF(ISERROR(MATCH("*"&amp;AG1924&amp;"*", Tabella4[DIPENDENTE], 0)), "Non trovato", TEXT(INDEX(Tabella4[N°], MATCH("*"&amp;AG1924&amp;"*", Tabella4[DIPENDENTE], 0)), "0000")))</f>
        <v/>
      </c>
      <c r="F1924" s="48" t="str">
        <f t="shared" ref="F1924:F1976" si="661">IF(AF1924="","",AF1924)</f>
        <v>TRINGALI</v>
      </c>
      <c r="G1924" s="48" t="str">
        <f t="shared" ref="G1924:G1976" si="662">IF(AG1924="","",AG1924)</f>
        <v/>
      </c>
      <c r="H1924" s="57"/>
      <c r="I1924" s="68" t="str">
        <f t="shared" ref="I1924:I1976" si="663">IF(B1924&lt;&gt;"", "02", "")</f>
        <v>02</v>
      </c>
      <c r="J1924" s="39" t="str">
        <f>IF(OR(AH1924=4041, AH1924=4048, AH1924=4049, AH1924=4054, AH1924=4050,AH1924=428),
    IF(TEXT(VALUE(AB1924) -
        IF(M1924&lt;&gt;"", VALUE(M1924), 0) -
        IF(N1924&lt;&gt;"", VALUE(N1924), 0),
    "[hh]:mm") = "00:00",
    "",
    TEXT(VALUE(AB1924) -
        IF(M1924&lt;&gt;"", VALUE(M1924), 0) -
        IF(N1924&lt;&gt;"", VALUE(N1924), 0),
    "[hh]:mm")),
    "")</f>
        <v/>
      </c>
      <c r="K1924" s="40" t="str">
        <f>IF(AND(AH1924&lt;&gt;4041, AH1924&lt;&gt;428, AH1924&lt;&gt;4048, AH1924&lt;&gt;4054, AH1924&lt;&gt;4049, AH1924&lt;&gt;4045, AH1924&lt;&gt;4046, AH1924&lt;&gt;4052, AH1924&lt;&gt;4044, AH1924&lt;&gt;4042, AH1924&lt;&gt;4043, AH1924&lt;&gt;4053, AH1924&lt;&gt;4047, AH1924&lt;&gt;4050),
    IF(ISERROR(TEXT(VALUE(AB1924) -
        IF(M1924&lt;&gt;"", VALUE(M1924), 0) -
        IF(N1924&lt;&gt;"", VALUE(N1924), 0),
    "[hh]:mm")), "",
    IF(TEXT(VALUE(AB1924) -
        IF(M1924&lt;&gt;"", VALUE(M1924), 0) -
        IF(N1924&lt;&gt;"", VALUE(N1924), 0),
    "[hh]:mm") = "00:00",
    "",
    TEXT(VALUE(AB1924) -
        IF(M1924&lt;&gt;"", VALUE(M1924), 0) -
        IF(N1924&lt;&gt;"", VALUE(N1924), 0),
    "[hh]:mm"))),
    "")</f>
        <v>06:00</v>
      </c>
      <c r="L1924" s="48"/>
      <c r="M1924" s="41" t="str">
        <f>IF(AND(AC1924="NO", OR(Z1924="lunedì", Z1924="martedì", Z1924="mercoledì", Z1924="giovedì", Z1924="venerdì")),
    IF(Z1924="venerdì",
        IF(VALUE(AB1924)&gt;VALUE("7:00"),TEXT(VALUE(AB1924)-VALUE("7:00"),"[hh]:mm"),""),
        IF(VALUE(AB1924)&gt;VALUE("8:15"),TEXT(VALUE(AB1924)-VALUE("8:15"),"[hh]:mm"),"")
    ),
"")</f>
        <v/>
      </c>
      <c r="N1924" s="41" t="str">
        <f t="shared" ref="N1924:N1976" si="664">IF(AND(OR(Z1924="sabato", Z1924="domenica", AC1924="SI"), AB1924&lt;&gt;0), AB1924, "")</f>
        <v/>
      </c>
      <c r="O1924" s="10" t="str">
        <f t="shared" ref="O1924:O1976" si="665">AB1924</f>
        <v>06:00</v>
      </c>
      <c r="P1924" s="10" t="str">
        <f t="shared" ref="P1924:P1976" si="666">IF(OR(AH1924=4042, AH1924=4044),AB1924, "")</f>
        <v/>
      </c>
      <c r="Q1924" s="48" t="str">
        <f t="shared" ref="Q1924:Q1976" si="667">IF(OR(AH1924=4043, AH1924=4053),AB1924, "")</f>
        <v/>
      </c>
      <c r="R1924" s="48" t="str">
        <f t="shared" ref="R1924:R1976" si="668">IF(OR(AH1924=4045, AH1924=4046,AH1924=4052),AB1924, "")</f>
        <v/>
      </c>
      <c r="S1924" s="42" t="str">
        <f t="shared" ref="S1924:S1976" si="669">IF(G1924="",IF(F1924="","","SINGOLO"),IF(F1924&lt;&gt;"","DOPPIO",""))</f>
        <v>SINGOLO</v>
      </c>
      <c r="T1924" s="57" t="str">
        <f>Tabella3[[#This Row],[Descrizione Attività]]</f>
        <v>SUD_Alim.ele gateway sistema SMART ABB</v>
      </c>
      <c r="U1924" s="57" t="str">
        <f>IF(Tabella1[[#This Row],[DATA]]="","","02")</f>
        <v>02</v>
      </c>
      <c r="V1924" s="34"/>
      <c r="W1924" s="34"/>
      <c r="X1924" s="33"/>
      <c r="Y1924" s="23"/>
      <c r="Z1924" s="21" t="str">
        <f t="shared" ref="Z1924:Z1976" si="670">TEXT(B1924, "gggg")</f>
        <v>martedì</v>
      </c>
      <c r="AA1924" s="22">
        <f t="shared" ref="AA1924:AA1976" si="671">IF(AND(AF1924="", AG1924=""), "", IF(AND(AF1924&lt;&gt;"", AG1924&lt;&gt;""), AL1924/2, AL1924))</f>
        <v>6</v>
      </c>
      <c r="AB1924" s="22" t="str">
        <f t="shared" ref="AB1924:AB1987" si="672">IF(AA1924="", "", TEXT(AA1924/24, "[hh]:mm"))</f>
        <v>06:00</v>
      </c>
      <c r="AC1924" s="22" t="str">
        <f t="shared" ref="AC1924:AC1976" si="673">IF(COUNTIF(Y$1:Y$1976, B1924) &gt; 0, "SI", "NO")</f>
        <v>NO</v>
      </c>
      <c r="AD1924" s="46"/>
      <c r="AE1924" s="85">
        <v>45867</v>
      </c>
      <c r="AF1924" s="86" t="s">
        <v>57</v>
      </c>
      <c r="AG1924" s="86"/>
      <c r="AH1924" s="86">
        <v>5400256987</v>
      </c>
      <c r="AI1924" s="86">
        <v>10</v>
      </c>
      <c r="AJ1924" s="87">
        <v>8</v>
      </c>
      <c r="AK1924" s="87">
        <v>14</v>
      </c>
      <c r="AL1924" s="87">
        <v>6</v>
      </c>
      <c r="AM1924" s="86" t="s">
        <v>285</v>
      </c>
      <c r="AN1924" s="86" t="s">
        <v>45</v>
      </c>
      <c r="AO1924" s="75" t="s">
        <v>61</v>
      </c>
    </row>
    <row r="1925" spans="1:41" ht="14.45" customHeight="1">
      <c r="A1925" s="38"/>
      <c r="B1925" s="11">
        <f t="shared" si="660"/>
        <v>45867</v>
      </c>
      <c r="C1925" s="39">
        <f>IF(AH1925="","", IF(OR(AH1925=4041, AH1925=4042, AH1925=4043, AH1925=4044, AH1925=4045, AH1925=4046, AH1925=4048, AH1925=4049, AH1925=4051, AH1925=4052, AH1925=4053, AH1925=4054),
404,
IF(AH1925=4047,
"ALTRO CANTIERE",
IF(AH1925=4050,
430,
IF(LEN(AH1925)=5,
MID(AH1925, 1, 2) &amp; "/" &amp; MID(AH1925, 3, 3),
AH1925)
)
)
))</f>
        <v>5400256987</v>
      </c>
      <c r="D1925" s="50" t="str">
        <f>IF(AF1925="", "", IFERROR(TEXT(INDEX(Tabella4[N°], MATCH("*"&amp;AF1925&amp;"*", Tabella4[DIPENDENTE], 0)), "0000"), "Non trovato"))</f>
        <v>1821</v>
      </c>
      <c r="E1925" s="50" t="str">
        <f>IF(AG1925="", "", IF(ISERROR(MATCH("*"&amp;AG1925&amp;"*", Tabella4[DIPENDENTE], 0)), "Non trovato", TEXT(INDEX(Tabella4[N°], MATCH("*"&amp;AG1925&amp;"*", Tabella4[DIPENDENTE], 0)), "0000")))</f>
        <v/>
      </c>
      <c r="F1925" s="48" t="str">
        <f t="shared" si="661"/>
        <v>MARINO V</v>
      </c>
      <c r="G1925" s="48" t="str">
        <f t="shared" si="662"/>
        <v/>
      </c>
      <c r="H1925" s="57"/>
      <c r="I1925" s="68" t="str">
        <f t="shared" si="663"/>
        <v>02</v>
      </c>
      <c r="J1925" s="39" t="str">
        <f t="shared" ref="J1925:J1956" si="674">IF(OR(AH1925=4041, AH1925=4048, AH1925=4049, AH1925=4054, AH1925=4050,AH1925=428),
IF(TEXT(VALUE(AB1925) -
IF(M1925&lt;&gt;"", VALUE(M1925), 0) -
IF(N1925&lt;&gt;"", VALUE(N1925), 0),
"[hh]:mm") = "00:00",
"",
TEXT(VALUE(AB1925) -
IF(M1925&lt;&gt;"", VALUE(M1925), 0) -
IF(N1925&lt;&gt;"", VALUE(N1925), 0),
"[hh]:mm")),
"")</f>
        <v/>
      </c>
      <c r="K1925" s="40" t="str">
        <f t="shared" ref="K1925:K1956" si="675">IF(AND(AH1925&lt;&gt;4041, AH1925&lt;&gt;428, AH1925&lt;&gt;4048, AH1925&lt;&gt;4054, AH1925&lt;&gt;4049, AH1925&lt;&gt;4045, AH1925&lt;&gt;4046, AH1925&lt;&gt;4052, AH1925&lt;&gt;4044, AH1925&lt;&gt;4042, AH1925&lt;&gt;4043, AH1925&lt;&gt;4053, AH1925&lt;&gt;4047, AH1925&lt;&gt;4050),
IF(ISERROR(TEXT(VALUE(AB1925) -
IF(M1925&lt;&gt;"", VALUE(M1925), 0) -
IF(N1925&lt;&gt;"", VALUE(N1925), 0),
"[hh]:mm")), "",
IF(TEXT(VALUE(AB1925) -
IF(M1925&lt;&gt;"", VALUE(M1925), 0) -
IF(N1925&lt;&gt;"", VALUE(N1925), 0),
"[hh]:mm") = "00:00",
"",
TEXT(VALUE(AB1925) -
IF(M1925&lt;&gt;"", VALUE(M1925), 0) -
IF(N1925&lt;&gt;"", VALUE(N1925), 0),
"[hh]:mm"))),
"")</f>
        <v>08:00</v>
      </c>
      <c r="L1925" s="48"/>
      <c r="M1925" s="41" t="str">
        <f t="shared" ref="M1925:M1956" si="676">IF(AND(AC1925="NO", OR(Z1925="lunedì", Z1925="martedì", Z1925="mercoledì", Z1925="giovedì", Z1925="venerdì")),
IF(Z1925="venerdì",
IF(VALUE(AB1925)&gt;VALUE("7:00"),TEXT(VALUE(AB1925)-VALUE("7:00"),"[hh]:mm"),""),
IF(VALUE(AB1925)&gt;VALUE("8:15"),TEXT(VALUE(AB1925)-VALUE("8:15"),"[hh]:mm"),"")
),
"")</f>
        <v/>
      </c>
      <c r="N1925" s="41" t="str">
        <f t="shared" si="664"/>
        <v/>
      </c>
      <c r="O1925" s="10" t="str">
        <f t="shared" si="665"/>
        <v>08:00</v>
      </c>
      <c r="P1925" s="10" t="str">
        <f t="shared" si="666"/>
        <v/>
      </c>
      <c r="Q1925" s="48" t="str">
        <f t="shared" si="667"/>
        <v/>
      </c>
      <c r="R1925" s="48" t="str">
        <f t="shared" si="668"/>
        <v/>
      </c>
      <c r="S1925" s="42" t="str">
        <f t="shared" si="669"/>
        <v>SINGOLO</v>
      </c>
      <c r="T1925" s="57" t="str">
        <f>Tabella3[[#This Row],[Descrizione Attività]]</f>
        <v>SUD_Alim.ele gateway sistema SMART ABB</v>
      </c>
      <c r="U1925" s="57" t="str">
        <f>IF(Tabella1[[#This Row],[DATA]]="","","02")</f>
        <v>02</v>
      </c>
      <c r="V1925" s="34"/>
      <c r="W1925" s="34"/>
      <c r="X1925" s="33"/>
      <c r="Y1925" s="23"/>
      <c r="Z1925" s="21" t="str">
        <f t="shared" si="670"/>
        <v>martedì</v>
      </c>
      <c r="AA1925" s="22">
        <f t="shared" si="671"/>
        <v>8</v>
      </c>
      <c r="AB1925" s="22" t="str">
        <f t="shared" si="672"/>
        <v>08:00</v>
      </c>
      <c r="AC1925" s="22" t="str">
        <f t="shared" si="673"/>
        <v>NO</v>
      </c>
      <c r="AD1925" s="46"/>
      <c r="AE1925" s="85">
        <v>45867</v>
      </c>
      <c r="AF1925" s="86" t="s">
        <v>338</v>
      </c>
      <c r="AG1925" s="86"/>
      <c r="AH1925" s="86">
        <v>5400256987</v>
      </c>
      <c r="AI1925" s="86">
        <v>10</v>
      </c>
      <c r="AJ1925" s="87">
        <v>6</v>
      </c>
      <c r="AK1925" s="87">
        <v>14</v>
      </c>
      <c r="AL1925" s="87">
        <v>8</v>
      </c>
      <c r="AM1925" s="86" t="s">
        <v>285</v>
      </c>
      <c r="AN1925" s="86" t="s">
        <v>45</v>
      </c>
      <c r="AO1925" s="75" t="s">
        <v>61</v>
      </c>
    </row>
    <row r="1926" spans="1:41" ht="14.45" customHeight="1">
      <c r="A1926" s="38"/>
      <c r="B1926" s="11">
        <f t="shared" si="660"/>
        <v>45867</v>
      </c>
      <c r="C1926" s="39">
        <f t="shared" ref="C1926:C1956" si="677">IF(AH1926="","", IF(OR(AH1926=4041, AH1926=4042, AH1926=4043, AH1926=4044, AH1926=4045, AH1926=4046, AH1926=4048, AH1926=4049, AH1926=4051, AH1926=4052, AH1926=4053, AH1926=4054),
404,
IF(AH1926=4047,
"ALTRO CANTIERE",
IF(AH1926=4050,
430,
IF(LEN(AH1926)=5,
MID(AH1926, 1, 2) &amp; "/" &amp; MID(AH1926, 3, 3),
AH1926)
)
)
))</f>
        <v>5400261041</v>
      </c>
      <c r="D1926" s="50" t="str">
        <f>IF(AF1926="", "", IFERROR(TEXT(INDEX(Tabella4[N°], MATCH("*"&amp;AF1926&amp;"*", Tabella4[DIPENDENTE], 0)), "0000"), "Non trovato"))</f>
        <v>1904</v>
      </c>
      <c r="E1926" s="50" t="str">
        <f>IF(AG1926="", "", IF(ISERROR(MATCH("*"&amp;AG1926&amp;"*", Tabella4[DIPENDENTE], 0)), "Non trovato", TEXT(INDEX(Tabella4[N°], MATCH("*"&amp;AG1926&amp;"*", Tabella4[DIPENDENTE], 0)), "0000")))</f>
        <v/>
      </c>
      <c r="F1926" s="48" t="str">
        <f t="shared" si="661"/>
        <v>LA ROCCA</v>
      </c>
      <c r="G1926" s="48" t="str">
        <f t="shared" si="662"/>
        <v/>
      </c>
      <c r="H1926" s="57"/>
      <c r="I1926" s="68" t="str">
        <f t="shared" si="663"/>
        <v>02</v>
      </c>
      <c r="J1926" s="39" t="str">
        <f t="shared" si="674"/>
        <v/>
      </c>
      <c r="K1926" s="40" t="str">
        <f t="shared" si="675"/>
        <v>02:00</v>
      </c>
      <c r="L1926" s="48"/>
      <c r="M1926" s="41" t="str">
        <f t="shared" si="676"/>
        <v/>
      </c>
      <c r="N1926" s="41" t="str">
        <f t="shared" si="664"/>
        <v/>
      </c>
      <c r="O1926" s="10" t="str">
        <f t="shared" si="665"/>
        <v>02:00</v>
      </c>
      <c r="P1926" s="10" t="str">
        <f t="shared" si="666"/>
        <v/>
      </c>
      <c r="Q1926" s="48" t="str">
        <f t="shared" si="667"/>
        <v/>
      </c>
      <c r="R1926" s="48" t="str">
        <f t="shared" si="668"/>
        <v/>
      </c>
      <c r="S1926" s="42" t="str">
        <f t="shared" si="669"/>
        <v>SINGOLO</v>
      </c>
      <c r="T1926" s="57" t="str">
        <f>Tabella3[[#This Row],[Descrizione Attività]]</f>
        <v>ASSISTENZA ELETTRICA ATTIVITA' EDILE IMP 2800 LUGLIO 2025 (PREV 4066)</v>
      </c>
      <c r="U1926" s="57" t="str">
        <f>IF(Tabella1[[#This Row],[DATA]]="","","02")</f>
        <v>02</v>
      </c>
      <c r="V1926" s="34"/>
      <c r="W1926" s="34"/>
      <c r="X1926" s="33"/>
      <c r="Y1926" s="23"/>
      <c r="Z1926" s="21" t="str">
        <f t="shared" si="670"/>
        <v>martedì</v>
      </c>
      <c r="AA1926" s="22">
        <f t="shared" si="671"/>
        <v>2</v>
      </c>
      <c r="AB1926" s="22" t="str">
        <f t="shared" si="672"/>
        <v>02:00</v>
      </c>
      <c r="AC1926" s="22" t="str">
        <f t="shared" si="673"/>
        <v>NO</v>
      </c>
      <c r="AD1926" s="46"/>
      <c r="AE1926" s="85">
        <v>45867</v>
      </c>
      <c r="AF1926" s="86" t="s">
        <v>59</v>
      </c>
      <c r="AG1926" s="86"/>
      <c r="AH1926" s="86">
        <v>5400261041</v>
      </c>
      <c r="AI1926" s="86">
        <v>10</v>
      </c>
      <c r="AJ1926" s="87">
        <v>6</v>
      </c>
      <c r="AK1926" s="87">
        <v>8</v>
      </c>
      <c r="AL1926" s="87">
        <v>2</v>
      </c>
      <c r="AM1926" s="86" t="s">
        <v>257</v>
      </c>
      <c r="AN1926" s="86" t="s">
        <v>91</v>
      </c>
      <c r="AO1926" s="75" t="s">
        <v>61</v>
      </c>
    </row>
    <row r="1927" spans="1:41" ht="14.45" customHeight="1">
      <c r="A1927" s="38"/>
      <c r="B1927" s="11">
        <f t="shared" si="660"/>
        <v>45867</v>
      </c>
      <c r="C1927" s="39">
        <f t="shared" si="677"/>
        <v>5400261041</v>
      </c>
      <c r="D1927" s="50" t="str">
        <f>IF(AF1927="", "", IFERROR(TEXT(INDEX(Tabella4[N°], MATCH("*"&amp;AF1927&amp;"*", Tabella4[DIPENDENTE], 0)), "0000"), "Non trovato"))</f>
        <v>1876</v>
      </c>
      <c r="E1927" s="50" t="str">
        <f>IF(AG1927="", "", IF(ISERROR(MATCH("*"&amp;AG1927&amp;"*", Tabella4[DIPENDENTE], 0)), "Non trovato", TEXT(INDEX(Tabella4[N°], MATCH("*"&amp;AG1927&amp;"*", Tabella4[DIPENDENTE], 0)), "0000")))</f>
        <v/>
      </c>
      <c r="F1927" s="48" t="str">
        <f t="shared" si="661"/>
        <v>RICCIO</v>
      </c>
      <c r="G1927" s="48" t="str">
        <f t="shared" si="662"/>
        <v/>
      </c>
      <c r="H1927" s="57"/>
      <c r="I1927" s="68" t="str">
        <f t="shared" si="663"/>
        <v>02</v>
      </c>
      <c r="J1927" s="39" t="str">
        <f t="shared" si="674"/>
        <v/>
      </c>
      <c r="K1927" s="40" t="str">
        <f t="shared" si="675"/>
        <v>05:15</v>
      </c>
      <c r="L1927" s="48"/>
      <c r="M1927" s="41" t="str">
        <f t="shared" si="676"/>
        <v/>
      </c>
      <c r="N1927" s="41" t="str">
        <f t="shared" si="664"/>
        <v/>
      </c>
      <c r="O1927" s="10" t="str">
        <f t="shared" si="665"/>
        <v>05:15</v>
      </c>
      <c r="P1927" s="10" t="str">
        <f t="shared" si="666"/>
        <v/>
      </c>
      <c r="Q1927" s="48" t="str">
        <f t="shared" si="667"/>
        <v/>
      </c>
      <c r="R1927" s="48" t="str">
        <f t="shared" si="668"/>
        <v/>
      </c>
      <c r="S1927" s="42" t="str">
        <f t="shared" si="669"/>
        <v>SINGOLO</v>
      </c>
      <c r="T1927" s="57" t="str">
        <f>Tabella3[[#This Row],[Descrizione Attività]]</f>
        <v>ASSISTENZA ELETTRICA ATTIVITA' EDILE IMP 2800 LUGLIO 2025 (PREV 4066)</v>
      </c>
      <c r="U1927" s="57" t="str">
        <f>IF(Tabella1[[#This Row],[DATA]]="","","02")</f>
        <v>02</v>
      </c>
      <c r="V1927" s="34"/>
      <c r="W1927" s="34"/>
      <c r="X1927" s="33"/>
      <c r="Y1927" s="23"/>
      <c r="Z1927" s="21" t="str">
        <f t="shared" si="670"/>
        <v>martedì</v>
      </c>
      <c r="AA1927" s="22">
        <f t="shared" si="671"/>
        <v>5.25</v>
      </c>
      <c r="AB1927" s="22" t="str">
        <f t="shared" si="672"/>
        <v>05:15</v>
      </c>
      <c r="AC1927" s="22" t="str">
        <f t="shared" si="673"/>
        <v>NO</v>
      </c>
      <c r="AD1927" s="46"/>
      <c r="AE1927" s="85">
        <v>45867</v>
      </c>
      <c r="AF1927" s="86" t="s">
        <v>56</v>
      </c>
      <c r="AG1927" s="86"/>
      <c r="AH1927" s="86">
        <v>5400261041</v>
      </c>
      <c r="AI1927" s="86">
        <v>10</v>
      </c>
      <c r="AJ1927" s="87">
        <v>8</v>
      </c>
      <c r="AK1927" s="87">
        <v>14</v>
      </c>
      <c r="AL1927" s="87">
        <v>5.25</v>
      </c>
      <c r="AM1927" s="86" t="s">
        <v>257</v>
      </c>
      <c r="AN1927" s="86" t="s">
        <v>91</v>
      </c>
      <c r="AO1927" s="75" t="s">
        <v>61</v>
      </c>
    </row>
    <row r="1928" spans="1:41" ht="14.45" customHeight="1">
      <c r="A1928" s="38"/>
      <c r="B1928" s="11">
        <f t="shared" si="660"/>
        <v>45867</v>
      </c>
      <c r="C1928" s="39">
        <f t="shared" si="677"/>
        <v>404</v>
      </c>
      <c r="D1928" s="50" t="str">
        <f>IF(AF1928="", "", IFERROR(TEXT(INDEX(Tabella4[N°], MATCH("*"&amp;AF1928&amp;"*", Tabella4[DIPENDENTE], 0)), "0000"), "Non trovato"))</f>
        <v>1876</v>
      </c>
      <c r="E1928" s="50" t="str">
        <f>IF(AG1928="", "", IF(ISERROR(MATCH("*"&amp;AG1928&amp;"*", Tabella4[DIPENDENTE], 0)), "Non trovato", TEXT(INDEX(Tabella4[N°], MATCH("*"&amp;AG1928&amp;"*", Tabella4[DIPENDENTE], 0)), "0000")))</f>
        <v/>
      </c>
      <c r="F1928" s="48" t="str">
        <f t="shared" si="661"/>
        <v>RICCIO</v>
      </c>
      <c r="G1928" s="48" t="str">
        <f t="shared" si="662"/>
        <v/>
      </c>
      <c r="H1928" s="57"/>
      <c r="I1928" s="68" t="str">
        <f t="shared" si="663"/>
        <v>02</v>
      </c>
      <c r="J1928" s="39" t="str">
        <f t="shared" si="674"/>
        <v>00:15</v>
      </c>
      <c r="K1928" s="40" t="str">
        <f t="shared" si="675"/>
        <v/>
      </c>
      <c r="L1928" s="48"/>
      <c r="M1928" s="41" t="str">
        <f t="shared" si="676"/>
        <v/>
      </c>
      <c r="N1928" s="41" t="str">
        <f t="shared" si="664"/>
        <v/>
      </c>
      <c r="O1928" s="10" t="str">
        <f t="shared" si="665"/>
        <v>00:15</v>
      </c>
      <c r="P1928" s="10" t="str">
        <f t="shared" si="666"/>
        <v/>
      </c>
      <c r="Q1928" s="48" t="str">
        <f t="shared" si="667"/>
        <v/>
      </c>
      <c r="R1928" s="48" t="str">
        <f t="shared" si="668"/>
        <v/>
      </c>
      <c r="S1928" s="42" t="str">
        <f t="shared" si="669"/>
        <v>SINGOLO</v>
      </c>
      <c r="T1928" s="57" t="str">
        <f>Tabella3[[#This Row],[Descrizione Attività]]</f>
        <v>ORE CONTO PROPRIO</v>
      </c>
      <c r="U1928" s="57" t="str">
        <f>IF(Tabella1[[#This Row],[DATA]]="","","02")</f>
        <v>02</v>
      </c>
      <c r="V1928" s="34"/>
      <c r="W1928" s="34"/>
      <c r="X1928" s="33"/>
      <c r="Y1928" s="23"/>
      <c r="Z1928" s="21" t="str">
        <f t="shared" si="670"/>
        <v>martedì</v>
      </c>
      <c r="AA1928" s="22">
        <f t="shared" si="671"/>
        <v>0.25</v>
      </c>
      <c r="AB1928" s="22" t="str">
        <f t="shared" si="672"/>
        <v>00:15</v>
      </c>
      <c r="AC1928" s="22" t="str">
        <f t="shared" si="673"/>
        <v>NO</v>
      </c>
      <c r="AD1928" s="46"/>
      <c r="AE1928" s="85">
        <v>45867</v>
      </c>
      <c r="AF1928" s="86" t="s">
        <v>56</v>
      </c>
      <c r="AG1928" s="86"/>
      <c r="AH1928" s="86">
        <v>4041</v>
      </c>
      <c r="AI1928" s="86">
        <v>10</v>
      </c>
      <c r="AJ1928" s="87">
        <v>7.45</v>
      </c>
      <c r="AK1928" s="87">
        <v>8</v>
      </c>
      <c r="AL1928" s="87">
        <v>0.25</v>
      </c>
      <c r="AM1928" s="86" t="s">
        <v>62</v>
      </c>
      <c r="AN1928" s="86" t="s">
        <v>49</v>
      </c>
      <c r="AO1928" s="75">
        <v>4041</v>
      </c>
    </row>
    <row r="1929" spans="1:41" ht="14.45" customHeight="1">
      <c r="A1929" s="38"/>
      <c r="B1929" s="11">
        <f t="shared" si="660"/>
        <v>45867</v>
      </c>
      <c r="C1929" s="39">
        <f t="shared" si="677"/>
        <v>5400259187</v>
      </c>
      <c r="D1929" s="50" t="str">
        <f>IF(AF1929="", "", IFERROR(TEXT(INDEX(Tabella4[N°], MATCH("*"&amp;AF1929&amp;"*", Tabella4[DIPENDENTE], 0)), "0000"), "Non trovato"))</f>
        <v>0552</v>
      </c>
      <c r="E1929" s="50" t="str">
        <f>IF(AG1929="", "", IF(ISERROR(MATCH("*"&amp;AG1929&amp;"*", Tabella4[DIPENDENTE], 0)), "Non trovato", TEXT(INDEX(Tabella4[N°], MATCH("*"&amp;AG1929&amp;"*", Tabella4[DIPENDENTE], 0)), "0000")))</f>
        <v>0285</v>
      </c>
      <c r="F1929" s="48" t="str">
        <f t="shared" si="661"/>
        <v>DI MARE</v>
      </c>
      <c r="G1929" s="48" t="str">
        <f t="shared" si="662"/>
        <v>GALIFFI</v>
      </c>
      <c r="H1929" s="57"/>
      <c r="I1929" s="68" t="str">
        <f t="shared" si="663"/>
        <v>02</v>
      </c>
      <c r="J1929" s="39" t="str">
        <f t="shared" si="674"/>
        <v/>
      </c>
      <c r="K1929" s="40" t="str">
        <f t="shared" si="675"/>
        <v>02:30</v>
      </c>
      <c r="L1929" s="48"/>
      <c r="M1929" s="41" t="str">
        <f t="shared" si="676"/>
        <v/>
      </c>
      <c r="N1929" s="41" t="str">
        <f t="shared" si="664"/>
        <v/>
      </c>
      <c r="O1929" s="10" t="str">
        <f t="shared" si="665"/>
        <v>02:30</v>
      </c>
      <c r="P1929" s="10" t="str">
        <f t="shared" si="666"/>
        <v/>
      </c>
      <c r="Q1929" s="48" t="str">
        <f t="shared" si="667"/>
        <v/>
      </c>
      <c r="R1929" s="48" t="str">
        <f t="shared" si="668"/>
        <v/>
      </c>
      <c r="S1929" s="42" t="str">
        <f t="shared" si="669"/>
        <v>DOPPIO</v>
      </c>
      <c r="T1929" s="57" t="str">
        <f>Tabella3[[#This Row],[Descrizione Attività]]</f>
        <v>ELE: visita decennale sg 102</v>
      </c>
      <c r="U1929" s="57" t="str">
        <f>IF(Tabella1[[#This Row],[DATA]]="","","02")</f>
        <v>02</v>
      </c>
      <c r="V1929" s="34"/>
      <c r="W1929" s="34"/>
      <c r="X1929" s="33"/>
      <c r="Y1929" s="23"/>
      <c r="Z1929" s="21" t="str">
        <f t="shared" si="670"/>
        <v>martedì</v>
      </c>
      <c r="AA1929" s="22">
        <f t="shared" si="671"/>
        <v>2.5</v>
      </c>
      <c r="AB1929" s="22" t="str">
        <f t="shared" si="672"/>
        <v>02:30</v>
      </c>
      <c r="AC1929" s="22" t="str">
        <f t="shared" si="673"/>
        <v>NO</v>
      </c>
      <c r="AD1929" s="46"/>
      <c r="AE1929" s="85">
        <v>45867</v>
      </c>
      <c r="AF1929" s="86" t="s">
        <v>63</v>
      </c>
      <c r="AG1929" s="86" t="s">
        <v>267</v>
      </c>
      <c r="AH1929" s="86">
        <v>5400259187</v>
      </c>
      <c r="AI1929" s="86">
        <v>10</v>
      </c>
      <c r="AJ1929" s="87">
        <v>6</v>
      </c>
      <c r="AK1929" s="87">
        <v>8.3000000000000007</v>
      </c>
      <c r="AL1929" s="87">
        <v>5</v>
      </c>
      <c r="AM1929" s="86" t="s">
        <v>339</v>
      </c>
      <c r="AN1929" s="86" t="s">
        <v>45</v>
      </c>
      <c r="AO1929" s="75" t="s">
        <v>61</v>
      </c>
    </row>
    <row r="1930" spans="1:41" ht="14.45" customHeight="1">
      <c r="A1930" s="38"/>
      <c r="B1930" s="11">
        <f t="shared" si="660"/>
        <v>45867</v>
      </c>
      <c r="C1930" s="39">
        <f t="shared" si="677"/>
        <v>5400259163</v>
      </c>
      <c r="D1930" s="50" t="str">
        <f>IF(AF1930="", "", IFERROR(TEXT(INDEX(Tabella4[N°], MATCH("*"&amp;AF1930&amp;"*", Tabella4[DIPENDENTE], 0)), "0000"), "Non trovato"))</f>
        <v>0552</v>
      </c>
      <c r="E1930" s="50" t="str">
        <f>IF(AG1930="", "", IF(ISERROR(MATCH("*"&amp;AG1930&amp;"*", Tabella4[DIPENDENTE], 0)), "Non trovato", TEXT(INDEX(Tabella4[N°], MATCH("*"&amp;AG1930&amp;"*", Tabella4[DIPENDENTE], 0)), "0000")))</f>
        <v>0285</v>
      </c>
      <c r="F1930" s="48" t="str">
        <f t="shared" si="661"/>
        <v>DI MARE</v>
      </c>
      <c r="G1930" s="48" t="str">
        <f t="shared" si="662"/>
        <v>GALIFFI</v>
      </c>
      <c r="H1930" s="57"/>
      <c r="I1930" s="68" t="str">
        <f t="shared" si="663"/>
        <v>02</v>
      </c>
      <c r="J1930" s="39" t="str">
        <f t="shared" si="674"/>
        <v/>
      </c>
      <c r="K1930" s="40" t="str">
        <f t="shared" si="675"/>
        <v>02:30</v>
      </c>
      <c r="L1930" s="48"/>
      <c r="M1930" s="41" t="str">
        <f t="shared" si="676"/>
        <v/>
      </c>
      <c r="N1930" s="41" t="str">
        <f t="shared" si="664"/>
        <v/>
      </c>
      <c r="O1930" s="10" t="str">
        <f t="shared" si="665"/>
        <v>02:30</v>
      </c>
      <c r="P1930" s="10" t="str">
        <f t="shared" si="666"/>
        <v/>
      </c>
      <c r="Q1930" s="48" t="str">
        <f t="shared" si="667"/>
        <v/>
      </c>
      <c r="R1930" s="48" t="str">
        <f t="shared" si="668"/>
        <v/>
      </c>
      <c r="S1930" s="42" t="str">
        <f t="shared" si="669"/>
        <v>DOPPIO</v>
      </c>
      <c r="T1930" s="57" t="str">
        <f>Tabella3[[#This Row],[Descrizione Attività]]</f>
        <v>coemi illuminaz. provvisoria 400 FiL101</v>
      </c>
      <c r="U1930" s="57" t="str">
        <f>IF(Tabella1[[#This Row],[DATA]]="","","02")</f>
        <v>02</v>
      </c>
      <c r="V1930" s="34"/>
      <c r="W1930" s="34"/>
      <c r="X1930" s="33"/>
      <c r="Y1930" s="23"/>
      <c r="Z1930" s="21" t="str">
        <f t="shared" si="670"/>
        <v>martedì</v>
      </c>
      <c r="AA1930" s="22">
        <f t="shared" si="671"/>
        <v>2.5</v>
      </c>
      <c r="AB1930" s="22" t="str">
        <f t="shared" si="672"/>
        <v>02:30</v>
      </c>
      <c r="AC1930" s="22" t="str">
        <f t="shared" si="673"/>
        <v>NO</v>
      </c>
      <c r="AD1930" s="46"/>
      <c r="AE1930" s="85">
        <v>45867</v>
      </c>
      <c r="AF1930" s="86" t="s">
        <v>63</v>
      </c>
      <c r="AG1930" s="86" t="s">
        <v>267</v>
      </c>
      <c r="AH1930" s="86">
        <v>5400259163</v>
      </c>
      <c r="AI1930" s="86">
        <v>10</v>
      </c>
      <c r="AJ1930" s="87">
        <v>8.3000000000000007</v>
      </c>
      <c r="AK1930" s="87">
        <v>11</v>
      </c>
      <c r="AL1930" s="87">
        <v>5</v>
      </c>
      <c r="AM1930" s="86" t="s">
        <v>340</v>
      </c>
      <c r="AN1930" s="86" t="s">
        <v>45</v>
      </c>
      <c r="AO1930" s="75" t="s">
        <v>61</v>
      </c>
    </row>
    <row r="1931" spans="1:41" ht="14.45" customHeight="1">
      <c r="A1931" s="38"/>
      <c r="B1931" s="11">
        <f t="shared" si="660"/>
        <v>45867</v>
      </c>
      <c r="C1931" s="39">
        <f t="shared" si="677"/>
        <v>5400257239</v>
      </c>
      <c r="D1931" s="50" t="str">
        <f>IF(AF1931="", "", IFERROR(TEXT(INDEX(Tabella4[N°], MATCH("*"&amp;AF1931&amp;"*", Tabella4[DIPENDENTE], 0)), "0000"), "Non trovato"))</f>
        <v>0552</v>
      </c>
      <c r="E1931" s="50" t="str">
        <f>IF(AG1931="", "", IF(ISERROR(MATCH("*"&amp;AG1931&amp;"*", Tabella4[DIPENDENTE], 0)), "Non trovato", TEXT(INDEX(Tabella4[N°], MATCH("*"&amp;AG1931&amp;"*", Tabella4[DIPENDENTE], 0)), "0000")))</f>
        <v>0285</v>
      </c>
      <c r="F1931" s="48" t="str">
        <f t="shared" si="661"/>
        <v>DI MARE</v>
      </c>
      <c r="G1931" s="48" t="str">
        <f t="shared" si="662"/>
        <v>GALIFFI</v>
      </c>
      <c r="H1931" s="57"/>
      <c r="I1931" s="68" t="str">
        <f t="shared" si="663"/>
        <v>02</v>
      </c>
      <c r="J1931" s="39" t="str">
        <f t="shared" si="674"/>
        <v/>
      </c>
      <c r="K1931" s="40" t="str">
        <f t="shared" si="675"/>
        <v>03:00</v>
      </c>
      <c r="L1931" s="48"/>
      <c r="M1931" s="41" t="str">
        <f t="shared" si="676"/>
        <v/>
      </c>
      <c r="N1931" s="41" t="str">
        <f t="shared" si="664"/>
        <v/>
      </c>
      <c r="O1931" s="10" t="str">
        <f t="shared" si="665"/>
        <v>03:00</v>
      </c>
      <c r="P1931" s="10" t="str">
        <f t="shared" si="666"/>
        <v/>
      </c>
      <c r="Q1931" s="48" t="str">
        <f t="shared" si="667"/>
        <v/>
      </c>
      <c r="R1931" s="48" t="str">
        <f t="shared" si="668"/>
        <v/>
      </c>
      <c r="S1931" s="42" t="str">
        <f t="shared" si="669"/>
        <v>DOPPIO</v>
      </c>
      <c r="T1931" s="57" t="str">
        <f>Tabella3[[#This Row],[Descrizione Attività]]</f>
        <v>ARCOM BLE PON: squ ele corrett Luglio</v>
      </c>
      <c r="U1931" s="57" t="str">
        <f>IF(Tabella1[[#This Row],[DATA]]="","","02")</f>
        <v>02</v>
      </c>
      <c r="V1931" s="34"/>
      <c r="W1931" s="34"/>
      <c r="X1931" s="33"/>
      <c r="Y1931" s="23"/>
      <c r="Z1931" s="21" t="str">
        <f t="shared" si="670"/>
        <v>martedì</v>
      </c>
      <c r="AA1931" s="22">
        <f t="shared" si="671"/>
        <v>3</v>
      </c>
      <c r="AB1931" s="22" t="str">
        <f t="shared" si="672"/>
        <v>03:00</v>
      </c>
      <c r="AC1931" s="22" t="str">
        <f t="shared" si="673"/>
        <v>NO</v>
      </c>
      <c r="AD1931" s="46"/>
      <c r="AE1931" s="85">
        <v>45867</v>
      </c>
      <c r="AF1931" s="86" t="s">
        <v>63</v>
      </c>
      <c r="AG1931" s="86" t="s">
        <v>267</v>
      </c>
      <c r="AH1931" s="86">
        <v>5400257239</v>
      </c>
      <c r="AI1931" s="86">
        <v>10</v>
      </c>
      <c r="AJ1931" s="87">
        <v>11</v>
      </c>
      <c r="AK1931" s="87">
        <v>14</v>
      </c>
      <c r="AL1931" s="87">
        <v>6</v>
      </c>
      <c r="AM1931" s="86" t="s">
        <v>258</v>
      </c>
      <c r="AN1931" s="86" t="s">
        <v>45</v>
      </c>
      <c r="AO1931" s="75" t="s">
        <v>61</v>
      </c>
    </row>
    <row r="1932" spans="1:41" ht="14.45" customHeight="1">
      <c r="A1932" s="38"/>
      <c r="B1932" s="11">
        <f t="shared" si="660"/>
        <v>45867</v>
      </c>
      <c r="C1932" s="39" t="str">
        <f t="shared" si="677"/>
        <v>23/134</v>
      </c>
      <c r="D1932" s="50" t="str">
        <f>IF(AF1932="", "", IFERROR(TEXT(INDEX(Tabella4[N°], MATCH("*"&amp;AF1932&amp;"*", Tabella4[DIPENDENTE], 0)), "0000"), "Non trovato"))</f>
        <v>0552</v>
      </c>
      <c r="E1932" s="50" t="str">
        <f>IF(AG1932="", "", IF(ISERROR(MATCH("*"&amp;AG1932&amp;"*", Tabella4[DIPENDENTE], 0)), "Non trovato", TEXT(INDEX(Tabella4[N°], MATCH("*"&amp;AG1932&amp;"*", Tabella4[DIPENDENTE], 0)), "0000")))</f>
        <v>1976</v>
      </c>
      <c r="F1932" s="48" t="str">
        <f t="shared" si="661"/>
        <v>DI MARE</v>
      </c>
      <c r="G1932" s="48" t="str">
        <f t="shared" si="662"/>
        <v>RIZZA F</v>
      </c>
      <c r="H1932" s="57"/>
      <c r="I1932" s="68" t="str">
        <f t="shared" si="663"/>
        <v>02</v>
      </c>
      <c r="J1932" s="39" t="str">
        <f t="shared" si="674"/>
        <v/>
      </c>
      <c r="K1932" s="40" t="str">
        <f t="shared" si="675"/>
        <v>02:30</v>
      </c>
      <c r="L1932" s="48"/>
      <c r="M1932" s="41" t="str">
        <f t="shared" si="676"/>
        <v/>
      </c>
      <c r="N1932" s="41" t="str">
        <f t="shared" si="664"/>
        <v/>
      </c>
      <c r="O1932" s="10" t="str">
        <f t="shared" si="665"/>
        <v>02:30</v>
      </c>
      <c r="P1932" s="10" t="str">
        <f t="shared" si="666"/>
        <v/>
      </c>
      <c r="Q1932" s="48" t="str">
        <f t="shared" si="667"/>
        <v/>
      </c>
      <c r="R1932" s="48" t="str">
        <f t="shared" si="668"/>
        <v/>
      </c>
      <c r="S1932" s="42" t="str">
        <f t="shared" si="669"/>
        <v>DOPPIO</v>
      </c>
      <c r="T1932" s="57" t="str">
        <f>Tabella3[[#This Row],[Descrizione Attività]]</f>
        <v>Ripr. Funz. Alimentazione 1° Piano Top Managment(PREV.4062)</v>
      </c>
      <c r="U1932" s="57" t="str">
        <f>IF(Tabella1[[#This Row],[DATA]]="","","02")</f>
        <v>02</v>
      </c>
      <c r="V1932" s="34"/>
      <c r="W1932" s="34"/>
      <c r="X1932" s="33"/>
      <c r="Y1932" s="23"/>
      <c r="Z1932" s="21" t="str">
        <f t="shared" si="670"/>
        <v>martedì</v>
      </c>
      <c r="AA1932" s="22">
        <f t="shared" si="671"/>
        <v>2.5</v>
      </c>
      <c r="AB1932" s="22" t="str">
        <f t="shared" si="672"/>
        <v>02:30</v>
      </c>
      <c r="AC1932" s="22" t="str">
        <f t="shared" si="673"/>
        <v>NO</v>
      </c>
      <c r="AD1932" s="46"/>
      <c r="AE1932" s="85">
        <v>45867</v>
      </c>
      <c r="AF1932" s="86" t="s">
        <v>63</v>
      </c>
      <c r="AG1932" s="86" t="s">
        <v>77</v>
      </c>
      <c r="AH1932" s="86" t="s">
        <v>294</v>
      </c>
      <c r="AI1932" s="86"/>
      <c r="AJ1932" s="87">
        <v>14</v>
      </c>
      <c r="AK1932" s="87">
        <v>16.3</v>
      </c>
      <c r="AL1932" s="87">
        <v>5</v>
      </c>
      <c r="AM1932" s="86" t="s">
        <v>341</v>
      </c>
      <c r="AN1932" s="86" t="s">
        <v>49</v>
      </c>
      <c r="AO1932" s="75">
        <v>0</v>
      </c>
    </row>
    <row r="1933" spans="1:41" ht="14.45" customHeight="1">
      <c r="A1933" s="38"/>
      <c r="B1933" s="11">
        <f t="shared" si="660"/>
        <v>45867</v>
      </c>
      <c r="C1933" s="39">
        <f t="shared" si="677"/>
        <v>5400243313</v>
      </c>
      <c r="D1933" s="50" t="str">
        <f>IF(AF1933="", "", IFERROR(TEXT(INDEX(Tabella4[N°], MATCH("*"&amp;AF1933&amp;"*", Tabella4[DIPENDENTE], 0)), "0000"), "Non trovato"))</f>
        <v>1833</v>
      </c>
      <c r="E1933" s="50" t="str">
        <f>IF(AG1933="", "", IF(ISERROR(MATCH("*"&amp;AG1933&amp;"*", Tabella4[DIPENDENTE], 0)), "Non trovato", TEXT(INDEX(Tabella4[N°], MATCH("*"&amp;AG1933&amp;"*", Tabella4[DIPENDENTE], 0)), "0000")))</f>
        <v>0315</v>
      </c>
      <c r="F1933" s="48" t="str">
        <f t="shared" si="661"/>
        <v>MICELI</v>
      </c>
      <c r="G1933" s="48" t="str">
        <f t="shared" si="662"/>
        <v>MIGNOSA F</v>
      </c>
      <c r="H1933" s="57"/>
      <c r="I1933" s="68" t="str">
        <f t="shared" si="663"/>
        <v>02</v>
      </c>
      <c r="J1933" s="39" t="str">
        <f t="shared" si="674"/>
        <v/>
      </c>
      <c r="K1933" s="40" t="str">
        <f t="shared" si="675"/>
        <v>08:00</v>
      </c>
      <c r="L1933" s="48"/>
      <c r="M1933" s="41" t="str">
        <f t="shared" si="676"/>
        <v/>
      </c>
      <c r="N1933" s="41" t="str">
        <f t="shared" si="664"/>
        <v/>
      </c>
      <c r="O1933" s="10" t="str">
        <f t="shared" si="665"/>
        <v>08:00</v>
      </c>
      <c r="P1933" s="10" t="str">
        <f t="shared" si="666"/>
        <v/>
      </c>
      <c r="Q1933" s="48" t="str">
        <f t="shared" si="667"/>
        <v/>
      </c>
      <c r="R1933" s="48" t="str">
        <f t="shared" si="668"/>
        <v/>
      </c>
      <c r="S1933" s="42" t="str">
        <f t="shared" si="669"/>
        <v>DOPPIO</v>
      </c>
      <c r="T1933" s="57" t="str">
        <f>Tabella3[[#This Row],[Descrizione Attività]]</f>
        <v>Assistenza ELE attività edili_2025</v>
      </c>
      <c r="U1933" s="57" t="str">
        <f>IF(Tabella1[[#This Row],[DATA]]="","","02")</f>
        <v>02</v>
      </c>
      <c r="V1933" s="34"/>
      <c r="W1933" s="34"/>
      <c r="X1933" s="33"/>
      <c r="Y1933" s="23"/>
      <c r="Z1933" s="21" t="str">
        <f t="shared" si="670"/>
        <v>martedì</v>
      </c>
      <c r="AA1933" s="22">
        <f t="shared" si="671"/>
        <v>8</v>
      </c>
      <c r="AB1933" s="22" t="str">
        <f t="shared" si="672"/>
        <v>08:00</v>
      </c>
      <c r="AC1933" s="22" t="str">
        <f t="shared" si="673"/>
        <v>NO</v>
      </c>
      <c r="AD1933" s="46"/>
      <c r="AE1933" s="85">
        <v>45867</v>
      </c>
      <c r="AF1933" s="86" t="s">
        <v>82</v>
      </c>
      <c r="AG1933" s="86" t="s">
        <v>66</v>
      </c>
      <c r="AH1933" s="86">
        <v>5400243313</v>
      </c>
      <c r="AI1933" s="86">
        <v>10</v>
      </c>
      <c r="AJ1933" s="87">
        <v>6</v>
      </c>
      <c r="AK1933" s="87">
        <v>14</v>
      </c>
      <c r="AL1933" s="87">
        <v>16</v>
      </c>
      <c r="AM1933" s="86" t="s">
        <v>145</v>
      </c>
      <c r="AN1933" s="86" t="s">
        <v>45</v>
      </c>
      <c r="AO1933" s="75" t="s">
        <v>61</v>
      </c>
    </row>
    <row r="1934" spans="1:41" ht="14.45" customHeight="1">
      <c r="A1934" s="38"/>
      <c r="B1934" s="11">
        <f t="shared" si="660"/>
        <v>45867</v>
      </c>
      <c r="C1934" s="39">
        <f t="shared" si="677"/>
        <v>5400258563</v>
      </c>
      <c r="D1934" s="50" t="str">
        <f>IF(AF1934="", "", IFERROR(TEXT(INDEX(Tabella4[N°], MATCH("*"&amp;AF1934&amp;"*", Tabella4[DIPENDENTE], 0)), "0000"), "Non trovato"))</f>
        <v>2114</v>
      </c>
      <c r="E1934" s="50" t="str">
        <f>IF(AG1934="", "", IF(ISERROR(MATCH("*"&amp;AG1934&amp;"*", Tabella4[DIPENDENTE], 0)), "Non trovato", TEXT(INDEX(Tabella4[N°], MATCH("*"&amp;AG1934&amp;"*", Tabella4[DIPENDENTE], 0)), "0000")))</f>
        <v>0475</v>
      </c>
      <c r="F1934" s="48" t="str">
        <f t="shared" si="661"/>
        <v>GUARINO</v>
      </c>
      <c r="G1934" s="48" t="str">
        <f t="shared" si="662"/>
        <v>TRINGALI</v>
      </c>
      <c r="H1934" s="57"/>
      <c r="I1934" s="68" t="str">
        <f t="shared" si="663"/>
        <v>02</v>
      </c>
      <c r="J1934" s="39" t="str">
        <f t="shared" si="674"/>
        <v/>
      </c>
      <c r="K1934" s="40" t="str">
        <f t="shared" si="675"/>
        <v>02:00</v>
      </c>
      <c r="L1934" s="48"/>
      <c r="M1934" s="41" t="str">
        <f t="shared" si="676"/>
        <v/>
      </c>
      <c r="N1934" s="41" t="str">
        <f t="shared" si="664"/>
        <v/>
      </c>
      <c r="O1934" s="10" t="str">
        <f t="shared" si="665"/>
        <v>02:00</v>
      </c>
      <c r="P1934" s="10" t="str">
        <f t="shared" si="666"/>
        <v/>
      </c>
      <c r="Q1934" s="48" t="str">
        <f t="shared" si="667"/>
        <v/>
      </c>
      <c r="R1934" s="48" t="str">
        <f t="shared" si="668"/>
        <v/>
      </c>
      <c r="S1934" s="42" t="str">
        <f t="shared" si="669"/>
        <v>DOPPIO</v>
      </c>
      <c r="T1934" s="57" t="str">
        <f>Tabella3[[#This Row],[Descrizione Attività]]</f>
        <v>600: Ricerca guasti impianto luce</v>
      </c>
      <c r="U1934" s="57" t="str">
        <f>IF(Tabella1[[#This Row],[DATA]]="","","02")</f>
        <v>02</v>
      </c>
      <c r="V1934" s="34"/>
      <c r="W1934" s="34"/>
      <c r="X1934" s="33"/>
      <c r="Y1934" s="23"/>
      <c r="Z1934" s="21" t="str">
        <f t="shared" si="670"/>
        <v>martedì</v>
      </c>
      <c r="AA1934" s="22">
        <f t="shared" si="671"/>
        <v>2</v>
      </c>
      <c r="AB1934" s="22" t="str">
        <f t="shared" si="672"/>
        <v>02:00</v>
      </c>
      <c r="AC1934" s="22" t="str">
        <f t="shared" si="673"/>
        <v>NO</v>
      </c>
      <c r="AD1934" s="46"/>
      <c r="AE1934" s="85">
        <v>45867</v>
      </c>
      <c r="AF1934" s="86" t="s">
        <v>43</v>
      </c>
      <c r="AG1934" s="86" t="s">
        <v>57</v>
      </c>
      <c r="AH1934" s="86">
        <v>5400258563</v>
      </c>
      <c r="AI1934" s="86">
        <v>10</v>
      </c>
      <c r="AJ1934" s="87">
        <v>6</v>
      </c>
      <c r="AK1934" s="87">
        <v>8</v>
      </c>
      <c r="AL1934" s="87">
        <v>4</v>
      </c>
      <c r="AM1934" s="86" t="s">
        <v>305</v>
      </c>
      <c r="AN1934" s="86" t="s">
        <v>45</v>
      </c>
      <c r="AO1934" s="75" t="s">
        <v>61</v>
      </c>
    </row>
    <row r="1935" spans="1:41" ht="14.45" customHeight="1">
      <c r="A1935" s="38"/>
      <c r="B1935" s="11">
        <f t="shared" si="660"/>
        <v>45867</v>
      </c>
      <c r="C1935" s="39">
        <f t="shared" si="677"/>
        <v>5400258563</v>
      </c>
      <c r="D1935" s="50" t="str">
        <f>IF(AF1935="", "", IFERROR(TEXT(INDEX(Tabella4[N°], MATCH("*"&amp;AF1935&amp;"*", Tabella4[DIPENDENTE], 0)), "0000"), "Non trovato"))</f>
        <v>2114</v>
      </c>
      <c r="E1935" s="50" t="str">
        <f>IF(AG1935="", "", IF(ISERROR(MATCH("*"&amp;AG1935&amp;"*", Tabella4[DIPENDENTE], 0)), "Non trovato", TEXT(INDEX(Tabella4[N°], MATCH("*"&amp;AG1935&amp;"*", Tabella4[DIPENDENTE], 0)), "0000")))</f>
        <v>1904</v>
      </c>
      <c r="F1935" s="48" t="str">
        <f t="shared" si="661"/>
        <v>GUARINO</v>
      </c>
      <c r="G1935" s="48" t="str">
        <f t="shared" si="662"/>
        <v>LA ROCCA</v>
      </c>
      <c r="H1935" s="57"/>
      <c r="I1935" s="68" t="str">
        <f t="shared" si="663"/>
        <v>02</v>
      </c>
      <c r="J1935" s="39" t="str">
        <f t="shared" si="674"/>
        <v/>
      </c>
      <c r="K1935" s="40" t="str">
        <f t="shared" si="675"/>
        <v>06:00</v>
      </c>
      <c r="L1935" s="48"/>
      <c r="M1935" s="41" t="str">
        <f t="shared" si="676"/>
        <v/>
      </c>
      <c r="N1935" s="41" t="str">
        <f t="shared" si="664"/>
        <v/>
      </c>
      <c r="O1935" s="10" t="str">
        <f t="shared" si="665"/>
        <v>06:00</v>
      </c>
      <c r="P1935" s="10" t="str">
        <f t="shared" si="666"/>
        <v/>
      </c>
      <c r="Q1935" s="48" t="str">
        <f t="shared" si="667"/>
        <v/>
      </c>
      <c r="R1935" s="48" t="str">
        <f t="shared" si="668"/>
        <v/>
      </c>
      <c r="S1935" s="42" t="str">
        <f t="shared" si="669"/>
        <v>DOPPIO</v>
      </c>
      <c r="T1935" s="57" t="str">
        <f>Tabella3[[#This Row],[Descrizione Attività]]</f>
        <v>600: Ricerca guasti impianto luce</v>
      </c>
      <c r="U1935" s="57" t="str">
        <f>IF(Tabella1[[#This Row],[DATA]]="","","02")</f>
        <v>02</v>
      </c>
      <c r="V1935" s="34"/>
      <c r="W1935" s="34"/>
      <c r="X1935" s="33"/>
      <c r="Y1935" s="23"/>
      <c r="Z1935" s="21" t="str">
        <f t="shared" si="670"/>
        <v>martedì</v>
      </c>
      <c r="AA1935" s="22">
        <f t="shared" si="671"/>
        <v>6</v>
      </c>
      <c r="AB1935" s="22" t="str">
        <f t="shared" si="672"/>
        <v>06:00</v>
      </c>
      <c r="AC1935" s="22" t="str">
        <f t="shared" si="673"/>
        <v>NO</v>
      </c>
      <c r="AD1935" s="46"/>
      <c r="AE1935" s="85">
        <v>45867</v>
      </c>
      <c r="AF1935" s="86" t="s">
        <v>43</v>
      </c>
      <c r="AG1935" s="86" t="s">
        <v>59</v>
      </c>
      <c r="AH1935" s="86">
        <v>5400258563</v>
      </c>
      <c r="AI1935" s="86">
        <v>10</v>
      </c>
      <c r="AJ1935" s="87">
        <v>8</v>
      </c>
      <c r="AK1935" s="87">
        <v>14</v>
      </c>
      <c r="AL1935" s="87">
        <v>12</v>
      </c>
      <c r="AM1935" s="86" t="s">
        <v>305</v>
      </c>
      <c r="AN1935" s="86" t="s">
        <v>45</v>
      </c>
      <c r="AO1935" s="75" t="s">
        <v>61</v>
      </c>
    </row>
    <row r="1936" spans="1:41" ht="14.45" customHeight="1">
      <c r="A1936" s="38"/>
      <c r="B1936" s="11">
        <f t="shared" si="660"/>
        <v>45867</v>
      </c>
      <c r="C1936" s="39">
        <f t="shared" si="677"/>
        <v>404</v>
      </c>
      <c r="D1936" s="50" t="str">
        <f>IF(AF1936="", "", IFERROR(TEXT(INDEX(Tabella4[N°], MATCH("*"&amp;AF1936&amp;"*", Tabella4[DIPENDENTE], 0)), "0000"), "Non trovato"))</f>
        <v>2011</v>
      </c>
      <c r="E1936" s="50" t="str">
        <f>IF(AG1936="", "", IF(ISERROR(MATCH("*"&amp;AG1936&amp;"*", Tabella4[DIPENDENTE], 0)), "Non trovato", TEXT(INDEX(Tabella4[N°], MATCH("*"&amp;AG1936&amp;"*", Tabella4[DIPENDENTE], 0)), "0000")))</f>
        <v/>
      </c>
      <c r="F1936" s="48" t="str">
        <f t="shared" si="661"/>
        <v>SCAVULLO</v>
      </c>
      <c r="G1936" s="48" t="str">
        <f t="shared" si="662"/>
        <v/>
      </c>
      <c r="H1936" s="57"/>
      <c r="I1936" s="68" t="str">
        <f t="shared" si="663"/>
        <v>02</v>
      </c>
      <c r="J1936" s="39" t="str">
        <f t="shared" si="674"/>
        <v>08:00</v>
      </c>
      <c r="K1936" s="40" t="str">
        <f t="shared" si="675"/>
        <v/>
      </c>
      <c r="L1936" s="48"/>
      <c r="M1936" s="41" t="str">
        <f t="shared" si="676"/>
        <v/>
      </c>
      <c r="N1936" s="41" t="str">
        <f t="shared" si="664"/>
        <v/>
      </c>
      <c r="O1936" s="10" t="str">
        <f t="shared" si="665"/>
        <v>08:00</v>
      </c>
      <c r="P1936" s="10" t="str">
        <f t="shared" si="666"/>
        <v/>
      </c>
      <c r="Q1936" s="48" t="str">
        <f t="shared" si="667"/>
        <v/>
      </c>
      <c r="R1936" s="48" t="str">
        <f t="shared" si="668"/>
        <v/>
      </c>
      <c r="S1936" s="42" t="str">
        <f t="shared" si="669"/>
        <v>SINGOLO</v>
      </c>
      <c r="T1936" s="57" t="str">
        <f>Tabella3[[#This Row],[Descrizione Attività]]</f>
        <v>ORE CONTO PROPRIO</v>
      </c>
      <c r="U1936" s="57" t="str">
        <f>IF(Tabella1[[#This Row],[DATA]]="","","02")</f>
        <v>02</v>
      </c>
      <c r="V1936" s="34"/>
      <c r="W1936" s="34"/>
      <c r="X1936" s="33"/>
      <c r="Y1936" s="23"/>
      <c r="Z1936" s="21" t="str">
        <f t="shared" si="670"/>
        <v>martedì</v>
      </c>
      <c r="AA1936" s="22">
        <f t="shared" si="671"/>
        <v>8</v>
      </c>
      <c r="AB1936" s="22" t="str">
        <f t="shared" si="672"/>
        <v>08:00</v>
      </c>
      <c r="AC1936" s="22" t="str">
        <f t="shared" si="673"/>
        <v>NO</v>
      </c>
      <c r="AD1936" s="46"/>
      <c r="AE1936" s="85">
        <v>45867</v>
      </c>
      <c r="AF1936" s="86" t="s">
        <v>84</v>
      </c>
      <c r="AG1936" s="86"/>
      <c r="AH1936" s="86">
        <v>4041</v>
      </c>
      <c r="AI1936" s="86">
        <v>10</v>
      </c>
      <c r="AJ1936" s="87">
        <v>6</v>
      </c>
      <c r="AK1936" s="87">
        <v>14</v>
      </c>
      <c r="AL1936" s="87">
        <v>8</v>
      </c>
      <c r="AM1936" s="86" t="s">
        <v>62</v>
      </c>
      <c r="AN1936" s="86" t="s">
        <v>49</v>
      </c>
      <c r="AO1936" s="75">
        <v>4041</v>
      </c>
    </row>
    <row r="1937" spans="1:41" ht="14.45" customHeight="1">
      <c r="A1937" s="38"/>
      <c r="B1937" s="12">
        <f t="shared" si="660"/>
        <v>45867</v>
      </c>
      <c r="C1937" s="39">
        <f t="shared" si="677"/>
        <v>5400257239</v>
      </c>
      <c r="D1937" s="52" t="str">
        <f>IF(AF1937="", "", IFERROR(TEXT(INDEX(Tabella4[N°], MATCH("*"&amp;AF1937&amp;"*", Tabella4[DIPENDENTE], 0)), "0000"), "Non trovato"))</f>
        <v>2203</v>
      </c>
      <c r="E1937" s="52" t="str">
        <f>IF(AG1937="", "", IF(ISERROR(MATCH("*"&amp;AG1937&amp;"*", Tabella4[DIPENDENTE], 0)), "Non trovato", TEXT(INDEX(Tabella4[N°], MATCH("*"&amp;AG1937&amp;"*", Tabella4[DIPENDENTE], 0)), "0000")))</f>
        <v>2136</v>
      </c>
      <c r="F1937" s="48" t="str">
        <f t="shared" si="661"/>
        <v>RICCIOLI</v>
      </c>
      <c r="G1937" s="48" t="str">
        <f t="shared" si="662"/>
        <v>INTURRISI</v>
      </c>
      <c r="H1937" s="57"/>
      <c r="I1937" s="68" t="str">
        <f t="shared" si="663"/>
        <v>02</v>
      </c>
      <c r="J1937" s="39" t="str">
        <f t="shared" si="674"/>
        <v/>
      </c>
      <c r="K1937" s="40" t="str">
        <f t="shared" si="675"/>
        <v>08:00</v>
      </c>
      <c r="L1937" s="48"/>
      <c r="M1937" s="41" t="str">
        <f t="shared" si="676"/>
        <v/>
      </c>
      <c r="N1937" s="41" t="str">
        <f t="shared" si="664"/>
        <v/>
      </c>
      <c r="O1937" s="10" t="str">
        <f t="shared" si="665"/>
        <v>08:00</v>
      </c>
      <c r="P1937" s="10" t="str">
        <f t="shared" si="666"/>
        <v/>
      </c>
      <c r="Q1937" s="48" t="str">
        <f t="shared" si="667"/>
        <v/>
      </c>
      <c r="R1937" s="48" t="str">
        <f t="shared" si="668"/>
        <v/>
      </c>
      <c r="S1937" s="42" t="str">
        <f t="shared" si="669"/>
        <v>DOPPIO</v>
      </c>
      <c r="T1937" s="57" t="str">
        <f>Tabella3[[#This Row],[Descrizione Attività]]</f>
        <v>ARCOM BLE PON: squ ele corrett Luglio</v>
      </c>
      <c r="U1937" s="57" t="str">
        <f>IF(Tabella1[[#This Row],[DATA]]="","","02")</f>
        <v>02</v>
      </c>
      <c r="V1937" s="34"/>
      <c r="W1937" s="34"/>
      <c r="X1937" s="33"/>
      <c r="Y1937" s="23"/>
      <c r="Z1937" s="21" t="str">
        <f t="shared" si="670"/>
        <v>martedì</v>
      </c>
      <c r="AA1937" s="22">
        <f t="shared" si="671"/>
        <v>8</v>
      </c>
      <c r="AB1937" s="22" t="str">
        <f t="shared" si="672"/>
        <v>08:00</v>
      </c>
      <c r="AC1937" s="22" t="str">
        <f t="shared" si="673"/>
        <v>NO</v>
      </c>
      <c r="AD1937" s="46"/>
      <c r="AE1937" s="85">
        <v>45867</v>
      </c>
      <c r="AF1937" s="86" t="s">
        <v>65</v>
      </c>
      <c r="AG1937" s="86" t="s">
        <v>264</v>
      </c>
      <c r="AH1937" s="86">
        <v>5400257239</v>
      </c>
      <c r="AI1937" s="86">
        <v>10</v>
      </c>
      <c r="AJ1937" s="87">
        <v>6</v>
      </c>
      <c r="AK1937" s="87">
        <v>14</v>
      </c>
      <c r="AL1937" s="87">
        <v>16</v>
      </c>
      <c r="AM1937" s="86" t="s">
        <v>258</v>
      </c>
      <c r="AN1937" s="86" t="s">
        <v>45</v>
      </c>
      <c r="AO1937" s="75" t="s">
        <v>61</v>
      </c>
    </row>
    <row r="1938" spans="1:41" ht="14.45" customHeight="1">
      <c r="A1938" s="38"/>
      <c r="B1938" s="12">
        <f t="shared" si="660"/>
        <v>45867</v>
      </c>
      <c r="C1938" s="39">
        <f t="shared" si="677"/>
        <v>5400259314</v>
      </c>
      <c r="D1938" s="52" t="str">
        <f>IF(AF1938="", "", IFERROR(TEXT(INDEX(Tabella4[N°], MATCH("*"&amp;AF1938&amp;"*", Tabella4[DIPENDENTE], 0)), "0000"), "Non trovato"))</f>
        <v>0242</v>
      </c>
      <c r="E1938" s="52" t="str">
        <f>IF(AG1938="", "", IF(ISERROR(MATCH("*"&amp;AG1938&amp;"*", Tabella4[DIPENDENTE], 0)), "Non trovato", TEXT(INDEX(Tabella4[N°], MATCH("*"&amp;AG1938&amp;"*", Tabella4[DIPENDENTE], 0)), "0000")))</f>
        <v/>
      </c>
      <c r="F1938" s="48" t="str">
        <f t="shared" si="661"/>
        <v>OGNISANTI A</v>
      </c>
      <c r="G1938" s="48" t="str">
        <f t="shared" si="662"/>
        <v/>
      </c>
      <c r="H1938" s="57"/>
      <c r="I1938" s="68" t="str">
        <f t="shared" si="663"/>
        <v>02</v>
      </c>
      <c r="J1938" s="39" t="str">
        <f t="shared" si="674"/>
        <v/>
      </c>
      <c r="K1938" s="40" t="str">
        <f t="shared" si="675"/>
        <v>05:30</v>
      </c>
      <c r="L1938" s="48"/>
      <c r="M1938" s="41" t="str">
        <f t="shared" si="676"/>
        <v/>
      </c>
      <c r="N1938" s="41" t="str">
        <f t="shared" si="664"/>
        <v/>
      </c>
      <c r="O1938" s="10" t="str">
        <f t="shared" si="665"/>
        <v>05:30</v>
      </c>
      <c r="P1938" s="10" t="str">
        <f t="shared" si="666"/>
        <v/>
      </c>
      <c r="Q1938" s="48" t="str">
        <f t="shared" si="667"/>
        <v/>
      </c>
      <c r="R1938" s="48" t="str">
        <f t="shared" si="668"/>
        <v/>
      </c>
      <c r="S1938" s="42" t="str">
        <f t="shared" si="669"/>
        <v>SINGOLO</v>
      </c>
      <c r="T1938" s="57" t="str">
        <f>Tabella3[[#This Row],[Descrizione Attività]]</f>
        <v>Chiam CTG per Ripr. Funz. MP106B IMP 1000 (PREV.4061)</v>
      </c>
      <c r="U1938" s="57" t="str">
        <f>IF(Tabella1[[#This Row],[DATA]]="","","02")</f>
        <v>02</v>
      </c>
      <c r="V1938" s="34"/>
      <c r="W1938" s="34"/>
      <c r="X1938" s="33"/>
      <c r="Y1938" s="23"/>
      <c r="Z1938" s="21" t="str">
        <f t="shared" si="670"/>
        <v>martedì</v>
      </c>
      <c r="AA1938" s="22">
        <f t="shared" si="671"/>
        <v>5.5</v>
      </c>
      <c r="AB1938" s="22" t="str">
        <f t="shared" si="672"/>
        <v>05:30</v>
      </c>
      <c r="AC1938" s="22" t="str">
        <f t="shared" si="673"/>
        <v>NO</v>
      </c>
      <c r="AD1938" s="46"/>
      <c r="AE1938" s="85">
        <v>45867</v>
      </c>
      <c r="AF1938" s="86" t="s">
        <v>72</v>
      </c>
      <c r="AG1938" s="86"/>
      <c r="AH1938" s="86">
        <v>5400259314</v>
      </c>
      <c r="AI1938" s="86">
        <v>10</v>
      </c>
      <c r="AJ1938" s="87">
        <v>17</v>
      </c>
      <c r="AK1938" s="87">
        <v>22.3</v>
      </c>
      <c r="AL1938" s="87">
        <v>5.5</v>
      </c>
      <c r="AM1938" s="86" t="s">
        <v>342</v>
      </c>
      <c r="AN1938" s="86" t="s">
        <v>45</v>
      </c>
      <c r="AO1938" s="75" t="s">
        <v>124</v>
      </c>
    </row>
    <row r="1939" spans="1:41" ht="14.45" customHeight="1">
      <c r="A1939" s="38"/>
      <c r="B1939" s="12">
        <f t="shared" si="660"/>
        <v>45867</v>
      </c>
      <c r="C1939" s="39">
        <f t="shared" si="677"/>
        <v>5400259314</v>
      </c>
      <c r="D1939" s="52" t="str">
        <f>IF(AF1939="", "", IFERROR(TEXT(INDEX(Tabella4[N°], MATCH("*"&amp;AF1939&amp;"*", Tabella4[DIPENDENTE], 0)), "0000"), "Non trovato"))</f>
        <v>1969</v>
      </c>
      <c r="E1939" s="52" t="str">
        <f>IF(AG1939="", "", IF(ISERROR(MATCH("*"&amp;AG1939&amp;"*", Tabella4[DIPENDENTE], 0)), "Non trovato", TEXT(INDEX(Tabella4[N°], MATCH("*"&amp;AG1939&amp;"*", Tabella4[DIPENDENTE], 0)), "0000")))</f>
        <v/>
      </c>
      <c r="F1939" s="48" t="str">
        <f t="shared" si="661"/>
        <v>BELLISTRI</v>
      </c>
      <c r="G1939" s="48" t="str">
        <f t="shared" si="662"/>
        <v/>
      </c>
      <c r="H1939" s="57"/>
      <c r="I1939" s="68" t="str">
        <f t="shared" si="663"/>
        <v>02</v>
      </c>
      <c r="J1939" s="39" t="str">
        <f t="shared" si="674"/>
        <v/>
      </c>
      <c r="K1939" s="40" t="str">
        <f t="shared" si="675"/>
        <v>04:30</v>
      </c>
      <c r="L1939" s="48"/>
      <c r="M1939" s="41" t="str">
        <f t="shared" si="676"/>
        <v/>
      </c>
      <c r="N1939" s="41" t="str">
        <f t="shared" si="664"/>
        <v/>
      </c>
      <c r="O1939" s="10" t="str">
        <f t="shared" si="665"/>
        <v>04:30</v>
      </c>
      <c r="P1939" s="10" t="str">
        <f t="shared" si="666"/>
        <v/>
      </c>
      <c r="Q1939" s="48" t="str">
        <f t="shared" si="667"/>
        <v/>
      </c>
      <c r="R1939" s="48" t="str">
        <f t="shared" si="668"/>
        <v/>
      </c>
      <c r="S1939" s="42" t="str">
        <f t="shared" si="669"/>
        <v>SINGOLO</v>
      </c>
      <c r="T1939" s="57" t="str">
        <f>Tabella3[[#This Row],[Descrizione Attività]]</f>
        <v>Chiam CTG per Ripr. Funz. MP106B IMP 1000 (PREV.4061)</v>
      </c>
      <c r="U1939" s="57" t="str">
        <f>IF(Tabella1[[#This Row],[DATA]]="","","02")</f>
        <v>02</v>
      </c>
      <c r="V1939" s="34"/>
      <c r="W1939" s="34"/>
      <c r="X1939" s="33"/>
      <c r="Y1939" s="23"/>
      <c r="Z1939" s="21" t="str">
        <f t="shared" si="670"/>
        <v>martedì</v>
      </c>
      <c r="AA1939" s="22">
        <f t="shared" si="671"/>
        <v>4.5</v>
      </c>
      <c r="AB1939" s="22" t="str">
        <f t="shared" si="672"/>
        <v>04:30</v>
      </c>
      <c r="AC1939" s="22" t="str">
        <f t="shared" si="673"/>
        <v>NO</v>
      </c>
      <c r="AD1939" s="46"/>
      <c r="AE1939" s="85">
        <v>45867</v>
      </c>
      <c r="AF1939" s="86" t="s">
        <v>73</v>
      </c>
      <c r="AG1939" s="86"/>
      <c r="AH1939" s="86">
        <v>5400259314</v>
      </c>
      <c r="AI1939" s="86">
        <v>10</v>
      </c>
      <c r="AJ1939" s="87">
        <v>18</v>
      </c>
      <c r="AK1939" s="87">
        <v>22.3</v>
      </c>
      <c r="AL1939" s="87">
        <v>4.5</v>
      </c>
      <c r="AM1939" s="86" t="s">
        <v>342</v>
      </c>
      <c r="AN1939" s="86" t="s">
        <v>45</v>
      </c>
      <c r="AO1939" s="75" t="s">
        <v>124</v>
      </c>
    </row>
    <row r="1940" spans="1:41" ht="14.45" customHeight="1">
      <c r="A1940" s="38"/>
      <c r="B1940" s="12">
        <f t="shared" si="660"/>
        <v>45867</v>
      </c>
      <c r="C1940" s="39" t="str">
        <f t="shared" si="677"/>
        <v>ALTRO CANTIERE</v>
      </c>
      <c r="D1940" s="52" t="str">
        <f>IF(AF1940="", "", IFERROR(TEXT(INDEX(Tabella4[N°], MATCH("*"&amp;AF1940&amp;"*", Tabella4[DIPENDENTE], 0)), "0000"), "Non trovato"))</f>
        <v>0803</v>
      </c>
      <c r="E1940" s="52" t="str">
        <f>IF(AG1940="", "", IF(ISERROR(MATCH("*"&amp;AG1940&amp;"*", Tabella4[DIPENDENTE], 0)), "Non trovato", TEXT(INDEX(Tabella4[N°], MATCH("*"&amp;AG1940&amp;"*", Tabella4[DIPENDENTE], 0)), "0000")))</f>
        <v>2119</v>
      </c>
      <c r="F1940" s="48" t="str">
        <f t="shared" si="661"/>
        <v>SPINALI V</v>
      </c>
      <c r="G1940" s="48" t="str">
        <f t="shared" si="662"/>
        <v>PLATANIA M</v>
      </c>
      <c r="H1940" s="57"/>
      <c r="I1940" s="68" t="str">
        <f t="shared" si="663"/>
        <v>02</v>
      </c>
      <c r="J1940" s="39" t="str">
        <f t="shared" si="674"/>
        <v/>
      </c>
      <c r="K1940" s="40" t="str">
        <f t="shared" si="675"/>
        <v/>
      </c>
      <c r="L1940" s="48"/>
      <c r="M1940" s="41" t="str">
        <f t="shared" si="676"/>
        <v/>
      </c>
      <c r="N1940" s="41" t="str">
        <f t="shared" si="664"/>
        <v/>
      </c>
      <c r="O1940" s="10" t="str">
        <f t="shared" si="665"/>
        <v>08:00</v>
      </c>
      <c r="P1940" s="10" t="str">
        <f t="shared" si="666"/>
        <v/>
      </c>
      <c r="Q1940" s="48" t="str">
        <f t="shared" si="667"/>
        <v/>
      </c>
      <c r="R1940" s="48" t="str">
        <f t="shared" si="668"/>
        <v/>
      </c>
      <c r="S1940" s="42" t="str">
        <f t="shared" si="669"/>
        <v>DOPPIO</v>
      </c>
      <c r="T1940" s="57" t="str">
        <f>Tabella3[[#This Row],[Descrizione Attività]]</f>
        <v>ALTRO CANTIERE</v>
      </c>
      <c r="U1940" s="57" t="str">
        <f>IF(Tabella1[[#This Row],[DATA]]="","","02")</f>
        <v>02</v>
      </c>
      <c r="V1940" s="34"/>
      <c r="W1940" s="34"/>
      <c r="X1940" s="33"/>
      <c r="Y1940" s="23"/>
      <c r="Z1940" s="21" t="str">
        <f t="shared" si="670"/>
        <v>martedì</v>
      </c>
      <c r="AA1940" s="22">
        <f t="shared" si="671"/>
        <v>8</v>
      </c>
      <c r="AB1940" s="22" t="str">
        <f t="shared" si="672"/>
        <v>08:00</v>
      </c>
      <c r="AC1940" s="22" t="str">
        <f t="shared" si="673"/>
        <v>NO</v>
      </c>
      <c r="AD1940" s="46"/>
      <c r="AE1940" s="85">
        <v>45867</v>
      </c>
      <c r="AF1940" s="86" t="s">
        <v>69</v>
      </c>
      <c r="AG1940" s="86" t="s">
        <v>277</v>
      </c>
      <c r="AH1940" s="86">
        <v>4047</v>
      </c>
      <c r="AI1940" s="86">
        <v>10</v>
      </c>
      <c r="AJ1940" s="87">
        <v>6</v>
      </c>
      <c r="AK1940" s="87">
        <v>14</v>
      </c>
      <c r="AL1940" s="87">
        <v>16</v>
      </c>
      <c r="AM1940" s="86" t="s">
        <v>70</v>
      </c>
      <c r="AN1940" s="86" t="s">
        <v>49</v>
      </c>
      <c r="AO1940" s="75">
        <v>4047</v>
      </c>
    </row>
    <row r="1941" spans="1:41" ht="14.45" customHeight="1">
      <c r="A1941" s="38"/>
      <c r="B1941" s="13">
        <f t="shared" si="660"/>
        <v>45867</v>
      </c>
      <c r="C1941" s="39">
        <f t="shared" si="677"/>
        <v>5400257687</v>
      </c>
      <c r="D1941" s="53" t="str">
        <f>IF(AF1941="", "", IFERROR(TEXT(INDEX(Tabella4[N°], MATCH("*"&amp;AF1941&amp;"*", Tabella4[DIPENDENTE], 0)), "0000"), "Non trovato"))</f>
        <v>0242</v>
      </c>
      <c r="E1941" s="53" t="str">
        <f>IF(AG1941="", "", IF(ISERROR(MATCH("*"&amp;AG1941&amp;"*", Tabella4[DIPENDENTE], 0)), "Non trovato", TEXT(INDEX(Tabella4[N°], MATCH("*"&amp;AG1941&amp;"*", Tabella4[DIPENDENTE], 0)), "0000")))</f>
        <v>1969</v>
      </c>
      <c r="F1941" s="48" t="str">
        <f t="shared" si="661"/>
        <v>OGNISANTI A</v>
      </c>
      <c r="G1941" s="48" t="str">
        <f t="shared" si="662"/>
        <v>BELLISTRI</v>
      </c>
      <c r="H1941" s="57"/>
      <c r="I1941" s="68" t="str">
        <f t="shared" si="663"/>
        <v>02</v>
      </c>
      <c r="J1941" s="39" t="str">
        <f t="shared" si="674"/>
        <v/>
      </c>
      <c r="K1941" s="40" t="str">
        <f t="shared" si="675"/>
        <v>08:00</v>
      </c>
      <c r="L1941" s="48"/>
      <c r="M1941" s="41" t="str">
        <f t="shared" si="676"/>
        <v/>
      </c>
      <c r="N1941" s="41" t="str">
        <f t="shared" si="664"/>
        <v/>
      </c>
      <c r="O1941" s="10" t="str">
        <f t="shared" si="665"/>
        <v>08:00</v>
      </c>
      <c r="P1941" s="10" t="str">
        <f t="shared" si="666"/>
        <v/>
      </c>
      <c r="Q1941" s="48" t="str">
        <f t="shared" si="667"/>
        <v/>
      </c>
      <c r="R1941" s="48" t="str">
        <f t="shared" si="668"/>
        <v/>
      </c>
      <c r="S1941" s="42" t="str">
        <f t="shared" si="669"/>
        <v>DOPPIO</v>
      </c>
      <c r="T1941" s="57" t="str">
        <f>Tabella3[[#This Row],[Descrizione Attività]]</f>
        <v>C401-C405: smo/rim vent.da sostitituire</v>
      </c>
      <c r="U1941" s="57" t="str">
        <f>IF(Tabella1[[#This Row],[DATA]]="","","02")</f>
        <v>02</v>
      </c>
      <c r="V1941" s="34"/>
      <c r="W1941" s="34"/>
      <c r="X1941" s="33"/>
      <c r="Y1941" s="23"/>
      <c r="Z1941" s="21" t="str">
        <f t="shared" si="670"/>
        <v>martedì</v>
      </c>
      <c r="AA1941" s="22">
        <f t="shared" si="671"/>
        <v>8</v>
      </c>
      <c r="AB1941" s="22" t="str">
        <f t="shared" si="672"/>
        <v>08:00</v>
      </c>
      <c r="AC1941" s="22" t="str">
        <f t="shared" si="673"/>
        <v>NO</v>
      </c>
      <c r="AD1941" s="46"/>
      <c r="AE1941" s="85">
        <v>45867</v>
      </c>
      <c r="AF1941" s="86" t="s">
        <v>72</v>
      </c>
      <c r="AG1941" s="86" t="s">
        <v>73</v>
      </c>
      <c r="AH1941" s="86">
        <v>5400257687</v>
      </c>
      <c r="AI1941" s="86">
        <v>10</v>
      </c>
      <c r="AJ1941" s="87">
        <v>6</v>
      </c>
      <c r="AK1941" s="87">
        <v>14</v>
      </c>
      <c r="AL1941" s="87">
        <v>16</v>
      </c>
      <c r="AM1941" s="86" t="s">
        <v>279</v>
      </c>
      <c r="AN1941" s="86" t="s">
        <v>45</v>
      </c>
      <c r="AO1941" s="75" t="s">
        <v>124</v>
      </c>
    </row>
    <row r="1942" spans="1:41" ht="14.45" customHeight="1">
      <c r="A1942" s="38"/>
      <c r="B1942" s="9">
        <f t="shared" si="660"/>
        <v>45867</v>
      </c>
      <c r="C1942" s="39">
        <f t="shared" si="677"/>
        <v>5400259261</v>
      </c>
      <c r="D1942" s="38" t="str">
        <f>IF(AF1942="", "", IFERROR(TEXT(INDEX(Tabella4[N°], MATCH("*"&amp;AF1942&amp;"*", Tabella4[DIPENDENTE], 0)), "0000"), "Non trovato"))</f>
        <v>0242</v>
      </c>
      <c r="E1942" s="38" t="str">
        <f>IF(AG1942="", "", IF(ISERROR(MATCH("*"&amp;AG1942&amp;"*", Tabella4[DIPENDENTE], 0)), "Non trovato", TEXT(INDEX(Tabella4[N°], MATCH("*"&amp;AG1942&amp;"*", Tabella4[DIPENDENTE], 0)), "0000")))</f>
        <v>2136</v>
      </c>
      <c r="F1942" s="48" t="str">
        <f t="shared" si="661"/>
        <v>OGNISANTI A</v>
      </c>
      <c r="G1942" s="48" t="str">
        <f t="shared" si="662"/>
        <v>INTURRISI</v>
      </c>
      <c r="H1942" s="57"/>
      <c r="I1942" s="68" t="str">
        <f t="shared" si="663"/>
        <v>02</v>
      </c>
      <c r="J1942" s="39" t="str">
        <f t="shared" si="674"/>
        <v/>
      </c>
      <c r="K1942" s="40" t="str">
        <f t="shared" si="675"/>
        <v>02:00</v>
      </c>
      <c r="L1942" s="48"/>
      <c r="M1942" s="41" t="str">
        <f t="shared" si="676"/>
        <v/>
      </c>
      <c r="N1942" s="41" t="str">
        <f t="shared" si="664"/>
        <v/>
      </c>
      <c r="O1942" s="10" t="str">
        <f t="shared" si="665"/>
        <v>02:00</v>
      </c>
      <c r="P1942" s="10" t="str">
        <f t="shared" si="666"/>
        <v/>
      </c>
      <c r="Q1942" s="48" t="str">
        <f t="shared" si="667"/>
        <v/>
      </c>
      <c r="R1942" s="48" t="str">
        <f t="shared" si="668"/>
        <v/>
      </c>
      <c r="S1942" s="42" t="str">
        <f t="shared" si="669"/>
        <v>DOPPIO</v>
      </c>
      <c r="T1942" s="57" t="str">
        <f>Tabella3[[#This Row],[Descrizione Attività]]</f>
        <v>1000 MP106/A interviene termico</v>
      </c>
      <c r="U1942" s="57" t="str">
        <f>IF(Tabella1[[#This Row],[DATA]]="","","02")</f>
        <v>02</v>
      </c>
      <c r="V1942" s="34"/>
      <c r="W1942" s="34"/>
      <c r="X1942" s="33"/>
      <c r="Y1942" s="23"/>
      <c r="Z1942" s="21" t="str">
        <f t="shared" si="670"/>
        <v>martedì</v>
      </c>
      <c r="AA1942" s="22">
        <f t="shared" si="671"/>
        <v>2</v>
      </c>
      <c r="AB1942" s="22" t="str">
        <f t="shared" si="672"/>
        <v>02:00</v>
      </c>
      <c r="AC1942" s="22" t="str">
        <f t="shared" si="673"/>
        <v>NO</v>
      </c>
      <c r="AD1942" s="46"/>
      <c r="AE1942" s="85">
        <v>45867</v>
      </c>
      <c r="AF1942" s="86" t="s">
        <v>72</v>
      </c>
      <c r="AG1942" s="86" t="s">
        <v>264</v>
      </c>
      <c r="AH1942" s="86">
        <v>5400259261</v>
      </c>
      <c r="AI1942" s="86">
        <v>10</v>
      </c>
      <c r="AJ1942" s="87">
        <v>14</v>
      </c>
      <c r="AK1942" s="87">
        <v>16</v>
      </c>
      <c r="AL1942" s="87">
        <v>4</v>
      </c>
      <c r="AM1942" s="86" t="s">
        <v>343</v>
      </c>
      <c r="AN1942" s="86" t="s">
        <v>45</v>
      </c>
      <c r="AO1942" s="75" t="s">
        <v>61</v>
      </c>
    </row>
    <row r="1943" spans="1:41" ht="14.45" customHeight="1">
      <c r="A1943" s="38"/>
      <c r="B1943" s="9">
        <f t="shared" si="660"/>
        <v>45867</v>
      </c>
      <c r="C1943" s="39">
        <f t="shared" si="677"/>
        <v>404</v>
      </c>
      <c r="D1943" s="38" t="str">
        <f>IF(AF1943="", "", IFERROR(TEXT(INDEX(Tabella4[N°], MATCH("*"&amp;AF1943&amp;"*", Tabella4[DIPENDENTE], 0)), "0000"), "Non trovato"))</f>
        <v>0242</v>
      </c>
      <c r="E1943" s="38" t="str">
        <f>IF(AG1943="", "", IF(ISERROR(MATCH("*"&amp;AG1943&amp;"*", Tabella4[DIPENDENTE], 0)), "Non trovato", TEXT(INDEX(Tabella4[N°], MATCH("*"&amp;AG1943&amp;"*", Tabella4[DIPENDENTE], 0)), "0000")))</f>
        <v/>
      </c>
      <c r="F1943" s="48" t="str">
        <f t="shared" si="661"/>
        <v>OGNISANTI A</v>
      </c>
      <c r="G1943" s="48" t="str">
        <f t="shared" si="662"/>
        <v/>
      </c>
      <c r="H1943" s="57"/>
      <c r="I1943" s="68" t="str">
        <f t="shared" si="663"/>
        <v>02</v>
      </c>
      <c r="J1943" s="39" t="str">
        <f t="shared" si="674"/>
        <v>01:00</v>
      </c>
      <c r="K1943" s="40" t="str">
        <f t="shared" si="675"/>
        <v/>
      </c>
      <c r="L1943" s="48"/>
      <c r="M1943" s="41" t="str">
        <f t="shared" si="676"/>
        <v/>
      </c>
      <c r="N1943" s="41" t="str">
        <f t="shared" si="664"/>
        <v/>
      </c>
      <c r="O1943" s="10" t="str">
        <f t="shared" si="665"/>
        <v>01:00</v>
      </c>
      <c r="P1943" s="10" t="str">
        <f t="shared" si="666"/>
        <v/>
      </c>
      <c r="Q1943" s="48" t="str">
        <f t="shared" si="667"/>
        <v/>
      </c>
      <c r="R1943" s="48" t="str">
        <f t="shared" si="668"/>
        <v/>
      </c>
      <c r="S1943" s="42" t="str">
        <f t="shared" si="669"/>
        <v>SINGOLO</v>
      </c>
      <c r="T1943" s="57" t="str">
        <f>Tabella3[[#This Row],[Descrizione Attività]]</f>
        <v>ORE CONTO PROPRIO</v>
      </c>
      <c r="U1943" s="57" t="str">
        <f>IF(Tabella1[[#This Row],[DATA]]="","","02")</f>
        <v>02</v>
      </c>
      <c r="V1943" s="34"/>
      <c r="W1943" s="34"/>
      <c r="X1943" s="33"/>
      <c r="Y1943" s="23"/>
      <c r="Z1943" s="21" t="str">
        <f t="shared" si="670"/>
        <v>martedì</v>
      </c>
      <c r="AA1943" s="22">
        <f t="shared" si="671"/>
        <v>1</v>
      </c>
      <c r="AB1943" s="22" t="str">
        <f t="shared" si="672"/>
        <v>01:00</v>
      </c>
      <c r="AC1943" s="22" t="str">
        <f t="shared" si="673"/>
        <v>NO</v>
      </c>
      <c r="AD1943" s="46"/>
      <c r="AE1943" s="85">
        <v>45867</v>
      </c>
      <c r="AF1943" s="86" t="s">
        <v>72</v>
      </c>
      <c r="AG1943" s="86"/>
      <c r="AH1943" s="86">
        <v>4041</v>
      </c>
      <c r="AI1943" s="86">
        <v>10</v>
      </c>
      <c r="AJ1943" s="87">
        <v>16</v>
      </c>
      <c r="AK1943" s="87">
        <v>17</v>
      </c>
      <c r="AL1943" s="87">
        <v>1</v>
      </c>
      <c r="AM1943" s="86" t="s">
        <v>62</v>
      </c>
      <c r="AN1943" s="86" t="s">
        <v>49</v>
      </c>
      <c r="AO1943" s="75">
        <v>4041</v>
      </c>
    </row>
    <row r="1944" spans="1:41" ht="14.45" customHeight="1">
      <c r="A1944" s="38"/>
      <c r="B1944" s="9">
        <f t="shared" si="660"/>
        <v>45867</v>
      </c>
      <c r="C1944" s="39">
        <f t="shared" si="677"/>
        <v>4501454675</v>
      </c>
      <c r="D1944" s="38" t="str">
        <f>IF(AF1944="", "", IFERROR(TEXT(INDEX(Tabella4[N°], MATCH("*"&amp;AF1944&amp;"*", Tabella4[DIPENDENTE], 0)), "0000"), "Non trovato"))</f>
        <v>0510</v>
      </c>
      <c r="E1944" s="38" t="str">
        <f>IF(AG1944="", "", IF(ISERROR(MATCH("*"&amp;AG1944&amp;"*", Tabella4[DIPENDENTE], 0)), "Non trovato", TEXT(INDEX(Tabella4[N°], MATCH("*"&amp;AG1944&amp;"*", Tabella4[DIPENDENTE], 0)), "0000")))</f>
        <v>0564</v>
      </c>
      <c r="F1944" s="48" t="str">
        <f t="shared" si="661"/>
        <v>TORDONATO</v>
      </c>
      <c r="G1944" s="48" t="str">
        <f t="shared" si="662"/>
        <v>ROSSITTO D</v>
      </c>
      <c r="H1944" s="57"/>
      <c r="I1944" s="68" t="str">
        <f t="shared" si="663"/>
        <v>02</v>
      </c>
      <c r="J1944" s="39" t="str">
        <f t="shared" si="674"/>
        <v/>
      </c>
      <c r="K1944" s="40" t="str">
        <f t="shared" si="675"/>
        <v>08:15</v>
      </c>
      <c r="L1944" s="48"/>
      <c r="M1944" s="41" t="str">
        <f t="shared" si="676"/>
        <v>00:45</v>
      </c>
      <c r="N1944" s="41" t="str">
        <f t="shared" si="664"/>
        <v/>
      </c>
      <c r="O1944" s="10" t="str">
        <f t="shared" si="665"/>
        <v>09:00</v>
      </c>
      <c r="P1944" s="10" t="str">
        <f t="shared" si="666"/>
        <v/>
      </c>
      <c r="Q1944" s="48" t="str">
        <f t="shared" si="667"/>
        <v/>
      </c>
      <c r="R1944" s="48" t="str">
        <f t="shared" si="668"/>
        <v/>
      </c>
      <c r="S1944" s="42" t="str">
        <f t="shared" si="669"/>
        <v>DOPPIO</v>
      </c>
      <c r="T1944" s="57" t="str">
        <f>Tabella3[[#This Row],[Descrizione Attività]]</f>
        <v>Ricerca fuga SF6 BAIA2 COMP U</v>
      </c>
      <c r="U1944" s="57" t="str">
        <f>IF(Tabella1[[#This Row],[DATA]]="","","02")</f>
        <v>02</v>
      </c>
      <c r="V1944" s="34"/>
      <c r="W1944" s="34"/>
      <c r="X1944" s="33"/>
      <c r="Y1944" s="23"/>
      <c r="Z1944" s="21" t="str">
        <f t="shared" si="670"/>
        <v>martedì</v>
      </c>
      <c r="AA1944" s="22">
        <f t="shared" si="671"/>
        <v>9</v>
      </c>
      <c r="AB1944" s="22" t="str">
        <f t="shared" si="672"/>
        <v>09:00</v>
      </c>
      <c r="AC1944" s="22" t="str">
        <f t="shared" si="673"/>
        <v>NO</v>
      </c>
      <c r="AD1944" s="46"/>
      <c r="AE1944" s="85">
        <v>45867</v>
      </c>
      <c r="AF1944" s="86" t="s">
        <v>143</v>
      </c>
      <c r="AG1944" s="86" t="s">
        <v>309</v>
      </c>
      <c r="AH1944" s="86">
        <v>4501454675</v>
      </c>
      <c r="AI1944" s="86">
        <v>10</v>
      </c>
      <c r="AJ1944" s="87">
        <v>6</v>
      </c>
      <c r="AK1944" s="87">
        <v>15</v>
      </c>
      <c r="AL1944" s="87">
        <v>18</v>
      </c>
      <c r="AM1944" s="86" t="s">
        <v>344</v>
      </c>
      <c r="AN1944" s="86" t="s">
        <v>49</v>
      </c>
      <c r="AO1944" s="75" t="s">
        <v>137</v>
      </c>
    </row>
    <row r="1945" spans="1:41" ht="14.45" customHeight="1">
      <c r="A1945" s="38"/>
      <c r="B1945" s="9">
        <f t="shared" si="660"/>
        <v>45867</v>
      </c>
      <c r="C1945" s="39">
        <f t="shared" si="677"/>
        <v>404</v>
      </c>
      <c r="D1945" s="38" t="str">
        <f>IF(AF1945="", "", IFERROR(TEXT(INDEX(Tabella4[N°], MATCH("*"&amp;AF1945&amp;"*", Tabella4[DIPENDENTE], 0)), "0000"), "Non trovato"))</f>
        <v>0319</v>
      </c>
      <c r="E1945" s="38" t="str">
        <f>IF(AG1945="", "", IF(ISERROR(MATCH("*"&amp;AG1945&amp;"*", Tabella4[DIPENDENTE], 0)), "Non trovato", TEXT(INDEX(Tabella4[N°], MATCH("*"&amp;AG1945&amp;"*", Tabella4[DIPENDENTE], 0)), "0000")))</f>
        <v/>
      </c>
      <c r="F1945" s="48" t="str">
        <f t="shared" si="661"/>
        <v>AMARA</v>
      </c>
      <c r="G1945" s="48" t="str">
        <f t="shared" si="662"/>
        <v/>
      </c>
      <c r="H1945" s="57"/>
      <c r="I1945" s="68" t="str">
        <f t="shared" si="663"/>
        <v>02</v>
      </c>
      <c r="J1945" s="39" t="str">
        <f t="shared" si="674"/>
        <v/>
      </c>
      <c r="K1945" s="40" t="str">
        <f t="shared" si="675"/>
        <v/>
      </c>
      <c r="L1945" s="48"/>
      <c r="M1945" s="41" t="str">
        <f t="shared" si="676"/>
        <v/>
      </c>
      <c r="N1945" s="41" t="str">
        <f t="shared" si="664"/>
        <v/>
      </c>
      <c r="O1945" s="10" t="str">
        <f t="shared" si="665"/>
        <v>00:15</v>
      </c>
      <c r="P1945" s="10" t="str">
        <f t="shared" si="666"/>
        <v>00:15</v>
      </c>
      <c r="Q1945" s="48" t="str">
        <f t="shared" si="667"/>
        <v/>
      </c>
      <c r="R1945" s="48" t="str">
        <f t="shared" si="668"/>
        <v/>
      </c>
      <c r="S1945" s="42" t="str">
        <f t="shared" si="669"/>
        <v>SINGOLO</v>
      </c>
      <c r="T1945" s="57" t="str">
        <f>Tabella3[[#This Row],[Descrizione Attività]]</f>
        <v>PERMESSO RETRIBUITO</v>
      </c>
      <c r="U1945" s="57" t="str">
        <f>IF(Tabella1[[#This Row],[DATA]]="","","02")</f>
        <v>02</v>
      </c>
      <c r="V1945" s="34"/>
      <c r="W1945" s="34"/>
      <c r="X1945" s="33"/>
      <c r="Y1945" s="23"/>
      <c r="Z1945" s="21" t="str">
        <f t="shared" si="670"/>
        <v>martedì</v>
      </c>
      <c r="AA1945" s="22">
        <f t="shared" si="671"/>
        <v>0.25</v>
      </c>
      <c r="AB1945" s="22" t="str">
        <f t="shared" si="672"/>
        <v>00:15</v>
      </c>
      <c r="AC1945" s="22" t="str">
        <f t="shared" si="673"/>
        <v>NO</v>
      </c>
      <c r="AD1945" s="46"/>
      <c r="AE1945" s="85">
        <v>45867</v>
      </c>
      <c r="AF1945" s="86" t="s">
        <v>155</v>
      </c>
      <c r="AG1945" s="86"/>
      <c r="AH1945" s="86">
        <v>4044</v>
      </c>
      <c r="AI1945" s="86">
        <v>10</v>
      </c>
      <c r="AJ1945" s="87">
        <v>6</v>
      </c>
      <c r="AK1945" s="87">
        <v>6.15</v>
      </c>
      <c r="AL1945" s="87">
        <v>0.25</v>
      </c>
      <c r="AM1945" s="86" t="s">
        <v>48</v>
      </c>
      <c r="AN1945" s="86" t="s">
        <v>49</v>
      </c>
      <c r="AO1945" s="75">
        <v>404</v>
      </c>
    </row>
    <row r="1946" spans="1:41" ht="14.45" customHeight="1">
      <c r="A1946" s="38"/>
      <c r="B1946" s="9">
        <f t="shared" si="660"/>
        <v>45867</v>
      </c>
      <c r="C1946" s="39">
        <f t="shared" si="677"/>
        <v>404</v>
      </c>
      <c r="D1946" s="38" t="str">
        <f>IF(AF1946="", "", IFERROR(TEXT(INDEX(Tabella4[N°], MATCH("*"&amp;AF1946&amp;"*", Tabella4[DIPENDENTE], 0)), "0000"), "Non trovato"))</f>
        <v>0319</v>
      </c>
      <c r="E1946" s="38" t="str">
        <f>IF(AG1946="", "", IF(ISERROR(MATCH("*"&amp;AG1946&amp;"*", Tabella4[DIPENDENTE], 0)), "Non trovato", TEXT(INDEX(Tabella4[N°], MATCH("*"&amp;AG1946&amp;"*", Tabella4[DIPENDENTE], 0)), "0000")))</f>
        <v/>
      </c>
      <c r="F1946" s="48" t="str">
        <f t="shared" si="661"/>
        <v>AMARA</v>
      </c>
      <c r="G1946" s="48" t="str">
        <f t="shared" si="662"/>
        <v/>
      </c>
      <c r="H1946" s="57"/>
      <c r="I1946" s="68" t="str">
        <f t="shared" si="663"/>
        <v>02</v>
      </c>
      <c r="J1946" s="39" t="str">
        <f t="shared" si="674"/>
        <v>07:45</v>
      </c>
      <c r="K1946" s="40" t="str">
        <f t="shared" si="675"/>
        <v/>
      </c>
      <c r="L1946" s="48"/>
      <c r="M1946" s="41" t="str">
        <f t="shared" si="676"/>
        <v/>
      </c>
      <c r="N1946" s="41" t="str">
        <f t="shared" si="664"/>
        <v/>
      </c>
      <c r="O1946" s="10" t="str">
        <f t="shared" si="665"/>
        <v>07:45</v>
      </c>
      <c r="P1946" s="10" t="str">
        <f t="shared" si="666"/>
        <v/>
      </c>
      <c r="Q1946" s="48" t="str">
        <f t="shared" si="667"/>
        <v/>
      </c>
      <c r="R1946" s="48" t="str">
        <f t="shared" si="668"/>
        <v/>
      </c>
      <c r="S1946" s="42" t="str">
        <f t="shared" si="669"/>
        <v>SINGOLO</v>
      </c>
      <c r="T1946" s="57" t="str">
        <f>Tabella3[[#This Row],[Descrizione Attività]]</f>
        <v>ORE CONTO PROPRIO</v>
      </c>
      <c r="U1946" s="57" t="str">
        <f>IF(Tabella1[[#This Row],[DATA]]="","","02")</f>
        <v>02</v>
      </c>
      <c r="V1946" s="34"/>
      <c r="W1946" s="34"/>
      <c r="X1946" s="33"/>
      <c r="Y1946" s="23"/>
      <c r="Z1946" s="21" t="str">
        <f t="shared" si="670"/>
        <v>martedì</v>
      </c>
      <c r="AA1946" s="22">
        <f t="shared" si="671"/>
        <v>7.75</v>
      </c>
      <c r="AB1946" s="22" t="str">
        <f t="shared" si="672"/>
        <v>07:45</v>
      </c>
      <c r="AC1946" s="22" t="str">
        <f t="shared" si="673"/>
        <v>NO</v>
      </c>
      <c r="AD1946" s="46"/>
      <c r="AE1946" s="85">
        <v>45867</v>
      </c>
      <c r="AF1946" s="86" t="s">
        <v>155</v>
      </c>
      <c r="AG1946" s="86"/>
      <c r="AH1946" s="86">
        <v>4041</v>
      </c>
      <c r="AI1946" s="86">
        <v>10</v>
      </c>
      <c r="AJ1946" s="87">
        <v>6.15</v>
      </c>
      <c r="AK1946" s="87">
        <v>14</v>
      </c>
      <c r="AL1946" s="87">
        <v>7.75</v>
      </c>
      <c r="AM1946" s="86" t="s">
        <v>62</v>
      </c>
      <c r="AN1946" s="86" t="s">
        <v>49</v>
      </c>
      <c r="AO1946" s="75">
        <v>4041</v>
      </c>
    </row>
    <row r="1947" spans="1:41" ht="14.45" customHeight="1">
      <c r="A1947" s="38"/>
      <c r="B1947" s="9">
        <f t="shared" si="660"/>
        <v>45867</v>
      </c>
      <c r="C1947" s="39">
        <f t="shared" si="677"/>
        <v>404</v>
      </c>
      <c r="D1947" s="38" t="str">
        <f>IF(AF1947="", "", IFERROR(TEXT(INDEX(Tabella4[N°], MATCH("*"&amp;AF1947&amp;"*", Tabella4[DIPENDENTE], 0)), "0000"), "Non trovato"))</f>
        <v>1050</v>
      </c>
      <c r="E1947" s="38" t="str">
        <f>IF(AG1947="", "", IF(ISERROR(MATCH("*"&amp;AG1947&amp;"*", Tabella4[DIPENDENTE], 0)), "Non trovato", TEXT(INDEX(Tabella4[N°], MATCH("*"&amp;AG1947&amp;"*", Tabella4[DIPENDENTE], 0)), "0000")))</f>
        <v/>
      </c>
      <c r="F1947" s="48" t="str">
        <f t="shared" si="661"/>
        <v>GIGLIUTO M</v>
      </c>
      <c r="G1947" s="48" t="str">
        <f t="shared" si="662"/>
        <v/>
      </c>
      <c r="H1947" s="57"/>
      <c r="I1947" s="68" t="str">
        <f t="shared" si="663"/>
        <v>02</v>
      </c>
      <c r="J1947" s="39" t="str">
        <f t="shared" si="674"/>
        <v>08:15</v>
      </c>
      <c r="K1947" s="40" t="str">
        <f t="shared" si="675"/>
        <v/>
      </c>
      <c r="L1947" s="48"/>
      <c r="M1947" s="41" t="str">
        <f t="shared" si="676"/>
        <v>00:30</v>
      </c>
      <c r="N1947" s="41" t="str">
        <f t="shared" si="664"/>
        <v/>
      </c>
      <c r="O1947" s="10" t="str">
        <f t="shared" si="665"/>
        <v>08:45</v>
      </c>
      <c r="P1947" s="10" t="str">
        <f t="shared" si="666"/>
        <v/>
      </c>
      <c r="Q1947" s="48" t="str">
        <f t="shared" si="667"/>
        <v/>
      </c>
      <c r="R1947" s="48" t="str">
        <f t="shared" si="668"/>
        <v/>
      </c>
      <c r="S1947" s="42" t="str">
        <f t="shared" si="669"/>
        <v>SINGOLO</v>
      </c>
      <c r="T1947" s="57" t="str">
        <f>Tabella3[[#This Row],[Descrizione Attività]]</f>
        <v>ORE CONTO PROPRIO</v>
      </c>
      <c r="U1947" s="57" t="str">
        <f>IF(Tabella1[[#This Row],[DATA]]="","","02")</f>
        <v>02</v>
      </c>
      <c r="V1947" s="34"/>
      <c r="W1947" s="34"/>
      <c r="X1947" s="33"/>
      <c r="Y1947" s="23"/>
      <c r="Z1947" s="21" t="str">
        <f t="shared" si="670"/>
        <v>martedì</v>
      </c>
      <c r="AA1947" s="22">
        <f t="shared" si="671"/>
        <v>8.75</v>
      </c>
      <c r="AB1947" s="22" t="str">
        <f t="shared" si="672"/>
        <v>08:45</v>
      </c>
      <c r="AC1947" s="22" t="str">
        <f t="shared" si="673"/>
        <v>NO</v>
      </c>
      <c r="AD1947" s="46"/>
      <c r="AE1947" s="85">
        <v>45867</v>
      </c>
      <c r="AF1947" s="86" t="s">
        <v>109</v>
      </c>
      <c r="AG1947" s="86"/>
      <c r="AH1947" s="86">
        <v>4041</v>
      </c>
      <c r="AI1947" s="86">
        <v>10</v>
      </c>
      <c r="AJ1947" s="87">
        <v>7.15</v>
      </c>
      <c r="AK1947" s="87">
        <v>16.45</v>
      </c>
      <c r="AL1947" s="87">
        <v>8.75</v>
      </c>
      <c r="AM1947" s="86" t="s">
        <v>62</v>
      </c>
      <c r="AN1947" s="86" t="s">
        <v>49</v>
      </c>
      <c r="AO1947" s="75">
        <v>4041</v>
      </c>
    </row>
    <row r="1948" spans="1:41" ht="14.45" customHeight="1">
      <c r="A1948" s="38"/>
      <c r="B1948" s="9">
        <f t="shared" si="660"/>
        <v>45867</v>
      </c>
      <c r="C1948" s="39">
        <f t="shared" si="677"/>
        <v>404</v>
      </c>
      <c r="D1948" s="38" t="str">
        <f>IF(AF1948="", "", IFERROR(TEXT(INDEX(Tabella4[N°], MATCH("*"&amp;AF1948&amp;"*", Tabella4[DIPENDENTE], 0)), "0000"), "Non trovato"))</f>
        <v>1876</v>
      </c>
      <c r="E1948" s="38" t="str">
        <f>IF(AG1948="", "", IF(ISERROR(MATCH("*"&amp;AG1948&amp;"*", Tabella4[DIPENDENTE], 0)), "Non trovato", TEXT(INDEX(Tabella4[N°], MATCH("*"&amp;AG1948&amp;"*", Tabella4[DIPENDENTE], 0)), "0000")))</f>
        <v/>
      </c>
      <c r="F1948" s="48" t="str">
        <f t="shared" si="661"/>
        <v>RICCIO</v>
      </c>
      <c r="G1948" s="48" t="str">
        <f t="shared" si="662"/>
        <v/>
      </c>
      <c r="H1948" s="57"/>
      <c r="I1948" s="68" t="str">
        <f t="shared" si="663"/>
        <v>02</v>
      </c>
      <c r="J1948" s="39" t="str">
        <f t="shared" si="674"/>
        <v>02:45</v>
      </c>
      <c r="K1948" s="40" t="str">
        <f t="shared" si="675"/>
        <v/>
      </c>
      <c r="L1948" s="48"/>
      <c r="M1948" s="41" t="str">
        <f t="shared" si="676"/>
        <v/>
      </c>
      <c r="N1948" s="41" t="str">
        <f t="shared" si="664"/>
        <v/>
      </c>
      <c r="O1948" s="10" t="str">
        <f t="shared" si="665"/>
        <v>02:45</v>
      </c>
      <c r="P1948" s="10" t="str">
        <f t="shared" si="666"/>
        <v/>
      </c>
      <c r="Q1948" s="48" t="str">
        <f t="shared" si="667"/>
        <v/>
      </c>
      <c r="R1948" s="48" t="str">
        <f t="shared" si="668"/>
        <v/>
      </c>
      <c r="S1948" s="42" t="str">
        <f t="shared" si="669"/>
        <v>SINGOLO</v>
      </c>
      <c r="T1948" s="57" t="str">
        <f>Tabella3[[#This Row],[Descrizione Attività]]</f>
        <v>ORE CONTO PROPRIO</v>
      </c>
      <c r="U1948" s="57" t="str">
        <f>IF(Tabella1[[#This Row],[DATA]]="","","02")</f>
        <v>02</v>
      </c>
      <c r="V1948" s="34"/>
      <c r="W1948" s="34"/>
      <c r="X1948" s="33"/>
      <c r="Y1948" s="23"/>
      <c r="Z1948" s="21" t="str">
        <f t="shared" si="670"/>
        <v>martedì</v>
      </c>
      <c r="AA1948" s="22">
        <f t="shared" si="671"/>
        <v>2.75</v>
      </c>
      <c r="AB1948" s="22" t="str">
        <f t="shared" si="672"/>
        <v>02:45</v>
      </c>
      <c r="AC1948" s="22" t="str">
        <f t="shared" si="673"/>
        <v>NO</v>
      </c>
      <c r="AD1948" s="46"/>
      <c r="AE1948" s="85">
        <v>45867</v>
      </c>
      <c r="AF1948" s="86" t="s">
        <v>56</v>
      </c>
      <c r="AG1948" s="86"/>
      <c r="AH1948" s="86">
        <v>4041</v>
      </c>
      <c r="AI1948" s="86">
        <v>10</v>
      </c>
      <c r="AJ1948" s="87">
        <v>14</v>
      </c>
      <c r="AK1948" s="87">
        <v>16.45</v>
      </c>
      <c r="AL1948" s="87">
        <v>2.75</v>
      </c>
      <c r="AM1948" s="86" t="s">
        <v>62</v>
      </c>
      <c r="AN1948" s="86" t="s">
        <v>49</v>
      </c>
      <c r="AO1948" s="75">
        <v>4041</v>
      </c>
    </row>
    <row r="1949" spans="1:41" ht="14.45" customHeight="1">
      <c r="A1949" s="38"/>
      <c r="B1949" s="9">
        <f t="shared" si="660"/>
        <v>45867</v>
      </c>
      <c r="C1949" s="39">
        <f t="shared" si="677"/>
        <v>404</v>
      </c>
      <c r="D1949" s="38" t="str">
        <f>IF(AF1949="", "", IFERROR(TEXT(INDEX(Tabella4[N°], MATCH("*"&amp;AF1949&amp;"*", Tabella4[DIPENDENTE], 0)), "0000"), "Non trovato"))</f>
        <v>1894</v>
      </c>
      <c r="E1949" s="38" t="str">
        <f>IF(AG1949="", "", IF(ISERROR(MATCH("*"&amp;AG1949&amp;"*", Tabella4[DIPENDENTE], 0)), "Non trovato", TEXT(INDEX(Tabella4[N°], MATCH("*"&amp;AG1949&amp;"*", Tabella4[DIPENDENTE], 0)), "0000")))</f>
        <v>0266</v>
      </c>
      <c r="F1949" s="48" t="str">
        <f t="shared" si="661"/>
        <v>CORTESE</v>
      </c>
      <c r="G1949" s="48" t="str">
        <f t="shared" si="662"/>
        <v>DI SALVO</v>
      </c>
      <c r="H1949" s="57"/>
      <c r="I1949" s="68" t="str">
        <f t="shared" si="663"/>
        <v>02</v>
      </c>
      <c r="J1949" s="39" t="str">
        <f t="shared" si="674"/>
        <v/>
      </c>
      <c r="K1949" s="40" t="str">
        <f t="shared" si="675"/>
        <v/>
      </c>
      <c r="L1949" s="48"/>
      <c r="M1949" s="41" t="str">
        <f t="shared" si="676"/>
        <v/>
      </c>
      <c r="N1949" s="41" t="str">
        <f t="shared" si="664"/>
        <v/>
      </c>
      <c r="O1949" s="10" t="str">
        <f t="shared" si="665"/>
        <v>08:00</v>
      </c>
      <c r="P1949" s="10" t="str">
        <f t="shared" si="666"/>
        <v/>
      </c>
      <c r="Q1949" s="48" t="str">
        <f t="shared" si="667"/>
        <v>08:00</v>
      </c>
      <c r="R1949" s="48" t="str">
        <f t="shared" si="668"/>
        <v/>
      </c>
      <c r="S1949" s="42" t="str">
        <f t="shared" si="669"/>
        <v>DOPPIO</v>
      </c>
      <c r="T1949" s="57" t="str">
        <f>Tabella3[[#This Row],[Descrizione Attività]]</f>
        <v>MALATTIA</v>
      </c>
      <c r="U1949" s="57" t="str">
        <f>IF(Tabella1[[#This Row],[DATA]]="","","02")</f>
        <v>02</v>
      </c>
      <c r="V1949" s="34"/>
      <c r="W1949" s="34"/>
      <c r="X1949" s="33"/>
      <c r="Y1949" s="23"/>
      <c r="Z1949" s="21" t="str">
        <f t="shared" si="670"/>
        <v>martedì</v>
      </c>
      <c r="AA1949" s="22">
        <f t="shared" si="671"/>
        <v>8</v>
      </c>
      <c r="AB1949" s="22" t="str">
        <f t="shared" si="672"/>
        <v>08:00</v>
      </c>
      <c r="AC1949" s="22" t="str">
        <f t="shared" si="673"/>
        <v>NO</v>
      </c>
      <c r="AD1949" s="46"/>
      <c r="AE1949" s="85">
        <v>45867</v>
      </c>
      <c r="AF1949" s="86" t="s">
        <v>58</v>
      </c>
      <c r="AG1949" s="86" t="s">
        <v>54</v>
      </c>
      <c r="AH1949" s="86">
        <v>4043</v>
      </c>
      <c r="AI1949" s="86">
        <v>10</v>
      </c>
      <c r="AJ1949" s="87"/>
      <c r="AK1949" s="87"/>
      <c r="AL1949" s="87">
        <v>16</v>
      </c>
      <c r="AM1949" s="86" t="s">
        <v>22</v>
      </c>
      <c r="AN1949" s="86" t="s">
        <v>49</v>
      </c>
      <c r="AO1949" s="75">
        <v>404</v>
      </c>
    </row>
    <row r="1950" spans="1:41" ht="14.45" customHeight="1">
      <c r="A1950" s="38"/>
      <c r="B1950" s="9">
        <f t="shared" si="660"/>
        <v>45867</v>
      </c>
      <c r="C1950" s="39">
        <f t="shared" si="677"/>
        <v>404</v>
      </c>
      <c r="D1950" s="38" t="str">
        <f>IF(AF1950="", "", IFERROR(TEXT(INDEX(Tabella4[N°], MATCH("*"&amp;AF1950&amp;"*", Tabella4[DIPENDENTE], 0)), "0000"), "Non trovato"))</f>
        <v>0278</v>
      </c>
      <c r="E1950" s="38" t="str">
        <f>IF(AG1950="", "", IF(ISERROR(MATCH("*"&amp;AG1950&amp;"*", Tabella4[DIPENDENTE], 0)), "Non trovato", TEXT(INDEX(Tabella4[N°], MATCH("*"&amp;AG1950&amp;"*", Tabella4[DIPENDENTE], 0)), "0000")))</f>
        <v>0386</v>
      </c>
      <c r="F1950" s="48" t="str">
        <f t="shared" si="661"/>
        <v>INTRESSALVI</v>
      </c>
      <c r="G1950" s="48" t="str">
        <f t="shared" si="662"/>
        <v>TRICHINI</v>
      </c>
      <c r="H1950" s="57"/>
      <c r="I1950" s="68" t="str">
        <f t="shared" si="663"/>
        <v>02</v>
      </c>
      <c r="J1950" s="39" t="str">
        <f t="shared" si="674"/>
        <v/>
      </c>
      <c r="K1950" s="40" t="str">
        <f t="shared" si="675"/>
        <v/>
      </c>
      <c r="L1950" s="48"/>
      <c r="M1950" s="41" t="str">
        <f t="shared" si="676"/>
        <v/>
      </c>
      <c r="N1950" s="41" t="str">
        <f t="shared" si="664"/>
        <v/>
      </c>
      <c r="O1950" s="10" t="str">
        <f t="shared" si="665"/>
        <v>08:00</v>
      </c>
      <c r="P1950" s="10" t="str">
        <f t="shared" si="666"/>
        <v/>
      </c>
      <c r="Q1950" s="48" t="str">
        <f t="shared" si="667"/>
        <v>08:00</v>
      </c>
      <c r="R1950" s="48" t="str">
        <f t="shared" si="668"/>
        <v/>
      </c>
      <c r="S1950" s="42" t="str">
        <f t="shared" si="669"/>
        <v>DOPPIO</v>
      </c>
      <c r="T1950" s="57" t="str">
        <f>Tabella3[[#This Row],[Descrizione Attività]]</f>
        <v>MALATTIA</v>
      </c>
      <c r="U1950" s="57" t="str">
        <f>IF(Tabella1[[#This Row],[DATA]]="","","02")</f>
        <v>02</v>
      </c>
      <c r="V1950" s="34"/>
      <c r="W1950" s="34"/>
      <c r="X1950" s="33"/>
      <c r="Y1950" s="23"/>
      <c r="Z1950" s="21" t="str">
        <f t="shared" si="670"/>
        <v>martedì</v>
      </c>
      <c r="AA1950" s="22">
        <f t="shared" si="671"/>
        <v>8</v>
      </c>
      <c r="AB1950" s="22" t="str">
        <f t="shared" si="672"/>
        <v>08:00</v>
      </c>
      <c r="AC1950" s="22" t="str">
        <f t="shared" si="673"/>
        <v>NO</v>
      </c>
      <c r="AD1950" s="46"/>
      <c r="AE1950" s="85">
        <v>45867</v>
      </c>
      <c r="AF1950" s="86" t="s">
        <v>50</v>
      </c>
      <c r="AG1950" s="86" t="s">
        <v>113</v>
      </c>
      <c r="AH1950" s="86">
        <v>4043</v>
      </c>
      <c r="AI1950" s="86">
        <v>10</v>
      </c>
      <c r="AJ1950" s="87"/>
      <c r="AK1950" s="87"/>
      <c r="AL1950" s="87">
        <v>16</v>
      </c>
      <c r="AM1950" s="86" t="s">
        <v>22</v>
      </c>
      <c r="AN1950" s="86" t="s">
        <v>49</v>
      </c>
      <c r="AO1950" s="75">
        <v>404</v>
      </c>
    </row>
    <row r="1951" spans="1:41" ht="14.45" customHeight="1">
      <c r="A1951" s="38"/>
      <c r="B1951" s="9">
        <f t="shared" si="660"/>
        <v>45867</v>
      </c>
      <c r="C1951" s="39">
        <f t="shared" si="677"/>
        <v>404</v>
      </c>
      <c r="D1951" s="38" t="str">
        <f>IF(AF1951="", "", IFERROR(TEXT(INDEX(Tabella4[N°], MATCH("*"&amp;AF1951&amp;"*", Tabella4[DIPENDENTE], 0)), "0000"), "Non trovato"))</f>
        <v>0431</v>
      </c>
      <c r="E1951" s="38" t="str">
        <f>IF(AG1951="", "", IF(ISERROR(MATCH("*"&amp;AG1951&amp;"*", Tabella4[DIPENDENTE], 0)), "Non trovato", TEXT(INDEX(Tabella4[N°], MATCH("*"&amp;AG1951&amp;"*", Tabella4[DIPENDENTE], 0)), "0000")))</f>
        <v>0370</v>
      </c>
      <c r="F1951" s="48" t="str">
        <f t="shared" si="661"/>
        <v>DI NICOLA</v>
      </c>
      <c r="G1951" s="48" t="str">
        <f t="shared" si="662"/>
        <v>GARBINI</v>
      </c>
      <c r="H1951" s="57"/>
      <c r="I1951" s="68" t="str">
        <f t="shared" si="663"/>
        <v>02</v>
      </c>
      <c r="J1951" s="39" t="str">
        <f t="shared" si="674"/>
        <v/>
      </c>
      <c r="K1951" s="40" t="str">
        <f t="shared" si="675"/>
        <v/>
      </c>
      <c r="L1951" s="48"/>
      <c r="M1951" s="41" t="str">
        <f t="shared" si="676"/>
        <v/>
      </c>
      <c r="N1951" s="41" t="str">
        <f t="shared" si="664"/>
        <v/>
      </c>
      <c r="O1951" s="10" t="str">
        <f t="shared" si="665"/>
        <v>08:00</v>
      </c>
      <c r="P1951" s="10" t="str">
        <f t="shared" si="666"/>
        <v>08:00</v>
      </c>
      <c r="Q1951" s="48" t="str">
        <f t="shared" si="667"/>
        <v/>
      </c>
      <c r="R1951" s="48" t="str">
        <f t="shared" si="668"/>
        <v/>
      </c>
      <c r="S1951" s="42" t="str">
        <f t="shared" si="669"/>
        <v>DOPPIO</v>
      </c>
      <c r="T1951" s="57" t="str">
        <f>Tabella3[[#This Row],[Descrizione Attività]]</f>
        <v>FERIE</v>
      </c>
      <c r="U1951" s="57" t="str">
        <f>IF(Tabella1[[#This Row],[DATA]]="","","02")</f>
        <v>02</v>
      </c>
      <c r="V1951" s="34"/>
      <c r="W1951" s="34"/>
      <c r="X1951" s="33"/>
      <c r="Y1951" s="23"/>
      <c r="Z1951" s="21" t="str">
        <f t="shared" si="670"/>
        <v>martedì</v>
      </c>
      <c r="AA1951" s="22">
        <f t="shared" si="671"/>
        <v>8</v>
      </c>
      <c r="AB1951" s="22" t="str">
        <f t="shared" si="672"/>
        <v>08:00</v>
      </c>
      <c r="AC1951" s="22" t="str">
        <f t="shared" si="673"/>
        <v>NO</v>
      </c>
      <c r="AD1951" s="46"/>
      <c r="AE1951" s="85">
        <v>45867</v>
      </c>
      <c r="AF1951" s="86" t="s">
        <v>64</v>
      </c>
      <c r="AG1951" s="86" t="s">
        <v>115</v>
      </c>
      <c r="AH1951" s="86">
        <v>4042</v>
      </c>
      <c r="AI1951" s="86">
        <v>10</v>
      </c>
      <c r="AJ1951" s="87"/>
      <c r="AK1951" s="87"/>
      <c r="AL1951" s="87">
        <v>16</v>
      </c>
      <c r="AM1951" s="86" t="s">
        <v>53</v>
      </c>
      <c r="AN1951" s="86" t="s">
        <v>49</v>
      </c>
      <c r="AO1951" s="75">
        <v>404</v>
      </c>
    </row>
    <row r="1952" spans="1:41" ht="14.45" customHeight="1">
      <c r="A1952" s="38"/>
      <c r="B1952" s="9">
        <f t="shared" si="660"/>
        <v>45867</v>
      </c>
      <c r="C1952" s="39">
        <f t="shared" si="677"/>
        <v>404</v>
      </c>
      <c r="D1952" s="38" t="str">
        <f>IF(AF1952="", "", IFERROR(TEXT(INDEX(Tabella4[N°], MATCH("*"&amp;AF1952&amp;"*", Tabella4[DIPENDENTE], 0)), "0000"), "Non trovato"))</f>
        <v>0243</v>
      </c>
      <c r="E1952" s="38" t="str">
        <f>IF(AG1952="", "", IF(ISERROR(MATCH("*"&amp;AG1952&amp;"*", Tabella4[DIPENDENTE], 0)), "Non trovato", TEXT(INDEX(Tabella4[N°], MATCH("*"&amp;AG1952&amp;"*", Tabella4[DIPENDENTE], 0)), "0000")))</f>
        <v>0263</v>
      </c>
      <c r="F1952" s="48" t="str">
        <f t="shared" si="661"/>
        <v>PUGLIARES</v>
      </c>
      <c r="G1952" s="48" t="str">
        <f t="shared" si="662"/>
        <v>ROSSITTO G</v>
      </c>
      <c r="H1952" s="57"/>
      <c r="I1952" s="68" t="str">
        <f t="shared" si="663"/>
        <v>02</v>
      </c>
      <c r="J1952" s="39" t="str">
        <f t="shared" si="674"/>
        <v/>
      </c>
      <c r="K1952" s="40" t="str">
        <f t="shared" si="675"/>
        <v/>
      </c>
      <c r="L1952" s="48"/>
      <c r="M1952" s="41" t="str">
        <f t="shared" si="676"/>
        <v/>
      </c>
      <c r="N1952" s="41" t="str">
        <f t="shared" si="664"/>
        <v/>
      </c>
      <c r="O1952" s="10" t="str">
        <f t="shared" si="665"/>
        <v>08:00</v>
      </c>
      <c r="P1952" s="10" t="str">
        <f t="shared" si="666"/>
        <v>08:00</v>
      </c>
      <c r="Q1952" s="48" t="str">
        <f t="shared" si="667"/>
        <v/>
      </c>
      <c r="R1952" s="48" t="str">
        <f t="shared" si="668"/>
        <v/>
      </c>
      <c r="S1952" s="42" t="str">
        <f t="shared" si="669"/>
        <v>DOPPIO</v>
      </c>
      <c r="T1952" s="57" t="str">
        <f>Tabella3[[#This Row],[Descrizione Attività]]</f>
        <v>FERIE</v>
      </c>
      <c r="U1952" s="57" t="str">
        <f>IF(Tabella1[[#This Row],[DATA]]="","","02")</f>
        <v>02</v>
      </c>
      <c r="V1952" s="34"/>
      <c r="W1952" s="34"/>
      <c r="X1952" s="33"/>
      <c r="Y1952" s="23"/>
      <c r="Z1952" s="21" t="str">
        <f t="shared" si="670"/>
        <v>martedì</v>
      </c>
      <c r="AA1952" s="22">
        <f t="shared" si="671"/>
        <v>8</v>
      </c>
      <c r="AB1952" s="22" t="str">
        <f t="shared" si="672"/>
        <v>08:00</v>
      </c>
      <c r="AC1952" s="22" t="str">
        <f t="shared" si="673"/>
        <v>NO</v>
      </c>
      <c r="AD1952" s="46"/>
      <c r="AE1952" s="85">
        <v>45867</v>
      </c>
      <c r="AF1952" s="86" t="s">
        <v>89</v>
      </c>
      <c r="AG1952" s="86" t="s">
        <v>110</v>
      </c>
      <c r="AH1952" s="86">
        <v>4042</v>
      </c>
      <c r="AI1952" s="86">
        <v>10</v>
      </c>
      <c r="AJ1952" s="87"/>
      <c r="AK1952" s="87"/>
      <c r="AL1952" s="87">
        <v>16</v>
      </c>
      <c r="AM1952" s="86" t="s">
        <v>53</v>
      </c>
      <c r="AN1952" s="86" t="s">
        <v>49</v>
      </c>
      <c r="AO1952" s="75">
        <v>404</v>
      </c>
    </row>
    <row r="1953" spans="1:41" ht="14.45" customHeight="1">
      <c r="A1953" s="38"/>
      <c r="B1953" s="9">
        <f t="shared" si="660"/>
        <v>45867</v>
      </c>
      <c r="C1953" s="39">
        <f t="shared" si="677"/>
        <v>404</v>
      </c>
      <c r="D1953" s="38" t="str">
        <f>IF(AF1953="", "", IFERROR(TEXT(INDEX(Tabella4[N°], MATCH("*"&amp;AF1953&amp;"*", Tabella4[DIPENDENTE], 0)), "0000"), "Non trovato"))</f>
        <v>0967</v>
      </c>
      <c r="E1953" s="38" t="str">
        <f>IF(AG1953="", "", IF(ISERROR(MATCH("*"&amp;AG1953&amp;"*", Tabella4[DIPENDENTE], 0)), "Non trovato", TEXT(INDEX(Tabella4[N°], MATCH("*"&amp;AG1953&amp;"*", Tabella4[DIPENDENTE], 0)), "0000")))</f>
        <v/>
      </c>
      <c r="F1953" s="48" t="str">
        <f t="shared" si="661"/>
        <v>SCALISI</v>
      </c>
      <c r="G1953" s="48" t="str">
        <f t="shared" si="662"/>
        <v/>
      </c>
      <c r="H1953" s="57"/>
      <c r="I1953" s="68" t="str">
        <f t="shared" si="663"/>
        <v>02</v>
      </c>
      <c r="J1953" s="39" t="str">
        <f t="shared" si="674"/>
        <v/>
      </c>
      <c r="K1953" s="40" t="str">
        <f t="shared" si="675"/>
        <v/>
      </c>
      <c r="L1953" s="48"/>
      <c r="M1953" s="41" t="str">
        <f t="shared" si="676"/>
        <v/>
      </c>
      <c r="N1953" s="41" t="str">
        <f t="shared" si="664"/>
        <v/>
      </c>
      <c r="O1953" s="10" t="str">
        <f t="shared" si="665"/>
        <v>08:00</v>
      </c>
      <c r="P1953" s="10" t="str">
        <f t="shared" si="666"/>
        <v>08:00</v>
      </c>
      <c r="Q1953" s="48" t="str">
        <f t="shared" si="667"/>
        <v/>
      </c>
      <c r="R1953" s="48" t="str">
        <f t="shared" si="668"/>
        <v/>
      </c>
      <c r="S1953" s="42" t="str">
        <f t="shared" si="669"/>
        <v>SINGOLO</v>
      </c>
      <c r="T1953" s="57" t="str">
        <f>Tabella3[[#This Row],[Descrizione Attività]]</f>
        <v>FERIE</v>
      </c>
      <c r="U1953" s="57" t="str">
        <f>IF(Tabella1[[#This Row],[DATA]]="","","02")</f>
        <v>02</v>
      </c>
      <c r="V1953" s="34"/>
      <c r="W1953" s="34"/>
      <c r="X1953" s="33"/>
      <c r="Y1953" s="23"/>
      <c r="Z1953" s="21" t="str">
        <f t="shared" si="670"/>
        <v>martedì</v>
      </c>
      <c r="AA1953" s="22">
        <f t="shared" si="671"/>
        <v>8</v>
      </c>
      <c r="AB1953" s="22" t="str">
        <f t="shared" si="672"/>
        <v>08:00</v>
      </c>
      <c r="AC1953" s="22" t="str">
        <f t="shared" si="673"/>
        <v>NO</v>
      </c>
      <c r="AD1953" s="46"/>
      <c r="AE1953" s="85">
        <v>45867</v>
      </c>
      <c r="AF1953" s="86" t="s">
        <v>68</v>
      </c>
      <c r="AG1953" s="86"/>
      <c r="AH1953" s="86">
        <v>4042</v>
      </c>
      <c r="AI1953" s="86">
        <v>10</v>
      </c>
      <c r="AJ1953" s="87"/>
      <c r="AK1953" s="87"/>
      <c r="AL1953" s="87">
        <v>8</v>
      </c>
      <c r="AM1953" s="86" t="s">
        <v>53</v>
      </c>
      <c r="AN1953" s="86" t="s">
        <v>49</v>
      </c>
      <c r="AO1953" s="75">
        <v>404</v>
      </c>
    </row>
    <row r="1954" spans="1:41" ht="14.45" customHeight="1">
      <c r="A1954" s="38"/>
      <c r="B1954" s="9">
        <f t="shared" si="660"/>
        <v>45867</v>
      </c>
      <c r="C1954" s="39">
        <f t="shared" si="677"/>
        <v>404</v>
      </c>
      <c r="D1954" s="38" t="str">
        <f>IF(AF1954="", "", IFERROR(TEXT(INDEX(Tabella4[N°], MATCH("*"&amp;AF1954&amp;"*", Tabella4[DIPENDENTE], 0)), "0000"), "Non trovato"))</f>
        <v>0483</v>
      </c>
      <c r="E1954" s="38" t="str">
        <f>IF(AG1954="", "", IF(ISERROR(MATCH("*"&amp;AG1954&amp;"*", Tabella4[DIPENDENTE], 0)), "Non trovato", TEXT(INDEX(Tabella4[N°], MATCH("*"&amp;AG1954&amp;"*", Tabella4[DIPENDENTE], 0)), "0000")))</f>
        <v/>
      </c>
      <c r="F1954" s="48" t="str">
        <f t="shared" si="661"/>
        <v>SCARAVELLI</v>
      </c>
      <c r="G1954" s="48" t="str">
        <f t="shared" si="662"/>
        <v/>
      </c>
      <c r="H1954" s="57"/>
      <c r="I1954" s="68" t="str">
        <f t="shared" si="663"/>
        <v>02</v>
      </c>
      <c r="J1954" s="39" t="str">
        <f t="shared" si="674"/>
        <v/>
      </c>
      <c r="K1954" s="40" t="str">
        <f t="shared" si="675"/>
        <v/>
      </c>
      <c r="L1954" s="48"/>
      <c r="M1954" s="41" t="str">
        <f t="shared" si="676"/>
        <v/>
      </c>
      <c r="N1954" s="41" t="str">
        <f t="shared" si="664"/>
        <v/>
      </c>
      <c r="O1954" s="10" t="str">
        <f t="shared" si="665"/>
        <v>08:00</v>
      </c>
      <c r="P1954" s="10" t="str">
        <f t="shared" si="666"/>
        <v/>
      </c>
      <c r="Q1954" s="48" t="str">
        <f t="shared" si="667"/>
        <v>08:00</v>
      </c>
      <c r="R1954" s="48" t="str">
        <f t="shared" si="668"/>
        <v/>
      </c>
      <c r="S1954" s="42" t="str">
        <f t="shared" si="669"/>
        <v>SINGOLO</v>
      </c>
      <c r="T1954" s="57" t="str">
        <f>Tabella3[[#This Row],[Descrizione Attività]]</f>
        <v>MALATTIA</v>
      </c>
      <c r="U1954" s="57" t="str">
        <f>IF(Tabella1[[#This Row],[DATA]]="","","02")</f>
        <v>02</v>
      </c>
      <c r="V1954" s="34"/>
      <c r="W1954" s="34"/>
      <c r="X1954" s="33"/>
      <c r="Y1954" s="23"/>
      <c r="Z1954" s="21" t="str">
        <f t="shared" si="670"/>
        <v>martedì</v>
      </c>
      <c r="AA1954" s="22">
        <f t="shared" si="671"/>
        <v>8</v>
      </c>
      <c r="AB1954" s="22" t="str">
        <f t="shared" si="672"/>
        <v>08:00</v>
      </c>
      <c r="AC1954" s="22" t="str">
        <f t="shared" si="673"/>
        <v>NO</v>
      </c>
      <c r="AD1954" s="46"/>
      <c r="AE1954" s="85">
        <v>45867</v>
      </c>
      <c r="AF1954" s="86" t="s">
        <v>51</v>
      </c>
      <c r="AG1954" s="86"/>
      <c r="AH1954" s="86">
        <v>4043</v>
      </c>
      <c r="AI1954" s="86">
        <v>10</v>
      </c>
      <c r="AJ1954" s="87"/>
      <c r="AK1954" s="87"/>
      <c r="AL1954" s="87">
        <v>8</v>
      </c>
      <c r="AM1954" s="86" t="s">
        <v>22</v>
      </c>
      <c r="AN1954" s="86" t="s">
        <v>49</v>
      </c>
      <c r="AO1954" s="75">
        <v>404</v>
      </c>
    </row>
    <row r="1955" spans="1:41" ht="14.45" customHeight="1">
      <c r="A1955" s="38"/>
      <c r="B1955" s="9">
        <f t="shared" si="660"/>
        <v>45867</v>
      </c>
      <c r="C1955" s="39">
        <f t="shared" si="677"/>
        <v>404</v>
      </c>
      <c r="D1955" s="38" t="str">
        <f>IF(AF1955="", "", IFERROR(TEXT(INDEX(Tabella4[N°], MATCH("*"&amp;AF1955&amp;"*", Tabella4[DIPENDENTE], 0)), "0000"), "Non trovato"))</f>
        <v>0493</v>
      </c>
      <c r="E1955" s="38" t="str">
        <f>IF(AG1955="", "", IF(ISERROR(MATCH("*"&amp;AG1955&amp;"*", Tabella4[DIPENDENTE], 0)), "Non trovato", TEXT(INDEX(Tabella4[N°], MATCH("*"&amp;AG1955&amp;"*", Tabella4[DIPENDENTE], 0)), "0000")))</f>
        <v>0304</v>
      </c>
      <c r="F1955" s="48" t="str">
        <f t="shared" si="661"/>
        <v>SPINALI D</v>
      </c>
      <c r="G1955" s="48" t="str">
        <f t="shared" si="662"/>
        <v>MANSERVIGI</v>
      </c>
      <c r="H1955" s="57"/>
      <c r="I1955" s="68" t="str">
        <f t="shared" si="663"/>
        <v>02</v>
      </c>
      <c r="J1955" s="39" t="str">
        <f t="shared" si="674"/>
        <v/>
      </c>
      <c r="K1955" s="40" t="str">
        <f t="shared" si="675"/>
        <v/>
      </c>
      <c r="L1955" s="48"/>
      <c r="M1955" s="41" t="str">
        <f t="shared" si="676"/>
        <v/>
      </c>
      <c r="N1955" s="41" t="str">
        <f t="shared" si="664"/>
        <v/>
      </c>
      <c r="O1955" s="10" t="str">
        <f t="shared" si="665"/>
        <v>08:00</v>
      </c>
      <c r="P1955" s="10" t="str">
        <f t="shared" si="666"/>
        <v>08:00</v>
      </c>
      <c r="Q1955" s="48" t="str">
        <f t="shared" si="667"/>
        <v/>
      </c>
      <c r="R1955" s="48" t="str">
        <f t="shared" si="668"/>
        <v/>
      </c>
      <c r="S1955" s="42" t="str">
        <f t="shared" si="669"/>
        <v>DOPPIO</v>
      </c>
      <c r="T1955" s="57" t="str">
        <f>Tabella3[[#This Row],[Descrizione Attività]]</f>
        <v>FERIE</v>
      </c>
      <c r="U1955" s="57" t="str">
        <f>IF(Tabella1[[#This Row],[DATA]]="","","02")</f>
        <v>02</v>
      </c>
      <c r="V1955" s="34"/>
      <c r="W1955" s="34"/>
      <c r="X1955" s="33"/>
      <c r="Y1955" s="23"/>
      <c r="Z1955" s="21" t="str">
        <f t="shared" si="670"/>
        <v>martedì</v>
      </c>
      <c r="AA1955" s="22">
        <f t="shared" si="671"/>
        <v>8</v>
      </c>
      <c r="AB1955" s="22" t="str">
        <f t="shared" si="672"/>
        <v>08:00</v>
      </c>
      <c r="AC1955" s="22" t="str">
        <f t="shared" si="673"/>
        <v>NO</v>
      </c>
      <c r="AD1955" s="46"/>
      <c r="AE1955" s="85">
        <v>45867</v>
      </c>
      <c r="AF1955" s="86" t="s">
        <v>42</v>
      </c>
      <c r="AG1955" s="86" t="s">
        <v>87</v>
      </c>
      <c r="AH1955" s="86">
        <v>4042</v>
      </c>
      <c r="AI1955" s="86">
        <v>10</v>
      </c>
      <c r="AJ1955" s="87"/>
      <c r="AK1955" s="87"/>
      <c r="AL1955" s="87">
        <v>16</v>
      </c>
      <c r="AM1955" s="86" t="s">
        <v>53</v>
      </c>
      <c r="AN1955" s="86" t="s">
        <v>49</v>
      </c>
      <c r="AO1955" s="75">
        <v>404</v>
      </c>
    </row>
    <row r="1956" spans="1:41" ht="14.45" customHeight="1">
      <c r="A1956" s="38"/>
      <c r="B1956" s="9">
        <f t="shared" si="660"/>
        <v>45867</v>
      </c>
      <c r="C1956" s="39">
        <f t="shared" si="677"/>
        <v>404</v>
      </c>
      <c r="D1956" s="38" t="str">
        <f>IF(AF1956="", "", IFERROR(TEXT(INDEX(Tabella4[N°], MATCH("*"&amp;AF1956&amp;"*", Tabella4[DIPENDENTE], 0)), "0000"), "Non trovato"))</f>
        <v>0476</v>
      </c>
      <c r="E1956" s="38" t="str">
        <f>IF(AG1956="", "", IF(ISERROR(MATCH("*"&amp;AG1956&amp;"*", Tabella4[DIPENDENTE], 0)), "Non trovato", TEXT(INDEX(Tabella4[N°], MATCH("*"&amp;AG1956&amp;"*", Tabella4[DIPENDENTE], 0)), "0000")))</f>
        <v/>
      </c>
      <c r="F1956" s="48" t="str">
        <f t="shared" si="661"/>
        <v>ARICO'</v>
      </c>
      <c r="G1956" s="48" t="str">
        <f t="shared" si="662"/>
        <v/>
      </c>
      <c r="H1956" s="57"/>
      <c r="I1956" s="68" t="str">
        <f t="shared" si="663"/>
        <v>02</v>
      </c>
      <c r="J1956" s="39" t="str">
        <f t="shared" si="674"/>
        <v/>
      </c>
      <c r="K1956" s="40" t="str">
        <f t="shared" si="675"/>
        <v/>
      </c>
      <c r="L1956" s="48"/>
      <c r="M1956" s="41" t="str">
        <f t="shared" si="676"/>
        <v/>
      </c>
      <c r="N1956" s="41" t="str">
        <f t="shared" si="664"/>
        <v/>
      </c>
      <c r="O1956" s="10" t="str">
        <f t="shared" si="665"/>
        <v>03:00</v>
      </c>
      <c r="P1956" s="10" t="str">
        <f t="shared" si="666"/>
        <v>03:00</v>
      </c>
      <c r="Q1956" s="48" t="str">
        <f t="shared" si="667"/>
        <v/>
      </c>
      <c r="R1956" s="48" t="str">
        <f t="shared" si="668"/>
        <v/>
      </c>
      <c r="S1956" s="42" t="str">
        <f t="shared" si="669"/>
        <v>SINGOLO</v>
      </c>
      <c r="T1956" s="57" t="str">
        <f>Tabella3[[#This Row],[Descrizione Attività]]</f>
        <v>PERMESSO RETRIBUITO</v>
      </c>
      <c r="U1956" s="57" t="str">
        <f>IF(Tabella1[[#This Row],[DATA]]="","","02")</f>
        <v>02</v>
      </c>
      <c r="V1956" s="34"/>
      <c r="W1956" s="34"/>
      <c r="X1956" s="33"/>
      <c r="Y1956" s="23"/>
      <c r="Z1956" s="21" t="str">
        <f t="shared" si="670"/>
        <v>martedì</v>
      </c>
      <c r="AA1956" s="22">
        <f t="shared" si="671"/>
        <v>3</v>
      </c>
      <c r="AB1956" s="22" t="str">
        <f t="shared" si="672"/>
        <v>03:00</v>
      </c>
      <c r="AC1956" s="22" t="str">
        <f t="shared" si="673"/>
        <v>NO</v>
      </c>
      <c r="AD1956" s="46"/>
      <c r="AE1956" s="85">
        <v>45867</v>
      </c>
      <c r="AF1956" s="86" t="s">
        <v>108</v>
      </c>
      <c r="AG1956" s="86"/>
      <c r="AH1956" s="86">
        <v>4044</v>
      </c>
      <c r="AI1956" s="86">
        <v>10</v>
      </c>
      <c r="AJ1956" s="87">
        <v>11</v>
      </c>
      <c r="AK1956" s="87">
        <v>14</v>
      </c>
      <c r="AL1956" s="87">
        <v>3</v>
      </c>
      <c r="AM1956" s="86" t="s">
        <v>48</v>
      </c>
      <c r="AN1956" s="86" t="s">
        <v>49</v>
      </c>
      <c r="AO1956" s="75">
        <v>404</v>
      </c>
    </row>
    <row r="1957" spans="1:41" ht="14.45" customHeight="1">
      <c r="A1957" s="38"/>
      <c r="B1957" s="9">
        <f t="shared" si="660"/>
        <v>45867</v>
      </c>
      <c r="C1957" s="39" t="str">
        <f>IF(AH1957="","", IF(OR(AH1957=4041, AH1957=4042, AH1957=4043, AH1957=4044, AH1957=4045, AH1957=4046, AH1957=4048, AH1957=4049, AH1957=4051, AH1957=4052, AH1957=4053, AH1957=4054),
404,
IF(AH1957=4047,
"ALTRO CANTIERE",
IF(AH1957=4050,
430,
IF(LEN(AH1957)=5,
MID(AH1957, 1, 2) &amp; "/" &amp; MID(AH1957, 3, 3),
AH1957)
)
)
))</f>
        <v>23/134</v>
      </c>
      <c r="D1957" s="38" t="str">
        <f>IF(AF1957="", "", IFERROR(TEXT(INDEX(Tabella4[N°], MATCH("*"&amp;AF1957&amp;"*", Tabella4[DIPENDENTE], 0)), "0000"), "Non trovato"))</f>
        <v>2109</v>
      </c>
      <c r="E1957" s="38" t="str">
        <f>IF(AG1957="", "", IF(ISERROR(MATCH("*"&amp;AG1957&amp;"*", Tabella4[DIPENDENTE], 0)), "Non trovato", TEXT(INDEX(Tabella4[N°], MATCH("*"&amp;AG1957&amp;"*", Tabella4[DIPENDENTE], 0)), "0000")))</f>
        <v>0511</v>
      </c>
      <c r="F1957" s="48" t="str">
        <f t="shared" si="661"/>
        <v>CAVALLI</v>
      </c>
      <c r="G1957" s="48" t="str">
        <f t="shared" si="662"/>
        <v>DI GRANDE D</v>
      </c>
      <c r="H1957" s="57"/>
      <c r="I1957" s="68" t="str">
        <f t="shared" si="663"/>
        <v>02</v>
      </c>
      <c r="J1957" s="39" t="str">
        <f t="shared" ref="J1957:J1976" si="678">IF(OR(AH1957=4041, AH1957=4048, AH1957=4049, AH1957=4054, AH1957=4050,AH1957=428),
IF(TEXT(VALUE(AB1957) -
IF(M1957&lt;&gt;"", VALUE(M1957), 0) -
IF(N1957&lt;&gt;"", VALUE(N1957), 0),
"[hh]:mm") = "00:00",
"",
TEXT(VALUE(AB1957) -
IF(M1957&lt;&gt;"", VALUE(M1957), 0) -
IF(N1957&lt;&gt;"", VALUE(N1957), 0),
"[hh]:mm")),
"")</f>
        <v/>
      </c>
      <c r="K1957" s="40" t="str">
        <f t="shared" ref="K1957:K1976" si="679">IF(AND(AH1957&lt;&gt;4041, AH1957&lt;&gt;428, AH1957&lt;&gt;4048, AH1957&lt;&gt;4054, AH1957&lt;&gt;4049, AH1957&lt;&gt;4045, AH1957&lt;&gt;4046, AH1957&lt;&gt;4052, AH1957&lt;&gt;4044, AH1957&lt;&gt;4042, AH1957&lt;&gt;4043, AH1957&lt;&gt;4053, AH1957&lt;&gt;4047, AH1957&lt;&gt;4050),
IF(ISERROR(TEXT(VALUE(AB1957) -
IF(M1957&lt;&gt;"", VALUE(M1957), 0) -
IF(N1957&lt;&gt;"", VALUE(N1957), 0),
"[hh]:mm")), "",
IF(TEXT(VALUE(AB1957) -
IF(M1957&lt;&gt;"", VALUE(M1957), 0) -
IF(N1957&lt;&gt;"", VALUE(N1957), 0),
"[hh]:mm") = "00:00",
"",
TEXT(VALUE(AB1957) -
IF(M1957&lt;&gt;"", VALUE(M1957), 0) -
IF(N1957&lt;&gt;"", VALUE(N1957), 0),
"[hh]:mm"))),
"")</f>
        <v>08:00</v>
      </c>
      <c r="L1957" s="48"/>
      <c r="M1957" s="41" t="str">
        <f t="shared" ref="M1957:M1976" si="680">IF(AND(AC1957="NO", OR(Z1957="lunedì", Z1957="martedì", Z1957="mercoledì", Z1957="giovedì", Z1957="venerdì")),
IF(Z1957="venerdì",
IF(VALUE(AB1957)&gt;VALUE("7:00"),TEXT(VALUE(AB1957)-VALUE("7:00"),"[hh]:mm"),""),
IF(VALUE(AB1957)&gt;VALUE("8:15"),TEXT(VALUE(AB1957)-VALUE("8:15"),"[hh]:mm"),"")
),
"")</f>
        <v/>
      </c>
      <c r="N1957" s="41" t="str">
        <f t="shared" si="664"/>
        <v/>
      </c>
      <c r="O1957" s="10" t="str">
        <f t="shared" si="665"/>
        <v>08:00</v>
      </c>
      <c r="P1957" s="10" t="str">
        <f t="shared" si="666"/>
        <v/>
      </c>
      <c r="Q1957" s="48" t="str">
        <f t="shared" si="667"/>
        <v/>
      </c>
      <c r="R1957" s="48" t="str">
        <f t="shared" si="668"/>
        <v/>
      </c>
      <c r="S1957" s="42" t="str">
        <f t="shared" si="669"/>
        <v>DOPPIO</v>
      </c>
      <c r="T1957" s="57" t="str">
        <f>Tabella3[[#This Row],[Descrizione Attività]]</f>
        <v>Manutenzione Elettrica Isab</v>
      </c>
      <c r="U1957" s="57" t="str">
        <f>IF(Tabella1[[#This Row],[DATA]]="","","02")</f>
        <v>02</v>
      </c>
      <c r="V1957" s="34"/>
      <c r="W1957" s="34"/>
      <c r="X1957" s="33"/>
      <c r="Y1957" s="23"/>
      <c r="Z1957" s="21" t="str">
        <f t="shared" si="670"/>
        <v>martedì</v>
      </c>
      <c r="AA1957" s="22">
        <f t="shared" si="671"/>
        <v>8</v>
      </c>
      <c r="AB1957" s="22" t="str">
        <f t="shared" si="672"/>
        <v>08:00</v>
      </c>
      <c r="AC1957" s="22" t="str">
        <f t="shared" si="673"/>
        <v>NO</v>
      </c>
      <c r="AD1957" s="46"/>
      <c r="AE1957" s="85">
        <v>45867</v>
      </c>
      <c r="AF1957" s="86" t="s">
        <v>114</v>
      </c>
      <c r="AG1957" s="86" t="s">
        <v>144</v>
      </c>
      <c r="AH1957" s="86">
        <v>23134</v>
      </c>
      <c r="AI1957" s="86">
        <v>10</v>
      </c>
      <c r="AJ1957" s="87">
        <v>6</v>
      </c>
      <c r="AK1957" s="87">
        <v>14</v>
      </c>
      <c r="AL1957" s="87">
        <v>16</v>
      </c>
      <c r="AM1957" s="86" t="s">
        <v>111</v>
      </c>
      <c r="AN1957" s="86" t="s">
        <v>49</v>
      </c>
      <c r="AO1957" s="75" t="s">
        <v>61</v>
      </c>
    </row>
    <row r="1958" spans="1:41" ht="14.45" customHeight="1">
      <c r="A1958" s="38"/>
      <c r="B1958" s="9">
        <f t="shared" si="660"/>
        <v>45867</v>
      </c>
      <c r="C1958" s="39">
        <f t="shared" ref="C1958:C1976" si="681">IF(AH1958="","", IF(OR(AH1958=4041, AH1958=4042, AH1958=4043, AH1958=4044, AH1958=4045, AH1958=4046, AH1958=4048, AH1958=4049, AH1958=4051, AH1958=4052, AH1958=4053, AH1958=4054),
404,
IF(AH1958=4047,
"ALTRO CANTIERE",
IF(AH1958=4050,
430,
IF(LEN(AH1958)=5,
MID(AH1958, 1, 2) &amp; "/" &amp; MID(AH1958, 3, 3),
AH1958)
)
)
))</f>
        <v>404</v>
      </c>
      <c r="D1958" s="38" t="str">
        <f>IF(AF1958="", "", IFERROR(TEXT(INDEX(Tabella4[N°], MATCH("*"&amp;AF1958&amp;"*", Tabella4[DIPENDENTE], 0)), "0000"), "Non trovato"))</f>
        <v>0559</v>
      </c>
      <c r="E1958" s="38" t="str">
        <f>IF(AG1958="", "", IF(ISERROR(MATCH("*"&amp;AG1958&amp;"*", Tabella4[DIPENDENTE], 0)), "Non trovato", TEXT(INDEX(Tabella4[N°], MATCH("*"&amp;AG1958&amp;"*", Tabella4[DIPENDENTE], 0)), "0000")))</f>
        <v/>
      </c>
      <c r="F1958" s="48" t="str">
        <f t="shared" si="661"/>
        <v>MARINO A</v>
      </c>
      <c r="G1958" s="48" t="str">
        <f t="shared" si="662"/>
        <v/>
      </c>
      <c r="H1958" s="57"/>
      <c r="I1958" s="68" t="str">
        <f t="shared" si="663"/>
        <v>02</v>
      </c>
      <c r="J1958" s="39" t="str">
        <f t="shared" si="678"/>
        <v/>
      </c>
      <c r="K1958" s="40" t="str">
        <f t="shared" si="679"/>
        <v/>
      </c>
      <c r="L1958" s="48"/>
      <c r="M1958" s="41" t="str">
        <f t="shared" si="680"/>
        <v/>
      </c>
      <c r="N1958" s="41" t="str">
        <f t="shared" si="664"/>
        <v/>
      </c>
      <c r="O1958" s="10" t="str">
        <f t="shared" si="665"/>
        <v>08:00</v>
      </c>
      <c r="P1958" s="10" t="str">
        <f t="shared" si="666"/>
        <v>08:00</v>
      </c>
      <c r="Q1958" s="48" t="str">
        <f t="shared" si="667"/>
        <v/>
      </c>
      <c r="R1958" s="48" t="str">
        <f t="shared" si="668"/>
        <v/>
      </c>
      <c r="S1958" s="42" t="str">
        <f t="shared" si="669"/>
        <v>SINGOLO</v>
      </c>
      <c r="T1958" s="57" t="str">
        <f>Tabella3[[#This Row],[Descrizione Attività]]</f>
        <v>FERIE</v>
      </c>
      <c r="U1958" s="57" t="str">
        <f>IF(Tabella1[[#This Row],[DATA]]="","","02")</f>
        <v>02</v>
      </c>
      <c r="V1958" s="34"/>
      <c r="W1958" s="34"/>
      <c r="X1958" s="33"/>
      <c r="Y1958" s="23"/>
      <c r="Z1958" s="21" t="str">
        <f t="shared" si="670"/>
        <v>martedì</v>
      </c>
      <c r="AA1958" s="22">
        <f t="shared" si="671"/>
        <v>8</v>
      </c>
      <c r="AB1958" s="22" t="str">
        <f t="shared" si="672"/>
        <v>08:00</v>
      </c>
      <c r="AC1958" s="22" t="str">
        <f t="shared" si="673"/>
        <v>NO</v>
      </c>
      <c r="AD1958" s="46"/>
      <c r="AE1958" s="85">
        <v>45867</v>
      </c>
      <c r="AF1958" s="89" t="s">
        <v>157</v>
      </c>
      <c r="AG1958" s="86"/>
      <c r="AH1958" s="86">
        <v>4042</v>
      </c>
      <c r="AI1958" s="86">
        <v>10</v>
      </c>
      <c r="AJ1958" s="87"/>
      <c r="AK1958" s="87"/>
      <c r="AL1958" s="87">
        <v>8</v>
      </c>
      <c r="AM1958" s="86" t="s">
        <v>53</v>
      </c>
      <c r="AN1958" s="86" t="s">
        <v>49</v>
      </c>
      <c r="AO1958" s="75">
        <v>404</v>
      </c>
    </row>
    <row r="1959" spans="1:41" ht="14.45" customHeight="1">
      <c r="A1959" s="38"/>
      <c r="B1959" s="9">
        <f t="shared" si="660"/>
        <v>45867</v>
      </c>
      <c r="C1959" s="39">
        <f t="shared" si="681"/>
        <v>404</v>
      </c>
      <c r="D1959" s="38" t="str">
        <f>IF(AF1959="", "", IFERROR(TEXT(INDEX(Tabella4[N°], MATCH("*"&amp;AF1959&amp;"*", Tabella4[DIPENDENTE], 0)), "0000"), "Non trovato"))</f>
        <v>1765</v>
      </c>
      <c r="E1959" s="38" t="str">
        <f>IF(AG1959="", "", IF(ISERROR(MATCH("*"&amp;AG1959&amp;"*", Tabella4[DIPENDENTE], 0)), "Non trovato", TEXT(INDEX(Tabella4[N°], MATCH("*"&amp;AG1959&amp;"*", Tabella4[DIPENDENTE], 0)), "0000")))</f>
        <v/>
      </c>
      <c r="F1959" s="48" t="str">
        <f t="shared" si="661"/>
        <v>SIRINGO</v>
      </c>
      <c r="G1959" s="48" t="str">
        <f t="shared" si="662"/>
        <v/>
      </c>
      <c r="H1959" s="57"/>
      <c r="I1959" s="68" t="str">
        <f t="shared" si="663"/>
        <v>02</v>
      </c>
      <c r="J1959" s="39" t="str">
        <f t="shared" si="678"/>
        <v>08:00</v>
      </c>
      <c r="K1959" s="40" t="str">
        <f t="shared" si="679"/>
        <v/>
      </c>
      <c r="L1959" s="48"/>
      <c r="M1959" s="41" t="str">
        <f t="shared" si="680"/>
        <v/>
      </c>
      <c r="N1959" s="41" t="str">
        <f t="shared" si="664"/>
        <v/>
      </c>
      <c r="O1959" s="10" t="str">
        <f t="shared" si="665"/>
        <v>08:00</v>
      </c>
      <c r="P1959" s="10" t="str">
        <f t="shared" si="666"/>
        <v/>
      </c>
      <c r="Q1959" s="48" t="str">
        <f t="shared" si="667"/>
        <v/>
      </c>
      <c r="R1959" s="48" t="str">
        <f t="shared" si="668"/>
        <v/>
      </c>
      <c r="S1959" s="42" t="str">
        <f t="shared" si="669"/>
        <v>SINGOLO</v>
      </c>
      <c r="T1959" s="57" t="str">
        <f>Tabella3[[#This Row],[Descrizione Attività]]</f>
        <v>ORE CONTO PROPRIO</v>
      </c>
      <c r="U1959" s="57" t="str">
        <f>IF(Tabella1[[#This Row],[DATA]]="","","02")</f>
        <v>02</v>
      </c>
      <c r="V1959" s="34"/>
      <c r="W1959" s="34"/>
      <c r="X1959" s="33"/>
      <c r="Y1959" s="23"/>
      <c r="Z1959" s="21" t="str">
        <f t="shared" si="670"/>
        <v>martedì</v>
      </c>
      <c r="AA1959" s="22">
        <f t="shared" si="671"/>
        <v>8</v>
      </c>
      <c r="AB1959" s="22" t="str">
        <f t="shared" si="672"/>
        <v>08:00</v>
      </c>
      <c r="AC1959" s="22" t="str">
        <f t="shared" si="673"/>
        <v>NO</v>
      </c>
      <c r="AD1959" s="46"/>
      <c r="AE1959" s="85">
        <v>45867</v>
      </c>
      <c r="AF1959" s="86" t="s">
        <v>112</v>
      </c>
      <c r="AG1959" s="86"/>
      <c r="AH1959" s="86">
        <v>4041</v>
      </c>
      <c r="AI1959" s="86">
        <v>10</v>
      </c>
      <c r="AJ1959" s="87">
        <v>6</v>
      </c>
      <c r="AK1959" s="87">
        <v>14</v>
      </c>
      <c r="AL1959" s="87">
        <v>8</v>
      </c>
      <c r="AM1959" s="86" t="s">
        <v>62</v>
      </c>
      <c r="AN1959" s="86" t="s">
        <v>49</v>
      </c>
      <c r="AO1959" s="75">
        <v>4041</v>
      </c>
    </row>
    <row r="1960" spans="1:41" ht="14.45" customHeight="1">
      <c r="A1960" s="38"/>
      <c r="B1960" s="9">
        <f t="shared" si="660"/>
        <v>45868</v>
      </c>
      <c r="C1960" s="39">
        <f t="shared" si="681"/>
        <v>5400257237</v>
      </c>
      <c r="D1960" s="38" t="str">
        <f>IF(AF1960="", "", IFERROR(TEXT(INDEX(Tabella4[N°], MATCH("*"&amp;AF1960&amp;"*", Tabella4[DIPENDENTE], 0)), "0000"), "Non trovato"))</f>
        <v>1442</v>
      </c>
      <c r="E1960" s="38" t="str">
        <f>IF(AG1960="", "", IF(ISERROR(MATCH("*"&amp;AG1960&amp;"*", Tabella4[DIPENDENTE], 0)), "Non trovato", TEXT(INDEX(Tabella4[N°], MATCH("*"&amp;AG1960&amp;"*", Tabella4[DIPENDENTE], 0)), "0000")))</f>
        <v>1924</v>
      </c>
      <c r="F1960" s="48" t="str">
        <f t="shared" si="661"/>
        <v>TARASCIO</v>
      </c>
      <c r="G1960" s="48" t="str">
        <f t="shared" si="662"/>
        <v>PARTESANO</v>
      </c>
      <c r="H1960" s="57"/>
      <c r="I1960" s="68" t="str">
        <f t="shared" si="663"/>
        <v>02</v>
      </c>
      <c r="J1960" s="39" t="str">
        <f t="shared" si="678"/>
        <v/>
      </c>
      <c r="K1960" s="40" t="str">
        <f t="shared" si="679"/>
        <v>02:00</v>
      </c>
      <c r="L1960" s="48"/>
      <c r="M1960" s="41" t="str">
        <f t="shared" si="680"/>
        <v/>
      </c>
      <c r="N1960" s="41" t="str">
        <f t="shared" si="664"/>
        <v/>
      </c>
      <c r="O1960" s="10" t="str">
        <f t="shared" si="665"/>
        <v>02:00</v>
      </c>
      <c r="P1960" s="10" t="str">
        <f t="shared" si="666"/>
        <v/>
      </c>
      <c r="Q1960" s="48" t="str">
        <f t="shared" si="667"/>
        <v/>
      </c>
      <c r="R1960" s="48" t="str">
        <f t="shared" si="668"/>
        <v/>
      </c>
      <c r="S1960" s="42" t="str">
        <f t="shared" si="669"/>
        <v>DOPPIO</v>
      </c>
      <c r="T1960" s="57" t="str">
        <f>Tabella3[[#This Row],[Descrizione Attività]]</f>
        <v>PA1S: squ strum correttiva Luglio</v>
      </c>
      <c r="U1960" s="57" t="str">
        <f>IF(Tabella1[[#This Row],[DATA]]="","","02")</f>
        <v>02</v>
      </c>
      <c r="V1960" s="34"/>
      <c r="W1960" s="34"/>
      <c r="X1960" s="33"/>
      <c r="Y1960" s="23"/>
      <c r="Z1960" s="21" t="str">
        <f t="shared" si="670"/>
        <v>mercoledì</v>
      </c>
      <c r="AA1960" s="22">
        <f t="shared" si="671"/>
        <v>2</v>
      </c>
      <c r="AB1960" s="22" t="str">
        <f t="shared" si="672"/>
        <v>02:00</v>
      </c>
      <c r="AC1960" s="22" t="str">
        <f t="shared" si="673"/>
        <v>NO</v>
      </c>
      <c r="AD1960" s="46"/>
      <c r="AE1960" s="85">
        <v>45868</v>
      </c>
      <c r="AF1960" s="86" t="s">
        <v>102</v>
      </c>
      <c r="AG1960" s="86" t="s">
        <v>103</v>
      </c>
      <c r="AH1960" s="86">
        <v>5400257237</v>
      </c>
      <c r="AI1960" s="86">
        <v>10</v>
      </c>
      <c r="AJ1960" s="87">
        <v>6</v>
      </c>
      <c r="AK1960" s="87">
        <v>8</v>
      </c>
      <c r="AL1960" s="87">
        <v>4</v>
      </c>
      <c r="AM1960" s="86" t="s">
        <v>260</v>
      </c>
      <c r="AN1960" s="86" t="s">
        <v>45</v>
      </c>
      <c r="AO1960" s="75" t="s">
        <v>46</v>
      </c>
    </row>
    <row r="1961" spans="1:41" ht="14.45" customHeight="1">
      <c r="A1961" s="38"/>
      <c r="B1961" s="9">
        <f t="shared" si="660"/>
        <v>45868</v>
      </c>
      <c r="C1961" s="39">
        <f t="shared" si="681"/>
        <v>5400257401</v>
      </c>
      <c r="D1961" s="38" t="str">
        <f>IF(AF1961="", "", IFERROR(TEXT(INDEX(Tabella4[N°], MATCH("*"&amp;AF1961&amp;"*", Tabella4[DIPENDENTE], 0)), "0000"), "Non trovato"))</f>
        <v>1442</v>
      </c>
      <c r="E1961" s="38" t="str">
        <f>IF(AG1961="", "", IF(ISERROR(MATCH("*"&amp;AG1961&amp;"*", Tabella4[DIPENDENTE], 0)), "Non trovato", TEXT(INDEX(Tabella4[N°], MATCH("*"&amp;AG1961&amp;"*", Tabella4[DIPENDENTE], 0)), "0000")))</f>
        <v>1924</v>
      </c>
      <c r="F1961" s="48" t="str">
        <f t="shared" si="661"/>
        <v>TARASCIO</v>
      </c>
      <c r="G1961" s="48" t="str">
        <f t="shared" si="662"/>
        <v>PARTESANO</v>
      </c>
      <c r="H1961" s="57"/>
      <c r="I1961" s="68" t="str">
        <f t="shared" si="663"/>
        <v>02</v>
      </c>
      <c r="J1961" s="39" t="str">
        <f t="shared" si="678"/>
        <v/>
      </c>
      <c r="K1961" s="40" t="str">
        <f t="shared" si="679"/>
        <v>04:00</v>
      </c>
      <c r="L1961" s="48"/>
      <c r="M1961" s="41" t="str">
        <f t="shared" si="680"/>
        <v/>
      </c>
      <c r="N1961" s="41" t="str">
        <f t="shared" si="664"/>
        <v/>
      </c>
      <c r="O1961" s="10" t="str">
        <f t="shared" si="665"/>
        <v>04:00</v>
      </c>
      <c r="P1961" s="10" t="str">
        <f t="shared" si="666"/>
        <v/>
      </c>
      <c r="Q1961" s="48" t="str">
        <f t="shared" si="667"/>
        <v/>
      </c>
      <c r="R1961" s="48" t="str">
        <f t="shared" si="668"/>
        <v/>
      </c>
      <c r="S1961" s="42" t="str">
        <f t="shared" si="669"/>
        <v>DOPPIO</v>
      </c>
      <c r="T1961" s="57" t="str">
        <f>Tabella3[[#This Row],[Descrizione Attività]]</f>
        <v>1200: assistenza KV - HIC</v>
      </c>
      <c r="U1961" s="57" t="str">
        <f>IF(Tabella1[[#This Row],[DATA]]="","","02")</f>
        <v>02</v>
      </c>
      <c r="V1961" s="34"/>
      <c r="W1961" s="34"/>
      <c r="X1961" s="33"/>
      <c r="Y1961" s="23"/>
      <c r="Z1961" s="21" t="str">
        <f t="shared" si="670"/>
        <v>mercoledì</v>
      </c>
      <c r="AA1961" s="22">
        <f t="shared" si="671"/>
        <v>4</v>
      </c>
      <c r="AB1961" s="22" t="str">
        <f t="shared" si="672"/>
        <v>04:00</v>
      </c>
      <c r="AC1961" s="22" t="str">
        <f t="shared" si="673"/>
        <v>NO</v>
      </c>
      <c r="AD1961" s="46"/>
      <c r="AE1961" s="85">
        <v>45868</v>
      </c>
      <c r="AF1961" s="86" t="s">
        <v>102</v>
      </c>
      <c r="AG1961" s="86" t="s">
        <v>103</v>
      </c>
      <c r="AH1961" s="86">
        <v>5400257401</v>
      </c>
      <c r="AI1961" s="86">
        <v>10</v>
      </c>
      <c r="AJ1961" s="87">
        <v>8</v>
      </c>
      <c r="AK1961" s="87">
        <v>12</v>
      </c>
      <c r="AL1961" s="87">
        <v>8</v>
      </c>
      <c r="AM1961" s="86" t="s">
        <v>252</v>
      </c>
      <c r="AN1961" s="86" t="s">
        <v>45</v>
      </c>
      <c r="AO1961" s="75" t="s">
        <v>46</v>
      </c>
    </row>
    <row r="1962" spans="1:41" ht="14.45" customHeight="1">
      <c r="A1962" s="38"/>
      <c r="B1962" s="9">
        <f t="shared" si="660"/>
        <v>45868</v>
      </c>
      <c r="C1962" s="39">
        <f t="shared" si="681"/>
        <v>5400257237</v>
      </c>
      <c r="D1962" s="38" t="str">
        <f>IF(AF1962="", "", IFERROR(TEXT(INDEX(Tabella4[N°], MATCH("*"&amp;AF1962&amp;"*", Tabella4[DIPENDENTE], 0)), "0000"), "Non trovato"))</f>
        <v>1442</v>
      </c>
      <c r="E1962" s="38" t="str">
        <f>IF(AG1962="", "", IF(ISERROR(MATCH("*"&amp;AG1962&amp;"*", Tabella4[DIPENDENTE], 0)), "Non trovato", TEXT(INDEX(Tabella4[N°], MATCH("*"&amp;AG1962&amp;"*", Tabella4[DIPENDENTE], 0)), "0000")))</f>
        <v>1924</v>
      </c>
      <c r="F1962" s="48" t="str">
        <f t="shared" si="661"/>
        <v>TARASCIO</v>
      </c>
      <c r="G1962" s="48" t="str">
        <f t="shared" si="662"/>
        <v>PARTESANO</v>
      </c>
      <c r="H1962" s="57"/>
      <c r="I1962" s="68" t="str">
        <f t="shared" si="663"/>
        <v>02</v>
      </c>
      <c r="J1962" s="39" t="str">
        <f t="shared" si="678"/>
        <v/>
      </c>
      <c r="K1962" s="40" t="str">
        <f t="shared" si="679"/>
        <v>02:00</v>
      </c>
      <c r="L1962" s="48"/>
      <c r="M1962" s="41" t="str">
        <f t="shared" si="680"/>
        <v/>
      </c>
      <c r="N1962" s="41" t="str">
        <f t="shared" si="664"/>
        <v/>
      </c>
      <c r="O1962" s="10" t="str">
        <f t="shared" si="665"/>
        <v>02:00</v>
      </c>
      <c r="P1962" s="10" t="str">
        <f t="shared" si="666"/>
        <v/>
      </c>
      <c r="Q1962" s="48" t="str">
        <f t="shared" si="667"/>
        <v/>
      </c>
      <c r="R1962" s="48" t="str">
        <f t="shared" si="668"/>
        <v/>
      </c>
      <c r="S1962" s="42" t="str">
        <f t="shared" si="669"/>
        <v>DOPPIO</v>
      </c>
      <c r="T1962" s="57" t="str">
        <f>Tabella3[[#This Row],[Descrizione Attività]]</f>
        <v>PA1S: squ strum correttiva Luglio</v>
      </c>
      <c r="U1962" s="57" t="str">
        <f>IF(Tabella1[[#This Row],[DATA]]="","","02")</f>
        <v>02</v>
      </c>
      <c r="V1962" s="34"/>
      <c r="W1962" s="34"/>
      <c r="X1962" s="33"/>
      <c r="Y1962" s="23"/>
      <c r="Z1962" s="21" t="str">
        <f t="shared" si="670"/>
        <v>mercoledì</v>
      </c>
      <c r="AA1962" s="22">
        <f t="shared" si="671"/>
        <v>2</v>
      </c>
      <c r="AB1962" s="22" t="str">
        <f t="shared" si="672"/>
        <v>02:00</v>
      </c>
      <c r="AC1962" s="22" t="str">
        <f t="shared" si="673"/>
        <v>NO</v>
      </c>
      <c r="AD1962" s="46"/>
      <c r="AE1962" s="85">
        <v>45868</v>
      </c>
      <c r="AF1962" s="86" t="s">
        <v>102</v>
      </c>
      <c r="AG1962" s="86" t="s">
        <v>103</v>
      </c>
      <c r="AH1962" s="86">
        <v>5400257237</v>
      </c>
      <c r="AI1962" s="86">
        <v>10</v>
      </c>
      <c r="AJ1962" s="87">
        <v>12</v>
      </c>
      <c r="AK1962" s="87">
        <v>14</v>
      </c>
      <c r="AL1962" s="87">
        <v>4</v>
      </c>
      <c r="AM1962" s="86" t="s">
        <v>260</v>
      </c>
      <c r="AN1962" s="86" t="s">
        <v>45</v>
      </c>
      <c r="AO1962" s="75" t="s">
        <v>46</v>
      </c>
    </row>
    <row r="1963" spans="1:41" ht="14.45" customHeight="1">
      <c r="A1963" s="38"/>
      <c r="B1963" s="9">
        <f t="shared" si="660"/>
        <v>45868</v>
      </c>
      <c r="C1963" s="39">
        <f t="shared" si="681"/>
        <v>5400257240</v>
      </c>
      <c r="D1963" s="38" t="str">
        <f>IF(AF1963="", "", IFERROR(TEXT(INDEX(Tabella4[N°], MATCH("*"&amp;AF1963&amp;"*", Tabella4[DIPENDENTE], 0)), "0000"), "Non trovato"))</f>
        <v>0490</v>
      </c>
      <c r="E1963" s="38" t="str">
        <f>IF(AG1963="", "", IF(ISERROR(MATCH("*"&amp;AG1963&amp;"*", Tabella4[DIPENDENTE], 0)), "Non trovato", TEXT(INDEX(Tabella4[N°], MATCH("*"&amp;AG1963&amp;"*", Tabella4[DIPENDENTE], 0)), "0000")))</f>
        <v>2214</v>
      </c>
      <c r="F1963" s="48" t="str">
        <f t="shared" si="661"/>
        <v>RICIPUTO</v>
      </c>
      <c r="G1963" s="48" t="str">
        <f t="shared" si="662"/>
        <v>SERRA</v>
      </c>
      <c r="H1963" s="57"/>
      <c r="I1963" s="68" t="str">
        <f t="shared" si="663"/>
        <v>02</v>
      </c>
      <c r="J1963" s="39" t="str">
        <f t="shared" si="678"/>
        <v/>
      </c>
      <c r="K1963" s="40" t="str">
        <f t="shared" si="679"/>
        <v>08:00</v>
      </c>
      <c r="L1963" s="48"/>
      <c r="M1963" s="41" t="str">
        <f t="shared" si="680"/>
        <v/>
      </c>
      <c r="N1963" s="41" t="str">
        <f t="shared" si="664"/>
        <v/>
      </c>
      <c r="O1963" s="10" t="str">
        <f t="shared" si="665"/>
        <v>08:00</v>
      </c>
      <c r="P1963" s="10" t="str">
        <f t="shared" si="666"/>
        <v/>
      </c>
      <c r="Q1963" s="48" t="str">
        <f t="shared" si="667"/>
        <v/>
      </c>
      <c r="R1963" s="48" t="str">
        <f t="shared" si="668"/>
        <v/>
      </c>
      <c r="S1963" s="42" t="str">
        <f t="shared" si="669"/>
        <v>DOPPIO</v>
      </c>
      <c r="T1963" s="57" t="str">
        <f>Tabella3[[#This Row],[Descrizione Attività]]</f>
        <v>ARCOM BLE PON: squ stru corrett Luglio</v>
      </c>
      <c r="U1963" s="57" t="str">
        <f>IF(Tabella1[[#This Row],[DATA]]="","","02")</f>
        <v>02</v>
      </c>
      <c r="V1963" s="34"/>
      <c r="W1963" s="34"/>
      <c r="X1963" s="33"/>
      <c r="Y1963" s="23"/>
      <c r="Z1963" s="21" t="str">
        <f t="shared" si="670"/>
        <v>mercoledì</v>
      </c>
      <c r="AA1963" s="22">
        <f t="shared" si="671"/>
        <v>8</v>
      </c>
      <c r="AB1963" s="22" t="str">
        <f t="shared" si="672"/>
        <v>08:00</v>
      </c>
      <c r="AC1963" s="22" t="str">
        <f t="shared" si="673"/>
        <v>NO</v>
      </c>
      <c r="AD1963" s="46"/>
      <c r="AE1963" s="85">
        <v>45868</v>
      </c>
      <c r="AF1963" s="86" t="s">
        <v>96</v>
      </c>
      <c r="AG1963" s="86" t="s">
        <v>52</v>
      </c>
      <c r="AH1963" s="86">
        <v>5400257240</v>
      </c>
      <c r="AI1963" s="86">
        <v>10</v>
      </c>
      <c r="AJ1963" s="87">
        <v>6</v>
      </c>
      <c r="AK1963" s="87">
        <v>14</v>
      </c>
      <c r="AL1963" s="87">
        <v>16</v>
      </c>
      <c r="AM1963" s="86" t="s">
        <v>261</v>
      </c>
      <c r="AN1963" s="86" t="s">
        <v>45</v>
      </c>
      <c r="AO1963" s="75" t="s">
        <v>46</v>
      </c>
    </row>
    <row r="1964" spans="1:41" ht="14.45" customHeight="1">
      <c r="A1964" s="38"/>
      <c r="B1964" s="9">
        <f t="shared" si="660"/>
        <v>45868</v>
      </c>
      <c r="C1964" s="39">
        <f t="shared" si="681"/>
        <v>5400257237</v>
      </c>
      <c r="D1964" s="38" t="str">
        <f>IF(AF1964="", "", IFERROR(TEXT(INDEX(Tabella4[N°], MATCH("*"&amp;AF1964&amp;"*", Tabella4[DIPENDENTE], 0)), "0000"), "Non trovato"))</f>
        <v>0354</v>
      </c>
      <c r="E1964" s="38" t="str">
        <f>IF(AG1964="", "", IF(ISERROR(MATCH("*"&amp;AG1964&amp;"*", Tabella4[DIPENDENTE], 0)), "Non trovato", TEXT(INDEX(Tabella4[N°], MATCH("*"&amp;AG1964&amp;"*", Tabella4[DIPENDENTE], 0)), "0000")))</f>
        <v/>
      </c>
      <c r="F1964" s="48" t="str">
        <f t="shared" si="661"/>
        <v>GARRO L</v>
      </c>
      <c r="G1964" s="48" t="str">
        <f t="shared" si="662"/>
        <v/>
      </c>
      <c r="H1964" s="57"/>
      <c r="I1964" s="68" t="str">
        <f t="shared" si="663"/>
        <v>02</v>
      </c>
      <c r="J1964" s="39" t="str">
        <f t="shared" si="678"/>
        <v/>
      </c>
      <c r="K1964" s="40" t="str">
        <f t="shared" si="679"/>
        <v>03:45</v>
      </c>
      <c r="L1964" s="48"/>
      <c r="M1964" s="41" t="str">
        <f t="shared" si="680"/>
        <v/>
      </c>
      <c r="N1964" s="41" t="str">
        <f t="shared" si="664"/>
        <v/>
      </c>
      <c r="O1964" s="10" t="str">
        <f t="shared" si="665"/>
        <v>03:45</v>
      </c>
      <c r="P1964" s="10" t="str">
        <f t="shared" si="666"/>
        <v/>
      </c>
      <c r="Q1964" s="48" t="str">
        <f t="shared" si="667"/>
        <v/>
      </c>
      <c r="R1964" s="48" t="str">
        <f t="shared" si="668"/>
        <v/>
      </c>
      <c r="S1964" s="42" t="str">
        <f t="shared" si="669"/>
        <v>SINGOLO</v>
      </c>
      <c r="T1964" s="57" t="str">
        <f>Tabella3[[#This Row],[Descrizione Attività]]</f>
        <v>PA1S: squ strum correttiva Luglio</v>
      </c>
      <c r="U1964" s="57" t="str">
        <f>IF(Tabella1[[#This Row],[DATA]]="","","02")</f>
        <v>02</v>
      </c>
      <c r="V1964" s="34"/>
      <c r="W1964" s="34"/>
      <c r="X1964" s="33"/>
      <c r="Y1964" s="23"/>
      <c r="Z1964" s="21" t="str">
        <f t="shared" si="670"/>
        <v>mercoledì</v>
      </c>
      <c r="AA1964" s="22">
        <f t="shared" si="671"/>
        <v>3.75</v>
      </c>
      <c r="AB1964" s="22" t="str">
        <f t="shared" si="672"/>
        <v>03:45</v>
      </c>
      <c r="AC1964" s="22" t="str">
        <f t="shared" si="673"/>
        <v>NO</v>
      </c>
      <c r="AD1964" s="46"/>
      <c r="AE1964" s="85">
        <v>45868</v>
      </c>
      <c r="AF1964" s="89" t="s">
        <v>99</v>
      </c>
      <c r="AG1964" s="86"/>
      <c r="AH1964" s="86">
        <v>5400257237</v>
      </c>
      <c r="AI1964" s="86">
        <v>10</v>
      </c>
      <c r="AJ1964" s="87">
        <v>6</v>
      </c>
      <c r="AK1964" s="87">
        <v>9.4499999999999993</v>
      </c>
      <c r="AL1964" s="87">
        <v>3.75</v>
      </c>
      <c r="AM1964" s="86" t="s">
        <v>260</v>
      </c>
      <c r="AN1964" s="86" t="s">
        <v>45</v>
      </c>
      <c r="AO1964" s="75" t="s">
        <v>46</v>
      </c>
    </row>
    <row r="1965" spans="1:41" ht="14.45" customHeight="1">
      <c r="A1965" s="38"/>
      <c r="B1965" s="9">
        <f t="shared" si="660"/>
        <v>45868</v>
      </c>
      <c r="C1965" s="39">
        <f t="shared" si="681"/>
        <v>5400257237</v>
      </c>
      <c r="D1965" s="38" t="str">
        <f>IF(AF1965="", "", IFERROR(TEXT(INDEX(Tabella4[N°], MATCH("*"&amp;AF1965&amp;"*", Tabella4[DIPENDENTE], 0)), "0000"), "Non trovato"))</f>
        <v>1713</v>
      </c>
      <c r="E1965" s="38" t="str">
        <f>IF(AG1965="", "", IF(ISERROR(MATCH("*"&amp;AG1965&amp;"*", Tabella4[DIPENDENTE], 0)), "Non trovato", TEXT(INDEX(Tabella4[N°], MATCH("*"&amp;AG1965&amp;"*", Tabella4[DIPENDENTE], 0)), "0000")))</f>
        <v>0937</v>
      </c>
      <c r="F1965" s="48" t="str">
        <f t="shared" si="661"/>
        <v>MILARDO</v>
      </c>
      <c r="G1965" s="48" t="str">
        <f t="shared" si="662"/>
        <v>SAGGIO</v>
      </c>
      <c r="H1965" s="57"/>
      <c r="I1965" s="68" t="str">
        <f t="shared" si="663"/>
        <v>02</v>
      </c>
      <c r="J1965" s="39" t="str">
        <f t="shared" si="678"/>
        <v/>
      </c>
      <c r="K1965" s="40" t="str">
        <f t="shared" si="679"/>
        <v>03:00</v>
      </c>
      <c r="L1965" s="48"/>
      <c r="M1965" s="41" t="str">
        <f t="shared" si="680"/>
        <v/>
      </c>
      <c r="N1965" s="41" t="str">
        <f t="shared" si="664"/>
        <v/>
      </c>
      <c r="O1965" s="10" t="str">
        <f t="shared" si="665"/>
        <v>03:00</v>
      </c>
      <c r="P1965" s="10" t="str">
        <f t="shared" si="666"/>
        <v/>
      </c>
      <c r="Q1965" s="48" t="str">
        <f t="shared" si="667"/>
        <v/>
      </c>
      <c r="R1965" s="48" t="str">
        <f t="shared" si="668"/>
        <v/>
      </c>
      <c r="S1965" s="42" t="str">
        <f t="shared" si="669"/>
        <v>DOPPIO</v>
      </c>
      <c r="T1965" s="57" t="str">
        <f>Tabella3[[#This Row],[Descrizione Attività]]</f>
        <v>PA1S: squ strum correttiva Luglio</v>
      </c>
      <c r="U1965" s="57" t="str">
        <f>IF(Tabella1[[#This Row],[DATA]]="","","02")</f>
        <v>02</v>
      </c>
      <c r="V1965" s="34"/>
      <c r="W1965" s="34"/>
      <c r="X1965" s="33"/>
      <c r="Y1965" s="23"/>
      <c r="Z1965" s="21" t="str">
        <f t="shared" si="670"/>
        <v>mercoledì</v>
      </c>
      <c r="AA1965" s="22">
        <f t="shared" si="671"/>
        <v>3</v>
      </c>
      <c r="AB1965" s="22" t="str">
        <f t="shared" si="672"/>
        <v>03:00</v>
      </c>
      <c r="AC1965" s="22" t="str">
        <f t="shared" si="673"/>
        <v>NO</v>
      </c>
      <c r="AD1965" s="46"/>
      <c r="AE1965" s="85">
        <v>45868</v>
      </c>
      <c r="AF1965" s="86" t="s">
        <v>322</v>
      </c>
      <c r="AG1965" s="86" t="s">
        <v>210</v>
      </c>
      <c r="AH1965" s="86">
        <v>5400257237</v>
      </c>
      <c r="AI1965" s="86">
        <v>10</v>
      </c>
      <c r="AJ1965" s="87">
        <v>6.45</v>
      </c>
      <c r="AK1965" s="87">
        <v>9.4499999999999993</v>
      </c>
      <c r="AL1965" s="87">
        <v>6</v>
      </c>
      <c r="AM1965" s="86" t="s">
        <v>260</v>
      </c>
      <c r="AN1965" s="86" t="s">
        <v>45</v>
      </c>
      <c r="AO1965" s="75" t="s">
        <v>46</v>
      </c>
    </row>
    <row r="1966" spans="1:41" ht="14.45" customHeight="1">
      <c r="A1966" s="38"/>
      <c r="B1966" s="9">
        <f t="shared" si="660"/>
        <v>45868</v>
      </c>
      <c r="C1966" s="39">
        <f t="shared" si="681"/>
        <v>5400257235</v>
      </c>
      <c r="D1966" s="38" t="str">
        <f>IF(AF1966="", "", IFERROR(TEXT(INDEX(Tabella4[N°], MATCH("*"&amp;AF1966&amp;"*", Tabella4[DIPENDENTE], 0)), "0000"), "Non trovato"))</f>
        <v>0277</v>
      </c>
      <c r="E1966" s="38" t="str">
        <f>IF(AG1966="", "", IF(ISERROR(MATCH("*"&amp;AG1966&amp;"*", Tabella4[DIPENDENTE], 0)), "Non trovato", TEXT(INDEX(Tabella4[N°], MATCH("*"&amp;AG1966&amp;"*", Tabella4[DIPENDENTE], 0)), "0000")))</f>
        <v/>
      </c>
      <c r="F1966" s="48" t="str">
        <f t="shared" si="661"/>
        <v>BAUDO</v>
      </c>
      <c r="G1966" s="48" t="str">
        <f t="shared" si="662"/>
        <v/>
      </c>
      <c r="H1966" s="57"/>
      <c r="I1966" s="68" t="str">
        <f t="shared" si="663"/>
        <v>02</v>
      </c>
      <c r="J1966" s="39" t="str">
        <f t="shared" si="678"/>
        <v/>
      </c>
      <c r="K1966" s="40" t="str">
        <f t="shared" si="679"/>
        <v>02:00</v>
      </c>
      <c r="L1966" s="48"/>
      <c r="M1966" s="41" t="str">
        <f t="shared" si="680"/>
        <v/>
      </c>
      <c r="N1966" s="41" t="str">
        <f t="shared" si="664"/>
        <v/>
      </c>
      <c r="O1966" s="10" t="str">
        <f t="shared" si="665"/>
        <v>02:00</v>
      </c>
      <c r="P1966" s="10" t="str">
        <f t="shared" si="666"/>
        <v/>
      </c>
      <c r="Q1966" s="48" t="str">
        <f t="shared" si="667"/>
        <v/>
      </c>
      <c r="R1966" s="48" t="str">
        <f t="shared" si="668"/>
        <v/>
      </c>
      <c r="S1966" s="42" t="str">
        <f t="shared" si="669"/>
        <v>SINGOLO</v>
      </c>
      <c r="T1966" s="57" t="str">
        <f>Tabella3[[#This Row],[Descrizione Attività]]</f>
        <v>Utilities: squ strum correttiva Luglio</v>
      </c>
      <c r="U1966" s="57" t="str">
        <f>IF(Tabella1[[#This Row],[DATA]]="","","02")</f>
        <v>02</v>
      </c>
      <c r="V1966" s="34"/>
      <c r="W1966" s="34"/>
      <c r="X1966" s="33"/>
      <c r="Y1966" s="23"/>
      <c r="Z1966" s="21" t="str">
        <f t="shared" si="670"/>
        <v>mercoledì</v>
      </c>
      <c r="AA1966" s="22">
        <f t="shared" si="671"/>
        <v>2</v>
      </c>
      <c r="AB1966" s="22" t="str">
        <f t="shared" si="672"/>
        <v>02:00</v>
      </c>
      <c r="AC1966" s="22" t="str">
        <f t="shared" si="673"/>
        <v>NO</v>
      </c>
      <c r="AD1966" s="46"/>
      <c r="AE1966" s="85">
        <v>45868</v>
      </c>
      <c r="AF1966" s="86" t="s">
        <v>94</v>
      </c>
      <c r="AG1966" s="86"/>
      <c r="AH1966" s="86">
        <v>5400257235</v>
      </c>
      <c r="AI1966" s="86">
        <v>10</v>
      </c>
      <c r="AJ1966" s="87">
        <v>6</v>
      </c>
      <c r="AK1966" s="87">
        <v>8</v>
      </c>
      <c r="AL1966" s="87">
        <v>2</v>
      </c>
      <c r="AM1966" s="86" t="s">
        <v>262</v>
      </c>
      <c r="AN1966" s="86" t="s">
        <v>45</v>
      </c>
      <c r="AO1966" s="75" t="s">
        <v>46</v>
      </c>
    </row>
    <row r="1967" spans="1:41" ht="14.45" customHeight="1">
      <c r="A1967" s="38"/>
      <c r="B1967" s="9">
        <f t="shared" si="660"/>
        <v>45868</v>
      </c>
      <c r="C1967" s="39">
        <f t="shared" si="681"/>
        <v>5400257235</v>
      </c>
      <c r="D1967" s="38" t="str">
        <f>IF(AF1967="", "", IFERROR(TEXT(INDEX(Tabella4[N°], MATCH("*"&amp;AF1967&amp;"*", Tabella4[DIPENDENTE], 0)), "0000"), "Non trovato"))</f>
        <v>1972</v>
      </c>
      <c r="E1967" s="38" t="str">
        <f>IF(AG1967="", "", IF(ISERROR(MATCH("*"&amp;AG1967&amp;"*", Tabella4[DIPENDENTE], 0)), "Non trovato", TEXT(INDEX(Tabella4[N°], MATCH("*"&amp;AG1967&amp;"*", Tabella4[DIPENDENTE], 0)), "0000")))</f>
        <v/>
      </c>
      <c r="F1967" s="48" t="str">
        <f t="shared" si="661"/>
        <v>MILLO</v>
      </c>
      <c r="G1967" s="48" t="str">
        <f t="shared" si="662"/>
        <v/>
      </c>
      <c r="H1967" s="57"/>
      <c r="I1967" s="68" t="str">
        <f t="shared" si="663"/>
        <v>02</v>
      </c>
      <c r="J1967" s="39" t="str">
        <f t="shared" si="678"/>
        <v/>
      </c>
      <c r="K1967" s="40" t="str">
        <f t="shared" si="679"/>
        <v>05:45</v>
      </c>
      <c r="L1967" s="48"/>
      <c r="M1967" s="41" t="str">
        <f t="shared" si="680"/>
        <v/>
      </c>
      <c r="N1967" s="41" t="str">
        <f t="shared" si="664"/>
        <v/>
      </c>
      <c r="O1967" s="10" t="str">
        <f t="shared" si="665"/>
        <v>05:45</v>
      </c>
      <c r="P1967" s="10" t="str">
        <f t="shared" si="666"/>
        <v/>
      </c>
      <c r="Q1967" s="48" t="str">
        <f t="shared" si="667"/>
        <v/>
      </c>
      <c r="R1967" s="48" t="str">
        <f t="shared" si="668"/>
        <v/>
      </c>
      <c r="S1967" s="42" t="str">
        <f t="shared" si="669"/>
        <v>SINGOLO</v>
      </c>
      <c r="T1967" s="57" t="str">
        <f>Tabella3[[#This Row],[Descrizione Attività]]</f>
        <v>Utilities: squ strum correttiva Luglio</v>
      </c>
      <c r="U1967" s="57" t="str">
        <f>IF(Tabella1[[#This Row],[DATA]]="","","02")</f>
        <v>02</v>
      </c>
      <c r="V1967" s="34"/>
      <c r="W1967" s="34"/>
      <c r="X1967" s="33"/>
      <c r="Y1967" s="23"/>
      <c r="Z1967" s="21" t="str">
        <f t="shared" si="670"/>
        <v>mercoledì</v>
      </c>
      <c r="AA1967" s="22">
        <f t="shared" si="671"/>
        <v>5.75</v>
      </c>
      <c r="AB1967" s="22" t="str">
        <f t="shared" si="672"/>
        <v>05:45</v>
      </c>
      <c r="AC1967" s="22" t="str">
        <f t="shared" si="673"/>
        <v>NO</v>
      </c>
      <c r="AD1967" s="46"/>
      <c r="AE1967" s="85">
        <v>45868</v>
      </c>
      <c r="AF1967" s="86" t="s">
        <v>100</v>
      </c>
      <c r="AG1967" s="86"/>
      <c r="AH1967" s="86">
        <v>5400257235</v>
      </c>
      <c r="AI1967" s="86">
        <v>10</v>
      </c>
      <c r="AJ1967" s="87">
        <v>8.15</v>
      </c>
      <c r="AK1967" s="87">
        <v>14</v>
      </c>
      <c r="AL1967" s="87">
        <v>5.75</v>
      </c>
      <c r="AM1967" s="86" t="s">
        <v>262</v>
      </c>
      <c r="AN1967" s="86" t="s">
        <v>45</v>
      </c>
      <c r="AO1967" s="75" t="s">
        <v>46</v>
      </c>
    </row>
    <row r="1968" spans="1:41" ht="14.45" customHeight="1">
      <c r="A1968" s="38"/>
      <c r="B1968" s="9">
        <f t="shared" si="660"/>
        <v>45868</v>
      </c>
      <c r="C1968" s="39">
        <f t="shared" si="681"/>
        <v>5400257401</v>
      </c>
      <c r="D1968" s="38" t="str">
        <f>IF(AF1968="", "", IFERROR(TEXT(INDEX(Tabella4[N°], MATCH("*"&amp;AF1968&amp;"*", Tabella4[DIPENDENTE], 0)), "0000"), "Non trovato"))</f>
        <v>0354</v>
      </c>
      <c r="E1968" s="38" t="str">
        <f>IF(AG1968="", "", IF(ISERROR(MATCH("*"&amp;AG1968&amp;"*", Tabella4[DIPENDENTE], 0)), "Non trovato", TEXT(INDEX(Tabella4[N°], MATCH("*"&amp;AG1968&amp;"*", Tabella4[DIPENDENTE], 0)), "0000")))</f>
        <v>0476</v>
      </c>
      <c r="F1968" s="48" t="str">
        <f t="shared" si="661"/>
        <v>GARRO L</v>
      </c>
      <c r="G1968" s="48" t="str">
        <f t="shared" si="662"/>
        <v>ARICO'</v>
      </c>
      <c r="H1968" s="57"/>
      <c r="I1968" s="68" t="str">
        <f t="shared" si="663"/>
        <v>02</v>
      </c>
      <c r="J1968" s="39" t="str">
        <f t="shared" si="678"/>
        <v/>
      </c>
      <c r="K1968" s="40" t="str">
        <f t="shared" si="679"/>
        <v>03:45</v>
      </c>
      <c r="L1968" s="48"/>
      <c r="M1968" s="41" t="str">
        <f t="shared" si="680"/>
        <v/>
      </c>
      <c r="N1968" s="41" t="str">
        <f t="shared" si="664"/>
        <v/>
      </c>
      <c r="O1968" s="10" t="str">
        <f t="shared" si="665"/>
        <v>03:45</v>
      </c>
      <c r="P1968" s="10" t="str">
        <f t="shared" si="666"/>
        <v/>
      </c>
      <c r="Q1968" s="48" t="str">
        <f t="shared" si="667"/>
        <v/>
      </c>
      <c r="R1968" s="48" t="str">
        <f t="shared" si="668"/>
        <v/>
      </c>
      <c r="S1968" s="42" t="str">
        <f t="shared" si="669"/>
        <v>DOPPIO</v>
      </c>
      <c r="T1968" s="57" t="str">
        <f>Tabella3[[#This Row],[Descrizione Attività]]</f>
        <v>1200: assistenza KV - HIC</v>
      </c>
      <c r="U1968" s="57" t="str">
        <f>IF(Tabella1[[#This Row],[DATA]]="","","02")</f>
        <v>02</v>
      </c>
      <c r="V1968" s="34"/>
      <c r="W1968" s="34"/>
      <c r="X1968" s="33"/>
      <c r="Y1968" s="23"/>
      <c r="Z1968" s="21" t="str">
        <f t="shared" si="670"/>
        <v>mercoledì</v>
      </c>
      <c r="AA1968" s="22">
        <f t="shared" si="671"/>
        <v>3.75</v>
      </c>
      <c r="AB1968" s="22" t="str">
        <f t="shared" si="672"/>
        <v>03:45</v>
      </c>
      <c r="AC1968" s="22" t="str">
        <f t="shared" si="673"/>
        <v>NO</v>
      </c>
      <c r="AD1968" s="46"/>
      <c r="AE1968" s="85">
        <v>45868</v>
      </c>
      <c r="AF1968" s="86" t="s">
        <v>99</v>
      </c>
      <c r="AG1968" s="86" t="s">
        <v>108</v>
      </c>
      <c r="AH1968" s="86">
        <v>5400257401</v>
      </c>
      <c r="AI1968" s="86">
        <v>10</v>
      </c>
      <c r="AJ1968" s="87">
        <v>9.4499999999999993</v>
      </c>
      <c r="AK1968" s="87">
        <v>13.3</v>
      </c>
      <c r="AL1968" s="87">
        <v>7.5</v>
      </c>
      <c r="AM1968" s="86" t="s">
        <v>252</v>
      </c>
      <c r="AN1968" s="86" t="s">
        <v>45</v>
      </c>
      <c r="AO1968" s="75" t="s">
        <v>46</v>
      </c>
    </row>
    <row r="1969" spans="1:41" ht="14.45" customHeight="1">
      <c r="A1969" s="38"/>
      <c r="B1969" s="9">
        <f t="shared" si="660"/>
        <v>45868</v>
      </c>
      <c r="C1969" s="39">
        <f t="shared" si="681"/>
        <v>404</v>
      </c>
      <c r="D1969" s="38" t="str">
        <f>IF(AF1969="", "", IFERROR(TEXT(INDEX(Tabella4[N°], MATCH("*"&amp;AF1969&amp;"*", Tabella4[DIPENDENTE], 0)), "0000"), "Non trovato"))</f>
        <v>0476</v>
      </c>
      <c r="E1969" s="38" t="str">
        <f>IF(AG1969="", "", IF(ISERROR(MATCH("*"&amp;AG1969&amp;"*", Tabella4[DIPENDENTE], 0)), "Non trovato", TEXT(INDEX(Tabella4[N°], MATCH("*"&amp;AG1969&amp;"*", Tabella4[DIPENDENTE], 0)), "0000")))</f>
        <v/>
      </c>
      <c r="F1969" s="48" t="str">
        <f t="shared" si="661"/>
        <v>ARICO'</v>
      </c>
      <c r="G1969" s="48" t="str">
        <f t="shared" si="662"/>
        <v/>
      </c>
      <c r="H1969" s="57"/>
      <c r="I1969" s="68" t="str">
        <f t="shared" si="663"/>
        <v>02</v>
      </c>
      <c r="J1969" s="39" t="str">
        <f t="shared" si="678"/>
        <v>03:45</v>
      </c>
      <c r="K1969" s="40" t="str">
        <f t="shared" si="679"/>
        <v/>
      </c>
      <c r="L1969" s="48"/>
      <c r="M1969" s="41" t="str">
        <f t="shared" si="680"/>
        <v/>
      </c>
      <c r="N1969" s="41" t="str">
        <f t="shared" si="664"/>
        <v/>
      </c>
      <c r="O1969" s="10" t="str">
        <f t="shared" si="665"/>
        <v>03:45</v>
      </c>
      <c r="P1969" s="10" t="str">
        <f t="shared" si="666"/>
        <v/>
      </c>
      <c r="Q1969" s="48" t="str">
        <f t="shared" si="667"/>
        <v/>
      </c>
      <c r="R1969" s="48" t="str">
        <f t="shared" si="668"/>
        <v/>
      </c>
      <c r="S1969" s="42" t="str">
        <f t="shared" si="669"/>
        <v>SINGOLO</v>
      </c>
      <c r="T1969" s="57" t="str">
        <f>Tabella3[[#This Row],[Descrizione Attività]]</f>
        <v>ORE CONTO PROPRIO</v>
      </c>
      <c r="U1969" s="57" t="str">
        <f>IF(Tabella1[[#This Row],[DATA]]="","","02")</f>
        <v>02</v>
      </c>
      <c r="V1969" s="34"/>
      <c r="W1969" s="34"/>
      <c r="X1969" s="33"/>
      <c r="Y1969" s="23"/>
      <c r="Z1969" s="21" t="str">
        <f t="shared" si="670"/>
        <v>mercoledì</v>
      </c>
      <c r="AA1969" s="22">
        <f t="shared" si="671"/>
        <v>3.75</v>
      </c>
      <c r="AB1969" s="22" t="str">
        <f t="shared" si="672"/>
        <v>03:45</v>
      </c>
      <c r="AC1969" s="22" t="str">
        <f t="shared" si="673"/>
        <v>NO</v>
      </c>
      <c r="AD1969" s="46"/>
      <c r="AE1969" s="85">
        <v>45868</v>
      </c>
      <c r="AF1969" s="86" t="s">
        <v>108</v>
      </c>
      <c r="AG1969" s="86"/>
      <c r="AH1969" s="86">
        <v>4041</v>
      </c>
      <c r="AI1969" s="86">
        <v>10</v>
      </c>
      <c r="AJ1969" s="87">
        <v>6</v>
      </c>
      <c r="AK1969" s="87">
        <v>9.4499999999999993</v>
      </c>
      <c r="AL1969" s="87">
        <v>3.75</v>
      </c>
      <c r="AM1969" s="86" t="s">
        <v>62</v>
      </c>
      <c r="AN1969" s="86" t="s">
        <v>49</v>
      </c>
      <c r="AO1969" s="75">
        <v>4041</v>
      </c>
    </row>
    <row r="1970" spans="1:41" ht="14.45" customHeight="1">
      <c r="A1970" s="38"/>
      <c r="B1970" s="9">
        <f t="shared" si="660"/>
        <v>45868</v>
      </c>
      <c r="C1970" s="39">
        <f t="shared" si="681"/>
        <v>404</v>
      </c>
      <c r="D1970" s="38" t="str">
        <f>IF(AF1970="", "", IFERROR(TEXT(INDEX(Tabella4[N°], MATCH("*"&amp;AF1970&amp;"*", Tabella4[DIPENDENTE], 0)), "0000"), "Non trovato"))</f>
        <v>0476</v>
      </c>
      <c r="E1970" s="38" t="str">
        <f>IF(AG1970="", "", IF(ISERROR(MATCH("*"&amp;AG1970&amp;"*", Tabella4[DIPENDENTE], 0)), "Non trovato", TEXT(INDEX(Tabella4[N°], MATCH("*"&amp;AG1970&amp;"*", Tabella4[DIPENDENTE], 0)), "0000")))</f>
        <v/>
      </c>
      <c r="F1970" s="48" t="str">
        <f t="shared" si="661"/>
        <v>ARICO'</v>
      </c>
      <c r="G1970" s="48" t="str">
        <f t="shared" si="662"/>
        <v/>
      </c>
      <c r="H1970" s="57"/>
      <c r="I1970" s="68" t="str">
        <f t="shared" si="663"/>
        <v>02</v>
      </c>
      <c r="J1970" s="39" t="str">
        <f t="shared" si="678"/>
        <v>00:30</v>
      </c>
      <c r="K1970" s="40" t="str">
        <f t="shared" si="679"/>
        <v/>
      </c>
      <c r="L1970" s="48"/>
      <c r="M1970" s="41" t="str">
        <f t="shared" si="680"/>
        <v/>
      </c>
      <c r="N1970" s="41" t="str">
        <f t="shared" si="664"/>
        <v/>
      </c>
      <c r="O1970" s="10" t="str">
        <f t="shared" si="665"/>
        <v>00:30</v>
      </c>
      <c r="P1970" s="10" t="str">
        <f t="shared" si="666"/>
        <v/>
      </c>
      <c r="Q1970" s="48" t="str">
        <f t="shared" si="667"/>
        <v/>
      </c>
      <c r="R1970" s="48" t="str">
        <f t="shared" si="668"/>
        <v/>
      </c>
      <c r="S1970" s="42" t="str">
        <f t="shared" si="669"/>
        <v>SINGOLO</v>
      </c>
      <c r="T1970" s="57" t="str">
        <f>Tabella3[[#This Row],[Descrizione Attività]]</f>
        <v>ORE CONTO PROPRIO</v>
      </c>
      <c r="U1970" s="57" t="str">
        <f>IF(Tabella1[[#This Row],[DATA]]="","","02")</f>
        <v>02</v>
      </c>
      <c r="V1970" s="34"/>
      <c r="W1970" s="34"/>
      <c r="X1970" s="33"/>
      <c r="Y1970" s="23"/>
      <c r="Z1970" s="21" t="str">
        <f t="shared" si="670"/>
        <v>mercoledì</v>
      </c>
      <c r="AA1970" s="22">
        <f t="shared" si="671"/>
        <v>0.5</v>
      </c>
      <c r="AB1970" s="22" t="str">
        <f t="shared" si="672"/>
        <v>00:30</v>
      </c>
      <c r="AC1970" s="22" t="str">
        <f t="shared" si="673"/>
        <v>NO</v>
      </c>
      <c r="AD1970" s="46"/>
      <c r="AE1970" s="85">
        <v>45868</v>
      </c>
      <c r="AF1970" s="86" t="s">
        <v>108</v>
      </c>
      <c r="AG1970" s="86"/>
      <c r="AH1970" s="86">
        <v>4041</v>
      </c>
      <c r="AI1970" s="86">
        <v>10</v>
      </c>
      <c r="AJ1970" s="87">
        <v>13.3</v>
      </c>
      <c r="AK1970" s="87">
        <v>14</v>
      </c>
      <c r="AL1970" s="87">
        <v>0.5</v>
      </c>
      <c r="AM1970" s="86" t="s">
        <v>62</v>
      </c>
      <c r="AN1970" s="86" t="s">
        <v>49</v>
      </c>
      <c r="AO1970" s="75">
        <v>4041</v>
      </c>
    </row>
    <row r="1971" spans="1:41" ht="14.45" customHeight="1">
      <c r="A1971" s="38"/>
      <c r="B1971" s="9">
        <f t="shared" si="660"/>
        <v>45868</v>
      </c>
      <c r="C1971" s="39" t="str">
        <f t="shared" si="681"/>
        <v>23/134</v>
      </c>
      <c r="D1971" s="38" t="str">
        <f>IF(AF1971="", "", IFERROR(TEXT(INDEX(Tabella4[N°], MATCH("*"&amp;AF1971&amp;"*", Tabella4[DIPENDENTE], 0)), "0000"), "Non trovato"))</f>
        <v>2132</v>
      </c>
      <c r="E1971" s="38" t="str">
        <f>IF(AG1971="", "", IF(ISERROR(MATCH("*"&amp;AG1971&amp;"*", Tabella4[DIPENDENTE], 0)), "Non trovato", TEXT(INDEX(Tabella4[N°], MATCH("*"&amp;AG1971&amp;"*", Tabella4[DIPENDENTE], 0)), "0000")))</f>
        <v/>
      </c>
      <c r="F1971" s="48" t="str">
        <f t="shared" si="661"/>
        <v>ALLEGRETTI</v>
      </c>
      <c r="G1971" s="48" t="str">
        <f t="shared" si="662"/>
        <v/>
      </c>
      <c r="H1971" s="57"/>
      <c r="I1971" s="68" t="str">
        <f t="shared" si="663"/>
        <v>02</v>
      </c>
      <c r="J1971" s="39" t="str">
        <f t="shared" si="678"/>
        <v/>
      </c>
      <c r="K1971" s="40" t="str">
        <f t="shared" si="679"/>
        <v>08:00</v>
      </c>
      <c r="L1971" s="48"/>
      <c r="M1971" s="41" t="str">
        <f t="shared" si="680"/>
        <v/>
      </c>
      <c r="N1971" s="41" t="str">
        <f t="shared" si="664"/>
        <v/>
      </c>
      <c r="O1971" s="10" t="str">
        <f t="shared" si="665"/>
        <v>08:00</v>
      </c>
      <c r="P1971" s="10" t="str">
        <f t="shared" si="666"/>
        <v/>
      </c>
      <c r="Q1971" s="48" t="str">
        <f t="shared" si="667"/>
        <v/>
      </c>
      <c r="R1971" s="48" t="str">
        <f t="shared" si="668"/>
        <v/>
      </c>
      <c r="S1971" s="42" t="str">
        <f t="shared" si="669"/>
        <v>SINGOLO</v>
      </c>
      <c r="T1971" s="57" t="str">
        <f>Tabella3[[#This Row],[Descrizione Attività]]</f>
        <v>Manutenzione Strumentale Isab</v>
      </c>
      <c r="U1971" s="57" t="str">
        <f>IF(Tabella1[[#This Row],[DATA]]="","","02")</f>
        <v>02</v>
      </c>
      <c r="V1971" s="34"/>
      <c r="W1971" s="34"/>
      <c r="X1971" s="33"/>
      <c r="Y1971" s="23"/>
      <c r="Z1971" s="21" t="str">
        <f t="shared" si="670"/>
        <v>mercoledì</v>
      </c>
      <c r="AA1971" s="22">
        <f t="shared" si="671"/>
        <v>8</v>
      </c>
      <c r="AB1971" s="22" t="str">
        <f t="shared" si="672"/>
        <v>08:00</v>
      </c>
      <c r="AC1971" s="22" t="str">
        <f t="shared" si="673"/>
        <v>NO</v>
      </c>
      <c r="AD1971" s="46"/>
      <c r="AE1971" s="85">
        <v>45868</v>
      </c>
      <c r="AF1971" s="86" t="s">
        <v>107</v>
      </c>
      <c r="AG1971" s="86"/>
      <c r="AH1971" s="86">
        <v>23134</v>
      </c>
      <c r="AI1971" s="86">
        <v>20</v>
      </c>
      <c r="AJ1971" s="87">
        <v>6</v>
      </c>
      <c r="AK1971" s="87">
        <v>14</v>
      </c>
      <c r="AL1971" s="87">
        <v>8</v>
      </c>
      <c r="AM1971" s="86" t="s">
        <v>156</v>
      </c>
      <c r="AN1971" s="86" t="s">
        <v>49</v>
      </c>
      <c r="AO1971" s="75" t="s">
        <v>46</v>
      </c>
    </row>
    <row r="1972" spans="1:41" ht="14.45" customHeight="1">
      <c r="A1972" s="38"/>
      <c r="B1972" s="9">
        <f t="shared" si="660"/>
        <v>45868</v>
      </c>
      <c r="C1972" s="39">
        <f t="shared" si="681"/>
        <v>404</v>
      </c>
      <c r="D1972" s="38" t="str">
        <f>IF(AF1972="", "", IFERROR(TEXT(INDEX(Tabella4[N°], MATCH("*"&amp;AF1972&amp;"*", Tabella4[DIPENDENTE], 0)), "0000"), "Non trovato"))</f>
        <v>1972</v>
      </c>
      <c r="E1972" s="38" t="str">
        <f>IF(AG1972="", "", IF(ISERROR(MATCH("*"&amp;AG1972&amp;"*", Tabella4[DIPENDENTE], 0)), "Non trovato", TEXT(INDEX(Tabella4[N°], MATCH("*"&amp;AG1972&amp;"*", Tabella4[DIPENDENTE], 0)), "0000")))</f>
        <v/>
      </c>
      <c r="F1972" s="48" t="str">
        <f t="shared" si="661"/>
        <v>MILLO</v>
      </c>
      <c r="G1972" s="48" t="str">
        <f t="shared" si="662"/>
        <v/>
      </c>
      <c r="H1972" s="57"/>
      <c r="I1972" s="68" t="str">
        <f t="shared" si="663"/>
        <v>02</v>
      </c>
      <c r="J1972" s="39" t="str">
        <f t="shared" si="678"/>
        <v>02:15</v>
      </c>
      <c r="K1972" s="40" t="str">
        <f t="shared" si="679"/>
        <v/>
      </c>
      <c r="L1972" s="48"/>
      <c r="M1972" s="41" t="str">
        <f t="shared" si="680"/>
        <v/>
      </c>
      <c r="N1972" s="41" t="str">
        <f t="shared" si="664"/>
        <v/>
      </c>
      <c r="O1972" s="10" t="str">
        <f t="shared" si="665"/>
        <v>02:15</v>
      </c>
      <c r="P1972" s="10" t="str">
        <f t="shared" si="666"/>
        <v/>
      </c>
      <c r="Q1972" s="48" t="str">
        <f t="shared" si="667"/>
        <v/>
      </c>
      <c r="R1972" s="48" t="str">
        <f t="shared" si="668"/>
        <v/>
      </c>
      <c r="S1972" s="42" t="str">
        <f t="shared" si="669"/>
        <v>SINGOLO</v>
      </c>
      <c r="T1972" s="57" t="str">
        <f>Tabella3[[#This Row],[Descrizione Attività]]</f>
        <v>ORE CONTO PROPRIO</v>
      </c>
      <c r="U1972" s="57" t="str">
        <f>IF(Tabella1[[#This Row],[DATA]]="","","02")</f>
        <v>02</v>
      </c>
      <c r="V1972" s="34"/>
      <c r="W1972" s="34"/>
      <c r="X1972" s="33"/>
      <c r="Y1972" s="23"/>
      <c r="Z1972" s="21" t="str">
        <f t="shared" si="670"/>
        <v>mercoledì</v>
      </c>
      <c r="AA1972" s="22">
        <f t="shared" si="671"/>
        <v>2.25</v>
      </c>
      <c r="AB1972" s="22" t="str">
        <f t="shared" si="672"/>
        <v>02:15</v>
      </c>
      <c r="AC1972" s="22" t="str">
        <f t="shared" si="673"/>
        <v>NO</v>
      </c>
      <c r="AD1972" s="46"/>
      <c r="AE1972" s="85">
        <v>45868</v>
      </c>
      <c r="AF1972" s="86" t="s">
        <v>100</v>
      </c>
      <c r="AG1972" s="86"/>
      <c r="AH1972" s="86">
        <v>4041</v>
      </c>
      <c r="AI1972" s="86">
        <v>10</v>
      </c>
      <c r="AJ1972" s="87">
        <v>6</v>
      </c>
      <c r="AK1972" s="87">
        <v>8.15</v>
      </c>
      <c r="AL1972" s="87">
        <v>2.25</v>
      </c>
      <c r="AM1972" s="86" t="s">
        <v>62</v>
      </c>
      <c r="AN1972" s="86" t="s">
        <v>49</v>
      </c>
      <c r="AO1972" s="75">
        <v>4041</v>
      </c>
    </row>
    <row r="1973" spans="1:41" ht="14.45" customHeight="1">
      <c r="A1973" s="38"/>
      <c r="B1973" s="9">
        <f t="shared" si="660"/>
        <v>45868</v>
      </c>
      <c r="C1973" s="39" t="str">
        <f t="shared" si="681"/>
        <v>ALTRO CANTIERE</v>
      </c>
      <c r="D1973" s="38" t="str">
        <f>IF(AF1973="", "", IFERROR(TEXT(INDEX(Tabella4[N°], MATCH("*"&amp;AF1973&amp;"*", Tabella4[DIPENDENTE], 0)), "0000"), "Non trovato"))</f>
        <v>0803</v>
      </c>
      <c r="E1973" s="38" t="str">
        <f>IF(AG1973="", "", IF(ISERROR(MATCH("*"&amp;AG1973&amp;"*", Tabella4[DIPENDENTE], 0)), "Non trovato", TEXT(INDEX(Tabella4[N°], MATCH("*"&amp;AG1973&amp;"*", Tabella4[DIPENDENTE], 0)), "0000")))</f>
        <v>2119</v>
      </c>
      <c r="F1973" s="48" t="str">
        <f t="shared" si="661"/>
        <v>SPINALI V</v>
      </c>
      <c r="G1973" s="48" t="str">
        <f t="shared" si="662"/>
        <v>PLATANIA M</v>
      </c>
      <c r="H1973" s="57"/>
      <c r="I1973" s="68" t="str">
        <f t="shared" si="663"/>
        <v>02</v>
      </c>
      <c r="J1973" s="39" t="str">
        <f t="shared" si="678"/>
        <v/>
      </c>
      <c r="K1973" s="40" t="str">
        <f t="shared" si="679"/>
        <v/>
      </c>
      <c r="L1973" s="48"/>
      <c r="M1973" s="41" t="str">
        <f t="shared" si="680"/>
        <v>00:45</v>
      </c>
      <c r="N1973" s="41" t="str">
        <f t="shared" si="664"/>
        <v/>
      </c>
      <c r="O1973" s="10" t="str">
        <f t="shared" si="665"/>
        <v>09:00</v>
      </c>
      <c r="P1973" s="10" t="str">
        <f t="shared" si="666"/>
        <v/>
      </c>
      <c r="Q1973" s="48" t="str">
        <f t="shared" si="667"/>
        <v/>
      </c>
      <c r="R1973" s="48" t="str">
        <f t="shared" si="668"/>
        <v/>
      </c>
      <c r="S1973" s="42" t="str">
        <f t="shared" si="669"/>
        <v>DOPPIO</v>
      </c>
      <c r="T1973" s="57" t="str">
        <f>Tabella3[[#This Row],[Descrizione Attività]]</f>
        <v>ALTRO CANTIERE</v>
      </c>
      <c r="U1973" s="57" t="str">
        <f>IF(Tabella1[[#This Row],[DATA]]="","","02")</f>
        <v>02</v>
      </c>
      <c r="V1973" s="34"/>
      <c r="W1973" s="34"/>
      <c r="X1973" s="33"/>
      <c r="Y1973" s="23"/>
      <c r="Z1973" s="21" t="str">
        <f t="shared" si="670"/>
        <v>mercoledì</v>
      </c>
      <c r="AA1973" s="22">
        <f t="shared" si="671"/>
        <v>9</v>
      </c>
      <c r="AB1973" s="22" t="str">
        <f t="shared" si="672"/>
        <v>09:00</v>
      </c>
      <c r="AC1973" s="22" t="str">
        <f t="shared" si="673"/>
        <v>NO</v>
      </c>
      <c r="AD1973" s="46"/>
      <c r="AE1973" s="85">
        <v>45868</v>
      </c>
      <c r="AF1973" s="86" t="s">
        <v>69</v>
      </c>
      <c r="AG1973" s="86" t="s">
        <v>277</v>
      </c>
      <c r="AH1973" s="86">
        <v>4047</v>
      </c>
      <c r="AI1973" s="86">
        <v>10</v>
      </c>
      <c r="AJ1973" s="87">
        <v>6</v>
      </c>
      <c r="AK1973" s="87">
        <v>15</v>
      </c>
      <c r="AL1973" s="87">
        <v>18</v>
      </c>
      <c r="AM1973" s="86" t="s">
        <v>70</v>
      </c>
      <c r="AN1973" s="86" t="s">
        <v>49</v>
      </c>
      <c r="AO1973" s="75">
        <v>4047</v>
      </c>
    </row>
    <row r="1974" spans="1:41" ht="14.45" customHeight="1">
      <c r="A1974" s="38"/>
      <c r="B1974" s="9">
        <f t="shared" si="660"/>
        <v>45868</v>
      </c>
      <c r="C1974" s="39">
        <f t="shared" si="681"/>
        <v>5400258561</v>
      </c>
      <c r="D1974" s="38" t="str">
        <f>IF(AF1974="", "", IFERROR(TEXT(INDEX(Tabella4[N°], MATCH("*"&amp;AF1974&amp;"*", Tabella4[DIPENDENTE], 0)), "0000"), "Non trovato"))</f>
        <v>0427</v>
      </c>
      <c r="E1974" s="38" t="str">
        <f>IF(AG1974="", "", IF(ISERROR(MATCH("*"&amp;AG1974&amp;"*", Tabella4[DIPENDENTE], 0)), "Non trovato", TEXT(INDEX(Tabella4[N°], MATCH("*"&amp;AG1974&amp;"*", Tabella4[DIPENDENTE], 0)), "0000")))</f>
        <v/>
      </c>
      <c r="F1974" s="48" t="str">
        <f t="shared" si="661"/>
        <v>CAVALIERE</v>
      </c>
      <c r="G1974" s="48" t="str">
        <f t="shared" si="662"/>
        <v/>
      </c>
      <c r="H1974" s="57"/>
      <c r="I1974" s="68" t="str">
        <f t="shared" si="663"/>
        <v>02</v>
      </c>
      <c r="J1974" s="39" t="str">
        <f t="shared" si="678"/>
        <v/>
      </c>
      <c r="K1974" s="40" t="str">
        <f t="shared" si="679"/>
        <v>08:15</v>
      </c>
      <c r="L1974" s="48"/>
      <c r="M1974" s="41" t="str">
        <f t="shared" si="680"/>
        <v>02:15</v>
      </c>
      <c r="N1974" s="41" t="str">
        <f t="shared" si="664"/>
        <v/>
      </c>
      <c r="O1974" s="10" t="str">
        <f t="shared" si="665"/>
        <v>10:30</v>
      </c>
      <c r="P1974" s="10" t="str">
        <f t="shared" si="666"/>
        <v/>
      </c>
      <c r="Q1974" s="48" t="str">
        <f t="shared" si="667"/>
        <v/>
      </c>
      <c r="R1974" s="48" t="str">
        <f t="shared" si="668"/>
        <v/>
      </c>
      <c r="S1974" s="42" t="str">
        <f t="shared" si="669"/>
        <v>SINGOLO</v>
      </c>
      <c r="T1974" s="57" t="str">
        <f>Tabella3[[#This Row],[Descrizione Attività]]</f>
        <v>100_REALIZ LOOP SCI</v>
      </c>
      <c r="U1974" s="57" t="str">
        <f>IF(Tabella1[[#This Row],[DATA]]="","","02")</f>
        <v>02</v>
      </c>
      <c r="V1974" s="34"/>
      <c r="W1974" s="34"/>
      <c r="X1974" s="33"/>
      <c r="Y1974" s="23"/>
      <c r="Z1974" s="21" t="str">
        <f t="shared" si="670"/>
        <v>mercoledì</v>
      </c>
      <c r="AA1974" s="22">
        <f t="shared" si="671"/>
        <v>10.5</v>
      </c>
      <c r="AB1974" s="22" t="str">
        <f t="shared" si="672"/>
        <v>10:30</v>
      </c>
      <c r="AC1974" s="22" t="str">
        <f t="shared" si="673"/>
        <v>NO</v>
      </c>
      <c r="AD1974" s="46"/>
      <c r="AE1974" s="85">
        <v>45868</v>
      </c>
      <c r="AF1974" s="86" t="s">
        <v>75</v>
      </c>
      <c r="AG1974" s="86"/>
      <c r="AH1974" s="86">
        <v>5400258561</v>
      </c>
      <c r="AI1974" s="86">
        <v>10</v>
      </c>
      <c r="AJ1974" s="87">
        <v>6.3</v>
      </c>
      <c r="AK1974" s="87">
        <v>17</v>
      </c>
      <c r="AL1974" s="87">
        <v>10.5</v>
      </c>
      <c r="AM1974" s="86" t="s">
        <v>328</v>
      </c>
      <c r="AN1974" s="86" t="s">
        <v>45</v>
      </c>
      <c r="AO1974" s="75" t="s">
        <v>46</v>
      </c>
    </row>
    <row r="1975" spans="1:41" ht="14.45" customHeight="1">
      <c r="A1975" s="38"/>
      <c r="B1975" s="9">
        <f t="shared" si="660"/>
        <v>45868</v>
      </c>
      <c r="C1975" s="39">
        <f t="shared" si="681"/>
        <v>5400258561</v>
      </c>
      <c r="D1975" s="38" t="str">
        <f>IF(AF1975="", "", IFERROR(TEXT(INDEX(Tabella4[N°], MATCH("*"&amp;AF1975&amp;"*", Tabella4[DIPENDENTE], 0)), "0000"), "Non trovato"))</f>
        <v>2083</v>
      </c>
      <c r="E1975" s="38" t="str">
        <f>IF(AG1975="", "", IF(ISERROR(MATCH("*"&amp;AG1975&amp;"*", Tabella4[DIPENDENTE], 0)), "Non trovato", TEXT(INDEX(Tabella4[N°], MATCH("*"&amp;AG1975&amp;"*", Tabella4[DIPENDENTE], 0)), "0000")))</f>
        <v/>
      </c>
      <c r="F1975" s="48" t="str">
        <f t="shared" si="661"/>
        <v>NOCERA</v>
      </c>
      <c r="G1975" s="48" t="str">
        <f t="shared" si="662"/>
        <v/>
      </c>
      <c r="H1975" s="57"/>
      <c r="I1975" s="68" t="str">
        <f t="shared" si="663"/>
        <v>02</v>
      </c>
      <c r="J1975" s="39" t="str">
        <f t="shared" si="678"/>
        <v/>
      </c>
      <c r="K1975" s="40" t="str">
        <f t="shared" si="679"/>
        <v>08:15</v>
      </c>
      <c r="L1975" s="48"/>
      <c r="M1975" s="41" t="str">
        <f t="shared" si="680"/>
        <v>02:45</v>
      </c>
      <c r="N1975" s="41" t="str">
        <f t="shared" si="664"/>
        <v/>
      </c>
      <c r="O1975" s="10" t="str">
        <f t="shared" si="665"/>
        <v>11:00</v>
      </c>
      <c r="P1975" s="10" t="str">
        <f t="shared" si="666"/>
        <v/>
      </c>
      <c r="Q1975" s="48" t="str">
        <f t="shared" si="667"/>
        <v/>
      </c>
      <c r="R1975" s="48" t="str">
        <f t="shared" si="668"/>
        <v/>
      </c>
      <c r="S1975" s="42" t="str">
        <f t="shared" si="669"/>
        <v>SINGOLO</v>
      </c>
      <c r="T1975" s="57" t="str">
        <f>Tabella3[[#This Row],[Descrizione Attività]]</f>
        <v>100_REALIZ LOOP SCI</v>
      </c>
      <c r="U1975" s="57" t="str">
        <f>IF(Tabella1[[#This Row],[DATA]]="","","02")</f>
        <v>02</v>
      </c>
      <c r="V1975" s="34"/>
      <c r="W1975" s="34"/>
      <c r="X1975" s="33"/>
      <c r="Y1975" s="23"/>
      <c r="Z1975" s="21" t="str">
        <f t="shared" si="670"/>
        <v>mercoledì</v>
      </c>
      <c r="AA1975" s="22">
        <f t="shared" si="671"/>
        <v>11</v>
      </c>
      <c r="AB1975" s="22" t="str">
        <f t="shared" si="672"/>
        <v>11:00</v>
      </c>
      <c r="AC1975" s="22" t="str">
        <f t="shared" si="673"/>
        <v>NO</v>
      </c>
      <c r="AD1975" s="46"/>
      <c r="AE1975" s="85">
        <v>45868</v>
      </c>
      <c r="AF1975" s="86" t="s">
        <v>88</v>
      </c>
      <c r="AG1975" s="86"/>
      <c r="AH1975" s="86">
        <v>5400258561</v>
      </c>
      <c r="AI1975" s="86">
        <v>10</v>
      </c>
      <c r="AJ1975" s="87">
        <v>6</v>
      </c>
      <c r="AK1975" s="87">
        <v>17</v>
      </c>
      <c r="AL1975" s="87">
        <v>11</v>
      </c>
      <c r="AM1975" s="86" t="s">
        <v>328</v>
      </c>
      <c r="AN1975" s="86" t="s">
        <v>45</v>
      </c>
      <c r="AO1975" s="75" t="s">
        <v>46</v>
      </c>
    </row>
    <row r="1976" spans="1:41" ht="14.45" customHeight="1">
      <c r="A1976" s="38"/>
      <c r="B1976" s="9">
        <f t="shared" si="660"/>
        <v>45868</v>
      </c>
      <c r="C1976" s="39">
        <f t="shared" si="681"/>
        <v>5400256987</v>
      </c>
      <c r="D1976" s="38" t="str">
        <f>IF(AF1976="", "", IFERROR(TEXT(INDEX(Tabella4[N°], MATCH("*"&amp;AF1976&amp;"*", Tabella4[DIPENDENTE], 0)), "0000"), "Non trovato"))</f>
        <v>1976</v>
      </c>
      <c r="E1976" s="38" t="str">
        <f>IF(AG1976="", "", IF(ISERROR(MATCH("*"&amp;AG1976&amp;"*", Tabella4[DIPENDENTE], 0)), "Non trovato", TEXT(INDEX(Tabella4[N°], MATCH("*"&amp;AG1976&amp;"*", Tabella4[DIPENDENTE], 0)), "0000")))</f>
        <v>2150</v>
      </c>
      <c r="F1976" s="48" t="str">
        <f t="shared" si="661"/>
        <v>RIZZA F</v>
      </c>
      <c r="G1976" s="48" t="str">
        <f t="shared" si="662"/>
        <v>RIZZA C</v>
      </c>
      <c r="H1976" s="56"/>
      <c r="I1976" s="69" t="str">
        <f t="shared" si="663"/>
        <v>02</v>
      </c>
      <c r="J1976" s="39" t="str">
        <f t="shared" si="678"/>
        <v/>
      </c>
      <c r="K1976" s="40" t="str">
        <f t="shared" si="679"/>
        <v>08:00</v>
      </c>
      <c r="L1976" s="54"/>
      <c r="M1976" s="41" t="str">
        <f t="shared" si="680"/>
        <v/>
      </c>
      <c r="N1976" s="41" t="str">
        <f t="shared" si="664"/>
        <v/>
      </c>
      <c r="O1976" s="10" t="str">
        <f t="shared" si="665"/>
        <v>08:00</v>
      </c>
      <c r="P1976" s="10" t="str">
        <f t="shared" si="666"/>
        <v/>
      </c>
      <c r="Q1976" s="48" t="str">
        <f t="shared" si="667"/>
        <v/>
      </c>
      <c r="R1976" s="48" t="str">
        <f t="shared" si="668"/>
        <v/>
      </c>
      <c r="S1976" s="42" t="str">
        <f t="shared" si="669"/>
        <v>DOPPIO</v>
      </c>
      <c r="T1976" s="57" t="str">
        <f>Tabella3[[#This Row],[Descrizione Attività]]</f>
        <v>SUD_Alim.ele gateway sistema SMART ABB</v>
      </c>
      <c r="U1976" s="57" t="str">
        <f>IF(Tabella1[[#This Row],[DATA]]="","","02")</f>
        <v>02</v>
      </c>
      <c r="Y1976" s="23"/>
      <c r="Z1976" s="21" t="str">
        <f t="shared" si="670"/>
        <v>mercoledì</v>
      </c>
      <c r="AA1976" s="22">
        <f t="shared" si="671"/>
        <v>8</v>
      </c>
      <c r="AB1976" s="22" t="str">
        <f t="shared" si="672"/>
        <v>08:00</v>
      </c>
      <c r="AC1976" s="22" t="str">
        <f t="shared" si="673"/>
        <v>NO</v>
      </c>
      <c r="AD1976" s="46"/>
      <c r="AE1976" s="85">
        <v>45868</v>
      </c>
      <c r="AF1976" s="86" t="s">
        <v>77</v>
      </c>
      <c r="AG1976" s="86" t="s">
        <v>78</v>
      </c>
      <c r="AH1976" s="86">
        <v>5400256987</v>
      </c>
      <c r="AI1976" s="86">
        <v>10</v>
      </c>
      <c r="AJ1976" s="87">
        <v>6</v>
      </c>
      <c r="AK1976" s="87">
        <v>14</v>
      </c>
      <c r="AL1976" s="87">
        <v>16</v>
      </c>
      <c r="AM1976" s="86" t="s">
        <v>285</v>
      </c>
      <c r="AN1976" s="86" t="s">
        <v>45</v>
      </c>
      <c r="AO1976" s="75" t="s">
        <v>61</v>
      </c>
    </row>
    <row r="1977" spans="1:41" ht="15" customHeight="1">
      <c r="Y1977" s="112">
        <v>45658</v>
      </c>
      <c r="AE1977" s="106">
        <v>45868</v>
      </c>
      <c r="AF1977" s="107" t="s">
        <v>57</v>
      </c>
      <c r="AG1977" s="107"/>
      <c r="AH1977" s="107">
        <v>5400256987</v>
      </c>
      <c r="AI1977" s="107">
        <v>10</v>
      </c>
      <c r="AJ1977" s="108">
        <v>8</v>
      </c>
      <c r="AK1977" s="108">
        <v>14</v>
      </c>
      <c r="AL1977" s="108">
        <v>6</v>
      </c>
      <c r="AM1977" s="107" t="s">
        <v>285</v>
      </c>
      <c r="AN1977" s="107" t="s">
        <v>45</v>
      </c>
      <c r="AO1977" s="109" t="s">
        <v>61</v>
      </c>
    </row>
    <row r="1978" spans="1:41" ht="15" customHeight="1">
      <c r="Y1978" s="112">
        <v>45663</v>
      </c>
      <c r="AE1978" s="106">
        <v>45868</v>
      </c>
      <c r="AF1978" s="107" t="s">
        <v>338</v>
      </c>
      <c r="AG1978" s="107"/>
      <c r="AH1978" s="107">
        <v>5400256987</v>
      </c>
      <c r="AI1978" s="107">
        <v>10</v>
      </c>
      <c r="AJ1978" s="108">
        <v>6</v>
      </c>
      <c r="AK1978" s="108">
        <v>14</v>
      </c>
      <c r="AL1978" s="108">
        <v>8</v>
      </c>
      <c r="AM1978" s="107" t="s">
        <v>285</v>
      </c>
      <c r="AN1978" s="107" t="s">
        <v>45</v>
      </c>
      <c r="AO1978" s="109" t="s">
        <v>61</v>
      </c>
    </row>
    <row r="1979" spans="1:41" ht="15" customHeight="1">
      <c r="Y1979" s="112">
        <v>45768</v>
      </c>
      <c r="AE1979" s="106">
        <v>45868</v>
      </c>
      <c r="AF1979" s="107" t="s">
        <v>59</v>
      </c>
      <c r="AG1979" s="107"/>
      <c r="AH1979" s="107">
        <v>5400261041</v>
      </c>
      <c r="AI1979" s="107">
        <v>10</v>
      </c>
      <c r="AJ1979" s="108">
        <v>6.3</v>
      </c>
      <c r="AK1979" s="108">
        <v>8</v>
      </c>
      <c r="AL1979" s="108">
        <v>1.5</v>
      </c>
      <c r="AM1979" s="107" t="s">
        <v>257</v>
      </c>
      <c r="AN1979" s="107" t="s">
        <v>91</v>
      </c>
      <c r="AO1979" s="109" t="s">
        <v>61</v>
      </c>
    </row>
    <row r="1980" spans="1:41" ht="15" customHeight="1">
      <c r="Y1980" s="112">
        <v>45772</v>
      </c>
      <c r="AE1980" s="106">
        <v>45868</v>
      </c>
      <c r="AF1980" s="107" t="s">
        <v>56</v>
      </c>
      <c r="AG1980" s="107"/>
      <c r="AH1980" s="107">
        <v>5400261041</v>
      </c>
      <c r="AI1980" s="107">
        <v>10</v>
      </c>
      <c r="AJ1980" s="108">
        <v>8</v>
      </c>
      <c r="AK1980" s="108">
        <v>14</v>
      </c>
      <c r="AL1980" s="108">
        <v>5.25</v>
      </c>
      <c r="AM1980" s="107" t="s">
        <v>257</v>
      </c>
      <c r="AN1980" s="107" t="s">
        <v>91</v>
      </c>
      <c r="AO1980" s="109" t="s">
        <v>61</v>
      </c>
    </row>
    <row r="1981" spans="1:41" ht="15" customHeight="1">
      <c r="Y1981" s="112">
        <v>45778</v>
      </c>
      <c r="AE1981" s="106">
        <v>45868</v>
      </c>
      <c r="AF1981" s="107" t="s">
        <v>56</v>
      </c>
      <c r="AG1981" s="107"/>
      <c r="AH1981" s="107">
        <v>4041</v>
      </c>
      <c r="AI1981" s="107">
        <v>10</v>
      </c>
      <c r="AJ1981" s="108">
        <v>7.45</v>
      </c>
      <c r="AK1981" s="108">
        <v>8</v>
      </c>
      <c r="AL1981" s="108">
        <v>0.25</v>
      </c>
      <c r="AM1981" s="107" t="s">
        <v>62</v>
      </c>
      <c r="AN1981" s="107" t="s">
        <v>49</v>
      </c>
      <c r="AO1981" s="109">
        <v>4041</v>
      </c>
    </row>
    <row r="1982" spans="1:41" ht="15" customHeight="1">
      <c r="Y1982" s="112">
        <v>45810</v>
      </c>
      <c r="AE1982" s="106">
        <v>45868</v>
      </c>
      <c r="AF1982" s="107" t="s">
        <v>56</v>
      </c>
      <c r="AG1982" s="107"/>
      <c r="AH1982" s="107">
        <v>4041</v>
      </c>
      <c r="AI1982" s="107">
        <v>10</v>
      </c>
      <c r="AJ1982" s="108">
        <v>14</v>
      </c>
      <c r="AK1982" s="108">
        <v>16.45</v>
      </c>
      <c r="AL1982" s="108">
        <v>2.75</v>
      </c>
      <c r="AM1982" s="107" t="s">
        <v>62</v>
      </c>
      <c r="AN1982" s="107" t="s">
        <v>49</v>
      </c>
      <c r="AO1982" s="109">
        <v>4041</v>
      </c>
    </row>
    <row r="1983" spans="1:41" ht="15" customHeight="1">
      <c r="Y1983" s="112">
        <v>45884</v>
      </c>
      <c r="AE1983" s="106">
        <v>45868</v>
      </c>
      <c r="AF1983" s="107" t="s">
        <v>63</v>
      </c>
      <c r="AG1983" s="107" t="s">
        <v>267</v>
      </c>
      <c r="AH1983" s="107">
        <v>5400257896</v>
      </c>
      <c r="AI1983" s="107">
        <v>10</v>
      </c>
      <c r="AJ1983" s="108">
        <v>6</v>
      </c>
      <c r="AK1983" s="108">
        <v>14</v>
      </c>
      <c r="AL1983" s="108">
        <v>16</v>
      </c>
      <c r="AM1983" s="107" t="s">
        <v>329</v>
      </c>
      <c r="AN1983" s="107" t="s">
        <v>45</v>
      </c>
      <c r="AO1983" s="109" t="s">
        <v>61</v>
      </c>
    </row>
    <row r="1984" spans="1:41" ht="15" customHeight="1">
      <c r="Y1984" s="112">
        <v>45962</v>
      </c>
      <c r="AE1984" s="106">
        <v>45868</v>
      </c>
      <c r="AF1984" s="107" t="s">
        <v>63</v>
      </c>
      <c r="AG1984" s="107" t="s">
        <v>77</v>
      </c>
      <c r="AH1984" s="107">
        <v>5400261351</v>
      </c>
      <c r="AI1984" s="107">
        <v>10</v>
      </c>
      <c r="AJ1984" s="108">
        <v>14</v>
      </c>
      <c r="AK1984" s="108">
        <v>16.3</v>
      </c>
      <c r="AL1984" s="108">
        <v>5</v>
      </c>
      <c r="AM1984" s="107" t="s">
        <v>345</v>
      </c>
      <c r="AN1984" s="107" t="s">
        <v>45</v>
      </c>
      <c r="AO1984" s="109" t="s">
        <v>61</v>
      </c>
    </row>
    <row r="1985" spans="25:41" ht="15" customHeight="1">
      <c r="Y1985" s="112">
        <v>45999</v>
      </c>
      <c r="AE1985" s="106">
        <v>45868</v>
      </c>
      <c r="AF1985" s="107" t="s">
        <v>43</v>
      </c>
      <c r="AG1985" s="107" t="s">
        <v>57</v>
      </c>
      <c r="AH1985" s="107">
        <v>5400258563</v>
      </c>
      <c r="AI1985" s="107">
        <v>10</v>
      </c>
      <c r="AJ1985" s="108">
        <v>6</v>
      </c>
      <c r="AK1985" s="108">
        <v>8</v>
      </c>
      <c r="AL1985" s="108">
        <v>4</v>
      </c>
      <c r="AM1985" s="107" t="s">
        <v>305</v>
      </c>
      <c r="AN1985" s="107" t="s">
        <v>45</v>
      </c>
      <c r="AO1985" s="109" t="s">
        <v>61</v>
      </c>
    </row>
    <row r="1986" spans="25:41" ht="15" customHeight="1">
      <c r="Y1986" s="112">
        <v>46004</v>
      </c>
      <c r="AE1986" s="106">
        <v>45868</v>
      </c>
      <c r="AF1986" s="107" t="s">
        <v>43</v>
      </c>
      <c r="AG1986" s="107" t="s">
        <v>59</v>
      </c>
      <c r="AH1986" s="107">
        <v>5400258563</v>
      </c>
      <c r="AI1986" s="107">
        <v>10</v>
      </c>
      <c r="AJ1986" s="108">
        <v>8</v>
      </c>
      <c r="AK1986" s="108">
        <v>14</v>
      </c>
      <c r="AL1986" s="108">
        <v>12</v>
      </c>
      <c r="AM1986" s="107" t="s">
        <v>305</v>
      </c>
      <c r="AN1986" s="107" t="s">
        <v>45</v>
      </c>
      <c r="AO1986" s="109" t="s">
        <v>61</v>
      </c>
    </row>
    <row r="1987" spans="25:41" ht="15" customHeight="1">
      <c r="Y1987" s="112">
        <v>46016</v>
      </c>
      <c r="AE1987" s="106">
        <v>45868</v>
      </c>
      <c r="AF1987" s="107" t="s">
        <v>82</v>
      </c>
      <c r="AG1987" s="107" t="s">
        <v>346</v>
      </c>
      <c r="AH1987" s="107">
        <v>5400243313</v>
      </c>
      <c r="AI1987" s="107">
        <v>10</v>
      </c>
      <c r="AJ1987" s="108">
        <v>6</v>
      </c>
      <c r="AK1987" s="108">
        <v>14</v>
      </c>
      <c r="AL1987" s="108">
        <v>16</v>
      </c>
      <c r="AM1987" s="107" t="s">
        <v>145</v>
      </c>
      <c r="AN1987" s="107" t="s">
        <v>45</v>
      </c>
      <c r="AO1987" s="109" t="s">
        <v>61</v>
      </c>
    </row>
    <row r="1988" spans="25:41" ht="15" customHeight="1">
      <c r="Y1988" s="112">
        <v>46017</v>
      </c>
      <c r="AE1988" s="106">
        <v>45868</v>
      </c>
      <c r="AF1988" s="107" t="s">
        <v>143</v>
      </c>
      <c r="AG1988" s="107" t="s">
        <v>309</v>
      </c>
      <c r="AH1988" s="107">
        <v>4501454675</v>
      </c>
      <c r="AI1988" s="107">
        <v>10</v>
      </c>
      <c r="AJ1988" s="108">
        <v>6</v>
      </c>
      <c r="AK1988" s="108">
        <v>15</v>
      </c>
      <c r="AL1988" s="108">
        <v>18</v>
      </c>
      <c r="AM1988" s="107" t="s">
        <v>344</v>
      </c>
      <c r="AN1988" s="107" t="s">
        <v>49</v>
      </c>
      <c r="AO1988" s="109" t="s">
        <v>137</v>
      </c>
    </row>
    <row r="1989" spans="25:41" ht="15" customHeight="1">
      <c r="AE1989" s="106">
        <v>45868</v>
      </c>
      <c r="AF1989" s="107" t="s">
        <v>58</v>
      </c>
      <c r="AG1989" s="107" t="s">
        <v>66</v>
      </c>
      <c r="AH1989" s="107">
        <v>5400257234</v>
      </c>
      <c r="AI1989" s="107">
        <v>10</v>
      </c>
      <c r="AJ1989" s="108">
        <v>6</v>
      </c>
      <c r="AK1989" s="108">
        <v>14</v>
      </c>
      <c r="AL1989" s="108">
        <v>16</v>
      </c>
      <c r="AM1989" s="107" t="s">
        <v>265</v>
      </c>
      <c r="AN1989" s="107" t="s">
        <v>45</v>
      </c>
      <c r="AO1989" s="109" t="s">
        <v>61</v>
      </c>
    </row>
    <row r="1990" spans="25:41" ht="15" customHeight="1">
      <c r="AE1990" s="106">
        <v>45868</v>
      </c>
      <c r="AF1990" s="107" t="s">
        <v>72</v>
      </c>
      <c r="AG1990" s="107" t="s">
        <v>73</v>
      </c>
      <c r="AH1990" s="107">
        <v>5400259136</v>
      </c>
      <c r="AI1990" s="107">
        <v>10</v>
      </c>
      <c r="AJ1990" s="108">
        <v>6</v>
      </c>
      <c r="AK1990" s="108">
        <v>14</v>
      </c>
      <c r="AL1990" s="108">
        <v>16</v>
      </c>
      <c r="AM1990" s="107" t="s">
        <v>347</v>
      </c>
      <c r="AN1990" s="107" t="s">
        <v>45</v>
      </c>
      <c r="AO1990" s="109" t="s">
        <v>61</v>
      </c>
    </row>
    <row r="1991" spans="25:41" ht="15" customHeight="1">
      <c r="AE1991" s="106">
        <v>45868</v>
      </c>
      <c r="AF1991" s="107" t="s">
        <v>144</v>
      </c>
      <c r="AG1991" s="107" t="s">
        <v>84</v>
      </c>
      <c r="AH1991" s="107">
        <v>5400258095</v>
      </c>
      <c r="AI1991" s="107">
        <v>10</v>
      </c>
      <c r="AJ1991" s="108">
        <v>7</v>
      </c>
      <c r="AK1991" s="108">
        <v>10</v>
      </c>
      <c r="AL1991" s="108">
        <v>6</v>
      </c>
      <c r="AM1991" s="107" t="s">
        <v>290</v>
      </c>
      <c r="AN1991" s="107" t="s">
        <v>45</v>
      </c>
      <c r="AO1991" s="109" t="s">
        <v>61</v>
      </c>
    </row>
    <row r="1992" spans="25:41" ht="15" customHeight="1">
      <c r="AE1992" s="106">
        <v>45868</v>
      </c>
      <c r="AF1992" s="107" t="s">
        <v>84</v>
      </c>
      <c r="AG1992" s="107"/>
      <c r="AH1992" s="107">
        <v>4041</v>
      </c>
      <c r="AI1992" s="107">
        <v>10</v>
      </c>
      <c r="AJ1992" s="108">
        <v>6</v>
      </c>
      <c r="AK1992" s="108">
        <v>7</v>
      </c>
      <c r="AL1992" s="108">
        <v>1</v>
      </c>
      <c r="AM1992" s="107" t="s">
        <v>62</v>
      </c>
      <c r="AN1992" s="107" t="s">
        <v>49</v>
      </c>
      <c r="AO1992" s="109">
        <v>4041</v>
      </c>
    </row>
    <row r="1993" spans="25:41" ht="15" customHeight="1">
      <c r="AE1993" s="106">
        <v>45868</v>
      </c>
      <c r="AF1993" s="107" t="s">
        <v>144</v>
      </c>
      <c r="AG1993" s="107" t="s">
        <v>84</v>
      </c>
      <c r="AH1993" s="107">
        <v>5400257580</v>
      </c>
      <c r="AI1993" s="107">
        <v>20</v>
      </c>
      <c r="AJ1993" s="108">
        <v>10</v>
      </c>
      <c r="AK1993" s="108">
        <v>14</v>
      </c>
      <c r="AL1993" s="108">
        <v>8</v>
      </c>
      <c r="AM1993" s="107" t="s">
        <v>272</v>
      </c>
      <c r="AN1993" s="107" t="s">
        <v>45</v>
      </c>
      <c r="AO1993" s="109" t="s">
        <v>61</v>
      </c>
    </row>
    <row r="1994" spans="25:41" ht="15" customHeight="1">
      <c r="AE1994" s="106">
        <v>45868</v>
      </c>
      <c r="AF1994" s="107" t="s">
        <v>144</v>
      </c>
      <c r="AG1994" s="107"/>
      <c r="AH1994" s="107">
        <v>4501454675</v>
      </c>
      <c r="AI1994" s="107">
        <v>10</v>
      </c>
      <c r="AJ1994" s="108">
        <v>14</v>
      </c>
      <c r="AK1994" s="108">
        <v>15</v>
      </c>
      <c r="AL1994" s="108">
        <v>1</v>
      </c>
      <c r="AM1994" s="107" t="s">
        <v>344</v>
      </c>
      <c r="AN1994" s="107" t="s">
        <v>49</v>
      </c>
      <c r="AO1994" s="109" t="s">
        <v>137</v>
      </c>
    </row>
    <row r="1995" spans="25:41" ht="15" customHeight="1">
      <c r="AE1995" s="106">
        <v>45868</v>
      </c>
      <c r="AF1995" s="107" t="s">
        <v>65</v>
      </c>
      <c r="AG1995" s="107" t="s">
        <v>264</v>
      </c>
      <c r="AH1995" s="107">
        <v>5400257236</v>
      </c>
      <c r="AI1995" s="107">
        <v>10</v>
      </c>
      <c r="AJ1995" s="108">
        <v>6</v>
      </c>
      <c r="AK1995" s="108">
        <v>14</v>
      </c>
      <c r="AL1995" s="108">
        <v>16</v>
      </c>
      <c r="AM1995" s="107" t="s">
        <v>254</v>
      </c>
      <c r="AN1995" s="107" t="s">
        <v>45</v>
      </c>
      <c r="AO1995" s="109" t="s">
        <v>61</v>
      </c>
    </row>
    <row r="1996" spans="25:41" ht="15" customHeight="1">
      <c r="AE1996" s="106">
        <v>45868</v>
      </c>
      <c r="AF1996" s="107" t="s">
        <v>94</v>
      </c>
      <c r="AG1996" s="107"/>
      <c r="AH1996" s="107">
        <v>4044</v>
      </c>
      <c r="AI1996" s="107">
        <v>10</v>
      </c>
      <c r="AJ1996" s="108">
        <v>8</v>
      </c>
      <c r="AK1996" s="108">
        <v>14</v>
      </c>
      <c r="AL1996" s="108">
        <v>6</v>
      </c>
      <c r="AM1996" s="107" t="s">
        <v>48</v>
      </c>
      <c r="AN1996" s="107" t="s">
        <v>49</v>
      </c>
      <c r="AO1996" s="109">
        <v>404</v>
      </c>
    </row>
    <row r="1997" spans="25:41" ht="15" customHeight="1">
      <c r="AE1997" s="106">
        <v>45868</v>
      </c>
      <c r="AF1997" s="107" t="s">
        <v>75</v>
      </c>
      <c r="AG1997" s="107" t="s">
        <v>59</v>
      </c>
      <c r="AH1997" s="107">
        <v>4044</v>
      </c>
      <c r="AI1997" s="107">
        <v>10</v>
      </c>
      <c r="AJ1997" s="108">
        <v>6</v>
      </c>
      <c r="AK1997" s="108">
        <v>6.3</v>
      </c>
      <c r="AL1997" s="108">
        <v>1</v>
      </c>
      <c r="AM1997" s="107" t="s">
        <v>48</v>
      </c>
      <c r="AN1997" s="107" t="s">
        <v>49</v>
      </c>
      <c r="AO1997" s="109">
        <v>404</v>
      </c>
    </row>
    <row r="1998" spans="25:41" ht="15" customHeight="1">
      <c r="AE1998" s="106">
        <v>45868</v>
      </c>
      <c r="AF1998" s="107" t="s">
        <v>99</v>
      </c>
      <c r="AG1998" s="107"/>
      <c r="AH1998" s="107">
        <v>4044</v>
      </c>
      <c r="AI1998" s="107">
        <v>10</v>
      </c>
      <c r="AJ1998" s="108">
        <v>13.3</v>
      </c>
      <c r="AK1998" s="108">
        <v>14</v>
      </c>
      <c r="AL1998" s="108">
        <v>0.5</v>
      </c>
      <c r="AM1998" s="107" t="s">
        <v>48</v>
      </c>
      <c r="AN1998" s="107" t="s">
        <v>49</v>
      </c>
      <c r="AO1998" s="109">
        <v>404</v>
      </c>
    </row>
    <row r="1999" spans="25:41" ht="15" customHeight="1">
      <c r="AE1999" s="106">
        <v>45868</v>
      </c>
      <c r="AF1999" s="107" t="s">
        <v>109</v>
      </c>
      <c r="AG1999" s="107"/>
      <c r="AH1999" s="107">
        <v>4041</v>
      </c>
      <c r="AI1999" s="107">
        <v>10</v>
      </c>
      <c r="AJ1999" s="108">
        <v>7.15</v>
      </c>
      <c r="AK1999" s="108">
        <v>17.149999999999999</v>
      </c>
      <c r="AL1999" s="108">
        <v>9.25</v>
      </c>
      <c r="AM1999" s="107" t="s">
        <v>62</v>
      </c>
      <c r="AN1999" s="107" t="s">
        <v>49</v>
      </c>
      <c r="AO1999" s="109">
        <v>4041</v>
      </c>
    </row>
    <row r="2000" spans="25:41" ht="15" customHeight="1">
      <c r="AE2000" s="106">
        <v>45868</v>
      </c>
      <c r="AF2000" s="107" t="s">
        <v>72</v>
      </c>
      <c r="AG2000" s="107"/>
      <c r="AH2000" s="107">
        <v>4041</v>
      </c>
      <c r="AI2000" s="107">
        <v>10</v>
      </c>
      <c r="AJ2000" s="108">
        <v>14</v>
      </c>
      <c r="AK2000" s="108">
        <v>15</v>
      </c>
      <c r="AL2000" s="108">
        <v>1</v>
      </c>
      <c r="AM2000" s="107" t="s">
        <v>62</v>
      </c>
      <c r="AN2000" s="107" t="s">
        <v>49</v>
      </c>
      <c r="AO2000" s="109">
        <v>4041</v>
      </c>
    </row>
    <row r="2001" spans="31:41" ht="15" customHeight="1">
      <c r="AE2001" s="106">
        <v>45868</v>
      </c>
      <c r="AF2001" s="107" t="s">
        <v>64</v>
      </c>
      <c r="AG2001" s="107" t="s">
        <v>115</v>
      </c>
      <c r="AH2001" s="107">
        <v>4042</v>
      </c>
      <c r="AI2001" s="107">
        <v>10</v>
      </c>
      <c r="AJ2001" s="108"/>
      <c r="AK2001" s="108"/>
      <c r="AL2001" s="108">
        <v>16</v>
      </c>
      <c r="AM2001" s="107" t="s">
        <v>53</v>
      </c>
      <c r="AN2001" s="107" t="s">
        <v>49</v>
      </c>
      <c r="AO2001" s="109">
        <v>404</v>
      </c>
    </row>
    <row r="2002" spans="31:41" ht="15" customHeight="1">
      <c r="AE2002" s="106">
        <v>45868</v>
      </c>
      <c r="AF2002" s="107" t="s">
        <v>87</v>
      </c>
      <c r="AG2002" s="107" t="s">
        <v>157</v>
      </c>
      <c r="AH2002" s="107">
        <v>4042</v>
      </c>
      <c r="AI2002" s="107">
        <v>10</v>
      </c>
      <c r="AJ2002" s="108"/>
      <c r="AK2002" s="108"/>
      <c r="AL2002" s="108">
        <v>16</v>
      </c>
      <c r="AM2002" s="107" t="s">
        <v>53</v>
      </c>
      <c r="AN2002" s="107" t="s">
        <v>49</v>
      </c>
      <c r="AO2002" s="109">
        <v>404</v>
      </c>
    </row>
    <row r="2003" spans="31:41" ht="15" customHeight="1">
      <c r="AE2003" s="106">
        <v>45868</v>
      </c>
      <c r="AF2003" s="107" t="s">
        <v>89</v>
      </c>
      <c r="AG2003" s="107" t="s">
        <v>110</v>
      </c>
      <c r="AH2003" s="107">
        <v>4042</v>
      </c>
      <c r="AI2003" s="107">
        <v>10</v>
      </c>
      <c r="AJ2003" s="108"/>
      <c r="AK2003" s="108"/>
      <c r="AL2003" s="108">
        <v>16</v>
      </c>
      <c r="AM2003" s="107" t="s">
        <v>53</v>
      </c>
      <c r="AN2003" s="107" t="s">
        <v>49</v>
      </c>
      <c r="AO2003" s="109">
        <v>404</v>
      </c>
    </row>
    <row r="2004" spans="31:41" ht="15" customHeight="1">
      <c r="AE2004" s="106">
        <v>45868</v>
      </c>
      <c r="AF2004" s="107" t="s">
        <v>68</v>
      </c>
      <c r="AG2004" s="107"/>
      <c r="AH2004" s="107">
        <v>4042</v>
      </c>
      <c r="AI2004" s="107">
        <v>10</v>
      </c>
      <c r="AJ2004" s="108"/>
      <c r="AK2004" s="108"/>
      <c r="AL2004" s="108">
        <v>8</v>
      </c>
      <c r="AM2004" s="107" t="s">
        <v>53</v>
      </c>
      <c r="AN2004" s="107" t="s">
        <v>49</v>
      </c>
      <c r="AO2004" s="109">
        <v>404</v>
      </c>
    </row>
    <row r="2005" spans="31:41" ht="15" customHeight="1">
      <c r="AE2005" s="106">
        <v>45868</v>
      </c>
      <c r="AF2005" s="107" t="s">
        <v>42</v>
      </c>
      <c r="AG2005" s="107"/>
      <c r="AH2005" s="107">
        <v>4042</v>
      </c>
      <c r="AI2005" s="107">
        <v>10</v>
      </c>
      <c r="AJ2005" s="108"/>
      <c r="AK2005" s="108"/>
      <c r="AL2005" s="108">
        <v>8</v>
      </c>
      <c r="AM2005" s="107" t="s">
        <v>53</v>
      </c>
      <c r="AN2005" s="107" t="s">
        <v>49</v>
      </c>
      <c r="AO2005" s="109">
        <v>404</v>
      </c>
    </row>
    <row r="2006" spans="31:41" ht="15" customHeight="1">
      <c r="AE2006" s="106">
        <v>45868</v>
      </c>
      <c r="AF2006" s="107" t="s">
        <v>54</v>
      </c>
      <c r="AG2006" s="107" t="s">
        <v>50</v>
      </c>
      <c r="AH2006" s="107">
        <v>4043</v>
      </c>
      <c r="AI2006" s="107">
        <v>10</v>
      </c>
      <c r="AJ2006" s="108"/>
      <c r="AK2006" s="108"/>
      <c r="AL2006" s="108">
        <v>16</v>
      </c>
      <c r="AM2006" s="107" t="s">
        <v>22</v>
      </c>
      <c r="AN2006" s="107" t="s">
        <v>49</v>
      </c>
      <c r="AO2006" s="109">
        <v>404</v>
      </c>
    </row>
    <row r="2007" spans="31:41" ht="15" customHeight="1">
      <c r="AE2007" s="106">
        <v>45868</v>
      </c>
      <c r="AF2007" s="107" t="s">
        <v>113</v>
      </c>
      <c r="AG2007" s="107" t="s">
        <v>51</v>
      </c>
      <c r="AH2007" s="107">
        <v>4043</v>
      </c>
      <c r="AI2007" s="107">
        <v>10</v>
      </c>
      <c r="AJ2007" s="108"/>
      <c r="AK2007" s="108"/>
      <c r="AL2007" s="108">
        <v>16</v>
      </c>
      <c r="AM2007" s="107" t="s">
        <v>22</v>
      </c>
      <c r="AN2007" s="107" t="s">
        <v>49</v>
      </c>
      <c r="AO2007" s="109">
        <v>404</v>
      </c>
    </row>
    <row r="2008" spans="31:41" ht="15" customHeight="1">
      <c r="AE2008" s="106">
        <v>45868</v>
      </c>
      <c r="AF2008" s="107" t="s">
        <v>112</v>
      </c>
      <c r="AG2008" s="107"/>
      <c r="AH2008" s="107">
        <v>4041</v>
      </c>
      <c r="AI2008" s="107">
        <v>10</v>
      </c>
      <c r="AJ2008" s="108">
        <v>6</v>
      </c>
      <c r="AK2008" s="108">
        <v>14</v>
      </c>
      <c r="AL2008" s="108">
        <v>8</v>
      </c>
      <c r="AM2008" s="107" t="s">
        <v>62</v>
      </c>
      <c r="AN2008" s="107" t="s">
        <v>49</v>
      </c>
      <c r="AO2008" s="109">
        <v>4041</v>
      </c>
    </row>
    <row r="2009" spans="31:41" ht="15" customHeight="1">
      <c r="AE2009" s="106">
        <v>45868</v>
      </c>
      <c r="AF2009" s="107" t="s">
        <v>114</v>
      </c>
      <c r="AG2009" s="107"/>
      <c r="AH2009" s="107">
        <v>23134</v>
      </c>
      <c r="AI2009" s="107">
        <v>20</v>
      </c>
      <c r="AJ2009" s="108">
        <v>6</v>
      </c>
      <c r="AK2009" s="108">
        <v>14</v>
      </c>
      <c r="AL2009" s="108">
        <v>8</v>
      </c>
      <c r="AM2009" s="107" t="s">
        <v>156</v>
      </c>
      <c r="AN2009" s="107" t="s">
        <v>49</v>
      </c>
      <c r="AO2009" s="109" t="s">
        <v>46</v>
      </c>
    </row>
    <row r="2010" spans="31:41" ht="15" customHeight="1">
      <c r="AE2010" s="106">
        <v>45868</v>
      </c>
      <c r="AF2010" s="107" t="s">
        <v>105</v>
      </c>
      <c r="AG2010" s="107" t="s">
        <v>155</v>
      </c>
      <c r="AH2010" s="107">
        <v>5400251870</v>
      </c>
      <c r="AI2010" s="107">
        <v>10</v>
      </c>
      <c r="AJ2010" s="108">
        <v>6</v>
      </c>
      <c r="AK2010" s="108">
        <v>14</v>
      </c>
      <c r="AL2010" s="108">
        <v>16</v>
      </c>
      <c r="AM2010" s="107" t="s">
        <v>283</v>
      </c>
      <c r="AN2010" s="107" t="s">
        <v>45</v>
      </c>
      <c r="AO2010" s="109" t="s">
        <v>61</v>
      </c>
    </row>
    <row r="2011" spans="31:41" ht="15" customHeight="1">
      <c r="AE2011" s="106">
        <v>45869</v>
      </c>
      <c r="AF2011" s="107" t="s">
        <v>100</v>
      </c>
      <c r="AG2011" s="107" t="s">
        <v>105</v>
      </c>
      <c r="AH2011" s="107">
        <v>5400257237</v>
      </c>
      <c r="AI2011" s="107">
        <v>10</v>
      </c>
      <c r="AJ2011" s="108">
        <v>10.15</v>
      </c>
      <c r="AK2011" s="108">
        <v>14</v>
      </c>
      <c r="AL2011" s="108">
        <v>7.5</v>
      </c>
      <c r="AM2011" s="107" t="s">
        <v>260</v>
      </c>
      <c r="AN2011" s="107" t="s">
        <v>45</v>
      </c>
      <c r="AO2011" s="109" t="s">
        <v>46</v>
      </c>
    </row>
    <row r="2012" spans="31:41" ht="15" customHeight="1">
      <c r="AE2012" s="106">
        <v>45869</v>
      </c>
      <c r="AF2012" s="107" t="s">
        <v>99</v>
      </c>
      <c r="AG2012" s="107" t="s">
        <v>107</v>
      </c>
      <c r="AH2012" s="107">
        <v>5400257237</v>
      </c>
      <c r="AI2012" s="107">
        <v>10</v>
      </c>
      <c r="AJ2012" s="108">
        <v>6</v>
      </c>
      <c r="AK2012" s="108">
        <v>8</v>
      </c>
      <c r="AL2012" s="108">
        <v>4</v>
      </c>
      <c r="AM2012" s="107" t="s">
        <v>260</v>
      </c>
      <c r="AN2012" s="107" t="s">
        <v>45</v>
      </c>
      <c r="AO2012" s="109" t="s">
        <v>46</v>
      </c>
    </row>
    <row r="2013" spans="31:41" ht="15" customHeight="1">
      <c r="AE2013" s="106">
        <v>45869</v>
      </c>
      <c r="AF2013" s="107" t="s">
        <v>99</v>
      </c>
      <c r="AG2013" s="107" t="s">
        <v>107</v>
      </c>
      <c r="AH2013" s="107">
        <v>5400257401</v>
      </c>
      <c r="AI2013" s="107">
        <v>10</v>
      </c>
      <c r="AJ2013" s="108">
        <v>8</v>
      </c>
      <c r="AK2013" s="108">
        <v>12</v>
      </c>
      <c r="AL2013" s="108">
        <v>8</v>
      </c>
      <c r="AM2013" s="107" t="s">
        <v>252</v>
      </c>
      <c r="AN2013" s="107" t="s">
        <v>45</v>
      </c>
      <c r="AO2013" s="109" t="s">
        <v>46</v>
      </c>
    </row>
    <row r="2014" spans="31:41" ht="15" customHeight="1">
      <c r="AE2014" s="106">
        <v>45869</v>
      </c>
      <c r="AF2014" s="107" t="s">
        <v>99</v>
      </c>
      <c r="AG2014" s="107"/>
      <c r="AH2014" s="107">
        <v>5400257237</v>
      </c>
      <c r="AI2014" s="107">
        <v>10</v>
      </c>
      <c r="AJ2014" s="108">
        <v>12</v>
      </c>
      <c r="AK2014" s="108">
        <v>14</v>
      </c>
      <c r="AL2014" s="108">
        <v>2</v>
      </c>
      <c r="AM2014" s="107" t="s">
        <v>260</v>
      </c>
      <c r="AN2014" s="107" t="s">
        <v>45</v>
      </c>
      <c r="AO2014" s="109" t="s">
        <v>46</v>
      </c>
    </row>
    <row r="2015" spans="31:41" ht="15" customHeight="1">
      <c r="AE2015" s="106">
        <v>45869</v>
      </c>
      <c r="AF2015" s="107" t="s">
        <v>107</v>
      </c>
      <c r="AG2015" s="107"/>
      <c r="AH2015" s="107">
        <v>5400257237</v>
      </c>
      <c r="AI2015" s="107">
        <v>10</v>
      </c>
      <c r="AJ2015" s="108">
        <v>12</v>
      </c>
      <c r="AK2015" s="108">
        <v>13.15</v>
      </c>
      <c r="AL2015" s="108">
        <v>1.25</v>
      </c>
      <c r="AM2015" s="107" t="s">
        <v>260</v>
      </c>
      <c r="AN2015" s="107" t="s">
        <v>45</v>
      </c>
      <c r="AO2015" s="109" t="s">
        <v>46</v>
      </c>
    </row>
    <row r="2016" spans="31:41" ht="15" customHeight="1">
      <c r="AE2016" s="106">
        <v>45869</v>
      </c>
      <c r="AF2016" s="107" t="s">
        <v>107</v>
      </c>
      <c r="AG2016" s="107"/>
      <c r="AH2016" s="107">
        <v>4041</v>
      </c>
      <c r="AI2016" s="107">
        <v>10</v>
      </c>
      <c r="AJ2016" s="108">
        <v>13.15</v>
      </c>
      <c r="AK2016" s="108">
        <v>14</v>
      </c>
      <c r="AL2016" s="108">
        <v>0.75</v>
      </c>
      <c r="AM2016" s="107" t="s">
        <v>62</v>
      </c>
      <c r="AN2016" s="107" t="s">
        <v>49</v>
      </c>
      <c r="AO2016" s="109">
        <v>4041</v>
      </c>
    </row>
    <row r="2017" spans="31:41" ht="15" customHeight="1">
      <c r="AE2017" s="106">
        <v>45869</v>
      </c>
      <c r="AF2017" s="107" t="s">
        <v>108</v>
      </c>
      <c r="AG2017" s="107"/>
      <c r="AH2017" s="107">
        <v>4041</v>
      </c>
      <c r="AI2017" s="107">
        <v>10</v>
      </c>
      <c r="AJ2017" s="108">
        <v>6</v>
      </c>
      <c r="AK2017" s="108">
        <v>14</v>
      </c>
      <c r="AL2017" s="108">
        <v>8</v>
      </c>
      <c r="AM2017" s="107" t="s">
        <v>62</v>
      </c>
      <c r="AN2017" s="107" t="s">
        <v>49</v>
      </c>
      <c r="AO2017" s="109">
        <v>4041</v>
      </c>
    </row>
    <row r="2018" spans="31:41" ht="15" customHeight="1">
      <c r="AE2018" s="106">
        <v>45869</v>
      </c>
      <c r="AF2018" s="107" t="s">
        <v>63</v>
      </c>
      <c r="AG2018" s="107" t="s">
        <v>267</v>
      </c>
      <c r="AH2018" s="107">
        <v>5400257239</v>
      </c>
      <c r="AI2018" s="107">
        <v>10</v>
      </c>
      <c r="AJ2018" s="108">
        <v>6</v>
      </c>
      <c r="AK2018" s="108">
        <v>14</v>
      </c>
      <c r="AL2018" s="108">
        <v>16</v>
      </c>
      <c r="AM2018" s="107" t="s">
        <v>258</v>
      </c>
      <c r="AN2018" s="107" t="s">
        <v>45</v>
      </c>
      <c r="AO2018" s="109" t="s">
        <v>61</v>
      </c>
    </row>
    <row r="2019" spans="31:41" ht="15" customHeight="1">
      <c r="AE2019" s="106">
        <v>45869</v>
      </c>
      <c r="AF2019" s="107" t="s">
        <v>155</v>
      </c>
      <c r="AG2019" s="107" t="s">
        <v>84</v>
      </c>
      <c r="AH2019" s="107">
        <v>5400256591</v>
      </c>
      <c r="AI2019" s="107">
        <v>10</v>
      </c>
      <c r="AJ2019" s="108">
        <v>6</v>
      </c>
      <c r="AK2019" s="108">
        <v>14</v>
      </c>
      <c r="AL2019" s="108">
        <v>16</v>
      </c>
      <c r="AM2019" s="107" t="s">
        <v>238</v>
      </c>
      <c r="AN2019" s="107" t="s">
        <v>45</v>
      </c>
      <c r="AO2019" s="109" t="s">
        <v>61</v>
      </c>
    </row>
    <row r="2020" spans="31:41" ht="15" customHeight="1">
      <c r="AE2020" s="106">
        <v>45869</v>
      </c>
      <c r="AF2020" s="107" t="s">
        <v>82</v>
      </c>
      <c r="AG2020" s="107" t="s">
        <v>346</v>
      </c>
      <c r="AH2020" s="107">
        <v>5400243313</v>
      </c>
      <c r="AI2020" s="107">
        <v>10</v>
      </c>
      <c r="AJ2020" s="108">
        <v>6</v>
      </c>
      <c r="AK2020" s="108">
        <v>14</v>
      </c>
      <c r="AL2020" s="108">
        <v>16</v>
      </c>
      <c r="AM2020" s="107" t="s">
        <v>145</v>
      </c>
      <c r="AN2020" s="107" t="s">
        <v>45</v>
      </c>
      <c r="AO2020" s="109" t="s">
        <v>61</v>
      </c>
    </row>
    <row r="2021" spans="31:41" ht="15" customHeight="1">
      <c r="AE2021" s="106">
        <v>45869</v>
      </c>
      <c r="AF2021" s="107" t="s">
        <v>43</v>
      </c>
      <c r="AG2021" s="107"/>
      <c r="AH2021" s="107">
        <v>5400258563</v>
      </c>
      <c r="AI2021" s="107">
        <v>10</v>
      </c>
      <c r="AJ2021" s="108">
        <v>6</v>
      </c>
      <c r="AK2021" s="108">
        <v>10</v>
      </c>
      <c r="AL2021" s="108">
        <v>4</v>
      </c>
      <c r="AM2021" s="107" t="s">
        <v>305</v>
      </c>
      <c r="AN2021" s="107" t="s">
        <v>45</v>
      </c>
      <c r="AO2021" s="109" t="s">
        <v>61</v>
      </c>
    </row>
    <row r="2022" spans="31:41" ht="15" customHeight="1">
      <c r="AE2022" s="106">
        <v>45869</v>
      </c>
      <c r="AF2022" s="107" t="s">
        <v>59</v>
      </c>
      <c r="AG2022" s="107"/>
      <c r="AH2022" s="107">
        <v>5400258563</v>
      </c>
      <c r="AI2022" s="107">
        <v>10</v>
      </c>
      <c r="AJ2022" s="108">
        <v>8</v>
      </c>
      <c r="AK2022" s="108">
        <v>10</v>
      </c>
      <c r="AL2022" s="108">
        <v>2</v>
      </c>
      <c r="AM2022" s="107" t="s">
        <v>305</v>
      </c>
      <c r="AN2022" s="107" t="s">
        <v>45</v>
      </c>
      <c r="AO2022" s="109" t="s">
        <v>61</v>
      </c>
    </row>
    <row r="2023" spans="31:41" ht="15" customHeight="1">
      <c r="AE2023" s="106">
        <v>45869</v>
      </c>
      <c r="AF2023" s="107" t="s">
        <v>63</v>
      </c>
      <c r="AG2023" s="107" t="s">
        <v>77</v>
      </c>
      <c r="AH2023" s="107">
        <v>5400259182</v>
      </c>
      <c r="AI2023" s="107">
        <v>10</v>
      </c>
      <c r="AJ2023" s="108">
        <v>14</v>
      </c>
      <c r="AK2023" s="108">
        <v>15</v>
      </c>
      <c r="AL2023" s="108">
        <v>2</v>
      </c>
      <c r="AM2023" s="107" t="s">
        <v>333</v>
      </c>
      <c r="AN2023" s="107" t="s">
        <v>45</v>
      </c>
      <c r="AO2023" s="109" t="s">
        <v>61</v>
      </c>
    </row>
    <row r="2024" spans="31:41" ht="15" customHeight="1">
      <c r="AE2024" s="106">
        <v>45869</v>
      </c>
      <c r="AF2024" s="107" t="s">
        <v>43</v>
      </c>
      <c r="AG2024" s="107" t="s">
        <v>59</v>
      </c>
      <c r="AH2024" s="107">
        <v>19061</v>
      </c>
      <c r="AI2024" s="107">
        <v>10</v>
      </c>
      <c r="AJ2024" s="108">
        <v>10</v>
      </c>
      <c r="AK2024" s="108">
        <v>14</v>
      </c>
      <c r="AL2024" s="108">
        <v>8</v>
      </c>
      <c r="AM2024" s="107" t="s">
        <v>164</v>
      </c>
      <c r="AN2024" s="107" t="s">
        <v>49</v>
      </c>
      <c r="AO2024" s="109" t="s">
        <v>165</v>
      </c>
    </row>
    <row r="2025" spans="31:41" ht="15" customHeight="1">
      <c r="AE2025" s="106">
        <v>45869</v>
      </c>
      <c r="AF2025" s="107" t="s">
        <v>143</v>
      </c>
      <c r="AG2025" s="107" t="s">
        <v>309</v>
      </c>
      <c r="AH2025" s="107">
        <v>4501454675</v>
      </c>
      <c r="AI2025" s="107">
        <v>10</v>
      </c>
      <c r="AJ2025" s="108">
        <v>7</v>
      </c>
      <c r="AK2025" s="108">
        <v>17</v>
      </c>
      <c r="AL2025" s="108">
        <v>20</v>
      </c>
      <c r="AM2025" s="107" t="s">
        <v>344</v>
      </c>
      <c r="AN2025" s="107" t="s">
        <v>49</v>
      </c>
      <c r="AO2025" s="109" t="s">
        <v>137</v>
      </c>
    </row>
    <row r="2026" spans="31:41" ht="15" customHeight="1">
      <c r="AE2026" s="106">
        <v>45869</v>
      </c>
      <c r="AF2026" s="107" t="s">
        <v>72</v>
      </c>
      <c r="AG2026" s="107" t="s">
        <v>73</v>
      </c>
      <c r="AH2026" s="107">
        <v>5400259328</v>
      </c>
      <c r="AI2026" s="107">
        <v>10</v>
      </c>
      <c r="AJ2026" s="108">
        <v>6</v>
      </c>
      <c r="AK2026" s="108">
        <v>7</v>
      </c>
      <c r="AL2026" s="108">
        <v>2</v>
      </c>
      <c r="AM2026" s="107" t="s">
        <v>348</v>
      </c>
      <c r="AN2026" s="107" t="s">
        <v>49</v>
      </c>
      <c r="AO2026" s="109" t="s">
        <v>124</v>
      </c>
    </row>
    <row r="2027" spans="31:41" ht="15" customHeight="1">
      <c r="AE2027" s="106">
        <v>45869</v>
      </c>
      <c r="AF2027" s="107" t="s">
        <v>72</v>
      </c>
      <c r="AG2027" s="107" t="s">
        <v>73</v>
      </c>
      <c r="AH2027" s="107">
        <v>5400257234</v>
      </c>
      <c r="AI2027" s="107">
        <v>10</v>
      </c>
      <c r="AJ2027" s="108">
        <v>7</v>
      </c>
      <c r="AK2027" s="108">
        <v>14</v>
      </c>
      <c r="AL2027" s="108">
        <v>14</v>
      </c>
      <c r="AM2027" s="107" t="s">
        <v>265</v>
      </c>
      <c r="AN2027" s="107" t="s">
        <v>45</v>
      </c>
      <c r="AO2027" s="109" t="s">
        <v>61</v>
      </c>
    </row>
    <row r="2028" spans="31:41" ht="15" customHeight="1">
      <c r="AE2028" s="106">
        <v>45869</v>
      </c>
      <c r="AF2028" s="107" t="s">
        <v>144</v>
      </c>
      <c r="AG2028" s="107"/>
      <c r="AH2028" s="107">
        <v>5400257234</v>
      </c>
      <c r="AI2028" s="107">
        <v>10</v>
      </c>
      <c r="AJ2028" s="108">
        <v>7.3</v>
      </c>
      <c r="AK2028" s="108">
        <v>14</v>
      </c>
      <c r="AL2028" s="108">
        <v>6.5</v>
      </c>
      <c r="AM2028" s="107" t="s">
        <v>265</v>
      </c>
      <c r="AN2028" s="107" t="s">
        <v>45</v>
      </c>
      <c r="AO2028" s="109" t="s">
        <v>61</v>
      </c>
    </row>
    <row r="2029" spans="31:41" ht="15" customHeight="1">
      <c r="AE2029" s="106">
        <v>45869</v>
      </c>
      <c r="AF2029" s="107" t="s">
        <v>72</v>
      </c>
      <c r="AG2029" s="107" t="s">
        <v>73</v>
      </c>
      <c r="AH2029" s="107">
        <v>5400261295</v>
      </c>
      <c r="AI2029" s="107">
        <v>10</v>
      </c>
      <c r="AJ2029" s="108">
        <v>14</v>
      </c>
      <c r="AK2029" s="108">
        <v>16</v>
      </c>
      <c r="AL2029" s="108">
        <v>4</v>
      </c>
      <c r="AM2029" s="107" t="s">
        <v>349</v>
      </c>
      <c r="AN2029" s="107" t="s">
        <v>45</v>
      </c>
      <c r="AO2029" s="109" t="s">
        <v>61</v>
      </c>
    </row>
    <row r="2030" spans="31:41" ht="15" customHeight="1">
      <c r="AE2030" s="106">
        <v>45869</v>
      </c>
      <c r="AF2030" s="107" t="s">
        <v>73</v>
      </c>
      <c r="AG2030" s="107"/>
      <c r="AH2030" s="107">
        <v>5400261295</v>
      </c>
      <c r="AI2030" s="107">
        <v>10</v>
      </c>
      <c r="AJ2030" s="108">
        <v>16</v>
      </c>
      <c r="AK2030" s="108">
        <v>17</v>
      </c>
      <c r="AL2030" s="108">
        <v>1</v>
      </c>
      <c r="AM2030" s="107" t="s">
        <v>349</v>
      </c>
      <c r="AN2030" s="107" t="s">
        <v>45</v>
      </c>
      <c r="AO2030" s="109" t="s">
        <v>61</v>
      </c>
    </row>
    <row r="2031" spans="31:41" ht="15" customHeight="1">
      <c r="AE2031" s="106">
        <v>45869</v>
      </c>
      <c r="AF2031" s="107" t="s">
        <v>144</v>
      </c>
      <c r="AG2031" s="107"/>
      <c r="AH2031" s="107">
        <v>5400261295</v>
      </c>
      <c r="AI2031" s="107">
        <v>10</v>
      </c>
      <c r="AJ2031" s="108">
        <v>14</v>
      </c>
      <c r="AK2031" s="108">
        <v>15.3</v>
      </c>
      <c r="AL2031" s="108">
        <v>1.5</v>
      </c>
      <c r="AM2031" s="107" t="s">
        <v>349</v>
      </c>
      <c r="AN2031" s="107" t="s">
        <v>45</v>
      </c>
      <c r="AO2031" s="109" t="s">
        <v>61</v>
      </c>
    </row>
    <row r="2032" spans="31:41" ht="15" customHeight="1">
      <c r="AE2032" s="106">
        <v>45869</v>
      </c>
      <c r="AF2032" s="107" t="s">
        <v>69</v>
      </c>
      <c r="AG2032" s="107" t="s">
        <v>277</v>
      </c>
      <c r="AH2032" s="107">
        <v>4047</v>
      </c>
      <c r="AI2032" s="107">
        <v>10</v>
      </c>
      <c r="AJ2032" s="108">
        <v>6</v>
      </c>
      <c r="AK2032" s="108">
        <v>14</v>
      </c>
      <c r="AL2032" s="108">
        <v>16</v>
      </c>
      <c r="AM2032" s="107" t="s">
        <v>70</v>
      </c>
      <c r="AN2032" s="107" t="s">
        <v>49</v>
      </c>
      <c r="AO2032" s="109">
        <v>4047</v>
      </c>
    </row>
    <row r="2033" spans="31:41" ht="15" customHeight="1">
      <c r="AE2033" s="106">
        <v>45869</v>
      </c>
      <c r="AF2033" s="107" t="s">
        <v>75</v>
      </c>
      <c r="AG2033" s="107"/>
      <c r="AH2033" s="107">
        <v>5400258561</v>
      </c>
      <c r="AI2033" s="107">
        <v>10</v>
      </c>
      <c r="AJ2033" s="108">
        <v>7.3</v>
      </c>
      <c r="AK2033" s="108">
        <v>13</v>
      </c>
      <c r="AL2033" s="108">
        <v>5.5</v>
      </c>
      <c r="AM2033" s="107" t="s">
        <v>328</v>
      </c>
      <c r="AN2033" s="107" t="s">
        <v>45</v>
      </c>
      <c r="AO2033" s="109" t="s">
        <v>46</v>
      </c>
    </row>
    <row r="2034" spans="31:41" ht="15" customHeight="1">
      <c r="AE2034" s="106">
        <v>45869</v>
      </c>
      <c r="AF2034" s="107" t="s">
        <v>88</v>
      </c>
      <c r="AG2034" s="107"/>
      <c r="AH2034" s="107">
        <v>5400258561</v>
      </c>
      <c r="AI2034" s="107">
        <v>10</v>
      </c>
      <c r="AJ2034" s="108">
        <v>6</v>
      </c>
      <c r="AK2034" s="108">
        <v>13</v>
      </c>
      <c r="AL2034" s="108">
        <v>7</v>
      </c>
      <c r="AM2034" s="107" t="s">
        <v>328</v>
      </c>
      <c r="AN2034" s="107" t="s">
        <v>45</v>
      </c>
      <c r="AO2034" s="109" t="s">
        <v>46</v>
      </c>
    </row>
    <row r="2035" spans="31:41" ht="15" customHeight="1">
      <c r="AE2035" s="106">
        <v>45869</v>
      </c>
      <c r="AF2035" s="107" t="s">
        <v>77</v>
      </c>
      <c r="AG2035" s="107" t="s">
        <v>78</v>
      </c>
      <c r="AH2035" s="107">
        <v>5400256987</v>
      </c>
      <c r="AI2035" s="107">
        <v>10</v>
      </c>
      <c r="AJ2035" s="108">
        <v>6</v>
      </c>
      <c r="AK2035" s="108">
        <v>14</v>
      </c>
      <c r="AL2035" s="108">
        <v>16</v>
      </c>
      <c r="AM2035" s="107" t="s">
        <v>285</v>
      </c>
      <c r="AN2035" s="107" t="s">
        <v>45</v>
      </c>
      <c r="AO2035" s="109" t="s">
        <v>61</v>
      </c>
    </row>
    <row r="2036" spans="31:41" ht="15" customHeight="1">
      <c r="AE2036" s="106">
        <v>45869</v>
      </c>
      <c r="AF2036" s="107" t="s">
        <v>57</v>
      </c>
      <c r="AG2036" s="107" t="s">
        <v>338</v>
      </c>
      <c r="AH2036" s="107">
        <v>5400256987</v>
      </c>
      <c r="AI2036" s="107">
        <v>10</v>
      </c>
      <c r="AJ2036" s="108">
        <v>6</v>
      </c>
      <c r="AK2036" s="108">
        <v>14</v>
      </c>
      <c r="AL2036" s="108">
        <v>16</v>
      </c>
      <c r="AM2036" s="107" t="s">
        <v>285</v>
      </c>
      <c r="AN2036" s="107" t="s">
        <v>45</v>
      </c>
      <c r="AO2036" s="109" t="s">
        <v>61</v>
      </c>
    </row>
    <row r="2037" spans="31:41" ht="15" customHeight="1">
      <c r="AE2037" s="106">
        <v>45869</v>
      </c>
      <c r="AF2037" s="107" t="s">
        <v>59</v>
      </c>
      <c r="AG2037" s="107"/>
      <c r="AH2037" s="107">
        <v>5400261041</v>
      </c>
      <c r="AI2037" s="107">
        <v>10</v>
      </c>
      <c r="AJ2037" s="108">
        <v>6.15</v>
      </c>
      <c r="AK2037" s="108">
        <v>8</v>
      </c>
      <c r="AL2037" s="108">
        <v>1.75</v>
      </c>
      <c r="AM2037" s="107" t="s">
        <v>257</v>
      </c>
      <c r="AN2037" s="107" t="s">
        <v>91</v>
      </c>
      <c r="AO2037" s="109" t="s">
        <v>61</v>
      </c>
    </row>
    <row r="2038" spans="31:41" ht="15" customHeight="1">
      <c r="AE2038" s="106">
        <v>45869</v>
      </c>
      <c r="AF2038" s="107" t="s">
        <v>56</v>
      </c>
      <c r="AG2038" s="107"/>
      <c r="AH2038" s="107">
        <v>5400261041</v>
      </c>
      <c r="AI2038" s="107">
        <v>10</v>
      </c>
      <c r="AJ2038" s="108">
        <v>8</v>
      </c>
      <c r="AK2038" s="108">
        <v>14</v>
      </c>
      <c r="AL2038" s="108">
        <v>5.25</v>
      </c>
      <c r="AM2038" s="107" t="s">
        <v>257</v>
      </c>
      <c r="AN2038" s="107" t="s">
        <v>91</v>
      </c>
      <c r="AO2038" s="109" t="s">
        <v>61</v>
      </c>
    </row>
    <row r="2039" spans="31:41" ht="15" customHeight="1">
      <c r="AE2039" s="106">
        <v>45869</v>
      </c>
      <c r="AF2039" s="107" t="s">
        <v>65</v>
      </c>
      <c r="AG2039" s="107" t="s">
        <v>264</v>
      </c>
      <c r="AH2039" s="107">
        <v>5400259447</v>
      </c>
      <c r="AI2039" s="107">
        <v>10</v>
      </c>
      <c r="AJ2039" s="108">
        <v>6</v>
      </c>
      <c r="AK2039" s="108">
        <v>14</v>
      </c>
      <c r="AL2039" s="108">
        <v>16</v>
      </c>
      <c r="AM2039" s="107" t="s">
        <v>350</v>
      </c>
      <c r="AN2039" s="107" t="s">
        <v>45</v>
      </c>
      <c r="AO2039" s="109" t="s">
        <v>61</v>
      </c>
    </row>
    <row r="2040" spans="31:41" ht="15" customHeight="1">
      <c r="AE2040" s="106">
        <v>45869</v>
      </c>
      <c r="AF2040" s="107" t="s">
        <v>58</v>
      </c>
      <c r="AG2040" s="107" t="s">
        <v>66</v>
      </c>
      <c r="AH2040" s="107">
        <v>5400257234</v>
      </c>
      <c r="AI2040" s="107">
        <v>10</v>
      </c>
      <c r="AJ2040" s="108">
        <v>6</v>
      </c>
      <c r="AK2040" s="108">
        <v>14</v>
      </c>
      <c r="AL2040" s="108">
        <v>16</v>
      </c>
      <c r="AM2040" s="107" t="s">
        <v>265</v>
      </c>
      <c r="AN2040" s="107" t="s">
        <v>45</v>
      </c>
      <c r="AO2040" s="109" t="s">
        <v>61</v>
      </c>
    </row>
    <row r="2041" spans="31:41" ht="15" customHeight="1">
      <c r="AE2041" s="106">
        <v>45869</v>
      </c>
      <c r="AF2041" s="107" t="s">
        <v>94</v>
      </c>
      <c r="AG2041" s="107"/>
      <c r="AH2041" s="107">
        <v>4044</v>
      </c>
      <c r="AI2041" s="107">
        <v>10</v>
      </c>
      <c r="AJ2041" s="108"/>
      <c r="AK2041" s="108"/>
      <c r="AL2041" s="108">
        <v>8</v>
      </c>
      <c r="AM2041" s="107" t="s">
        <v>48</v>
      </c>
      <c r="AN2041" s="107" t="s">
        <v>49</v>
      </c>
      <c r="AO2041" s="109">
        <v>404</v>
      </c>
    </row>
    <row r="2042" spans="31:41" ht="15" customHeight="1">
      <c r="AE2042" s="106">
        <v>45869</v>
      </c>
      <c r="AF2042" s="107" t="s">
        <v>143</v>
      </c>
      <c r="AG2042" s="107"/>
      <c r="AH2042" s="107">
        <v>4044</v>
      </c>
      <c r="AI2042" s="107">
        <v>10</v>
      </c>
      <c r="AJ2042" s="108">
        <v>6</v>
      </c>
      <c r="AK2042" s="108">
        <v>7</v>
      </c>
      <c r="AL2042" s="108">
        <v>1</v>
      </c>
      <c r="AM2042" s="107" t="s">
        <v>48</v>
      </c>
      <c r="AN2042" s="107" t="s">
        <v>49</v>
      </c>
      <c r="AO2042" s="109">
        <v>404</v>
      </c>
    </row>
    <row r="2043" spans="31:41" ht="15" customHeight="1">
      <c r="AE2043" s="106">
        <v>45869</v>
      </c>
      <c r="AF2043" s="107" t="s">
        <v>75</v>
      </c>
      <c r="AG2043" s="107"/>
      <c r="AH2043" s="107">
        <v>4044</v>
      </c>
      <c r="AI2043" s="107">
        <v>10</v>
      </c>
      <c r="AJ2043" s="108">
        <v>6</v>
      </c>
      <c r="AK2043" s="108">
        <v>7.3</v>
      </c>
      <c r="AL2043" s="108">
        <v>1.5</v>
      </c>
      <c r="AM2043" s="107" t="s">
        <v>48</v>
      </c>
      <c r="AN2043" s="107" t="s">
        <v>49</v>
      </c>
      <c r="AO2043" s="109">
        <v>404</v>
      </c>
    </row>
    <row r="2044" spans="31:41" ht="15" customHeight="1">
      <c r="AE2044" s="106">
        <v>45869</v>
      </c>
      <c r="AF2044" s="107" t="s">
        <v>75</v>
      </c>
      <c r="AG2044" s="107"/>
      <c r="AH2044" s="107">
        <v>4044</v>
      </c>
      <c r="AI2044" s="107">
        <v>10</v>
      </c>
      <c r="AJ2044" s="108">
        <v>13</v>
      </c>
      <c r="AK2044" s="108">
        <v>14</v>
      </c>
      <c r="AL2044" s="108">
        <v>1</v>
      </c>
      <c r="AM2044" s="107" t="s">
        <v>48</v>
      </c>
      <c r="AN2044" s="107" t="s">
        <v>49</v>
      </c>
      <c r="AO2044" s="109">
        <v>404</v>
      </c>
    </row>
    <row r="2045" spans="31:41" ht="15" customHeight="1">
      <c r="AE2045" s="106">
        <v>45869</v>
      </c>
      <c r="AF2045" s="107" t="s">
        <v>63</v>
      </c>
      <c r="AG2045" s="107"/>
      <c r="AH2045" s="107">
        <v>4041</v>
      </c>
      <c r="AI2045" s="107">
        <v>10</v>
      </c>
      <c r="AJ2045" s="108">
        <v>5.3</v>
      </c>
      <c r="AK2045" s="108">
        <v>6</v>
      </c>
      <c r="AL2045" s="108">
        <v>0.5</v>
      </c>
      <c r="AM2045" s="107" t="s">
        <v>62</v>
      </c>
      <c r="AN2045" s="107" t="s">
        <v>49</v>
      </c>
      <c r="AO2045" s="109">
        <v>4041</v>
      </c>
    </row>
    <row r="2046" spans="31:41" ht="15" customHeight="1">
      <c r="AE2046" s="106">
        <v>45869</v>
      </c>
      <c r="AF2046" s="107" t="s">
        <v>109</v>
      </c>
      <c r="AG2046" s="107"/>
      <c r="AH2046" s="107">
        <v>4041</v>
      </c>
      <c r="AI2046" s="107">
        <v>10</v>
      </c>
      <c r="AJ2046" s="108">
        <v>7.15</v>
      </c>
      <c r="AK2046" s="108">
        <v>17.45</v>
      </c>
      <c r="AL2046" s="108">
        <v>9.75</v>
      </c>
      <c r="AM2046" s="107" t="s">
        <v>62</v>
      </c>
      <c r="AN2046" s="107" t="s">
        <v>49</v>
      </c>
      <c r="AO2046" s="109">
        <v>4041</v>
      </c>
    </row>
    <row r="2047" spans="31:41" ht="15" customHeight="1">
      <c r="AE2047" s="106">
        <v>45869</v>
      </c>
      <c r="AF2047" s="107" t="s">
        <v>59</v>
      </c>
      <c r="AG2047" s="107"/>
      <c r="AH2047" s="107">
        <v>4044</v>
      </c>
      <c r="AI2047" s="107">
        <v>10</v>
      </c>
      <c r="AJ2047" s="108">
        <v>6</v>
      </c>
      <c r="AK2047" s="108">
        <v>6.15</v>
      </c>
      <c r="AL2047" s="108">
        <v>0.25</v>
      </c>
      <c r="AM2047" s="107" t="s">
        <v>48</v>
      </c>
      <c r="AN2047" s="107" t="s">
        <v>49</v>
      </c>
      <c r="AO2047" s="109">
        <v>404</v>
      </c>
    </row>
    <row r="2048" spans="31:41" ht="15" customHeight="1">
      <c r="AE2048" s="106">
        <v>45869</v>
      </c>
      <c r="AF2048" s="107" t="s">
        <v>88</v>
      </c>
      <c r="AG2048" s="107"/>
      <c r="AH2048" s="107">
        <v>4044</v>
      </c>
      <c r="AI2048" s="107">
        <v>10</v>
      </c>
      <c r="AJ2048" s="108">
        <v>13</v>
      </c>
      <c r="AK2048" s="108">
        <v>14</v>
      </c>
      <c r="AL2048" s="108">
        <v>1</v>
      </c>
      <c r="AM2048" s="107" t="s">
        <v>48</v>
      </c>
      <c r="AN2048" s="107" t="s">
        <v>49</v>
      </c>
      <c r="AO2048" s="109">
        <v>404</v>
      </c>
    </row>
    <row r="2049" spans="31:41" ht="15" customHeight="1">
      <c r="AE2049" s="106">
        <v>45869</v>
      </c>
      <c r="AF2049" s="107" t="s">
        <v>64</v>
      </c>
      <c r="AG2049" s="107" t="s">
        <v>115</v>
      </c>
      <c r="AH2049" s="107">
        <v>4042</v>
      </c>
      <c r="AI2049" s="107">
        <v>10</v>
      </c>
      <c r="AJ2049" s="108"/>
      <c r="AK2049" s="108"/>
      <c r="AL2049" s="108">
        <v>16</v>
      </c>
      <c r="AM2049" s="107" t="s">
        <v>53</v>
      </c>
      <c r="AN2049" s="107" t="s">
        <v>49</v>
      </c>
      <c r="AO2049" s="109">
        <v>404</v>
      </c>
    </row>
    <row r="2050" spans="31:41" ht="15" customHeight="1">
      <c r="AE2050" s="106">
        <v>45869</v>
      </c>
      <c r="AF2050" s="107" t="s">
        <v>87</v>
      </c>
      <c r="AG2050" s="107" t="s">
        <v>157</v>
      </c>
      <c r="AH2050" s="107">
        <v>4042</v>
      </c>
      <c r="AI2050" s="107">
        <v>10</v>
      </c>
      <c r="AJ2050" s="108"/>
      <c r="AK2050" s="108"/>
      <c r="AL2050" s="108">
        <v>16</v>
      </c>
      <c r="AM2050" s="107" t="s">
        <v>53</v>
      </c>
      <c r="AN2050" s="107" t="s">
        <v>49</v>
      </c>
      <c r="AO2050" s="109">
        <v>404</v>
      </c>
    </row>
    <row r="2051" spans="31:41" ht="15" customHeight="1">
      <c r="AE2051" s="106">
        <v>45869</v>
      </c>
      <c r="AF2051" s="107" t="s">
        <v>89</v>
      </c>
      <c r="AG2051" s="107" t="s">
        <v>110</v>
      </c>
      <c r="AH2051" s="107">
        <v>4042</v>
      </c>
      <c r="AI2051" s="107">
        <v>10</v>
      </c>
      <c r="AJ2051" s="108"/>
      <c r="AK2051" s="108"/>
      <c r="AL2051" s="108">
        <v>16</v>
      </c>
      <c r="AM2051" s="107" t="s">
        <v>53</v>
      </c>
      <c r="AN2051" s="107" t="s">
        <v>49</v>
      </c>
      <c r="AO2051" s="109">
        <v>404</v>
      </c>
    </row>
    <row r="2052" spans="31:41" ht="15" customHeight="1">
      <c r="AE2052" s="106">
        <v>45869</v>
      </c>
      <c r="AF2052" s="107" t="s">
        <v>68</v>
      </c>
      <c r="AG2052" s="107" t="s">
        <v>42</v>
      </c>
      <c r="AH2052" s="107">
        <v>4042</v>
      </c>
      <c r="AI2052" s="107">
        <v>10</v>
      </c>
      <c r="AJ2052" s="108"/>
      <c r="AK2052" s="108"/>
      <c r="AL2052" s="108">
        <v>16</v>
      </c>
      <c r="AM2052" s="107" t="s">
        <v>53</v>
      </c>
      <c r="AN2052" s="107" t="s">
        <v>49</v>
      </c>
      <c r="AO2052" s="109">
        <v>404</v>
      </c>
    </row>
    <row r="2053" spans="31:41" ht="15" customHeight="1">
      <c r="AE2053" s="106">
        <v>45869</v>
      </c>
      <c r="AF2053" s="107" t="s">
        <v>54</v>
      </c>
      <c r="AG2053" s="107" t="s">
        <v>51</v>
      </c>
      <c r="AH2053" s="107">
        <v>4043</v>
      </c>
      <c r="AI2053" s="107">
        <v>10</v>
      </c>
      <c r="AJ2053" s="108"/>
      <c r="AK2053" s="108"/>
      <c r="AL2053" s="108">
        <v>16</v>
      </c>
      <c r="AM2053" s="107" t="s">
        <v>22</v>
      </c>
      <c r="AN2053" s="107" t="s">
        <v>49</v>
      </c>
      <c r="AO2053" s="109">
        <v>404</v>
      </c>
    </row>
    <row r="2054" spans="31:41" ht="15" customHeight="1">
      <c r="AE2054" s="106">
        <v>45869</v>
      </c>
      <c r="AF2054" s="107" t="s">
        <v>113</v>
      </c>
      <c r="AG2054" s="107"/>
      <c r="AH2054" s="107">
        <v>4043</v>
      </c>
      <c r="AI2054" s="107">
        <v>10</v>
      </c>
      <c r="AJ2054" s="108"/>
      <c r="AK2054" s="108"/>
      <c r="AL2054" s="108">
        <v>8</v>
      </c>
      <c r="AM2054" s="107" t="s">
        <v>22</v>
      </c>
      <c r="AN2054" s="107" t="s">
        <v>49</v>
      </c>
      <c r="AO2054" s="109">
        <v>404</v>
      </c>
    </row>
    <row r="2055" spans="31:41" ht="15" customHeight="1">
      <c r="AE2055" s="106">
        <v>45869</v>
      </c>
      <c r="AF2055" s="107" t="s">
        <v>56</v>
      </c>
      <c r="AG2055" s="107"/>
      <c r="AH2055" s="107">
        <v>4041</v>
      </c>
      <c r="AI2055" s="107">
        <v>10</v>
      </c>
      <c r="AJ2055" s="108">
        <v>7.45</v>
      </c>
      <c r="AK2055" s="108">
        <v>8</v>
      </c>
      <c r="AL2055" s="108">
        <v>0.25</v>
      </c>
      <c r="AM2055" s="107" t="s">
        <v>62</v>
      </c>
      <c r="AN2055" s="107" t="s">
        <v>49</v>
      </c>
      <c r="AO2055" s="109">
        <v>4041</v>
      </c>
    </row>
    <row r="2056" spans="31:41" ht="15" customHeight="1">
      <c r="AE2056" s="106">
        <v>45869</v>
      </c>
      <c r="AF2056" s="107" t="s">
        <v>56</v>
      </c>
      <c r="AG2056" s="107"/>
      <c r="AH2056" s="107">
        <v>4041</v>
      </c>
      <c r="AI2056" s="107">
        <v>10</v>
      </c>
      <c r="AJ2056" s="108">
        <v>14</v>
      </c>
      <c r="AK2056" s="108">
        <v>16.45</v>
      </c>
      <c r="AL2056" s="108">
        <v>2.75</v>
      </c>
      <c r="AM2056" s="107" t="s">
        <v>62</v>
      </c>
      <c r="AN2056" s="107" t="s">
        <v>49</v>
      </c>
      <c r="AO2056" s="109">
        <v>4041</v>
      </c>
    </row>
    <row r="2057" spans="31:41" ht="15" customHeight="1">
      <c r="AE2057" s="106">
        <v>45869</v>
      </c>
      <c r="AF2057" s="107" t="s">
        <v>112</v>
      </c>
      <c r="AG2057" s="107" t="s">
        <v>50</v>
      </c>
      <c r="AH2057" s="107">
        <v>4041</v>
      </c>
      <c r="AI2057" s="107">
        <v>10</v>
      </c>
      <c r="AJ2057" s="108">
        <v>6</v>
      </c>
      <c r="AK2057" s="108">
        <v>14</v>
      </c>
      <c r="AL2057" s="108">
        <v>16</v>
      </c>
      <c r="AM2057" s="107" t="s">
        <v>62</v>
      </c>
      <c r="AN2057" s="107" t="s">
        <v>49</v>
      </c>
      <c r="AO2057" s="109">
        <v>4041</v>
      </c>
    </row>
    <row r="2058" spans="31:41" ht="15" customHeight="1">
      <c r="AE2058" s="106">
        <v>45869</v>
      </c>
      <c r="AF2058" s="107" t="s">
        <v>114</v>
      </c>
      <c r="AG2058" s="107"/>
      <c r="AH2058" s="107">
        <v>23134</v>
      </c>
      <c r="AI2058" s="107">
        <v>20</v>
      </c>
      <c r="AJ2058" s="108">
        <v>6</v>
      </c>
      <c r="AK2058" s="108">
        <v>14</v>
      </c>
      <c r="AL2058" s="108">
        <v>8</v>
      </c>
      <c r="AM2058" s="107" t="s">
        <v>156</v>
      </c>
      <c r="AN2058" s="107" t="s">
        <v>49</v>
      </c>
      <c r="AO2058" s="109" t="s">
        <v>46</v>
      </c>
    </row>
    <row r="2059" spans="31:41" ht="15" customHeight="1">
      <c r="AE2059" s="106">
        <v>45869</v>
      </c>
      <c r="AF2059" s="107" t="s">
        <v>102</v>
      </c>
      <c r="AG2059" s="107" t="s">
        <v>103</v>
      </c>
      <c r="AH2059" s="107">
        <v>5400257240</v>
      </c>
      <c r="AI2059" s="107">
        <v>10</v>
      </c>
      <c r="AJ2059" s="108">
        <v>6</v>
      </c>
      <c r="AK2059" s="108">
        <v>13</v>
      </c>
      <c r="AL2059" s="108">
        <v>14</v>
      </c>
      <c r="AM2059" s="107" t="s">
        <v>261</v>
      </c>
      <c r="AN2059" s="107" t="s">
        <v>45</v>
      </c>
      <c r="AO2059" s="109" t="s">
        <v>46</v>
      </c>
    </row>
    <row r="2060" spans="31:41" ht="15" customHeight="1">
      <c r="AE2060" s="106">
        <v>45869</v>
      </c>
      <c r="AF2060" s="107" t="s">
        <v>102</v>
      </c>
      <c r="AG2060" s="107" t="s">
        <v>103</v>
      </c>
      <c r="AH2060" s="107">
        <v>5400257237</v>
      </c>
      <c r="AI2060" s="107">
        <v>10</v>
      </c>
      <c r="AJ2060" s="108">
        <v>13</v>
      </c>
      <c r="AK2060" s="108">
        <v>14</v>
      </c>
      <c r="AL2060" s="108">
        <v>2</v>
      </c>
      <c r="AM2060" s="107" t="s">
        <v>260</v>
      </c>
      <c r="AN2060" s="107" t="s">
        <v>45</v>
      </c>
      <c r="AO2060" s="109" t="s">
        <v>46</v>
      </c>
    </row>
    <row r="2061" spans="31:41" ht="15" customHeight="1">
      <c r="AE2061" s="106">
        <v>45869</v>
      </c>
      <c r="AF2061" s="107" t="s">
        <v>96</v>
      </c>
      <c r="AG2061" s="107" t="s">
        <v>52</v>
      </c>
      <c r="AH2061" s="107">
        <v>5400257240</v>
      </c>
      <c r="AI2061" s="107">
        <v>10</v>
      </c>
      <c r="AJ2061" s="108">
        <v>6</v>
      </c>
      <c r="AK2061" s="108">
        <v>10</v>
      </c>
      <c r="AL2061" s="108">
        <v>8</v>
      </c>
      <c r="AM2061" s="107" t="s">
        <v>261</v>
      </c>
      <c r="AN2061" s="107" t="s">
        <v>45</v>
      </c>
      <c r="AO2061" s="109" t="s">
        <v>46</v>
      </c>
    </row>
    <row r="2062" spans="31:41" ht="15" customHeight="1">
      <c r="AE2062" s="106">
        <v>45869</v>
      </c>
      <c r="AF2062" s="107" t="s">
        <v>96</v>
      </c>
      <c r="AG2062" s="107" t="s">
        <v>52</v>
      </c>
      <c r="AH2062" s="107">
        <v>5400257237</v>
      </c>
      <c r="AI2062" s="107">
        <v>10</v>
      </c>
      <c r="AJ2062" s="108">
        <v>10</v>
      </c>
      <c r="AK2062" s="108">
        <v>14</v>
      </c>
      <c r="AL2062" s="108">
        <v>8</v>
      </c>
      <c r="AM2062" s="107" t="s">
        <v>260</v>
      </c>
      <c r="AN2062" s="107" t="s">
        <v>45</v>
      </c>
      <c r="AO2062" s="109" t="s">
        <v>46</v>
      </c>
    </row>
    <row r="2063" spans="31:41" ht="15" customHeight="1">
      <c r="AE2063" s="106">
        <v>45869</v>
      </c>
      <c r="AF2063" s="107" t="s">
        <v>100</v>
      </c>
      <c r="AG2063" s="107" t="s">
        <v>105</v>
      </c>
      <c r="AH2063" s="107">
        <v>5400257235</v>
      </c>
      <c r="AI2063" s="107">
        <v>10</v>
      </c>
      <c r="AJ2063" s="108">
        <v>6</v>
      </c>
      <c r="AK2063" s="108">
        <v>10.15</v>
      </c>
      <c r="AL2063" s="108">
        <v>8.5</v>
      </c>
      <c r="AM2063" s="107" t="s">
        <v>262</v>
      </c>
      <c r="AN2063" s="107" t="s">
        <v>45</v>
      </c>
      <c r="AO2063" s="109" t="s">
        <v>46</v>
      </c>
    </row>
    <row r="2064" spans="31:41" ht="15" customHeight="1">
      <c r="AE2064" s="106">
        <v>45870</v>
      </c>
      <c r="AF2064" s="107" t="s">
        <v>143</v>
      </c>
      <c r="AG2064" s="107"/>
      <c r="AH2064" s="107">
        <v>4501454675</v>
      </c>
      <c r="AI2064" s="107">
        <v>10</v>
      </c>
      <c r="AJ2064" s="108">
        <v>7.15</v>
      </c>
      <c r="AK2064" s="108">
        <v>15</v>
      </c>
      <c r="AL2064" s="108">
        <v>7.75</v>
      </c>
      <c r="AM2064" s="107" t="s">
        <v>337</v>
      </c>
      <c r="AN2064" s="107" t="s">
        <v>49</v>
      </c>
      <c r="AO2064" s="109" t="s">
        <v>137</v>
      </c>
    </row>
    <row r="2065" spans="31:41" ht="15" customHeight="1">
      <c r="AE2065" s="106">
        <v>45870</v>
      </c>
      <c r="AF2065" s="107" t="s">
        <v>309</v>
      </c>
      <c r="AG2065" s="107"/>
      <c r="AH2065" s="107">
        <v>4501454675</v>
      </c>
      <c r="AI2065" s="107">
        <v>10</v>
      </c>
      <c r="AJ2065" s="108">
        <v>6.3</v>
      </c>
      <c r="AK2065" s="108">
        <v>15</v>
      </c>
      <c r="AL2065" s="108">
        <v>8.5</v>
      </c>
      <c r="AM2065" s="107" t="s">
        <v>337</v>
      </c>
      <c r="AN2065" s="107" t="s">
        <v>49</v>
      </c>
      <c r="AO2065" s="109" t="s">
        <v>137</v>
      </c>
    </row>
    <row r="2066" spans="31:41" ht="15" customHeight="1">
      <c r="AE2066" s="106">
        <v>45870</v>
      </c>
      <c r="AF2066" s="107" t="s">
        <v>72</v>
      </c>
      <c r="AG2066" s="107" t="s">
        <v>73</v>
      </c>
      <c r="AH2066" s="107">
        <v>5400261295</v>
      </c>
      <c r="AI2066" s="107">
        <v>10</v>
      </c>
      <c r="AJ2066" s="108">
        <v>6</v>
      </c>
      <c r="AK2066" s="108">
        <v>8</v>
      </c>
      <c r="AL2066" s="108">
        <v>4</v>
      </c>
      <c r="AM2066" s="107" t="s">
        <v>351</v>
      </c>
      <c r="AN2066" s="107" t="s">
        <v>45</v>
      </c>
      <c r="AO2066" s="109" t="s">
        <v>61</v>
      </c>
    </row>
    <row r="2067" spans="31:41" ht="15" customHeight="1">
      <c r="AE2067" s="106">
        <v>45870</v>
      </c>
      <c r="AF2067" s="107" t="s">
        <v>72</v>
      </c>
      <c r="AG2067" s="107" t="s">
        <v>73</v>
      </c>
      <c r="AH2067" s="107">
        <v>21103</v>
      </c>
      <c r="AI2067" s="107">
        <v>10</v>
      </c>
      <c r="AJ2067" s="108">
        <v>8</v>
      </c>
      <c r="AK2067" s="108">
        <v>10</v>
      </c>
      <c r="AL2067" s="108">
        <v>4</v>
      </c>
      <c r="AM2067" s="107" t="s">
        <v>136</v>
      </c>
      <c r="AN2067" s="107" t="s">
        <v>91</v>
      </c>
      <c r="AO2067" s="109" t="s">
        <v>137</v>
      </c>
    </row>
    <row r="2068" spans="31:41" ht="15" customHeight="1">
      <c r="AE2068" s="106">
        <v>45870</v>
      </c>
      <c r="AF2068" s="107" t="s">
        <v>72</v>
      </c>
      <c r="AG2068" s="107" t="s">
        <v>73</v>
      </c>
      <c r="AH2068" s="107">
        <v>5400261295</v>
      </c>
      <c r="AI2068" s="107">
        <v>10</v>
      </c>
      <c r="AJ2068" s="108">
        <v>10</v>
      </c>
      <c r="AK2068" s="108">
        <v>14</v>
      </c>
      <c r="AL2068" s="108">
        <v>8</v>
      </c>
      <c r="AM2068" s="107" t="s">
        <v>352</v>
      </c>
      <c r="AN2068" s="107" t="s">
        <v>45</v>
      </c>
      <c r="AO2068" s="109" t="s">
        <v>61</v>
      </c>
    </row>
    <row r="2069" spans="31:41" ht="15" customHeight="1">
      <c r="AE2069" s="106">
        <v>45870</v>
      </c>
      <c r="AF2069" s="107" t="s">
        <v>143</v>
      </c>
      <c r="AG2069" s="107"/>
      <c r="AH2069" s="107">
        <v>5400261295</v>
      </c>
      <c r="AI2069" s="107">
        <v>10</v>
      </c>
      <c r="AJ2069" s="108">
        <v>15</v>
      </c>
      <c r="AK2069" s="108">
        <v>16.45</v>
      </c>
      <c r="AL2069" s="108">
        <v>1.75</v>
      </c>
      <c r="AM2069" s="107" t="s">
        <v>352</v>
      </c>
      <c r="AN2069" s="107" t="s">
        <v>45</v>
      </c>
      <c r="AO2069" s="109" t="s">
        <v>61</v>
      </c>
    </row>
    <row r="2070" spans="31:41" ht="15" customHeight="1">
      <c r="AE2070" s="106">
        <v>45870</v>
      </c>
      <c r="AF2070" s="107" t="s">
        <v>72</v>
      </c>
      <c r="AG2070" s="107"/>
      <c r="AH2070" s="107">
        <v>5400261295</v>
      </c>
      <c r="AI2070" s="107">
        <v>10</v>
      </c>
      <c r="AJ2070" s="108">
        <v>14</v>
      </c>
      <c r="AK2070" s="108">
        <v>17</v>
      </c>
      <c r="AL2070" s="108">
        <v>3</v>
      </c>
      <c r="AM2070" s="107" t="s">
        <v>352</v>
      </c>
      <c r="AN2070" s="107" t="s">
        <v>45</v>
      </c>
      <c r="AO2070" s="109" t="s">
        <v>61</v>
      </c>
    </row>
    <row r="2071" spans="31:41" ht="15" customHeight="1">
      <c r="AE2071" s="106">
        <v>45870</v>
      </c>
      <c r="AF2071" s="107" t="s">
        <v>309</v>
      </c>
      <c r="AG2071" s="107"/>
      <c r="AH2071" s="107">
        <v>5400261295</v>
      </c>
      <c r="AI2071" s="107">
        <v>10</v>
      </c>
      <c r="AJ2071" s="108">
        <v>15</v>
      </c>
      <c r="AK2071" s="108">
        <v>17.3</v>
      </c>
      <c r="AL2071" s="108">
        <v>2.5</v>
      </c>
      <c r="AM2071" s="107" t="s">
        <v>352</v>
      </c>
      <c r="AN2071" s="107" t="s">
        <v>45</v>
      </c>
      <c r="AO2071" s="109" t="s">
        <v>61</v>
      </c>
    </row>
    <row r="2072" spans="31:41" ht="15" customHeight="1">
      <c r="AE2072" s="106">
        <v>45870</v>
      </c>
      <c r="AF2072" s="107" t="s">
        <v>162</v>
      </c>
      <c r="AG2072" s="107"/>
      <c r="AH2072" s="107">
        <v>5400261295</v>
      </c>
      <c r="AI2072" s="107">
        <v>10</v>
      </c>
      <c r="AJ2072" s="108">
        <v>13</v>
      </c>
      <c r="AK2072" s="108">
        <v>17</v>
      </c>
      <c r="AL2072" s="108">
        <v>4</v>
      </c>
      <c r="AM2072" s="107" t="s">
        <v>352</v>
      </c>
      <c r="AN2072" s="107" t="s">
        <v>45</v>
      </c>
      <c r="AO2072" s="109" t="s">
        <v>61</v>
      </c>
    </row>
    <row r="2073" spans="31:41" ht="15" customHeight="1">
      <c r="AE2073" s="106">
        <v>45870</v>
      </c>
      <c r="AF2073" s="107" t="s">
        <v>75</v>
      </c>
      <c r="AG2073" s="107"/>
      <c r="AH2073" s="107">
        <v>5400258561</v>
      </c>
      <c r="AI2073" s="107">
        <v>10</v>
      </c>
      <c r="AJ2073" s="108">
        <v>6.15</v>
      </c>
      <c r="AK2073" s="108">
        <v>12</v>
      </c>
      <c r="AL2073" s="108">
        <v>5.75</v>
      </c>
      <c r="AM2073" s="107" t="s">
        <v>328</v>
      </c>
      <c r="AN2073" s="107" t="s">
        <v>45</v>
      </c>
      <c r="AO2073" s="109" t="s">
        <v>46</v>
      </c>
    </row>
    <row r="2074" spans="31:41" ht="15" customHeight="1">
      <c r="AE2074" s="106">
        <v>45870</v>
      </c>
      <c r="AF2074" s="107" t="s">
        <v>88</v>
      </c>
      <c r="AG2074" s="107"/>
      <c r="AH2074" s="107">
        <v>5400258561</v>
      </c>
      <c r="AI2074" s="107">
        <v>10</v>
      </c>
      <c r="AJ2074" s="108">
        <v>6</v>
      </c>
      <c r="AK2074" s="108">
        <v>12</v>
      </c>
      <c r="AL2074" s="108">
        <v>6</v>
      </c>
      <c r="AM2074" s="107" t="s">
        <v>328</v>
      </c>
      <c r="AN2074" s="107" t="s">
        <v>45</v>
      </c>
      <c r="AO2074" s="109" t="s">
        <v>46</v>
      </c>
    </row>
    <row r="2075" spans="31:41" ht="15" customHeight="1">
      <c r="AE2075" s="106">
        <v>45870</v>
      </c>
      <c r="AF2075" s="107" t="s">
        <v>77</v>
      </c>
      <c r="AG2075" s="107" t="s">
        <v>78</v>
      </c>
      <c r="AH2075" s="107">
        <v>5400256987</v>
      </c>
      <c r="AI2075" s="107">
        <v>10</v>
      </c>
      <c r="AJ2075" s="108">
        <v>6</v>
      </c>
      <c r="AK2075" s="108">
        <v>12</v>
      </c>
      <c r="AL2075" s="108">
        <v>12</v>
      </c>
      <c r="AM2075" s="107" t="s">
        <v>285</v>
      </c>
      <c r="AN2075" s="107" t="s">
        <v>45</v>
      </c>
      <c r="AO2075" s="109" t="s">
        <v>61</v>
      </c>
    </row>
    <row r="2076" spans="31:41" ht="15" customHeight="1">
      <c r="AE2076" s="106">
        <v>45870</v>
      </c>
      <c r="AF2076" s="107" t="s">
        <v>57</v>
      </c>
      <c r="AG2076" s="107" t="s">
        <v>338</v>
      </c>
      <c r="AH2076" s="107">
        <v>5400256987</v>
      </c>
      <c r="AI2076" s="107">
        <v>10</v>
      </c>
      <c r="AJ2076" s="108">
        <v>6</v>
      </c>
      <c r="AK2076" s="108">
        <v>12</v>
      </c>
      <c r="AL2076" s="108">
        <v>12</v>
      </c>
      <c r="AM2076" s="107" t="s">
        <v>285</v>
      </c>
      <c r="AN2076" s="107" t="s">
        <v>45</v>
      </c>
      <c r="AO2076" s="109" t="s">
        <v>61</v>
      </c>
    </row>
    <row r="2077" spans="31:41" ht="15" customHeight="1">
      <c r="AE2077" s="106">
        <v>45870</v>
      </c>
      <c r="AF2077" s="107" t="s">
        <v>59</v>
      </c>
      <c r="AG2077" s="107"/>
      <c r="AH2077" s="107">
        <v>5400261041</v>
      </c>
      <c r="AI2077" s="107">
        <v>10</v>
      </c>
      <c r="AJ2077" s="108">
        <v>6.15</v>
      </c>
      <c r="AK2077" s="108">
        <v>14</v>
      </c>
      <c r="AL2077" s="108">
        <v>7.75</v>
      </c>
      <c r="AM2077" s="107" t="s">
        <v>353</v>
      </c>
      <c r="AN2077" s="107" t="s">
        <v>91</v>
      </c>
      <c r="AO2077" s="109" t="s">
        <v>61</v>
      </c>
    </row>
    <row r="2078" spans="31:41" ht="15" customHeight="1">
      <c r="AE2078" s="106">
        <v>45870</v>
      </c>
      <c r="AF2078" s="107" t="s">
        <v>63</v>
      </c>
      <c r="AG2078" s="107" t="s">
        <v>267</v>
      </c>
      <c r="AH2078" s="107">
        <v>5400259468</v>
      </c>
      <c r="AI2078" s="107">
        <v>10</v>
      </c>
      <c r="AJ2078" s="108">
        <v>6</v>
      </c>
      <c r="AK2078" s="108">
        <v>12</v>
      </c>
      <c r="AL2078" s="108">
        <v>12</v>
      </c>
      <c r="AM2078" s="107" t="s">
        <v>354</v>
      </c>
      <c r="AN2078" s="107" t="s">
        <v>45</v>
      </c>
      <c r="AO2078" s="109" t="s">
        <v>61</v>
      </c>
    </row>
    <row r="2079" spans="31:41" ht="15" customHeight="1">
      <c r="AE2079" s="106">
        <v>45870</v>
      </c>
      <c r="AF2079" s="107" t="s">
        <v>105</v>
      </c>
      <c r="AG2079" s="107" t="s">
        <v>155</v>
      </c>
      <c r="AH2079" s="107">
        <v>5400251870</v>
      </c>
      <c r="AI2079" s="107">
        <v>10</v>
      </c>
      <c r="AJ2079" s="108">
        <v>6</v>
      </c>
      <c r="AK2079" s="108">
        <v>12</v>
      </c>
      <c r="AL2079" s="108">
        <v>12</v>
      </c>
      <c r="AM2079" s="107" t="s">
        <v>283</v>
      </c>
      <c r="AN2079" s="107" t="s">
        <v>45</v>
      </c>
      <c r="AO2079" s="109" t="s">
        <v>61</v>
      </c>
    </row>
    <row r="2080" spans="31:41" ht="15" customHeight="1">
      <c r="AE2080" s="106">
        <v>45870</v>
      </c>
      <c r="AF2080" s="107" t="s">
        <v>82</v>
      </c>
      <c r="AG2080" s="107" t="s">
        <v>346</v>
      </c>
      <c r="AH2080" s="107">
        <v>5400261354</v>
      </c>
      <c r="AI2080" s="107">
        <v>10</v>
      </c>
      <c r="AJ2080" s="108">
        <v>6</v>
      </c>
      <c r="AK2080" s="108">
        <v>12</v>
      </c>
      <c r="AL2080" s="108">
        <v>12</v>
      </c>
      <c r="AM2080" s="107" t="s">
        <v>355</v>
      </c>
      <c r="AN2080" s="107" t="s">
        <v>91</v>
      </c>
      <c r="AO2080" s="109" t="s">
        <v>61</v>
      </c>
    </row>
    <row r="2081" spans="31:41" ht="15" customHeight="1">
      <c r="AE2081" s="106">
        <v>45870</v>
      </c>
      <c r="AF2081" s="107" t="s">
        <v>43</v>
      </c>
      <c r="AG2081" s="107" t="s">
        <v>264</v>
      </c>
      <c r="AH2081" s="107">
        <v>5400259447</v>
      </c>
      <c r="AI2081" s="107">
        <v>10</v>
      </c>
      <c r="AJ2081" s="108">
        <v>6</v>
      </c>
      <c r="AK2081" s="108">
        <v>12</v>
      </c>
      <c r="AL2081" s="108">
        <v>12</v>
      </c>
      <c r="AM2081" s="107" t="s">
        <v>350</v>
      </c>
      <c r="AN2081" s="107" t="s">
        <v>45</v>
      </c>
      <c r="AO2081" s="109" t="s">
        <v>61</v>
      </c>
    </row>
    <row r="2082" spans="31:41" ht="15" customHeight="1">
      <c r="AE2082" s="106">
        <v>45870</v>
      </c>
      <c r="AF2082" s="107" t="s">
        <v>50</v>
      </c>
      <c r="AG2082" s="107" t="s">
        <v>112</v>
      </c>
      <c r="AH2082" s="107">
        <v>5400259163</v>
      </c>
      <c r="AI2082" s="107">
        <v>10</v>
      </c>
      <c r="AJ2082" s="108">
        <v>6</v>
      </c>
      <c r="AK2082" s="108">
        <v>8</v>
      </c>
      <c r="AL2082" s="108">
        <v>4</v>
      </c>
      <c r="AM2082" s="107" t="s">
        <v>340</v>
      </c>
      <c r="AN2082" s="107" t="s">
        <v>45</v>
      </c>
      <c r="AO2082" s="109" t="s">
        <v>61</v>
      </c>
    </row>
    <row r="2083" spans="31:41" ht="15" customHeight="1">
      <c r="AE2083" s="106">
        <v>45870</v>
      </c>
      <c r="AF2083" s="107" t="s">
        <v>50</v>
      </c>
      <c r="AG2083" s="107" t="s">
        <v>112</v>
      </c>
      <c r="AH2083" s="107">
        <v>5400258976</v>
      </c>
      <c r="AI2083" s="107">
        <v>10</v>
      </c>
      <c r="AJ2083" s="108">
        <v>8</v>
      </c>
      <c r="AK2083" s="108">
        <v>10</v>
      </c>
      <c r="AL2083" s="108">
        <v>4</v>
      </c>
      <c r="AM2083" s="107" t="s">
        <v>334</v>
      </c>
      <c r="AN2083" s="107" t="s">
        <v>45</v>
      </c>
      <c r="AO2083" s="109" t="s">
        <v>61</v>
      </c>
    </row>
    <row r="2084" spans="31:41" ht="15" customHeight="1">
      <c r="AE2084" s="106">
        <v>45870</v>
      </c>
      <c r="AF2084" s="107" t="s">
        <v>356</v>
      </c>
      <c r="AG2084" s="107" t="s">
        <v>84</v>
      </c>
      <c r="AH2084" s="107">
        <v>4047</v>
      </c>
      <c r="AI2084" s="107">
        <v>10</v>
      </c>
      <c r="AJ2084" s="108">
        <v>6</v>
      </c>
      <c r="AK2084" s="108">
        <v>12</v>
      </c>
      <c r="AL2084" s="108">
        <v>12</v>
      </c>
      <c r="AM2084" s="107" t="s">
        <v>70</v>
      </c>
      <c r="AN2084" s="107" t="s">
        <v>49</v>
      </c>
      <c r="AO2084" s="109">
        <v>4047</v>
      </c>
    </row>
    <row r="2085" spans="31:41" ht="15" customHeight="1">
      <c r="AE2085" s="106">
        <v>45870</v>
      </c>
      <c r="AF2085" s="107" t="s">
        <v>58</v>
      </c>
      <c r="AG2085" s="107" t="s">
        <v>51</v>
      </c>
      <c r="AH2085" s="107">
        <v>5400259460</v>
      </c>
      <c r="AI2085" s="107">
        <v>10</v>
      </c>
      <c r="AJ2085" s="108">
        <v>6</v>
      </c>
      <c r="AK2085" s="108">
        <v>12</v>
      </c>
      <c r="AL2085" s="108">
        <v>12</v>
      </c>
      <c r="AM2085" s="107" t="s">
        <v>357</v>
      </c>
      <c r="AN2085" s="107" t="s">
        <v>45</v>
      </c>
      <c r="AO2085" s="109" t="s">
        <v>61</v>
      </c>
    </row>
    <row r="2086" spans="31:41" ht="15" customHeight="1">
      <c r="AE2086" s="106">
        <v>45870</v>
      </c>
      <c r="AF2086" s="107" t="s">
        <v>102</v>
      </c>
      <c r="AG2086" s="107" t="s">
        <v>103</v>
      </c>
      <c r="AH2086" s="107">
        <v>5400259461</v>
      </c>
      <c r="AI2086" s="107">
        <v>10</v>
      </c>
      <c r="AJ2086" s="108">
        <v>6</v>
      </c>
      <c r="AK2086" s="108">
        <v>12</v>
      </c>
      <c r="AL2086" s="108">
        <v>12</v>
      </c>
      <c r="AM2086" s="107" t="s">
        <v>358</v>
      </c>
      <c r="AN2086" s="107" t="s">
        <v>45</v>
      </c>
      <c r="AO2086" s="109" t="s">
        <v>46</v>
      </c>
    </row>
    <row r="2087" spans="31:41" ht="15" customHeight="1">
      <c r="AE2087" s="106">
        <v>45870</v>
      </c>
      <c r="AF2087" s="107" t="s">
        <v>96</v>
      </c>
      <c r="AG2087" s="107" t="s">
        <v>52</v>
      </c>
      <c r="AH2087" s="107">
        <v>5400259464</v>
      </c>
      <c r="AI2087" s="107">
        <v>10</v>
      </c>
      <c r="AJ2087" s="108">
        <v>6</v>
      </c>
      <c r="AK2087" s="108">
        <v>12</v>
      </c>
      <c r="AL2087" s="108">
        <v>12</v>
      </c>
      <c r="AM2087" s="107" t="s">
        <v>359</v>
      </c>
      <c r="AN2087" s="107" t="s">
        <v>45</v>
      </c>
      <c r="AO2087" s="109" t="s">
        <v>46</v>
      </c>
    </row>
    <row r="2088" spans="31:41" ht="15" customHeight="1">
      <c r="AE2088" s="106">
        <v>45870</v>
      </c>
      <c r="AF2088" s="107" t="s">
        <v>100</v>
      </c>
      <c r="AG2088" s="107" t="s">
        <v>94</v>
      </c>
      <c r="AH2088" s="107">
        <v>5400259461</v>
      </c>
      <c r="AI2088" s="107">
        <v>10</v>
      </c>
      <c r="AJ2088" s="108">
        <v>6</v>
      </c>
      <c r="AK2088" s="108">
        <v>12</v>
      </c>
      <c r="AL2088" s="108">
        <v>12</v>
      </c>
      <c r="AM2088" s="107" t="s">
        <v>358</v>
      </c>
      <c r="AN2088" s="107" t="s">
        <v>45</v>
      </c>
      <c r="AO2088" s="109" t="s">
        <v>46</v>
      </c>
    </row>
    <row r="2089" spans="31:41" ht="15" customHeight="1">
      <c r="AE2089" s="106">
        <v>45870</v>
      </c>
      <c r="AF2089" s="107" t="s">
        <v>210</v>
      </c>
      <c r="AG2089" s="107" t="s">
        <v>322</v>
      </c>
      <c r="AH2089" s="107">
        <v>5400259461</v>
      </c>
      <c r="AI2089" s="107">
        <v>10</v>
      </c>
      <c r="AJ2089" s="108">
        <v>10</v>
      </c>
      <c r="AK2089" s="108">
        <v>11.15</v>
      </c>
      <c r="AL2089" s="108">
        <v>2.5</v>
      </c>
      <c r="AM2089" s="107" t="s">
        <v>358</v>
      </c>
      <c r="AN2089" s="107" t="s">
        <v>45</v>
      </c>
      <c r="AO2089" s="109" t="s">
        <v>46</v>
      </c>
    </row>
    <row r="2090" spans="31:41" ht="15" customHeight="1">
      <c r="AE2090" s="106">
        <v>45870</v>
      </c>
      <c r="AF2090" s="107" t="s">
        <v>96</v>
      </c>
      <c r="AG2090" s="107" t="s">
        <v>52</v>
      </c>
      <c r="AH2090" s="107">
        <v>5400261280</v>
      </c>
      <c r="AI2090" s="107">
        <v>10</v>
      </c>
      <c r="AJ2090" s="108">
        <v>12</v>
      </c>
      <c r="AK2090" s="108">
        <v>14</v>
      </c>
      <c r="AL2090" s="108">
        <v>4</v>
      </c>
      <c r="AM2090" s="107" t="s">
        <v>360</v>
      </c>
      <c r="AN2090" s="107" t="s">
        <v>45</v>
      </c>
      <c r="AO2090" s="109" t="s">
        <v>46</v>
      </c>
    </row>
    <row r="2091" spans="31:41" ht="15" customHeight="1">
      <c r="AE2091" s="106">
        <v>45870</v>
      </c>
      <c r="AF2091" s="107" t="s">
        <v>107</v>
      </c>
      <c r="AG2091" s="107" t="s">
        <v>108</v>
      </c>
      <c r="AH2091" s="107">
        <v>23134</v>
      </c>
      <c r="AI2091" s="107">
        <v>20</v>
      </c>
      <c r="AJ2091" s="108">
        <v>6</v>
      </c>
      <c r="AK2091" s="108">
        <v>12</v>
      </c>
      <c r="AL2091" s="108">
        <v>12</v>
      </c>
      <c r="AM2091" s="107" t="s">
        <v>156</v>
      </c>
      <c r="AN2091" s="107" t="s">
        <v>49</v>
      </c>
      <c r="AO2091" s="109" t="s">
        <v>46</v>
      </c>
    </row>
    <row r="2092" spans="31:41" ht="15" customHeight="1">
      <c r="AE2092" s="106">
        <v>45870</v>
      </c>
      <c r="AF2092" s="107" t="s">
        <v>107</v>
      </c>
      <c r="AG2092" s="107" t="s">
        <v>100</v>
      </c>
      <c r="AH2092" s="107">
        <v>4041</v>
      </c>
      <c r="AI2092" s="107">
        <v>10</v>
      </c>
      <c r="AJ2092" s="108">
        <v>12</v>
      </c>
      <c r="AK2092" s="108">
        <v>14</v>
      </c>
      <c r="AL2092" s="108">
        <v>4</v>
      </c>
      <c r="AM2092" s="107" t="s">
        <v>62</v>
      </c>
      <c r="AN2092" s="107" t="s">
        <v>49</v>
      </c>
      <c r="AO2092" s="109">
        <v>4041</v>
      </c>
    </row>
    <row r="2093" spans="31:41" ht="15" customHeight="1">
      <c r="AE2093" s="106">
        <v>45870</v>
      </c>
      <c r="AF2093" s="107" t="s">
        <v>64</v>
      </c>
      <c r="AG2093" s="107" t="s">
        <v>115</v>
      </c>
      <c r="AH2093" s="107">
        <v>4042</v>
      </c>
      <c r="AI2093" s="107">
        <v>10</v>
      </c>
      <c r="AJ2093" s="108"/>
      <c r="AK2093" s="108"/>
      <c r="AL2093" s="108">
        <v>12</v>
      </c>
      <c r="AM2093" s="107" t="s">
        <v>53</v>
      </c>
      <c r="AN2093" s="107" t="s">
        <v>49</v>
      </c>
      <c r="AO2093" s="109">
        <v>404</v>
      </c>
    </row>
    <row r="2094" spans="31:41" ht="15" customHeight="1">
      <c r="AE2094" s="106">
        <v>45870</v>
      </c>
      <c r="AF2094" s="107" t="s">
        <v>99</v>
      </c>
      <c r="AG2094" s="107" t="s">
        <v>87</v>
      </c>
      <c r="AH2094" s="107">
        <v>4042</v>
      </c>
      <c r="AI2094" s="107">
        <v>10</v>
      </c>
      <c r="AJ2094" s="108"/>
      <c r="AK2094" s="108"/>
      <c r="AL2094" s="108">
        <v>12</v>
      </c>
      <c r="AM2094" s="107" t="s">
        <v>53</v>
      </c>
      <c r="AN2094" s="107" t="s">
        <v>49</v>
      </c>
      <c r="AO2094" s="109">
        <v>404</v>
      </c>
    </row>
    <row r="2095" spans="31:41" ht="15" customHeight="1">
      <c r="AE2095" s="106">
        <v>45870</v>
      </c>
      <c r="AF2095" s="107" t="s">
        <v>157</v>
      </c>
      <c r="AG2095" s="107" t="s">
        <v>66</v>
      </c>
      <c r="AH2095" s="107">
        <v>4042</v>
      </c>
      <c r="AI2095" s="107">
        <v>10</v>
      </c>
      <c r="AJ2095" s="108"/>
      <c r="AK2095" s="108"/>
      <c r="AL2095" s="108">
        <v>12</v>
      </c>
      <c r="AM2095" s="107" t="s">
        <v>53</v>
      </c>
      <c r="AN2095" s="107" t="s">
        <v>49</v>
      </c>
      <c r="AO2095" s="109">
        <v>404</v>
      </c>
    </row>
    <row r="2096" spans="31:41" ht="15" customHeight="1">
      <c r="AE2096" s="106">
        <v>45870</v>
      </c>
      <c r="AF2096" s="107" t="s">
        <v>89</v>
      </c>
      <c r="AG2096" s="107" t="s">
        <v>56</v>
      </c>
      <c r="AH2096" s="107">
        <v>4042</v>
      </c>
      <c r="AI2096" s="107">
        <v>10</v>
      </c>
      <c r="AJ2096" s="108"/>
      <c r="AK2096" s="108"/>
      <c r="AL2096" s="108">
        <v>12</v>
      </c>
      <c r="AM2096" s="107" t="s">
        <v>53</v>
      </c>
      <c r="AN2096" s="107" t="s">
        <v>49</v>
      </c>
      <c r="AO2096" s="109">
        <v>404</v>
      </c>
    </row>
    <row r="2097" spans="31:41" ht="15" customHeight="1">
      <c r="AE2097" s="106">
        <v>45870</v>
      </c>
      <c r="AF2097" s="107" t="s">
        <v>65</v>
      </c>
      <c r="AG2097" s="107" t="s">
        <v>110</v>
      </c>
      <c r="AH2097" s="107">
        <v>4042</v>
      </c>
      <c r="AI2097" s="107">
        <v>10</v>
      </c>
      <c r="AJ2097" s="108"/>
      <c r="AK2097" s="108"/>
      <c r="AL2097" s="108">
        <v>12</v>
      </c>
      <c r="AM2097" s="107" t="s">
        <v>53</v>
      </c>
      <c r="AN2097" s="107" t="s">
        <v>49</v>
      </c>
      <c r="AO2097" s="109">
        <v>404</v>
      </c>
    </row>
    <row r="2098" spans="31:41" ht="15" customHeight="1">
      <c r="AE2098" s="106">
        <v>45870</v>
      </c>
      <c r="AF2098" s="107" t="s">
        <v>68</v>
      </c>
      <c r="AG2098" s="107" t="s">
        <v>42</v>
      </c>
      <c r="AH2098" s="107">
        <v>4042</v>
      </c>
      <c r="AI2098" s="107">
        <v>10</v>
      </c>
      <c r="AJ2098" s="108"/>
      <c r="AK2098" s="108"/>
      <c r="AL2098" s="108">
        <v>12</v>
      </c>
      <c r="AM2098" s="107" t="s">
        <v>53</v>
      </c>
      <c r="AN2098" s="107" t="s">
        <v>49</v>
      </c>
      <c r="AO2098" s="109">
        <v>404</v>
      </c>
    </row>
    <row r="2099" spans="31:41" ht="15" customHeight="1">
      <c r="AE2099" s="106">
        <v>45870</v>
      </c>
      <c r="AF2099" s="107" t="s">
        <v>54</v>
      </c>
      <c r="AG2099" s="107" t="s">
        <v>113</v>
      </c>
      <c r="AH2099" s="107">
        <v>4043</v>
      </c>
      <c r="AI2099" s="107">
        <v>10</v>
      </c>
      <c r="AJ2099" s="108"/>
      <c r="AK2099" s="108"/>
      <c r="AL2099" s="108">
        <v>12</v>
      </c>
      <c r="AM2099" s="107" t="s">
        <v>22</v>
      </c>
      <c r="AN2099" s="107" t="s">
        <v>49</v>
      </c>
      <c r="AO2099" s="109">
        <v>404</v>
      </c>
    </row>
    <row r="2100" spans="31:41" ht="15" customHeight="1">
      <c r="AE2100" s="106">
        <v>45870</v>
      </c>
      <c r="AF2100" s="107" t="s">
        <v>109</v>
      </c>
      <c r="AG2100" s="107"/>
      <c r="AH2100" s="107">
        <v>4041</v>
      </c>
      <c r="AI2100" s="107">
        <v>10</v>
      </c>
      <c r="AJ2100" s="108">
        <v>6</v>
      </c>
      <c r="AK2100" s="108">
        <v>10</v>
      </c>
      <c r="AL2100" s="108">
        <v>4</v>
      </c>
      <c r="AM2100" s="107" t="s">
        <v>62</v>
      </c>
      <c r="AN2100" s="107" t="s">
        <v>49</v>
      </c>
      <c r="AO2100" s="109">
        <v>4041</v>
      </c>
    </row>
    <row r="2101" spans="31:41" ht="15" customHeight="1">
      <c r="AE2101" s="106">
        <v>45870</v>
      </c>
      <c r="AF2101" s="107" t="s">
        <v>109</v>
      </c>
      <c r="AG2101" s="107"/>
      <c r="AH2101" s="107">
        <v>4044</v>
      </c>
      <c r="AI2101" s="107">
        <v>10</v>
      </c>
      <c r="AJ2101" s="108">
        <v>10</v>
      </c>
      <c r="AK2101" s="108">
        <v>12.45</v>
      </c>
      <c r="AL2101" s="108">
        <v>2.75</v>
      </c>
      <c r="AM2101" s="107" t="s">
        <v>48</v>
      </c>
      <c r="AN2101" s="107" t="s">
        <v>49</v>
      </c>
      <c r="AO2101" s="109">
        <v>404</v>
      </c>
    </row>
    <row r="2102" spans="31:41" ht="15" customHeight="1">
      <c r="AE2102" s="106">
        <v>45870</v>
      </c>
      <c r="AF2102" s="107" t="s">
        <v>75</v>
      </c>
      <c r="AG2102" s="107" t="s">
        <v>59</v>
      </c>
      <c r="AH2102" s="107">
        <v>4044</v>
      </c>
      <c r="AI2102" s="107">
        <v>10</v>
      </c>
      <c r="AJ2102" s="108">
        <v>6</v>
      </c>
      <c r="AK2102" s="108">
        <v>6.15</v>
      </c>
      <c r="AL2102" s="108">
        <v>0.5</v>
      </c>
      <c r="AM2102" s="107" t="s">
        <v>48</v>
      </c>
      <c r="AN2102" s="107" t="s">
        <v>49</v>
      </c>
      <c r="AO2102" s="109">
        <v>404</v>
      </c>
    </row>
    <row r="2103" spans="31:41" ht="15" customHeight="1">
      <c r="AE2103" s="106">
        <v>45870</v>
      </c>
      <c r="AF2103" s="107" t="s">
        <v>63</v>
      </c>
      <c r="AG2103" s="107"/>
      <c r="AH2103" s="107">
        <v>4041</v>
      </c>
      <c r="AI2103" s="107">
        <v>10</v>
      </c>
      <c r="AJ2103" s="108">
        <v>5.3</v>
      </c>
      <c r="AK2103" s="108">
        <v>6</v>
      </c>
      <c r="AL2103" s="108">
        <v>0.5</v>
      </c>
      <c r="AM2103" s="107" t="s">
        <v>62</v>
      </c>
      <c r="AN2103" s="107" t="s">
        <v>49</v>
      </c>
      <c r="AO2103" s="109">
        <v>4041</v>
      </c>
    </row>
    <row r="2104" spans="31:41" ht="15" customHeight="1">
      <c r="AE2104" s="106">
        <v>45870</v>
      </c>
      <c r="AF2104" s="107" t="s">
        <v>309</v>
      </c>
      <c r="AG2104" s="107"/>
      <c r="AH2104" s="107">
        <v>4044</v>
      </c>
      <c r="AI2104" s="107">
        <v>10</v>
      </c>
      <c r="AJ2104" s="108">
        <v>6</v>
      </c>
      <c r="AK2104" s="108">
        <v>6.3</v>
      </c>
      <c r="AL2104" s="108">
        <v>0.5</v>
      </c>
      <c r="AM2104" s="107" t="s">
        <v>48</v>
      </c>
      <c r="AN2104" s="107" t="s">
        <v>49</v>
      </c>
      <c r="AO2104" s="109">
        <v>404</v>
      </c>
    </row>
    <row r="2105" spans="31:41" ht="15" customHeight="1">
      <c r="AE2105" s="106">
        <v>45870</v>
      </c>
      <c r="AF2105" s="107" t="s">
        <v>112</v>
      </c>
      <c r="AG2105" s="107" t="s">
        <v>50</v>
      </c>
      <c r="AH2105" s="107">
        <v>4041</v>
      </c>
      <c r="AI2105" s="107">
        <v>10</v>
      </c>
      <c r="AJ2105" s="108">
        <v>10</v>
      </c>
      <c r="AK2105" s="108">
        <v>14</v>
      </c>
      <c r="AL2105" s="108">
        <v>8</v>
      </c>
      <c r="AM2105" s="107" t="s">
        <v>62</v>
      </c>
      <c r="AN2105" s="107" t="s">
        <v>49</v>
      </c>
      <c r="AO2105" s="109">
        <v>4041</v>
      </c>
    </row>
    <row r="2106" spans="31:41" ht="15" customHeight="1">
      <c r="AE2106" s="106">
        <v>45870</v>
      </c>
      <c r="AF2106" s="107" t="s">
        <v>51</v>
      </c>
      <c r="AG2106" s="107"/>
      <c r="AH2106" s="107">
        <v>4041</v>
      </c>
      <c r="AI2106" s="107">
        <v>10</v>
      </c>
      <c r="AJ2106" s="108">
        <v>12</v>
      </c>
      <c r="AK2106" s="108">
        <v>14</v>
      </c>
      <c r="AL2106" s="108">
        <v>2</v>
      </c>
      <c r="AM2106" s="107" t="s">
        <v>62</v>
      </c>
      <c r="AN2106" s="107" t="s">
        <v>49</v>
      </c>
      <c r="AO2106" s="109">
        <v>4041</v>
      </c>
    </row>
    <row r="2107" spans="31:41" ht="15" customHeight="1">
      <c r="AE2107" s="106">
        <v>45870</v>
      </c>
      <c r="AF2107" s="107" t="s">
        <v>114</v>
      </c>
      <c r="AG2107" s="107"/>
      <c r="AH2107" s="107">
        <v>23134</v>
      </c>
      <c r="AI2107" s="107">
        <v>10</v>
      </c>
      <c r="AJ2107" s="108">
        <v>6</v>
      </c>
      <c r="AK2107" s="108">
        <v>13</v>
      </c>
      <c r="AL2107" s="108">
        <v>7</v>
      </c>
      <c r="AM2107" s="107" t="s">
        <v>111</v>
      </c>
      <c r="AN2107" s="107" t="s">
        <v>49</v>
      </c>
      <c r="AO2107" s="109" t="s">
        <v>61</v>
      </c>
    </row>
    <row r="2108" spans="31:41" ht="15" customHeight="1">
      <c r="AE2108" s="106">
        <v>45870</v>
      </c>
      <c r="AF2108" s="107" t="s">
        <v>361</v>
      </c>
      <c r="AG2108" s="107"/>
      <c r="AH2108" s="107">
        <v>21103</v>
      </c>
      <c r="AI2108" s="107">
        <v>10</v>
      </c>
      <c r="AJ2108" s="108">
        <v>11.15</v>
      </c>
      <c r="AK2108" s="108">
        <v>15.45</v>
      </c>
      <c r="AL2108" s="108">
        <v>4.5</v>
      </c>
      <c r="AM2108" s="107" t="s">
        <v>136</v>
      </c>
      <c r="AN2108" s="107" t="s">
        <v>91</v>
      </c>
      <c r="AO2108" s="109" t="s">
        <v>137</v>
      </c>
    </row>
    <row r="2109" spans="31:41" ht="15" customHeight="1">
      <c r="AE2109" s="106">
        <v>45870</v>
      </c>
      <c r="AF2109" s="107" t="s">
        <v>361</v>
      </c>
      <c r="AG2109" s="107"/>
      <c r="AH2109" s="107">
        <v>23134</v>
      </c>
      <c r="AI2109" s="107">
        <v>10</v>
      </c>
      <c r="AJ2109" s="108">
        <v>7.45</v>
      </c>
      <c r="AK2109" s="108">
        <v>11.15</v>
      </c>
      <c r="AL2109" s="108">
        <v>3.5</v>
      </c>
      <c r="AM2109" s="107" t="s">
        <v>111</v>
      </c>
      <c r="AN2109" s="107" t="s">
        <v>49</v>
      </c>
      <c r="AO2109" s="109" t="s">
        <v>61</v>
      </c>
    </row>
    <row r="2110" spans="31:41" ht="15" customHeight="1">
      <c r="AE2110" s="106">
        <v>45871</v>
      </c>
      <c r="AF2110" s="107" t="s">
        <v>77</v>
      </c>
      <c r="AG2110" s="107" t="s">
        <v>78</v>
      </c>
      <c r="AH2110" s="107">
        <v>5400259918</v>
      </c>
      <c r="AI2110" s="107">
        <v>10</v>
      </c>
      <c r="AJ2110" s="108">
        <v>13.3</v>
      </c>
      <c r="AK2110" s="108">
        <v>15.45</v>
      </c>
      <c r="AL2110" s="108">
        <v>4.5</v>
      </c>
      <c r="AM2110" s="107" t="s">
        <v>362</v>
      </c>
      <c r="AN2110" s="107" t="s">
        <v>45</v>
      </c>
      <c r="AO2110" s="109" t="s">
        <v>80</v>
      </c>
    </row>
    <row r="2111" spans="31:41" ht="15" customHeight="1">
      <c r="AE2111" s="106">
        <v>45871</v>
      </c>
      <c r="AF2111" s="107" t="s">
        <v>75</v>
      </c>
      <c r="AG2111" s="107" t="s">
        <v>88</v>
      </c>
      <c r="AH2111" s="107">
        <v>21103</v>
      </c>
      <c r="AI2111" s="107">
        <v>10</v>
      </c>
      <c r="AJ2111" s="108">
        <v>8</v>
      </c>
      <c r="AK2111" s="108">
        <v>10</v>
      </c>
      <c r="AL2111" s="108">
        <v>4</v>
      </c>
      <c r="AM2111" s="107" t="s">
        <v>136</v>
      </c>
      <c r="AN2111" s="107" t="s">
        <v>91</v>
      </c>
      <c r="AO2111" s="109" t="s">
        <v>137</v>
      </c>
    </row>
    <row r="2112" spans="31:41" ht="15" customHeight="1">
      <c r="AE2112" s="106">
        <v>45871</v>
      </c>
      <c r="AF2112" s="107" t="s">
        <v>75</v>
      </c>
      <c r="AG2112" s="107" t="s">
        <v>88</v>
      </c>
      <c r="AH2112" s="107">
        <v>5400258561</v>
      </c>
      <c r="AI2112" s="107">
        <v>10</v>
      </c>
      <c r="AJ2112" s="108">
        <v>10</v>
      </c>
      <c r="AK2112" s="108">
        <v>12</v>
      </c>
      <c r="AL2112" s="108">
        <v>4</v>
      </c>
      <c r="AM2112" s="107" t="s">
        <v>328</v>
      </c>
      <c r="AN2112" s="107" t="s">
        <v>45</v>
      </c>
      <c r="AO2112" s="109" t="s">
        <v>46</v>
      </c>
    </row>
    <row r="2113" spans="31:41" ht="15" customHeight="1">
      <c r="AE2113" s="106">
        <v>45871</v>
      </c>
      <c r="AF2113" s="107" t="s">
        <v>75</v>
      </c>
      <c r="AG2113" s="107" t="s">
        <v>115</v>
      </c>
      <c r="AH2113" s="107">
        <v>5400259651</v>
      </c>
      <c r="AI2113" s="107">
        <v>10</v>
      </c>
      <c r="AJ2113" s="108">
        <v>23.3</v>
      </c>
      <c r="AK2113" s="108">
        <v>3</v>
      </c>
      <c r="AL2113" s="108">
        <v>7</v>
      </c>
      <c r="AM2113" s="107" t="s">
        <v>363</v>
      </c>
      <c r="AN2113" s="107" t="s">
        <v>45</v>
      </c>
      <c r="AO2113" s="109" t="s">
        <v>61</v>
      </c>
    </row>
    <row r="2114" spans="31:41" ht="15" customHeight="1">
      <c r="AE2114" s="106">
        <v>45871</v>
      </c>
      <c r="AF2114" s="107" t="s">
        <v>102</v>
      </c>
      <c r="AG2114" s="107" t="s">
        <v>103</v>
      </c>
      <c r="AH2114" s="107">
        <v>5400261280</v>
      </c>
      <c r="AI2114" s="107">
        <v>10</v>
      </c>
      <c r="AJ2114" s="108">
        <v>7</v>
      </c>
      <c r="AK2114" s="108">
        <v>13.3</v>
      </c>
      <c r="AL2114" s="108">
        <v>13</v>
      </c>
      <c r="AM2114" s="107" t="s">
        <v>364</v>
      </c>
      <c r="AN2114" s="107" t="s">
        <v>45</v>
      </c>
      <c r="AO2114" s="109" t="s">
        <v>46</v>
      </c>
    </row>
    <row r="2115" spans="31:41" ht="15" customHeight="1">
      <c r="AE2115" s="106">
        <v>45871</v>
      </c>
      <c r="AF2115" s="107" t="s">
        <v>102</v>
      </c>
      <c r="AG2115" s="107" t="s">
        <v>103</v>
      </c>
      <c r="AH2115" s="107">
        <v>5400261276</v>
      </c>
      <c r="AI2115" s="107">
        <v>10</v>
      </c>
      <c r="AJ2115" s="108">
        <v>19.3</v>
      </c>
      <c r="AK2115" s="108">
        <v>21</v>
      </c>
      <c r="AL2115" s="108">
        <v>3</v>
      </c>
      <c r="AM2115" s="107" t="s">
        <v>365</v>
      </c>
      <c r="AN2115" s="107" t="s">
        <v>45</v>
      </c>
      <c r="AO2115" s="109" t="s">
        <v>46</v>
      </c>
    </row>
    <row r="2116" spans="31:41" ht="15" customHeight="1">
      <c r="AE2116" s="106">
        <v>45872</v>
      </c>
      <c r="AF2116" s="107" t="s">
        <v>75</v>
      </c>
      <c r="AG2116" s="107" t="s">
        <v>115</v>
      </c>
      <c r="AH2116" s="107">
        <v>5400259651</v>
      </c>
      <c r="AI2116" s="107">
        <v>10</v>
      </c>
      <c r="AJ2116" s="108">
        <v>14.45</v>
      </c>
      <c r="AK2116" s="108">
        <v>21.15</v>
      </c>
      <c r="AL2116" s="108">
        <v>13</v>
      </c>
      <c r="AM2116" s="107" t="s">
        <v>363</v>
      </c>
      <c r="AN2116" s="107" t="s">
        <v>45</v>
      </c>
      <c r="AO2116" s="109" t="s">
        <v>61</v>
      </c>
    </row>
    <row r="2117" spans="31:41" ht="15" customHeight="1">
      <c r="AE2117" s="106">
        <v>45872</v>
      </c>
      <c r="AF2117" s="107" t="s">
        <v>144</v>
      </c>
      <c r="AG2117" s="107" t="s">
        <v>289</v>
      </c>
      <c r="AH2117" s="107">
        <v>5400259651</v>
      </c>
      <c r="AI2117" s="107">
        <v>10</v>
      </c>
      <c r="AJ2117" s="108">
        <v>16.3</v>
      </c>
      <c r="AK2117" s="108">
        <v>21.3</v>
      </c>
      <c r="AL2117" s="108">
        <v>10</v>
      </c>
      <c r="AM2117" s="107" t="s">
        <v>363</v>
      </c>
      <c r="AN2117" s="107" t="s">
        <v>45</v>
      </c>
      <c r="AO2117" s="109" t="s">
        <v>61</v>
      </c>
    </row>
    <row r="2118" spans="31:41" ht="15" customHeight="1">
      <c r="AE2118" s="106">
        <v>45872</v>
      </c>
      <c r="AF2118" s="107" t="s">
        <v>309</v>
      </c>
      <c r="AG2118" s="107"/>
      <c r="AH2118" s="107">
        <v>5400259651</v>
      </c>
      <c r="AI2118" s="107">
        <v>10</v>
      </c>
      <c r="AJ2118" s="108">
        <v>16.149999999999999</v>
      </c>
      <c r="AK2118" s="108">
        <v>21.15</v>
      </c>
      <c r="AL2118" s="108">
        <v>5</v>
      </c>
      <c r="AM2118" s="107" t="s">
        <v>363</v>
      </c>
      <c r="AN2118" s="107" t="s">
        <v>45</v>
      </c>
      <c r="AO2118" s="109" t="s">
        <v>61</v>
      </c>
    </row>
    <row r="2119" spans="31:41" ht="15" customHeight="1">
      <c r="AE2119" s="106">
        <v>45873</v>
      </c>
      <c r="AF2119" s="107" t="s">
        <v>75</v>
      </c>
      <c r="AG2119" s="107"/>
      <c r="AH2119" s="107">
        <v>5400258561</v>
      </c>
      <c r="AI2119" s="107">
        <v>10</v>
      </c>
      <c r="AJ2119" s="108">
        <v>8</v>
      </c>
      <c r="AK2119" s="108">
        <v>14</v>
      </c>
      <c r="AL2119" s="108">
        <v>6</v>
      </c>
      <c r="AM2119" s="107" t="s">
        <v>328</v>
      </c>
      <c r="AN2119" s="107" t="s">
        <v>45</v>
      </c>
      <c r="AO2119" s="109" t="s">
        <v>46</v>
      </c>
    </row>
    <row r="2120" spans="31:41" ht="15" customHeight="1">
      <c r="AE2120" s="106">
        <v>45873</v>
      </c>
      <c r="AF2120" s="107" t="s">
        <v>88</v>
      </c>
      <c r="AG2120" s="107"/>
      <c r="AH2120" s="107">
        <v>5400258561</v>
      </c>
      <c r="AI2120" s="107">
        <v>10</v>
      </c>
      <c r="AJ2120" s="108">
        <v>6</v>
      </c>
      <c r="AK2120" s="108">
        <v>14</v>
      </c>
      <c r="AL2120" s="108">
        <v>8</v>
      </c>
      <c r="AM2120" s="107" t="s">
        <v>328</v>
      </c>
      <c r="AN2120" s="107" t="s">
        <v>45</v>
      </c>
      <c r="AO2120" s="109" t="s">
        <v>46</v>
      </c>
    </row>
    <row r="2121" spans="31:41" ht="15" customHeight="1">
      <c r="AE2121" s="106">
        <v>45873</v>
      </c>
      <c r="AF2121" s="107" t="s">
        <v>105</v>
      </c>
      <c r="AG2121" s="107" t="s">
        <v>155</v>
      </c>
      <c r="AH2121" s="107">
        <v>25059</v>
      </c>
      <c r="AI2121" s="107">
        <v>10</v>
      </c>
      <c r="AJ2121" s="108">
        <v>6</v>
      </c>
      <c r="AK2121" s="108">
        <v>14</v>
      </c>
      <c r="AL2121" s="108">
        <v>16</v>
      </c>
      <c r="AM2121" s="107" t="s">
        <v>324</v>
      </c>
      <c r="AN2121" s="107" t="s">
        <v>49</v>
      </c>
      <c r="AO2121" s="109" t="s">
        <v>316</v>
      </c>
    </row>
    <row r="2122" spans="31:41" ht="15" customHeight="1">
      <c r="AE2122" s="106">
        <v>45873</v>
      </c>
      <c r="AF2122" s="107" t="s">
        <v>59</v>
      </c>
      <c r="AG2122" s="107"/>
      <c r="AH2122" s="107">
        <v>5400261041</v>
      </c>
      <c r="AI2122" s="107">
        <v>10</v>
      </c>
      <c r="AJ2122" s="108">
        <v>6</v>
      </c>
      <c r="AK2122" s="108">
        <v>8.3000000000000007</v>
      </c>
      <c r="AL2122" s="108">
        <v>2.5</v>
      </c>
      <c r="AM2122" s="107" t="s">
        <v>353</v>
      </c>
      <c r="AN2122" s="107" t="s">
        <v>91</v>
      </c>
      <c r="AO2122" s="109" t="s">
        <v>61</v>
      </c>
    </row>
    <row r="2123" spans="31:41" ht="15" customHeight="1">
      <c r="AE2123" s="106">
        <v>45873</v>
      </c>
      <c r="AF2123" s="107" t="s">
        <v>56</v>
      </c>
      <c r="AG2123" s="107"/>
      <c r="AH2123" s="107">
        <v>5400261041</v>
      </c>
      <c r="AI2123" s="107">
        <v>10</v>
      </c>
      <c r="AJ2123" s="108">
        <v>8.3000000000000007</v>
      </c>
      <c r="AK2123" s="108">
        <v>14</v>
      </c>
      <c r="AL2123" s="108">
        <v>4.75</v>
      </c>
      <c r="AM2123" s="107" t="s">
        <v>353</v>
      </c>
      <c r="AN2123" s="107" t="s">
        <v>91</v>
      </c>
      <c r="AO2123" s="109" t="s">
        <v>61</v>
      </c>
    </row>
    <row r="2124" spans="31:41" ht="15" customHeight="1">
      <c r="AE2124" s="106">
        <v>45873</v>
      </c>
      <c r="AF2124" s="107" t="s">
        <v>77</v>
      </c>
      <c r="AG2124" s="107" t="s">
        <v>78</v>
      </c>
      <c r="AH2124" s="107">
        <v>5400256987</v>
      </c>
      <c r="AI2124" s="107">
        <v>10</v>
      </c>
      <c r="AJ2124" s="108">
        <v>6</v>
      </c>
      <c r="AK2124" s="108">
        <v>14</v>
      </c>
      <c r="AL2124" s="108">
        <v>16</v>
      </c>
      <c r="AM2124" s="107" t="s">
        <v>285</v>
      </c>
      <c r="AN2124" s="107" t="s">
        <v>45</v>
      </c>
      <c r="AO2124" s="109" t="s">
        <v>61</v>
      </c>
    </row>
    <row r="2125" spans="31:41" ht="15" customHeight="1">
      <c r="AE2125" s="106">
        <v>45873</v>
      </c>
      <c r="AF2125" s="107" t="s">
        <v>102</v>
      </c>
      <c r="AG2125" s="107" t="s">
        <v>103</v>
      </c>
      <c r="AH2125" s="107">
        <v>5400258178</v>
      </c>
      <c r="AI2125" s="107">
        <v>10</v>
      </c>
      <c r="AJ2125" s="108">
        <v>6</v>
      </c>
      <c r="AK2125" s="108">
        <v>10</v>
      </c>
      <c r="AL2125" s="108">
        <v>8</v>
      </c>
      <c r="AM2125" s="107" t="s">
        <v>320</v>
      </c>
      <c r="AN2125" s="107" t="s">
        <v>49</v>
      </c>
      <c r="AO2125" s="109" t="s">
        <v>46</v>
      </c>
    </row>
    <row r="2126" spans="31:41" ht="15" customHeight="1">
      <c r="AE2126" s="106">
        <v>45873</v>
      </c>
      <c r="AF2126" s="107" t="s">
        <v>96</v>
      </c>
      <c r="AG2126" s="107"/>
      <c r="AH2126" s="107">
        <v>5400259470</v>
      </c>
      <c r="AI2126" s="107">
        <v>10</v>
      </c>
      <c r="AJ2126" s="108">
        <v>6</v>
      </c>
      <c r="AK2126" s="108">
        <v>14</v>
      </c>
      <c r="AL2126" s="108">
        <v>8</v>
      </c>
      <c r="AM2126" s="107" t="s">
        <v>366</v>
      </c>
      <c r="AN2126" s="107" t="s">
        <v>45</v>
      </c>
      <c r="AO2126" s="109" t="s">
        <v>46</v>
      </c>
    </row>
    <row r="2127" spans="31:41" ht="15" customHeight="1">
      <c r="AE2127" s="106">
        <v>45873</v>
      </c>
      <c r="AF2127" s="107" t="s">
        <v>52</v>
      </c>
      <c r="AG2127" s="107"/>
      <c r="AH2127" s="107">
        <v>5400259470</v>
      </c>
      <c r="AI2127" s="107">
        <v>10</v>
      </c>
      <c r="AJ2127" s="108">
        <v>6.15</v>
      </c>
      <c r="AK2127" s="108">
        <v>14</v>
      </c>
      <c r="AL2127" s="108">
        <v>7.75</v>
      </c>
      <c r="AM2127" s="107" t="s">
        <v>366</v>
      </c>
      <c r="AN2127" s="107" t="s">
        <v>45</v>
      </c>
      <c r="AO2127" s="109" t="s">
        <v>46</v>
      </c>
    </row>
    <row r="2128" spans="31:41" ht="15" customHeight="1">
      <c r="AE2128" s="106">
        <v>45873</v>
      </c>
      <c r="AF2128" s="107" t="s">
        <v>100</v>
      </c>
      <c r="AG2128" s="107" t="s">
        <v>107</v>
      </c>
      <c r="AH2128" s="107">
        <v>5400259464</v>
      </c>
      <c r="AI2128" s="107">
        <v>10</v>
      </c>
      <c r="AJ2128" s="108">
        <v>6</v>
      </c>
      <c r="AK2128" s="108">
        <v>14</v>
      </c>
      <c r="AL2128" s="108">
        <v>16</v>
      </c>
      <c r="AM2128" s="107" t="s">
        <v>359</v>
      </c>
      <c r="AN2128" s="107" t="s">
        <v>45</v>
      </c>
      <c r="AO2128" s="109" t="s">
        <v>46</v>
      </c>
    </row>
    <row r="2129" spans="31:41" ht="15" customHeight="1">
      <c r="AE2129" s="106">
        <v>45873</v>
      </c>
      <c r="AF2129" s="107" t="s">
        <v>102</v>
      </c>
      <c r="AG2129" s="107" t="s">
        <v>103</v>
      </c>
      <c r="AH2129" s="107">
        <v>5400259461</v>
      </c>
      <c r="AI2129" s="107">
        <v>10</v>
      </c>
      <c r="AJ2129" s="108">
        <v>10</v>
      </c>
      <c r="AK2129" s="108">
        <v>14</v>
      </c>
      <c r="AL2129" s="108">
        <v>8</v>
      </c>
      <c r="AM2129" s="107" t="s">
        <v>358</v>
      </c>
      <c r="AN2129" s="107" t="s">
        <v>45</v>
      </c>
      <c r="AO2129" s="109" t="s">
        <v>46</v>
      </c>
    </row>
    <row r="2130" spans="31:41" ht="15" customHeight="1">
      <c r="AE2130" s="106">
        <v>45873</v>
      </c>
      <c r="AF2130" s="107" t="s">
        <v>108</v>
      </c>
      <c r="AG2130" s="107" t="s">
        <v>54</v>
      </c>
      <c r="AH2130" s="107">
        <v>4041</v>
      </c>
      <c r="AI2130" s="107">
        <v>10</v>
      </c>
      <c r="AJ2130" s="108">
        <v>6</v>
      </c>
      <c r="AK2130" s="108">
        <v>14</v>
      </c>
      <c r="AL2130" s="108">
        <v>16</v>
      </c>
      <c r="AM2130" s="107" t="s">
        <v>62</v>
      </c>
      <c r="AN2130" s="107" t="s">
        <v>49</v>
      </c>
      <c r="AO2130" s="109">
        <v>4041</v>
      </c>
    </row>
    <row r="2131" spans="31:41" ht="15" customHeight="1">
      <c r="AE2131" s="106">
        <v>45873</v>
      </c>
      <c r="AF2131" s="107" t="s">
        <v>107</v>
      </c>
      <c r="AG2131" s="107"/>
      <c r="AH2131" s="107">
        <v>4041</v>
      </c>
      <c r="AI2131" s="107">
        <v>10</v>
      </c>
      <c r="AJ2131" s="108">
        <v>14</v>
      </c>
      <c r="AK2131" s="108">
        <v>14.3</v>
      </c>
      <c r="AL2131" s="108">
        <v>0.5</v>
      </c>
      <c r="AM2131" s="107" t="s">
        <v>62</v>
      </c>
      <c r="AN2131" s="107" t="s">
        <v>49</v>
      </c>
      <c r="AO2131" s="109">
        <v>4041</v>
      </c>
    </row>
    <row r="2132" spans="31:41" ht="15" customHeight="1">
      <c r="AE2132" s="106">
        <v>45873</v>
      </c>
      <c r="AF2132" s="107" t="s">
        <v>367</v>
      </c>
      <c r="AG2132" s="107"/>
      <c r="AH2132" s="107">
        <v>5400261354</v>
      </c>
      <c r="AI2132" s="107">
        <v>10</v>
      </c>
      <c r="AJ2132" s="108">
        <v>6</v>
      </c>
      <c r="AK2132" s="108">
        <v>14</v>
      </c>
      <c r="AL2132" s="108">
        <v>8</v>
      </c>
      <c r="AM2132" s="107" t="s">
        <v>355</v>
      </c>
      <c r="AN2132" s="107" t="s">
        <v>91</v>
      </c>
      <c r="AO2132" s="109" t="s">
        <v>61</v>
      </c>
    </row>
    <row r="2133" spans="31:41" ht="15" customHeight="1">
      <c r="AE2133" s="106">
        <v>45873</v>
      </c>
      <c r="AF2133" s="107" t="s">
        <v>346</v>
      </c>
      <c r="AG2133" s="107"/>
      <c r="AH2133" s="107">
        <v>5400261354</v>
      </c>
      <c r="AI2133" s="107">
        <v>10</v>
      </c>
      <c r="AJ2133" s="108">
        <v>10</v>
      </c>
      <c r="AK2133" s="108">
        <v>14</v>
      </c>
      <c r="AL2133" s="108">
        <v>4</v>
      </c>
      <c r="AM2133" s="107" t="s">
        <v>355</v>
      </c>
      <c r="AN2133" s="107" t="s">
        <v>91</v>
      </c>
      <c r="AO2133" s="109" t="s">
        <v>61</v>
      </c>
    </row>
    <row r="2134" spans="31:41" ht="15" customHeight="1">
      <c r="AE2134" s="106">
        <v>45873</v>
      </c>
      <c r="AF2134" s="107" t="s">
        <v>346</v>
      </c>
      <c r="AG2134" s="107"/>
      <c r="AH2134" s="107">
        <v>4054</v>
      </c>
      <c r="AI2134" s="107">
        <v>10</v>
      </c>
      <c r="AJ2134" s="108">
        <v>6</v>
      </c>
      <c r="AK2134" s="108">
        <v>10</v>
      </c>
      <c r="AL2134" s="108">
        <v>4</v>
      </c>
      <c r="AM2134" s="107" t="s">
        <v>116</v>
      </c>
      <c r="AN2134" s="107" t="s">
        <v>49</v>
      </c>
      <c r="AO2134" s="109">
        <v>404</v>
      </c>
    </row>
    <row r="2135" spans="31:41" ht="15" customHeight="1">
      <c r="AE2135" s="106">
        <v>45873</v>
      </c>
      <c r="AF2135" s="107" t="s">
        <v>84</v>
      </c>
      <c r="AG2135" s="107"/>
      <c r="AH2135" s="107">
        <v>4041</v>
      </c>
      <c r="AI2135" s="107">
        <v>10</v>
      </c>
      <c r="AJ2135" s="108">
        <v>8</v>
      </c>
      <c r="AK2135" s="108">
        <v>14</v>
      </c>
      <c r="AL2135" s="108">
        <v>6</v>
      </c>
      <c r="AM2135" s="107" t="s">
        <v>62</v>
      </c>
      <c r="AN2135" s="107" t="s">
        <v>49</v>
      </c>
      <c r="AO2135" s="109">
        <v>4041</v>
      </c>
    </row>
    <row r="2136" spans="31:41" ht="15" customHeight="1">
      <c r="AE2136" s="106">
        <v>45873</v>
      </c>
      <c r="AF2136" s="107" t="s">
        <v>65</v>
      </c>
      <c r="AG2136" s="107" t="s">
        <v>264</v>
      </c>
      <c r="AH2136" s="107">
        <v>5400259463</v>
      </c>
      <c r="AI2136" s="107">
        <v>10</v>
      </c>
      <c r="AJ2136" s="108">
        <v>6</v>
      </c>
      <c r="AK2136" s="108">
        <v>14</v>
      </c>
      <c r="AL2136" s="108">
        <v>16</v>
      </c>
      <c r="AM2136" s="107" t="s">
        <v>368</v>
      </c>
      <c r="AN2136" s="107" t="s">
        <v>45</v>
      </c>
      <c r="AO2136" s="109" t="s">
        <v>61</v>
      </c>
    </row>
    <row r="2137" spans="31:41" ht="15" customHeight="1">
      <c r="AE2137" s="106">
        <v>45873</v>
      </c>
      <c r="AF2137" s="107" t="s">
        <v>58</v>
      </c>
      <c r="AG2137" s="107" t="s">
        <v>338</v>
      </c>
      <c r="AH2137" s="107">
        <v>5400259460</v>
      </c>
      <c r="AI2137" s="107">
        <v>10</v>
      </c>
      <c r="AJ2137" s="108">
        <v>6</v>
      </c>
      <c r="AK2137" s="108">
        <v>14</v>
      </c>
      <c r="AL2137" s="108">
        <v>16</v>
      </c>
      <c r="AM2137" s="107" t="s">
        <v>357</v>
      </c>
      <c r="AN2137" s="107" t="s">
        <v>45</v>
      </c>
      <c r="AO2137" s="109" t="s">
        <v>61</v>
      </c>
    </row>
    <row r="2138" spans="31:41" ht="15" customHeight="1">
      <c r="AE2138" s="106">
        <v>45873</v>
      </c>
      <c r="AF2138" s="107" t="s">
        <v>63</v>
      </c>
      <c r="AG2138" s="107" t="s">
        <v>267</v>
      </c>
      <c r="AH2138" s="107">
        <v>5400259468</v>
      </c>
      <c r="AI2138" s="107">
        <v>10</v>
      </c>
      <c r="AJ2138" s="108">
        <v>6</v>
      </c>
      <c r="AK2138" s="108">
        <v>14</v>
      </c>
      <c r="AL2138" s="108">
        <v>16</v>
      </c>
      <c r="AM2138" s="107" t="s">
        <v>354</v>
      </c>
      <c r="AN2138" s="107" t="s">
        <v>45</v>
      </c>
      <c r="AO2138" s="109" t="s">
        <v>61</v>
      </c>
    </row>
    <row r="2139" spans="31:41" ht="15" customHeight="1">
      <c r="AE2139" s="106">
        <v>45873</v>
      </c>
      <c r="AF2139" s="107" t="s">
        <v>143</v>
      </c>
      <c r="AG2139" s="107"/>
      <c r="AH2139" s="107">
        <v>5400259651</v>
      </c>
      <c r="AI2139" s="107">
        <v>10</v>
      </c>
      <c r="AJ2139" s="108">
        <v>7</v>
      </c>
      <c r="AK2139" s="108">
        <v>16</v>
      </c>
      <c r="AL2139" s="108">
        <v>9</v>
      </c>
      <c r="AM2139" s="107" t="s">
        <v>363</v>
      </c>
      <c r="AN2139" s="107" t="s">
        <v>45</v>
      </c>
      <c r="AO2139" s="109" t="s">
        <v>61</v>
      </c>
    </row>
    <row r="2140" spans="31:41" ht="15" customHeight="1">
      <c r="AE2140" s="106">
        <v>45873</v>
      </c>
      <c r="AF2140" s="107" t="s">
        <v>369</v>
      </c>
      <c r="AG2140" s="107"/>
      <c r="AH2140" s="107">
        <v>5400259651</v>
      </c>
      <c r="AI2140" s="107">
        <v>10</v>
      </c>
      <c r="AJ2140" s="108">
        <v>6</v>
      </c>
      <c r="AK2140" s="108">
        <v>16</v>
      </c>
      <c r="AL2140" s="108">
        <v>10</v>
      </c>
      <c r="AM2140" s="107" t="s">
        <v>363</v>
      </c>
      <c r="AN2140" s="107" t="s">
        <v>45</v>
      </c>
      <c r="AO2140" s="109" t="s">
        <v>61</v>
      </c>
    </row>
    <row r="2141" spans="31:41" ht="15" customHeight="1">
      <c r="AE2141" s="106">
        <v>45873</v>
      </c>
      <c r="AF2141" s="107" t="s">
        <v>144</v>
      </c>
      <c r="AG2141" s="107"/>
      <c r="AH2141" s="107">
        <v>5400259651</v>
      </c>
      <c r="AI2141" s="107">
        <v>10</v>
      </c>
      <c r="AJ2141" s="108">
        <v>7</v>
      </c>
      <c r="AK2141" s="108">
        <v>15</v>
      </c>
      <c r="AL2141" s="108">
        <v>8</v>
      </c>
      <c r="AM2141" s="107" t="s">
        <v>363</v>
      </c>
      <c r="AN2141" s="107" t="s">
        <v>45</v>
      </c>
      <c r="AO2141" s="109" t="s">
        <v>61</v>
      </c>
    </row>
    <row r="2142" spans="31:41" ht="15" customHeight="1">
      <c r="AE2142" s="106">
        <v>45873</v>
      </c>
      <c r="AF2142" s="107" t="s">
        <v>68</v>
      </c>
      <c r="AG2142" s="107" t="s">
        <v>69</v>
      </c>
      <c r="AH2142" s="107">
        <v>4047</v>
      </c>
      <c r="AI2142" s="107">
        <v>10</v>
      </c>
      <c r="AJ2142" s="108">
        <v>6</v>
      </c>
      <c r="AK2142" s="108">
        <v>14</v>
      </c>
      <c r="AL2142" s="108">
        <v>16</v>
      </c>
      <c r="AM2142" s="107" t="s">
        <v>70</v>
      </c>
      <c r="AN2142" s="107" t="s">
        <v>49</v>
      </c>
      <c r="AO2142" s="109">
        <v>4047</v>
      </c>
    </row>
    <row r="2143" spans="31:41" ht="15" customHeight="1">
      <c r="AE2143" s="106">
        <v>45873</v>
      </c>
      <c r="AF2143" s="107" t="s">
        <v>94</v>
      </c>
      <c r="AG2143" s="107" t="s">
        <v>64</v>
      </c>
      <c r="AH2143" s="107">
        <v>4042</v>
      </c>
      <c r="AI2143" s="107">
        <v>10</v>
      </c>
      <c r="AJ2143" s="108"/>
      <c r="AK2143" s="108"/>
      <c r="AL2143" s="108">
        <v>16</v>
      </c>
      <c r="AM2143" s="107" t="s">
        <v>53</v>
      </c>
      <c r="AN2143" s="107" t="s">
        <v>49</v>
      </c>
      <c r="AO2143" s="109">
        <v>404</v>
      </c>
    </row>
    <row r="2144" spans="31:41" ht="15" customHeight="1">
      <c r="AE2144" s="106">
        <v>45873</v>
      </c>
      <c r="AF2144" s="107" t="s">
        <v>99</v>
      </c>
      <c r="AG2144" s="107" t="s">
        <v>43</v>
      </c>
      <c r="AH2144" s="107">
        <v>4042</v>
      </c>
      <c r="AI2144" s="107">
        <v>10</v>
      </c>
      <c r="AJ2144" s="108"/>
      <c r="AK2144" s="108"/>
      <c r="AL2144" s="108">
        <v>16</v>
      </c>
      <c r="AM2144" s="107" t="s">
        <v>53</v>
      </c>
      <c r="AN2144" s="107" t="s">
        <v>49</v>
      </c>
      <c r="AO2144" s="109">
        <v>404</v>
      </c>
    </row>
    <row r="2145" spans="31:41" ht="15" customHeight="1">
      <c r="AE2145" s="106">
        <v>45873</v>
      </c>
      <c r="AF2145" s="107" t="s">
        <v>87</v>
      </c>
      <c r="AG2145" s="107" t="s">
        <v>157</v>
      </c>
      <c r="AH2145" s="107">
        <v>4042</v>
      </c>
      <c r="AI2145" s="107">
        <v>10</v>
      </c>
      <c r="AJ2145" s="108"/>
      <c r="AK2145" s="108"/>
      <c r="AL2145" s="108">
        <v>16</v>
      </c>
      <c r="AM2145" s="107" t="s">
        <v>53</v>
      </c>
      <c r="AN2145" s="107" t="s">
        <v>49</v>
      </c>
      <c r="AO2145" s="109">
        <v>404</v>
      </c>
    </row>
    <row r="2146" spans="31:41" ht="15" customHeight="1">
      <c r="AE2146" s="106">
        <v>45873</v>
      </c>
      <c r="AF2146" s="107" t="s">
        <v>82</v>
      </c>
      <c r="AG2146" s="107" t="s">
        <v>89</v>
      </c>
      <c r="AH2146" s="107">
        <v>4042</v>
      </c>
      <c r="AI2146" s="107">
        <v>10</v>
      </c>
      <c r="AJ2146" s="108"/>
      <c r="AK2146" s="108"/>
      <c r="AL2146" s="108">
        <v>16</v>
      </c>
      <c r="AM2146" s="107" t="s">
        <v>53</v>
      </c>
      <c r="AN2146" s="107" t="s">
        <v>49</v>
      </c>
      <c r="AO2146" s="109">
        <v>404</v>
      </c>
    </row>
    <row r="2147" spans="31:41" ht="15" customHeight="1">
      <c r="AE2147" s="106">
        <v>45873</v>
      </c>
      <c r="AF2147" s="107" t="s">
        <v>51</v>
      </c>
      <c r="AG2147" s="107" t="s">
        <v>42</v>
      </c>
      <c r="AH2147" s="107">
        <v>4042</v>
      </c>
      <c r="AI2147" s="107">
        <v>10</v>
      </c>
      <c r="AJ2147" s="108"/>
      <c r="AK2147" s="108"/>
      <c r="AL2147" s="108">
        <v>16</v>
      </c>
      <c r="AM2147" s="107" t="s">
        <v>53</v>
      </c>
      <c r="AN2147" s="107" t="s">
        <v>49</v>
      </c>
      <c r="AO2147" s="109">
        <v>404</v>
      </c>
    </row>
    <row r="2148" spans="31:41" ht="15" customHeight="1">
      <c r="AE2148" s="106">
        <v>45873</v>
      </c>
      <c r="AF2148" s="107" t="s">
        <v>57</v>
      </c>
      <c r="AG2148" s="107"/>
      <c r="AH2148" s="107">
        <v>4042</v>
      </c>
      <c r="AI2148" s="107">
        <v>10</v>
      </c>
      <c r="AJ2148" s="108"/>
      <c r="AK2148" s="108"/>
      <c r="AL2148" s="108">
        <v>8</v>
      </c>
      <c r="AM2148" s="107" t="s">
        <v>53</v>
      </c>
      <c r="AN2148" s="107" t="s">
        <v>49</v>
      </c>
      <c r="AO2148" s="109">
        <v>404</v>
      </c>
    </row>
    <row r="2149" spans="31:41" ht="15" customHeight="1">
      <c r="AE2149" s="106">
        <v>45873</v>
      </c>
      <c r="AF2149" s="107" t="s">
        <v>113</v>
      </c>
      <c r="AG2149" s="107"/>
      <c r="AH2149" s="107">
        <v>4043</v>
      </c>
      <c r="AI2149" s="107">
        <v>10</v>
      </c>
      <c r="AJ2149" s="108"/>
      <c r="AK2149" s="108"/>
      <c r="AL2149" s="108">
        <v>8</v>
      </c>
      <c r="AM2149" s="107" t="s">
        <v>22</v>
      </c>
      <c r="AN2149" s="107" t="s">
        <v>49</v>
      </c>
      <c r="AO2149" s="109">
        <v>404</v>
      </c>
    </row>
    <row r="2150" spans="31:41" ht="15" customHeight="1">
      <c r="AE2150" s="106">
        <v>45873</v>
      </c>
      <c r="AF2150" s="107" t="s">
        <v>72</v>
      </c>
      <c r="AG2150" s="107"/>
      <c r="AH2150" s="107">
        <v>5400259621</v>
      </c>
      <c r="AI2150" s="107">
        <v>10</v>
      </c>
      <c r="AJ2150" s="108">
        <v>6</v>
      </c>
      <c r="AK2150" s="108">
        <v>13</v>
      </c>
      <c r="AL2150" s="108">
        <v>7</v>
      </c>
      <c r="AM2150" s="107" t="s">
        <v>370</v>
      </c>
      <c r="AN2150" s="107" t="s">
        <v>45</v>
      </c>
      <c r="AO2150" s="109" t="s">
        <v>61</v>
      </c>
    </row>
    <row r="2151" spans="31:41" ht="15" customHeight="1">
      <c r="AE2151" s="106">
        <v>45873</v>
      </c>
      <c r="AF2151" s="107" t="s">
        <v>73</v>
      </c>
      <c r="AG2151" s="107"/>
      <c r="AH2151" s="107">
        <v>5400259621</v>
      </c>
      <c r="AI2151" s="107">
        <v>10</v>
      </c>
      <c r="AJ2151" s="108">
        <v>6.15</v>
      </c>
      <c r="AK2151" s="108">
        <v>13</v>
      </c>
      <c r="AL2151" s="108">
        <v>6.75</v>
      </c>
      <c r="AM2151" s="107" t="s">
        <v>370</v>
      </c>
      <c r="AN2151" s="107" t="s">
        <v>45</v>
      </c>
      <c r="AO2151" s="109" t="s">
        <v>61</v>
      </c>
    </row>
    <row r="2152" spans="31:41" ht="15" customHeight="1">
      <c r="AE2152" s="106">
        <v>45873</v>
      </c>
      <c r="AF2152" s="107" t="s">
        <v>72</v>
      </c>
      <c r="AG2152" s="107" t="s">
        <v>73</v>
      </c>
      <c r="AH2152" s="107">
        <v>21103</v>
      </c>
      <c r="AI2152" s="107">
        <v>10</v>
      </c>
      <c r="AJ2152" s="108">
        <v>13</v>
      </c>
      <c r="AK2152" s="108">
        <v>14</v>
      </c>
      <c r="AL2152" s="108">
        <v>2</v>
      </c>
      <c r="AM2152" s="107" t="s">
        <v>136</v>
      </c>
      <c r="AN2152" s="107" t="s">
        <v>91</v>
      </c>
      <c r="AO2152" s="109" t="s">
        <v>137</v>
      </c>
    </row>
    <row r="2153" spans="31:41" ht="15" customHeight="1">
      <c r="AE2153" s="106">
        <v>45873</v>
      </c>
      <c r="AF2153" s="107" t="s">
        <v>73</v>
      </c>
      <c r="AG2153" s="107" t="s">
        <v>52</v>
      </c>
      <c r="AH2153" s="107">
        <v>4044</v>
      </c>
      <c r="AI2153" s="107">
        <v>10</v>
      </c>
      <c r="AJ2153" s="108">
        <v>6</v>
      </c>
      <c r="AK2153" s="108">
        <v>6.15</v>
      </c>
      <c r="AL2153" s="108">
        <v>0.5</v>
      </c>
      <c r="AM2153" s="107" t="s">
        <v>48</v>
      </c>
      <c r="AN2153" s="107" t="s">
        <v>49</v>
      </c>
      <c r="AO2153" s="109">
        <v>404</v>
      </c>
    </row>
    <row r="2154" spans="31:41" ht="15" customHeight="1">
      <c r="AE2154" s="106">
        <v>45873</v>
      </c>
      <c r="AF2154" s="107" t="s">
        <v>75</v>
      </c>
      <c r="AG2154" s="107"/>
      <c r="AH2154" s="107">
        <v>4044</v>
      </c>
      <c r="AI2154" s="107">
        <v>10</v>
      </c>
      <c r="AJ2154" s="108">
        <v>6</v>
      </c>
      <c r="AK2154" s="108">
        <v>8</v>
      </c>
      <c r="AL2154" s="108">
        <v>2</v>
      </c>
      <c r="AM2154" s="107" t="s">
        <v>48</v>
      </c>
      <c r="AN2154" s="107" t="s">
        <v>49</v>
      </c>
      <c r="AO2154" s="109">
        <v>404</v>
      </c>
    </row>
    <row r="2155" spans="31:41" ht="15" customHeight="1">
      <c r="AE2155" s="106">
        <v>45873</v>
      </c>
      <c r="AF2155" s="107" t="s">
        <v>63</v>
      </c>
      <c r="AG2155" s="107"/>
      <c r="AH2155" s="107">
        <v>4041</v>
      </c>
      <c r="AI2155" s="107">
        <v>10</v>
      </c>
      <c r="AJ2155" s="108">
        <v>5.3</v>
      </c>
      <c r="AK2155" s="108">
        <v>6</v>
      </c>
      <c r="AL2155" s="108">
        <v>0.5</v>
      </c>
      <c r="AM2155" s="107" t="s">
        <v>62</v>
      </c>
      <c r="AN2155" s="107" t="s">
        <v>49</v>
      </c>
      <c r="AO2155" s="109">
        <v>4041</v>
      </c>
    </row>
    <row r="2156" spans="31:41" ht="15" customHeight="1">
      <c r="AE2156" s="106">
        <v>45873</v>
      </c>
      <c r="AF2156" s="107" t="s">
        <v>115</v>
      </c>
      <c r="AG2156" s="107" t="s">
        <v>84</v>
      </c>
      <c r="AH2156" s="107">
        <v>5400251870</v>
      </c>
      <c r="AI2156" s="107">
        <v>10</v>
      </c>
      <c r="AJ2156" s="108">
        <v>6</v>
      </c>
      <c r="AK2156" s="108">
        <v>8</v>
      </c>
      <c r="AL2156" s="108">
        <v>4</v>
      </c>
      <c r="AM2156" s="107" t="s">
        <v>283</v>
      </c>
      <c r="AN2156" s="107" t="s">
        <v>45</v>
      </c>
      <c r="AO2156" s="109" t="s">
        <v>61</v>
      </c>
    </row>
    <row r="2157" spans="31:41" ht="15" customHeight="1">
      <c r="AE2157" s="106">
        <v>45873</v>
      </c>
      <c r="AF2157" s="107" t="s">
        <v>115</v>
      </c>
      <c r="AG2157" s="107"/>
      <c r="AH2157" s="107">
        <v>5400251870</v>
      </c>
      <c r="AI2157" s="107">
        <v>10</v>
      </c>
      <c r="AJ2157" s="108">
        <v>8</v>
      </c>
      <c r="AK2157" s="108">
        <v>14</v>
      </c>
      <c r="AL2157" s="108">
        <v>6</v>
      </c>
      <c r="AM2157" s="107" t="s">
        <v>283</v>
      </c>
      <c r="AN2157" s="107" t="s">
        <v>45</v>
      </c>
      <c r="AO2157" s="109" t="s">
        <v>61</v>
      </c>
    </row>
    <row r="2158" spans="31:41" ht="15" customHeight="1">
      <c r="AE2158" s="106">
        <v>45873</v>
      </c>
      <c r="AF2158" s="107" t="s">
        <v>59</v>
      </c>
      <c r="AG2158" s="107"/>
      <c r="AH2158" s="107">
        <v>5400251870</v>
      </c>
      <c r="AI2158" s="107">
        <v>10</v>
      </c>
      <c r="AJ2158" s="108">
        <v>8.3000000000000007</v>
      </c>
      <c r="AK2158" s="108">
        <v>12.3</v>
      </c>
      <c r="AL2158" s="108">
        <v>4</v>
      </c>
      <c r="AM2158" s="107" t="s">
        <v>283</v>
      </c>
      <c r="AN2158" s="107" t="s">
        <v>45</v>
      </c>
      <c r="AO2158" s="109" t="s">
        <v>61</v>
      </c>
    </row>
    <row r="2159" spans="31:41" ht="15" customHeight="1">
      <c r="AE2159" s="106">
        <v>45873</v>
      </c>
      <c r="AF2159" s="107" t="s">
        <v>59</v>
      </c>
      <c r="AG2159" s="107"/>
      <c r="AH2159" s="107">
        <v>4044</v>
      </c>
      <c r="AI2159" s="107">
        <v>10</v>
      </c>
      <c r="AJ2159" s="108">
        <v>12.3</v>
      </c>
      <c r="AK2159" s="108">
        <v>14</v>
      </c>
      <c r="AL2159" s="108">
        <v>1.5</v>
      </c>
      <c r="AM2159" s="107" t="s">
        <v>48</v>
      </c>
      <c r="AN2159" s="107" t="s">
        <v>49</v>
      </c>
      <c r="AO2159" s="109">
        <v>404</v>
      </c>
    </row>
    <row r="2160" spans="31:41" ht="15" customHeight="1">
      <c r="AE2160" s="106">
        <v>45873</v>
      </c>
      <c r="AF2160" s="107" t="s">
        <v>72</v>
      </c>
      <c r="AG2160" s="107"/>
      <c r="AH2160" s="107">
        <v>4041</v>
      </c>
      <c r="AI2160" s="107">
        <v>10</v>
      </c>
      <c r="AJ2160" s="108">
        <v>14</v>
      </c>
      <c r="AK2160" s="108">
        <v>14.3</v>
      </c>
      <c r="AL2160" s="108">
        <v>0.5</v>
      </c>
      <c r="AM2160" s="107" t="s">
        <v>62</v>
      </c>
      <c r="AN2160" s="107" t="s">
        <v>49</v>
      </c>
      <c r="AO2160" s="109">
        <v>4041</v>
      </c>
    </row>
    <row r="2161" spans="31:41" ht="15" customHeight="1">
      <c r="AE2161" s="106">
        <v>45873</v>
      </c>
      <c r="AF2161" s="107" t="s">
        <v>143</v>
      </c>
      <c r="AG2161" s="107" t="s">
        <v>369</v>
      </c>
      <c r="AH2161" s="107">
        <v>21103</v>
      </c>
      <c r="AI2161" s="107">
        <v>10</v>
      </c>
      <c r="AJ2161" s="108">
        <v>16</v>
      </c>
      <c r="AK2161" s="108">
        <v>17</v>
      </c>
      <c r="AL2161" s="108">
        <v>2</v>
      </c>
      <c r="AM2161" s="107" t="s">
        <v>136</v>
      </c>
      <c r="AN2161" s="107" t="s">
        <v>91</v>
      </c>
      <c r="AO2161" s="109" t="s">
        <v>137</v>
      </c>
    </row>
    <row r="2162" spans="31:41" ht="15" customHeight="1">
      <c r="AE2162" s="106">
        <v>45873</v>
      </c>
      <c r="AF2162" s="107" t="s">
        <v>143</v>
      </c>
      <c r="AG2162" s="107"/>
      <c r="AH2162" s="107">
        <v>4044</v>
      </c>
      <c r="AI2162" s="107">
        <v>10</v>
      </c>
      <c r="AJ2162" s="108">
        <v>6</v>
      </c>
      <c r="AK2162" s="108">
        <v>7</v>
      </c>
      <c r="AL2162" s="108">
        <v>1</v>
      </c>
      <c r="AM2162" s="107" t="s">
        <v>48</v>
      </c>
      <c r="AN2162" s="107" t="s">
        <v>49</v>
      </c>
      <c r="AO2162" s="109">
        <v>404</v>
      </c>
    </row>
    <row r="2163" spans="31:41" ht="15" customHeight="1">
      <c r="AE2163" s="106">
        <v>45873</v>
      </c>
      <c r="AF2163" s="107" t="s">
        <v>109</v>
      </c>
      <c r="AG2163" s="107"/>
      <c r="AH2163" s="107">
        <v>4041</v>
      </c>
      <c r="AI2163" s="107">
        <v>10</v>
      </c>
      <c r="AJ2163" s="108">
        <v>7.15</v>
      </c>
      <c r="AK2163" s="108">
        <v>17.45</v>
      </c>
      <c r="AL2163" s="108">
        <v>9.75</v>
      </c>
      <c r="AM2163" s="107" t="s">
        <v>62</v>
      </c>
      <c r="AN2163" s="107" t="s">
        <v>49</v>
      </c>
      <c r="AO2163" s="109">
        <v>4041</v>
      </c>
    </row>
    <row r="2164" spans="31:41" ht="15" customHeight="1">
      <c r="AE2164" s="106">
        <v>45873</v>
      </c>
      <c r="AF2164" s="107" t="s">
        <v>112</v>
      </c>
      <c r="AG2164" s="107" t="s">
        <v>50</v>
      </c>
      <c r="AH2164" s="107">
        <v>4041</v>
      </c>
      <c r="AI2164" s="107">
        <v>10</v>
      </c>
      <c r="AJ2164" s="108">
        <v>6</v>
      </c>
      <c r="AK2164" s="108">
        <v>14</v>
      </c>
      <c r="AL2164" s="108">
        <v>16</v>
      </c>
      <c r="AM2164" s="107" t="s">
        <v>62</v>
      </c>
      <c r="AN2164" s="107" t="s">
        <v>49</v>
      </c>
      <c r="AO2164" s="109">
        <v>4041</v>
      </c>
    </row>
    <row r="2165" spans="31:41" ht="15" customHeight="1">
      <c r="AE2165" s="106">
        <v>45873</v>
      </c>
      <c r="AF2165" s="107" t="s">
        <v>56</v>
      </c>
      <c r="AG2165" s="107"/>
      <c r="AH2165" s="107">
        <v>4041</v>
      </c>
      <c r="AI2165" s="107">
        <v>10</v>
      </c>
      <c r="AJ2165" s="108">
        <v>7.45</v>
      </c>
      <c r="AK2165" s="108">
        <v>8.3000000000000007</v>
      </c>
      <c r="AL2165" s="108">
        <v>0.75</v>
      </c>
      <c r="AM2165" s="107" t="s">
        <v>62</v>
      </c>
      <c r="AN2165" s="107" t="s">
        <v>49</v>
      </c>
      <c r="AO2165" s="109">
        <v>4041</v>
      </c>
    </row>
    <row r="2166" spans="31:41" ht="15" customHeight="1">
      <c r="AE2166" s="106">
        <v>45873</v>
      </c>
      <c r="AF2166" s="107" t="s">
        <v>56</v>
      </c>
      <c r="AG2166" s="107"/>
      <c r="AH2166" s="107">
        <v>4041</v>
      </c>
      <c r="AI2166" s="107">
        <v>10</v>
      </c>
      <c r="AJ2166" s="108">
        <v>14</v>
      </c>
      <c r="AK2166" s="108">
        <v>16.45</v>
      </c>
      <c r="AL2166" s="108">
        <v>2.75</v>
      </c>
      <c r="AM2166" s="107" t="s">
        <v>62</v>
      </c>
      <c r="AN2166" s="107" t="s">
        <v>49</v>
      </c>
      <c r="AO2166" s="109">
        <v>4041</v>
      </c>
    </row>
    <row r="2167" spans="31:41" ht="15" customHeight="1">
      <c r="AE2167" s="106">
        <v>45873</v>
      </c>
      <c r="AF2167" s="107" t="s">
        <v>114</v>
      </c>
      <c r="AG2167" s="107" t="s">
        <v>110</v>
      </c>
      <c r="AH2167" s="107">
        <v>23134</v>
      </c>
      <c r="AI2167" s="107">
        <v>10</v>
      </c>
      <c r="AJ2167" s="108">
        <v>6</v>
      </c>
      <c r="AK2167" s="108">
        <v>14</v>
      </c>
      <c r="AL2167" s="108">
        <v>8</v>
      </c>
      <c r="AM2167" s="107" t="s">
        <v>111</v>
      </c>
      <c r="AN2167" s="107" t="s">
        <v>49</v>
      </c>
      <c r="AO2167" s="109" t="s">
        <v>61</v>
      </c>
    </row>
    <row r="2168" spans="31:41" ht="15" customHeight="1">
      <c r="AE2168" s="106">
        <v>45874</v>
      </c>
      <c r="AF2168" s="107" t="s">
        <v>42</v>
      </c>
      <c r="AG2168" s="107" t="s">
        <v>99</v>
      </c>
      <c r="AH2168" s="107">
        <v>5400258178</v>
      </c>
      <c r="AI2168" s="107">
        <v>10</v>
      </c>
      <c r="AJ2168" s="108">
        <v>6</v>
      </c>
      <c r="AK2168" s="108">
        <v>14</v>
      </c>
      <c r="AL2168" s="108">
        <v>16</v>
      </c>
      <c r="AM2168" s="107" t="s">
        <v>320</v>
      </c>
      <c r="AN2168" s="107" t="s">
        <v>49</v>
      </c>
      <c r="AO2168" s="109" t="s">
        <v>46</v>
      </c>
    </row>
    <row r="2169" spans="31:41" ht="15" customHeight="1">
      <c r="AE2169" s="106">
        <v>45874</v>
      </c>
      <c r="AF2169" s="107" t="s">
        <v>96</v>
      </c>
      <c r="AG2169" s="107" t="s">
        <v>52</v>
      </c>
      <c r="AH2169" s="107">
        <v>5400259470</v>
      </c>
      <c r="AI2169" s="107">
        <v>10</v>
      </c>
      <c r="AJ2169" s="108">
        <v>6</v>
      </c>
      <c r="AK2169" s="108">
        <v>14</v>
      </c>
      <c r="AL2169" s="108">
        <v>16</v>
      </c>
      <c r="AM2169" s="107" t="s">
        <v>366</v>
      </c>
      <c r="AN2169" s="107" t="s">
        <v>45</v>
      </c>
      <c r="AO2169" s="109" t="s">
        <v>46</v>
      </c>
    </row>
    <row r="2170" spans="31:41" ht="15" customHeight="1">
      <c r="AE2170" s="106">
        <v>45874</v>
      </c>
      <c r="AF2170" s="107" t="s">
        <v>102</v>
      </c>
      <c r="AG2170" s="107" t="s">
        <v>103</v>
      </c>
      <c r="AH2170" s="107">
        <v>5400259464</v>
      </c>
      <c r="AI2170" s="107">
        <v>10</v>
      </c>
      <c r="AJ2170" s="108">
        <v>6</v>
      </c>
      <c r="AK2170" s="108">
        <v>14</v>
      </c>
      <c r="AL2170" s="108">
        <v>16</v>
      </c>
      <c r="AM2170" s="107" t="s">
        <v>359</v>
      </c>
      <c r="AN2170" s="107" t="s">
        <v>45</v>
      </c>
      <c r="AO2170" s="109" t="s">
        <v>46</v>
      </c>
    </row>
    <row r="2171" spans="31:41" ht="15" customHeight="1">
      <c r="AE2171" s="106">
        <v>45874</v>
      </c>
      <c r="AF2171" s="107" t="s">
        <v>100</v>
      </c>
      <c r="AG2171" s="107" t="s">
        <v>108</v>
      </c>
      <c r="AH2171" s="107">
        <v>23134</v>
      </c>
      <c r="AI2171" s="107">
        <v>20</v>
      </c>
      <c r="AJ2171" s="108">
        <v>6</v>
      </c>
      <c r="AK2171" s="108">
        <v>14</v>
      </c>
      <c r="AL2171" s="108">
        <v>16</v>
      </c>
      <c r="AM2171" s="107" t="s">
        <v>156</v>
      </c>
      <c r="AN2171" s="107" t="s">
        <v>49</v>
      </c>
      <c r="AO2171" s="109" t="s">
        <v>46</v>
      </c>
    </row>
    <row r="2172" spans="31:41" ht="15" customHeight="1">
      <c r="AE2172" s="106">
        <v>45874</v>
      </c>
      <c r="AF2172" s="107" t="s">
        <v>69</v>
      </c>
      <c r="AG2172" s="107"/>
      <c r="AH2172" s="107">
        <v>4047</v>
      </c>
      <c r="AI2172" s="107">
        <v>10</v>
      </c>
      <c r="AJ2172" s="108">
        <v>6</v>
      </c>
      <c r="AK2172" s="108">
        <v>14</v>
      </c>
      <c r="AL2172" s="108">
        <v>8</v>
      </c>
      <c r="AM2172" s="107" t="s">
        <v>70</v>
      </c>
      <c r="AN2172" s="107" t="s">
        <v>49</v>
      </c>
      <c r="AO2172" s="109">
        <v>4047</v>
      </c>
    </row>
    <row r="2173" spans="31:41" ht="15" customHeight="1">
      <c r="AE2173" s="106">
        <v>45874</v>
      </c>
      <c r="AF2173" s="107" t="s">
        <v>143</v>
      </c>
      <c r="AG2173" s="107" t="s">
        <v>309</v>
      </c>
      <c r="AH2173" s="107">
        <v>5400259651</v>
      </c>
      <c r="AI2173" s="107">
        <v>10</v>
      </c>
      <c r="AJ2173" s="108">
        <v>6</v>
      </c>
      <c r="AK2173" s="108">
        <v>21</v>
      </c>
      <c r="AL2173" s="108">
        <v>30</v>
      </c>
      <c r="AM2173" s="107" t="s">
        <v>363</v>
      </c>
      <c r="AN2173" s="107" t="s">
        <v>45</v>
      </c>
      <c r="AO2173" s="109" t="s">
        <v>61</v>
      </c>
    </row>
    <row r="2174" spans="31:41" ht="15" customHeight="1">
      <c r="AE2174" s="106">
        <v>45874</v>
      </c>
      <c r="AF2174" s="107" t="s">
        <v>144</v>
      </c>
      <c r="AG2174" s="107"/>
      <c r="AH2174" s="107">
        <v>5400259651</v>
      </c>
      <c r="AI2174" s="107">
        <v>10</v>
      </c>
      <c r="AJ2174" s="108">
        <v>8</v>
      </c>
      <c r="AK2174" s="108">
        <v>16</v>
      </c>
      <c r="AL2174" s="108">
        <v>8</v>
      </c>
      <c r="AM2174" s="107" t="s">
        <v>363</v>
      </c>
      <c r="AN2174" s="107" t="s">
        <v>45</v>
      </c>
      <c r="AO2174" s="109" t="s">
        <v>61</v>
      </c>
    </row>
    <row r="2175" spans="31:41" ht="15" customHeight="1">
      <c r="AE2175" s="106">
        <v>45874</v>
      </c>
      <c r="AF2175" s="107" t="s">
        <v>155</v>
      </c>
      <c r="AG2175" s="107" t="s">
        <v>84</v>
      </c>
      <c r="AH2175" s="107">
        <v>5400259651</v>
      </c>
      <c r="AI2175" s="107">
        <v>10</v>
      </c>
      <c r="AJ2175" s="108">
        <v>6</v>
      </c>
      <c r="AK2175" s="108">
        <v>21</v>
      </c>
      <c r="AL2175" s="108">
        <v>30</v>
      </c>
      <c r="AM2175" s="107" t="s">
        <v>363</v>
      </c>
      <c r="AN2175" s="107" t="s">
        <v>45</v>
      </c>
      <c r="AO2175" s="109" t="s">
        <v>61</v>
      </c>
    </row>
    <row r="2176" spans="31:41" ht="15" customHeight="1">
      <c r="AE2176" s="106">
        <v>45874</v>
      </c>
      <c r="AF2176" s="107" t="s">
        <v>59</v>
      </c>
      <c r="AG2176" s="107"/>
      <c r="AH2176" s="107">
        <v>5400259651</v>
      </c>
      <c r="AI2176" s="107">
        <v>10</v>
      </c>
      <c r="AJ2176" s="108">
        <v>12</v>
      </c>
      <c r="AK2176" s="108">
        <v>19</v>
      </c>
      <c r="AL2176" s="108">
        <v>7</v>
      </c>
      <c r="AM2176" s="107" t="s">
        <v>363</v>
      </c>
      <c r="AN2176" s="107" t="s">
        <v>45</v>
      </c>
      <c r="AO2176" s="109" t="s">
        <v>61</v>
      </c>
    </row>
    <row r="2177" spans="31:41" ht="15" customHeight="1">
      <c r="AE2177" s="106">
        <v>45874</v>
      </c>
      <c r="AF2177" s="107" t="s">
        <v>43</v>
      </c>
      <c r="AG2177" s="107"/>
      <c r="AH2177" s="107">
        <v>5400259651</v>
      </c>
      <c r="AI2177" s="107">
        <v>10</v>
      </c>
      <c r="AJ2177" s="108">
        <v>19</v>
      </c>
      <c r="AK2177" s="108">
        <v>22.3</v>
      </c>
      <c r="AL2177" s="108">
        <v>3.5</v>
      </c>
      <c r="AM2177" s="107" t="s">
        <v>363</v>
      </c>
      <c r="AN2177" s="107" t="s">
        <v>45</v>
      </c>
      <c r="AO2177" s="109" t="s">
        <v>61</v>
      </c>
    </row>
    <row r="2178" spans="31:41" ht="15" customHeight="1">
      <c r="AE2178" s="106">
        <v>45874</v>
      </c>
      <c r="AF2178" s="107" t="s">
        <v>63</v>
      </c>
      <c r="AG2178" s="107" t="s">
        <v>267</v>
      </c>
      <c r="AH2178" s="107">
        <v>5400259468</v>
      </c>
      <c r="AI2178" s="107">
        <v>10</v>
      </c>
      <c r="AJ2178" s="108">
        <v>6</v>
      </c>
      <c r="AK2178" s="108">
        <v>14</v>
      </c>
      <c r="AL2178" s="108">
        <v>16</v>
      </c>
      <c r="AM2178" s="107" t="s">
        <v>354</v>
      </c>
      <c r="AN2178" s="107" t="s">
        <v>45</v>
      </c>
      <c r="AO2178" s="109" t="s">
        <v>61</v>
      </c>
    </row>
    <row r="2179" spans="31:41" ht="15" customHeight="1">
      <c r="AE2179" s="106">
        <v>45874</v>
      </c>
      <c r="AF2179" s="107" t="s">
        <v>65</v>
      </c>
      <c r="AG2179" s="107" t="s">
        <v>264</v>
      </c>
      <c r="AH2179" s="107">
        <v>5400259463</v>
      </c>
      <c r="AI2179" s="107">
        <v>10</v>
      </c>
      <c r="AJ2179" s="108">
        <v>6</v>
      </c>
      <c r="AK2179" s="108">
        <v>14</v>
      </c>
      <c r="AL2179" s="108">
        <v>16</v>
      </c>
      <c r="AM2179" s="107" t="s">
        <v>368</v>
      </c>
      <c r="AN2179" s="107" t="s">
        <v>45</v>
      </c>
      <c r="AO2179" s="109" t="s">
        <v>61</v>
      </c>
    </row>
    <row r="2180" spans="31:41" ht="15" customHeight="1">
      <c r="AE2180" s="106">
        <v>45874</v>
      </c>
      <c r="AF2180" s="107" t="s">
        <v>58</v>
      </c>
      <c r="AG2180" s="107"/>
      <c r="AH2180" s="107">
        <v>5400259460</v>
      </c>
      <c r="AI2180" s="107">
        <v>10</v>
      </c>
      <c r="AJ2180" s="108">
        <v>7</v>
      </c>
      <c r="AK2180" s="108">
        <v>14</v>
      </c>
      <c r="AL2180" s="108">
        <v>7</v>
      </c>
      <c r="AM2180" s="107" t="s">
        <v>357</v>
      </c>
      <c r="AN2180" s="107" t="s">
        <v>45</v>
      </c>
      <c r="AO2180" s="109" t="s">
        <v>61</v>
      </c>
    </row>
    <row r="2181" spans="31:41" ht="15" customHeight="1">
      <c r="AE2181" s="106">
        <v>45874</v>
      </c>
      <c r="AF2181" s="107" t="s">
        <v>338</v>
      </c>
      <c r="AG2181" s="107"/>
      <c r="AH2181" s="107">
        <v>5400259460</v>
      </c>
      <c r="AI2181" s="107">
        <v>10</v>
      </c>
      <c r="AJ2181" s="108">
        <v>6</v>
      </c>
      <c r="AK2181" s="108">
        <v>9.3000000000000007</v>
      </c>
      <c r="AL2181" s="108">
        <v>3.5</v>
      </c>
      <c r="AM2181" s="107" t="s">
        <v>357</v>
      </c>
      <c r="AN2181" s="107" t="s">
        <v>45</v>
      </c>
      <c r="AO2181" s="109" t="s">
        <v>61</v>
      </c>
    </row>
    <row r="2182" spans="31:41" ht="15" customHeight="1">
      <c r="AE2182" s="106">
        <v>45874</v>
      </c>
      <c r="AF2182" s="107" t="s">
        <v>346</v>
      </c>
      <c r="AG2182" s="107" t="s">
        <v>66</v>
      </c>
      <c r="AH2182" s="107">
        <v>5400261354</v>
      </c>
      <c r="AI2182" s="107">
        <v>10</v>
      </c>
      <c r="AJ2182" s="108">
        <v>6</v>
      </c>
      <c r="AK2182" s="108">
        <v>14</v>
      </c>
      <c r="AL2182" s="108">
        <v>16</v>
      </c>
      <c r="AM2182" s="107" t="s">
        <v>355</v>
      </c>
      <c r="AN2182" s="107" t="s">
        <v>91</v>
      </c>
      <c r="AO2182" s="109" t="s">
        <v>61</v>
      </c>
    </row>
    <row r="2183" spans="31:41" ht="15" customHeight="1">
      <c r="AE2183" s="106">
        <v>45874</v>
      </c>
      <c r="AF2183" s="107" t="s">
        <v>115</v>
      </c>
      <c r="AG2183" s="107"/>
      <c r="AH2183" s="107">
        <v>5400259157</v>
      </c>
      <c r="AI2183" s="107">
        <v>10</v>
      </c>
      <c r="AJ2183" s="108">
        <v>7</v>
      </c>
      <c r="AK2183" s="108">
        <v>8</v>
      </c>
      <c r="AL2183" s="108">
        <v>1</v>
      </c>
      <c r="AM2183" s="107" t="s">
        <v>371</v>
      </c>
      <c r="AN2183" s="107" t="s">
        <v>45</v>
      </c>
      <c r="AO2183" s="109" t="s">
        <v>61</v>
      </c>
    </row>
    <row r="2184" spans="31:41" ht="15" customHeight="1">
      <c r="AE2184" s="106">
        <v>45874</v>
      </c>
      <c r="AF2184" s="107" t="s">
        <v>110</v>
      </c>
      <c r="AG2184" s="107"/>
      <c r="AH2184" s="107">
        <v>5400259157</v>
      </c>
      <c r="AI2184" s="107">
        <v>10</v>
      </c>
      <c r="AJ2184" s="108">
        <v>6</v>
      </c>
      <c r="AK2184" s="108">
        <v>8</v>
      </c>
      <c r="AL2184" s="108">
        <v>2</v>
      </c>
      <c r="AM2184" s="107" t="s">
        <v>371</v>
      </c>
      <c r="AN2184" s="107" t="s">
        <v>45</v>
      </c>
      <c r="AO2184" s="109" t="s">
        <v>61</v>
      </c>
    </row>
    <row r="2185" spans="31:41" ht="15" customHeight="1">
      <c r="AE2185" s="106">
        <v>45874</v>
      </c>
      <c r="AF2185" s="107" t="s">
        <v>115</v>
      </c>
      <c r="AG2185" s="107" t="s">
        <v>110</v>
      </c>
      <c r="AH2185" s="107">
        <v>5400251870</v>
      </c>
      <c r="AI2185" s="107">
        <v>10</v>
      </c>
      <c r="AJ2185" s="108">
        <v>8</v>
      </c>
      <c r="AK2185" s="108">
        <v>14</v>
      </c>
      <c r="AL2185" s="108">
        <v>12</v>
      </c>
      <c r="AM2185" s="107" t="s">
        <v>283</v>
      </c>
      <c r="AN2185" s="107" t="s">
        <v>45</v>
      </c>
      <c r="AO2185" s="109" t="s">
        <v>61</v>
      </c>
    </row>
    <row r="2186" spans="31:41" ht="15" customHeight="1">
      <c r="AE2186" s="106">
        <v>45874</v>
      </c>
      <c r="AF2186" s="107" t="s">
        <v>75</v>
      </c>
      <c r="AG2186" s="107" t="s">
        <v>88</v>
      </c>
      <c r="AH2186" s="107">
        <v>5400258561</v>
      </c>
      <c r="AI2186" s="107">
        <v>10</v>
      </c>
      <c r="AJ2186" s="108">
        <v>6</v>
      </c>
      <c r="AK2186" s="108">
        <v>15.3</v>
      </c>
      <c r="AL2186" s="108">
        <v>19</v>
      </c>
      <c r="AM2186" s="107" t="s">
        <v>328</v>
      </c>
      <c r="AN2186" s="107" t="s">
        <v>45</v>
      </c>
      <c r="AO2186" s="109" t="s">
        <v>46</v>
      </c>
    </row>
    <row r="2187" spans="31:41" ht="15" customHeight="1">
      <c r="AE2187" s="106">
        <v>45874</v>
      </c>
      <c r="AF2187" s="107" t="s">
        <v>105</v>
      </c>
      <c r="AG2187" s="107" t="s">
        <v>43</v>
      </c>
      <c r="AH2187" s="107">
        <v>25059</v>
      </c>
      <c r="AI2187" s="107">
        <v>10</v>
      </c>
      <c r="AJ2187" s="108">
        <v>6</v>
      </c>
      <c r="AK2187" s="108">
        <v>14</v>
      </c>
      <c r="AL2187" s="108">
        <v>16</v>
      </c>
      <c r="AM2187" s="107" t="s">
        <v>324</v>
      </c>
      <c r="AN2187" s="107" t="s">
        <v>49</v>
      </c>
      <c r="AO2187" s="109" t="s">
        <v>316</v>
      </c>
    </row>
    <row r="2188" spans="31:41" ht="15" customHeight="1">
      <c r="AE2188" s="106">
        <v>45874</v>
      </c>
      <c r="AF2188" s="107" t="s">
        <v>77</v>
      </c>
      <c r="AG2188" s="107" t="s">
        <v>78</v>
      </c>
      <c r="AH2188" s="107">
        <v>5400256583</v>
      </c>
      <c r="AI2188" s="107">
        <v>20</v>
      </c>
      <c r="AJ2188" s="108">
        <v>6</v>
      </c>
      <c r="AK2188" s="108">
        <v>14</v>
      </c>
      <c r="AL2188" s="108">
        <v>16</v>
      </c>
      <c r="AM2188" s="107" t="s">
        <v>372</v>
      </c>
      <c r="AN2188" s="107" t="s">
        <v>49</v>
      </c>
      <c r="AO2188" s="109" t="s">
        <v>46</v>
      </c>
    </row>
    <row r="2189" spans="31:41" ht="15" customHeight="1">
      <c r="AE2189" s="106">
        <v>45874</v>
      </c>
      <c r="AF2189" s="107" t="s">
        <v>59</v>
      </c>
      <c r="AG2189" s="107"/>
      <c r="AH2189" s="107">
        <v>5400261041</v>
      </c>
      <c r="AI2189" s="107">
        <v>10</v>
      </c>
      <c r="AJ2189" s="108">
        <v>6</v>
      </c>
      <c r="AK2189" s="108">
        <v>12</v>
      </c>
      <c r="AL2189" s="108">
        <v>6</v>
      </c>
      <c r="AM2189" s="107" t="s">
        <v>353</v>
      </c>
      <c r="AN2189" s="107" t="s">
        <v>91</v>
      </c>
      <c r="AO2189" s="109" t="s">
        <v>61</v>
      </c>
    </row>
    <row r="2190" spans="31:41" ht="15" customHeight="1">
      <c r="AE2190" s="106">
        <v>45874</v>
      </c>
      <c r="AF2190" s="107" t="s">
        <v>56</v>
      </c>
      <c r="AG2190" s="107"/>
      <c r="AH2190" s="107">
        <v>4041</v>
      </c>
      <c r="AI2190" s="107">
        <v>10</v>
      </c>
      <c r="AJ2190" s="108">
        <v>7.45</v>
      </c>
      <c r="AK2190" s="108">
        <v>12</v>
      </c>
      <c r="AL2190" s="108">
        <v>4.25</v>
      </c>
      <c r="AM2190" s="107" t="s">
        <v>62</v>
      </c>
      <c r="AN2190" s="107" t="s">
        <v>49</v>
      </c>
      <c r="AO2190" s="109">
        <v>4041</v>
      </c>
    </row>
    <row r="2191" spans="31:41" ht="15" customHeight="1">
      <c r="AE2191" s="106">
        <v>45874</v>
      </c>
      <c r="AF2191" s="107" t="s">
        <v>107</v>
      </c>
      <c r="AG2191" s="107" t="s">
        <v>94</v>
      </c>
      <c r="AH2191" s="107">
        <v>4042</v>
      </c>
      <c r="AI2191" s="107">
        <v>10</v>
      </c>
      <c r="AJ2191" s="108"/>
      <c r="AK2191" s="108"/>
      <c r="AL2191" s="108">
        <v>16</v>
      </c>
      <c r="AM2191" s="107" t="s">
        <v>53</v>
      </c>
      <c r="AN2191" s="107" t="s">
        <v>49</v>
      </c>
      <c r="AO2191" s="109">
        <v>404</v>
      </c>
    </row>
    <row r="2192" spans="31:41" ht="15" customHeight="1">
      <c r="AE2192" s="106">
        <v>45874</v>
      </c>
      <c r="AF2192" s="107" t="s">
        <v>64</v>
      </c>
      <c r="AG2192" s="107" t="s">
        <v>87</v>
      </c>
      <c r="AH2192" s="107">
        <v>4042</v>
      </c>
      <c r="AI2192" s="107">
        <v>10</v>
      </c>
      <c r="AJ2192" s="108"/>
      <c r="AK2192" s="108"/>
      <c r="AL2192" s="108">
        <v>16</v>
      </c>
      <c r="AM2192" s="107" t="s">
        <v>53</v>
      </c>
      <c r="AN2192" s="107" t="s">
        <v>49</v>
      </c>
      <c r="AO2192" s="109">
        <v>404</v>
      </c>
    </row>
    <row r="2193" spans="31:41" ht="15" customHeight="1">
      <c r="AE2193" s="106">
        <v>45874</v>
      </c>
      <c r="AF2193" s="107" t="s">
        <v>157</v>
      </c>
      <c r="AG2193" s="107" t="s">
        <v>82</v>
      </c>
      <c r="AH2193" s="107">
        <v>4042</v>
      </c>
      <c r="AI2193" s="107">
        <v>10</v>
      </c>
      <c r="AJ2193" s="108"/>
      <c r="AK2193" s="108"/>
      <c r="AL2193" s="108">
        <v>16</v>
      </c>
      <c r="AM2193" s="107" t="s">
        <v>53</v>
      </c>
      <c r="AN2193" s="107" t="s">
        <v>49</v>
      </c>
      <c r="AO2193" s="109">
        <v>404</v>
      </c>
    </row>
    <row r="2194" spans="31:41" ht="15" customHeight="1">
      <c r="AE2194" s="106">
        <v>45874</v>
      </c>
      <c r="AF2194" s="107" t="s">
        <v>89</v>
      </c>
      <c r="AG2194" s="107" t="s">
        <v>51</v>
      </c>
      <c r="AH2194" s="107">
        <v>4042</v>
      </c>
      <c r="AI2194" s="107">
        <v>10</v>
      </c>
      <c r="AJ2194" s="108"/>
      <c r="AK2194" s="108"/>
      <c r="AL2194" s="108">
        <v>16</v>
      </c>
      <c r="AM2194" s="107" t="s">
        <v>53</v>
      </c>
      <c r="AN2194" s="107" t="s">
        <v>49</v>
      </c>
      <c r="AO2194" s="109">
        <v>404</v>
      </c>
    </row>
    <row r="2195" spans="31:41" ht="15" customHeight="1">
      <c r="AE2195" s="106">
        <v>45874</v>
      </c>
      <c r="AF2195" s="107" t="s">
        <v>57</v>
      </c>
      <c r="AG2195" s="107"/>
      <c r="AH2195" s="107">
        <v>4042</v>
      </c>
      <c r="AI2195" s="107">
        <v>10</v>
      </c>
      <c r="AJ2195" s="108"/>
      <c r="AK2195" s="108"/>
      <c r="AL2195" s="108">
        <v>8</v>
      </c>
      <c r="AM2195" s="107" t="s">
        <v>53</v>
      </c>
      <c r="AN2195" s="107" t="s">
        <v>49</v>
      </c>
      <c r="AO2195" s="109">
        <v>404</v>
      </c>
    </row>
    <row r="2196" spans="31:41" ht="15" customHeight="1">
      <c r="AE2196" s="106">
        <v>45874</v>
      </c>
      <c r="AF2196" s="107" t="s">
        <v>54</v>
      </c>
      <c r="AG2196" s="107" t="s">
        <v>68</v>
      </c>
      <c r="AH2196" s="107">
        <v>4043</v>
      </c>
      <c r="AI2196" s="107">
        <v>10</v>
      </c>
      <c r="AJ2196" s="108"/>
      <c r="AK2196" s="108"/>
      <c r="AL2196" s="108">
        <v>16</v>
      </c>
      <c r="AM2196" s="107" t="s">
        <v>22</v>
      </c>
      <c r="AN2196" s="107" t="s">
        <v>49</v>
      </c>
      <c r="AO2196" s="109">
        <v>404</v>
      </c>
    </row>
    <row r="2197" spans="31:41" ht="15" customHeight="1">
      <c r="AE2197" s="106">
        <v>45874</v>
      </c>
      <c r="AF2197" s="107" t="s">
        <v>113</v>
      </c>
      <c r="AG2197" s="107"/>
      <c r="AH2197" s="107">
        <v>4043</v>
      </c>
      <c r="AI2197" s="107">
        <v>10</v>
      </c>
      <c r="AJ2197" s="108"/>
      <c r="AK2197" s="108"/>
      <c r="AL2197" s="108">
        <v>8</v>
      </c>
      <c r="AM2197" s="107" t="s">
        <v>22</v>
      </c>
      <c r="AN2197" s="107" t="s">
        <v>49</v>
      </c>
      <c r="AO2197" s="109">
        <v>404</v>
      </c>
    </row>
    <row r="2198" spans="31:41" ht="15" customHeight="1">
      <c r="AE2198" s="106">
        <v>45874</v>
      </c>
      <c r="AF2198" s="107" t="s">
        <v>109</v>
      </c>
      <c r="AG2198" s="107"/>
      <c r="AH2198" s="107">
        <v>4041</v>
      </c>
      <c r="AI2198" s="107">
        <v>10</v>
      </c>
      <c r="AJ2198" s="108">
        <v>7.15</v>
      </c>
      <c r="AK2198" s="108">
        <v>17.45</v>
      </c>
      <c r="AL2198" s="108">
        <v>9.75</v>
      </c>
      <c r="AM2198" s="107" t="s">
        <v>62</v>
      </c>
      <c r="AN2198" s="107" t="s">
        <v>49</v>
      </c>
      <c r="AO2198" s="109">
        <v>4041</v>
      </c>
    </row>
    <row r="2199" spans="31:41" ht="15" customHeight="1">
      <c r="AE2199" s="106">
        <v>45874</v>
      </c>
      <c r="AF2199" s="107" t="s">
        <v>114</v>
      </c>
      <c r="AG2199" s="107"/>
      <c r="AH2199" s="107">
        <v>23134</v>
      </c>
      <c r="AI2199" s="107">
        <v>20</v>
      </c>
      <c r="AJ2199" s="108">
        <v>6</v>
      </c>
      <c r="AK2199" s="108">
        <v>14</v>
      </c>
      <c r="AL2199" s="108">
        <v>8</v>
      </c>
      <c r="AM2199" s="107" t="s">
        <v>156</v>
      </c>
      <c r="AN2199" s="107" t="s">
        <v>49</v>
      </c>
      <c r="AO2199" s="109" t="s">
        <v>46</v>
      </c>
    </row>
    <row r="2200" spans="31:41" ht="15" customHeight="1">
      <c r="AE2200" s="106">
        <v>45874</v>
      </c>
      <c r="AF2200" s="107" t="s">
        <v>63</v>
      </c>
      <c r="AG2200" s="107"/>
      <c r="AH2200" s="107">
        <v>4041</v>
      </c>
      <c r="AI2200" s="107">
        <v>10</v>
      </c>
      <c r="AJ2200" s="108">
        <v>5.3</v>
      </c>
      <c r="AK2200" s="108">
        <v>6</v>
      </c>
      <c r="AL2200" s="108">
        <v>0.5</v>
      </c>
      <c r="AM2200" s="107" t="s">
        <v>62</v>
      </c>
      <c r="AN2200" s="107" t="s">
        <v>49</v>
      </c>
      <c r="AO2200" s="109">
        <v>4041</v>
      </c>
    </row>
    <row r="2201" spans="31:41" ht="15" customHeight="1">
      <c r="AE2201" s="106">
        <v>45874</v>
      </c>
      <c r="AF2201" s="107" t="s">
        <v>63</v>
      </c>
      <c r="AG2201" s="107"/>
      <c r="AH2201" s="107">
        <v>4041</v>
      </c>
      <c r="AI2201" s="107">
        <v>10</v>
      </c>
      <c r="AJ2201" s="108">
        <v>14</v>
      </c>
      <c r="AK2201" s="108">
        <v>14.3</v>
      </c>
      <c r="AL2201" s="108">
        <v>0.5</v>
      </c>
      <c r="AM2201" s="107" t="s">
        <v>62</v>
      </c>
      <c r="AN2201" s="107" t="s">
        <v>49</v>
      </c>
      <c r="AO2201" s="109">
        <v>4041</v>
      </c>
    </row>
    <row r="2202" spans="31:41" ht="15" customHeight="1">
      <c r="AE2202" s="106">
        <v>45874</v>
      </c>
      <c r="AF2202" s="107" t="s">
        <v>115</v>
      </c>
      <c r="AG2202" s="107"/>
      <c r="AH2202" s="107">
        <v>4044</v>
      </c>
      <c r="AI2202" s="107">
        <v>10</v>
      </c>
      <c r="AJ2202" s="108">
        <v>6</v>
      </c>
      <c r="AK2202" s="108">
        <v>7</v>
      </c>
      <c r="AL2202" s="108">
        <v>1</v>
      </c>
      <c r="AM2202" s="107" t="s">
        <v>48</v>
      </c>
      <c r="AN2202" s="107" t="s">
        <v>49</v>
      </c>
      <c r="AO2202" s="109">
        <v>404</v>
      </c>
    </row>
    <row r="2203" spans="31:41" ht="15" customHeight="1">
      <c r="AE2203" s="106">
        <v>45874</v>
      </c>
      <c r="AF2203" s="107" t="s">
        <v>72</v>
      </c>
      <c r="AG2203" s="107" t="s">
        <v>73</v>
      </c>
      <c r="AH2203" s="107">
        <v>5400259621</v>
      </c>
      <c r="AI2203" s="107">
        <v>10</v>
      </c>
      <c r="AJ2203" s="108">
        <v>6</v>
      </c>
      <c r="AK2203" s="108">
        <v>14.3</v>
      </c>
      <c r="AL2203" s="108">
        <v>17</v>
      </c>
      <c r="AM2203" s="107" t="s">
        <v>370</v>
      </c>
      <c r="AN2203" s="107" t="s">
        <v>45</v>
      </c>
      <c r="AO2203" s="109" t="s">
        <v>61</v>
      </c>
    </row>
    <row r="2204" spans="31:41" ht="15" customHeight="1">
      <c r="AE2204" s="106">
        <v>45874</v>
      </c>
      <c r="AF2204" s="107" t="s">
        <v>56</v>
      </c>
      <c r="AG2204" s="107"/>
      <c r="AH2204" s="107">
        <v>5400261041</v>
      </c>
      <c r="AI2204" s="107">
        <v>10</v>
      </c>
      <c r="AJ2204" s="108">
        <v>12.45</v>
      </c>
      <c r="AK2204" s="108">
        <v>16</v>
      </c>
      <c r="AL2204" s="108">
        <v>3.25</v>
      </c>
      <c r="AM2204" s="107" t="s">
        <v>353</v>
      </c>
      <c r="AN2204" s="107" t="s">
        <v>91</v>
      </c>
      <c r="AO2204" s="109" t="s">
        <v>61</v>
      </c>
    </row>
    <row r="2205" spans="31:41" ht="15" customHeight="1">
      <c r="AE2205" s="106">
        <v>45874</v>
      </c>
      <c r="AF2205" s="107" t="s">
        <v>56</v>
      </c>
      <c r="AG2205" s="107"/>
      <c r="AH2205" s="107">
        <v>4041</v>
      </c>
      <c r="AI2205" s="107">
        <v>10</v>
      </c>
      <c r="AJ2205" s="108">
        <v>16</v>
      </c>
      <c r="AK2205" s="108">
        <v>16.45</v>
      </c>
      <c r="AL2205" s="108">
        <v>0.75</v>
      </c>
      <c r="AM2205" s="107" t="s">
        <v>62</v>
      </c>
      <c r="AN2205" s="107" t="s">
        <v>49</v>
      </c>
      <c r="AO2205" s="109">
        <v>4041</v>
      </c>
    </row>
    <row r="2206" spans="31:41" ht="15" customHeight="1">
      <c r="AE2206" s="106">
        <v>45874</v>
      </c>
      <c r="AF2206" s="107" t="s">
        <v>58</v>
      </c>
      <c r="AG2206" s="107"/>
      <c r="AH2206" s="107">
        <v>4044</v>
      </c>
      <c r="AI2206" s="107">
        <v>10</v>
      </c>
      <c r="AJ2206" s="108">
        <v>6</v>
      </c>
      <c r="AK2206" s="108">
        <v>7</v>
      </c>
      <c r="AL2206" s="108">
        <v>1</v>
      </c>
      <c r="AM2206" s="107" t="s">
        <v>48</v>
      </c>
      <c r="AN2206" s="107" t="s">
        <v>49</v>
      </c>
      <c r="AO2206" s="109">
        <v>404</v>
      </c>
    </row>
    <row r="2207" spans="31:41" ht="15" customHeight="1">
      <c r="AE2207" s="106">
        <v>45874</v>
      </c>
      <c r="AF2207" s="107" t="s">
        <v>338</v>
      </c>
      <c r="AG2207" s="107"/>
      <c r="AH2207" s="107">
        <v>4044</v>
      </c>
      <c r="AI2207" s="107">
        <v>10</v>
      </c>
      <c r="AJ2207" s="108">
        <v>9.3000000000000007</v>
      </c>
      <c r="AK2207" s="108">
        <v>14</v>
      </c>
      <c r="AL2207" s="108">
        <v>4.5</v>
      </c>
      <c r="AM2207" s="107" t="s">
        <v>48</v>
      </c>
      <c r="AN2207" s="107" t="s">
        <v>49</v>
      </c>
      <c r="AO2207" s="109">
        <v>404</v>
      </c>
    </row>
    <row r="2208" spans="31:41" ht="15" customHeight="1">
      <c r="AE2208" s="106">
        <v>45874</v>
      </c>
      <c r="AF2208" s="107" t="s">
        <v>72</v>
      </c>
      <c r="AG2208" s="107"/>
      <c r="AH2208" s="107">
        <v>4041</v>
      </c>
      <c r="AI2208" s="107">
        <v>10</v>
      </c>
      <c r="AJ2208" s="108">
        <v>14.3</v>
      </c>
      <c r="AK2208" s="108">
        <v>16.3</v>
      </c>
      <c r="AL2208" s="108">
        <v>2</v>
      </c>
      <c r="AM2208" s="107" t="s">
        <v>62</v>
      </c>
      <c r="AN2208" s="107" t="s">
        <v>49</v>
      </c>
      <c r="AO2208" s="109">
        <v>4041</v>
      </c>
    </row>
    <row r="2209" spans="31:41" ht="15" customHeight="1">
      <c r="AE2209" s="106">
        <v>45874</v>
      </c>
      <c r="AF2209" s="107" t="s">
        <v>112</v>
      </c>
      <c r="AG2209" s="107" t="s">
        <v>50</v>
      </c>
      <c r="AH2209" s="107">
        <v>4041</v>
      </c>
      <c r="AI2209" s="107">
        <v>10</v>
      </c>
      <c r="AJ2209" s="108">
        <v>6</v>
      </c>
      <c r="AK2209" s="108">
        <v>14</v>
      </c>
      <c r="AL2209" s="108">
        <v>16</v>
      </c>
      <c r="AM2209" s="107" t="s">
        <v>62</v>
      </c>
      <c r="AN2209" s="107" t="s">
        <v>49</v>
      </c>
      <c r="AO2209" s="109">
        <v>4041</v>
      </c>
    </row>
    <row r="2210" spans="31:41" ht="15" customHeight="1">
      <c r="AE2210" s="106">
        <v>45875</v>
      </c>
      <c r="AF2210" s="107" t="s">
        <v>73</v>
      </c>
      <c r="AG2210" s="107"/>
      <c r="AH2210" s="107">
        <v>4044</v>
      </c>
      <c r="AI2210" s="107">
        <v>10</v>
      </c>
      <c r="AJ2210" s="108">
        <v>6</v>
      </c>
      <c r="AK2210" s="108">
        <v>6.45</v>
      </c>
      <c r="AL2210" s="108">
        <v>0.75</v>
      </c>
      <c r="AM2210" s="107" t="s">
        <v>48</v>
      </c>
      <c r="AN2210" s="107" t="s">
        <v>49</v>
      </c>
      <c r="AO2210" s="109">
        <v>404</v>
      </c>
    </row>
    <row r="2211" spans="31:41" ht="15" customHeight="1">
      <c r="AE2211" s="106">
        <v>45875</v>
      </c>
      <c r="AF2211" s="107" t="s">
        <v>75</v>
      </c>
      <c r="AG2211" s="107"/>
      <c r="AH2211" s="107">
        <v>4044</v>
      </c>
      <c r="AI2211" s="107">
        <v>10</v>
      </c>
      <c r="AJ2211" s="108">
        <v>6</v>
      </c>
      <c r="AK2211" s="108">
        <v>6.3</v>
      </c>
      <c r="AL2211" s="108">
        <v>0.5</v>
      </c>
      <c r="AM2211" s="107" t="s">
        <v>48</v>
      </c>
      <c r="AN2211" s="107" t="s">
        <v>49</v>
      </c>
      <c r="AO2211" s="109">
        <v>404</v>
      </c>
    </row>
    <row r="2212" spans="31:41" ht="15" customHeight="1">
      <c r="AE2212" s="106">
        <v>45875</v>
      </c>
      <c r="AF2212" s="107" t="s">
        <v>114</v>
      </c>
      <c r="AG2212" s="107"/>
      <c r="AH2212" s="107">
        <v>4044</v>
      </c>
      <c r="AI2212" s="107">
        <v>10</v>
      </c>
      <c r="AJ2212" s="108">
        <v>6</v>
      </c>
      <c r="AK2212" s="108">
        <v>6.15</v>
      </c>
      <c r="AL2212" s="108">
        <v>0.25</v>
      </c>
      <c r="AM2212" s="107" t="s">
        <v>48</v>
      </c>
      <c r="AN2212" s="107" t="s">
        <v>49</v>
      </c>
      <c r="AO2212" s="109">
        <v>404</v>
      </c>
    </row>
    <row r="2213" spans="31:41" ht="15" customHeight="1">
      <c r="AE2213" s="106">
        <v>45875</v>
      </c>
      <c r="AF2213" s="107" t="s">
        <v>105</v>
      </c>
      <c r="AG2213" s="107" t="s">
        <v>338</v>
      </c>
      <c r="AH2213" s="107">
        <v>4044</v>
      </c>
      <c r="AI2213" s="107">
        <v>10</v>
      </c>
      <c r="AJ2213" s="108">
        <v>12</v>
      </c>
      <c r="AK2213" s="108">
        <v>14</v>
      </c>
      <c r="AL2213" s="108">
        <v>4</v>
      </c>
      <c r="AM2213" s="107" t="s">
        <v>48</v>
      </c>
      <c r="AN2213" s="107" t="s">
        <v>49</v>
      </c>
      <c r="AO2213" s="109">
        <v>404</v>
      </c>
    </row>
    <row r="2214" spans="31:41" ht="15" customHeight="1">
      <c r="AE2214" s="106">
        <v>45875</v>
      </c>
      <c r="AF2214" s="107" t="s">
        <v>50</v>
      </c>
      <c r="AG2214" s="107"/>
      <c r="AH2214" s="107">
        <v>4044</v>
      </c>
      <c r="AI2214" s="107">
        <v>10</v>
      </c>
      <c r="AJ2214" s="108">
        <v>10</v>
      </c>
      <c r="AK2214" s="108">
        <v>14</v>
      </c>
      <c r="AL2214" s="108">
        <v>4</v>
      </c>
      <c r="AM2214" s="107" t="s">
        <v>48</v>
      </c>
      <c r="AN2214" s="107" t="s">
        <v>49</v>
      </c>
      <c r="AO2214" s="109">
        <v>404</v>
      </c>
    </row>
    <row r="2215" spans="31:41" ht="15" customHeight="1">
      <c r="AE2215" s="106">
        <v>45875</v>
      </c>
      <c r="AF2215" s="107" t="s">
        <v>107</v>
      </c>
      <c r="AG2215" s="107" t="s">
        <v>94</v>
      </c>
      <c r="AH2215" s="107">
        <v>4042</v>
      </c>
      <c r="AI2215" s="107">
        <v>10</v>
      </c>
      <c r="AJ2215" s="108"/>
      <c r="AK2215" s="108"/>
      <c r="AL2215" s="108">
        <v>16</v>
      </c>
      <c r="AM2215" s="107" t="s">
        <v>53</v>
      </c>
      <c r="AN2215" s="107" t="s">
        <v>49</v>
      </c>
      <c r="AO2215" s="109">
        <v>404</v>
      </c>
    </row>
    <row r="2216" spans="31:41" ht="15" customHeight="1">
      <c r="AE2216" s="106">
        <v>45875</v>
      </c>
      <c r="AF2216" s="107" t="s">
        <v>58</v>
      </c>
      <c r="AG2216" s="107" t="s">
        <v>64</v>
      </c>
      <c r="AH2216" s="107">
        <v>4042</v>
      </c>
      <c r="AI2216" s="107">
        <v>10</v>
      </c>
      <c r="AJ2216" s="108"/>
      <c r="AK2216" s="108"/>
      <c r="AL2216" s="108">
        <v>16</v>
      </c>
      <c r="AM2216" s="107" t="s">
        <v>53</v>
      </c>
      <c r="AN2216" s="107" t="s">
        <v>49</v>
      </c>
      <c r="AO2216" s="109">
        <v>404</v>
      </c>
    </row>
    <row r="2217" spans="31:41" ht="15" customHeight="1">
      <c r="AE2217" s="106">
        <v>45875</v>
      </c>
      <c r="AF2217" s="107" t="s">
        <v>59</v>
      </c>
      <c r="AG2217" s="107" t="s">
        <v>87</v>
      </c>
      <c r="AH2217" s="107">
        <v>4042</v>
      </c>
      <c r="AI2217" s="107">
        <v>10</v>
      </c>
      <c r="AJ2217" s="108"/>
      <c r="AK2217" s="108"/>
      <c r="AL2217" s="108">
        <v>16</v>
      </c>
      <c r="AM2217" s="107" t="s">
        <v>53</v>
      </c>
      <c r="AN2217" s="107" t="s">
        <v>49</v>
      </c>
      <c r="AO2217" s="109">
        <v>404</v>
      </c>
    </row>
    <row r="2218" spans="31:41" ht="15" customHeight="1">
      <c r="AE2218" s="106">
        <v>45875</v>
      </c>
      <c r="AF2218" s="107" t="s">
        <v>322</v>
      </c>
      <c r="AG2218" s="107" t="s">
        <v>373</v>
      </c>
      <c r="AH2218" s="107">
        <v>5400258178</v>
      </c>
      <c r="AI2218" s="107">
        <v>10</v>
      </c>
      <c r="AJ2218" s="108">
        <v>6</v>
      </c>
      <c r="AK2218" s="108">
        <v>14</v>
      </c>
      <c r="AL2218" s="108">
        <v>16</v>
      </c>
      <c r="AM2218" s="107" t="s">
        <v>320</v>
      </c>
      <c r="AN2218" s="107" t="s">
        <v>49</v>
      </c>
      <c r="AO2218" s="109" t="s">
        <v>46</v>
      </c>
    </row>
    <row r="2219" spans="31:41" ht="15" customHeight="1">
      <c r="AE2219" s="106">
        <v>45875</v>
      </c>
      <c r="AF2219" s="107" t="s">
        <v>82</v>
      </c>
      <c r="AG2219" s="107" t="s">
        <v>66</v>
      </c>
      <c r="AH2219" s="107">
        <v>4042</v>
      </c>
      <c r="AI2219" s="107">
        <v>10</v>
      </c>
      <c r="AJ2219" s="108"/>
      <c r="AK2219" s="108"/>
      <c r="AL2219" s="108">
        <v>16</v>
      </c>
      <c r="AM2219" s="107" t="s">
        <v>53</v>
      </c>
      <c r="AN2219" s="107" t="s">
        <v>49</v>
      </c>
      <c r="AO2219" s="109">
        <v>404</v>
      </c>
    </row>
    <row r="2220" spans="31:41" ht="15" customHeight="1">
      <c r="AE2220" s="106">
        <v>45875</v>
      </c>
      <c r="AF2220" s="107" t="s">
        <v>89</v>
      </c>
      <c r="AG2220" s="107" t="s">
        <v>77</v>
      </c>
      <c r="AH2220" s="107">
        <v>4042</v>
      </c>
      <c r="AI2220" s="107">
        <v>10</v>
      </c>
      <c r="AJ2220" s="108"/>
      <c r="AK2220" s="108"/>
      <c r="AL2220" s="108">
        <v>16</v>
      </c>
      <c r="AM2220" s="107" t="s">
        <v>53</v>
      </c>
      <c r="AN2220" s="107" t="s">
        <v>49</v>
      </c>
      <c r="AO2220" s="109">
        <v>404</v>
      </c>
    </row>
    <row r="2221" spans="31:41" ht="15" customHeight="1">
      <c r="AE2221" s="106">
        <v>45875</v>
      </c>
      <c r="AF2221" s="107" t="s">
        <v>51</v>
      </c>
      <c r="AG2221" s="107" t="s">
        <v>374</v>
      </c>
      <c r="AH2221" s="107">
        <v>4042</v>
      </c>
      <c r="AI2221" s="107">
        <v>10</v>
      </c>
      <c r="AJ2221" s="108"/>
      <c r="AK2221" s="108"/>
      <c r="AL2221" s="108">
        <v>16</v>
      </c>
      <c r="AM2221" s="107" t="s">
        <v>53</v>
      </c>
      <c r="AN2221" s="107" t="s">
        <v>49</v>
      </c>
      <c r="AO2221" s="109">
        <v>404</v>
      </c>
    </row>
    <row r="2222" spans="31:41" ht="15" customHeight="1">
      <c r="AE2222" s="106">
        <v>45875</v>
      </c>
      <c r="AF2222" s="107" t="s">
        <v>54</v>
      </c>
      <c r="AG2222" s="107" t="s">
        <v>113</v>
      </c>
      <c r="AH2222" s="107">
        <v>4043</v>
      </c>
      <c r="AI2222" s="107">
        <v>10</v>
      </c>
      <c r="AJ2222" s="108"/>
      <c r="AK2222" s="108"/>
      <c r="AL2222" s="108">
        <v>16</v>
      </c>
      <c r="AM2222" s="107" t="s">
        <v>22</v>
      </c>
      <c r="AN2222" s="107" t="s">
        <v>49</v>
      </c>
      <c r="AO2222" s="109">
        <v>404</v>
      </c>
    </row>
    <row r="2223" spans="31:41" ht="15" customHeight="1">
      <c r="AE2223" s="106">
        <v>45875</v>
      </c>
      <c r="AF2223" s="107" t="s">
        <v>72</v>
      </c>
      <c r="AG2223" s="107"/>
      <c r="AH2223" s="107">
        <v>5400257749</v>
      </c>
      <c r="AI2223" s="107">
        <v>10</v>
      </c>
      <c r="AJ2223" s="108">
        <v>6</v>
      </c>
      <c r="AK2223" s="108">
        <v>12</v>
      </c>
      <c r="AL2223" s="108">
        <v>6</v>
      </c>
      <c r="AM2223" s="107" t="s">
        <v>325</v>
      </c>
      <c r="AN2223" s="107" t="s">
        <v>45</v>
      </c>
      <c r="AO2223" s="109" t="s">
        <v>124</v>
      </c>
    </row>
    <row r="2224" spans="31:41" ht="15" customHeight="1">
      <c r="AE2224" s="106">
        <v>45875</v>
      </c>
      <c r="AF2224" s="107" t="s">
        <v>72</v>
      </c>
      <c r="AG2224" s="107" t="s">
        <v>73</v>
      </c>
      <c r="AH2224" s="107">
        <v>5400257580</v>
      </c>
      <c r="AI2224" s="107">
        <v>10</v>
      </c>
      <c r="AJ2224" s="108">
        <v>12</v>
      </c>
      <c r="AK2224" s="108">
        <v>14</v>
      </c>
      <c r="AL2224" s="108">
        <v>4</v>
      </c>
      <c r="AM2224" s="107" t="s">
        <v>271</v>
      </c>
      <c r="AN2224" s="107" t="s">
        <v>49</v>
      </c>
      <c r="AO2224" s="109" t="s">
        <v>61</v>
      </c>
    </row>
    <row r="2225" spans="31:41" ht="15" customHeight="1">
      <c r="AE2225" s="106">
        <v>45875</v>
      </c>
      <c r="AF2225" s="107" t="s">
        <v>63</v>
      </c>
      <c r="AG2225" s="107" t="s">
        <v>267</v>
      </c>
      <c r="AH2225" s="107">
        <v>5400259468</v>
      </c>
      <c r="AI2225" s="107">
        <v>10</v>
      </c>
      <c r="AJ2225" s="108">
        <v>6</v>
      </c>
      <c r="AK2225" s="108">
        <v>14</v>
      </c>
      <c r="AL2225" s="108">
        <v>16</v>
      </c>
      <c r="AM2225" s="107" t="s">
        <v>354</v>
      </c>
      <c r="AN2225" s="107" t="s">
        <v>45</v>
      </c>
      <c r="AO2225" s="109" t="s">
        <v>61</v>
      </c>
    </row>
    <row r="2226" spans="31:41" ht="15" customHeight="1">
      <c r="AE2226" s="106">
        <v>45875</v>
      </c>
      <c r="AF2226" s="107" t="s">
        <v>65</v>
      </c>
      <c r="AG2226" s="107" t="s">
        <v>264</v>
      </c>
      <c r="AH2226" s="107">
        <v>5400259463</v>
      </c>
      <c r="AI2226" s="107">
        <v>10</v>
      </c>
      <c r="AJ2226" s="108">
        <v>6</v>
      </c>
      <c r="AK2226" s="108">
        <v>14</v>
      </c>
      <c r="AL2226" s="108">
        <v>16</v>
      </c>
      <c r="AM2226" s="107" t="s">
        <v>368</v>
      </c>
      <c r="AN2226" s="107" t="s">
        <v>45</v>
      </c>
      <c r="AO2226" s="109" t="s">
        <v>61</v>
      </c>
    </row>
    <row r="2227" spans="31:41" ht="15" customHeight="1">
      <c r="AE2227" s="106">
        <v>45875</v>
      </c>
      <c r="AF2227" s="107" t="s">
        <v>115</v>
      </c>
      <c r="AG2227" s="107" t="s">
        <v>78</v>
      </c>
      <c r="AH2227" s="107">
        <v>5400251870</v>
      </c>
      <c r="AI2227" s="107">
        <v>10</v>
      </c>
      <c r="AJ2227" s="108">
        <v>6</v>
      </c>
      <c r="AK2227" s="108">
        <v>14</v>
      </c>
      <c r="AL2227" s="108">
        <v>16</v>
      </c>
      <c r="AM2227" s="107" t="s">
        <v>283</v>
      </c>
      <c r="AN2227" s="107" t="s">
        <v>45</v>
      </c>
      <c r="AO2227" s="109" t="s">
        <v>61</v>
      </c>
    </row>
    <row r="2228" spans="31:41" ht="15" customHeight="1">
      <c r="AE2228" s="106">
        <v>45875</v>
      </c>
      <c r="AF2228" s="107" t="s">
        <v>68</v>
      </c>
      <c r="AG2228" s="107" t="s">
        <v>69</v>
      </c>
      <c r="AH2228" s="107">
        <v>4047</v>
      </c>
      <c r="AI2228" s="107">
        <v>10</v>
      </c>
      <c r="AJ2228" s="108">
        <v>6</v>
      </c>
      <c r="AK2228" s="108">
        <v>12</v>
      </c>
      <c r="AL2228" s="108">
        <v>12</v>
      </c>
      <c r="AM2228" s="107" t="s">
        <v>70</v>
      </c>
      <c r="AN2228" s="107" t="s">
        <v>49</v>
      </c>
      <c r="AO2228" s="109">
        <v>4047</v>
      </c>
    </row>
    <row r="2229" spans="31:41" ht="15" customHeight="1">
      <c r="AE2229" s="106">
        <v>45875</v>
      </c>
      <c r="AF2229" s="107" t="s">
        <v>68</v>
      </c>
      <c r="AG2229" s="107" t="s">
        <v>69</v>
      </c>
      <c r="AH2229" s="107">
        <v>5400259928</v>
      </c>
      <c r="AI2229" s="107">
        <v>10</v>
      </c>
      <c r="AJ2229" s="108">
        <v>12</v>
      </c>
      <c r="AK2229" s="108">
        <v>14</v>
      </c>
      <c r="AL2229" s="108">
        <v>4</v>
      </c>
      <c r="AM2229" s="107" t="s">
        <v>375</v>
      </c>
      <c r="AN2229" s="107" t="s">
        <v>45</v>
      </c>
      <c r="AO2229" s="109" t="s">
        <v>119</v>
      </c>
    </row>
    <row r="2230" spans="31:41" ht="15" customHeight="1">
      <c r="AE2230" s="106">
        <v>45875</v>
      </c>
      <c r="AF2230" s="107" t="s">
        <v>88</v>
      </c>
      <c r="AG2230" s="107"/>
      <c r="AH2230" s="107">
        <v>5400258561</v>
      </c>
      <c r="AI2230" s="107">
        <v>10</v>
      </c>
      <c r="AJ2230" s="108">
        <v>6</v>
      </c>
      <c r="AK2230" s="108">
        <v>15</v>
      </c>
      <c r="AL2230" s="108">
        <v>9</v>
      </c>
      <c r="AM2230" s="107" t="s">
        <v>328</v>
      </c>
      <c r="AN2230" s="107" t="s">
        <v>45</v>
      </c>
      <c r="AO2230" s="109" t="s">
        <v>46</v>
      </c>
    </row>
    <row r="2231" spans="31:41" ht="15" customHeight="1">
      <c r="AE2231" s="106">
        <v>45875</v>
      </c>
      <c r="AF2231" s="107" t="s">
        <v>75</v>
      </c>
      <c r="AG2231" s="107" t="s">
        <v>88</v>
      </c>
      <c r="AH2231" s="107">
        <v>5400261352</v>
      </c>
      <c r="AI2231" s="107">
        <v>10</v>
      </c>
      <c r="AJ2231" s="108">
        <v>15.4</v>
      </c>
      <c r="AK2231" s="108">
        <v>17.399999999999999</v>
      </c>
      <c r="AL2231" s="108">
        <v>4</v>
      </c>
      <c r="AM2231" s="107" t="s">
        <v>376</v>
      </c>
      <c r="AN2231" s="107" t="s">
        <v>45</v>
      </c>
      <c r="AO2231" s="109" t="s">
        <v>61</v>
      </c>
    </row>
    <row r="2232" spans="31:41" ht="15" customHeight="1">
      <c r="AE2232" s="106">
        <v>45875</v>
      </c>
      <c r="AF2232" s="107" t="s">
        <v>43</v>
      </c>
      <c r="AG2232" s="107"/>
      <c r="AH2232" s="107">
        <v>5400261041</v>
      </c>
      <c r="AI2232" s="107">
        <v>10</v>
      </c>
      <c r="AJ2232" s="108">
        <v>6</v>
      </c>
      <c r="AK2232" s="108">
        <v>16</v>
      </c>
      <c r="AL2232" s="108">
        <v>10</v>
      </c>
      <c r="AM2232" s="107" t="s">
        <v>377</v>
      </c>
      <c r="AN2232" s="107" t="s">
        <v>91</v>
      </c>
      <c r="AO2232" s="109" t="s">
        <v>61</v>
      </c>
    </row>
    <row r="2233" spans="31:41" ht="15" customHeight="1">
      <c r="AE2233" s="106">
        <v>45875</v>
      </c>
      <c r="AF2233" s="107" t="s">
        <v>143</v>
      </c>
      <c r="AG2233" s="107" t="s">
        <v>309</v>
      </c>
      <c r="AH2233" s="107">
        <v>5400259651</v>
      </c>
      <c r="AI2233" s="107">
        <v>10</v>
      </c>
      <c r="AJ2233" s="108">
        <v>6</v>
      </c>
      <c r="AK2233" s="108">
        <v>18.3</v>
      </c>
      <c r="AL2233" s="108">
        <v>25</v>
      </c>
      <c r="AM2233" s="107" t="s">
        <v>363</v>
      </c>
      <c r="AN2233" s="107" t="s">
        <v>45</v>
      </c>
      <c r="AO2233" s="109" t="s">
        <v>61</v>
      </c>
    </row>
    <row r="2234" spans="31:41" ht="15" customHeight="1">
      <c r="AE2234" s="106">
        <v>45875</v>
      </c>
      <c r="AF2234" s="107" t="s">
        <v>144</v>
      </c>
      <c r="AG2234" s="107"/>
      <c r="AH2234" s="107">
        <v>5400259651</v>
      </c>
      <c r="AI2234" s="107">
        <v>10</v>
      </c>
      <c r="AJ2234" s="108">
        <v>6</v>
      </c>
      <c r="AK2234" s="108">
        <v>14</v>
      </c>
      <c r="AL2234" s="108">
        <v>8</v>
      </c>
      <c r="AM2234" s="107" t="s">
        <v>363</v>
      </c>
      <c r="AN2234" s="107" t="s">
        <v>45</v>
      </c>
      <c r="AO2234" s="109" t="s">
        <v>61</v>
      </c>
    </row>
    <row r="2235" spans="31:41" ht="15" customHeight="1">
      <c r="AE2235" s="106">
        <v>45875</v>
      </c>
      <c r="AF2235" s="107" t="s">
        <v>155</v>
      </c>
      <c r="AG2235" s="107" t="s">
        <v>84</v>
      </c>
      <c r="AH2235" s="107">
        <v>5400259651</v>
      </c>
      <c r="AI2235" s="107">
        <v>10</v>
      </c>
      <c r="AJ2235" s="108">
        <v>6</v>
      </c>
      <c r="AK2235" s="108">
        <v>18.3</v>
      </c>
      <c r="AL2235" s="108">
        <v>25</v>
      </c>
      <c r="AM2235" s="107" t="s">
        <v>363</v>
      </c>
      <c r="AN2235" s="107" t="s">
        <v>45</v>
      </c>
      <c r="AO2235" s="109" t="s">
        <v>61</v>
      </c>
    </row>
    <row r="2236" spans="31:41" ht="15" customHeight="1">
      <c r="AE2236" s="106">
        <v>45875</v>
      </c>
      <c r="AF2236" s="107" t="s">
        <v>73</v>
      </c>
      <c r="AG2236" s="107"/>
      <c r="AH2236" s="107">
        <v>5400259651</v>
      </c>
      <c r="AI2236" s="107">
        <v>10</v>
      </c>
      <c r="AJ2236" s="108">
        <v>14</v>
      </c>
      <c r="AK2236" s="108">
        <v>18.3</v>
      </c>
      <c r="AL2236" s="108">
        <v>4.5</v>
      </c>
      <c r="AM2236" s="107" t="s">
        <v>363</v>
      </c>
      <c r="AN2236" s="107" t="s">
        <v>45</v>
      </c>
      <c r="AO2236" s="109" t="s">
        <v>61</v>
      </c>
    </row>
    <row r="2237" spans="31:41" ht="15" customHeight="1">
      <c r="AE2237" s="106">
        <v>45875</v>
      </c>
      <c r="AF2237" s="107" t="s">
        <v>42</v>
      </c>
      <c r="AG2237" s="107" t="s">
        <v>378</v>
      </c>
      <c r="AH2237" s="107">
        <v>5400259464</v>
      </c>
      <c r="AI2237" s="107">
        <v>10</v>
      </c>
      <c r="AJ2237" s="108">
        <v>6</v>
      </c>
      <c r="AK2237" s="108">
        <v>14</v>
      </c>
      <c r="AL2237" s="108">
        <v>16</v>
      </c>
      <c r="AM2237" s="107" t="s">
        <v>359</v>
      </c>
      <c r="AN2237" s="107" t="s">
        <v>45</v>
      </c>
      <c r="AO2237" s="109" t="s">
        <v>46</v>
      </c>
    </row>
    <row r="2238" spans="31:41" ht="15" customHeight="1">
      <c r="AE2238" s="106">
        <v>45875</v>
      </c>
      <c r="AF2238" s="107" t="s">
        <v>96</v>
      </c>
      <c r="AG2238" s="107" t="s">
        <v>52</v>
      </c>
      <c r="AH2238" s="107">
        <v>5400259470</v>
      </c>
      <c r="AI2238" s="107">
        <v>10</v>
      </c>
      <c r="AJ2238" s="108">
        <v>6</v>
      </c>
      <c r="AK2238" s="108">
        <v>14</v>
      </c>
      <c r="AL2238" s="108">
        <v>16</v>
      </c>
      <c r="AM2238" s="107" t="s">
        <v>366</v>
      </c>
      <c r="AN2238" s="107" t="s">
        <v>45</v>
      </c>
      <c r="AO2238" s="109" t="s">
        <v>46</v>
      </c>
    </row>
    <row r="2239" spans="31:41" ht="15" customHeight="1">
      <c r="AE2239" s="106">
        <v>45875</v>
      </c>
      <c r="AF2239" s="107" t="s">
        <v>102</v>
      </c>
      <c r="AG2239" s="107" t="s">
        <v>103</v>
      </c>
      <c r="AH2239" s="107">
        <v>5400259461</v>
      </c>
      <c r="AI2239" s="107">
        <v>10</v>
      </c>
      <c r="AJ2239" s="108">
        <v>6</v>
      </c>
      <c r="AK2239" s="108">
        <v>14</v>
      </c>
      <c r="AL2239" s="108">
        <v>16</v>
      </c>
      <c r="AM2239" s="107" t="s">
        <v>358</v>
      </c>
      <c r="AN2239" s="107" t="s">
        <v>45</v>
      </c>
      <c r="AO2239" s="109" t="s">
        <v>46</v>
      </c>
    </row>
    <row r="2240" spans="31:41" ht="15" customHeight="1">
      <c r="AE2240" s="106">
        <v>45875</v>
      </c>
      <c r="AF2240" s="107" t="s">
        <v>100</v>
      </c>
      <c r="AG2240" s="107" t="s">
        <v>99</v>
      </c>
      <c r="AH2240" s="107">
        <v>5400259470</v>
      </c>
      <c r="AI2240" s="107">
        <v>10</v>
      </c>
      <c r="AJ2240" s="108">
        <v>6</v>
      </c>
      <c r="AK2240" s="108">
        <v>14</v>
      </c>
      <c r="AL2240" s="108">
        <v>16</v>
      </c>
      <c r="AM2240" s="107" t="s">
        <v>366</v>
      </c>
      <c r="AN2240" s="107" t="s">
        <v>45</v>
      </c>
      <c r="AO2240" s="109" t="s">
        <v>46</v>
      </c>
    </row>
    <row r="2241" spans="31:41" ht="15" customHeight="1">
      <c r="AE2241" s="106">
        <v>45875</v>
      </c>
      <c r="AF2241" s="107" t="s">
        <v>105</v>
      </c>
      <c r="AG2241" s="107" t="s">
        <v>338</v>
      </c>
      <c r="AH2241" s="107">
        <v>5400257401</v>
      </c>
      <c r="AI2241" s="107">
        <v>10</v>
      </c>
      <c r="AJ2241" s="108">
        <v>6</v>
      </c>
      <c r="AK2241" s="108">
        <v>12</v>
      </c>
      <c r="AL2241" s="108">
        <v>12</v>
      </c>
      <c r="AM2241" s="107" t="s">
        <v>252</v>
      </c>
      <c r="AN2241" s="107" t="s">
        <v>45</v>
      </c>
      <c r="AO2241" s="109" t="s">
        <v>46</v>
      </c>
    </row>
    <row r="2242" spans="31:41" ht="15" customHeight="1">
      <c r="AE2242" s="106">
        <v>45875</v>
      </c>
      <c r="AF2242" s="107" t="s">
        <v>73</v>
      </c>
      <c r="AG2242" s="107"/>
      <c r="AH2242" s="107">
        <v>5400257749</v>
      </c>
      <c r="AI2242" s="107">
        <v>10</v>
      </c>
      <c r="AJ2242" s="108">
        <v>6.45</v>
      </c>
      <c r="AK2242" s="108">
        <v>12</v>
      </c>
      <c r="AL2242" s="108">
        <v>5.25</v>
      </c>
      <c r="AM2242" s="107" t="s">
        <v>325</v>
      </c>
      <c r="AN2242" s="107" t="s">
        <v>45</v>
      </c>
      <c r="AO2242" s="109" t="s">
        <v>124</v>
      </c>
    </row>
    <row r="2243" spans="31:41" ht="15" customHeight="1">
      <c r="AE2243" s="106">
        <v>45875</v>
      </c>
      <c r="AF2243" s="107" t="s">
        <v>75</v>
      </c>
      <c r="AG2243" s="107"/>
      <c r="AH2243" s="107">
        <v>5400258561</v>
      </c>
      <c r="AI2243" s="107">
        <v>10</v>
      </c>
      <c r="AJ2243" s="108">
        <v>6.3</v>
      </c>
      <c r="AK2243" s="108">
        <v>15</v>
      </c>
      <c r="AL2243" s="108">
        <v>8.5</v>
      </c>
      <c r="AM2243" s="107" t="s">
        <v>328</v>
      </c>
      <c r="AN2243" s="107" t="s">
        <v>45</v>
      </c>
      <c r="AO2243" s="109" t="s">
        <v>46</v>
      </c>
    </row>
    <row r="2244" spans="31:41" ht="15" customHeight="1">
      <c r="AE2244" s="106">
        <v>45875</v>
      </c>
      <c r="AF2244" s="107" t="s">
        <v>108</v>
      </c>
      <c r="AG2244" s="107" t="s">
        <v>112</v>
      </c>
      <c r="AH2244" s="107">
        <v>4041</v>
      </c>
      <c r="AI2244" s="107">
        <v>10</v>
      </c>
      <c r="AJ2244" s="108">
        <v>6</v>
      </c>
      <c r="AK2244" s="108">
        <v>14</v>
      </c>
      <c r="AL2244" s="108">
        <v>16</v>
      </c>
      <c r="AM2244" s="107" t="s">
        <v>62</v>
      </c>
      <c r="AN2244" s="107" t="s">
        <v>49</v>
      </c>
      <c r="AO2244" s="109">
        <v>4041</v>
      </c>
    </row>
    <row r="2245" spans="31:41" ht="15" customHeight="1">
      <c r="AE2245" s="106">
        <v>45875</v>
      </c>
      <c r="AF2245" s="107" t="s">
        <v>50</v>
      </c>
      <c r="AG2245" s="107"/>
      <c r="AH2245" s="107">
        <v>4041</v>
      </c>
      <c r="AI2245" s="107">
        <v>10</v>
      </c>
      <c r="AJ2245" s="108">
        <v>6</v>
      </c>
      <c r="AK2245" s="108">
        <v>10</v>
      </c>
      <c r="AL2245" s="108">
        <v>4</v>
      </c>
      <c r="AM2245" s="107" t="s">
        <v>62</v>
      </c>
      <c r="AN2245" s="107" t="s">
        <v>49</v>
      </c>
      <c r="AO2245" s="109">
        <v>4041</v>
      </c>
    </row>
    <row r="2246" spans="31:41" ht="15" customHeight="1">
      <c r="AE2246" s="106">
        <v>45875</v>
      </c>
      <c r="AF2246" s="107" t="s">
        <v>114</v>
      </c>
      <c r="AG2246" s="107"/>
      <c r="AH2246" s="107">
        <v>23134</v>
      </c>
      <c r="AI2246" s="107">
        <v>20</v>
      </c>
      <c r="AJ2246" s="108">
        <v>6.15</v>
      </c>
      <c r="AK2246" s="108">
        <v>14</v>
      </c>
      <c r="AL2246" s="108">
        <v>7.75</v>
      </c>
      <c r="AM2246" s="107" t="s">
        <v>156</v>
      </c>
      <c r="AN2246" s="107" t="s">
        <v>49</v>
      </c>
      <c r="AO2246" s="109" t="s">
        <v>46</v>
      </c>
    </row>
    <row r="2247" spans="31:41" ht="15" customHeight="1">
      <c r="AE2247" s="106">
        <v>45875</v>
      </c>
      <c r="AF2247" s="107" t="s">
        <v>63</v>
      </c>
      <c r="AG2247" s="107"/>
      <c r="AH2247" s="107">
        <v>4041</v>
      </c>
      <c r="AI2247" s="107">
        <v>10</v>
      </c>
      <c r="AJ2247" s="108">
        <v>5.3</v>
      </c>
      <c r="AK2247" s="108">
        <v>6</v>
      </c>
      <c r="AL2247" s="108">
        <v>0.5</v>
      </c>
      <c r="AM2247" s="107" t="s">
        <v>62</v>
      </c>
      <c r="AN2247" s="107" t="s">
        <v>49</v>
      </c>
      <c r="AO2247" s="109">
        <v>4041</v>
      </c>
    </row>
    <row r="2248" spans="31:41" ht="15" customHeight="1">
      <c r="AE2248" s="106">
        <v>45875</v>
      </c>
      <c r="AF2248" s="107" t="s">
        <v>109</v>
      </c>
      <c r="AG2248" s="107"/>
      <c r="AH2248" s="107">
        <v>4041</v>
      </c>
      <c r="AI2248" s="107">
        <v>10</v>
      </c>
      <c r="AJ2248" s="108">
        <v>7.15</v>
      </c>
      <c r="AK2248" s="108">
        <v>17.149999999999999</v>
      </c>
      <c r="AL2248" s="108">
        <v>9.25</v>
      </c>
      <c r="AM2248" s="107" t="s">
        <v>62</v>
      </c>
      <c r="AN2248" s="107" t="s">
        <v>49</v>
      </c>
      <c r="AO2248" s="109">
        <v>4041</v>
      </c>
    </row>
    <row r="2249" spans="31:41" ht="15" customHeight="1">
      <c r="AE2249" s="106">
        <v>45875</v>
      </c>
      <c r="AF2249" s="107" t="s">
        <v>56</v>
      </c>
      <c r="AG2249" s="107"/>
      <c r="AH2249" s="107">
        <v>4041</v>
      </c>
      <c r="AI2249" s="107">
        <v>10</v>
      </c>
      <c r="AJ2249" s="108">
        <v>7.45</v>
      </c>
      <c r="AK2249" s="108">
        <v>16.45</v>
      </c>
      <c r="AL2249" s="108">
        <v>8.25</v>
      </c>
      <c r="AM2249" s="107" t="s">
        <v>62</v>
      </c>
      <c r="AN2249" s="107" t="s">
        <v>49</v>
      </c>
      <c r="AO2249" s="109">
        <v>4041</v>
      </c>
    </row>
    <row r="2250" spans="31:41" ht="15" customHeight="1">
      <c r="AE2250" s="106">
        <v>45875</v>
      </c>
      <c r="AF2250" s="107" t="s">
        <v>110</v>
      </c>
      <c r="AG2250" s="107"/>
      <c r="AH2250" s="107">
        <v>23134</v>
      </c>
      <c r="AI2250" s="107">
        <v>10</v>
      </c>
      <c r="AJ2250" s="108">
        <v>6</v>
      </c>
      <c r="AK2250" s="108">
        <v>14</v>
      </c>
      <c r="AL2250" s="108">
        <v>8</v>
      </c>
      <c r="AM2250" s="107" t="s">
        <v>111</v>
      </c>
      <c r="AN2250" s="107" t="s">
        <v>49</v>
      </c>
      <c r="AO2250" s="109" t="s">
        <v>61</v>
      </c>
    </row>
    <row r="2251" spans="31:41" ht="15" customHeight="1">
      <c r="AE2251" s="106">
        <v>45875</v>
      </c>
      <c r="AF2251" s="107" t="s">
        <v>157</v>
      </c>
      <c r="AG2251" s="107"/>
      <c r="AH2251" s="107">
        <v>4042</v>
      </c>
      <c r="AI2251" s="107">
        <v>10</v>
      </c>
      <c r="AJ2251" s="108">
        <v>6</v>
      </c>
      <c r="AK2251" s="108">
        <v>14</v>
      </c>
      <c r="AL2251" s="108">
        <v>8</v>
      </c>
      <c r="AM2251" s="107" t="s">
        <v>53</v>
      </c>
      <c r="AN2251" s="107" t="s">
        <v>49</v>
      </c>
      <c r="AO2251" s="109">
        <v>404</v>
      </c>
    </row>
    <row r="2252" spans="31:41" ht="15" customHeight="1">
      <c r="AE2252" s="106">
        <v>45876</v>
      </c>
      <c r="AF2252" s="107" t="s">
        <v>75</v>
      </c>
      <c r="AG2252" s="107" t="s">
        <v>88</v>
      </c>
      <c r="AH2252" s="107">
        <v>4044</v>
      </c>
      <c r="AI2252" s="107">
        <v>10</v>
      </c>
      <c r="AJ2252" s="108">
        <v>12.3</v>
      </c>
      <c r="AK2252" s="108">
        <v>14</v>
      </c>
      <c r="AL2252" s="108">
        <v>3</v>
      </c>
      <c r="AM2252" s="107" t="s">
        <v>48</v>
      </c>
      <c r="AN2252" s="107" t="s">
        <v>49</v>
      </c>
      <c r="AO2252" s="109">
        <v>404</v>
      </c>
    </row>
    <row r="2253" spans="31:41" ht="15" customHeight="1">
      <c r="AE2253" s="106">
        <v>45876</v>
      </c>
      <c r="AF2253" s="107" t="s">
        <v>109</v>
      </c>
      <c r="AG2253" s="107"/>
      <c r="AH2253" s="107">
        <v>4044</v>
      </c>
      <c r="AI2253" s="107">
        <v>10</v>
      </c>
      <c r="AJ2253" s="108">
        <v>7.45</v>
      </c>
      <c r="AK2253" s="108">
        <v>12</v>
      </c>
      <c r="AL2253" s="108">
        <v>4.25</v>
      </c>
      <c r="AM2253" s="107" t="s">
        <v>48</v>
      </c>
      <c r="AN2253" s="107" t="s">
        <v>49</v>
      </c>
      <c r="AO2253" s="109">
        <v>404</v>
      </c>
    </row>
    <row r="2254" spans="31:41" ht="15" customHeight="1">
      <c r="AE2254" s="106">
        <v>45876</v>
      </c>
      <c r="AF2254" s="107" t="s">
        <v>109</v>
      </c>
      <c r="AG2254" s="107"/>
      <c r="AH2254" s="107">
        <v>4041</v>
      </c>
      <c r="AI2254" s="107">
        <v>10</v>
      </c>
      <c r="AJ2254" s="108">
        <v>12.45</v>
      </c>
      <c r="AK2254" s="108">
        <v>16.45</v>
      </c>
      <c r="AL2254" s="108">
        <v>4</v>
      </c>
      <c r="AM2254" s="107" t="s">
        <v>62</v>
      </c>
      <c r="AN2254" s="107" t="s">
        <v>49</v>
      </c>
      <c r="AO2254" s="109">
        <v>4041</v>
      </c>
    </row>
    <row r="2255" spans="31:41" ht="15" customHeight="1">
      <c r="AE2255" s="106">
        <v>45876</v>
      </c>
      <c r="AF2255" s="107" t="s">
        <v>107</v>
      </c>
      <c r="AG2255" s="107" t="s">
        <v>94</v>
      </c>
      <c r="AH2255" s="107">
        <v>4042</v>
      </c>
      <c r="AI2255" s="107">
        <v>10</v>
      </c>
      <c r="AJ2255" s="108"/>
      <c r="AK2255" s="108"/>
      <c r="AL2255" s="108">
        <v>16</v>
      </c>
      <c r="AM2255" s="107" t="s">
        <v>53</v>
      </c>
      <c r="AN2255" s="107" t="s">
        <v>49</v>
      </c>
      <c r="AO2255" s="109">
        <v>404</v>
      </c>
    </row>
    <row r="2256" spans="31:41" ht="15" customHeight="1">
      <c r="AE2256" s="106">
        <v>45876</v>
      </c>
      <c r="AF2256" s="107" t="s">
        <v>64</v>
      </c>
      <c r="AG2256" s="107" t="s">
        <v>99</v>
      </c>
      <c r="AH2256" s="107">
        <v>4042</v>
      </c>
      <c r="AI2256" s="107">
        <v>10</v>
      </c>
      <c r="AJ2256" s="108"/>
      <c r="AK2256" s="108"/>
      <c r="AL2256" s="108">
        <v>16</v>
      </c>
      <c r="AM2256" s="107" t="s">
        <v>53</v>
      </c>
      <c r="AN2256" s="107" t="s">
        <v>49</v>
      </c>
      <c r="AO2256" s="109">
        <v>404</v>
      </c>
    </row>
    <row r="2257" spans="31:41" ht="15" customHeight="1">
      <c r="AE2257" s="106">
        <v>45876</v>
      </c>
      <c r="AF2257" s="107" t="s">
        <v>87</v>
      </c>
      <c r="AG2257" s="107" t="s">
        <v>157</v>
      </c>
      <c r="AH2257" s="107">
        <v>4042</v>
      </c>
      <c r="AI2257" s="107">
        <v>10</v>
      </c>
      <c r="AJ2257" s="108"/>
      <c r="AK2257" s="108"/>
      <c r="AL2257" s="108">
        <v>16</v>
      </c>
      <c r="AM2257" s="107" t="s">
        <v>53</v>
      </c>
      <c r="AN2257" s="107" t="s">
        <v>49</v>
      </c>
      <c r="AO2257" s="109">
        <v>404</v>
      </c>
    </row>
    <row r="2258" spans="31:41" ht="15" customHeight="1">
      <c r="AE2258" s="106">
        <v>45876</v>
      </c>
      <c r="AF2258" s="107" t="s">
        <v>82</v>
      </c>
      <c r="AG2258" s="107" t="s">
        <v>89</v>
      </c>
      <c r="AH2258" s="107">
        <v>4042</v>
      </c>
      <c r="AI2258" s="107">
        <v>10</v>
      </c>
      <c r="AJ2258" s="108"/>
      <c r="AK2258" s="108"/>
      <c r="AL2258" s="108">
        <v>16</v>
      </c>
      <c r="AM2258" s="107" t="s">
        <v>53</v>
      </c>
      <c r="AN2258" s="107" t="s">
        <v>49</v>
      </c>
      <c r="AO2258" s="109">
        <v>404</v>
      </c>
    </row>
    <row r="2259" spans="31:41" ht="15" customHeight="1">
      <c r="AE2259" s="106">
        <v>45876</v>
      </c>
      <c r="AF2259" s="107" t="s">
        <v>77</v>
      </c>
      <c r="AG2259" s="107" t="s">
        <v>51</v>
      </c>
      <c r="AH2259" s="107">
        <v>4042</v>
      </c>
      <c r="AI2259" s="107">
        <v>10</v>
      </c>
      <c r="AJ2259" s="108"/>
      <c r="AK2259" s="108"/>
      <c r="AL2259" s="108">
        <v>16</v>
      </c>
      <c r="AM2259" s="107" t="s">
        <v>53</v>
      </c>
      <c r="AN2259" s="107" t="s">
        <v>49</v>
      </c>
      <c r="AO2259" s="109">
        <v>404</v>
      </c>
    </row>
    <row r="2260" spans="31:41" ht="15" customHeight="1">
      <c r="AE2260" s="106">
        <v>45876</v>
      </c>
      <c r="AF2260" s="107" t="s">
        <v>57</v>
      </c>
      <c r="AG2260" s="107"/>
      <c r="AH2260" s="107">
        <v>4042</v>
      </c>
      <c r="AI2260" s="107">
        <v>10</v>
      </c>
      <c r="AJ2260" s="108"/>
      <c r="AK2260" s="108"/>
      <c r="AL2260" s="108">
        <v>8</v>
      </c>
      <c r="AM2260" s="107" t="s">
        <v>53</v>
      </c>
      <c r="AN2260" s="107" t="s">
        <v>49</v>
      </c>
      <c r="AO2260" s="109">
        <v>404</v>
      </c>
    </row>
    <row r="2261" spans="31:41" ht="15" customHeight="1">
      <c r="AE2261" s="106">
        <v>45876</v>
      </c>
      <c r="AF2261" s="107" t="s">
        <v>58</v>
      </c>
      <c r="AG2261" s="107" t="s">
        <v>54</v>
      </c>
      <c r="AH2261" s="107">
        <v>4043</v>
      </c>
      <c r="AI2261" s="107">
        <v>10</v>
      </c>
      <c r="AJ2261" s="108"/>
      <c r="AK2261" s="108"/>
      <c r="AL2261" s="108">
        <v>16</v>
      </c>
      <c r="AM2261" s="107" t="s">
        <v>22</v>
      </c>
      <c r="AN2261" s="107" t="s">
        <v>49</v>
      </c>
      <c r="AO2261" s="109">
        <v>404</v>
      </c>
    </row>
    <row r="2262" spans="31:41" ht="15" customHeight="1">
      <c r="AE2262" s="106">
        <v>45876</v>
      </c>
      <c r="AF2262" s="107" t="s">
        <v>113</v>
      </c>
      <c r="AG2262" s="107"/>
      <c r="AH2262" s="107">
        <v>4043</v>
      </c>
      <c r="AI2262" s="107">
        <v>10</v>
      </c>
      <c r="AJ2262" s="108"/>
      <c r="AK2262" s="108"/>
      <c r="AL2262" s="108">
        <v>8</v>
      </c>
      <c r="AM2262" s="107" t="s">
        <v>22</v>
      </c>
      <c r="AN2262" s="107" t="s">
        <v>49</v>
      </c>
      <c r="AO2262" s="109">
        <v>404</v>
      </c>
    </row>
    <row r="2263" spans="31:41" ht="15" customHeight="1">
      <c r="AE2263" s="106">
        <v>45876</v>
      </c>
      <c r="AF2263" s="107" t="s">
        <v>63</v>
      </c>
      <c r="AG2263" s="107" t="s">
        <v>267</v>
      </c>
      <c r="AH2263" s="107">
        <v>5400259468</v>
      </c>
      <c r="AI2263" s="107">
        <v>10</v>
      </c>
      <c r="AJ2263" s="108">
        <v>6</v>
      </c>
      <c r="AK2263" s="108">
        <v>14</v>
      </c>
      <c r="AL2263" s="108">
        <v>16</v>
      </c>
      <c r="AM2263" s="107" t="s">
        <v>354</v>
      </c>
      <c r="AN2263" s="107" t="s">
        <v>45</v>
      </c>
      <c r="AO2263" s="109" t="s">
        <v>61</v>
      </c>
    </row>
    <row r="2264" spans="31:41" ht="15" customHeight="1">
      <c r="AE2264" s="106">
        <v>45876</v>
      </c>
      <c r="AF2264" s="107" t="s">
        <v>75</v>
      </c>
      <c r="AG2264" s="107" t="s">
        <v>88</v>
      </c>
      <c r="AH2264" s="107">
        <v>5400258561</v>
      </c>
      <c r="AI2264" s="107">
        <v>10</v>
      </c>
      <c r="AJ2264" s="108">
        <v>6</v>
      </c>
      <c r="AK2264" s="108">
        <v>12.3</v>
      </c>
      <c r="AL2264" s="108">
        <v>13</v>
      </c>
      <c r="AM2264" s="107" t="s">
        <v>328</v>
      </c>
      <c r="AN2264" s="107" t="s">
        <v>45</v>
      </c>
      <c r="AO2264" s="109" t="s">
        <v>46</v>
      </c>
    </row>
    <row r="2265" spans="31:41" ht="15" customHeight="1">
      <c r="AE2265" s="106">
        <v>45876</v>
      </c>
      <c r="AF2265" s="107" t="s">
        <v>367</v>
      </c>
      <c r="AG2265" s="107"/>
      <c r="AH2265" s="107">
        <v>5400261041</v>
      </c>
      <c r="AI2265" s="107">
        <v>10</v>
      </c>
      <c r="AJ2265" s="108">
        <v>6</v>
      </c>
      <c r="AK2265" s="108">
        <v>14</v>
      </c>
      <c r="AL2265" s="108">
        <v>8</v>
      </c>
      <c r="AM2265" s="107" t="s">
        <v>377</v>
      </c>
      <c r="AN2265" s="107" t="s">
        <v>91</v>
      </c>
      <c r="AO2265" s="109" t="s">
        <v>61</v>
      </c>
    </row>
    <row r="2266" spans="31:41" ht="15" customHeight="1">
      <c r="AE2266" s="106">
        <v>45876</v>
      </c>
      <c r="AF2266" s="107" t="s">
        <v>56</v>
      </c>
      <c r="AG2266" s="107"/>
      <c r="AH2266" s="107">
        <v>5400261041</v>
      </c>
      <c r="AI2266" s="107">
        <v>10</v>
      </c>
      <c r="AJ2266" s="108">
        <v>14</v>
      </c>
      <c r="AK2266" s="108">
        <v>16</v>
      </c>
      <c r="AL2266" s="108">
        <v>2</v>
      </c>
      <c r="AM2266" s="107" t="s">
        <v>377</v>
      </c>
      <c r="AN2266" s="107" t="s">
        <v>91</v>
      </c>
      <c r="AO2266" s="109" t="s">
        <v>61</v>
      </c>
    </row>
    <row r="2267" spans="31:41" ht="15" customHeight="1">
      <c r="AE2267" s="106">
        <v>45876</v>
      </c>
      <c r="AF2267" s="107" t="s">
        <v>56</v>
      </c>
      <c r="AG2267" s="107"/>
      <c r="AH2267" s="107">
        <v>4041</v>
      </c>
      <c r="AI2267" s="107">
        <v>10</v>
      </c>
      <c r="AJ2267" s="108">
        <v>7.45</v>
      </c>
      <c r="AK2267" s="108">
        <v>14</v>
      </c>
      <c r="AL2267" s="108">
        <v>5.5</v>
      </c>
      <c r="AM2267" s="107" t="s">
        <v>62</v>
      </c>
      <c r="AN2267" s="107" t="s">
        <v>49</v>
      </c>
      <c r="AO2267" s="109">
        <v>4041</v>
      </c>
    </row>
    <row r="2268" spans="31:41" ht="15" customHeight="1">
      <c r="AE2268" s="106">
        <v>45876</v>
      </c>
      <c r="AF2268" s="107" t="s">
        <v>56</v>
      </c>
      <c r="AG2268" s="107"/>
      <c r="AH2268" s="107">
        <v>4041</v>
      </c>
      <c r="AI2268" s="107">
        <v>10</v>
      </c>
      <c r="AJ2268" s="108">
        <v>16</v>
      </c>
      <c r="AK2268" s="108">
        <v>16.45</v>
      </c>
      <c r="AL2268" s="108">
        <v>0.75</v>
      </c>
      <c r="AM2268" s="107" t="s">
        <v>62</v>
      </c>
      <c r="AN2268" s="107" t="s">
        <v>49</v>
      </c>
      <c r="AO2268" s="109">
        <v>4041</v>
      </c>
    </row>
    <row r="2269" spans="31:41" ht="15" customHeight="1">
      <c r="AE2269" s="106">
        <v>45876</v>
      </c>
      <c r="AF2269" s="107" t="s">
        <v>68</v>
      </c>
      <c r="AG2269" s="107" t="s">
        <v>69</v>
      </c>
      <c r="AH2269" s="107">
        <v>5400259928</v>
      </c>
      <c r="AI2269" s="107">
        <v>10</v>
      </c>
      <c r="AJ2269" s="108">
        <v>6</v>
      </c>
      <c r="AK2269" s="108">
        <v>11</v>
      </c>
      <c r="AL2269" s="108">
        <v>10</v>
      </c>
      <c r="AM2269" s="107" t="s">
        <v>375</v>
      </c>
      <c r="AN2269" s="107" t="s">
        <v>45</v>
      </c>
      <c r="AO2269" s="109" t="s">
        <v>119</v>
      </c>
    </row>
    <row r="2270" spans="31:41" ht="15" customHeight="1">
      <c r="AE2270" s="106">
        <v>45876</v>
      </c>
      <c r="AF2270" s="107" t="s">
        <v>68</v>
      </c>
      <c r="AG2270" s="107" t="s">
        <v>69</v>
      </c>
      <c r="AH2270" s="107">
        <v>4047</v>
      </c>
      <c r="AI2270" s="107">
        <v>10</v>
      </c>
      <c r="AJ2270" s="108">
        <v>11</v>
      </c>
      <c r="AK2270" s="108">
        <v>14</v>
      </c>
      <c r="AL2270" s="108">
        <v>6</v>
      </c>
      <c r="AM2270" s="107" t="s">
        <v>70</v>
      </c>
      <c r="AN2270" s="107" t="s">
        <v>49</v>
      </c>
      <c r="AO2270" s="109">
        <v>4047</v>
      </c>
    </row>
    <row r="2271" spans="31:41" ht="15" customHeight="1">
      <c r="AE2271" s="106">
        <v>45876</v>
      </c>
      <c r="AF2271" s="107" t="s">
        <v>65</v>
      </c>
      <c r="AG2271" s="107" t="s">
        <v>264</v>
      </c>
      <c r="AH2271" s="107">
        <v>5400259463</v>
      </c>
      <c r="AI2271" s="107">
        <v>10</v>
      </c>
      <c r="AJ2271" s="108">
        <v>6</v>
      </c>
      <c r="AK2271" s="108">
        <v>14</v>
      </c>
      <c r="AL2271" s="108">
        <v>16</v>
      </c>
      <c r="AM2271" s="107" t="s">
        <v>368</v>
      </c>
      <c r="AN2271" s="107" t="s">
        <v>45</v>
      </c>
      <c r="AO2271" s="109" t="s">
        <v>61</v>
      </c>
    </row>
    <row r="2272" spans="31:41" ht="15" customHeight="1">
      <c r="AE2272" s="106">
        <v>45876</v>
      </c>
      <c r="AF2272" s="107" t="s">
        <v>73</v>
      </c>
      <c r="AG2272" s="107" t="s">
        <v>59</v>
      </c>
      <c r="AH2272" s="107">
        <v>5400245345</v>
      </c>
      <c r="AI2272" s="107">
        <v>10</v>
      </c>
      <c r="AJ2272" s="108">
        <v>6</v>
      </c>
      <c r="AK2272" s="108">
        <v>14</v>
      </c>
      <c r="AL2272" s="108">
        <v>16</v>
      </c>
      <c r="AM2272" s="107" t="s">
        <v>379</v>
      </c>
      <c r="AN2272" s="107" t="s">
        <v>45</v>
      </c>
      <c r="AO2272" s="109" t="s">
        <v>61</v>
      </c>
    </row>
    <row r="2273" spans="31:41" ht="15" customHeight="1">
      <c r="AE2273" s="106">
        <v>45876</v>
      </c>
      <c r="AF2273" s="107" t="s">
        <v>143</v>
      </c>
      <c r="AG2273" s="107" t="s">
        <v>309</v>
      </c>
      <c r="AH2273" s="107">
        <v>5400259651</v>
      </c>
      <c r="AI2273" s="107">
        <v>10</v>
      </c>
      <c r="AJ2273" s="108">
        <v>6</v>
      </c>
      <c r="AK2273" s="108">
        <v>17</v>
      </c>
      <c r="AL2273" s="108">
        <v>22</v>
      </c>
      <c r="AM2273" s="107" t="s">
        <v>363</v>
      </c>
      <c r="AN2273" s="107" t="s">
        <v>45</v>
      </c>
      <c r="AO2273" s="109" t="s">
        <v>61</v>
      </c>
    </row>
    <row r="2274" spans="31:41" ht="15" customHeight="1">
      <c r="AE2274" s="106">
        <v>45876</v>
      </c>
      <c r="AF2274" s="107" t="s">
        <v>43</v>
      </c>
      <c r="AG2274" s="107"/>
      <c r="AH2274" s="107">
        <v>5400259651</v>
      </c>
      <c r="AI2274" s="107">
        <v>10</v>
      </c>
      <c r="AJ2274" s="108">
        <v>6</v>
      </c>
      <c r="AK2274" s="108">
        <v>14</v>
      </c>
      <c r="AL2274" s="108">
        <v>8</v>
      </c>
      <c r="AM2274" s="107" t="s">
        <v>363</v>
      </c>
      <c r="AN2274" s="107" t="s">
        <v>45</v>
      </c>
      <c r="AO2274" s="109" t="s">
        <v>61</v>
      </c>
    </row>
    <row r="2275" spans="31:41" ht="15" customHeight="1">
      <c r="AE2275" s="106">
        <v>45876</v>
      </c>
      <c r="AF2275" s="107" t="s">
        <v>72</v>
      </c>
      <c r="AG2275" s="107"/>
      <c r="AH2275" s="107">
        <v>5400259651</v>
      </c>
      <c r="AI2275" s="107">
        <v>10</v>
      </c>
      <c r="AJ2275" s="108">
        <v>6</v>
      </c>
      <c r="AK2275" s="108">
        <v>16.3</v>
      </c>
      <c r="AL2275" s="108">
        <v>10.5</v>
      </c>
      <c r="AM2275" s="107" t="s">
        <v>363</v>
      </c>
      <c r="AN2275" s="107" t="s">
        <v>45</v>
      </c>
      <c r="AO2275" s="109" t="s">
        <v>61</v>
      </c>
    </row>
    <row r="2276" spans="31:41" ht="15" customHeight="1">
      <c r="AE2276" s="106">
        <v>45876</v>
      </c>
      <c r="AF2276" s="107" t="s">
        <v>73</v>
      </c>
      <c r="AG2276" s="107"/>
      <c r="AH2276" s="107">
        <v>5400259651</v>
      </c>
      <c r="AI2276" s="107">
        <v>10</v>
      </c>
      <c r="AJ2276" s="108">
        <v>14</v>
      </c>
      <c r="AK2276" s="108">
        <v>17</v>
      </c>
      <c r="AL2276" s="108">
        <v>3</v>
      </c>
      <c r="AM2276" s="107" t="s">
        <v>363</v>
      </c>
      <c r="AN2276" s="107" t="s">
        <v>45</v>
      </c>
      <c r="AO2276" s="109" t="s">
        <v>61</v>
      </c>
    </row>
    <row r="2277" spans="31:41" ht="15" customHeight="1">
      <c r="AE2277" s="106">
        <v>45876</v>
      </c>
      <c r="AF2277" s="107" t="s">
        <v>155</v>
      </c>
      <c r="AG2277" s="107" t="s">
        <v>84</v>
      </c>
      <c r="AH2277" s="107">
        <v>5400259651</v>
      </c>
      <c r="AI2277" s="107">
        <v>10</v>
      </c>
      <c r="AJ2277" s="108">
        <v>6</v>
      </c>
      <c r="AK2277" s="108">
        <v>17</v>
      </c>
      <c r="AL2277" s="108">
        <v>22</v>
      </c>
      <c r="AM2277" s="107" t="s">
        <v>363</v>
      </c>
      <c r="AN2277" s="107" t="s">
        <v>45</v>
      </c>
      <c r="AO2277" s="109" t="s">
        <v>61</v>
      </c>
    </row>
    <row r="2278" spans="31:41" ht="15" customHeight="1">
      <c r="AE2278" s="106">
        <v>45876</v>
      </c>
      <c r="AF2278" s="107" t="s">
        <v>144</v>
      </c>
      <c r="AG2278" s="107"/>
      <c r="AH2278" s="107">
        <v>5400259651</v>
      </c>
      <c r="AI2278" s="107">
        <v>10</v>
      </c>
      <c r="AJ2278" s="108">
        <v>8</v>
      </c>
      <c r="AK2278" s="108">
        <v>16</v>
      </c>
      <c r="AL2278" s="108">
        <v>8</v>
      </c>
      <c r="AM2278" s="107" t="s">
        <v>363</v>
      </c>
      <c r="AN2278" s="107" t="s">
        <v>45</v>
      </c>
      <c r="AO2278" s="109" t="s">
        <v>61</v>
      </c>
    </row>
    <row r="2279" spans="31:41" ht="15" customHeight="1">
      <c r="AE2279" s="106">
        <v>45876</v>
      </c>
      <c r="AF2279" s="107" t="s">
        <v>42</v>
      </c>
      <c r="AG2279" s="107" t="s">
        <v>378</v>
      </c>
      <c r="AH2279" s="107">
        <v>5400258178</v>
      </c>
      <c r="AI2279" s="107">
        <v>10</v>
      </c>
      <c r="AJ2279" s="108">
        <v>6</v>
      </c>
      <c r="AK2279" s="108">
        <v>14</v>
      </c>
      <c r="AL2279" s="108">
        <v>16</v>
      </c>
      <c r="AM2279" s="107" t="s">
        <v>320</v>
      </c>
      <c r="AN2279" s="107" t="s">
        <v>49</v>
      </c>
      <c r="AO2279" s="109" t="s">
        <v>46</v>
      </c>
    </row>
    <row r="2280" spans="31:41" ht="15" customHeight="1">
      <c r="AE2280" s="106">
        <v>45876</v>
      </c>
      <c r="AF2280" s="107" t="s">
        <v>102</v>
      </c>
      <c r="AG2280" s="107" t="s">
        <v>103</v>
      </c>
      <c r="AH2280" s="107">
        <v>5400259464</v>
      </c>
      <c r="AI2280" s="107">
        <v>10</v>
      </c>
      <c r="AJ2280" s="108">
        <v>6</v>
      </c>
      <c r="AK2280" s="108">
        <v>14</v>
      </c>
      <c r="AL2280" s="108">
        <v>16</v>
      </c>
      <c r="AM2280" s="107" t="s">
        <v>359</v>
      </c>
      <c r="AN2280" s="107" t="s">
        <v>45</v>
      </c>
      <c r="AO2280" s="109" t="s">
        <v>46</v>
      </c>
    </row>
    <row r="2281" spans="31:41" ht="15" customHeight="1">
      <c r="AE2281" s="106">
        <v>45876</v>
      </c>
      <c r="AF2281" s="107" t="s">
        <v>105</v>
      </c>
      <c r="AG2281" s="107" t="s">
        <v>338</v>
      </c>
      <c r="AH2281" s="107">
        <v>5400259461</v>
      </c>
      <c r="AI2281" s="107">
        <v>10</v>
      </c>
      <c r="AJ2281" s="108">
        <v>6</v>
      </c>
      <c r="AK2281" s="108">
        <v>14</v>
      </c>
      <c r="AL2281" s="108">
        <v>16</v>
      </c>
      <c r="AM2281" s="107" t="s">
        <v>358</v>
      </c>
      <c r="AN2281" s="107" t="s">
        <v>45</v>
      </c>
      <c r="AO2281" s="109" t="s">
        <v>46</v>
      </c>
    </row>
    <row r="2282" spans="31:41" ht="15" customHeight="1">
      <c r="AE2282" s="106">
        <v>45876</v>
      </c>
      <c r="AF2282" s="107" t="s">
        <v>96</v>
      </c>
      <c r="AG2282" s="107" t="s">
        <v>52</v>
      </c>
      <c r="AH2282" s="107">
        <v>5400259470</v>
      </c>
      <c r="AI2282" s="107">
        <v>10</v>
      </c>
      <c r="AJ2282" s="108">
        <v>6</v>
      </c>
      <c r="AK2282" s="108">
        <v>14</v>
      </c>
      <c r="AL2282" s="108">
        <v>16</v>
      </c>
      <c r="AM2282" s="107" t="s">
        <v>366</v>
      </c>
      <c r="AN2282" s="107" t="s">
        <v>45</v>
      </c>
      <c r="AO2282" s="109" t="s">
        <v>46</v>
      </c>
    </row>
    <row r="2283" spans="31:41" ht="15" customHeight="1">
      <c r="AE2283" s="106">
        <v>45876</v>
      </c>
      <c r="AF2283" s="107" t="s">
        <v>114</v>
      </c>
      <c r="AG2283" s="107"/>
      <c r="AH2283" s="107">
        <v>23134</v>
      </c>
      <c r="AI2283" s="107">
        <v>20</v>
      </c>
      <c r="AJ2283" s="108">
        <v>6</v>
      </c>
      <c r="AK2283" s="108">
        <v>14</v>
      </c>
      <c r="AL2283" s="108">
        <v>8</v>
      </c>
      <c r="AM2283" s="107" t="s">
        <v>156</v>
      </c>
      <c r="AN2283" s="107" t="s">
        <v>49</v>
      </c>
      <c r="AO2283" s="109" t="s">
        <v>46</v>
      </c>
    </row>
    <row r="2284" spans="31:41" ht="15" customHeight="1">
      <c r="AE2284" s="106">
        <v>45876</v>
      </c>
      <c r="AF2284" s="107" t="s">
        <v>63</v>
      </c>
      <c r="AG2284" s="107"/>
      <c r="AH2284" s="107">
        <v>4041</v>
      </c>
      <c r="AI2284" s="107">
        <v>10</v>
      </c>
      <c r="AJ2284" s="108">
        <v>5.3</v>
      </c>
      <c r="AK2284" s="108">
        <v>6</v>
      </c>
      <c r="AL2284" s="108">
        <v>0.5</v>
      </c>
      <c r="AM2284" s="107" t="s">
        <v>62</v>
      </c>
      <c r="AN2284" s="107" t="s">
        <v>49</v>
      </c>
      <c r="AO2284" s="109">
        <v>4041</v>
      </c>
    </row>
    <row r="2285" spans="31:41" ht="15" customHeight="1">
      <c r="AE2285" s="106">
        <v>45876</v>
      </c>
      <c r="AF2285" s="107" t="s">
        <v>50</v>
      </c>
      <c r="AG2285" s="107" t="s">
        <v>112</v>
      </c>
      <c r="AH2285" s="107">
        <v>4041</v>
      </c>
      <c r="AI2285" s="107">
        <v>10</v>
      </c>
      <c r="AJ2285" s="108">
        <v>6</v>
      </c>
      <c r="AK2285" s="108">
        <v>14</v>
      </c>
      <c r="AL2285" s="108">
        <v>16</v>
      </c>
      <c r="AM2285" s="107" t="s">
        <v>62</v>
      </c>
      <c r="AN2285" s="107" t="s">
        <v>49</v>
      </c>
      <c r="AO2285" s="109">
        <v>4041</v>
      </c>
    </row>
    <row r="2286" spans="31:41" ht="15" customHeight="1">
      <c r="AE2286" s="106">
        <v>45876</v>
      </c>
      <c r="AF2286" s="107" t="s">
        <v>110</v>
      </c>
      <c r="AG2286" s="107"/>
      <c r="AH2286" s="107">
        <v>23134</v>
      </c>
      <c r="AI2286" s="107">
        <v>10</v>
      </c>
      <c r="AJ2286" s="108">
        <v>6</v>
      </c>
      <c r="AK2286" s="108">
        <v>14</v>
      </c>
      <c r="AL2286" s="108">
        <v>8</v>
      </c>
      <c r="AM2286" s="107" t="s">
        <v>111</v>
      </c>
      <c r="AN2286" s="107" t="s">
        <v>49</v>
      </c>
      <c r="AO2286" s="109" t="s">
        <v>61</v>
      </c>
    </row>
    <row r="2287" spans="31:41" ht="15" customHeight="1">
      <c r="AE2287" s="106">
        <v>45876</v>
      </c>
      <c r="AF2287" s="107" t="s">
        <v>100</v>
      </c>
      <c r="AG2287" s="107"/>
      <c r="AH2287" s="107">
        <v>23134</v>
      </c>
      <c r="AI2287" s="107">
        <v>20</v>
      </c>
      <c r="AJ2287" s="108">
        <v>6</v>
      </c>
      <c r="AK2287" s="108">
        <v>14</v>
      </c>
      <c r="AL2287" s="108">
        <v>8</v>
      </c>
      <c r="AM2287" s="107" t="s">
        <v>156</v>
      </c>
      <c r="AN2287" s="107" t="s">
        <v>49</v>
      </c>
      <c r="AO2287" s="109" t="s">
        <v>46</v>
      </c>
    </row>
    <row r="2288" spans="31:41" ht="15" customHeight="1">
      <c r="AE2288" s="106">
        <v>45876</v>
      </c>
      <c r="AF2288" s="107" t="s">
        <v>108</v>
      </c>
      <c r="AG2288" s="107"/>
      <c r="AH2288" s="107">
        <v>4041</v>
      </c>
      <c r="AI2288" s="107">
        <v>10</v>
      </c>
      <c r="AJ2288" s="108">
        <v>6</v>
      </c>
      <c r="AK2288" s="108">
        <v>14</v>
      </c>
      <c r="AL2288" s="108">
        <v>8</v>
      </c>
      <c r="AM2288" s="107" t="s">
        <v>62</v>
      </c>
      <c r="AN2288" s="107" t="s">
        <v>49</v>
      </c>
      <c r="AO2288" s="109">
        <v>4041</v>
      </c>
    </row>
    <row r="2289" spans="31:41" ht="15" customHeight="1">
      <c r="AE2289" s="106">
        <v>45876</v>
      </c>
      <c r="AF2289" s="107" t="s">
        <v>115</v>
      </c>
      <c r="AG2289" s="107" t="s">
        <v>78</v>
      </c>
      <c r="AH2289" s="107">
        <v>5400251870</v>
      </c>
      <c r="AI2289" s="107">
        <v>10</v>
      </c>
      <c r="AJ2289" s="108">
        <v>6</v>
      </c>
      <c r="AK2289" s="108">
        <v>14</v>
      </c>
      <c r="AL2289" s="108">
        <v>16</v>
      </c>
      <c r="AM2289" s="107" t="s">
        <v>283</v>
      </c>
      <c r="AN2289" s="107" t="s">
        <v>45</v>
      </c>
      <c r="AO2289" s="109" t="s">
        <v>61</v>
      </c>
    </row>
    <row r="2290" spans="31:41" ht="15" customHeight="1">
      <c r="AE2290" s="106">
        <v>45876</v>
      </c>
      <c r="AF2290" s="107" t="s">
        <v>380</v>
      </c>
      <c r="AG2290" s="107"/>
      <c r="AH2290" s="107">
        <v>5400259651</v>
      </c>
      <c r="AI2290" s="107">
        <v>10</v>
      </c>
      <c r="AJ2290" s="108">
        <v>8</v>
      </c>
      <c r="AK2290" s="108">
        <v>17</v>
      </c>
      <c r="AL2290" s="108">
        <v>9</v>
      </c>
      <c r="AM2290" s="107" t="s">
        <v>363</v>
      </c>
      <c r="AN2290" s="107" t="s">
        <v>45</v>
      </c>
      <c r="AO2290" s="109" t="s">
        <v>61</v>
      </c>
    </row>
    <row r="2291" spans="31:41" ht="15" customHeight="1">
      <c r="AE2291" s="106">
        <v>45877</v>
      </c>
      <c r="AF2291" s="107" t="s">
        <v>43</v>
      </c>
      <c r="AG2291" s="107"/>
      <c r="AH2291" s="107">
        <v>4044</v>
      </c>
      <c r="AI2291" s="107">
        <v>10</v>
      </c>
      <c r="AJ2291" s="108">
        <v>6</v>
      </c>
      <c r="AK2291" s="108">
        <v>6.15</v>
      </c>
      <c r="AL2291" s="108">
        <v>0.25</v>
      </c>
      <c r="AM2291" s="107" t="s">
        <v>48</v>
      </c>
      <c r="AN2291" s="107" t="s">
        <v>49</v>
      </c>
      <c r="AO2291" s="109">
        <v>404</v>
      </c>
    </row>
    <row r="2292" spans="31:41" ht="15" customHeight="1">
      <c r="AE2292" s="106">
        <v>45877</v>
      </c>
      <c r="AF2292" s="107" t="s">
        <v>107</v>
      </c>
      <c r="AG2292" s="107" t="s">
        <v>108</v>
      </c>
      <c r="AH2292" s="107">
        <v>4042</v>
      </c>
      <c r="AI2292" s="107">
        <v>10</v>
      </c>
      <c r="AJ2292" s="108"/>
      <c r="AK2292" s="108"/>
      <c r="AL2292" s="108">
        <v>12</v>
      </c>
      <c r="AM2292" s="107" t="s">
        <v>53</v>
      </c>
      <c r="AN2292" s="107" t="s">
        <v>49</v>
      </c>
      <c r="AO2292" s="109">
        <v>404</v>
      </c>
    </row>
    <row r="2293" spans="31:41" ht="15" customHeight="1">
      <c r="AE2293" s="106">
        <v>45877</v>
      </c>
      <c r="AF2293" s="107" t="s">
        <v>94</v>
      </c>
      <c r="AG2293" s="107" t="s">
        <v>64</v>
      </c>
      <c r="AH2293" s="107">
        <v>4042</v>
      </c>
      <c r="AI2293" s="107">
        <v>10</v>
      </c>
      <c r="AJ2293" s="108"/>
      <c r="AK2293" s="108"/>
      <c r="AL2293" s="108">
        <v>12</v>
      </c>
      <c r="AM2293" s="107" t="s">
        <v>53</v>
      </c>
      <c r="AN2293" s="107" t="s">
        <v>49</v>
      </c>
      <c r="AO2293" s="109">
        <v>404</v>
      </c>
    </row>
    <row r="2294" spans="31:41" ht="15" customHeight="1">
      <c r="AE2294" s="106">
        <v>45877</v>
      </c>
      <c r="AF2294" s="107" t="s">
        <v>87</v>
      </c>
      <c r="AG2294" s="107" t="s">
        <v>157</v>
      </c>
      <c r="AH2294" s="107">
        <v>4042</v>
      </c>
      <c r="AI2294" s="107">
        <v>10</v>
      </c>
      <c r="AJ2294" s="108"/>
      <c r="AK2294" s="108"/>
      <c r="AL2294" s="108">
        <v>12</v>
      </c>
      <c r="AM2294" s="107" t="s">
        <v>53</v>
      </c>
      <c r="AN2294" s="107" t="s">
        <v>49</v>
      </c>
      <c r="AO2294" s="109">
        <v>404</v>
      </c>
    </row>
    <row r="2295" spans="31:41" ht="15" customHeight="1">
      <c r="AE2295" s="106">
        <v>45877</v>
      </c>
      <c r="AF2295" s="107" t="s">
        <v>82</v>
      </c>
      <c r="AG2295" s="107" t="s">
        <v>89</v>
      </c>
      <c r="AH2295" s="107">
        <v>4042</v>
      </c>
      <c r="AI2295" s="107">
        <v>10</v>
      </c>
      <c r="AJ2295" s="108"/>
      <c r="AK2295" s="108"/>
      <c r="AL2295" s="108">
        <v>12</v>
      </c>
      <c r="AM2295" s="107" t="s">
        <v>53</v>
      </c>
      <c r="AN2295" s="107" t="s">
        <v>49</v>
      </c>
      <c r="AO2295" s="109">
        <v>404</v>
      </c>
    </row>
    <row r="2296" spans="31:41" ht="15" customHeight="1">
      <c r="AE2296" s="106">
        <v>45877</v>
      </c>
      <c r="AF2296" s="107" t="s">
        <v>56</v>
      </c>
      <c r="AG2296" s="107" t="s">
        <v>77</v>
      </c>
      <c r="AH2296" s="107">
        <v>4042</v>
      </c>
      <c r="AI2296" s="107">
        <v>10</v>
      </c>
      <c r="AJ2296" s="108"/>
      <c r="AK2296" s="108"/>
      <c r="AL2296" s="108">
        <v>12</v>
      </c>
      <c r="AM2296" s="107" t="s">
        <v>53</v>
      </c>
      <c r="AN2296" s="107" t="s">
        <v>49</v>
      </c>
      <c r="AO2296" s="109">
        <v>404</v>
      </c>
    </row>
    <row r="2297" spans="31:41" ht="15" customHeight="1">
      <c r="AE2297" s="106">
        <v>45877</v>
      </c>
      <c r="AF2297" s="107" t="s">
        <v>51</v>
      </c>
      <c r="AG2297" s="107" t="s">
        <v>374</v>
      </c>
      <c r="AH2297" s="107">
        <v>4042</v>
      </c>
      <c r="AI2297" s="107">
        <v>10</v>
      </c>
      <c r="AJ2297" s="108"/>
      <c r="AK2297" s="108"/>
      <c r="AL2297" s="108">
        <v>12</v>
      </c>
      <c r="AM2297" s="107" t="s">
        <v>53</v>
      </c>
      <c r="AN2297" s="107" t="s">
        <v>49</v>
      </c>
      <c r="AO2297" s="109">
        <v>404</v>
      </c>
    </row>
    <row r="2298" spans="31:41" ht="15" customHeight="1">
      <c r="AE2298" s="106">
        <v>45877</v>
      </c>
      <c r="AF2298" s="107" t="s">
        <v>58</v>
      </c>
      <c r="AG2298" s="107" t="s">
        <v>54</v>
      </c>
      <c r="AH2298" s="107">
        <v>4043</v>
      </c>
      <c r="AI2298" s="107">
        <v>10</v>
      </c>
      <c r="AJ2298" s="108"/>
      <c r="AK2298" s="108"/>
      <c r="AL2298" s="108">
        <v>12</v>
      </c>
      <c r="AM2298" s="107" t="s">
        <v>22</v>
      </c>
      <c r="AN2298" s="107" t="s">
        <v>49</v>
      </c>
      <c r="AO2298" s="109">
        <v>404</v>
      </c>
    </row>
    <row r="2299" spans="31:41" ht="15" customHeight="1">
      <c r="AE2299" s="106">
        <v>45877</v>
      </c>
      <c r="AF2299" s="107" t="s">
        <v>113</v>
      </c>
      <c r="AG2299" s="107"/>
      <c r="AH2299" s="107">
        <v>4043</v>
      </c>
      <c r="AI2299" s="107">
        <v>10</v>
      </c>
      <c r="AJ2299" s="108"/>
      <c r="AK2299" s="108"/>
      <c r="AL2299" s="108">
        <v>6</v>
      </c>
      <c r="AM2299" s="107" t="s">
        <v>22</v>
      </c>
      <c r="AN2299" s="107" t="s">
        <v>49</v>
      </c>
      <c r="AO2299" s="109">
        <v>404</v>
      </c>
    </row>
    <row r="2300" spans="31:41" ht="15" customHeight="1">
      <c r="AE2300" s="106">
        <v>45877</v>
      </c>
      <c r="AF2300" s="107" t="s">
        <v>63</v>
      </c>
      <c r="AG2300" s="107" t="s">
        <v>267</v>
      </c>
      <c r="AH2300" s="107">
        <v>5400256564</v>
      </c>
      <c r="AI2300" s="107">
        <v>10</v>
      </c>
      <c r="AJ2300" s="108">
        <v>6</v>
      </c>
      <c r="AK2300" s="108">
        <v>12</v>
      </c>
      <c r="AL2300" s="108">
        <v>12</v>
      </c>
      <c r="AM2300" s="107" t="s">
        <v>218</v>
      </c>
      <c r="AN2300" s="107" t="s">
        <v>45</v>
      </c>
      <c r="AO2300" s="109" t="s">
        <v>124</v>
      </c>
    </row>
    <row r="2301" spans="31:41" ht="15" customHeight="1">
      <c r="AE2301" s="106">
        <v>45877</v>
      </c>
      <c r="AF2301" s="107" t="s">
        <v>59</v>
      </c>
      <c r="AG2301" s="107"/>
      <c r="AH2301" s="107">
        <v>5400259468</v>
      </c>
      <c r="AI2301" s="107">
        <v>10</v>
      </c>
      <c r="AJ2301" s="108">
        <v>6</v>
      </c>
      <c r="AK2301" s="108">
        <v>12</v>
      </c>
      <c r="AL2301" s="108">
        <v>6</v>
      </c>
      <c r="AM2301" s="107" t="s">
        <v>354</v>
      </c>
      <c r="AN2301" s="107" t="s">
        <v>45</v>
      </c>
      <c r="AO2301" s="109" t="s">
        <v>61</v>
      </c>
    </row>
    <row r="2302" spans="31:41" ht="15" customHeight="1">
      <c r="AE2302" s="106">
        <v>45877</v>
      </c>
      <c r="AF2302" s="107" t="s">
        <v>75</v>
      </c>
      <c r="AG2302" s="107" t="s">
        <v>88</v>
      </c>
      <c r="AH2302" s="107">
        <v>5400258561</v>
      </c>
      <c r="AI2302" s="107">
        <v>10</v>
      </c>
      <c r="AJ2302" s="108">
        <v>6</v>
      </c>
      <c r="AK2302" s="108">
        <v>12</v>
      </c>
      <c r="AL2302" s="108">
        <v>12</v>
      </c>
      <c r="AM2302" s="107" t="s">
        <v>328</v>
      </c>
      <c r="AN2302" s="107" t="s">
        <v>45</v>
      </c>
      <c r="AO2302" s="109" t="s">
        <v>46</v>
      </c>
    </row>
    <row r="2303" spans="31:41" ht="15" customHeight="1">
      <c r="AE2303" s="106">
        <v>45877</v>
      </c>
      <c r="AF2303" s="107" t="s">
        <v>65</v>
      </c>
      <c r="AG2303" s="107" t="s">
        <v>264</v>
      </c>
      <c r="AH2303" s="107">
        <v>5400259463</v>
      </c>
      <c r="AI2303" s="107">
        <v>10</v>
      </c>
      <c r="AJ2303" s="108">
        <v>6</v>
      </c>
      <c r="AK2303" s="108">
        <v>12</v>
      </c>
      <c r="AL2303" s="108">
        <v>12</v>
      </c>
      <c r="AM2303" s="107" t="s">
        <v>368</v>
      </c>
      <c r="AN2303" s="107" t="s">
        <v>45</v>
      </c>
      <c r="AO2303" s="109" t="s">
        <v>61</v>
      </c>
    </row>
    <row r="2304" spans="31:41" ht="15" customHeight="1">
      <c r="AE2304" s="106">
        <v>45877</v>
      </c>
      <c r="AF2304" s="107" t="s">
        <v>72</v>
      </c>
      <c r="AG2304" s="107" t="s">
        <v>73</v>
      </c>
      <c r="AH2304" s="107">
        <v>5400245345</v>
      </c>
      <c r="AI2304" s="107">
        <v>10</v>
      </c>
      <c r="AJ2304" s="108">
        <v>6</v>
      </c>
      <c r="AK2304" s="108">
        <v>14</v>
      </c>
      <c r="AL2304" s="108">
        <v>16</v>
      </c>
      <c r="AM2304" s="107" t="s">
        <v>379</v>
      </c>
      <c r="AN2304" s="107" t="s">
        <v>45</v>
      </c>
      <c r="AO2304" s="109" t="s">
        <v>61</v>
      </c>
    </row>
    <row r="2305" spans="31:41" ht="15" customHeight="1">
      <c r="AE2305" s="106">
        <v>45877</v>
      </c>
      <c r="AF2305" s="107" t="s">
        <v>68</v>
      </c>
      <c r="AG2305" s="107" t="s">
        <v>69</v>
      </c>
      <c r="AH2305" s="107">
        <v>5400260090</v>
      </c>
      <c r="AI2305" s="107">
        <v>10</v>
      </c>
      <c r="AJ2305" s="108">
        <v>6</v>
      </c>
      <c r="AK2305" s="108">
        <v>12</v>
      </c>
      <c r="AL2305" s="108">
        <v>12</v>
      </c>
      <c r="AM2305" s="107" t="s">
        <v>381</v>
      </c>
      <c r="AN2305" s="107" t="s">
        <v>45</v>
      </c>
      <c r="AO2305" s="109" t="s">
        <v>119</v>
      </c>
    </row>
    <row r="2306" spans="31:41" ht="15" customHeight="1">
      <c r="AE2306" s="106">
        <v>45877</v>
      </c>
      <c r="AF2306" s="107" t="s">
        <v>143</v>
      </c>
      <c r="AG2306" s="107" t="s">
        <v>309</v>
      </c>
      <c r="AH2306" s="107">
        <v>5400259651</v>
      </c>
      <c r="AI2306" s="107">
        <v>10</v>
      </c>
      <c r="AJ2306" s="108">
        <v>6</v>
      </c>
      <c r="AK2306" s="108">
        <v>14</v>
      </c>
      <c r="AL2306" s="108">
        <v>16</v>
      </c>
      <c r="AM2306" s="107" t="s">
        <v>363</v>
      </c>
      <c r="AN2306" s="107" t="s">
        <v>45</v>
      </c>
      <c r="AO2306" s="109" t="s">
        <v>61</v>
      </c>
    </row>
    <row r="2307" spans="31:41" ht="15" customHeight="1">
      <c r="AE2307" s="106">
        <v>45877</v>
      </c>
      <c r="AF2307" s="107" t="s">
        <v>155</v>
      </c>
      <c r="AG2307" s="107"/>
      <c r="AH2307" s="107">
        <v>5400259651</v>
      </c>
      <c r="AI2307" s="107">
        <v>10</v>
      </c>
      <c r="AJ2307" s="108">
        <v>6</v>
      </c>
      <c r="AK2307" s="108">
        <v>14</v>
      </c>
      <c r="AL2307" s="108">
        <v>8</v>
      </c>
      <c r="AM2307" s="107" t="s">
        <v>363</v>
      </c>
      <c r="AN2307" s="107" t="s">
        <v>45</v>
      </c>
      <c r="AO2307" s="109" t="s">
        <v>61</v>
      </c>
    </row>
    <row r="2308" spans="31:41" ht="15" customHeight="1">
      <c r="AE2308" s="106">
        <v>45877</v>
      </c>
      <c r="AF2308" s="107" t="s">
        <v>84</v>
      </c>
      <c r="AG2308" s="107"/>
      <c r="AH2308" s="107">
        <v>5400259651</v>
      </c>
      <c r="AI2308" s="107">
        <v>10</v>
      </c>
      <c r="AJ2308" s="108">
        <v>6</v>
      </c>
      <c r="AK2308" s="108">
        <v>11</v>
      </c>
      <c r="AL2308" s="108">
        <v>5</v>
      </c>
      <c r="AM2308" s="107" t="s">
        <v>363</v>
      </c>
      <c r="AN2308" s="107" t="s">
        <v>45</v>
      </c>
      <c r="AO2308" s="109" t="s">
        <v>61</v>
      </c>
    </row>
    <row r="2309" spans="31:41" ht="15" customHeight="1">
      <c r="AE2309" s="106">
        <v>45877</v>
      </c>
      <c r="AF2309" s="107" t="s">
        <v>84</v>
      </c>
      <c r="AG2309" s="107"/>
      <c r="AH2309" s="107">
        <v>5400259651</v>
      </c>
      <c r="AI2309" s="107">
        <v>10</v>
      </c>
      <c r="AJ2309" s="108">
        <v>11</v>
      </c>
      <c r="AK2309" s="108">
        <v>14</v>
      </c>
      <c r="AL2309" s="108">
        <v>3</v>
      </c>
      <c r="AM2309" s="107" t="s">
        <v>363</v>
      </c>
      <c r="AN2309" s="107" t="s">
        <v>45</v>
      </c>
      <c r="AO2309" s="109" t="s">
        <v>61</v>
      </c>
    </row>
    <row r="2310" spans="31:41" ht="15" customHeight="1">
      <c r="AE2310" s="106">
        <v>45877</v>
      </c>
      <c r="AF2310" s="107" t="s">
        <v>115</v>
      </c>
      <c r="AG2310" s="107" t="s">
        <v>382</v>
      </c>
      <c r="AH2310" s="107">
        <v>5400251870</v>
      </c>
      <c r="AI2310" s="107">
        <v>10</v>
      </c>
      <c r="AJ2310" s="108">
        <v>6</v>
      </c>
      <c r="AK2310" s="108">
        <v>12</v>
      </c>
      <c r="AL2310" s="108">
        <v>12</v>
      </c>
      <c r="AM2310" s="107" t="s">
        <v>283</v>
      </c>
      <c r="AN2310" s="107" t="s">
        <v>45</v>
      </c>
      <c r="AO2310" s="109" t="s">
        <v>61</v>
      </c>
    </row>
    <row r="2311" spans="31:41" ht="15" customHeight="1">
      <c r="AE2311" s="106">
        <v>45877</v>
      </c>
      <c r="AF2311" s="107" t="s">
        <v>42</v>
      </c>
      <c r="AG2311" s="107" t="s">
        <v>378</v>
      </c>
      <c r="AH2311" s="107">
        <v>5400258178</v>
      </c>
      <c r="AI2311" s="107">
        <v>10</v>
      </c>
      <c r="AJ2311" s="108">
        <v>6</v>
      </c>
      <c r="AK2311" s="108">
        <v>12</v>
      </c>
      <c r="AL2311" s="108">
        <v>12</v>
      </c>
      <c r="AM2311" s="107" t="s">
        <v>320</v>
      </c>
      <c r="AN2311" s="107" t="s">
        <v>49</v>
      </c>
      <c r="AO2311" s="109" t="s">
        <v>46</v>
      </c>
    </row>
    <row r="2312" spans="31:41" ht="15" customHeight="1">
      <c r="AE2312" s="106">
        <v>45877</v>
      </c>
      <c r="AF2312" s="107" t="s">
        <v>102</v>
      </c>
      <c r="AG2312" s="107" t="s">
        <v>103</v>
      </c>
      <c r="AH2312" s="107">
        <v>5400259461</v>
      </c>
      <c r="AI2312" s="107">
        <v>10</v>
      </c>
      <c r="AJ2312" s="108">
        <v>6</v>
      </c>
      <c r="AK2312" s="108">
        <v>12</v>
      </c>
      <c r="AL2312" s="108">
        <v>12</v>
      </c>
      <c r="AM2312" s="107" t="s">
        <v>358</v>
      </c>
      <c r="AN2312" s="107" t="s">
        <v>45</v>
      </c>
      <c r="AO2312" s="109" t="s">
        <v>46</v>
      </c>
    </row>
    <row r="2313" spans="31:41" ht="15" customHeight="1">
      <c r="AE2313" s="106">
        <v>45877</v>
      </c>
      <c r="AF2313" s="107" t="s">
        <v>96</v>
      </c>
      <c r="AG2313" s="107" t="s">
        <v>52</v>
      </c>
      <c r="AH2313" s="107">
        <v>5400259470</v>
      </c>
      <c r="AI2313" s="107">
        <v>10</v>
      </c>
      <c r="AJ2313" s="108">
        <v>6</v>
      </c>
      <c r="AK2313" s="108">
        <v>12</v>
      </c>
      <c r="AL2313" s="108">
        <v>12</v>
      </c>
      <c r="AM2313" s="107" t="s">
        <v>366</v>
      </c>
      <c r="AN2313" s="107" t="s">
        <v>45</v>
      </c>
      <c r="AO2313" s="109" t="s">
        <v>46</v>
      </c>
    </row>
    <row r="2314" spans="31:41" ht="15" customHeight="1">
      <c r="AE2314" s="106">
        <v>45877</v>
      </c>
      <c r="AF2314" s="107" t="s">
        <v>99</v>
      </c>
      <c r="AG2314" s="107" t="s">
        <v>383</v>
      </c>
      <c r="AH2314" s="107">
        <v>5400259464</v>
      </c>
      <c r="AI2314" s="107">
        <v>10</v>
      </c>
      <c r="AJ2314" s="108">
        <v>6</v>
      </c>
      <c r="AK2314" s="108">
        <v>12</v>
      </c>
      <c r="AL2314" s="108">
        <v>12</v>
      </c>
      <c r="AM2314" s="107" t="s">
        <v>359</v>
      </c>
      <c r="AN2314" s="107" t="s">
        <v>45</v>
      </c>
      <c r="AO2314" s="109" t="s">
        <v>46</v>
      </c>
    </row>
    <row r="2315" spans="31:41" ht="15" customHeight="1">
      <c r="AE2315" s="106">
        <v>45877</v>
      </c>
      <c r="AF2315" s="107" t="s">
        <v>105</v>
      </c>
      <c r="AG2315" s="107" t="s">
        <v>338</v>
      </c>
      <c r="AH2315" s="107">
        <v>5400259464</v>
      </c>
      <c r="AI2315" s="107">
        <v>10</v>
      </c>
      <c r="AJ2315" s="108">
        <v>6</v>
      </c>
      <c r="AK2315" s="108">
        <v>12</v>
      </c>
      <c r="AL2315" s="108">
        <v>12</v>
      </c>
      <c r="AM2315" s="107" t="s">
        <v>359</v>
      </c>
      <c r="AN2315" s="107" t="s">
        <v>45</v>
      </c>
      <c r="AO2315" s="109" t="s">
        <v>46</v>
      </c>
    </row>
    <row r="2316" spans="31:41" ht="15" customHeight="1">
      <c r="AE2316" s="106">
        <v>45877</v>
      </c>
      <c r="AF2316" s="107" t="s">
        <v>100</v>
      </c>
      <c r="AG2316" s="107"/>
      <c r="AH2316" s="107">
        <v>23134</v>
      </c>
      <c r="AI2316" s="107">
        <v>20</v>
      </c>
      <c r="AJ2316" s="108">
        <v>6</v>
      </c>
      <c r="AK2316" s="108">
        <v>13</v>
      </c>
      <c r="AL2316" s="108">
        <v>7</v>
      </c>
      <c r="AM2316" s="107" t="s">
        <v>156</v>
      </c>
      <c r="AN2316" s="107" t="s">
        <v>49</v>
      </c>
      <c r="AO2316" s="109" t="s">
        <v>46</v>
      </c>
    </row>
    <row r="2317" spans="31:41" ht="15" customHeight="1">
      <c r="AE2317" s="106">
        <v>45877</v>
      </c>
      <c r="AF2317" s="107" t="s">
        <v>96</v>
      </c>
      <c r="AG2317" s="107" t="s">
        <v>52</v>
      </c>
      <c r="AH2317" s="107">
        <v>5400260175</v>
      </c>
      <c r="AI2317" s="107">
        <v>10</v>
      </c>
      <c r="AJ2317" s="108">
        <v>12</v>
      </c>
      <c r="AK2317" s="108">
        <v>15</v>
      </c>
      <c r="AL2317" s="108">
        <v>6</v>
      </c>
      <c r="AM2317" s="107" t="s">
        <v>384</v>
      </c>
      <c r="AN2317" s="107" t="s">
        <v>45</v>
      </c>
      <c r="AO2317" s="109" t="s">
        <v>46</v>
      </c>
    </row>
    <row r="2318" spans="31:41" ht="15" customHeight="1">
      <c r="AE2318" s="106">
        <v>45877</v>
      </c>
      <c r="AF2318" s="107" t="s">
        <v>63</v>
      </c>
      <c r="AG2318" s="107"/>
      <c r="AH2318" s="107">
        <v>4041</v>
      </c>
      <c r="AI2318" s="107">
        <v>10</v>
      </c>
      <c r="AJ2318" s="108">
        <v>5</v>
      </c>
      <c r="AK2318" s="108">
        <v>6</v>
      </c>
      <c r="AL2318" s="108">
        <v>1</v>
      </c>
      <c r="AM2318" s="107" t="s">
        <v>62</v>
      </c>
      <c r="AN2318" s="107" t="s">
        <v>49</v>
      </c>
      <c r="AO2318" s="109">
        <v>4041</v>
      </c>
    </row>
    <row r="2319" spans="31:41" ht="15" customHeight="1">
      <c r="AE2319" s="106">
        <v>45877</v>
      </c>
      <c r="AF2319" s="107" t="s">
        <v>63</v>
      </c>
      <c r="AG2319" s="107" t="s">
        <v>75</v>
      </c>
      <c r="AH2319" s="107">
        <v>4041</v>
      </c>
      <c r="AI2319" s="107">
        <v>10</v>
      </c>
      <c r="AJ2319" s="108">
        <v>12</v>
      </c>
      <c r="AK2319" s="108">
        <v>12.3</v>
      </c>
      <c r="AL2319" s="108">
        <v>1</v>
      </c>
      <c r="AM2319" s="107" t="s">
        <v>62</v>
      </c>
      <c r="AN2319" s="107" t="s">
        <v>49</v>
      </c>
      <c r="AO2319" s="109">
        <v>4041</v>
      </c>
    </row>
    <row r="2320" spans="31:41" ht="15" customHeight="1">
      <c r="AE2320" s="106">
        <v>45877</v>
      </c>
      <c r="AF2320" s="107" t="s">
        <v>109</v>
      </c>
      <c r="AG2320" s="107"/>
      <c r="AH2320" s="107">
        <v>4041</v>
      </c>
      <c r="AI2320" s="107">
        <v>10</v>
      </c>
      <c r="AJ2320" s="108">
        <v>7.15</v>
      </c>
      <c r="AK2320" s="108">
        <v>12.45</v>
      </c>
      <c r="AL2320" s="108">
        <v>5.5</v>
      </c>
      <c r="AM2320" s="107" t="s">
        <v>62</v>
      </c>
      <c r="AN2320" s="107" t="s">
        <v>49</v>
      </c>
      <c r="AO2320" s="109">
        <v>4041</v>
      </c>
    </row>
    <row r="2321" spans="31:41" ht="15" customHeight="1">
      <c r="AE2321" s="106">
        <v>45877</v>
      </c>
      <c r="AF2321" s="107" t="s">
        <v>50</v>
      </c>
      <c r="AG2321" s="107" t="s">
        <v>112</v>
      </c>
      <c r="AH2321" s="107">
        <v>4041</v>
      </c>
      <c r="AI2321" s="107">
        <v>10</v>
      </c>
      <c r="AJ2321" s="108">
        <v>6</v>
      </c>
      <c r="AK2321" s="108">
        <v>14</v>
      </c>
      <c r="AL2321" s="108">
        <v>16</v>
      </c>
      <c r="AM2321" s="107" t="s">
        <v>62</v>
      </c>
      <c r="AN2321" s="107" t="s">
        <v>49</v>
      </c>
      <c r="AO2321" s="109">
        <v>4041</v>
      </c>
    </row>
    <row r="2322" spans="31:41" ht="15" customHeight="1">
      <c r="AE2322" s="106">
        <v>45877</v>
      </c>
      <c r="AF2322" s="107" t="s">
        <v>110</v>
      </c>
      <c r="AG2322" s="107"/>
      <c r="AH2322" s="107">
        <v>23134</v>
      </c>
      <c r="AI2322" s="107">
        <v>10</v>
      </c>
      <c r="AJ2322" s="108">
        <v>6</v>
      </c>
      <c r="AK2322" s="108">
        <v>12</v>
      </c>
      <c r="AL2322" s="108">
        <v>6</v>
      </c>
      <c r="AM2322" s="107" t="s">
        <v>111</v>
      </c>
      <c r="AN2322" s="107" t="s">
        <v>49</v>
      </c>
      <c r="AO2322" s="109" t="s">
        <v>61</v>
      </c>
    </row>
    <row r="2323" spans="31:41" ht="15" customHeight="1">
      <c r="AE2323" s="106">
        <v>45877</v>
      </c>
      <c r="AF2323" s="107" t="s">
        <v>66</v>
      </c>
      <c r="AG2323" s="107" t="s">
        <v>385</v>
      </c>
      <c r="AH2323" s="107">
        <v>5400261354</v>
      </c>
      <c r="AI2323" s="107">
        <v>10</v>
      </c>
      <c r="AJ2323" s="108">
        <v>6</v>
      </c>
      <c r="AK2323" s="108">
        <v>12</v>
      </c>
      <c r="AL2323" s="108">
        <v>12</v>
      </c>
      <c r="AM2323" s="107" t="s">
        <v>355</v>
      </c>
      <c r="AN2323" s="107" t="s">
        <v>91</v>
      </c>
      <c r="AO2323" s="109" t="s">
        <v>61</v>
      </c>
    </row>
    <row r="2324" spans="31:41" ht="15" customHeight="1">
      <c r="AE2324" s="106">
        <v>45877</v>
      </c>
      <c r="AF2324" s="107" t="s">
        <v>114</v>
      </c>
      <c r="AG2324" s="107"/>
      <c r="AH2324" s="107">
        <v>23134</v>
      </c>
      <c r="AI2324" s="107">
        <v>20</v>
      </c>
      <c r="AJ2324" s="108">
        <v>6</v>
      </c>
      <c r="AK2324" s="108">
        <v>13</v>
      </c>
      <c r="AL2324" s="108">
        <v>7</v>
      </c>
      <c r="AM2324" s="107" t="s">
        <v>156</v>
      </c>
      <c r="AN2324" s="107" t="s">
        <v>49</v>
      </c>
      <c r="AO2324" s="109" t="s">
        <v>46</v>
      </c>
    </row>
    <row r="2325" spans="31:41" ht="15" customHeight="1">
      <c r="AE2325" s="106">
        <v>45877</v>
      </c>
      <c r="AF2325" s="107" t="s">
        <v>144</v>
      </c>
      <c r="AG2325" s="107"/>
      <c r="AH2325" s="107">
        <v>4041</v>
      </c>
      <c r="AI2325" s="107">
        <v>10</v>
      </c>
      <c r="AJ2325" s="108">
        <v>6</v>
      </c>
      <c r="AK2325" s="108">
        <v>14</v>
      </c>
      <c r="AL2325" s="108">
        <v>8</v>
      </c>
      <c r="AM2325" s="107" t="s">
        <v>62</v>
      </c>
      <c r="AN2325" s="107" t="s">
        <v>49</v>
      </c>
      <c r="AO2325" s="109">
        <v>4041</v>
      </c>
    </row>
    <row r="2326" spans="31:41" ht="15" customHeight="1">
      <c r="AE2326" s="106">
        <v>45877</v>
      </c>
      <c r="AF2326" s="107" t="s">
        <v>43</v>
      </c>
      <c r="AG2326" s="107"/>
      <c r="AH2326" s="107">
        <v>5400259468</v>
      </c>
      <c r="AI2326" s="107">
        <v>10</v>
      </c>
      <c r="AJ2326" s="108">
        <v>6.15</v>
      </c>
      <c r="AK2326" s="108">
        <v>12</v>
      </c>
      <c r="AL2326" s="108">
        <v>5.75</v>
      </c>
      <c r="AM2326" s="107" t="s">
        <v>354</v>
      </c>
      <c r="AN2326" s="107" t="s">
        <v>45</v>
      </c>
      <c r="AO2326" s="109" t="s">
        <v>61</v>
      </c>
    </row>
    <row r="2327" spans="31:41" ht="15" customHeight="1">
      <c r="AE2327" s="106">
        <v>45880</v>
      </c>
      <c r="AF2327" s="107" t="s">
        <v>75</v>
      </c>
      <c r="AG2327" s="107"/>
      <c r="AH2327" s="107">
        <v>4044</v>
      </c>
      <c r="AI2327" s="107">
        <v>10</v>
      </c>
      <c r="AJ2327" s="108">
        <v>6</v>
      </c>
      <c r="AK2327" s="108">
        <v>6.15</v>
      </c>
      <c r="AL2327" s="108">
        <v>0.25</v>
      </c>
      <c r="AM2327" s="107" t="s">
        <v>48</v>
      </c>
      <c r="AN2327" s="107" t="s">
        <v>49</v>
      </c>
      <c r="AO2327" s="109">
        <v>404</v>
      </c>
    </row>
    <row r="2328" spans="31:41" ht="15" customHeight="1">
      <c r="AE2328" s="106">
        <v>45880</v>
      </c>
      <c r="AF2328" s="107" t="s">
        <v>107</v>
      </c>
      <c r="AG2328" s="107" t="s">
        <v>108</v>
      </c>
      <c r="AH2328" s="107">
        <v>4042</v>
      </c>
      <c r="AI2328" s="107">
        <v>10</v>
      </c>
      <c r="AJ2328" s="108"/>
      <c r="AK2328" s="108"/>
      <c r="AL2328" s="108">
        <v>16</v>
      </c>
      <c r="AM2328" s="107" t="s">
        <v>53</v>
      </c>
      <c r="AN2328" s="107" t="s">
        <v>49</v>
      </c>
      <c r="AO2328" s="109">
        <v>404</v>
      </c>
    </row>
    <row r="2329" spans="31:41" ht="15" customHeight="1">
      <c r="AE2329" s="106">
        <v>45880</v>
      </c>
      <c r="AF2329" s="107" t="s">
        <v>94</v>
      </c>
      <c r="AG2329" s="107" t="s">
        <v>162</v>
      </c>
      <c r="AH2329" s="107">
        <v>4042</v>
      </c>
      <c r="AI2329" s="107">
        <v>10</v>
      </c>
      <c r="AJ2329" s="108"/>
      <c r="AK2329" s="108"/>
      <c r="AL2329" s="108">
        <v>16</v>
      </c>
      <c r="AM2329" s="107" t="s">
        <v>53</v>
      </c>
      <c r="AN2329" s="107" t="s">
        <v>49</v>
      </c>
      <c r="AO2329" s="109">
        <v>404</v>
      </c>
    </row>
    <row r="2330" spans="31:41" ht="15" customHeight="1">
      <c r="AE2330" s="106">
        <v>45880</v>
      </c>
      <c r="AF2330" s="107" t="s">
        <v>267</v>
      </c>
      <c r="AG2330" s="107" t="s">
        <v>99</v>
      </c>
      <c r="AH2330" s="107">
        <v>4042</v>
      </c>
      <c r="AI2330" s="107">
        <v>10</v>
      </c>
      <c r="AJ2330" s="108"/>
      <c r="AK2330" s="108"/>
      <c r="AL2330" s="108">
        <v>16</v>
      </c>
      <c r="AM2330" s="107" t="s">
        <v>53</v>
      </c>
      <c r="AN2330" s="107" t="s">
        <v>49</v>
      </c>
      <c r="AO2330" s="109">
        <v>404</v>
      </c>
    </row>
    <row r="2331" spans="31:41" ht="15" customHeight="1">
      <c r="AE2331" s="106">
        <v>45880</v>
      </c>
      <c r="AF2331" s="107" t="s">
        <v>109</v>
      </c>
      <c r="AG2331" s="107" t="s">
        <v>87</v>
      </c>
      <c r="AH2331" s="107">
        <v>4042</v>
      </c>
      <c r="AI2331" s="107">
        <v>10</v>
      </c>
      <c r="AJ2331" s="108"/>
      <c r="AK2331" s="108"/>
      <c r="AL2331" s="108">
        <v>16</v>
      </c>
      <c r="AM2331" s="107" t="s">
        <v>53</v>
      </c>
      <c r="AN2331" s="107" t="s">
        <v>49</v>
      </c>
      <c r="AO2331" s="109">
        <v>404</v>
      </c>
    </row>
    <row r="2332" spans="31:41" ht="15" customHeight="1">
      <c r="AE2332" s="106">
        <v>45880</v>
      </c>
      <c r="AF2332" s="107" t="s">
        <v>386</v>
      </c>
      <c r="AG2332" s="107" t="s">
        <v>82</v>
      </c>
      <c r="AH2332" s="107">
        <v>4042</v>
      </c>
      <c r="AI2332" s="107">
        <v>10</v>
      </c>
      <c r="AJ2332" s="108"/>
      <c r="AK2332" s="108"/>
      <c r="AL2332" s="108">
        <v>16</v>
      </c>
      <c r="AM2332" s="107" t="s">
        <v>53</v>
      </c>
      <c r="AN2332" s="107" t="s">
        <v>49</v>
      </c>
      <c r="AO2332" s="109">
        <v>404</v>
      </c>
    </row>
    <row r="2333" spans="31:41" ht="15" customHeight="1">
      <c r="AE2333" s="106">
        <v>45880</v>
      </c>
      <c r="AF2333" s="107" t="s">
        <v>103</v>
      </c>
      <c r="AG2333" s="107" t="s">
        <v>56</v>
      </c>
      <c r="AH2333" s="107">
        <v>4042</v>
      </c>
      <c r="AI2333" s="107">
        <v>10</v>
      </c>
      <c r="AJ2333" s="108"/>
      <c r="AK2333" s="108"/>
      <c r="AL2333" s="108">
        <v>16</v>
      </c>
      <c r="AM2333" s="107" t="s">
        <v>53</v>
      </c>
      <c r="AN2333" s="107" t="s">
        <v>49</v>
      </c>
      <c r="AO2333" s="109">
        <v>404</v>
      </c>
    </row>
    <row r="2334" spans="31:41" ht="15" customHeight="1">
      <c r="AE2334" s="106">
        <v>45880</v>
      </c>
      <c r="AF2334" s="107" t="s">
        <v>77</v>
      </c>
      <c r="AG2334" s="107" t="s">
        <v>110</v>
      </c>
      <c r="AH2334" s="107">
        <v>4042</v>
      </c>
      <c r="AI2334" s="107">
        <v>10</v>
      </c>
      <c r="AJ2334" s="108"/>
      <c r="AK2334" s="108"/>
      <c r="AL2334" s="108">
        <v>16</v>
      </c>
      <c r="AM2334" s="107" t="s">
        <v>53</v>
      </c>
      <c r="AN2334" s="107" t="s">
        <v>49</v>
      </c>
      <c r="AO2334" s="109">
        <v>404</v>
      </c>
    </row>
    <row r="2335" spans="31:41" ht="15" customHeight="1">
      <c r="AE2335" s="106">
        <v>45880</v>
      </c>
      <c r="AF2335" s="107" t="s">
        <v>51</v>
      </c>
      <c r="AG2335" s="107" t="s">
        <v>69</v>
      </c>
      <c r="AH2335" s="107">
        <v>4042</v>
      </c>
      <c r="AI2335" s="107">
        <v>10</v>
      </c>
      <c r="AJ2335" s="108"/>
      <c r="AK2335" s="108"/>
      <c r="AL2335" s="108">
        <v>16</v>
      </c>
      <c r="AM2335" s="107" t="s">
        <v>53</v>
      </c>
      <c r="AN2335" s="107" t="s">
        <v>49</v>
      </c>
      <c r="AO2335" s="109">
        <v>404</v>
      </c>
    </row>
    <row r="2336" spans="31:41" ht="15" customHeight="1">
      <c r="AE2336" s="106">
        <v>45880</v>
      </c>
      <c r="AF2336" s="107" t="s">
        <v>102</v>
      </c>
      <c r="AG2336" s="107" t="s">
        <v>374</v>
      </c>
      <c r="AH2336" s="107">
        <v>4042</v>
      </c>
      <c r="AI2336" s="107">
        <v>10</v>
      </c>
      <c r="AJ2336" s="108"/>
      <c r="AK2336" s="108"/>
      <c r="AL2336" s="108">
        <v>16</v>
      </c>
      <c r="AM2336" s="107" t="s">
        <v>53</v>
      </c>
      <c r="AN2336" s="107" t="s">
        <v>49</v>
      </c>
      <c r="AO2336" s="109">
        <v>404</v>
      </c>
    </row>
    <row r="2337" spans="31:41" ht="15" customHeight="1">
      <c r="AE2337" s="106">
        <v>45880</v>
      </c>
      <c r="AF2337" s="107" t="s">
        <v>58</v>
      </c>
      <c r="AG2337" s="107" t="s">
        <v>54</v>
      </c>
      <c r="AH2337" s="107">
        <v>4042</v>
      </c>
      <c r="AI2337" s="107">
        <v>10</v>
      </c>
      <c r="AJ2337" s="108"/>
      <c r="AK2337" s="108"/>
      <c r="AL2337" s="108">
        <v>16</v>
      </c>
      <c r="AM2337" s="107" t="s">
        <v>53</v>
      </c>
      <c r="AN2337" s="107" t="s">
        <v>49</v>
      </c>
      <c r="AO2337" s="109">
        <v>404</v>
      </c>
    </row>
    <row r="2338" spans="31:41" ht="15" customHeight="1">
      <c r="AE2338" s="106">
        <v>45880</v>
      </c>
      <c r="AF2338" s="107" t="s">
        <v>113</v>
      </c>
      <c r="AG2338" s="107"/>
      <c r="AH2338" s="107">
        <v>4042</v>
      </c>
      <c r="AI2338" s="107">
        <v>10</v>
      </c>
      <c r="AJ2338" s="108"/>
      <c r="AK2338" s="108"/>
      <c r="AL2338" s="108">
        <v>8</v>
      </c>
      <c r="AM2338" s="107" t="s">
        <v>53</v>
      </c>
      <c r="AN2338" s="107" t="s">
        <v>49</v>
      </c>
      <c r="AO2338" s="109">
        <v>404</v>
      </c>
    </row>
    <row r="2339" spans="31:41" ht="15" customHeight="1">
      <c r="AE2339" s="106">
        <v>45880</v>
      </c>
      <c r="AF2339" s="107" t="s">
        <v>65</v>
      </c>
      <c r="AG2339" s="107" t="s">
        <v>264</v>
      </c>
      <c r="AH2339" s="107">
        <v>5400259463</v>
      </c>
      <c r="AI2339" s="107">
        <v>10</v>
      </c>
      <c r="AJ2339" s="108">
        <v>6</v>
      </c>
      <c r="AK2339" s="108">
        <v>14</v>
      </c>
      <c r="AL2339" s="108">
        <v>16</v>
      </c>
      <c r="AM2339" s="107" t="s">
        <v>368</v>
      </c>
      <c r="AN2339" s="107" t="s">
        <v>45</v>
      </c>
      <c r="AO2339" s="109" t="s">
        <v>61</v>
      </c>
    </row>
    <row r="2340" spans="31:41" ht="15" customHeight="1">
      <c r="AE2340" s="106">
        <v>45880</v>
      </c>
      <c r="AF2340" s="107" t="s">
        <v>65</v>
      </c>
      <c r="AG2340" s="107" t="s">
        <v>264</v>
      </c>
      <c r="AH2340" s="107">
        <v>23134</v>
      </c>
      <c r="AI2340" s="107">
        <v>10</v>
      </c>
      <c r="AJ2340" s="108">
        <v>14</v>
      </c>
      <c r="AK2340" s="108">
        <v>14.3</v>
      </c>
      <c r="AL2340" s="108">
        <v>1</v>
      </c>
      <c r="AM2340" s="107" t="s">
        <v>387</v>
      </c>
      <c r="AN2340" s="107" t="s">
        <v>49</v>
      </c>
      <c r="AO2340" s="109" t="s">
        <v>61</v>
      </c>
    </row>
    <row r="2341" spans="31:41" ht="15" customHeight="1">
      <c r="AE2341" s="106">
        <v>45880</v>
      </c>
      <c r="AF2341" s="107" t="s">
        <v>68</v>
      </c>
      <c r="AG2341" s="107" t="s">
        <v>277</v>
      </c>
      <c r="AH2341" s="107">
        <v>4047</v>
      </c>
      <c r="AI2341" s="107">
        <v>10</v>
      </c>
      <c r="AJ2341" s="108">
        <v>6</v>
      </c>
      <c r="AK2341" s="108">
        <v>14</v>
      </c>
      <c r="AL2341" s="108">
        <v>16</v>
      </c>
      <c r="AM2341" s="107" t="s">
        <v>70</v>
      </c>
      <c r="AN2341" s="107" t="s">
        <v>49</v>
      </c>
      <c r="AO2341" s="109">
        <v>4047</v>
      </c>
    </row>
    <row r="2342" spans="31:41" ht="15" customHeight="1">
      <c r="AE2342" s="106">
        <v>45880</v>
      </c>
      <c r="AF2342" s="107" t="s">
        <v>72</v>
      </c>
      <c r="AG2342" s="107" t="s">
        <v>73</v>
      </c>
      <c r="AH2342" s="107">
        <v>5400245345</v>
      </c>
      <c r="AI2342" s="107">
        <v>10</v>
      </c>
      <c r="AJ2342" s="108">
        <v>6</v>
      </c>
      <c r="AK2342" s="108">
        <v>14</v>
      </c>
      <c r="AL2342" s="108">
        <v>16</v>
      </c>
      <c r="AM2342" s="107" t="s">
        <v>379</v>
      </c>
      <c r="AN2342" s="107" t="s">
        <v>45</v>
      </c>
      <c r="AO2342" s="109" t="s">
        <v>61</v>
      </c>
    </row>
    <row r="2343" spans="31:41" ht="15" customHeight="1">
      <c r="AE2343" s="106">
        <v>45880</v>
      </c>
      <c r="AF2343" s="107" t="s">
        <v>59</v>
      </c>
      <c r="AG2343" s="107"/>
      <c r="AH2343" s="107">
        <v>5400245345</v>
      </c>
      <c r="AI2343" s="107">
        <v>10</v>
      </c>
      <c r="AJ2343" s="108">
        <v>6</v>
      </c>
      <c r="AK2343" s="108">
        <v>14</v>
      </c>
      <c r="AL2343" s="108">
        <v>8</v>
      </c>
      <c r="AM2343" s="107" t="s">
        <v>379</v>
      </c>
      <c r="AN2343" s="107" t="s">
        <v>45</v>
      </c>
      <c r="AO2343" s="109" t="s">
        <v>61</v>
      </c>
    </row>
    <row r="2344" spans="31:41" ht="15" customHeight="1">
      <c r="AE2344" s="106">
        <v>45880</v>
      </c>
      <c r="AF2344" s="107" t="s">
        <v>63</v>
      </c>
      <c r="AG2344" s="107" t="s">
        <v>84</v>
      </c>
      <c r="AH2344" s="107">
        <v>5400259468</v>
      </c>
      <c r="AI2344" s="107">
        <v>10</v>
      </c>
      <c r="AJ2344" s="108">
        <v>6</v>
      </c>
      <c r="AK2344" s="108">
        <v>14</v>
      </c>
      <c r="AL2344" s="108">
        <v>16</v>
      </c>
      <c r="AM2344" s="107" t="s">
        <v>354</v>
      </c>
      <c r="AN2344" s="107" t="s">
        <v>45</v>
      </c>
      <c r="AO2344" s="109" t="s">
        <v>61</v>
      </c>
    </row>
    <row r="2345" spans="31:41" ht="15" customHeight="1">
      <c r="AE2345" s="106">
        <v>45880</v>
      </c>
      <c r="AF2345" s="107" t="s">
        <v>66</v>
      </c>
      <c r="AG2345" s="107" t="s">
        <v>385</v>
      </c>
      <c r="AH2345" s="107">
        <v>5400261354</v>
      </c>
      <c r="AI2345" s="107">
        <v>10</v>
      </c>
      <c r="AJ2345" s="108">
        <v>6</v>
      </c>
      <c r="AK2345" s="108">
        <v>14</v>
      </c>
      <c r="AL2345" s="108">
        <v>16</v>
      </c>
      <c r="AM2345" s="107" t="s">
        <v>355</v>
      </c>
      <c r="AN2345" s="107" t="s">
        <v>91</v>
      </c>
      <c r="AO2345" s="109" t="s">
        <v>61</v>
      </c>
    </row>
    <row r="2346" spans="31:41" ht="15" customHeight="1">
      <c r="AE2346" s="106">
        <v>45880</v>
      </c>
      <c r="AF2346" s="107" t="s">
        <v>115</v>
      </c>
      <c r="AG2346" s="107" t="s">
        <v>383</v>
      </c>
      <c r="AH2346" s="107">
        <v>5400248544</v>
      </c>
      <c r="AI2346" s="107">
        <v>10</v>
      </c>
      <c r="AJ2346" s="108">
        <v>6</v>
      </c>
      <c r="AK2346" s="108">
        <v>14</v>
      </c>
      <c r="AL2346" s="108">
        <v>16</v>
      </c>
      <c r="AM2346" s="107" t="s">
        <v>388</v>
      </c>
      <c r="AN2346" s="107" t="s">
        <v>45</v>
      </c>
      <c r="AO2346" s="109" t="s">
        <v>46</v>
      </c>
    </row>
    <row r="2347" spans="31:41" ht="15" customHeight="1">
      <c r="AE2347" s="106">
        <v>45880</v>
      </c>
      <c r="AF2347" s="107" t="s">
        <v>155</v>
      </c>
      <c r="AG2347" s="107" t="s">
        <v>64</v>
      </c>
      <c r="AH2347" s="107">
        <v>5400248544</v>
      </c>
      <c r="AI2347" s="107">
        <v>10</v>
      </c>
      <c r="AJ2347" s="108">
        <v>6</v>
      </c>
      <c r="AK2347" s="108">
        <v>14</v>
      </c>
      <c r="AL2347" s="108">
        <v>16</v>
      </c>
      <c r="AM2347" s="107" t="s">
        <v>388</v>
      </c>
      <c r="AN2347" s="107" t="s">
        <v>45</v>
      </c>
      <c r="AO2347" s="109" t="s">
        <v>46</v>
      </c>
    </row>
    <row r="2348" spans="31:41" ht="15" customHeight="1">
      <c r="AE2348" s="106">
        <v>45880</v>
      </c>
      <c r="AF2348" s="107" t="s">
        <v>43</v>
      </c>
      <c r="AG2348" s="107" t="s">
        <v>78</v>
      </c>
      <c r="AH2348" s="107">
        <v>5400248544</v>
      </c>
      <c r="AI2348" s="107">
        <v>10</v>
      </c>
      <c r="AJ2348" s="108">
        <v>6</v>
      </c>
      <c r="AK2348" s="108">
        <v>14</v>
      </c>
      <c r="AL2348" s="108">
        <v>16</v>
      </c>
      <c r="AM2348" s="107" t="s">
        <v>388</v>
      </c>
      <c r="AN2348" s="107" t="s">
        <v>45</v>
      </c>
      <c r="AO2348" s="109" t="s">
        <v>46</v>
      </c>
    </row>
    <row r="2349" spans="31:41" ht="15" customHeight="1">
      <c r="AE2349" s="106">
        <v>45880</v>
      </c>
      <c r="AF2349" s="107" t="s">
        <v>75</v>
      </c>
      <c r="AG2349" s="107"/>
      <c r="AH2349" s="107">
        <v>5400258178</v>
      </c>
      <c r="AI2349" s="107">
        <v>10</v>
      </c>
      <c r="AJ2349" s="108">
        <v>6.15</v>
      </c>
      <c r="AK2349" s="108">
        <v>14</v>
      </c>
      <c r="AL2349" s="108">
        <v>7.75</v>
      </c>
      <c r="AM2349" s="107" t="s">
        <v>320</v>
      </c>
      <c r="AN2349" s="107" t="s">
        <v>49</v>
      </c>
      <c r="AO2349" s="109" t="s">
        <v>46</v>
      </c>
    </row>
    <row r="2350" spans="31:41" ht="15" customHeight="1">
      <c r="AE2350" s="106">
        <v>45880</v>
      </c>
      <c r="AF2350" s="107" t="s">
        <v>88</v>
      </c>
      <c r="AG2350" s="107"/>
      <c r="AH2350" s="107">
        <v>5400258178</v>
      </c>
      <c r="AI2350" s="107">
        <v>10</v>
      </c>
      <c r="AJ2350" s="108">
        <v>6</v>
      </c>
      <c r="AK2350" s="108">
        <v>14</v>
      </c>
      <c r="AL2350" s="108">
        <v>8</v>
      </c>
      <c r="AM2350" s="107" t="s">
        <v>320</v>
      </c>
      <c r="AN2350" s="107" t="s">
        <v>49</v>
      </c>
      <c r="AO2350" s="109" t="s">
        <v>46</v>
      </c>
    </row>
    <row r="2351" spans="31:41" ht="15" customHeight="1">
      <c r="AE2351" s="106">
        <v>45880</v>
      </c>
      <c r="AF2351" s="107" t="s">
        <v>143</v>
      </c>
      <c r="AG2351" s="107" t="s">
        <v>309</v>
      </c>
      <c r="AH2351" s="107">
        <v>5400258629</v>
      </c>
      <c r="AI2351" s="107">
        <v>10</v>
      </c>
      <c r="AJ2351" s="108">
        <v>6</v>
      </c>
      <c r="AK2351" s="108">
        <v>15</v>
      </c>
      <c r="AL2351" s="108">
        <v>18</v>
      </c>
      <c r="AM2351" s="107" t="s">
        <v>335</v>
      </c>
      <c r="AN2351" s="107" t="s">
        <v>49</v>
      </c>
      <c r="AO2351" s="109" t="s">
        <v>61</v>
      </c>
    </row>
    <row r="2352" spans="31:41" ht="15" customHeight="1">
      <c r="AE2352" s="106">
        <v>45880</v>
      </c>
      <c r="AF2352" s="107" t="s">
        <v>144</v>
      </c>
      <c r="AG2352" s="107"/>
      <c r="AH2352" s="107">
        <v>4041</v>
      </c>
      <c r="AI2352" s="107">
        <v>10</v>
      </c>
      <c r="AJ2352" s="108">
        <v>6</v>
      </c>
      <c r="AK2352" s="108">
        <v>14</v>
      </c>
      <c r="AL2352" s="108">
        <v>8</v>
      </c>
      <c r="AM2352" s="107" t="s">
        <v>62</v>
      </c>
      <c r="AN2352" s="107" t="s">
        <v>49</v>
      </c>
      <c r="AO2352" s="109">
        <v>4041</v>
      </c>
    </row>
    <row r="2353" spans="31:41" ht="15" customHeight="1">
      <c r="AE2353" s="106">
        <v>45880</v>
      </c>
      <c r="AF2353" s="107" t="s">
        <v>42</v>
      </c>
      <c r="AG2353" s="107" t="s">
        <v>378</v>
      </c>
      <c r="AH2353" s="107">
        <v>5400258178</v>
      </c>
      <c r="AI2353" s="107">
        <v>10</v>
      </c>
      <c r="AJ2353" s="108">
        <v>6</v>
      </c>
      <c r="AK2353" s="108">
        <v>14</v>
      </c>
      <c r="AL2353" s="108">
        <v>16</v>
      </c>
      <c r="AM2353" s="107" t="s">
        <v>320</v>
      </c>
      <c r="AN2353" s="107" t="s">
        <v>49</v>
      </c>
      <c r="AO2353" s="109" t="s">
        <v>46</v>
      </c>
    </row>
    <row r="2354" spans="31:41" ht="15" customHeight="1">
      <c r="AE2354" s="106">
        <v>45880</v>
      </c>
      <c r="AF2354" s="107" t="s">
        <v>96</v>
      </c>
      <c r="AG2354" s="107" t="s">
        <v>52</v>
      </c>
      <c r="AH2354" s="107">
        <v>5400259470</v>
      </c>
      <c r="AI2354" s="107">
        <v>10</v>
      </c>
      <c r="AJ2354" s="108">
        <v>6</v>
      </c>
      <c r="AK2354" s="108">
        <v>14</v>
      </c>
      <c r="AL2354" s="108">
        <v>16</v>
      </c>
      <c r="AM2354" s="107" t="s">
        <v>366</v>
      </c>
      <c r="AN2354" s="107" t="s">
        <v>45</v>
      </c>
      <c r="AO2354" s="109" t="s">
        <v>46</v>
      </c>
    </row>
    <row r="2355" spans="31:41" ht="15" customHeight="1">
      <c r="AE2355" s="106">
        <v>45880</v>
      </c>
      <c r="AF2355" s="107" t="s">
        <v>105</v>
      </c>
      <c r="AG2355" s="107" t="s">
        <v>89</v>
      </c>
      <c r="AH2355" s="107">
        <v>5400259461</v>
      </c>
      <c r="AI2355" s="107">
        <v>10</v>
      </c>
      <c r="AJ2355" s="108">
        <v>6</v>
      </c>
      <c r="AK2355" s="108">
        <v>10</v>
      </c>
      <c r="AL2355" s="108">
        <v>8</v>
      </c>
      <c r="AM2355" s="107" t="s">
        <v>358</v>
      </c>
      <c r="AN2355" s="107" t="s">
        <v>45</v>
      </c>
      <c r="AO2355" s="109" t="s">
        <v>46</v>
      </c>
    </row>
    <row r="2356" spans="31:41" ht="15" customHeight="1">
      <c r="AE2356" s="106">
        <v>45880</v>
      </c>
      <c r="AF2356" s="107" t="s">
        <v>105</v>
      </c>
      <c r="AG2356" s="107" t="s">
        <v>89</v>
      </c>
      <c r="AH2356" s="107">
        <v>5400259464</v>
      </c>
      <c r="AI2356" s="107">
        <v>10</v>
      </c>
      <c r="AJ2356" s="108">
        <v>10</v>
      </c>
      <c r="AK2356" s="108">
        <v>14</v>
      </c>
      <c r="AL2356" s="108">
        <v>8</v>
      </c>
      <c r="AM2356" s="107" t="s">
        <v>359</v>
      </c>
      <c r="AN2356" s="107" t="s">
        <v>45</v>
      </c>
      <c r="AO2356" s="109" t="s">
        <v>46</v>
      </c>
    </row>
    <row r="2357" spans="31:41" ht="15" customHeight="1">
      <c r="AE2357" s="106">
        <v>45880</v>
      </c>
      <c r="AF2357" s="107" t="s">
        <v>96</v>
      </c>
      <c r="AG2357" s="107" t="s">
        <v>52</v>
      </c>
      <c r="AH2357" s="107">
        <v>5400261100</v>
      </c>
      <c r="AI2357" s="107">
        <v>10</v>
      </c>
      <c r="AJ2357" s="108">
        <v>14</v>
      </c>
      <c r="AK2357" s="108">
        <v>16.3</v>
      </c>
      <c r="AL2357" s="108">
        <v>5</v>
      </c>
      <c r="AM2357" s="107" t="s">
        <v>389</v>
      </c>
      <c r="AN2357" s="107" t="s">
        <v>45</v>
      </c>
      <c r="AO2357" s="109" t="s">
        <v>46</v>
      </c>
    </row>
    <row r="2358" spans="31:41" ht="15" customHeight="1">
      <c r="AE2358" s="106">
        <v>45880</v>
      </c>
      <c r="AF2358" s="107" t="s">
        <v>114</v>
      </c>
      <c r="AG2358" s="107" t="s">
        <v>100</v>
      </c>
      <c r="AH2358" s="107">
        <v>23134</v>
      </c>
      <c r="AI2358" s="107">
        <v>20</v>
      </c>
      <c r="AJ2358" s="108">
        <v>6</v>
      </c>
      <c r="AK2358" s="108">
        <v>14</v>
      </c>
      <c r="AL2358" s="108">
        <v>16</v>
      </c>
      <c r="AM2358" s="107" t="s">
        <v>156</v>
      </c>
      <c r="AN2358" s="107" t="s">
        <v>49</v>
      </c>
      <c r="AO2358" s="109" t="s">
        <v>46</v>
      </c>
    </row>
    <row r="2359" spans="31:41" ht="15" customHeight="1">
      <c r="AE2359" s="106">
        <v>45880</v>
      </c>
      <c r="AF2359" s="107" t="s">
        <v>63</v>
      </c>
      <c r="AG2359" s="107"/>
      <c r="AH2359" s="107">
        <v>4041</v>
      </c>
      <c r="AI2359" s="107">
        <v>10</v>
      </c>
      <c r="AJ2359" s="108">
        <v>5</v>
      </c>
      <c r="AK2359" s="108">
        <v>6</v>
      </c>
      <c r="AL2359" s="108">
        <v>1</v>
      </c>
      <c r="AM2359" s="107" t="s">
        <v>62</v>
      </c>
      <c r="AN2359" s="107" t="s">
        <v>49</v>
      </c>
      <c r="AO2359" s="109">
        <v>4041</v>
      </c>
    </row>
    <row r="2360" spans="31:41" ht="15" customHeight="1">
      <c r="AE2360" s="106">
        <v>45880</v>
      </c>
      <c r="AF2360" s="107" t="s">
        <v>63</v>
      </c>
      <c r="AG2360" s="107" t="s">
        <v>72</v>
      </c>
      <c r="AH2360" s="107">
        <v>4041</v>
      </c>
      <c r="AI2360" s="107">
        <v>10</v>
      </c>
      <c r="AJ2360" s="108">
        <v>14</v>
      </c>
      <c r="AK2360" s="108">
        <v>14.3</v>
      </c>
      <c r="AL2360" s="108">
        <v>1</v>
      </c>
      <c r="AM2360" s="107" t="s">
        <v>62</v>
      </c>
      <c r="AN2360" s="107" t="s">
        <v>49</v>
      </c>
      <c r="AO2360" s="109">
        <v>4041</v>
      </c>
    </row>
    <row r="2361" spans="31:41" ht="15" customHeight="1">
      <c r="AE2361" s="106">
        <v>45880</v>
      </c>
      <c r="AF2361" s="107" t="s">
        <v>50</v>
      </c>
      <c r="AG2361" s="107" t="s">
        <v>112</v>
      </c>
      <c r="AH2361" s="107">
        <v>4041</v>
      </c>
      <c r="AI2361" s="107">
        <v>10</v>
      </c>
      <c r="AJ2361" s="108">
        <v>6</v>
      </c>
      <c r="AK2361" s="108">
        <v>14</v>
      </c>
      <c r="AL2361" s="108">
        <v>16</v>
      </c>
      <c r="AM2361" s="107" t="s">
        <v>62</v>
      </c>
      <c r="AN2361" s="107" t="s">
        <v>49</v>
      </c>
      <c r="AO2361" s="109">
        <v>4041</v>
      </c>
    </row>
    <row r="2362" spans="31:41" ht="15" customHeight="1">
      <c r="AE2362" s="106">
        <v>45880</v>
      </c>
      <c r="AF2362" s="107" t="s">
        <v>210</v>
      </c>
      <c r="AG2362" s="107" t="s">
        <v>373</v>
      </c>
      <c r="AH2362" s="107">
        <v>5400259461</v>
      </c>
      <c r="AI2362" s="107">
        <v>10</v>
      </c>
      <c r="AJ2362" s="108">
        <v>11</v>
      </c>
      <c r="AK2362" s="108">
        <v>14</v>
      </c>
      <c r="AL2362" s="108">
        <v>6</v>
      </c>
      <c r="AM2362" s="107" t="s">
        <v>358</v>
      </c>
      <c r="AN2362" s="107" t="s">
        <v>45</v>
      </c>
      <c r="AO2362" s="109" t="s">
        <v>46</v>
      </c>
    </row>
    <row r="2363" spans="31:41" ht="15" customHeight="1">
      <c r="AE2363" s="106">
        <v>45881</v>
      </c>
      <c r="AF2363" s="107" t="s">
        <v>155</v>
      </c>
      <c r="AG2363" s="107" t="s">
        <v>59</v>
      </c>
      <c r="AH2363" s="107">
        <v>4044</v>
      </c>
      <c r="AI2363" s="107">
        <v>10</v>
      </c>
      <c r="AJ2363" s="108">
        <v>6</v>
      </c>
      <c r="AK2363" s="108">
        <v>6.15</v>
      </c>
      <c r="AL2363" s="108">
        <v>0.5</v>
      </c>
      <c r="AM2363" s="107" t="s">
        <v>48</v>
      </c>
      <c r="AN2363" s="107" t="s">
        <v>49</v>
      </c>
      <c r="AO2363" s="109">
        <v>404</v>
      </c>
    </row>
    <row r="2364" spans="31:41" ht="15" customHeight="1">
      <c r="AE2364" s="106">
        <v>45881</v>
      </c>
      <c r="AF2364" s="107" t="s">
        <v>75</v>
      </c>
      <c r="AG2364" s="107"/>
      <c r="AH2364" s="107">
        <v>4044</v>
      </c>
      <c r="AI2364" s="107">
        <v>10</v>
      </c>
      <c r="AJ2364" s="108">
        <v>6</v>
      </c>
      <c r="AK2364" s="108">
        <v>6.3</v>
      </c>
      <c r="AL2364" s="108">
        <v>0.5</v>
      </c>
      <c r="AM2364" s="107" t="s">
        <v>48</v>
      </c>
      <c r="AN2364" s="107" t="s">
        <v>49</v>
      </c>
      <c r="AO2364" s="109">
        <v>404</v>
      </c>
    </row>
    <row r="2365" spans="31:41" ht="15" customHeight="1">
      <c r="AE2365" s="106">
        <v>45881</v>
      </c>
      <c r="AF2365" s="107" t="s">
        <v>114</v>
      </c>
      <c r="AG2365" s="107"/>
      <c r="AH2365" s="107">
        <v>4044</v>
      </c>
      <c r="AI2365" s="107">
        <v>10</v>
      </c>
      <c r="AJ2365" s="108">
        <v>6</v>
      </c>
      <c r="AK2365" s="108">
        <v>7.15</v>
      </c>
      <c r="AL2365" s="108">
        <v>1.25</v>
      </c>
      <c r="AM2365" s="107" t="s">
        <v>48</v>
      </c>
      <c r="AN2365" s="107" t="s">
        <v>49</v>
      </c>
      <c r="AO2365" s="109">
        <v>404</v>
      </c>
    </row>
    <row r="2366" spans="31:41" ht="15" customHeight="1">
      <c r="AE2366" s="106">
        <v>45881</v>
      </c>
      <c r="AF2366" s="107" t="s">
        <v>338</v>
      </c>
      <c r="AG2366" s="107"/>
      <c r="AH2366" s="107">
        <v>4044</v>
      </c>
      <c r="AI2366" s="107">
        <v>10</v>
      </c>
      <c r="AJ2366" s="108">
        <v>12</v>
      </c>
      <c r="AK2366" s="108">
        <v>14</v>
      </c>
      <c r="AL2366" s="108">
        <v>2</v>
      </c>
      <c r="AM2366" s="107" t="s">
        <v>48</v>
      </c>
      <c r="AN2366" s="107" t="s">
        <v>49</v>
      </c>
      <c r="AO2366" s="109">
        <v>404</v>
      </c>
    </row>
    <row r="2367" spans="31:41" ht="15" customHeight="1">
      <c r="AE2367" s="106">
        <v>45881</v>
      </c>
      <c r="AF2367" s="107" t="s">
        <v>383</v>
      </c>
      <c r="AG2367" s="107"/>
      <c r="AH2367" s="107">
        <v>4044</v>
      </c>
      <c r="AI2367" s="107">
        <v>10</v>
      </c>
      <c r="AJ2367" s="108">
        <v>11</v>
      </c>
      <c r="AK2367" s="108">
        <v>14</v>
      </c>
      <c r="AL2367" s="108">
        <v>3</v>
      </c>
      <c r="AM2367" s="107" t="s">
        <v>48</v>
      </c>
      <c r="AN2367" s="107" t="s">
        <v>49</v>
      </c>
      <c r="AO2367" s="109">
        <v>404</v>
      </c>
    </row>
    <row r="2368" spans="31:41" ht="15" customHeight="1">
      <c r="AE2368" s="106">
        <v>45881</v>
      </c>
      <c r="AF2368" s="107" t="s">
        <v>107</v>
      </c>
      <c r="AG2368" s="107" t="s">
        <v>108</v>
      </c>
      <c r="AH2368" s="107">
        <v>4042</v>
      </c>
      <c r="AI2368" s="107">
        <v>10</v>
      </c>
      <c r="AJ2368" s="108"/>
      <c r="AK2368" s="108"/>
      <c r="AL2368" s="108">
        <v>16</v>
      </c>
      <c r="AM2368" s="107" t="s">
        <v>53</v>
      </c>
      <c r="AN2368" s="107" t="s">
        <v>49</v>
      </c>
      <c r="AO2368" s="109">
        <v>404</v>
      </c>
    </row>
    <row r="2369" spans="31:41" ht="15" customHeight="1">
      <c r="AE2369" s="106">
        <v>45881</v>
      </c>
      <c r="AF2369" s="107" t="s">
        <v>94</v>
      </c>
      <c r="AG2369" s="107" t="s">
        <v>162</v>
      </c>
      <c r="AH2369" s="107">
        <v>4042</v>
      </c>
      <c r="AI2369" s="107">
        <v>10</v>
      </c>
      <c r="AJ2369" s="108"/>
      <c r="AK2369" s="108"/>
      <c r="AL2369" s="108">
        <v>16</v>
      </c>
      <c r="AM2369" s="107" t="s">
        <v>53</v>
      </c>
      <c r="AN2369" s="107" t="s">
        <v>49</v>
      </c>
      <c r="AO2369" s="109">
        <v>404</v>
      </c>
    </row>
    <row r="2370" spans="31:41" ht="15" customHeight="1">
      <c r="AE2370" s="106">
        <v>45881</v>
      </c>
      <c r="AF2370" s="107" t="s">
        <v>267</v>
      </c>
      <c r="AG2370" s="107" t="s">
        <v>99</v>
      </c>
      <c r="AH2370" s="107">
        <v>4042</v>
      </c>
      <c r="AI2370" s="107">
        <v>10</v>
      </c>
      <c r="AJ2370" s="108"/>
      <c r="AK2370" s="108"/>
      <c r="AL2370" s="108">
        <v>16</v>
      </c>
      <c r="AM2370" s="107" t="s">
        <v>53</v>
      </c>
      <c r="AN2370" s="107" t="s">
        <v>49</v>
      </c>
      <c r="AO2370" s="109">
        <v>404</v>
      </c>
    </row>
    <row r="2371" spans="31:41" ht="15" customHeight="1">
      <c r="AE2371" s="106">
        <v>45881</v>
      </c>
      <c r="AF2371" s="107" t="s">
        <v>87</v>
      </c>
      <c r="AG2371" s="107" t="s">
        <v>157</v>
      </c>
      <c r="AH2371" s="107">
        <v>4042</v>
      </c>
      <c r="AI2371" s="107">
        <v>10</v>
      </c>
      <c r="AJ2371" s="108"/>
      <c r="AK2371" s="108"/>
      <c r="AL2371" s="108">
        <v>16</v>
      </c>
      <c r="AM2371" s="107" t="s">
        <v>53</v>
      </c>
      <c r="AN2371" s="107" t="s">
        <v>49</v>
      </c>
      <c r="AO2371" s="109">
        <v>404</v>
      </c>
    </row>
    <row r="2372" spans="31:41" ht="15" customHeight="1">
      <c r="AE2372" s="106">
        <v>45881</v>
      </c>
      <c r="AF2372" s="107" t="s">
        <v>82</v>
      </c>
      <c r="AG2372" s="107" t="s">
        <v>103</v>
      </c>
      <c r="AH2372" s="107">
        <v>4042</v>
      </c>
      <c r="AI2372" s="107">
        <v>10</v>
      </c>
      <c r="AJ2372" s="108"/>
      <c r="AK2372" s="108"/>
      <c r="AL2372" s="108">
        <v>16</v>
      </c>
      <c r="AM2372" s="107" t="s">
        <v>53</v>
      </c>
      <c r="AN2372" s="107" t="s">
        <v>49</v>
      </c>
      <c r="AO2372" s="109">
        <v>404</v>
      </c>
    </row>
    <row r="2373" spans="31:41" ht="15" customHeight="1">
      <c r="AE2373" s="106">
        <v>45881</v>
      </c>
      <c r="AF2373" s="107" t="s">
        <v>56</v>
      </c>
      <c r="AG2373" s="107" t="s">
        <v>77</v>
      </c>
      <c r="AH2373" s="107">
        <v>4042</v>
      </c>
      <c r="AI2373" s="107">
        <v>10</v>
      </c>
      <c r="AJ2373" s="108"/>
      <c r="AK2373" s="108"/>
      <c r="AL2373" s="108">
        <v>16</v>
      </c>
      <c r="AM2373" s="107" t="s">
        <v>53</v>
      </c>
      <c r="AN2373" s="107" t="s">
        <v>49</v>
      </c>
      <c r="AO2373" s="109">
        <v>404</v>
      </c>
    </row>
    <row r="2374" spans="31:41" ht="15" customHeight="1">
      <c r="AE2374" s="106">
        <v>45881</v>
      </c>
      <c r="AF2374" s="107" t="s">
        <v>110</v>
      </c>
      <c r="AG2374" s="107" t="s">
        <v>51</v>
      </c>
      <c r="AH2374" s="107">
        <v>4042</v>
      </c>
      <c r="AI2374" s="107">
        <v>10</v>
      </c>
      <c r="AJ2374" s="108"/>
      <c r="AK2374" s="108"/>
      <c r="AL2374" s="108">
        <v>16</v>
      </c>
      <c r="AM2374" s="107" t="s">
        <v>53</v>
      </c>
      <c r="AN2374" s="107" t="s">
        <v>49</v>
      </c>
      <c r="AO2374" s="109">
        <v>404</v>
      </c>
    </row>
    <row r="2375" spans="31:41" ht="15" customHeight="1">
      <c r="AE2375" s="106">
        <v>45881</v>
      </c>
      <c r="AF2375" s="107" t="s">
        <v>69</v>
      </c>
      <c r="AG2375" s="107" t="s">
        <v>102</v>
      </c>
      <c r="AH2375" s="107">
        <v>4042</v>
      </c>
      <c r="AI2375" s="107">
        <v>10</v>
      </c>
      <c r="AJ2375" s="108"/>
      <c r="AK2375" s="108"/>
      <c r="AL2375" s="108">
        <v>16</v>
      </c>
      <c r="AM2375" s="107" t="s">
        <v>53</v>
      </c>
      <c r="AN2375" s="107" t="s">
        <v>49</v>
      </c>
      <c r="AO2375" s="109">
        <v>404</v>
      </c>
    </row>
    <row r="2376" spans="31:41" ht="15" customHeight="1">
      <c r="AE2376" s="106">
        <v>45881</v>
      </c>
      <c r="AF2376" s="107" t="s">
        <v>57</v>
      </c>
      <c r="AG2376" s="107" t="s">
        <v>109</v>
      </c>
      <c r="AH2376" s="107">
        <v>4042</v>
      </c>
      <c r="AI2376" s="107">
        <v>10</v>
      </c>
      <c r="AJ2376" s="108"/>
      <c r="AK2376" s="108"/>
      <c r="AL2376" s="108">
        <v>16</v>
      </c>
      <c r="AM2376" s="107" t="s">
        <v>53</v>
      </c>
      <c r="AN2376" s="107" t="s">
        <v>49</v>
      </c>
      <c r="AO2376" s="109">
        <v>404</v>
      </c>
    </row>
    <row r="2377" spans="31:41" ht="15" customHeight="1">
      <c r="AE2377" s="106">
        <v>45881</v>
      </c>
      <c r="AF2377" s="107" t="s">
        <v>58</v>
      </c>
      <c r="AG2377" s="107" t="s">
        <v>54</v>
      </c>
      <c r="AH2377" s="107">
        <v>4043</v>
      </c>
      <c r="AI2377" s="107">
        <v>10</v>
      </c>
      <c r="AJ2377" s="108"/>
      <c r="AK2377" s="108"/>
      <c r="AL2377" s="108">
        <v>16</v>
      </c>
      <c r="AM2377" s="107" t="s">
        <v>22</v>
      </c>
      <c r="AN2377" s="107" t="s">
        <v>49</v>
      </c>
      <c r="AO2377" s="109">
        <v>404</v>
      </c>
    </row>
    <row r="2378" spans="31:41" ht="15" customHeight="1">
      <c r="AE2378" s="106">
        <v>45881</v>
      </c>
      <c r="AF2378" s="107" t="s">
        <v>113</v>
      </c>
      <c r="AG2378" s="107"/>
      <c r="AH2378" s="107">
        <v>4043</v>
      </c>
      <c r="AI2378" s="107">
        <v>10</v>
      </c>
      <c r="AJ2378" s="108"/>
      <c r="AK2378" s="108"/>
      <c r="AL2378" s="108">
        <v>8</v>
      </c>
      <c r="AM2378" s="107" t="s">
        <v>22</v>
      </c>
      <c r="AN2378" s="107" t="s">
        <v>49</v>
      </c>
      <c r="AO2378" s="109">
        <v>404</v>
      </c>
    </row>
    <row r="2379" spans="31:41" ht="15" customHeight="1">
      <c r="AE2379" s="106">
        <v>45881</v>
      </c>
      <c r="AF2379" s="107" t="s">
        <v>115</v>
      </c>
      <c r="AG2379" s="107" t="s">
        <v>43</v>
      </c>
      <c r="AH2379" s="107">
        <v>5400248544</v>
      </c>
      <c r="AI2379" s="107">
        <v>10</v>
      </c>
      <c r="AJ2379" s="108">
        <v>6</v>
      </c>
      <c r="AK2379" s="108">
        <v>14</v>
      </c>
      <c r="AL2379" s="108">
        <v>16</v>
      </c>
      <c r="AM2379" s="107" t="s">
        <v>388</v>
      </c>
      <c r="AN2379" s="107" t="s">
        <v>45</v>
      </c>
      <c r="AO2379" s="109" t="s">
        <v>46</v>
      </c>
    </row>
    <row r="2380" spans="31:41" ht="15" customHeight="1">
      <c r="AE2380" s="106">
        <v>45881</v>
      </c>
      <c r="AF2380" s="107" t="s">
        <v>64</v>
      </c>
      <c r="AG2380" s="107"/>
      <c r="AH2380" s="107">
        <v>5400248544</v>
      </c>
      <c r="AI2380" s="107">
        <v>10</v>
      </c>
      <c r="AJ2380" s="108">
        <v>6</v>
      </c>
      <c r="AK2380" s="108">
        <v>14</v>
      </c>
      <c r="AL2380" s="108">
        <v>8</v>
      </c>
      <c r="AM2380" s="107" t="s">
        <v>388</v>
      </c>
      <c r="AN2380" s="107" t="s">
        <v>45</v>
      </c>
      <c r="AO2380" s="109" t="s">
        <v>46</v>
      </c>
    </row>
    <row r="2381" spans="31:41" ht="15" customHeight="1">
      <c r="AE2381" s="106">
        <v>45881</v>
      </c>
      <c r="AF2381" s="107" t="s">
        <v>78</v>
      </c>
      <c r="AG2381" s="107"/>
      <c r="AH2381" s="107">
        <v>5400248544</v>
      </c>
      <c r="AI2381" s="107">
        <v>10</v>
      </c>
      <c r="AJ2381" s="108">
        <v>6</v>
      </c>
      <c r="AK2381" s="108">
        <v>14</v>
      </c>
      <c r="AL2381" s="108">
        <v>8</v>
      </c>
      <c r="AM2381" s="107" t="s">
        <v>388</v>
      </c>
      <c r="AN2381" s="107" t="s">
        <v>45</v>
      </c>
      <c r="AO2381" s="109" t="s">
        <v>46</v>
      </c>
    </row>
    <row r="2382" spans="31:41" ht="15" customHeight="1">
      <c r="AE2382" s="106">
        <v>45881</v>
      </c>
      <c r="AF2382" s="107" t="s">
        <v>88</v>
      </c>
      <c r="AG2382" s="107"/>
      <c r="AH2382" s="107">
        <v>5400258178</v>
      </c>
      <c r="AI2382" s="107">
        <v>10</v>
      </c>
      <c r="AJ2382" s="108">
        <v>6</v>
      </c>
      <c r="AK2382" s="108">
        <v>14</v>
      </c>
      <c r="AL2382" s="108">
        <v>8</v>
      </c>
      <c r="AM2382" s="107" t="s">
        <v>320</v>
      </c>
      <c r="AN2382" s="107" t="s">
        <v>49</v>
      </c>
      <c r="AO2382" s="109" t="s">
        <v>46</v>
      </c>
    </row>
    <row r="2383" spans="31:41" ht="15" customHeight="1">
      <c r="AE2383" s="106">
        <v>45881</v>
      </c>
      <c r="AF2383" s="107" t="s">
        <v>75</v>
      </c>
      <c r="AG2383" s="107"/>
      <c r="AH2383" s="107">
        <v>5400258178</v>
      </c>
      <c r="AI2383" s="107">
        <v>10</v>
      </c>
      <c r="AJ2383" s="108">
        <v>6.3</v>
      </c>
      <c r="AK2383" s="108">
        <v>14</v>
      </c>
      <c r="AL2383" s="108">
        <v>7.5</v>
      </c>
      <c r="AM2383" s="107" t="s">
        <v>320</v>
      </c>
      <c r="AN2383" s="107" t="s">
        <v>49</v>
      </c>
      <c r="AO2383" s="109" t="s">
        <v>46</v>
      </c>
    </row>
    <row r="2384" spans="31:41" ht="15" customHeight="1">
      <c r="AE2384" s="106">
        <v>45881</v>
      </c>
      <c r="AF2384" s="107" t="s">
        <v>65</v>
      </c>
      <c r="AG2384" s="107" t="s">
        <v>264</v>
      </c>
      <c r="AH2384" s="107">
        <v>5400259463</v>
      </c>
      <c r="AI2384" s="107">
        <v>10</v>
      </c>
      <c r="AJ2384" s="108">
        <v>6</v>
      </c>
      <c r="AK2384" s="108">
        <v>14</v>
      </c>
      <c r="AL2384" s="108">
        <v>16</v>
      </c>
      <c r="AM2384" s="107" t="s">
        <v>368</v>
      </c>
      <c r="AN2384" s="107" t="s">
        <v>45</v>
      </c>
      <c r="AO2384" s="109" t="s">
        <v>61</v>
      </c>
    </row>
    <row r="2385" spans="31:41" ht="15" customHeight="1">
      <c r="AE2385" s="106">
        <v>45881</v>
      </c>
      <c r="AF2385" s="107" t="s">
        <v>72</v>
      </c>
      <c r="AG2385" s="107" t="s">
        <v>73</v>
      </c>
      <c r="AH2385" s="107">
        <v>5400245345</v>
      </c>
      <c r="AI2385" s="107">
        <v>10</v>
      </c>
      <c r="AJ2385" s="108">
        <v>6</v>
      </c>
      <c r="AK2385" s="108">
        <v>14</v>
      </c>
      <c r="AL2385" s="108">
        <v>16</v>
      </c>
      <c r="AM2385" s="107" t="s">
        <v>379</v>
      </c>
      <c r="AN2385" s="107" t="s">
        <v>45</v>
      </c>
      <c r="AO2385" s="109" t="s">
        <v>61</v>
      </c>
    </row>
    <row r="2386" spans="31:41" ht="15" customHeight="1">
      <c r="AE2386" s="106">
        <v>45881</v>
      </c>
      <c r="AF2386" s="107" t="s">
        <v>63</v>
      </c>
      <c r="AG2386" s="107" t="s">
        <v>84</v>
      </c>
      <c r="AH2386" s="107">
        <v>5400259468</v>
      </c>
      <c r="AI2386" s="107">
        <v>10</v>
      </c>
      <c r="AJ2386" s="108">
        <v>6</v>
      </c>
      <c r="AK2386" s="108">
        <v>14</v>
      </c>
      <c r="AL2386" s="108">
        <v>16</v>
      </c>
      <c r="AM2386" s="107" t="s">
        <v>354</v>
      </c>
      <c r="AN2386" s="107" t="s">
        <v>45</v>
      </c>
      <c r="AO2386" s="109" t="s">
        <v>61</v>
      </c>
    </row>
    <row r="2387" spans="31:41" ht="15" customHeight="1">
      <c r="AE2387" s="106">
        <v>45881</v>
      </c>
      <c r="AF2387" s="107" t="s">
        <v>367</v>
      </c>
      <c r="AG2387" s="107" t="s">
        <v>385</v>
      </c>
      <c r="AH2387" s="107">
        <v>5400261354</v>
      </c>
      <c r="AI2387" s="107">
        <v>10</v>
      </c>
      <c r="AJ2387" s="108">
        <v>6</v>
      </c>
      <c r="AK2387" s="108">
        <v>14</v>
      </c>
      <c r="AL2387" s="108">
        <v>16</v>
      </c>
      <c r="AM2387" s="107" t="s">
        <v>355</v>
      </c>
      <c r="AN2387" s="107" t="s">
        <v>91</v>
      </c>
      <c r="AO2387" s="109" t="s">
        <v>61</v>
      </c>
    </row>
    <row r="2388" spans="31:41" ht="15" customHeight="1">
      <c r="AE2388" s="106">
        <v>45881</v>
      </c>
      <c r="AF2388" s="107" t="s">
        <v>105</v>
      </c>
      <c r="AG2388" s="107"/>
      <c r="AH2388" s="107">
        <v>19061</v>
      </c>
      <c r="AI2388" s="107">
        <v>10</v>
      </c>
      <c r="AJ2388" s="108">
        <v>6</v>
      </c>
      <c r="AK2388" s="108">
        <v>12</v>
      </c>
      <c r="AL2388" s="108">
        <v>6</v>
      </c>
      <c r="AM2388" s="107" t="s">
        <v>164</v>
      </c>
      <c r="AN2388" s="107" t="s">
        <v>49</v>
      </c>
      <c r="AO2388" s="109" t="s">
        <v>165</v>
      </c>
    </row>
    <row r="2389" spans="31:41" ht="15" customHeight="1">
      <c r="AE2389" s="106">
        <v>45881</v>
      </c>
      <c r="AF2389" s="107" t="s">
        <v>105</v>
      </c>
      <c r="AG2389" s="107"/>
      <c r="AH2389" s="107">
        <v>19061</v>
      </c>
      <c r="AI2389" s="107">
        <v>10</v>
      </c>
      <c r="AJ2389" s="108">
        <v>12</v>
      </c>
      <c r="AK2389" s="108">
        <v>14</v>
      </c>
      <c r="AL2389" s="108">
        <v>2</v>
      </c>
      <c r="AM2389" s="107" t="s">
        <v>164</v>
      </c>
      <c r="AN2389" s="107" t="s">
        <v>49</v>
      </c>
      <c r="AO2389" s="109" t="s">
        <v>165</v>
      </c>
    </row>
    <row r="2390" spans="31:41" ht="15" customHeight="1">
      <c r="AE2390" s="106">
        <v>45881</v>
      </c>
      <c r="AF2390" s="107" t="s">
        <v>143</v>
      </c>
      <c r="AG2390" s="107"/>
      <c r="AH2390" s="107">
        <v>5400258629</v>
      </c>
      <c r="AI2390" s="107">
        <v>10</v>
      </c>
      <c r="AJ2390" s="108">
        <v>6</v>
      </c>
      <c r="AK2390" s="108">
        <v>14</v>
      </c>
      <c r="AL2390" s="108">
        <v>8</v>
      </c>
      <c r="AM2390" s="107" t="s">
        <v>335</v>
      </c>
      <c r="AN2390" s="107" t="s">
        <v>49</v>
      </c>
      <c r="AO2390" s="109" t="s">
        <v>61</v>
      </c>
    </row>
    <row r="2391" spans="31:41" ht="15" customHeight="1">
      <c r="AE2391" s="106">
        <v>45881</v>
      </c>
      <c r="AF2391" s="107" t="s">
        <v>309</v>
      </c>
      <c r="AG2391" s="107"/>
      <c r="AH2391" s="107">
        <v>5400257580</v>
      </c>
      <c r="AI2391" s="107">
        <v>10</v>
      </c>
      <c r="AJ2391" s="108">
        <v>6</v>
      </c>
      <c r="AK2391" s="108">
        <v>17</v>
      </c>
      <c r="AL2391" s="108">
        <v>11</v>
      </c>
      <c r="AM2391" s="107" t="s">
        <v>271</v>
      </c>
      <c r="AN2391" s="107" t="s">
        <v>49</v>
      </c>
      <c r="AO2391" s="109" t="s">
        <v>61</v>
      </c>
    </row>
    <row r="2392" spans="31:41" ht="15" customHeight="1">
      <c r="AE2392" s="106">
        <v>45881</v>
      </c>
      <c r="AF2392" s="107" t="s">
        <v>155</v>
      </c>
      <c r="AG2392" s="107"/>
      <c r="AH2392" s="107">
        <v>5400257580</v>
      </c>
      <c r="AI2392" s="107">
        <v>10</v>
      </c>
      <c r="AJ2392" s="108">
        <v>6.15</v>
      </c>
      <c r="AK2392" s="108">
        <v>14</v>
      </c>
      <c r="AL2392" s="108">
        <v>7.75</v>
      </c>
      <c r="AM2392" s="107" t="s">
        <v>271</v>
      </c>
      <c r="AN2392" s="107" t="s">
        <v>49</v>
      </c>
      <c r="AO2392" s="109" t="s">
        <v>61</v>
      </c>
    </row>
    <row r="2393" spans="31:41" ht="15" customHeight="1">
      <c r="AE2393" s="106">
        <v>45881</v>
      </c>
      <c r="AF2393" s="107" t="s">
        <v>68</v>
      </c>
      <c r="AG2393" s="107" t="s">
        <v>277</v>
      </c>
      <c r="AH2393" s="107">
        <v>4047</v>
      </c>
      <c r="AI2393" s="107">
        <v>10</v>
      </c>
      <c r="AJ2393" s="108">
        <v>6</v>
      </c>
      <c r="AK2393" s="108">
        <v>14</v>
      </c>
      <c r="AL2393" s="108">
        <v>16</v>
      </c>
      <c r="AM2393" s="107" t="s">
        <v>70</v>
      </c>
      <c r="AN2393" s="107" t="s">
        <v>49</v>
      </c>
      <c r="AO2393" s="109">
        <v>4047</v>
      </c>
    </row>
    <row r="2394" spans="31:41" ht="15" customHeight="1">
      <c r="AE2394" s="106">
        <v>45881</v>
      </c>
      <c r="AF2394" s="107" t="s">
        <v>338</v>
      </c>
      <c r="AG2394" s="107"/>
      <c r="AH2394" s="107">
        <v>4047</v>
      </c>
      <c r="AI2394" s="107">
        <v>10</v>
      </c>
      <c r="AJ2394" s="108">
        <v>9</v>
      </c>
      <c r="AK2394" s="108">
        <v>12</v>
      </c>
      <c r="AL2394" s="108">
        <v>3</v>
      </c>
      <c r="AM2394" s="107" t="s">
        <v>70</v>
      </c>
      <c r="AN2394" s="107" t="s">
        <v>49</v>
      </c>
      <c r="AO2394" s="109">
        <v>4047</v>
      </c>
    </row>
    <row r="2395" spans="31:41" ht="15" customHeight="1">
      <c r="AE2395" s="106">
        <v>45881</v>
      </c>
      <c r="AF2395" s="107" t="s">
        <v>114</v>
      </c>
      <c r="AG2395" s="107"/>
      <c r="AH2395" s="107">
        <v>23134</v>
      </c>
      <c r="AI2395" s="107">
        <v>20</v>
      </c>
      <c r="AJ2395" s="108">
        <v>7.15</v>
      </c>
      <c r="AK2395" s="108">
        <v>14</v>
      </c>
      <c r="AL2395" s="108">
        <v>6.75</v>
      </c>
      <c r="AM2395" s="107" t="s">
        <v>156</v>
      </c>
      <c r="AN2395" s="107" t="s">
        <v>49</v>
      </c>
      <c r="AO2395" s="109" t="s">
        <v>46</v>
      </c>
    </row>
    <row r="2396" spans="31:41" ht="15" customHeight="1">
      <c r="AE2396" s="106">
        <v>45881</v>
      </c>
      <c r="AF2396" s="107" t="s">
        <v>63</v>
      </c>
      <c r="AG2396" s="107"/>
      <c r="AH2396" s="107">
        <v>4041</v>
      </c>
      <c r="AI2396" s="107">
        <v>10</v>
      </c>
      <c r="AJ2396" s="108">
        <v>5</v>
      </c>
      <c r="AK2396" s="108">
        <v>6</v>
      </c>
      <c r="AL2396" s="108">
        <v>1</v>
      </c>
      <c r="AM2396" s="107" t="s">
        <v>62</v>
      </c>
      <c r="AN2396" s="107" t="s">
        <v>49</v>
      </c>
      <c r="AO2396" s="109">
        <v>4041</v>
      </c>
    </row>
    <row r="2397" spans="31:41" ht="15" customHeight="1">
      <c r="AE2397" s="106">
        <v>45881</v>
      </c>
      <c r="AF2397" s="107" t="s">
        <v>63</v>
      </c>
      <c r="AG2397" s="107" t="s">
        <v>72</v>
      </c>
      <c r="AH2397" s="107">
        <v>4041</v>
      </c>
      <c r="AI2397" s="107">
        <v>10</v>
      </c>
      <c r="AJ2397" s="108">
        <v>14</v>
      </c>
      <c r="AK2397" s="108">
        <v>14.3</v>
      </c>
      <c r="AL2397" s="108">
        <v>1</v>
      </c>
      <c r="AM2397" s="107" t="s">
        <v>62</v>
      </c>
      <c r="AN2397" s="107" t="s">
        <v>49</v>
      </c>
      <c r="AO2397" s="109">
        <v>4041</v>
      </c>
    </row>
    <row r="2398" spans="31:41" ht="15" customHeight="1">
      <c r="AE2398" s="106">
        <v>45881</v>
      </c>
      <c r="AF2398" s="107" t="s">
        <v>50</v>
      </c>
      <c r="AG2398" s="107" t="s">
        <v>112</v>
      </c>
      <c r="AH2398" s="107">
        <v>4041</v>
      </c>
      <c r="AI2398" s="107">
        <v>10</v>
      </c>
      <c r="AJ2398" s="108">
        <v>6</v>
      </c>
      <c r="AK2398" s="108">
        <v>14</v>
      </c>
      <c r="AL2398" s="108">
        <v>16</v>
      </c>
      <c r="AM2398" s="107" t="s">
        <v>62</v>
      </c>
      <c r="AN2398" s="107" t="s">
        <v>49</v>
      </c>
      <c r="AO2398" s="109">
        <v>4041</v>
      </c>
    </row>
    <row r="2399" spans="31:41" ht="15" customHeight="1">
      <c r="AE2399" s="106">
        <v>45881</v>
      </c>
      <c r="AF2399" s="107" t="s">
        <v>42</v>
      </c>
      <c r="AG2399" s="107" t="s">
        <v>378</v>
      </c>
      <c r="AH2399" s="107">
        <v>5400259464</v>
      </c>
      <c r="AI2399" s="107">
        <v>10</v>
      </c>
      <c r="AJ2399" s="108">
        <v>6</v>
      </c>
      <c r="AK2399" s="108">
        <v>14</v>
      </c>
      <c r="AL2399" s="108">
        <v>16</v>
      </c>
      <c r="AM2399" s="107" t="s">
        <v>359</v>
      </c>
      <c r="AN2399" s="107" t="s">
        <v>45</v>
      </c>
      <c r="AO2399" s="109" t="s">
        <v>46</v>
      </c>
    </row>
    <row r="2400" spans="31:41" ht="15" customHeight="1">
      <c r="AE2400" s="106">
        <v>45881</v>
      </c>
      <c r="AF2400" s="107" t="s">
        <v>96</v>
      </c>
      <c r="AG2400" s="107" t="s">
        <v>52</v>
      </c>
      <c r="AH2400" s="107">
        <v>5400259470</v>
      </c>
      <c r="AI2400" s="107">
        <v>10</v>
      </c>
      <c r="AJ2400" s="108">
        <v>6</v>
      </c>
      <c r="AK2400" s="108">
        <v>14</v>
      </c>
      <c r="AL2400" s="108">
        <v>16</v>
      </c>
      <c r="AM2400" s="107" t="s">
        <v>366</v>
      </c>
      <c r="AN2400" s="107" t="s">
        <v>45</v>
      </c>
      <c r="AO2400" s="109" t="s">
        <v>46</v>
      </c>
    </row>
    <row r="2401" spans="31:41" ht="15" customHeight="1">
      <c r="AE2401" s="106">
        <v>45881</v>
      </c>
      <c r="AF2401" s="107" t="s">
        <v>100</v>
      </c>
      <c r="AG2401" s="107" t="s">
        <v>89</v>
      </c>
      <c r="AH2401" s="107">
        <v>5400259461</v>
      </c>
      <c r="AI2401" s="107">
        <v>10</v>
      </c>
      <c r="AJ2401" s="108">
        <v>6</v>
      </c>
      <c r="AK2401" s="108">
        <v>14</v>
      </c>
      <c r="AL2401" s="108">
        <v>16</v>
      </c>
      <c r="AM2401" s="107" t="s">
        <v>358</v>
      </c>
      <c r="AN2401" s="107" t="s">
        <v>45</v>
      </c>
      <c r="AO2401" s="109" t="s">
        <v>46</v>
      </c>
    </row>
    <row r="2402" spans="31:41" ht="15" customHeight="1">
      <c r="AE2402" s="106">
        <v>45881</v>
      </c>
      <c r="AF2402" s="107" t="s">
        <v>59</v>
      </c>
      <c r="AG2402" s="107"/>
      <c r="AH2402" s="107">
        <v>5400258629</v>
      </c>
      <c r="AI2402" s="107">
        <v>10</v>
      </c>
      <c r="AJ2402" s="108">
        <v>6.15</v>
      </c>
      <c r="AK2402" s="108">
        <v>14</v>
      </c>
      <c r="AL2402" s="108">
        <v>7.75</v>
      </c>
      <c r="AM2402" s="107" t="s">
        <v>335</v>
      </c>
      <c r="AN2402" s="107" t="s">
        <v>49</v>
      </c>
      <c r="AO2402" s="109" t="s">
        <v>61</v>
      </c>
    </row>
    <row r="2403" spans="31:41" ht="15" customHeight="1">
      <c r="AE2403" s="106">
        <v>45881</v>
      </c>
      <c r="AF2403" s="107" t="s">
        <v>338</v>
      </c>
      <c r="AG2403" s="107"/>
      <c r="AH2403" s="107">
        <v>5400248544</v>
      </c>
      <c r="AI2403" s="107">
        <v>10</v>
      </c>
      <c r="AJ2403" s="108">
        <v>6</v>
      </c>
      <c r="AK2403" s="108">
        <v>9</v>
      </c>
      <c r="AL2403" s="108">
        <v>3</v>
      </c>
      <c r="AM2403" s="107" t="s">
        <v>388</v>
      </c>
      <c r="AN2403" s="107" t="s">
        <v>45</v>
      </c>
      <c r="AO2403" s="109" t="s">
        <v>46</v>
      </c>
    </row>
    <row r="2404" spans="31:41" ht="15" customHeight="1">
      <c r="AE2404" s="106">
        <v>45881</v>
      </c>
      <c r="AF2404" s="107" t="s">
        <v>383</v>
      </c>
      <c r="AG2404" s="107"/>
      <c r="AH2404" s="107">
        <v>5400248544</v>
      </c>
      <c r="AI2404" s="107">
        <v>10</v>
      </c>
      <c r="AJ2404" s="108">
        <v>6</v>
      </c>
      <c r="AK2404" s="108">
        <v>11</v>
      </c>
      <c r="AL2404" s="108">
        <v>5</v>
      </c>
      <c r="AM2404" s="107" t="s">
        <v>388</v>
      </c>
      <c r="AN2404" s="107" t="s">
        <v>45</v>
      </c>
      <c r="AO2404" s="109" t="s">
        <v>46</v>
      </c>
    </row>
    <row r="2405" spans="31:41" ht="15" customHeight="1">
      <c r="AE2405" s="106">
        <v>45882</v>
      </c>
      <c r="AF2405" s="107" t="s">
        <v>75</v>
      </c>
      <c r="AG2405" s="107"/>
      <c r="AH2405" s="107">
        <v>4044</v>
      </c>
      <c r="AI2405" s="107">
        <v>10</v>
      </c>
      <c r="AJ2405" s="108">
        <v>6</v>
      </c>
      <c r="AK2405" s="108">
        <v>7</v>
      </c>
      <c r="AL2405" s="108">
        <v>1</v>
      </c>
      <c r="AM2405" s="107" t="s">
        <v>48</v>
      </c>
      <c r="AN2405" s="107" t="s">
        <v>49</v>
      </c>
      <c r="AO2405" s="109">
        <v>404</v>
      </c>
    </row>
    <row r="2406" spans="31:41" ht="15" customHeight="1">
      <c r="AE2406" s="106">
        <v>45882</v>
      </c>
      <c r="AF2406" s="107" t="s">
        <v>59</v>
      </c>
      <c r="AG2406" s="107"/>
      <c r="AH2406" s="107">
        <v>4044</v>
      </c>
      <c r="AI2406" s="107">
        <v>10</v>
      </c>
      <c r="AJ2406" s="108">
        <v>6</v>
      </c>
      <c r="AK2406" s="108">
        <v>6.15</v>
      </c>
      <c r="AL2406" s="108">
        <v>0.25</v>
      </c>
      <c r="AM2406" s="107" t="s">
        <v>48</v>
      </c>
      <c r="AN2406" s="107" t="s">
        <v>49</v>
      </c>
      <c r="AO2406" s="109">
        <v>404</v>
      </c>
    </row>
    <row r="2407" spans="31:41" ht="15" customHeight="1">
      <c r="AE2407" s="106">
        <v>45882</v>
      </c>
      <c r="AF2407" s="107" t="s">
        <v>107</v>
      </c>
      <c r="AG2407" s="107" t="s">
        <v>108</v>
      </c>
      <c r="AH2407" s="107">
        <v>4042</v>
      </c>
      <c r="AI2407" s="107">
        <v>10</v>
      </c>
      <c r="AJ2407" s="108"/>
      <c r="AK2407" s="108"/>
      <c r="AL2407" s="108">
        <v>16</v>
      </c>
      <c r="AM2407" s="107" t="s">
        <v>53</v>
      </c>
      <c r="AN2407" s="107" t="s">
        <v>49</v>
      </c>
      <c r="AO2407" s="109">
        <v>404</v>
      </c>
    </row>
    <row r="2408" spans="31:41" ht="15" customHeight="1">
      <c r="AE2408" s="106">
        <v>45882</v>
      </c>
      <c r="AF2408" s="107" t="s">
        <v>94</v>
      </c>
      <c r="AG2408" s="107" t="s">
        <v>162</v>
      </c>
      <c r="AH2408" s="107">
        <v>4042</v>
      </c>
      <c r="AI2408" s="107">
        <v>10</v>
      </c>
      <c r="AJ2408" s="108"/>
      <c r="AK2408" s="108"/>
      <c r="AL2408" s="108">
        <v>16</v>
      </c>
      <c r="AM2408" s="107" t="s">
        <v>53</v>
      </c>
      <c r="AN2408" s="107" t="s">
        <v>49</v>
      </c>
      <c r="AO2408" s="109">
        <v>404</v>
      </c>
    </row>
    <row r="2409" spans="31:41" ht="15" customHeight="1">
      <c r="AE2409" s="106">
        <v>45882</v>
      </c>
      <c r="AF2409" s="107" t="s">
        <v>267</v>
      </c>
      <c r="AG2409" s="107" t="s">
        <v>99</v>
      </c>
      <c r="AH2409" s="107">
        <v>4042</v>
      </c>
      <c r="AI2409" s="107">
        <v>10</v>
      </c>
      <c r="AJ2409" s="108"/>
      <c r="AK2409" s="108"/>
      <c r="AL2409" s="108">
        <v>16</v>
      </c>
      <c r="AM2409" s="107" t="s">
        <v>53</v>
      </c>
      <c r="AN2409" s="107" t="s">
        <v>49</v>
      </c>
      <c r="AO2409" s="109">
        <v>404</v>
      </c>
    </row>
    <row r="2410" spans="31:41" ht="15" customHeight="1">
      <c r="AE2410" s="106">
        <v>45882</v>
      </c>
      <c r="AF2410" s="107" t="s">
        <v>109</v>
      </c>
      <c r="AG2410" s="107" t="s">
        <v>87</v>
      </c>
      <c r="AH2410" s="107">
        <v>4042</v>
      </c>
      <c r="AI2410" s="107">
        <v>10</v>
      </c>
      <c r="AJ2410" s="108"/>
      <c r="AK2410" s="108"/>
      <c r="AL2410" s="108">
        <v>16</v>
      </c>
      <c r="AM2410" s="107" t="s">
        <v>53</v>
      </c>
      <c r="AN2410" s="107" t="s">
        <v>49</v>
      </c>
      <c r="AO2410" s="109">
        <v>404</v>
      </c>
    </row>
    <row r="2411" spans="31:41" ht="15" customHeight="1">
      <c r="AE2411" s="106">
        <v>45882</v>
      </c>
      <c r="AF2411" s="107" t="s">
        <v>157</v>
      </c>
      <c r="AG2411" s="107" t="s">
        <v>82</v>
      </c>
      <c r="AH2411" s="107">
        <v>4042</v>
      </c>
      <c r="AI2411" s="107">
        <v>10</v>
      </c>
      <c r="AJ2411" s="108"/>
      <c r="AK2411" s="108"/>
      <c r="AL2411" s="108">
        <v>16</v>
      </c>
      <c r="AM2411" s="107" t="s">
        <v>53</v>
      </c>
      <c r="AN2411" s="107" t="s">
        <v>49</v>
      </c>
      <c r="AO2411" s="109">
        <v>404</v>
      </c>
    </row>
    <row r="2412" spans="31:41" ht="15" customHeight="1">
      <c r="AE2412" s="106">
        <v>45882</v>
      </c>
      <c r="AF2412" s="107" t="s">
        <v>72</v>
      </c>
      <c r="AG2412" s="107" t="s">
        <v>103</v>
      </c>
      <c r="AH2412" s="107">
        <v>4042</v>
      </c>
      <c r="AI2412" s="107">
        <v>10</v>
      </c>
      <c r="AJ2412" s="108"/>
      <c r="AK2412" s="108"/>
      <c r="AL2412" s="108">
        <v>16</v>
      </c>
      <c r="AM2412" s="107" t="s">
        <v>53</v>
      </c>
      <c r="AN2412" s="107" t="s">
        <v>49</v>
      </c>
      <c r="AO2412" s="109">
        <v>404</v>
      </c>
    </row>
    <row r="2413" spans="31:41" ht="15" customHeight="1">
      <c r="AE2413" s="106">
        <v>45882</v>
      </c>
      <c r="AF2413" s="107" t="s">
        <v>56</v>
      </c>
      <c r="AG2413" s="107" t="s">
        <v>77</v>
      </c>
      <c r="AH2413" s="107">
        <v>4042</v>
      </c>
      <c r="AI2413" s="107">
        <v>10</v>
      </c>
      <c r="AJ2413" s="108"/>
      <c r="AK2413" s="108"/>
      <c r="AL2413" s="108">
        <v>16</v>
      </c>
      <c r="AM2413" s="107" t="s">
        <v>53</v>
      </c>
      <c r="AN2413" s="107" t="s">
        <v>49</v>
      </c>
      <c r="AO2413" s="109">
        <v>404</v>
      </c>
    </row>
    <row r="2414" spans="31:41" ht="15" customHeight="1">
      <c r="AE2414" s="106">
        <v>45882</v>
      </c>
      <c r="AF2414" s="107" t="s">
        <v>110</v>
      </c>
      <c r="AG2414" s="107" t="s">
        <v>51</v>
      </c>
      <c r="AH2414" s="107">
        <v>4042</v>
      </c>
      <c r="AI2414" s="107">
        <v>10</v>
      </c>
      <c r="AJ2414" s="108"/>
      <c r="AK2414" s="108"/>
      <c r="AL2414" s="108">
        <v>16</v>
      </c>
      <c r="AM2414" s="107" t="s">
        <v>53</v>
      </c>
      <c r="AN2414" s="107" t="s">
        <v>49</v>
      </c>
      <c r="AO2414" s="109">
        <v>404</v>
      </c>
    </row>
    <row r="2415" spans="31:41" ht="15" customHeight="1">
      <c r="AE2415" s="106">
        <v>45882</v>
      </c>
      <c r="AF2415" s="107" t="s">
        <v>69</v>
      </c>
      <c r="AG2415" s="107" t="s">
        <v>102</v>
      </c>
      <c r="AH2415" s="107">
        <v>4042</v>
      </c>
      <c r="AI2415" s="107">
        <v>10</v>
      </c>
      <c r="AJ2415" s="108"/>
      <c r="AK2415" s="108"/>
      <c r="AL2415" s="108">
        <v>16</v>
      </c>
      <c r="AM2415" s="107" t="s">
        <v>53</v>
      </c>
      <c r="AN2415" s="107" t="s">
        <v>49</v>
      </c>
      <c r="AO2415" s="109">
        <v>404</v>
      </c>
    </row>
    <row r="2416" spans="31:41" ht="15" customHeight="1">
      <c r="AE2416" s="106">
        <v>45882</v>
      </c>
      <c r="AF2416" s="107" t="s">
        <v>143</v>
      </c>
      <c r="AG2416" s="107" t="s">
        <v>374</v>
      </c>
      <c r="AH2416" s="107">
        <v>4042</v>
      </c>
      <c r="AI2416" s="107">
        <v>10</v>
      </c>
      <c r="AJ2416" s="108"/>
      <c r="AK2416" s="108"/>
      <c r="AL2416" s="108">
        <v>16</v>
      </c>
      <c r="AM2416" s="107" t="s">
        <v>53</v>
      </c>
      <c r="AN2416" s="107" t="s">
        <v>49</v>
      </c>
      <c r="AO2416" s="109">
        <v>404</v>
      </c>
    </row>
    <row r="2417" spans="31:41" ht="15" customHeight="1">
      <c r="AE2417" s="106">
        <v>45882</v>
      </c>
      <c r="AF2417" s="107" t="s">
        <v>54</v>
      </c>
      <c r="AG2417" s="107" t="s">
        <v>113</v>
      </c>
      <c r="AH2417" s="107">
        <v>4043</v>
      </c>
      <c r="AI2417" s="107">
        <v>10</v>
      </c>
      <c r="AJ2417" s="108"/>
      <c r="AK2417" s="108"/>
      <c r="AL2417" s="108">
        <v>16</v>
      </c>
      <c r="AM2417" s="107" t="s">
        <v>22</v>
      </c>
      <c r="AN2417" s="107" t="s">
        <v>49</v>
      </c>
      <c r="AO2417" s="109">
        <v>404</v>
      </c>
    </row>
    <row r="2418" spans="31:41" ht="15" customHeight="1">
      <c r="AE2418" s="106">
        <v>45882</v>
      </c>
      <c r="AF2418" s="107" t="s">
        <v>367</v>
      </c>
      <c r="AG2418" s="107"/>
      <c r="AH2418" s="107">
        <v>4044</v>
      </c>
      <c r="AI2418" s="107">
        <v>10</v>
      </c>
      <c r="AJ2418" s="108"/>
      <c r="AK2418" s="108"/>
      <c r="AL2418" s="108">
        <v>8</v>
      </c>
      <c r="AM2418" s="107" t="s">
        <v>48</v>
      </c>
      <c r="AN2418" s="107" t="s">
        <v>49</v>
      </c>
      <c r="AO2418" s="109">
        <v>404</v>
      </c>
    </row>
    <row r="2419" spans="31:41" ht="15" customHeight="1">
      <c r="AE2419" s="106">
        <v>45882</v>
      </c>
      <c r="AF2419" s="107" t="s">
        <v>385</v>
      </c>
      <c r="AG2419" s="107"/>
      <c r="AH2419" s="107">
        <v>4042</v>
      </c>
      <c r="AI2419" s="107">
        <v>10</v>
      </c>
      <c r="AJ2419" s="108"/>
      <c r="AK2419" s="108"/>
      <c r="AL2419" s="108">
        <v>8</v>
      </c>
      <c r="AM2419" s="107" t="s">
        <v>53</v>
      </c>
      <c r="AN2419" s="107" t="s">
        <v>49</v>
      </c>
      <c r="AO2419" s="109">
        <v>404</v>
      </c>
    </row>
    <row r="2420" spans="31:41" ht="15" customHeight="1">
      <c r="AE2420" s="106">
        <v>45882</v>
      </c>
      <c r="AF2420" s="107" t="s">
        <v>68</v>
      </c>
      <c r="AG2420" s="107" t="s">
        <v>277</v>
      </c>
      <c r="AH2420" s="107">
        <v>4047</v>
      </c>
      <c r="AI2420" s="107">
        <v>10</v>
      </c>
      <c r="AJ2420" s="108">
        <v>6</v>
      </c>
      <c r="AK2420" s="108">
        <v>14</v>
      </c>
      <c r="AL2420" s="108">
        <v>16</v>
      </c>
      <c r="AM2420" s="107" t="s">
        <v>70</v>
      </c>
      <c r="AN2420" s="107" t="s">
        <v>49</v>
      </c>
      <c r="AO2420" s="109">
        <v>4047</v>
      </c>
    </row>
    <row r="2421" spans="31:41" ht="15" customHeight="1">
      <c r="AE2421" s="106">
        <v>45882</v>
      </c>
      <c r="AF2421" s="107" t="s">
        <v>115</v>
      </c>
      <c r="AG2421" s="107" t="s">
        <v>43</v>
      </c>
      <c r="AH2421" s="107">
        <v>5400248544</v>
      </c>
      <c r="AI2421" s="107">
        <v>10</v>
      </c>
      <c r="AJ2421" s="108">
        <v>6</v>
      </c>
      <c r="AK2421" s="108">
        <v>14</v>
      </c>
      <c r="AL2421" s="108">
        <v>16</v>
      </c>
      <c r="AM2421" s="107" t="s">
        <v>388</v>
      </c>
      <c r="AN2421" s="107" t="s">
        <v>45</v>
      </c>
      <c r="AO2421" s="109" t="s">
        <v>46</v>
      </c>
    </row>
    <row r="2422" spans="31:41" ht="15" customHeight="1">
      <c r="AE2422" s="106">
        <v>45882</v>
      </c>
      <c r="AF2422" s="107" t="s">
        <v>64</v>
      </c>
      <c r="AG2422" s="107" t="s">
        <v>338</v>
      </c>
      <c r="AH2422" s="107">
        <v>5400248544</v>
      </c>
      <c r="AI2422" s="107">
        <v>10</v>
      </c>
      <c r="AJ2422" s="108">
        <v>6</v>
      </c>
      <c r="AK2422" s="108">
        <v>14</v>
      </c>
      <c r="AL2422" s="108">
        <v>16</v>
      </c>
      <c r="AM2422" s="107" t="s">
        <v>388</v>
      </c>
      <c r="AN2422" s="107" t="s">
        <v>45</v>
      </c>
      <c r="AO2422" s="109" t="s">
        <v>46</v>
      </c>
    </row>
    <row r="2423" spans="31:41" ht="15" customHeight="1">
      <c r="AE2423" s="106">
        <v>45882</v>
      </c>
      <c r="AF2423" s="107" t="s">
        <v>383</v>
      </c>
      <c r="AG2423" s="107" t="s">
        <v>78</v>
      </c>
      <c r="AH2423" s="107">
        <v>5400248544</v>
      </c>
      <c r="AI2423" s="107">
        <v>10</v>
      </c>
      <c r="AJ2423" s="108">
        <v>6</v>
      </c>
      <c r="AK2423" s="108">
        <v>12</v>
      </c>
      <c r="AL2423" s="108">
        <v>12</v>
      </c>
      <c r="AM2423" s="107" t="s">
        <v>388</v>
      </c>
      <c r="AN2423" s="107" t="s">
        <v>45</v>
      </c>
      <c r="AO2423" s="109" t="s">
        <v>46</v>
      </c>
    </row>
    <row r="2424" spans="31:41" ht="15" customHeight="1">
      <c r="AE2424" s="106">
        <v>45882</v>
      </c>
      <c r="AF2424" s="107" t="s">
        <v>88</v>
      </c>
      <c r="AG2424" s="107"/>
      <c r="AH2424" s="107">
        <v>5400258178</v>
      </c>
      <c r="AI2424" s="107">
        <v>10</v>
      </c>
      <c r="AJ2424" s="108">
        <v>6</v>
      </c>
      <c r="AK2424" s="108">
        <v>14</v>
      </c>
      <c r="AL2424" s="108">
        <v>8</v>
      </c>
      <c r="AM2424" s="107" t="s">
        <v>320</v>
      </c>
      <c r="AN2424" s="107" t="s">
        <v>49</v>
      </c>
      <c r="AO2424" s="109" t="s">
        <v>46</v>
      </c>
    </row>
    <row r="2425" spans="31:41" ht="15" customHeight="1">
      <c r="AE2425" s="106">
        <v>45882</v>
      </c>
      <c r="AF2425" s="107" t="s">
        <v>65</v>
      </c>
      <c r="AG2425" s="107" t="s">
        <v>264</v>
      </c>
      <c r="AH2425" s="107">
        <v>5400259463</v>
      </c>
      <c r="AI2425" s="107">
        <v>10</v>
      </c>
      <c r="AJ2425" s="108">
        <v>6</v>
      </c>
      <c r="AK2425" s="108">
        <v>14</v>
      </c>
      <c r="AL2425" s="108">
        <v>16</v>
      </c>
      <c r="AM2425" s="107" t="s">
        <v>368</v>
      </c>
      <c r="AN2425" s="107" t="s">
        <v>45</v>
      </c>
      <c r="AO2425" s="109" t="s">
        <v>61</v>
      </c>
    </row>
    <row r="2426" spans="31:41" ht="15" customHeight="1">
      <c r="AE2426" s="106">
        <v>45882</v>
      </c>
      <c r="AF2426" s="107" t="s">
        <v>63</v>
      </c>
      <c r="AG2426" s="107" t="s">
        <v>84</v>
      </c>
      <c r="AH2426" s="107">
        <v>5400259468</v>
      </c>
      <c r="AI2426" s="107">
        <v>10</v>
      </c>
      <c r="AJ2426" s="108">
        <v>6</v>
      </c>
      <c r="AK2426" s="108">
        <v>14</v>
      </c>
      <c r="AL2426" s="108">
        <v>16</v>
      </c>
      <c r="AM2426" s="107" t="s">
        <v>354</v>
      </c>
      <c r="AN2426" s="107" t="s">
        <v>45</v>
      </c>
      <c r="AO2426" s="109" t="s">
        <v>61</v>
      </c>
    </row>
    <row r="2427" spans="31:41" ht="15" customHeight="1">
      <c r="AE2427" s="106">
        <v>45882</v>
      </c>
      <c r="AF2427" s="107" t="s">
        <v>383</v>
      </c>
      <c r="AG2427" s="107" t="s">
        <v>78</v>
      </c>
      <c r="AH2427" s="107">
        <v>5400261142</v>
      </c>
      <c r="AI2427" s="107">
        <v>10</v>
      </c>
      <c r="AJ2427" s="108">
        <v>12</v>
      </c>
      <c r="AK2427" s="108">
        <v>14</v>
      </c>
      <c r="AL2427" s="108">
        <v>4</v>
      </c>
      <c r="AM2427" s="107" t="s">
        <v>390</v>
      </c>
      <c r="AN2427" s="107" t="s">
        <v>45</v>
      </c>
      <c r="AO2427" s="109" t="s">
        <v>61</v>
      </c>
    </row>
    <row r="2428" spans="31:41" ht="15" customHeight="1">
      <c r="AE2428" s="106">
        <v>45882</v>
      </c>
      <c r="AF2428" s="107" t="s">
        <v>58</v>
      </c>
      <c r="AG2428" s="107" t="s">
        <v>309</v>
      </c>
      <c r="AH2428" s="107">
        <v>5400259460</v>
      </c>
      <c r="AI2428" s="107">
        <v>10</v>
      </c>
      <c r="AJ2428" s="108">
        <v>6</v>
      </c>
      <c r="AK2428" s="108">
        <v>14</v>
      </c>
      <c r="AL2428" s="108">
        <v>16</v>
      </c>
      <c r="AM2428" s="107" t="s">
        <v>357</v>
      </c>
      <c r="AN2428" s="107" t="s">
        <v>45</v>
      </c>
      <c r="AO2428" s="109" t="s">
        <v>61</v>
      </c>
    </row>
    <row r="2429" spans="31:41" ht="15" customHeight="1">
      <c r="AE2429" s="106">
        <v>45882</v>
      </c>
      <c r="AF2429" s="107" t="s">
        <v>144</v>
      </c>
      <c r="AG2429" s="107"/>
      <c r="AH2429" s="107">
        <v>23134</v>
      </c>
      <c r="AI2429" s="107">
        <v>10</v>
      </c>
      <c r="AJ2429" s="108">
        <v>6</v>
      </c>
      <c r="AK2429" s="108">
        <v>14</v>
      </c>
      <c r="AL2429" s="108">
        <v>8</v>
      </c>
      <c r="AM2429" s="107" t="s">
        <v>111</v>
      </c>
      <c r="AN2429" s="107" t="s">
        <v>49</v>
      </c>
      <c r="AO2429" s="109" t="s">
        <v>61</v>
      </c>
    </row>
    <row r="2430" spans="31:41" ht="15" customHeight="1">
      <c r="AE2430" s="106">
        <v>45882</v>
      </c>
      <c r="AF2430" s="107" t="s">
        <v>58</v>
      </c>
      <c r="AG2430" s="107" t="s">
        <v>309</v>
      </c>
      <c r="AH2430" s="107">
        <v>5400257580</v>
      </c>
      <c r="AI2430" s="107">
        <v>10</v>
      </c>
      <c r="AJ2430" s="108">
        <v>14</v>
      </c>
      <c r="AK2430" s="108">
        <v>17</v>
      </c>
      <c r="AL2430" s="108">
        <v>6</v>
      </c>
      <c r="AM2430" s="107" t="s">
        <v>271</v>
      </c>
      <c r="AN2430" s="107" t="s">
        <v>49</v>
      </c>
      <c r="AO2430" s="109" t="s">
        <v>61</v>
      </c>
    </row>
    <row r="2431" spans="31:41" ht="15" customHeight="1">
      <c r="AE2431" s="106">
        <v>45882</v>
      </c>
      <c r="AF2431" s="107" t="s">
        <v>59</v>
      </c>
      <c r="AG2431" s="107"/>
      <c r="AH2431" s="107">
        <v>5400257580</v>
      </c>
      <c r="AI2431" s="107">
        <v>10</v>
      </c>
      <c r="AJ2431" s="108">
        <v>6.15</v>
      </c>
      <c r="AK2431" s="108">
        <v>14</v>
      </c>
      <c r="AL2431" s="108">
        <v>7.75</v>
      </c>
      <c r="AM2431" s="107" t="s">
        <v>271</v>
      </c>
      <c r="AN2431" s="107" t="s">
        <v>49</v>
      </c>
      <c r="AO2431" s="109" t="s">
        <v>61</v>
      </c>
    </row>
    <row r="2432" spans="31:41" ht="15" customHeight="1">
      <c r="AE2432" s="106">
        <v>45882</v>
      </c>
      <c r="AF2432" s="107" t="s">
        <v>155</v>
      </c>
      <c r="AG2432" s="107"/>
      <c r="AH2432" s="107">
        <v>5400257580</v>
      </c>
      <c r="AI2432" s="107">
        <v>10</v>
      </c>
      <c r="AJ2432" s="108">
        <v>6</v>
      </c>
      <c r="AK2432" s="108">
        <v>17</v>
      </c>
      <c r="AL2432" s="108">
        <v>11</v>
      </c>
      <c r="AM2432" s="107" t="s">
        <v>271</v>
      </c>
      <c r="AN2432" s="107" t="s">
        <v>49</v>
      </c>
      <c r="AO2432" s="109" t="s">
        <v>61</v>
      </c>
    </row>
    <row r="2433" spans="31:41" ht="15" customHeight="1">
      <c r="AE2433" s="106">
        <v>45882</v>
      </c>
      <c r="AF2433" s="107" t="s">
        <v>42</v>
      </c>
      <c r="AG2433" s="107" t="s">
        <v>52</v>
      </c>
      <c r="AH2433" s="107">
        <v>5400259464</v>
      </c>
      <c r="AI2433" s="107">
        <v>10</v>
      </c>
      <c r="AJ2433" s="108">
        <v>6</v>
      </c>
      <c r="AK2433" s="108">
        <v>14</v>
      </c>
      <c r="AL2433" s="108">
        <v>16</v>
      </c>
      <c r="AM2433" s="107" t="s">
        <v>359</v>
      </c>
      <c r="AN2433" s="107" t="s">
        <v>45</v>
      </c>
      <c r="AO2433" s="109" t="s">
        <v>46</v>
      </c>
    </row>
    <row r="2434" spans="31:41" ht="15" customHeight="1">
      <c r="AE2434" s="106">
        <v>45882</v>
      </c>
      <c r="AF2434" s="107" t="s">
        <v>378</v>
      </c>
      <c r="AG2434" s="107" t="s">
        <v>73</v>
      </c>
      <c r="AH2434" s="107">
        <v>5400259464</v>
      </c>
      <c r="AI2434" s="107">
        <v>10</v>
      </c>
      <c r="AJ2434" s="108">
        <v>6</v>
      </c>
      <c r="AK2434" s="108">
        <v>14</v>
      </c>
      <c r="AL2434" s="108">
        <v>16</v>
      </c>
      <c r="AM2434" s="107" t="s">
        <v>359</v>
      </c>
      <c r="AN2434" s="107" t="s">
        <v>45</v>
      </c>
      <c r="AO2434" s="109" t="s">
        <v>46</v>
      </c>
    </row>
    <row r="2435" spans="31:41" ht="15" customHeight="1">
      <c r="AE2435" s="106">
        <v>45882</v>
      </c>
      <c r="AF2435" s="107" t="s">
        <v>96</v>
      </c>
      <c r="AG2435" s="107" t="s">
        <v>89</v>
      </c>
      <c r="AH2435" s="107">
        <v>5400259470</v>
      </c>
      <c r="AI2435" s="107">
        <v>10</v>
      </c>
      <c r="AJ2435" s="108">
        <v>6</v>
      </c>
      <c r="AK2435" s="108">
        <v>14</v>
      </c>
      <c r="AL2435" s="108">
        <v>16</v>
      </c>
      <c r="AM2435" s="107" t="s">
        <v>366</v>
      </c>
      <c r="AN2435" s="107" t="s">
        <v>45</v>
      </c>
      <c r="AO2435" s="109" t="s">
        <v>46</v>
      </c>
    </row>
    <row r="2436" spans="31:41" ht="15" customHeight="1">
      <c r="AE2436" s="106">
        <v>45882</v>
      </c>
      <c r="AF2436" s="107" t="s">
        <v>100</v>
      </c>
      <c r="AG2436" s="107" t="s">
        <v>105</v>
      </c>
      <c r="AH2436" s="107">
        <v>5400259461</v>
      </c>
      <c r="AI2436" s="107">
        <v>10</v>
      </c>
      <c r="AJ2436" s="108">
        <v>6</v>
      </c>
      <c r="AK2436" s="108">
        <v>14</v>
      </c>
      <c r="AL2436" s="108">
        <v>16</v>
      </c>
      <c r="AM2436" s="107" t="s">
        <v>358</v>
      </c>
      <c r="AN2436" s="107" t="s">
        <v>45</v>
      </c>
      <c r="AO2436" s="109" t="s">
        <v>46</v>
      </c>
    </row>
    <row r="2437" spans="31:41" ht="15" customHeight="1">
      <c r="AE2437" s="106">
        <v>45882</v>
      </c>
      <c r="AF2437" s="107" t="s">
        <v>114</v>
      </c>
      <c r="AG2437" s="107"/>
      <c r="AH2437" s="107">
        <v>23134</v>
      </c>
      <c r="AI2437" s="107">
        <v>20</v>
      </c>
      <c r="AJ2437" s="108">
        <v>6</v>
      </c>
      <c r="AK2437" s="108">
        <v>14</v>
      </c>
      <c r="AL2437" s="108">
        <v>8</v>
      </c>
      <c r="AM2437" s="107" t="s">
        <v>156</v>
      </c>
      <c r="AN2437" s="107" t="s">
        <v>49</v>
      </c>
      <c r="AO2437" s="109" t="s">
        <v>46</v>
      </c>
    </row>
    <row r="2438" spans="31:41" ht="15" customHeight="1">
      <c r="AE2438" s="106">
        <v>45882</v>
      </c>
      <c r="AF2438" s="107" t="s">
        <v>63</v>
      </c>
      <c r="AG2438" s="107"/>
      <c r="AH2438" s="107">
        <v>4041</v>
      </c>
      <c r="AI2438" s="107">
        <v>10</v>
      </c>
      <c r="AJ2438" s="108">
        <v>5</v>
      </c>
      <c r="AK2438" s="108">
        <v>6</v>
      </c>
      <c r="AL2438" s="108">
        <v>1</v>
      </c>
      <c r="AM2438" s="107" t="s">
        <v>62</v>
      </c>
      <c r="AN2438" s="107" t="s">
        <v>49</v>
      </c>
      <c r="AO2438" s="109">
        <v>4041</v>
      </c>
    </row>
    <row r="2439" spans="31:41" ht="15" customHeight="1">
      <c r="AE2439" s="106">
        <v>45882</v>
      </c>
      <c r="AF2439" s="107" t="s">
        <v>63</v>
      </c>
      <c r="AG2439" s="107"/>
      <c r="AH2439" s="107">
        <v>4041</v>
      </c>
      <c r="AI2439" s="107">
        <v>10</v>
      </c>
      <c r="AJ2439" s="108">
        <v>14</v>
      </c>
      <c r="AK2439" s="108">
        <v>14.3</v>
      </c>
      <c r="AL2439" s="108">
        <v>0.5</v>
      </c>
      <c r="AM2439" s="107" t="s">
        <v>62</v>
      </c>
      <c r="AN2439" s="107" t="s">
        <v>49</v>
      </c>
      <c r="AO2439" s="109">
        <v>4041</v>
      </c>
    </row>
    <row r="2440" spans="31:41" ht="15" customHeight="1">
      <c r="AE2440" s="106">
        <v>45882</v>
      </c>
      <c r="AF2440" s="107" t="s">
        <v>50</v>
      </c>
      <c r="AG2440" s="107" t="s">
        <v>112</v>
      </c>
      <c r="AH2440" s="107">
        <v>4041</v>
      </c>
      <c r="AI2440" s="107">
        <v>10</v>
      </c>
      <c r="AJ2440" s="108">
        <v>6</v>
      </c>
      <c r="AK2440" s="108">
        <v>14</v>
      </c>
      <c r="AL2440" s="108">
        <v>16</v>
      </c>
      <c r="AM2440" s="107" t="s">
        <v>62</v>
      </c>
      <c r="AN2440" s="107" t="s">
        <v>49</v>
      </c>
      <c r="AO2440" s="109">
        <v>4041</v>
      </c>
    </row>
    <row r="2441" spans="31:41" ht="15" customHeight="1">
      <c r="AE2441" s="106">
        <v>45882</v>
      </c>
      <c r="AF2441" s="107" t="s">
        <v>75</v>
      </c>
      <c r="AG2441" s="107"/>
      <c r="AH2441" s="107">
        <v>5400258178</v>
      </c>
      <c r="AI2441" s="107">
        <v>10</v>
      </c>
      <c r="AJ2441" s="108">
        <v>7</v>
      </c>
      <c r="AK2441" s="108">
        <v>14</v>
      </c>
      <c r="AL2441" s="108">
        <v>7</v>
      </c>
      <c r="AM2441" s="107" t="s">
        <v>320</v>
      </c>
      <c r="AN2441" s="107" t="s">
        <v>49</v>
      </c>
      <c r="AO2441" s="109" t="s">
        <v>46</v>
      </c>
    </row>
    <row r="2442" spans="31:41" ht="15" customHeight="1">
      <c r="AE2442" s="106">
        <v>45883</v>
      </c>
      <c r="AF2442" s="107" t="s">
        <v>88</v>
      </c>
      <c r="AG2442" s="107"/>
      <c r="AH2442" s="107">
        <v>4044</v>
      </c>
      <c r="AI2442" s="107">
        <v>10</v>
      </c>
      <c r="AJ2442" s="108">
        <v>12</v>
      </c>
      <c r="AK2442" s="108">
        <v>14</v>
      </c>
      <c r="AL2442" s="108">
        <v>2</v>
      </c>
      <c r="AM2442" s="107" t="s">
        <v>48</v>
      </c>
      <c r="AN2442" s="107" t="s">
        <v>49</v>
      </c>
      <c r="AO2442" s="109">
        <v>404</v>
      </c>
    </row>
    <row r="2443" spans="31:41" ht="15" customHeight="1">
      <c r="AE2443" s="106">
        <v>45883</v>
      </c>
      <c r="AF2443" s="107" t="s">
        <v>72</v>
      </c>
      <c r="AG2443" s="107"/>
      <c r="AH2443" s="107">
        <v>4044</v>
      </c>
      <c r="AI2443" s="107">
        <v>10</v>
      </c>
      <c r="AJ2443" s="108">
        <v>6</v>
      </c>
      <c r="AK2443" s="108">
        <v>12.3</v>
      </c>
      <c r="AL2443" s="108">
        <v>6.5</v>
      </c>
      <c r="AM2443" s="107" t="s">
        <v>48</v>
      </c>
      <c r="AN2443" s="107" t="s">
        <v>49</v>
      </c>
      <c r="AO2443" s="109">
        <v>404</v>
      </c>
    </row>
    <row r="2444" spans="31:41" ht="15" customHeight="1">
      <c r="AE2444" s="106">
        <v>45883</v>
      </c>
      <c r="AF2444" s="107" t="s">
        <v>68</v>
      </c>
      <c r="AG2444" s="107" t="s">
        <v>277</v>
      </c>
      <c r="AH2444" s="107">
        <v>4044</v>
      </c>
      <c r="AI2444" s="107">
        <v>10</v>
      </c>
      <c r="AJ2444" s="108">
        <v>12</v>
      </c>
      <c r="AK2444" s="108">
        <v>14</v>
      </c>
      <c r="AL2444" s="108">
        <v>4</v>
      </c>
      <c r="AM2444" s="107" t="s">
        <v>48</v>
      </c>
      <c r="AN2444" s="107" t="s">
        <v>49</v>
      </c>
      <c r="AO2444" s="109">
        <v>404</v>
      </c>
    </row>
    <row r="2445" spans="31:41" ht="15" customHeight="1">
      <c r="AE2445" s="106">
        <v>45883</v>
      </c>
      <c r="AF2445" s="107" t="s">
        <v>96</v>
      </c>
      <c r="AG2445" s="107"/>
      <c r="AH2445" s="107">
        <v>4044</v>
      </c>
      <c r="AI2445" s="107">
        <v>10</v>
      </c>
      <c r="AJ2445" s="108">
        <v>6</v>
      </c>
      <c r="AK2445" s="108">
        <v>6.15</v>
      </c>
      <c r="AL2445" s="108">
        <v>0.25</v>
      </c>
      <c r="AM2445" s="107" t="s">
        <v>48</v>
      </c>
      <c r="AN2445" s="107" t="s">
        <v>49</v>
      </c>
      <c r="AO2445" s="109">
        <v>404</v>
      </c>
    </row>
    <row r="2446" spans="31:41" ht="15" customHeight="1">
      <c r="AE2446" s="106">
        <v>45883</v>
      </c>
      <c r="AF2446" s="107" t="s">
        <v>84</v>
      </c>
      <c r="AG2446" s="107"/>
      <c r="AH2446" s="107">
        <v>4044</v>
      </c>
      <c r="AI2446" s="107">
        <v>10</v>
      </c>
      <c r="AJ2446" s="108">
        <v>6</v>
      </c>
      <c r="AK2446" s="108">
        <v>6.3</v>
      </c>
      <c r="AL2446" s="108">
        <v>0.5</v>
      </c>
      <c r="AM2446" s="107" t="s">
        <v>48</v>
      </c>
      <c r="AN2446" s="107" t="s">
        <v>49</v>
      </c>
      <c r="AO2446" s="109">
        <v>404</v>
      </c>
    </row>
    <row r="2447" spans="31:41" ht="15" customHeight="1">
      <c r="AE2447" s="106">
        <v>45883</v>
      </c>
      <c r="AF2447" s="107" t="s">
        <v>309</v>
      </c>
      <c r="AG2447" s="107"/>
      <c r="AH2447" s="107">
        <v>4044</v>
      </c>
      <c r="AI2447" s="107">
        <v>10</v>
      </c>
      <c r="AJ2447" s="108">
        <v>12.3</v>
      </c>
      <c r="AK2447" s="108">
        <v>14</v>
      </c>
      <c r="AL2447" s="108">
        <v>1.5</v>
      </c>
      <c r="AM2447" s="107" t="s">
        <v>48</v>
      </c>
      <c r="AN2447" s="107" t="s">
        <v>49</v>
      </c>
      <c r="AO2447" s="109">
        <v>404</v>
      </c>
    </row>
    <row r="2448" spans="31:41" ht="15" customHeight="1">
      <c r="AE2448" s="106">
        <v>45883</v>
      </c>
      <c r="AF2448" s="107" t="s">
        <v>107</v>
      </c>
      <c r="AG2448" s="107" t="s">
        <v>155</v>
      </c>
      <c r="AH2448" s="107">
        <v>4042</v>
      </c>
      <c r="AI2448" s="107">
        <v>10</v>
      </c>
      <c r="AJ2448" s="108"/>
      <c r="AK2448" s="108"/>
      <c r="AL2448" s="108">
        <v>16</v>
      </c>
      <c r="AM2448" s="107" t="s">
        <v>53</v>
      </c>
      <c r="AN2448" s="107" t="s">
        <v>49</v>
      </c>
      <c r="AO2448" s="109">
        <v>404</v>
      </c>
    </row>
    <row r="2449" spans="31:41" ht="15" customHeight="1">
      <c r="AE2449" s="106">
        <v>45883</v>
      </c>
      <c r="AF2449" s="107" t="s">
        <v>391</v>
      </c>
      <c r="AG2449" s="107" t="s">
        <v>94</v>
      </c>
      <c r="AH2449" s="107">
        <v>4042</v>
      </c>
      <c r="AI2449" s="107">
        <v>10</v>
      </c>
      <c r="AJ2449" s="108"/>
      <c r="AK2449" s="108"/>
      <c r="AL2449" s="108">
        <v>16</v>
      </c>
      <c r="AM2449" s="107" t="s">
        <v>53</v>
      </c>
      <c r="AN2449" s="107" t="s">
        <v>49</v>
      </c>
      <c r="AO2449" s="109">
        <v>404</v>
      </c>
    </row>
    <row r="2450" spans="31:41" ht="15" customHeight="1">
      <c r="AE2450" s="106">
        <v>45883</v>
      </c>
      <c r="AF2450" s="107" t="s">
        <v>73</v>
      </c>
      <c r="AG2450" s="107" t="s">
        <v>75</v>
      </c>
      <c r="AH2450" s="107">
        <v>4042</v>
      </c>
      <c r="AI2450" s="107">
        <v>10</v>
      </c>
      <c r="AJ2450" s="108"/>
      <c r="AK2450" s="108"/>
      <c r="AL2450" s="108">
        <v>16</v>
      </c>
      <c r="AM2450" s="107" t="s">
        <v>53</v>
      </c>
      <c r="AN2450" s="107" t="s">
        <v>49</v>
      </c>
      <c r="AO2450" s="109">
        <v>404</v>
      </c>
    </row>
    <row r="2451" spans="31:41" ht="15" customHeight="1">
      <c r="AE2451" s="106">
        <v>45883</v>
      </c>
      <c r="AF2451" s="107" t="s">
        <v>162</v>
      </c>
      <c r="AG2451" s="107" t="s">
        <v>105</v>
      </c>
      <c r="AH2451" s="107">
        <v>4042</v>
      </c>
      <c r="AI2451" s="107">
        <v>10</v>
      </c>
      <c r="AJ2451" s="108"/>
      <c r="AK2451" s="108"/>
      <c r="AL2451" s="108">
        <v>16</v>
      </c>
      <c r="AM2451" s="107" t="s">
        <v>53</v>
      </c>
      <c r="AN2451" s="107" t="s">
        <v>49</v>
      </c>
      <c r="AO2451" s="109">
        <v>404</v>
      </c>
    </row>
    <row r="2452" spans="31:41" ht="15" customHeight="1">
      <c r="AE2452" s="106">
        <v>45883</v>
      </c>
      <c r="AF2452" s="107" t="s">
        <v>267</v>
      </c>
      <c r="AG2452" s="107" t="s">
        <v>99</v>
      </c>
      <c r="AH2452" s="107">
        <v>4042</v>
      </c>
      <c r="AI2452" s="107">
        <v>10</v>
      </c>
      <c r="AJ2452" s="108"/>
      <c r="AK2452" s="108"/>
      <c r="AL2452" s="108">
        <v>16</v>
      </c>
      <c r="AM2452" s="107" t="s">
        <v>53</v>
      </c>
      <c r="AN2452" s="107" t="s">
        <v>49</v>
      </c>
      <c r="AO2452" s="109">
        <v>404</v>
      </c>
    </row>
    <row r="2453" spans="31:41" ht="15" customHeight="1">
      <c r="AE2453" s="106">
        <v>45883</v>
      </c>
      <c r="AF2453" s="107" t="s">
        <v>109</v>
      </c>
      <c r="AG2453" s="107" t="s">
        <v>59</v>
      </c>
      <c r="AH2453" s="107">
        <v>4042</v>
      </c>
      <c r="AI2453" s="107">
        <v>10</v>
      </c>
      <c r="AJ2453" s="108"/>
      <c r="AK2453" s="108"/>
      <c r="AL2453" s="108">
        <v>16</v>
      </c>
      <c r="AM2453" s="107" t="s">
        <v>53</v>
      </c>
      <c r="AN2453" s="107" t="s">
        <v>49</v>
      </c>
      <c r="AO2453" s="109">
        <v>404</v>
      </c>
    </row>
    <row r="2454" spans="31:41" ht="15" customHeight="1">
      <c r="AE2454" s="106">
        <v>45883</v>
      </c>
      <c r="AF2454" s="107" t="s">
        <v>87</v>
      </c>
      <c r="AG2454" s="107" t="s">
        <v>157</v>
      </c>
      <c r="AH2454" s="107">
        <v>4042</v>
      </c>
      <c r="AI2454" s="107">
        <v>10</v>
      </c>
      <c r="AJ2454" s="108"/>
      <c r="AK2454" s="108"/>
      <c r="AL2454" s="108">
        <v>16</v>
      </c>
      <c r="AM2454" s="107" t="s">
        <v>53</v>
      </c>
      <c r="AN2454" s="107" t="s">
        <v>49</v>
      </c>
      <c r="AO2454" s="109">
        <v>404</v>
      </c>
    </row>
    <row r="2455" spans="31:41" ht="15" customHeight="1">
      <c r="AE2455" s="106">
        <v>45883</v>
      </c>
      <c r="AF2455" s="107" t="s">
        <v>82</v>
      </c>
      <c r="AG2455" s="107" t="s">
        <v>103</v>
      </c>
      <c r="AH2455" s="107">
        <v>4042</v>
      </c>
      <c r="AI2455" s="107">
        <v>10</v>
      </c>
      <c r="AJ2455" s="108"/>
      <c r="AK2455" s="108"/>
      <c r="AL2455" s="108">
        <v>16</v>
      </c>
      <c r="AM2455" s="107" t="s">
        <v>53</v>
      </c>
      <c r="AN2455" s="107" t="s">
        <v>49</v>
      </c>
      <c r="AO2455" s="109">
        <v>404</v>
      </c>
    </row>
    <row r="2456" spans="31:41" ht="15" customHeight="1">
      <c r="AE2456" s="106">
        <v>45883</v>
      </c>
      <c r="AF2456" s="107" t="s">
        <v>56</v>
      </c>
      <c r="AG2456" s="107" t="s">
        <v>77</v>
      </c>
      <c r="AH2456" s="107">
        <v>4042</v>
      </c>
      <c r="AI2456" s="107">
        <v>10</v>
      </c>
      <c r="AJ2456" s="108"/>
      <c r="AK2456" s="108"/>
      <c r="AL2456" s="108">
        <v>16</v>
      </c>
      <c r="AM2456" s="107" t="s">
        <v>53</v>
      </c>
      <c r="AN2456" s="107" t="s">
        <v>49</v>
      </c>
      <c r="AO2456" s="109">
        <v>404</v>
      </c>
    </row>
    <row r="2457" spans="31:41" ht="15" customHeight="1">
      <c r="AE2457" s="106">
        <v>45883</v>
      </c>
      <c r="AF2457" s="107" t="s">
        <v>110</v>
      </c>
      <c r="AG2457" s="107" t="s">
        <v>51</v>
      </c>
      <c r="AH2457" s="107">
        <v>4042</v>
      </c>
      <c r="AI2457" s="107">
        <v>10</v>
      </c>
      <c r="AJ2457" s="108"/>
      <c r="AK2457" s="108"/>
      <c r="AL2457" s="108">
        <v>16</v>
      </c>
      <c r="AM2457" s="107" t="s">
        <v>53</v>
      </c>
      <c r="AN2457" s="107" t="s">
        <v>49</v>
      </c>
      <c r="AO2457" s="109">
        <v>404</v>
      </c>
    </row>
    <row r="2458" spans="31:41" ht="15" customHeight="1">
      <c r="AE2458" s="106">
        <v>45883</v>
      </c>
      <c r="AF2458" s="107" t="s">
        <v>69</v>
      </c>
      <c r="AG2458" s="107" t="s">
        <v>102</v>
      </c>
      <c r="AH2458" s="107">
        <v>4042</v>
      </c>
      <c r="AI2458" s="107">
        <v>10</v>
      </c>
      <c r="AJ2458" s="108"/>
      <c r="AK2458" s="108"/>
      <c r="AL2458" s="108">
        <v>16</v>
      </c>
      <c r="AM2458" s="107" t="s">
        <v>53</v>
      </c>
      <c r="AN2458" s="107" t="s">
        <v>49</v>
      </c>
      <c r="AO2458" s="109">
        <v>404</v>
      </c>
    </row>
    <row r="2459" spans="31:41" ht="15" customHeight="1">
      <c r="AE2459" s="106">
        <v>45883</v>
      </c>
      <c r="AF2459" s="107" t="s">
        <v>143</v>
      </c>
      <c r="AG2459" s="107" t="s">
        <v>113</v>
      </c>
      <c r="AH2459" s="107">
        <v>4042</v>
      </c>
      <c r="AI2459" s="107">
        <v>10</v>
      </c>
      <c r="AJ2459" s="108"/>
      <c r="AK2459" s="108"/>
      <c r="AL2459" s="108">
        <v>16</v>
      </c>
      <c r="AM2459" s="107" t="s">
        <v>53</v>
      </c>
      <c r="AN2459" s="107" t="s">
        <v>49</v>
      </c>
      <c r="AO2459" s="109">
        <v>404</v>
      </c>
    </row>
    <row r="2460" spans="31:41" ht="15" customHeight="1">
      <c r="AE2460" s="106">
        <v>45883</v>
      </c>
      <c r="AF2460" s="107" t="s">
        <v>57</v>
      </c>
      <c r="AG2460" s="107" t="s">
        <v>385</v>
      </c>
      <c r="AH2460" s="107">
        <v>4042</v>
      </c>
      <c r="AI2460" s="107">
        <v>10</v>
      </c>
      <c r="AJ2460" s="108"/>
      <c r="AK2460" s="108"/>
      <c r="AL2460" s="108">
        <v>16</v>
      </c>
      <c r="AM2460" s="107" t="s">
        <v>53</v>
      </c>
      <c r="AN2460" s="107" t="s">
        <v>49</v>
      </c>
      <c r="AO2460" s="109">
        <v>404</v>
      </c>
    </row>
    <row r="2461" spans="31:41" ht="15" customHeight="1">
      <c r="AE2461" s="106">
        <v>45883</v>
      </c>
      <c r="AF2461" s="107" t="s">
        <v>54</v>
      </c>
      <c r="AG2461" s="107"/>
      <c r="AH2461" s="107">
        <v>4043</v>
      </c>
      <c r="AI2461" s="107">
        <v>10</v>
      </c>
      <c r="AJ2461" s="108"/>
      <c r="AK2461" s="108"/>
      <c r="AL2461" s="108">
        <v>8</v>
      </c>
      <c r="AM2461" s="107" t="s">
        <v>22</v>
      </c>
      <c r="AN2461" s="107" t="s">
        <v>49</v>
      </c>
      <c r="AO2461" s="109">
        <v>404</v>
      </c>
    </row>
    <row r="2462" spans="31:41" ht="15" customHeight="1">
      <c r="AE2462" s="106">
        <v>45883</v>
      </c>
      <c r="AF2462" s="107" t="s">
        <v>68</v>
      </c>
      <c r="AG2462" s="107" t="s">
        <v>277</v>
      </c>
      <c r="AH2462" s="107">
        <v>4047</v>
      </c>
      <c r="AI2462" s="107">
        <v>10</v>
      </c>
      <c r="AJ2462" s="108">
        <v>6</v>
      </c>
      <c r="AK2462" s="108">
        <v>12</v>
      </c>
      <c r="AL2462" s="108">
        <v>12</v>
      </c>
      <c r="AM2462" s="107" t="s">
        <v>70</v>
      </c>
      <c r="AN2462" s="107" t="s">
        <v>49</v>
      </c>
      <c r="AO2462" s="109">
        <v>4047</v>
      </c>
    </row>
    <row r="2463" spans="31:41" ht="15" customHeight="1">
      <c r="AE2463" s="106">
        <v>45883</v>
      </c>
      <c r="AF2463" s="107" t="s">
        <v>115</v>
      </c>
      <c r="AG2463" s="107" t="s">
        <v>43</v>
      </c>
      <c r="AH2463" s="107">
        <v>5400248544</v>
      </c>
      <c r="AI2463" s="107">
        <v>10</v>
      </c>
      <c r="AJ2463" s="108">
        <v>6</v>
      </c>
      <c r="AK2463" s="108">
        <v>14</v>
      </c>
      <c r="AL2463" s="108">
        <v>16</v>
      </c>
      <c r="AM2463" s="107" t="s">
        <v>388</v>
      </c>
      <c r="AN2463" s="107" t="s">
        <v>45</v>
      </c>
      <c r="AO2463" s="109" t="s">
        <v>46</v>
      </c>
    </row>
    <row r="2464" spans="31:41" ht="15" customHeight="1">
      <c r="AE2464" s="106">
        <v>45883</v>
      </c>
      <c r="AF2464" s="107" t="s">
        <v>64</v>
      </c>
      <c r="AG2464" s="107" t="s">
        <v>338</v>
      </c>
      <c r="AH2464" s="107">
        <v>5400248544</v>
      </c>
      <c r="AI2464" s="107">
        <v>10</v>
      </c>
      <c r="AJ2464" s="108">
        <v>6</v>
      </c>
      <c r="AK2464" s="108">
        <v>14</v>
      </c>
      <c r="AL2464" s="108">
        <v>16</v>
      </c>
      <c r="AM2464" s="107" t="s">
        <v>388</v>
      </c>
      <c r="AN2464" s="107" t="s">
        <v>45</v>
      </c>
      <c r="AO2464" s="109" t="s">
        <v>46</v>
      </c>
    </row>
    <row r="2465" spans="31:41" ht="15" customHeight="1">
      <c r="AE2465" s="106">
        <v>45883</v>
      </c>
      <c r="AF2465" s="107" t="s">
        <v>383</v>
      </c>
      <c r="AG2465" s="107" t="s">
        <v>78</v>
      </c>
      <c r="AH2465" s="107">
        <v>5400248544</v>
      </c>
      <c r="AI2465" s="107">
        <v>10</v>
      </c>
      <c r="AJ2465" s="108">
        <v>6</v>
      </c>
      <c r="AK2465" s="108">
        <v>14</v>
      </c>
      <c r="AL2465" s="108">
        <v>16</v>
      </c>
      <c r="AM2465" s="107" t="s">
        <v>388</v>
      </c>
      <c r="AN2465" s="107" t="s">
        <v>45</v>
      </c>
      <c r="AO2465" s="109" t="s">
        <v>46</v>
      </c>
    </row>
    <row r="2466" spans="31:41" ht="15" customHeight="1">
      <c r="AE2466" s="106">
        <v>45883</v>
      </c>
      <c r="AF2466" s="107" t="s">
        <v>63</v>
      </c>
      <c r="AG2466" s="107"/>
      <c r="AH2466" s="107">
        <v>5400259468</v>
      </c>
      <c r="AI2466" s="107">
        <v>10</v>
      </c>
      <c r="AJ2466" s="108">
        <v>6</v>
      </c>
      <c r="AK2466" s="108">
        <v>14</v>
      </c>
      <c r="AL2466" s="108">
        <v>8</v>
      </c>
      <c r="AM2466" s="107" t="s">
        <v>354</v>
      </c>
      <c r="AN2466" s="107" t="s">
        <v>45</v>
      </c>
      <c r="AO2466" s="109" t="s">
        <v>61</v>
      </c>
    </row>
    <row r="2467" spans="31:41" ht="15" customHeight="1">
      <c r="AE2467" s="106">
        <v>45883</v>
      </c>
      <c r="AF2467" s="107" t="s">
        <v>66</v>
      </c>
      <c r="AG2467" s="107"/>
      <c r="AH2467" s="107">
        <v>5400261142</v>
      </c>
      <c r="AI2467" s="107">
        <v>10</v>
      </c>
      <c r="AJ2467" s="108">
        <v>6</v>
      </c>
      <c r="AK2467" s="108">
        <v>8</v>
      </c>
      <c r="AL2467" s="108">
        <v>2</v>
      </c>
      <c r="AM2467" s="107" t="s">
        <v>392</v>
      </c>
      <c r="AN2467" s="107" t="s">
        <v>45</v>
      </c>
      <c r="AO2467" s="109" t="s">
        <v>61</v>
      </c>
    </row>
    <row r="2468" spans="31:41" ht="15" customHeight="1">
      <c r="AE2468" s="106">
        <v>45883</v>
      </c>
      <c r="AF2468" s="107" t="s">
        <v>112</v>
      </c>
      <c r="AG2468" s="107"/>
      <c r="AH2468" s="107">
        <v>21103</v>
      </c>
      <c r="AI2468" s="107">
        <v>10</v>
      </c>
      <c r="AJ2468" s="108">
        <v>12</v>
      </c>
      <c r="AK2468" s="108">
        <v>14</v>
      </c>
      <c r="AL2468" s="108">
        <v>2</v>
      </c>
      <c r="AM2468" s="107" t="s">
        <v>136</v>
      </c>
      <c r="AN2468" s="107" t="s">
        <v>91</v>
      </c>
      <c r="AO2468" s="109" t="s">
        <v>137</v>
      </c>
    </row>
    <row r="2469" spans="31:41" ht="15" customHeight="1">
      <c r="AE2469" s="106">
        <v>45883</v>
      </c>
      <c r="AF2469" s="107" t="s">
        <v>63</v>
      </c>
      <c r="AG2469" s="107"/>
      <c r="AH2469" s="107">
        <v>21103</v>
      </c>
      <c r="AI2469" s="107">
        <v>10</v>
      </c>
      <c r="AJ2469" s="108">
        <v>14</v>
      </c>
      <c r="AK2469" s="108">
        <v>16</v>
      </c>
      <c r="AL2469" s="108">
        <v>2</v>
      </c>
      <c r="AM2469" s="107" t="s">
        <v>136</v>
      </c>
      <c r="AN2469" s="107" t="s">
        <v>91</v>
      </c>
      <c r="AO2469" s="109" t="s">
        <v>137</v>
      </c>
    </row>
    <row r="2470" spans="31:41" ht="15" customHeight="1">
      <c r="AE2470" s="106">
        <v>45883</v>
      </c>
      <c r="AF2470" s="107" t="s">
        <v>72</v>
      </c>
      <c r="AG2470" s="107"/>
      <c r="AH2470" s="107">
        <v>21103</v>
      </c>
      <c r="AI2470" s="107">
        <v>10</v>
      </c>
      <c r="AJ2470" s="108">
        <v>12.3</v>
      </c>
      <c r="AK2470" s="108">
        <v>16</v>
      </c>
      <c r="AL2470" s="108">
        <v>3.5</v>
      </c>
      <c r="AM2470" s="107" t="s">
        <v>136</v>
      </c>
      <c r="AN2470" s="107" t="s">
        <v>91</v>
      </c>
      <c r="AO2470" s="109" t="s">
        <v>137</v>
      </c>
    </row>
    <row r="2471" spans="31:41" ht="15" customHeight="1">
      <c r="AE2471" s="106">
        <v>45883</v>
      </c>
      <c r="AF2471" s="107" t="s">
        <v>65</v>
      </c>
      <c r="AG2471" s="107" t="s">
        <v>264</v>
      </c>
      <c r="AH2471" s="107">
        <v>5400259463</v>
      </c>
      <c r="AI2471" s="107">
        <v>10</v>
      </c>
      <c r="AJ2471" s="108">
        <v>6</v>
      </c>
      <c r="AK2471" s="108">
        <v>14</v>
      </c>
      <c r="AL2471" s="108">
        <v>16</v>
      </c>
      <c r="AM2471" s="107" t="s">
        <v>368</v>
      </c>
      <c r="AN2471" s="107" t="s">
        <v>45</v>
      </c>
      <c r="AO2471" s="109" t="s">
        <v>61</v>
      </c>
    </row>
    <row r="2472" spans="31:41" ht="15" customHeight="1">
      <c r="AE2472" s="106">
        <v>45883</v>
      </c>
      <c r="AF2472" s="107" t="s">
        <v>58</v>
      </c>
      <c r="AG2472" s="107"/>
      <c r="AH2472" s="107">
        <v>5400259460</v>
      </c>
      <c r="AI2472" s="107">
        <v>10</v>
      </c>
      <c r="AJ2472" s="108">
        <v>6</v>
      </c>
      <c r="AK2472" s="108">
        <v>14</v>
      </c>
      <c r="AL2472" s="108">
        <v>8</v>
      </c>
      <c r="AM2472" s="107" t="s">
        <v>357</v>
      </c>
      <c r="AN2472" s="107" t="s">
        <v>45</v>
      </c>
      <c r="AO2472" s="109" t="s">
        <v>61</v>
      </c>
    </row>
    <row r="2473" spans="31:41" ht="15" customHeight="1">
      <c r="AE2473" s="106">
        <v>45883</v>
      </c>
      <c r="AF2473" s="107" t="s">
        <v>144</v>
      </c>
      <c r="AG2473" s="107"/>
      <c r="AH2473" s="107">
        <v>4041</v>
      </c>
      <c r="AI2473" s="107">
        <v>10</v>
      </c>
      <c r="AJ2473" s="108">
        <v>6</v>
      </c>
      <c r="AK2473" s="108">
        <v>8</v>
      </c>
      <c r="AL2473" s="108">
        <v>2</v>
      </c>
      <c r="AM2473" s="107" t="s">
        <v>62</v>
      </c>
      <c r="AN2473" s="107" t="s">
        <v>49</v>
      </c>
      <c r="AO2473" s="109">
        <v>4041</v>
      </c>
    </row>
    <row r="2474" spans="31:41" ht="15" customHeight="1">
      <c r="AE2474" s="106">
        <v>45883</v>
      </c>
      <c r="AF2474" s="107" t="s">
        <v>144</v>
      </c>
      <c r="AG2474" s="107" t="s">
        <v>66</v>
      </c>
      <c r="AH2474" s="107">
        <v>5400257580</v>
      </c>
      <c r="AI2474" s="107">
        <v>10</v>
      </c>
      <c r="AJ2474" s="108">
        <v>8</v>
      </c>
      <c r="AK2474" s="108">
        <v>14</v>
      </c>
      <c r="AL2474" s="108">
        <v>12</v>
      </c>
      <c r="AM2474" s="107" t="s">
        <v>271</v>
      </c>
      <c r="AN2474" s="107" t="s">
        <v>49</v>
      </c>
      <c r="AO2474" s="109" t="s">
        <v>61</v>
      </c>
    </row>
    <row r="2475" spans="31:41" ht="15" customHeight="1">
      <c r="AE2475" s="106">
        <v>45883</v>
      </c>
      <c r="AF2475" s="107" t="s">
        <v>42</v>
      </c>
      <c r="AG2475" s="107"/>
      <c r="AH2475" s="107">
        <v>5400259464</v>
      </c>
      <c r="AI2475" s="107">
        <v>10</v>
      </c>
      <c r="AJ2475" s="108">
        <v>6</v>
      </c>
      <c r="AK2475" s="108">
        <v>14</v>
      </c>
      <c r="AL2475" s="108">
        <v>8</v>
      </c>
      <c r="AM2475" s="107" t="s">
        <v>359</v>
      </c>
      <c r="AN2475" s="107" t="s">
        <v>45</v>
      </c>
      <c r="AO2475" s="109" t="s">
        <v>46</v>
      </c>
    </row>
    <row r="2476" spans="31:41" ht="15" customHeight="1">
      <c r="AE2476" s="106">
        <v>45883</v>
      </c>
      <c r="AF2476" s="107" t="s">
        <v>378</v>
      </c>
      <c r="AG2476" s="107" t="s">
        <v>52</v>
      </c>
      <c r="AH2476" s="107">
        <v>5400259461</v>
      </c>
      <c r="AI2476" s="107">
        <v>10</v>
      </c>
      <c r="AJ2476" s="108">
        <v>6</v>
      </c>
      <c r="AK2476" s="108">
        <v>14</v>
      </c>
      <c r="AL2476" s="108">
        <v>16</v>
      </c>
      <c r="AM2476" s="107" t="s">
        <v>358</v>
      </c>
      <c r="AN2476" s="107" t="s">
        <v>45</v>
      </c>
      <c r="AO2476" s="109" t="s">
        <v>46</v>
      </c>
    </row>
    <row r="2477" spans="31:41" ht="15" customHeight="1">
      <c r="AE2477" s="106">
        <v>45883</v>
      </c>
      <c r="AF2477" s="107" t="s">
        <v>89</v>
      </c>
      <c r="AG2477" s="107"/>
      <c r="AH2477" s="107">
        <v>5400259470</v>
      </c>
      <c r="AI2477" s="107">
        <v>10</v>
      </c>
      <c r="AJ2477" s="108">
        <v>6</v>
      </c>
      <c r="AK2477" s="108">
        <v>14</v>
      </c>
      <c r="AL2477" s="108">
        <v>8</v>
      </c>
      <c r="AM2477" s="107" t="s">
        <v>366</v>
      </c>
      <c r="AN2477" s="107" t="s">
        <v>45</v>
      </c>
      <c r="AO2477" s="109" t="s">
        <v>46</v>
      </c>
    </row>
    <row r="2478" spans="31:41" ht="15" customHeight="1">
      <c r="AE2478" s="106">
        <v>45883</v>
      </c>
      <c r="AF2478" s="107" t="s">
        <v>96</v>
      </c>
      <c r="AG2478" s="107" t="s">
        <v>52</v>
      </c>
      <c r="AH2478" s="107">
        <v>5400260744</v>
      </c>
      <c r="AI2478" s="107">
        <v>10</v>
      </c>
      <c r="AJ2478" s="108">
        <v>19</v>
      </c>
      <c r="AK2478" s="108">
        <v>21.3</v>
      </c>
      <c r="AL2478" s="108">
        <v>5</v>
      </c>
      <c r="AM2478" s="107" t="s">
        <v>393</v>
      </c>
      <c r="AN2478" s="107" t="s">
        <v>45</v>
      </c>
      <c r="AO2478" s="109" t="s">
        <v>46</v>
      </c>
    </row>
    <row r="2479" spans="31:41" ht="15" customHeight="1">
      <c r="AE2479" s="106">
        <v>45883</v>
      </c>
      <c r="AF2479" s="107" t="s">
        <v>100</v>
      </c>
      <c r="AG2479" s="107" t="s">
        <v>114</v>
      </c>
      <c r="AH2479" s="107">
        <v>23134</v>
      </c>
      <c r="AI2479" s="107">
        <v>20</v>
      </c>
      <c r="AJ2479" s="108">
        <v>6</v>
      </c>
      <c r="AK2479" s="108">
        <v>14</v>
      </c>
      <c r="AL2479" s="108">
        <v>16</v>
      </c>
      <c r="AM2479" s="107" t="s">
        <v>156</v>
      </c>
      <c r="AN2479" s="107" t="s">
        <v>49</v>
      </c>
      <c r="AO2479" s="109" t="s">
        <v>46</v>
      </c>
    </row>
    <row r="2480" spans="31:41" ht="15" customHeight="1">
      <c r="AE2480" s="106">
        <v>45883</v>
      </c>
      <c r="AF2480" s="107" t="s">
        <v>63</v>
      </c>
      <c r="AG2480" s="107"/>
      <c r="AH2480" s="107">
        <v>4041</v>
      </c>
      <c r="AI2480" s="107">
        <v>10</v>
      </c>
      <c r="AJ2480" s="108">
        <v>5</v>
      </c>
      <c r="AK2480" s="108">
        <v>6</v>
      </c>
      <c r="AL2480" s="108">
        <v>1</v>
      </c>
      <c r="AM2480" s="107" t="s">
        <v>62</v>
      </c>
      <c r="AN2480" s="107" t="s">
        <v>49</v>
      </c>
      <c r="AO2480" s="109">
        <v>4041</v>
      </c>
    </row>
    <row r="2481" spans="31:41" ht="15" customHeight="1">
      <c r="AE2481" s="106">
        <v>45883</v>
      </c>
      <c r="AF2481" s="107" t="s">
        <v>50</v>
      </c>
      <c r="AG2481" s="107"/>
      <c r="AH2481" s="107">
        <v>4041</v>
      </c>
      <c r="AI2481" s="107">
        <v>10</v>
      </c>
      <c r="AJ2481" s="108">
        <v>6</v>
      </c>
      <c r="AK2481" s="108">
        <v>14</v>
      </c>
      <c r="AL2481" s="108">
        <v>8</v>
      </c>
      <c r="AM2481" s="107" t="s">
        <v>62</v>
      </c>
      <c r="AN2481" s="107" t="s">
        <v>49</v>
      </c>
      <c r="AO2481" s="109">
        <v>4041</v>
      </c>
    </row>
    <row r="2482" spans="31:41" ht="15" customHeight="1">
      <c r="AE2482" s="106">
        <v>45883</v>
      </c>
      <c r="AF2482" s="107" t="s">
        <v>88</v>
      </c>
      <c r="AG2482" s="107"/>
      <c r="AH2482" s="107">
        <v>5400259464</v>
      </c>
      <c r="AI2482" s="107">
        <v>10</v>
      </c>
      <c r="AJ2482" s="108">
        <v>6</v>
      </c>
      <c r="AK2482" s="108">
        <v>12</v>
      </c>
      <c r="AL2482" s="108">
        <v>6</v>
      </c>
      <c r="AM2482" s="107" t="s">
        <v>359</v>
      </c>
      <c r="AN2482" s="107" t="s">
        <v>45</v>
      </c>
      <c r="AO2482" s="109" t="s">
        <v>46</v>
      </c>
    </row>
    <row r="2483" spans="31:41" ht="15" customHeight="1">
      <c r="AE2483" s="106">
        <v>45883</v>
      </c>
      <c r="AF2483" s="107" t="s">
        <v>96</v>
      </c>
      <c r="AG2483" s="107"/>
      <c r="AH2483" s="107">
        <v>5400259470</v>
      </c>
      <c r="AI2483" s="107">
        <v>10</v>
      </c>
      <c r="AJ2483" s="108">
        <v>6.15</v>
      </c>
      <c r="AK2483" s="108">
        <v>14</v>
      </c>
      <c r="AL2483" s="108">
        <v>7.75</v>
      </c>
      <c r="AM2483" s="107" t="s">
        <v>366</v>
      </c>
      <c r="AN2483" s="107" t="s">
        <v>45</v>
      </c>
      <c r="AO2483" s="109" t="s">
        <v>46</v>
      </c>
    </row>
    <row r="2484" spans="31:41" ht="15" customHeight="1">
      <c r="AE2484" s="106">
        <v>45883</v>
      </c>
      <c r="AF2484" s="107" t="s">
        <v>84</v>
      </c>
      <c r="AG2484" s="107"/>
      <c r="AH2484" s="107">
        <v>5400259468</v>
      </c>
      <c r="AI2484" s="107">
        <v>10</v>
      </c>
      <c r="AJ2484" s="108">
        <v>6.3</v>
      </c>
      <c r="AK2484" s="108">
        <v>14</v>
      </c>
      <c r="AL2484" s="108">
        <v>7.5</v>
      </c>
      <c r="AM2484" s="107" t="s">
        <v>354</v>
      </c>
      <c r="AN2484" s="107" t="s">
        <v>45</v>
      </c>
      <c r="AO2484" s="109" t="s">
        <v>61</v>
      </c>
    </row>
    <row r="2485" spans="31:41" ht="15" customHeight="1">
      <c r="AE2485" s="106">
        <v>45883</v>
      </c>
      <c r="AF2485" s="107" t="s">
        <v>112</v>
      </c>
      <c r="AG2485" s="107"/>
      <c r="AH2485" s="107">
        <v>4041</v>
      </c>
      <c r="AI2485" s="107">
        <v>10</v>
      </c>
      <c r="AJ2485" s="108">
        <v>6</v>
      </c>
      <c r="AK2485" s="108">
        <v>12</v>
      </c>
      <c r="AL2485" s="108">
        <v>6</v>
      </c>
      <c r="AM2485" s="107" t="s">
        <v>62</v>
      </c>
      <c r="AN2485" s="107" t="s">
        <v>49</v>
      </c>
      <c r="AO2485" s="109">
        <v>4041</v>
      </c>
    </row>
    <row r="2486" spans="31:41" ht="15" customHeight="1">
      <c r="AE2486" s="106">
        <v>45883</v>
      </c>
      <c r="AF2486" s="107" t="s">
        <v>309</v>
      </c>
      <c r="AG2486" s="107"/>
      <c r="AH2486" s="107">
        <v>5400259460</v>
      </c>
      <c r="AI2486" s="107">
        <v>10</v>
      </c>
      <c r="AJ2486" s="108">
        <v>6</v>
      </c>
      <c r="AK2486" s="108">
        <v>12.3</v>
      </c>
      <c r="AL2486" s="108">
        <v>6.5</v>
      </c>
      <c r="AM2486" s="107" t="s">
        <v>357</v>
      </c>
      <c r="AN2486" s="107" t="s">
        <v>45</v>
      </c>
      <c r="AO2486" s="109" t="s">
        <v>61</v>
      </c>
    </row>
    <row r="2487" spans="31:41" ht="15" customHeight="1">
      <c r="AE2487" s="106">
        <v>45885</v>
      </c>
      <c r="AF2487" s="107" t="s">
        <v>100</v>
      </c>
      <c r="AG2487" s="107" t="s">
        <v>88</v>
      </c>
      <c r="AH2487" s="107">
        <v>5400261365</v>
      </c>
      <c r="AI2487" s="107">
        <v>10</v>
      </c>
      <c r="AJ2487" s="108">
        <v>22</v>
      </c>
      <c r="AK2487" s="108">
        <v>23.15</v>
      </c>
      <c r="AL2487" s="108">
        <v>2.5</v>
      </c>
      <c r="AM2487" s="107" t="s">
        <v>394</v>
      </c>
      <c r="AN2487" s="107" t="s">
        <v>45</v>
      </c>
      <c r="AO2487" s="109" t="s">
        <v>46</v>
      </c>
    </row>
    <row r="2488" spans="31:41" ht="15" customHeight="1">
      <c r="AE2488" s="106">
        <v>45887</v>
      </c>
      <c r="AF2488" s="107" t="s">
        <v>96</v>
      </c>
      <c r="AG2488" s="107" t="s">
        <v>68</v>
      </c>
      <c r="AH2488" s="107">
        <v>4044</v>
      </c>
      <c r="AI2488" s="107">
        <v>10</v>
      </c>
      <c r="AJ2488" s="108">
        <v>6</v>
      </c>
      <c r="AK2488" s="108">
        <v>6.15</v>
      </c>
      <c r="AL2488" s="108">
        <v>0.5</v>
      </c>
      <c r="AM2488" s="107" t="s">
        <v>48</v>
      </c>
      <c r="AN2488" s="107" t="s">
        <v>49</v>
      </c>
      <c r="AO2488" s="109">
        <v>404</v>
      </c>
    </row>
    <row r="2489" spans="31:41" ht="15" customHeight="1">
      <c r="AE2489" s="106">
        <v>45887</v>
      </c>
      <c r="AF2489" s="107" t="s">
        <v>84</v>
      </c>
      <c r="AG2489" s="107"/>
      <c r="AH2489" s="107">
        <v>4044</v>
      </c>
      <c r="AI2489" s="107">
        <v>10</v>
      </c>
      <c r="AJ2489" s="108">
        <v>6</v>
      </c>
      <c r="AK2489" s="108">
        <v>6.15</v>
      </c>
      <c r="AL2489" s="108">
        <v>0.25</v>
      </c>
      <c r="AM2489" s="107" t="s">
        <v>48</v>
      </c>
      <c r="AN2489" s="107" t="s">
        <v>49</v>
      </c>
      <c r="AO2489" s="109">
        <v>404</v>
      </c>
    </row>
    <row r="2490" spans="31:41" ht="15" customHeight="1">
      <c r="AE2490" s="106">
        <v>45887</v>
      </c>
      <c r="AF2490" s="107" t="s">
        <v>107</v>
      </c>
      <c r="AG2490" s="107" t="s">
        <v>155</v>
      </c>
      <c r="AH2490" s="107">
        <v>4042</v>
      </c>
      <c r="AI2490" s="107">
        <v>10</v>
      </c>
      <c r="AJ2490" s="108"/>
      <c r="AK2490" s="108"/>
      <c r="AL2490" s="108">
        <v>16</v>
      </c>
      <c r="AM2490" s="107" t="s">
        <v>53</v>
      </c>
      <c r="AN2490" s="107" t="s">
        <v>49</v>
      </c>
      <c r="AO2490" s="109">
        <v>404</v>
      </c>
    </row>
    <row r="2491" spans="31:41" ht="15" customHeight="1">
      <c r="AE2491" s="106">
        <v>45887</v>
      </c>
      <c r="AF2491" s="107" t="s">
        <v>94</v>
      </c>
      <c r="AG2491" s="107" t="s">
        <v>73</v>
      </c>
      <c r="AH2491" s="107">
        <v>4042</v>
      </c>
      <c r="AI2491" s="107">
        <v>10</v>
      </c>
      <c r="AJ2491" s="108"/>
      <c r="AK2491" s="108"/>
      <c r="AL2491" s="108">
        <v>16</v>
      </c>
      <c r="AM2491" s="107" t="s">
        <v>53</v>
      </c>
      <c r="AN2491" s="107" t="s">
        <v>49</v>
      </c>
      <c r="AO2491" s="109">
        <v>404</v>
      </c>
    </row>
    <row r="2492" spans="31:41" ht="15" customHeight="1">
      <c r="AE2492" s="106">
        <v>45887</v>
      </c>
      <c r="AF2492" s="107" t="s">
        <v>75</v>
      </c>
      <c r="AG2492" s="107" t="s">
        <v>162</v>
      </c>
      <c r="AH2492" s="107">
        <v>4042</v>
      </c>
      <c r="AI2492" s="107">
        <v>10</v>
      </c>
      <c r="AJ2492" s="108"/>
      <c r="AK2492" s="108"/>
      <c r="AL2492" s="108">
        <v>16</v>
      </c>
      <c r="AM2492" s="107" t="s">
        <v>53</v>
      </c>
      <c r="AN2492" s="107" t="s">
        <v>49</v>
      </c>
      <c r="AO2492" s="109">
        <v>404</v>
      </c>
    </row>
    <row r="2493" spans="31:41" ht="15" customHeight="1">
      <c r="AE2493" s="106">
        <v>45887</v>
      </c>
      <c r="AF2493" s="107" t="s">
        <v>144</v>
      </c>
      <c r="AG2493" s="107" t="s">
        <v>267</v>
      </c>
      <c r="AH2493" s="107">
        <v>4042</v>
      </c>
      <c r="AI2493" s="107">
        <v>10</v>
      </c>
      <c r="AJ2493" s="108"/>
      <c r="AK2493" s="108"/>
      <c r="AL2493" s="108">
        <v>16</v>
      </c>
      <c r="AM2493" s="107" t="s">
        <v>53</v>
      </c>
      <c r="AN2493" s="107" t="s">
        <v>49</v>
      </c>
      <c r="AO2493" s="109">
        <v>404</v>
      </c>
    </row>
    <row r="2494" spans="31:41" ht="15" customHeight="1">
      <c r="AE2494" s="106">
        <v>45887</v>
      </c>
      <c r="AF2494" s="107" t="s">
        <v>109</v>
      </c>
      <c r="AG2494" s="107"/>
      <c r="AH2494" s="107">
        <v>4042</v>
      </c>
      <c r="AI2494" s="107">
        <v>10</v>
      </c>
      <c r="AJ2494" s="108"/>
      <c r="AK2494" s="108"/>
      <c r="AL2494" s="108">
        <v>8</v>
      </c>
      <c r="AM2494" s="107" t="s">
        <v>53</v>
      </c>
      <c r="AN2494" s="107" t="s">
        <v>49</v>
      </c>
      <c r="AO2494" s="109">
        <v>404</v>
      </c>
    </row>
    <row r="2495" spans="31:41" ht="15" customHeight="1">
      <c r="AE2495" s="106">
        <v>45887</v>
      </c>
      <c r="AF2495" s="107" t="s">
        <v>264</v>
      </c>
      <c r="AG2495" s="107" t="s">
        <v>59</v>
      </c>
      <c r="AH2495" s="107">
        <v>4042</v>
      </c>
      <c r="AI2495" s="107">
        <v>10</v>
      </c>
      <c r="AJ2495" s="108"/>
      <c r="AK2495" s="108"/>
      <c r="AL2495" s="108">
        <v>16</v>
      </c>
      <c r="AM2495" s="107" t="s">
        <v>53</v>
      </c>
      <c r="AN2495" s="107" t="s">
        <v>49</v>
      </c>
      <c r="AO2495" s="109">
        <v>404</v>
      </c>
    </row>
    <row r="2496" spans="31:41" ht="15" customHeight="1">
      <c r="AE2496" s="106">
        <v>45887</v>
      </c>
      <c r="AF2496" s="107" t="s">
        <v>87</v>
      </c>
      <c r="AG2496" s="107" t="s">
        <v>66</v>
      </c>
      <c r="AH2496" s="107">
        <v>4042</v>
      </c>
      <c r="AI2496" s="107">
        <v>10</v>
      </c>
      <c r="AJ2496" s="108"/>
      <c r="AK2496" s="108"/>
      <c r="AL2496" s="108">
        <v>16</v>
      </c>
      <c r="AM2496" s="107" t="s">
        <v>53</v>
      </c>
      <c r="AN2496" s="107" t="s">
        <v>49</v>
      </c>
      <c r="AO2496" s="109">
        <v>404</v>
      </c>
    </row>
    <row r="2497" spans="31:41" ht="15" customHeight="1">
      <c r="AE2497" s="106">
        <v>45887</v>
      </c>
      <c r="AF2497" s="107" t="s">
        <v>72</v>
      </c>
      <c r="AG2497" s="107" t="s">
        <v>78</v>
      </c>
      <c r="AH2497" s="107">
        <v>4042</v>
      </c>
      <c r="AI2497" s="107">
        <v>10</v>
      </c>
      <c r="AJ2497" s="108"/>
      <c r="AK2497" s="108"/>
      <c r="AL2497" s="108">
        <v>16</v>
      </c>
      <c r="AM2497" s="107" t="s">
        <v>53</v>
      </c>
      <c r="AN2497" s="107" t="s">
        <v>49</v>
      </c>
      <c r="AO2497" s="109">
        <v>404</v>
      </c>
    </row>
    <row r="2498" spans="31:41" ht="15" customHeight="1">
      <c r="AE2498" s="106">
        <v>45887</v>
      </c>
      <c r="AF2498" s="107" t="s">
        <v>309</v>
      </c>
      <c r="AG2498" s="107" t="s">
        <v>51</v>
      </c>
      <c r="AH2498" s="107">
        <v>4042</v>
      </c>
      <c r="AI2498" s="107">
        <v>10</v>
      </c>
      <c r="AJ2498" s="108"/>
      <c r="AK2498" s="108"/>
      <c r="AL2498" s="108">
        <v>16</v>
      </c>
      <c r="AM2498" s="107" t="s">
        <v>53</v>
      </c>
      <c r="AN2498" s="107" t="s">
        <v>49</v>
      </c>
      <c r="AO2498" s="109">
        <v>404</v>
      </c>
    </row>
    <row r="2499" spans="31:41" ht="15" customHeight="1">
      <c r="AE2499" s="106">
        <v>45887</v>
      </c>
      <c r="AF2499" s="107" t="s">
        <v>69</v>
      </c>
      <c r="AG2499" s="107" t="s">
        <v>395</v>
      </c>
      <c r="AH2499" s="107">
        <v>4042</v>
      </c>
      <c r="AI2499" s="107">
        <v>10</v>
      </c>
      <c r="AJ2499" s="108"/>
      <c r="AK2499" s="108"/>
      <c r="AL2499" s="108">
        <v>16</v>
      </c>
      <c r="AM2499" s="107" t="s">
        <v>53</v>
      </c>
      <c r="AN2499" s="107" t="s">
        <v>49</v>
      </c>
      <c r="AO2499" s="109">
        <v>404</v>
      </c>
    </row>
    <row r="2500" spans="31:41" ht="15" customHeight="1">
      <c r="AE2500" s="106">
        <v>45887</v>
      </c>
      <c r="AF2500" s="107" t="s">
        <v>54</v>
      </c>
      <c r="AG2500" s="107" t="s">
        <v>374</v>
      </c>
      <c r="AH2500" s="107">
        <v>4043</v>
      </c>
      <c r="AI2500" s="107">
        <v>10</v>
      </c>
      <c r="AJ2500" s="108"/>
      <c r="AK2500" s="108"/>
      <c r="AL2500" s="108">
        <v>16</v>
      </c>
      <c r="AM2500" s="107" t="s">
        <v>22</v>
      </c>
      <c r="AN2500" s="107" t="s">
        <v>49</v>
      </c>
      <c r="AO2500" s="109">
        <v>404</v>
      </c>
    </row>
    <row r="2501" spans="31:41" ht="15" customHeight="1">
      <c r="AE2501" s="106">
        <v>45887</v>
      </c>
      <c r="AF2501" s="107" t="s">
        <v>383</v>
      </c>
      <c r="AG2501" s="107" t="s">
        <v>113</v>
      </c>
      <c r="AH2501" s="107">
        <v>4043</v>
      </c>
      <c r="AI2501" s="107">
        <v>10</v>
      </c>
      <c r="AJ2501" s="108"/>
      <c r="AK2501" s="108"/>
      <c r="AL2501" s="108">
        <v>16</v>
      </c>
      <c r="AM2501" s="107" t="s">
        <v>22</v>
      </c>
      <c r="AN2501" s="107" t="s">
        <v>49</v>
      </c>
      <c r="AO2501" s="109">
        <v>404</v>
      </c>
    </row>
    <row r="2502" spans="31:41" ht="15" customHeight="1">
      <c r="AE2502" s="106">
        <v>45887</v>
      </c>
      <c r="AF2502" s="107" t="s">
        <v>277</v>
      </c>
      <c r="AG2502" s="107"/>
      <c r="AH2502" s="107">
        <v>4047</v>
      </c>
      <c r="AI2502" s="107">
        <v>10</v>
      </c>
      <c r="AJ2502" s="108">
        <v>6</v>
      </c>
      <c r="AK2502" s="108">
        <v>14</v>
      </c>
      <c r="AL2502" s="108">
        <v>8</v>
      </c>
      <c r="AM2502" s="107" t="s">
        <v>70</v>
      </c>
      <c r="AN2502" s="107" t="s">
        <v>49</v>
      </c>
      <c r="AO2502" s="109">
        <v>4047</v>
      </c>
    </row>
    <row r="2503" spans="31:41" ht="15" customHeight="1">
      <c r="AE2503" s="106">
        <v>45887</v>
      </c>
      <c r="AF2503" s="107" t="s">
        <v>58</v>
      </c>
      <c r="AG2503" s="107" t="s">
        <v>157</v>
      </c>
      <c r="AH2503" s="107">
        <v>5400259460</v>
      </c>
      <c r="AI2503" s="107">
        <v>10</v>
      </c>
      <c r="AJ2503" s="108">
        <v>6</v>
      </c>
      <c r="AK2503" s="108">
        <v>14</v>
      </c>
      <c r="AL2503" s="108">
        <v>16</v>
      </c>
      <c r="AM2503" s="107" t="s">
        <v>357</v>
      </c>
      <c r="AN2503" s="107" t="s">
        <v>45</v>
      </c>
      <c r="AO2503" s="109" t="s">
        <v>61</v>
      </c>
    </row>
    <row r="2504" spans="31:41" ht="15" customHeight="1">
      <c r="AE2504" s="106">
        <v>45887</v>
      </c>
      <c r="AF2504" s="107" t="s">
        <v>68</v>
      </c>
      <c r="AG2504" s="107"/>
      <c r="AH2504" s="107">
        <v>4047</v>
      </c>
      <c r="AI2504" s="107">
        <v>10</v>
      </c>
      <c r="AJ2504" s="108">
        <v>6.15</v>
      </c>
      <c r="AK2504" s="108">
        <v>14</v>
      </c>
      <c r="AL2504" s="108">
        <v>7.75</v>
      </c>
      <c r="AM2504" s="107" t="s">
        <v>70</v>
      </c>
      <c r="AN2504" s="107" t="s">
        <v>49</v>
      </c>
      <c r="AO2504" s="109">
        <v>4047</v>
      </c>
    </row>
    <row r="2505" spans="31:41" ht="15" customHeight="1">
      <c r="AE2505" s="106">
        <v>45887</v>
      </c>
      <c r="AF2505" s="107" t="s">
        <v>115</v>
      </c>
      <c r="AG2505" s="107" t="s">
        <v>43</v>
      </c>
      <c r="AH2505" s="107">
        <v>5400248544</v>
      </c>
      <c r="AI2505" s="107">
        <v>10</v>
      </c>
      <c r="AJ2505" s="108">
        <v>6</v>
      </c>
      <c r="AK2505" s="108">
        <v>14</v>
      </c>
      <c r="AL2505" s="108">
        <v>16</v>
      </c>
      <c r="AM2505" s="107" t="s">
        <v>388</v>
      </c>
      <c r="AN2505" s="107" t="s">
        <v>45</v>
      </c>
      <c r="AO2505" s="109" t="s">
        <v>46</v>
      </c>
    </row>
    <row r="2506" spans="31:41" ht="15" customHeight="1">
      <c r="AE2506" s="106">
        <v>45887</v>
      </c>
      <c r="AF2506" s="107" t="s">
        <v>64</v>
      </c>
      <c r="AG2506" s="107" t="s">
        <v>338</v>
      </c>
      <c r="AH2506" s="107">
        <v>5400248544</v>
      </c>
      <c r="AI2506" s="107">
        <v>10</v>
      </c>
      <c r="AJ2506" s="108">
        <v>6</v>
      </c>
      <c r="AK2506" s="108">
        <v>14</v>
      </c>
      <c r="AL2506" s="108">
        <v>16</v>
      </c>
      <c r="AM2506" s="107" t="s">
        <v>388</v>
      </c>
      <c r="AN2506" s="107" t="s">
        <v>45</v>
      </c>
      <c r="AO2506" s="109" t="s">
        <v>46</v>
      </c>
    </row>
    <row r="2507" spans="31:41" ht="15" customHeight="1">
      <c r="AE2507" s="106">
        <v>45887</v>
      </c>
      <c r="AF2507" s="107" t="s">
        <v>77</v>
      </c>
      <c r="AG2507" s="107"/>
      <c r="AH2507" s="107">
        <v>5400248544</v>
      </c>
      <c r="AI2507" s="107">
        <v>10</v>
      </c>
      <c r="AJ2507" s="108">
        <v>6</v>
      </c>
      <c r="AK2507" s="108">
        <v>14</v>
      </c>
      <c r="AL2507" s="108">
        <v>8</v>
      </c>
      <c r="AM2507" s="107" t="s">
        <v>388</v>
      </c>
      <c r="AN2507" s="107" t="s">
        <v>45</v>
      </c>
      <c r="AO2507" s="109" t="s">
        <v>46</v>
      </c>
    </row>
    <row r="2508" spans="31:41" ht="15" customHeight="1">
      <c r="AE2508" s="106">
        <v>45887</v>
      </c>
      <c r="AF2508" s="107" t="s">
        <v>89</v>
      </c>
      <c r="AG2508" s="107"/>
      <c r="AH2508" s="107">
        <v>5400261041</v>
      </c>
      <c r="AI2508" s="107">
        <v>10</v>
      </c>
      <c r="AJ2508" s="108">
        <v>6</v>
      </c>
      <c r="AK2508" s="108">
        <v>14</v>
      </c>
      <c r="AL2508" s="108">
        <v>8</v>
      </c>
      <c r="AM2508" s="107" t="s">
        <v>353</v>
      </c>
      <c r="AN2508" s="107" t="s">
        <v>91</v>
      </c>
      <c r="AO2508" s="109" t="s">
        <v>61</v>
      </c>
    </row>
    <row r="2509" spans="31:41" ht="15" customHeight="1">
      <c r="AE2509" s="106">
        <v>45887</v>
      </c>
      <c r="AF2509" s="107" t="s">
        <v>65</v>
      </c>
      <c r="AG2509" s="107"/>
      <c r="AH2509" s="107">
        <v>5400259463</v>
      </c>
      <c r="AI2509" s="107">
        <v>10</v>
      </c>
      <c r="AJ2509" s="108">
        <v>6</v>
      </c>
      <c r="AK2509" s="108">
        <v>14</v>
      </c>
      <c r="AL2509" s="108">
        <v>8</v>
      </c>
      <c r="AM2509" s="107" t="s">
        <v>368</v>
      </c>
      <c r="AN2509" s="107" t="s">
        <v>45</v>
      </c>
      <c r="AO2509" s="109" t="s">
        <v>61</v>
      </c>
    </row>
    <row r="2510" spans="31:41" ht="15" customHeight="1">
      <c r="AE2510" s="106">
        <v>45887</v>
      </c>
      <c r="AF2510" s="107" t="s">
        <v>84</v>
      </c>
      <c r="AG2510" s="107"/>
      <c r="AH2510" s="107">
        <v>5400259463</v>
      </c>
      <c r="AI2510" s="107">
        <v>10</v>
      </c>
      <c r="AJ2510" s="108">
        <v>6.15</v>
      </c>
      <c r="AK2510" s="108">
        <v>14</v>
      </c>
      <c r="AL2510" s="108">
        <v>7.75</v>
      </c>
      <c r="AM2510" s="107" t="s">
        <v>368</v>
      </c>
      <c r="AN2510" s="107" t="s">
        <v>45</v>
      </c>
      <c r="AO2510" s="109" t="s">
        <v>61</v>
      </c>
    </row>
    <row r="2511" spans="31:41" ht="15" customHeight="1">
      <c r="AE2511" s="106">
        <v>45887</v>
      </c>
      <c r="AF2511" s="107" t="s">
        <v>63</v>
      </c>
      <c r="AG2511" s="107" t="s">
        <v>88</v>
      </c>
      <c r="AH2511" s="107">
        <v>5400259468</v>
      </c>
      <c r="AI2511" s="107">
        <v>10</v>
      </c>
      <c r="AJ2511" s="108">
        <v>6</v>
      </c>
      <c r="AK2511" s="108">
        <v>14</v>
      </c>
      <c r="AL2511" s="108">
        <v>16</v>
      </c>
      <c r="AM2511" s="107" t="s">
        <v>354</v>
      </c>
      <c r="AN2511" s="107" t="s">
        <v>45</v>
      </c>
      <c r="AO2511" s="109" t="s">
        <v>61</v>
      </c>
    </row>
    <row r="2512" spans="31:41" ht="15" customHeight="1">
      <c r="AE2512" s="106">
        <v>45887</v>
      </c>
      <c r="AF2512" s="107" t="s">
        <v>105</v>
      </c>
      <c r="AG2512" s="107"/>
      <c r="AH2512" s="107">
        <v>19061</v>
      </c>
      <c r="AI2512" s="107">
        <v>10</v>
      </c>
      <c r="AJ2512" s="108">
        <v>6</v>
      </c>
      <c r="AK2512" s="108">
        <v>8</v>
      </c>
      <c r="AL2512" s="108">
        <v>2</v>
      </c>
      <c r="AM2512" s="107" t="s">
        <v>164</v>
      </c>
      <c r="AN2512" s="107" t="s">
        <v>49</v>
      </c>
      <c r="AO2512" s="109" t="s">
        <v>165</v>
      </c>
    </row>
    <row r="2513" spans="31:41" ht="15" customHeight="1">
      <c r="AE2513" s="106">
        <v>45887</v>
      </c>
      <c r="AF2513" s="107" t="s">
        <v>105</v>
      </c>
      <c r="AG2513" s="107"/>
      <c r="AH2513" s="107">
        <v>5400259981</v>
      </c>
      <c r="AI2513" s="107">
        <v>10</v>
      </c>
      <c r="AJ2513" s="108">
        <v>8</v>
      </c>
      <c r="AK2513" s="108">
        <v>14</v>
      </c>
      <c r="AL2513" s="108">
        <v>6</v>
      </c>
      <c r="AM2513" s="107" t="s">
        <v>396</v>
      </c>
      <c r="AN2513" s="107" t="s">
        <v>45</v>
      </c>
      <c r="AO2513" s="109" t="s">
        <v>61</v>
      </c>
    </row>
    <row r="2514" spans="31:41" ht="15" customHeight="1">
      <c r="AE2514" s="106">
        <v>45887</v>
      </c>
      <c r="AF2514" s="107" t="s">
        <v>82</v>
      </c>
      <c r="AG2514" s="107" t="s">
        <v>385</v>
      </c>
      <c r="AH2514" s="107">
        <v>5400261354</v>
      </c>
      <c r="AI2514" s="107">
        <v>10</v>
      </c>
      <c r="AJ2514" s="108">
        <v>6</v>
      </c>
      <c r="AK2514" s="108">
        <v>14</v>
      </c>
      <c r="AL2514" s="108">
        <v>16</v>
      </c>
      <c r="AM2514" s="107" t="s">
        <v>355</v>
      </c>
      <c r="AN2514" s="107" t="s">
        <v>91</v>
      </c>
      <c r="AO2514" s="109" t="s">
        <v>61</v>
      </c>
    </row>
    <row r="2515" spans="31:41" ht="15" customHeight="1">
      <c r="AE2515" s="106">
        <v>45887</v>
      </c>
      <c r="AF2515" s="107" t="s">
        <v>110</v>
      </c>
      <c r="AG2515" s="107" t="s">
        <v>50</v>
      </c>
      <c r="AH2515" s="107">
        <v>5400260186</v>
      </c>
      <c r="AI2515" s="107">
        <v>10</v>
      </c>
      <c r="AJ2515" s="108">
        <v>12</v>
      </c>
      <c r="AK2515" s="108">
        <v>14</v>
      </c>
      <c r="AL2515" s="108">
        <v>4</v>
      </c>
      <c r="AM2515" s="107" t="s">
        <v>287</v>
      </c>
      <c r="AN2515" s="107" t="s">
        <v>45</v>
      </c>
      <c r="AO2515" s="109" t="s">
        <v>61</v>
      </c>
    </row>
    <row r="2516" spans="31:41" ht="15" customHeight="1">
      <c r="AE2516" s="106">
        <v>45887</v>
      </c>
      <c r="AF2516" s="107" t="s">
        <v>42</v>
      </c>
      <c r="AG2516" s="107" t="s">
        <v>378</v>
      </c>
      <c r="AH2516" s="107">
        <v>5400258178</v>
      </c>
      <c r="AI2516" s="107">
        <v>10</v>
      </c>
      <c r="AJ2516" s="108">
        <v>6</v>
      </c>
      <c r="AK2516" s="108">
        <v>14</v>
      </c>
      <c r="AL2516" s="108">
        <v>16</v>
      </c>
      <c r="AM2516" s="107" t="s">
        <v>320</v>
      </c>
      <c r="AN2516" s="107" t="s">
        <v>49</v>
      </c>
      <c r="AO2516" s="109" t="s">
        <v>46</v>
      </c>
    </row>
    <row r="2517" spans="31:41" ht="15" customHeight="1">
      <c r="AE2517" s="106">
        <v>45887</v>
      </c>
      <c r="AF2517" s="107" t="s">
        <v>96</v>
      </c>
      <c r="AG2517" s="107"/>
      <c r="AH2517" s="107">
        <v>5400259464</v>
      </c>
      <c r="AI2517" s="107">
        <v>10</v>
      </c>
      <c r="AJ2517" s="108">
        <v>6.15</v>
      </c>
      <c r="AK2517" s="108">
        <v>14</v>
      </c>
      <c r="AL2517" s="108">
        <v>7.75</v>
      </c>
      <c r="AM2517" s="107" t="s">
        <v>359</v>
      </c>
      <c r="AN2517" s="107" t="s">
        <v>45</v>
      </c>
      <c r="AO2517" s="109" t="s">
        <v>46</v>
      </c>
    </row>
    <row r="2518" spans="31:41" ht="15" customHeight="1">
      <c r="AE2518" s="106">
        <v>45887</v>
      </c>
      <c r="AF2518" s="107" t="s">
        <v>52</v>
      </c>
      <c r="AG2518" s="107"/>
      <c r="AH2518" s="107">
        <v>5400259464</v>
      </c>
      <c r="AI2518" s="107">
        <v>10</v>
      </c>
      <c r="AJ2518" s="108">
        <v>6</v>
      </c>
      <c r="AK2518" s="108">
        <v>14</v>
      </c>
      <c r="AL2518" s="108">
        <v>8</v>
      </c>
      <c r="AM2518" s="107" t="s">
        <v>359</v>
      </c>
      <c r="AN2518" s="107" t="s">
        <v>45</v>
      </c>
      <c r="AO2518" s="109" t="s">
        <v>46</v>
      </c>
    </row>
    <row r="2519" spans="31:41" ht="15" customHeight="1">
      <c r="AE2519" s="106">
        <v>45887</v>
      </c>
      <c r="AF2519" s="107" t="s">
        <v>102</v>
      </c>
      <c r="AG2519" s="107" t="s">
        <v>103</v>
      </c>
      <c r="AH2519" s="107">
        <v>5400259461</v>
      </c>
      <c r="AI2519" s="107">
        <v>10</v>
      </c>
      <c r="AJ2519" s="108">
        <v>6</v>
      </c>
      <c r="AK2519" s="108">
        <v>14</v>
      </c>
      <c r="AL2519" s="108">
        <v>16</v>
      </c>
      <c r="AM2519" s="107" t="s">
        <v>358</v>
      </c>
      <c r="AN2519" s="107" t="s">
        <v>45</v>
      </c>
      <c r="AO2519" s="109" t="s">
        <v>46</v>
      </c>
    </row>
    <row r="2520" spans="31:41" ht="15" customHeight="1">
      <c r="AE2520" s="106">
        <v>45887</v>
      </c>
      <c r="AF2520" s="107" t="s">
        <v>100</v>
      </c>
      <c r="AG2520" s="107" t="s">
        <v>99</v>
      </c>
      <c r="AH2520" s="107">
        <v>5400259470</v>
      </c>
      <c r="AI2520" s="107">
        <v>10</v>
      </c>
      <c r="AJ2520" s="108">
        <v>6</v>
      </c>
      <c r="AK2520" s="108">
        <v>14</v>
      </c>
      <c r="AL2520" s="108">
        <v>16</v>
      </c>
      <c r="AM2520" s="107" t="s">
        <v>366</v>
      </c>
      <c r="AN2520" s="107" t="s">
        <v>45</v>
      </c>
      <c r="AO2520" s="109" t="s">
        <v>46</v>
      </c>
    </row>
    <row r="2521" spans="31:41" ht="15" customHeight="1">
      <c r="AE2521" s="106">
        <v>45887</v>
      </c>
      <c r="AF2521" s="107" t="s">
        <v>391</v>
      </c>
      <c r="AG2521" s="107"/>
      <c r="AH2521" s="107">
        <v>4041</v>
      </c>
      <c r="AI2521" s="107">
        <v>10</v>
      </c>
      <c r="AJ2521" s="108">
        <v>6</v>
      </c>
      <c r="AK2521" s="108">
        <v>14</v>
      </c>
      <c r="AL2521" s="108">
        <v>8</v>
      </c>
      <c r="AM2521" s="107" t="s">
        <v>62</v>
      </c>
      <c r="AN2521" s="107" t="s">
        <v>49</v>
      </c>
      <c r="AO2521" s="109">
        <v>4041</v>
      </c>
    </row>
    <row r="2522" spans="31:41" ht="15" customHeight="1">
      <c r="AE2522" s="106">
        <v>45887</v>
      </c>
      <c r="AF2522" s="107" t="s">
        <v>114</v>
      </c>
      <c r="AG2522" s="107"/>
      <c r="AH2522" s="107">
        <v>23134</v>
      </c>
      <c r="AI2522" s="107">
        <v>20</v>
      </c>
      <c r="AJ2522" s="108">
        <v>6</v>
      </c>
      <c r="AK2522" s="108">
        <v>14</v>
      </c>
      <c r="AL2522" s="108">
        <v>8</v>
      </c>
      <c r="AM2522" s="107" t="s">
        <v>156</v>
      </c>
      <c r="AN2522" s="107" t="s">
        <v>49</v>
      </c>
      <c r="AO2522" s="109" t="s">
        <v>46</v>
      </c>
    </row>
    <row r="2523" spans="31:41" ht="15" customHeight="1">
      <c r="AE2523" s="106">
        <v>45887</v>
      </c>
      <c r="AF2523" s="107" t="s">
        <v>63</v>
      </c>
      <c r="AG2523" s="107"/>
      <c r="AH2523" s="107">
        <v>4041</v>
      </c>
      <c r="AI2523" s="107">
        <v>10</v>
      </c>
      <c r="AJ2523" s="108">
        <v>5</v>
      </c>
      <c r="AK2523" s="108">
        <v>6</v>
      </c>
      <c r="AL2523" s="108">
        <v>1</v>
      </c>
      <c r="AM2523" s="107" t="s">
        <v>62</v>
      </c>
      <c r="AN2523" s="107" t="s">
        <v>49</v>
      </c>
      <c r="AO2523" s="109">
        <v>4041</v>
      </c>
    </row>
    <row r="2524" spans="31:41" ht="15" customHeight="1">
      <c r="AE2524" s="106">
        <v>45887</v>
      </c>
      <c r="AF2524" s="107" t="s">
        <v>50</v>
      </c>
      <c r="AG2524" s="107"/>
      <c r="AH2524" s="107">
        <v>4041</v>
      </c>
      <c r="AI2524" s="107">
        <v>10</v>
      </c>
      <c r="AJ2524" s="108">
        <v>6</v>
      </c>
      <c r="AK2524" s="108">
        <v>12</v>
      </c>
      <c r="AL2524" s="108">
        <v>6</v>
      </c>
      <c r="AM2524" s="107" t="s">
        <v>62</v>
      </c>
      <c r="AN2524" s="107" t="s">
        <v>49</v>
      </c>
      <c r="AO2524" s="109">
        <v>4041</v>
      </c>
    </row>
    <row r="2525" spans="31:41" ht="15" customHeight="1">
      <c r="AE2525" s="106">
        <v>45887</v>
      </c>
      <c r="AF2525" s="107" t="s">
        <v>110</v>
      </c>
      <c r="AG2525" s="107"/>
      <c r="AH2525" s="107">
        <v>23134</v>
      </c>
      <c r="AI2525" s="107">
        <v>10</v>
      </c>
      <c r="AJ2525" s="108">
        <v>6</v>
      </c>
      <c r="AK2525" s="108">
        <v>12</v>
      </c>
      <c r="AL2525" s="108">
        <v>6</v>
      </c>
      <c r="AM2525" s="107" t="s">
        <v>111</v>
      </c>
      <c r="AN2525" s="107" t="s">
        <v>49</v>
      </c>
      <c r="AO2525" s="109" t="s">
        <v>61</v>
      </c>
    </row>
    <row r="2526" spans="31:41" ht="15" customHeight="1">
      <c r="AE2526" s="106">
        <v>45887</v>
      </c>
      <c r="AF2526" s="107" t="s">
        <v>112</v>
      </c>
      <c r="AG2526" s="107" t="s">
        <v>56</v>
      </c>
      <c r="AH2526" s="107">
        <v>4041</v>
      </c>
      <c r="AI2526" s="107">
        <v>10</v>
      </c>
      <c r="AJ2526" s="108">
        <v>6</v>
      </c>
      <c r="AK2526" s="108">
        <v>14</v>
      </c>
      <c r="AL2526" s="108">
        <v>16</v>
      </c>
      <c r="AM2526" s="107" t="s">
        <v>62</v>
      </c>
      <c r="AN2526" s="107" t="s">
        <v>49</v>
      </c>
      <c r="AO2526" s="109">
        <v>4041</v>
      </c>
    </row>
    <row r="2527" spans="31:41" ht="15" customHeight="1">
      <c r="AE2527" s="106">
        <v>45888</v>
      </c>
      <c r="AF2527" s="107" t="s">
        <v>68</v>
      </c>
      <c r="AG2527" s="107"/>
      <c r="AH2527" s="107">
        <v>4047</v>
      </c>
      <c r="AI2527" s="107">
        <v>10</v>
      </c>
      <c r="AJ2527" s="108">
        <v>7.45</v>
      </c>
      <c r="AK2527" s="108">
        <v>12</v>
      </c>
      <c r="AL2527" s="108">
        <v>4.25</v>
      </c>
      <c r="AM2527" s="107" t="s">
        <v>70</v>
      </c>
      <c r="AN2527" s="107" t="s">
        <v>49</v>
      </c>
      <c r="AO2527" s="109">
        <v>4047</v>
      </c>
    </row>
    <row r="2528" spans="31:41" ht="15" customHeight="1">
      <c r="AE2528" s="106">
        <v>45888</v>
      </c>
      <c r="AF2528" s="107" t="s">
        <v>65</v>
      </c>
      <c r="AG2528" s="107" t="s">
        <v>84</v>
      </c>
      <c r="AH2528" s="107">
        <v>5400259463</v>
      </c>
      <c r="AI2528" s="107">
        <v>10</v>
      </c>
      <c r="AJ2528" s="108">
        <v>7.45</v>
      </c>
      <c r="AK2528" s="108">
        <v>16.45</v>
      </c>
      <c r="AL2528" s="108">
        <v>16.5</v>
      </c>
      <c r="AM2528" s="107" t="s">
        <v>368</v>
      </c>
      <c r="AN2528" s="107" t="s">
        <v>45</v>
      </c>
      <c r="AO2528" s="109" t="s">
        <v>61</v>
      </c>
    </row>
    <row r="2529" spans="31:41" ht="15" customHeight="1">
      <c r="AE2529" s="106">
        <v>45888</v>
      </c>
      <c r="AF2529" s="107" t="s">
        <v>338</v>
      </c>
      <c r="AG2529" s="107" t="s">
        <v>68</v>
      </c>
      <c r="AH2529" s="107">
        <v>4044</v>
      </c>
      <c r="AI2529" s="107">
        <v>10</v>
      </c>
      <c r="AJ2529" s="108">
        <v>12.45</v>
      </c>
      <c r="AK2529" s="108">
        <v>16.45</v>
      </c>
      <c r="AL2529" s="108">
        <v>8</v>
      </c>
      <c r="AM2529" s="107" t="s">
        <v>48</v>
      </c>
      <c r="AN2529" s="107" t="s">
        <v>49</v>
      </c>
      <c r="AO2529" s="109">
        <v>404</v>
      </c>
    </row>
    <row r="2530" spans="31:41" ht="15" customHeight="1">
      <c r="AE2530" s="106">
        <v>45888</v>
      </c>
      <c r="AF2530" s="107" t="s">
        <v>115</v>
      </c>
      <c r="AG2530" s="107" t="s">
        <v>43</v>
      </c>
      <c r="AH2530" s="107">
        <v>5400248544</v>
      </c>
      <c r="AI2530" s="107">
        <v>10</v>
      </c>
      <c r="AJ2530" s="108">
        <v>7.45</v>
      </c>
      <c r="AK2530" s="108">
        <v>16.45</v>
      </c>
      <c r="AL2530" s="108">
        <v>16.5</v>
      </c>
      <c r="AM2530" s="107" t="s">
        <v>388</v>
      </c>
      <c r="AN2530" s="107" t="s">
        <v>45</v>
      </c>
      <c r="AO2530" s="109" t="s">
        <v>46</v>
      </c>
    </row>
    <row r="2531" spans="31:41" ht="15" customHeight="1">
      <c r="AE2531" s="106">
        <v>45888</v>
      </c>
      <c r="AF2531" s="107" t="s">
        <v>64</v>
      </c>
      <c r="AG2531" s="107" t="s">
        <v>383</v>
      </c>
      <c r="AH2531" s="107">
        <v>5400248544</v>
      </c>
      <c r="AI2531" s="107">
        <v>10</v>
      </c>
      <c r="AJ2531" s="108">
        <v>7.45</v>
      </c>
      <c r="AK2531" s="108">
        <v>16.45</v>
      </c>
      <c r="AL2531" s="108">
        <v>16.5</v>
      </c>
      <c r="AM2531" s="107" t="s">
        <v>388</v>
      </c>
      <c r="AN2531" s="107" t="s">
        <v>45</v>
      </c>
      <c r="AO2531" s="109" t="s">
        <v>46</v>
      </c>
    </row>
    <row r="2532" spans="31:41" ht="15" customHeight="1">
      <c r="AE2532" s="106">
        <v>45888</v>
      </c>
      <c r="AF2532" s="107" t="s">
        <v>338</v>
      </c>
      <c r="AG2532" s="107"/>
      <c r="AH2532" s="107">
        <v>5400248544</v>
      </c>
      <c r="AI2532" s="107">
        <v>10</v>
      </c>
      <c r="AJ2532" s="108">
        <v>7.45</v>
      </c>
      <c r="AK2532" s="108">
        <v>12</v>
      </c>
      <c r="AL2532" s="108">
        <v>4.25</v>
      </c>
      <c r="AM2532" s="107" t="s">
        <v>388</v>
      </c>
      <c r="AN2532" s="107" t="s">
        <v>45</v>
      </c>
      <c r="AO2532" s="109" t="s">
        <v>46</v>
      </c>
    </row>
    <row r="2533" spans="31:41" ht="15" customHeight="1">
      <c r="AE2533" s="106">
        <v>45888</v>
      </c>
      <c r="AF2533" s="107" t="s">
        <v>77</v>
      </c>
      <c r="AG2533" s="107"/>
      <c r="AH2533" s="107">
        <v>5400248544</v>
      </c>
      <c r="AI2533" s="107">
        <v>10</v>
      </c>
      <c r="AJ2533" s="108">
        <v>7.45</v>
      </c>
      <c r="AK2533" s="108">
        <v>16.45</v>
      </c>
      <c r="AL2533" s="108">
        <v>8.25</v>
      </c>
      <c r="AM2533" s="107" t="s">
        <v>388</v>
      </c>
      <c r="AN2533" s="107" t="s">
        <v>45</v>
      </c>
      <c r="AO2533" s="109" t="s">
        <v>46</v>
      </c>
    </row>
    <row r="2534" spans="31:41" ht="15" customHeight="1">
      <c r="AE2534" s="106">
        <v>45888</v>
      </c>
      <c r="AF2534" s="107" t="s">
        <v>89</v>
      </c>
      <c r="AG2534" s="107"/>
      <c r="AH2534" s="107">
        <v>5400261041</v>
      </c>
      <c r="AI2534" s="107">
        <v>10</v>
      </c>
      <c r="AJ2534" s="108">
        <v>7.45</v>
      </c>
      <c r="AK2534" s="108">
        <v>12</v>
      </c>
      <c r="AL2534" s="108">
        <v>4.25</v>
      </c>
      <c r="AM2534" s="107" t="s">
        <v>353</v>
      </c>
      <c r="AN2534" s="107" t="s">
        <v>91</v>
      </c>
      <c r="AO2534" s="109" t="s">
        <v>61</v>
      </c>
    </row>
    <row r="2535" spans="31:41" ht="15" customHeight="1">
      <c r="AE2535" s="106">
        <v>45888</v>
      </c>
      <c r="AF2535" s="107" t="s">
        <v>63</v>
      </c>
      <c r="AG2535" s="107" t="s">
        <v>157</v>
      </c>
      <c r="AH2535" s="107">
        <v>5400259468</v>
      </c>
      <c r="AI2535" s="107">
        <v>10</v>
      </c>
      <c r="AJ2535" s="108">
        <v>7.45</v>
      </c>
      <c r="AK2535" s="108">
        <v>16.45</v>
      </c>
      <c r="AL2535" s="108">
        <v>16.5</v>
      </c>
      <c r="AM2535" s="107" t="s">
        <v>354</v>
      </c>
      <c r="AN2535" s="107" t="s">
        <v>45</v>
      </c>
      <c r="AO2535" s="109" t="s">
        <v>61</v>
      </c>
    </row>
    <row r="2536" spans="31:41" ht="15" customHeight="1">
      <c r="AE2536" s="106">
        <v>45888</v>
      </c>
      <c r="AF2536" s="107" t="s">
        <v>58</v>
      </c>
      <c r="AG2536" s="107" t="s">
        <v>162</v>
      </c>
      <c r="AH2536" s="107">
        <v>5400259460</v>
      </c>
      <c r="AI2536" s="107">
        <v>10</v>
      </c>
      <c r="AJ2536" s="108">
        <v>7.45</v>
      </c>
      <c r="AK2536" s="108">
        <v>16.45</v>
      </c>
      <c r="AL2536" s="108">
        <v>16.5</v>
      </c>
      <c r="AM2536" s="107" t="s">
        <v>357</v>
      </c>
      <c r="AN2536" s="107" t="s">
        <v>45</v>
      </c>
      <c r="AO2536" s="109" t="s">
        <v>61</v>
      </c>
    </row>
    <row r="2537" spans="31:41" ht="15" customHeight="1">
      <c r="AE2537" s="106">
        <v>45888</v>
      </c>
      <c r="AF2537" s="107" t="s">
        <v>82</v>
      </c>
      <c r="AG2537" s="107" t="s">
        <v>385</v>
      </c>
      <c r="AH2537" s="107">
        <v>5400261354</v>
      </c>
      <c r="AI2537" s="107">
        <v>10</v>
      </c>
      <c r="AJ2537" s="108">
        <v>7.45</v>
      </c>
      <c r="AK2537" s="108">
        <v>16.45</v>
      </c>
      <c r="AL2537" s="108">
        <v>16.5</v>
      </c>
      <c r="AM2537" s="107" t="s">
        <v>355</v>
      </c>
      <c r="AN2537" s="107" t="s">
        <v>91</v>
      </c>
      <c r="AO2537" s="109" t="s">
        <v>61</v>
      </c>
    </row>
    <row r="2538" spans="31:41" ht="15" customHeight="1">
      <c r="AE2538" s="106">
        <v>45888</v>
      </c>
      <c r="AF2538" s="107" t="s">
        <v>105</v>
      </c>
      <c r="AG2538" s="107" t="s">
        <v>110</v>
      </c>
      <c r="AH2538" s="107">
        <v>5400259447</v>
      </c>
      <c r="AI2538" s="107">
        <v>10</v>
      </c>
      <c r="AJ2538" s="108">
        <v>7.45</v>
      </c>
      <c r="AK2538" s="108">
        <v>16.45</v>
      </c>
      <c r="AL2538" s="108">
        <v>16.5</v>
      </c>
      <c r="AM2538" s="107" t="s">
        <v>350</v>
      </c>
      <c r="AN2538" s="107" t="s">
        <v>45</v>
      </c>
      <c r="AO2538" s="109" t="s">
        <v>61</v>
      </c>
    </row>
    <row r="2539" spans="31:41" ht="15" customHeight="1">
      <c r="AE2539" s="106">
        <v>45888</v>
      </c>
      <c r="AF2539" s="107" t="s">
        <v>42</v>
      </c>
      <c r="AG2539" s="107" t="s">
        <v>88</v>
      </c>
      <c r="AH2539" s="107">
        <v>5400259464</v>
      </c>
      <c r="AI2539" s="107">
        <v>10</v>
      </c>
      <c r="AJ2539" s="108">
        <v>7.45</v>
      </c>
      <c r="AK2539" s="108">
        <v>16.45</v>
      </c>
      <c r="AL2539" s="108">
        <v>16.5</v>
      </c>
      <c r="AM2539" s="107" t="s">
        <v>359</v>
      </c>
      <c r="AN2539" s="107" t="s">
        <v>45</v>
      </c>
      <c r="AO2539" s="109" t="s">
        <v>46</v>
      </c>
    </row>
    <row r="2540" spans="31:41" ht="15" customHeight="1">
      <c r="AE2540" s="106">
        <v>45888</v>
      </c>
      <c r="AF2540" s="107" t="s">
        <v>96</v>
      </c>
      <c r="AG2540" s="107" t="s">
        <v>52</v>
      </c>
      <c r="AH2540" s="107">
        <v>5400259470</v>
      </c>
      <c r="AI2540" s="107">
        <v>10</v>
      </c>
      <c r="AJ2540" s="108">
        <v>7.45</v>
      </c>
      <c r="AK2540" s="108">
        <v>16.45</v>
      </c>
      <c r="AL2540" s="108">
        <v>16.5</v>
      </c>
      <c r="AM2540" s="107" t="s">
        <v>366</v>
      </c>
      <c r="AN2540" s="107" t="s">
        <v>45</v>
      </c>
      <c r="AO2540" s="109" t="s">
        <v>46</v>
      </c>
    </row>
    <row r="2541" spans="31:41" ht="15" customHeight="1">
      <c r="AE2541" s="106">
        <v>45888</v>
      </c>
      <c r="AF2541" s="107" t="s">
        <v>102</v>
      </c>
      <c r="AG2541" s="107" t="s">
        <v>103</v>
      </c>
      <c r="AH2541" s="107">
        <v>5400259461</v>
      </c>
      <c r="AI2541" s="107">
        <v>10</v>
      </c>
      <c r="AJ2541" s="108">
        <v>7.45</v>
      </c>
      <c r="AK2541" s="108">
        <v>16.45</v>
      </c>
      <c r="AL2541" s="108">
        <v>16.5</v>
      </c>
      <c r="AM2541" s="107" t="s">
        <v>358</v>
      </c>
      <c r="AN2541" s="107" t="s">
        <v>45</v>
      </c>
      <c r="AO2541" s="109" t="s">
        <v>46</v>
      </c>
    </row>
    <row r="2542" spans="31:41" ht="15" customHeight="1">
      <c r="AE2542" s="106">
        <v>45888</v>
      </c>
      <c r="AF2542" s="107" t="s">
        <v>378</v>
      </c>
      <c r="AG2542" s="107" t="s">
        <v>99</v>
      </c>
      <c r="AH2542" s="107">
        <v>5400257401</v>
      </c>
      <c r="AI2542" s="107">
        <v>10</v>
      </c>
      <c r="AJ2542" s="108">
        <v>7.45</v>
      </c>
      <c r="AK2542" s="108">
        <v>12</v>
      </c>
      <c r="AL2542" s="108">
        <v>8.5</v>
      </c>
      <c r="AM2542" s="107" t="s">
        <v>252</v>
      </c>
      <c r="AN2542" s="107" t="s">
        <v>45</v>
      </c>
      <c r="AO2542" s="109" t="s">
        <v>46</v>
      </c>
    </row>
    <row r="2543" spans="31:41" ht="15" customHeight="1">
      <c r="AE2543" s="106">
        <v>45888</v>
      </c>
      <c r="AF2543" s="107" t="s">
        <v>378</v>
      </c>
      <c r="AG2543" s="107" t="s">
        <v>89</v>
      </c>
      <c r="AH2543" s="107">
        <v>5400259461</v>
      </c>
      <c r="AI2543" s="107">
        <v>10</v>
      </c>
      <c r="AJ2543" s="108">
        <v>12.45</v>
      </c>
      <c r="AK2543" s="108">
        <v>16.45</v>
      </c>
      <c r="AL2543" s="108">
        <v>8</v>
      </c>
      <c r="AM2543" s="107" t="s">
        <v>358</v>
      </c>
      <c r="AN2543" s="107" t="s">
        <v>45</v>
      </c>
      <c r="AO2543" s="109" t="s">
        <v>46</v>
      </c>
    </row>
    <row r="2544" spans="31:41" ht="15" customHeight="1">
      <c r="AE2544" s="106">
        <v>45888</v>
      </c>
      <c r="AF2544" s="107" t="s">
        <v>100</v>
      </c>
      <c r="AG2544" s="107"/>
      <c r="AH2544" s="107">
        <v>23134</v>
      </c>
      <c r="AI2544" s="107">
        <v>20</v>
      </c>
      <c r="AJ2544" s="108">
        <v>7.45</v>
      </c>
      <c r="AK2544" s="108">
        <v>16.45</v>
      </c>
      <c r="AL2544" s="108">
        <v>8.25</v>
      </c>
      <c r="AM2544" s="107" t="s">
        <v>156</v>
      </c>
      <c r="AN2544" s="107" t="s">
        <v>49</v>
      </c>
      <c r="AO2544" s="109" t="s">
        <v>46</v>
      </c>
    </row>
    <row r="2545" spans="31:41" ht="15" customHeight="1">
      <c r="AE2545" s="106">
        <v>45888</v>
      </c>
      <c r="AF2545" s="107" t="s">
        <v>391</v>
      </c>
      <c r="AG2545" s="107"/>
      <c r="AH2545" s="107">
        <v>4041</v>
      </c>
      <c r="AI2545" s="107">
        <v>10</v>
      </c>
      <c r="AJ2545" s="108">
        <v>7.45</v>
      </c>
      <c r="AK2545" s="108">
        <v>16.45</v>
      </c>
      <c r="AL2545" s="108">
        <v>8.25</v>
      </c>
      <c r="AM2545" s="107" t="s">
        <v>62</v>
      </c>
      <c r="AN2545" s="107" t="s">
        <v>49</v>
      </c>
      <c r="AO2545" s="109">
        <v>4041</v>
      </c>
    </row>
    <row r="2546" spans="31:41" ht="15" customHeight="1">
      <c r="AE2546" s="106">
        <v>45888</v>
      </c>
      <c r="AF2546" s="107" t="s">
        <v>99</v>
      </c>
      <c r="AG2546" s="107"/>
      <c r="AH2546" s="107">
        <v>4044</v>
      </c>
      <c r="AI2546" s="107">
        <v>10</v>
      </c>
      <c r="AJ2546" s="108">
        <v>12.45</v>
      </c>
      <c r="AK2546" s="108">
        <v>16.45</v>
      </c>
      <c r="AL2546" s="108">
        <v>4</v>
      </c>
      <c r="AM2546" s="107" t="s">
        <v>48</v>
      </c>
      <c r="AN2546" s="107" t="s">
        <v>49</v>
      </c>
      <c r="AO2546" s="109">
        <v>404</v>
      </c>
    </row>
    <row r="2547" spans="31:41" ht="15" customHeight="1">
      <c r="AE2547" s="106">
        <v>45888</v>
      </c>
      <c r="AF2547" s="107" t="s">
        <v>54</v>
      </c>
      <c r="AG2547" s="107" t="s">
        <v>374</v>
      </c>
      <c r="AH2547" s="107">
        <v>4043</v>
      </c>
      <c r="AI2547" s="107">
        <v>10</v>
      </c>
      <c r="AJ2547" s="108"/>
      <c r="AK2547" s="108"/>
      <c r="AL2547" s="108">
        <v>16.5</v>
      </c>
      <c r="AM2547" s="107" t="s">
        <v>22</v>
      </c>
      <c r="AN2547" s="107" t="s">
        <v>49</v>
      </c>
      <c r="AO2547" s="109">
        <v>404</v>
      </c>
    </row>
    <row r="2548" spans="31:41" ht="15" customHeight="1">
      <c r="AE2548" s="106">
        <v>45888</v>
      </c>
      <c r="AF2548" s="107" t="s">
        <v>107</v>
      </c>
      <c r="AG2548" s="107" t="s">
        <v>155</v>
      </c>
      <c r="AH2548" s="107">
        <v>4042</v>
      </c>
      <c r="AI2548" s="107">
        <v>10</v>
      </c>
      <c r="AJ2548" s="108"/>
      <c r="AK2548" s="108"/>
      <c r="AL2548" s="108">
        <v>16.5</v>
      </c>
      <c r="AM2548" s="107" t="s">
        <v>53</v>
      </c>
      <c r="AN2548" s="107" t="s">
        <v>49</v>
      </c>
      <c r="AO2548" s="109">
        <v>404</v>
      </c>
    </row>
    <row r="2549" spans="31:41" ht="15" customHeight="1">
      <c r="AE2549" s="106">
        <v>45888</v>
      </c>
      <c r="AF2549" s="107" t="s">
        <v>94</v>
      </c>
      <c r="AG2549" s="107" t="s">
        <v>73</v>
      </c>
      <c r="AH2549" s="107">
        <v>4042</v>
      </c>
      <c r="AI2549" s="107">
        <v>10</v>
      </c>
      <c r="AJ2549" s="108"/>
      <c r="AK2549" s="108"/>
      <c r="AL2549" s="108">
        <v>16.5</v>
      </c>
      <c r="AM2549" s="107" t="s">
        <v>53</v>
      </c>
      <c r="AN2549" s="107" t="s">
        <v>49</v>
      </c>
      <c r="AO2549" s="109">
        <v>404</v>
      </c>
    </row>
    <row r="2550" spans="31:41" ht="15" customHeight="1">
      <c r="AE2550" s="106">
        <v>45888</v>
      </c>
      <c r="AF2550" s="107" t="s">
        <v>75</v>
      </c>
      <c r="AG2550" s="107" t="s">
        <v>267</v>
      </c>
      <c r="AH2550" s="107">
        <v>4042</v>
      </c>
      <c r="AI2550" s="107">
        <v>10</v>
      </c>
      <c r="AJ2550" s="108"/>
      <c r="AK2550" s="108"/>
      <c r="AL2550" s="108">
        <v>16.5</v>
      </c>
      <c r="AM2550" s="107" t="s">
        <v>53</v>
      </c>
      <c r="AN2550" s="107" t="s">
        <v>49</v>
      </c>
      <c r="AO2550" s="109">
        <v>404</v>
      </c>
    </row>
    <row r="2551" spans="31:41" ht="15" customHeight="1">
      <c r="AE2551" s="106">
        <v>45888</v>
      </c>
      <c r="AF2551" s="107" t="s">
        <v>109</v>
      </c>
      <c r="AG2551" s="107" t="s">
        <v>264</v>
      </c>
      <c r="AH2551" s="107">
        <v>4042</v>
      </c>
      <c r="AI2551" s="107">
        <v>10</v>
      </c>
      <c r="AJ2551" s="108"/>
      <c r="AK2551" s="108"/>
      <c r="AL2551" s="108">
        <v>16.5</v>
      </c>
      <c r="AM2551" s="107" t="s">
        <v>53</v>
      </c>
      <c r="AN2551" s="107" t="s">
        <v>49</v>
      </c>
      <c r="AO2551" s="109">
        <v>404</v>
      </c>
    </row>
    <row r="2552" spans="31:41" ht="15" customHeight="1">
      <c r="AE2552" s="106">
        <v>45888</v>
      </c>
      <c r="AF2552" s="107" t="s">
        <v>59</v>
      </c>
      <c r="AG2552" s="107" t="s">
        <v>87</v>
      </c>
      <c r="AH2552" s="107">
        <v>4042</v>
      </c>
      <c r="AI2552" s="107">
        <v>10</v>
      </c>
      <c r="AJ2552" s="108"/>
      <c r="AK2552" s="108"/>
      <c r="AL2552" s="108">
        <v>16.5</v>
      </c>
      <c r="AM2552" s="107" t="s">
        <v>53</v>
      </c>
      <c r="AN2552" s="107" t="s">
        <v>49</v>
      </c>
      <c r="AO2552" s="109">
        <v>404</v>
      </c>
    </row>
    <row r="2553" spans="31:41" ht="15" customHeight="1">
      <c r="AE2553" s="106">
        <v>45888</v>
      </c>
      <c r="AF2553" s="107" t="s">
        <v>66</v>
      </c>
      <c r="AG2553" s="107" t="s">
        <v>280</v>
      </c>
      <c r="AH2553" s="107">
        <v>4042</v>
      </c>
      <c r="AI2553" s="107">
        <v>10</v>
      </c>
      <c r="AJ2553" s="108"/>
      <c r="AK2553" s="108"/>
      <c r="AL2553" s="108">
        <v>16.5</v>
      </c>
      <c r="AM2553" s="107" t="s">
        <v>53</v>
      </c>
      <c r="AN2553" s="107" t="s">
        <v>49</v>
      </c>
      <c r="AO2553" s="109">
        <v>404</v>
      </c>
    </row>
    <row r="2554" spans="31:41" ht="15" customHeight="1">
      <c r="AE2554" s="106">
        <v>45888</v>
      </c>
      <c r="AF2554" s="107" t="s">
        <v>78</v>
      </c>
      <c r="AG2554" s="107" t="s">
        <v>309</v>
      </c>
      <c r="AH2554" s="107">
        <v>4042</v>
      </c>
      <c r="AI2554" s="107">
        <v>10</v>
      </c>
      <c r="AJ2554" s="108"/>
      <c r="AK2554" s="108"/>
      <c r="AL2554" s="108">
        <v>16.5</v>
      </c>
      <c r="AM2554" s="107" t="s">
        <v>53</v>
      </c>
      <c r="AN2554" s="107" t="s">
        <v>49</v>
      </c>
      <c r="AO2554" s="109">
        <v>404</v>
      </c>
    </row>
    <row r="2555" spans="31:41" ht="15" customHeight="1">
      <c r="AE2555" s="106">
        <v>45888</v>
      </c>
      <c r="AF2555" s="107" t="s">
        <v>69</v>
      </c>
      <c r="AG2555" s="107" t="s">
        <v>395</v>
      </c>
      <c r="AH2555" s="107">
        <v>4042</v>
      </c>
      <c r="AI2555" s="107">
        <v>10</v>
      </c>
      <c r="AJ2555" s="108"/>
      <c r="AK2555" s="108"/>
      <c r="AL2555" s="108">
        <v>16.5</v>
      </c>
      <c r="AM2555" s="107" t="s">
        <v>53</v>
      </c>
      <c r="AN2555" s="107" t="s">
        <v>49</v>
      </c>
      <c r="AO2555" s="109">
        <v>404</v>
      </c>
    </row>
    <row r="2556" spans="31:41" ht="15" customHeight="1">
      <c r="AE2556" s="106">
        <v>45888</v>
      </c>
      <c r="AF2556" s="107" t="s">
        <v>114</v>
      </c>
      <c r="AG2556" s="107"/>
      <c r="AH2556" s="107">
        <v>23134</v>
      </c>
      <c r="AI2556" s="107">
        <v>20</v>
      </c>
      <c r="AJ2556" s="108">
        <v>7.45</v>
      </c>
      <c r="AK2556" s="108">
        <v>16.45</v>
      </c>
      <c r="AL2556" s="108">
        <v>8.25</v>
      </c>
      <c r="AM2556" s="107" t="s">
        <v>156</v>
      </c>
      <c r="AN2556" s="107" t="s">
        <v>49</v>
      </c>
      <c r="AO2556" s="109" t="s">
        <v>46</v>
      </c>
    </row>
    <row r="2557" spans="31:41" ht="15" customHeight="1">
      <c r="AE2557" s="106">
        <v>45888</v>
      </c>
      <c r="AF2557" s="107" t="s">
        <v>63</v>
      </c>
      <c r="AG2557" s="107"/>
      <c r="AH2557" s="107">
        <v>4041</v>
      </c>
      <c r="AI2557" s="107">
        <v>10</v>
      </c>
      <c r="AJ2557" s="108">
        <v>6.15</v>
      </c>
      <c r="AK2557" s="108">
        <v>7.45</v>
      </c>
      <c r="AL2557" s="108">
        <v>1.5</v>
      </c>
      <c r="AM2557" s="107" t="s">
        <v>62</v>
      </c>
      <c r="AN2557" s="107" t="s">
        <v>49</v>
      </c>
      <c r="AO2557" s="109">
        <v>4041</v>
      </c>
    </row>
    <row r="2558" spans="31:41" ht="15" customHeight="1">
      <c r="AE2558" s="106">
        <v>45888</v>
      </c>
      <c r="AF2558" s="107" t="s">
        <v>50</v>
      </c>
      <c r="AG2558" s="107" t="s">
        <v>112</v>
      </c>
      <c r="AH2558" s="107">
        <v>4041</v>
      </c>
      <c r="AI2558" s="107">
        <v>10</v>
      </c>
      <c r="AJ2558" s="108">
        <v>7.45</v>
      </c>
      <c r="AK2558" s="108">
        <v>16.45</v>
      </c>
      <c r="AL2558" s="108">
        <v>16.5</v>
      </c>
      <c r="AM2558" s="107" t="s">
        <v>62</v>
      </c>
      <c r="AN2558" s="107" t="s">
        <v>49</v>
      </c>
      <c r="AO2558" s="109">
        <v>4041</v>
      </c>
    </row>
    <row r="2559" spans="31:41" ht="15" customHeight="1">
      <c r="AE2559" s="106">
        <v>45888</v>
      </c>
      <c r="AF2559" s="107" t="s">
        <v>110</v>
      </c>
      <c r="AG2559" s="107"/>
      <c r="AH2559" s="107">
        <v>23134</v>
      </c>
      <c r="AI2559" s="107">
        <v>10</v>
      </c>
      <c r="AJ2559" s="108">
        <v>6.15</v>
      </c>
      <c r="AK2559" s="108">
        <v>7.45</v>
      </c>
      <c r="AL2559" s="108">
        <v>1.5</v>
      </c>
      <c r="AM2559" s="107" t="s">
        <v>111</v>
      </c>
      <c r="AN2559" s="107" t="s">
        <v>49</v>
      </c>
      <c r="AO2559" s="109" t="s">
        <v>61</v>
      </c>
    </row>
    <row r="2560" spans="31:41" ht="15" customHeight="1">
      <c r="AE2560" s="106">
        <v>45888</v>
      </c>
      <c r="AF2560" s="107" t="s">
        <v>110</v>
      </c>
      <c r="AG2560" s="107"/>
      <c r="AH2560" s="107">
        <v>23134</v>
      </c>
      <c r="AI2560" s="107">
        <v>10</v>
      </c>
      <c r="AJ2560" s="108">
        <v>16.45</v>
      </c>
      <c r="AK2560" s="108">
        <v>17.149999999999999</v>
      </c>
      <c r="AL2560" s="108">
        <v>0.5</v>
      </c>
      <c r="AM2560" s="107" t="s">
        <v>111</v>
      </c>
      <c r="AN2560" s="107" t="s">
        <v>49</v>
      </c>
      <c r="AO2560" s="109" t="s">
        <v>61</v>
      </c>
    </row>
    <row r="2561" spans="31:41" ht="15" customHeight="1">
      <c r="AE2561" s="106">
        <v>45888</v>
      </c>
      <c r="AF2561" s="107" t="s">
        <v>51</v>
      </c>
      <c r="AG2561" s="107" t="s">
        <v>113</v>
      </c>
      <c r="AH2561" s="107">
        <v>4041</v>
      </c>
      <c r="AI2561" s="107">
        <v>10</v>
      </c>
      <c r="AJ2561" s="108">
        <v>7.45</v>
      </c>
      <c r="AK2561" s="108">
        <v>16.45</v>
      </c>
      <c r="AL2561" s="108">
        <v>16.5</v>
      </c>
      <c r="AM2561" s="107" t="s">
        <v>62</v>
      </c>
      <c r="AN2561" s="107" t="s">
        <v>49</v>
      </c>
      <c r="AO2561" s="109">
        <v>4041</v>
      </c>
    </row>
    <row r="2562" spans="31:41" ht="15" customHeight="1">
      <c r="AE2562" s="106">
        <v>45888</v>
      </c>
      <c r="AF2562" s="107" t="s">
        <v>56</v>
      </c>
      <c r="AG2562" s="107" t="s">
        <v>361</v>
      </c>
      <c r="AH2562" s="107">
        <v>4041</v>
      </c>
      <c r="AI2562" s="107">
        <v>10</v>
      </c>
      <c r="AJ2562" s="108">
        <v>7.45</v>
      </c>
      <c r="AK2562" s="108">
        <v>16.45</v>
      </c>
      <c r="AL2562" s="108">
        <v>16.5</v>
      </c>
      <c r="AM2562" s="107" t="s">
        <v>62</v>
      </c>
      <c r="AN2562" s="107" t="s">
        <v>49</v>
      </c>
      <c r="AO2562" s="109">
        <v>4041</v>
      </c>
    </row>
    <row r="2563" spans="31:41" ht="15" customHeight="1">
      <c r="AE2563" s="106">
        <v>45889</v>
      </c>
      <c r="AF2563" s="107" t="s">
        <v>114</v>
      </c>
      <c r="AG2563" s="107"/>
      <c r="AH2563" s="107">
        <v>4044</v>
      </c>
      <c r="AI2563" s="107">
        <v>10</v>
      </c>
      <c r="AJ2563" s="108">
        <v>6</v>
      </c>
      <c r="AK2563" s="108">
        <v>6.45</v>
      </c>
      <c r="AL2563" s="108">
        <v>0.75</v>
      </c>
      <c r="AM2563" s="107" t="s">
        <v>48</v>
      </c>
      <c r="AN2563" s="107" t="s">
        <v>49</v>
      </c>
      <c r="AO2563" s="109">
        <v>404</v>
      </c>
    </row>
    <row r="2564" spans="31:41" ht="15" customHeight="1">
      <c r="AE2564" s="106">
        <v>45889</v>
      </c>
      <c r="AF2564" s="107" t="s">
        <v>88</v>
      </c>
      <c r="AG2564" s="107"/>
      <c r="AH2564" s="107">
        <v>4044</v>
      </c>
      <c r="AI2564" s="107">
        <v>10</v>
      </c>
      <c r="AJ2564" s="108">
        <v>7.3</v>
      </c>
      <c r="AK2564" s="108">
        <v>14</v>
      </c>
      <c r="AL2564" s="108">
        <v>6.5</v>
      </c>
      <c r="AM2564" s="107" t="s">
        <v>48</v>
      </c>
      <c r="AN2564" s="107" t="s">
        <v>49</v>
      </c>
      <c r="AO2564" s="109">
        <v>404</v>
      </c>
    </row>
    <row r="2565" spans="31:41" ht="15" customHeight="1">
      <c r="AE2565" s="106">
        <v>45889</v>
      </c>
      <c r="AF2565" s="107" t="s">
        <v>56</v>
      </c>
      <c r="AG2565" s="107"/>
      <c r="AH2565" s="107">
        <v>4044</v>
      </c>
      <c r="AI2565" s="107">
        <v>10</v>
      </c>
      <c r="AJ2565" s="108">
        <v>15.45</v>
      </c>
      <c r="AK2565" s="108">
        <v>16.45</v>
      </c>
      <c r="AL2565" s="108">
        <v>1</v>
      </c>
      <c r="AM2565" s="107" t="s">
        <v>48</v>
      </c>
      <c r="AN2565" s="107" t="s">
        <v>49</v>
      </c>
      <c r="AO2565" s="109">
        <v>404</v>
      </c>
    </row>
    <row r="2566" spans="31:41" ht="15" customHeight="1">
      <c r="AE2566" s="106">
        <v>45889</v>
      </c>
      <c r="AF2566" s="107" t="s">
        <v>385</v>
      </c>
      <c r="AG2566" s="107"/>
      <c r="AH2566" s="107">
        <v>4044</v>
      </c>
      <c r="AI2566" s="107">
        <v>10</v>
      </c>
      <c r="AJ2566" s="108">
        <v>6</v>
      </c>
      <c r="AK2566" s="108">
        <v>6.3</v>
      </c>
      <c r="AL2566" s="108">
        <v>0.5</v>
      </c>
      <c r="AM2566" s="107" t="s">
        <v>48</v>
      </c>
      <c r="AN2566" s="107" t="s">
        <v>49</v>
      </c>
      <c r="AO2566" s="109">
        <v>404</v>
      </c>
    </row>
    <row r="2567" spans="31:41" ht="15" customHeight="1">
      <c r="AE2567" s="106">
        <v>45889</v>
      </c>
      <c r="AF2567" s="107" t="s">
        <v>107</v>
      </c>
      <c r="AG2567" s="107" t="s">
        <v>155</v>
      </c>
      <c r="AH2567" s="107">
        <v>4042</v>
      </c>
      <c r="AI2567" s="107">
        <v>10</v>
      </c>
      <c r="AJ2567" s="108"/>
      <c r="AK2567" s="108"/>
      <c r="AL2567" s="108">
        <v>16</v>
      </c>
      <c r="AM2567" s="107" t="s">
        <v>53</v>
      </c>
      <c r="AN2567" s="107" t="s">
        <v>49</v>
      </c>
      <c r="AO2567" s="109">
        <v>404</v>
      </c>
    </row>
    <row r="2568" spans="31:41" ht="15" customHeight="1">
      <c r="AE2568" s="106">
        <v>45889</v>
      </c>
      <c r="AF2568" s="107" t="s">
        <v>94</v>
      </c>
      <c r="AG2568" s="107" t="s">
        <v>75</v>
      </c>
      <c r="AH2568" s="107">
        <v>4042</v>
      </c>
      <c r="AI2568" s="107">
        <v>10</v>
      </c>
      <c r="AJ2568" s="108"/>
      <c r="AK2568" s="108"/>
      <c r="AL2568" s="108">
        <v>16</v>
      </c>
      <c r="AM2568" s="107" t="s">
        <v>53</v>
      </c>
      <c r="AN2568" s="107" t="s">
        <v>49</v>
      </c>
      <c r="AO2568" s="109">
        <v>404</v>
      </c>
    </row>
    <row r="2569" spans="31:41" ht="15" customHeight="1">
      <c r="AE2569" s="106">
        <v>45889</v>
      </c>
      <c r="AF2569" s="107" t="s">
        <v>144</v>
      </c>
      <c r="AG2569" s="107" t="s">
        <v>63</v>
      </c>
      <c r="AH2569" s="107">
        <v>4042</v>
      </c>
      <c r="AI2569" s="107">
        <v>10</v>
      </c>
      <c r="AJ2569" s="108"/>
      <c r="AK2569" s="108"/>
      <c r="AL2569" s="108">
        <v>16</v>
      </c>
      <c r="AM2569" s="107" t="s">
        <v>53</v>
      </c>
      <c r="AN2569" s="107" t="s">
        <v>49</v>
      </c>
      <c r="AO2569" s="109">
        <v>404</v>
      </c>
    </row>
    <row r="2570" spans="31:41" ht="15" customHeight="1">
      <c r="AE2570" s="106">
        <v>45889</v>
      </c>
      <c r="AF2570" s="107" t="s">
        <v>267</v>
      </c>
      <c r="AG2570" s="107" t="s">
        <v>109</v>
      </c>
      <c r="AH2570" s="107">
        <v>4042</v>
      </c>
      <c r="AI2570" s="107">
        <v>10</v>
      </c>
      <c r="AJ2570" s="108"/>
      <c r="AK2570" s="108"/>
      <c r="AL2570" s="108">
        <v>16</v>
      </c>
      <c r="AM2570" s="107" t="s">
        <v>53</v>
      </c>
      <c r="AN2570" s="107" t="s">
        <v>49</v>
      </c>
      <c r="AO2570" s="109">
        <v>404</v>
      </c>
    </row>
    <row r="2571" spans="31:41" ht="15" customHeight="1">
      <c r="AE2571" s="106">
        <v>45889</v>
      </c>
      <c r="AF2571" s="107" t="s">
        <v>43</v>
      </c>
      <c r="AG2571" s="107" t="s">
        <v>264</v>
      </c>
      <c r="AH2571" s="107">
        <v>4042</v>
      </c>
      <c r="AI2571" s="107">
        <v>10</v>
      </c>
      <c r="AJ2571" s="108"/>
      <c r="AK2571" s="108"/>
      <c r="AL2571" s="108">
        <v>16</v>
      </c>
      <c r="AM2571" s="107" t="s">
        <v>53</v>
      </c>
      <c r="AN2571" s="107" t="s">
        <v>49</v>
      </c>
      <c r="AO2571" s="109">
        <v>404</v>
      </c>
    </row>
    <row r="2572" spans="31:41" ht="15" customHeight="1">
      <c r="AE2572" s="106">
        <v>45889</v>
      </c>
      <c r="AF2572" s="107" t="s">
        <v>59</v>
      </c>
      <c r="AG2572" s="107" t="s">
        <v>66</v>
      </c>
      <c r="AH2572" s="107">
        <v>4042</v>
      </c>
      <c r="AI2572" s="107">
        <v>10</v>
      </c>
      <c r="AJ2572" s="108"/>
      <c r="AK2572" s="108"/>
      <c r="AL2572" s="108">
        <v>16</v>
      </c>
      <c r="AM2572" s="107" t="s">
        <v>53</v>
      </c>
      <c r="AN2572" s="107" t="s">
        <v>49</v>
      </c>
      <c r="AO2572" s="109">
        <v>404</v>
      </c>
    </row>
    <row r="2573" spans="31:41" ht="15" customHeight="1">
      <c r="AE2573" s="106">
        <v>45889</v>
      </c>
      <c r="AF2573" s="107" t="s">
        <v>96</v>
      </c>
      <c r="AG2573" s="107" t="s">
        <v>78</v>
      </c>
      <c r="AH2573" s="107">
        <v>4042</v>
      </c>
      <c r="AI2573" s="107">
        <v>10</v>
      </c>
      <c r="AJ2573" s="108"/>
      <c r="AK2573" s="108"/>
      <c r="AL2573" s="108">
        <v>16</v>
      </c>
      <c r="AM2573" s="107" t="s">
        <v>53</v>
      </c>
      <c r="AN2573" s="107" t="s">
        <v>49</v>
      </c>
      <c r="AO2573" s="109">
        <v>404</v>
      </c>
    </row>
    <row r="2574" spans="31:41" ht="15" customHeight="1">
      <c r="AE2574" s="106">
        <v>45889</v>
      </c>
      <c r="AF2574" s="107" t="s">
        <v>309</v>
      </c>
      <c r="AG2574" s="107" t="s">
        <v>397</v>
      </c>
      <c r="AH2574" s="107">
        <v>4042</v>
      </c>
      <c r="AI2574" s="107">
        <v>10</v>
      </c>
      <c r="AJ2574" s="108"/>
      <c r="AK2574" s="108"/>
      <c r="AL2574" s="108">
        <v>16</v>
      </c>
      <c r="AM2574" s="107" t="s">
        <v>53</v>
      </c>
      <c r="AN2574" s="107" t="s">
        <v>49</v>
      </c>
      <c r="AO2574" s="109">
        <v>404</v>
      </c>
    </row>
    <row r="2575" spans="31:41" ht="15" customHeight="1">
      <c r="AE2575" s="106">
        <v>45889</v>
      </c>
      <c r="AF2575" s="107" t="s">
        <v>69</v>
      </c>
      <c r="AG2575" s="107" t="s">
        <v>395</v>
      </c>
      <c r="AH2575" s="107">
        <v>4042</v>
      </c>
      <c r="AI2575" s="107">
        <v>10</v>
      </c>
      <c r="AJ2575" s="108"/>
      <c r="AK2575" s="108"/>
      <c r="AL2575" s="108">
        <v>16</v>
      </c>
      <c r="AM2575" s="107" t="s">
        <v>53</v>
      </c>
      <c r="AN2575" s="107" t="s">
        <v>49</v>
      </c>
      <c r="AO2575" s="109">
        <v>404</v>
      </c>
    </row>
    <row r="2576" spans="31:41" ht="15" customHeight="1">
      <c r="AE2576" s="106">
        <v>45889</v>
      </c>
      <c r="AF2576" s="107" t="s">
        <v>113</v>
      </c>
      <c r="AG2576" s="107"/>
      <c r="AH2576" s="107">
        <v>4042</v>
      </c>
      <c r="AI2576" s="107">
        <v>10</v>
      </c>
      <c r="AJ2576" s="108"/>
      <c r="AK2576" s="108"/>
      <c r="AL2576" s="108">
        <v>8</v>
      </c>
      <c r="AM2576" s="107" t="s">
        <v>53</v>
      </c>
      <c r="AN2576" s="107" t="s">
        <v>49</v>
      </c>
      <c r="AO2576" s="109">
        <v>404</v>
      </c>
    </row>
    <row r="2577" spans="31:41" ht="15" customHeight="1">
      <c r="AE2577" s="106">
        <v>45889</v>
      </c>
      <c r="AF2577" s="107" t="s">
        <v>54</v>
      </c>
      <c r="AG2577" s="107" t="s">
        <v>157</v>
      </c>
      <c r="AH2577" s="107">
        <v>4043</v>
      </c>
      <c r="AI2577" s="107">
        <v>10</v>
      </c>
      <c r="AJ2577" s="108"/>
      <c r="AK2577" s="108"/>
      <c r="AL2577" s="108">
        <v>16</v>
      </c>
      <c r="AM2577" s="107" t="s">
        <v>22</v>
      </c>
      <c r="AN2577" s="107" t="s">
        <v>49</v>
      </c>
      <c r="AO2577" s="109">
        <v>404</v>
      </c>
    </row>
    <row r="2578" spans="31:41" ht="15" customHeight="1">
      <c r="AE2578" s="106">
        <v>45889</v>
      </c>
      <c r="AF2578" s="107" t="s">
        <v>194</v>
      </c>
      <c r="AG2578" s="107"/>
      <c r="AH2578" s="107">
        <v>4043</v>
      </c>
      <c r="AI2578" s="107">
        <v>10</v>
      </c>
      <c r="AJ2578" s="108"/>
      <c r="AK2578" s="108"/>
      <c r="AL2578" s="108">
        <v>8</v>
      </c>
      <c r="AM2578" s="107" t="s">
        <v>22</v>
      </c>
      <c r="AN2578" s="107" t="s">
        <v>49</v>
      </c>
      <c r="AO2578" s="109">
        <v>404</v>
      </c>
    </row>
    <row r="2579" spans="31:41" ht="15" customHeight="1">
      <c r="AE2579" s="106">
        <v>45889</v>
      </c>
      <c r="AF2579" s="107" t="s">
        <v>68</v>
      </c>
      <c r="AG2579" s="107"/>
      <c r="AH2579" s="107">
        <v>4047</v>
      </c>
      <c r="AI2579" s="107">
        <v>10</v>
      </c>
      <c r="AJ2579" s="108">
        <v>6</v>
      </c>
      <c r="AK2579" s="108">
        <v>14</v>
      </c>
      <c r="AL2579" s="108">
        <v>8</v>
      </c>
      <c r="AM2579" s="107" t="s">
        <v>70</v>
      </c>
      <c r="AN2579" s="107" t="s">
        <v>49</v>
      </c>
      <c r="AO2579" s="109">
        <v>4047</v>
      </c>
    </row>
    <row r="2580" spans="31:41" ht="15" customHeight="1">
      <c r="AE2580" s="106">
        <v>45889</v>
      </c>
      <c r="AF2580" s="107" t="s">
        <v>65</v>
      </c>
      <c r="AG2580" s="107" t="s">
        <v>84</v>
      </c>
      <c r="AH2580" s="107">
        <v>5400259463</v>
      </c>
      <c r="AI2580" s="107">
        <v>10</v>
      </c>
      <c r="AJ2580" s="108">
        <v>6</v>
      </c>
      <c r="AK2580" s="108">
        <v>14</v>
      </c>
      <c r="AL2580" s="108">
        <v>16</v>
      </c>
      <c r="AM2580" s="107" t="s">
        <v>368</v>
      </c>
      <c r="AN2580" s="107" t="s">
        <v>45</v>
      </c>
      <c r="AO2580" s="109" t="s">
        <v>61</v>
      </c>
    </row>
    <row r="2581" spans="31:41" ht="15" customHeight="1">
      <c r="AE2581" s="106">
        <v>45889</v>
      </c>
      <c r="AF2581" s="107" t="s">
        <v>82</v>
      </c>
      <c r="AG2581" s="107"/>
      <c r="AH2581" s="107">
        <v>5400261354</v>
      </c>
      <c r="AI2581" s="107">
        <v>10</v>
      </c>
      <c r="AJ2581" s="108">
        <v>6</v>
      </c>
      <c r="AK2581" s="108">
        <v>14</v>
      </c>
      <c r="AL2581" s="108">
        <v>8</v>
      </c>
      <c r="AM2581" s="107" t="s">
        <v>355</v>
      </c>
      <c r="AN2581" s="107" t="s">
        <v>91</v>
      </c>
      <c r="AO2581" s="109" t="s">
        <v>61</v>
      </c>
    </row>
    <row r="2582" spans="31:41" ht="15" customHeight="1">
      <c r="AE2582" s="106">
        <v>45889</v>
      </c>
      <c r="AF2582" s="107" t="s">
        <v>51</v>
      </c>
      <c r="AG2582" s="107" t="s">
        <v>110</v>
      </c>
      <c r="AH2582" s="107">
        <v>5400260490</v>
      </c>
      <c r="AI2582" s="107">
        <v>10</v>
      </c>
      <c r="AJ2582" s="108">
        <v>6</v>
      </c>
      <c r="AK2582" s="108">
        <v>8</v>
      </c>
      <c r="AL2582" s="108">
        <v>4</v>
      </c>
      <c r="AM2582" s="107" t="s">
        <v>398</v>
      </c>
      <c r="AN2582" s="107" t="s">
        <v>45</v>
      </c>
      <c r="AO2582" s="109" t="s">
        <v>61</v>
      </c>
    </row>
    <row r="2583" spans="31:41" ht="15" customHeight="1">
      <c r="AE2583" s="106">
        <v>45889</v>
      </c>
      <c r="AF2583" s="107" t="s">
        <v>399</v>
      </c>
      <c r="AG2583" s="107"/>
      <c r="AH2583" s="107">
        <v>5400255927</v>
      </c>
      <c r="AI2583" s="107">
        <v>10</v>
      </c>
      <c r="AJ2583" s="108">
        <v>7.45</v>
      </c>
      <c r="AK2583" s="108">
        <v>16.45</v>
      </c>
      <c r="AL2583" s="108">
        <v>8.25</v>
      </c>
      <c r="AM2583" s="107" t="s">
        <v>176</v>
      </c>
      <c r="AN2583" s="107" t="s">
        <v>45</v>
      </c>
      <c r="AO2583" s="109" t="s">
        <v>119</v>
      </c>
    </row>
    <row r="2584" spans="31:41" ht="15" customHeight="1">
      <c r="AE2584" s="106">
        <v>45889</v>
      </c>
      <c r="AF2584" s="107" t="s">
        <v>385</v>
      </c>
      <c r="AG2584" s="107"/>
      <c r="AH2584" s="107">
        <v>5400261354</v>
      </c>
      <c r="AI2584" s="107">
        <v>10</v>
      </c>
      <c r="AJ2584" s="108">
        <v>6.3</v>
      </c>
      <c r="AK2584" s="108">
        <v>14</v>
      </c>
      <c r="AL2584" s="108">
        <v>7.5</v>
      </c>
      <c r="AM2584" s="107" t="s">
        <v>355</v>
      </c>
      <c r="AN2584" s="107" t="s">
        <v>91</v>
      </c>
      <c r="AO2584" s="109" t="s">
        <v>61</v>
      </c>
    </row>
    <row r="2585" spans="31:41" ht="15" customHeight="1">
      <c r="AE2585" s="106">
        <v>45889</v>
      </c>
      <c r="AF2585" s="107" t="s">
        <v>72</v>
      </c>
      <c r="AG2585" s="107" t="s">
        <v>162</v>
      </c>
      <c r="AH2585" s="107">
        <v>5400260512</v>
      </c>
      <c r="AI2585" s="107">
        <v>10</v>
      </c>
      <c r="AJ2585" s="108">
        <v>6</v>
      </c>
      <c r="AK2585" s="108">
        <v>15</v>
      </c>
      <c r="AL2585" s="108">
        <v>18</v>
      </c>
      <c r="AM2585" s="107" t="s">
        <v>400</v>
      </c>
      <c r="AN2585" s="107" t="s">
        <v>49</v>
      </c>
      <c r="AO2585" s="109" t="s">
        <v>61</v>
      </c>
    </row>
    <row r="2586" spans="31:41" ht="15" customHeight="1">
      <c r="AE2586" s="106">
        <v>45889</v>
      </c>
      <c r="AF2586" s="107" t="s">
        <v>73</v>
      </c>
      <c r="AG2586" s="107"/>
      <c r="AH2586" s="107">
        <v>5400260512</v>
      </c>
      <c r="AI2586" s="107">
        <v>10</v>
      </c>
      <c r="AJ2586" s="108">
        <v>6</v>
      </c>
      <c r="AK2586" s="108">
        <v>14.3</v>
      </c>
      <c r="AL2586" s="108">
        <v>8.5</v>
      </c>
      <c r="AM2586" s="107" t="s">
        <v>400</v>
      </c>
      <c r="AN2586" s="107" t="s">
        <v>49</v>
      </c>
      <c r="AO2586" s="109" t="s">
        <v>61</v>
      </c>
    </row>
    <row r="2587" spans="31:41" ht="15" customHeight="1">
      <c r="AE2587" s="106">
        <v>45889</v>
      </c>
      <c r="AF2587" s="107" t="s">
        <v>58</v>
      </c>
      <c r="AG2587" s="107"/>
      <c r="AH2587" s="107">
        <v>5400260512</v>
      </c>
      <c r="AI2587" s="107">
        <v>10</v>
      </c>
      <c r="AJ2587" s="108">
        <v>6</v>
      </c>
      <c r="AK2587" s="108">
        <v>15</v>
      </c>
      <c r="AL2587" s="108">
        <v>9</v>
      </c>
      <c r="AM2587" s="107" t="s">
        <v>400</v>
      </c>
      <c r="AN2587" s="107" t="s">
        <v>49</v>
      </c>
      <c r="AO2587" s="109" t="s">
        <v>61</v>
      </c>
    </row>
    <row r="2588" spans="31:41" ht="15" customHeight="1">
      <c r="AE2588" s="106">
        <v>45889</v>
      </c>
      <c r="AF2588" s="107" t="s">
        <v>401</v>
      </c>
      <c r="AG2588" s="107" t="s">
        <v>115</v>
      </c>
      <c r="AH2588" s="107">
        <v>5400248544</v>
      </c>
      <c r="AI2588" s="107">
        <v>10</v>
      </c>
      <c r="AJ2588" s="108">
        <v>6</v>
      </c>
      <c r="AK2588" s="108">
        <v>14</v>
      </c>
      <c r="AL2588" s="108">
        <v>16</v>
      </c>
      <c r="AM2588" s="107" t="s">
        <v>388</v>
      </c>
      <c r="AN2588" s="107" t="s">
        <v>45</v>
      </c>
      <c r="AO2588" s="109" t="s">
        <v>46</v>
      </c>
    </row>
    <row r="2589" spans="31:41" ht="15" customHeight="1">
      <c r="AE2589" s="106">
        <v>45889</v>
      </c>
      <c r="AF2589" s="107" t="s">
        <v>338</v>
      </c>
      <c r="AG2589" s="107" t="s">
        <v>77</v>
      </c>
      <c r="AH2589" s="107">
        <v>5400248544</v>
      </c>
      <c r="AI2589" s="107">
        <v>10</v>
      </c>
      <c r="AJ2589" s="108">
        <v>6</v>
      </c>
      <c r="AK2589" s="108">
        <v>14</v>
      </c>
      <c r="AL2589" s="108">
        <v>16</v>
      </c>
      <c r="AM2589" s="107" t="s">
        <v>388</v>
      </c>
      <c r="AN2589" s="107" t="s">
        <v>45</v>
      </c>
      <c r="AO2589" s="109" t="s">
        <v>46</v>
      </c>
    </row>
    <row r="2590" spans="31:41" ht="15" customHeight="1">
      <c r="AE2590" s="106">
        <v>45889</v>
      </c>
      <c r="AF2590" s="107" t="s">
        <v>383</v>
      </c>
      <c r="AG2590" s="107"/>
      <c r="AH2590" s="107">
        <v>5400248544</v>
      </c>
      <c r="AI2590" s="107">
        <v>10</v>
      </c>
      <c r="AJ2590" s="108">
        <v>6</v>
      </c>
      <c r="AK2590" s="108">
        <v>14</v>
      </c>
      <c r="AL2590" s="108">
        <v>8</v>
      </c>
      <c r="AM2590" s="107" t="s">
        <v>388</v>
      </c>
      <c r="AN2590" s="107" t="s">
        <v>45</v>
      </c>
      <c r="AO2590" s="109" t="s">
        <v>46</v>
      </c>
    </row>
    <row r="2591" spans="31:41" ht="15" customHeight="1">
      <c r="AE2591" s="106">
        <v>45889</v>
      </c>
      <c r="AF2591" s="107" t="s">
        <v>89</v>
      </c>
      <c r="AG2591" s="107"/>
      <c r="AH2591" s="107">
        <v>5400261041</v>
      </c>
      <c r="AI2591" s="107">
        <v>10</v>
      </c>
      <c r="AJ2591" s="108">
        <v>6</v>
      </c>
      <c r="AK2591" s="108">
        <v>14</v>
      </c>
      <c r="AL2591" s="108">
        <v>8</v>
      </c>
      <c r="AM2591" s="107" t="s">
        <v>353</v>
      </c>
      <c r="AN2591" s="107" t="s">
        <v>91</v>
      </c>
      <c r="AO2591" s="109" t="s">
        <v>61</v>
      </c>
    </row>
    <row r="2592" spans="31:41" ht="15" customHeight="1">
      <c r="AE2592" s="106">
        <v>45889</v>
      </c>
      <c r="AF2592" s="107" t="s">
        <v>84</v>
      </c>
      <c r="AG2592" s="107"/>
      <c r="AH2592" s="107">
        <v>19061</v>
      </c>
      <c r="AI2592" s="107">
        <v>10</v>
      </c>
      <c r="AJ2592" s="108">
        <v>14</v>
      </c>
      <c r="AK2592" s="108">
        <v>15</v>
      </c>
      <c r="AL2592" s="108">
        <v>1</v>
      </c>
      <c r="AM2592" s="107" t="s">
        <v>164</v>
      </c>
      <c r="AN2592" s="107" t="s">
        <v>49</v>
      </c>
      <c r="AO2592" s="109" t="s">
        <v>165</v>
      </c>
    </row>
    <row r="2593" spans="31:41" ht="15" customHeight="1">
      <c r="AE2593" s="106">
        <v>45889</v>
      </c>
      <c r="AF2593" s="107" t="s">
        <v>88</v>
      </c>
      <c r="AG2593" s="107"/>
      <c r="AH2593" s="107">
        <v>19061</v>
      </c>
      <c r="AI2593" s="107">
        <v>10</v>
      </c>
      <c r="AJ2593" s="108">
        <v>6</v>
      </c>
      <c r="AK2593" s="108">
        <v>7.3</v>
      </c>
      <c r="AL2593" s="108">
        <v>1.5</v>
      </c>
      <c r="AM2593" s="107" t="s">
        <v>164</v>
      </c>
      <c r="AN2593" s="107" t="s">
        <v>49</v>
      </c>
      <c r="AO2593" s="109" t="s">
        <v>165</v>
      </c>
    </row>
    <row r="2594" spans="31:41" ht="15" customHeight="1">
      <c r="AE2594" s="106">
        <v>45889</v>
      </c>
      <c r="AF2594" s="107" t="s">
        <v>42</v>
      </c>
      <c r="AG2594" s="107" t="s">
        <v>87</v>
      </c>
      <c r="AH2594" s="107">
        <v>5400259464</v>
      </c>
      <c r="AI2594" s="107">
        <v>10</v>
      </c>
      <c r="AJ2594" s="108">
        <v>6</v>
      </c>
      <c r="AK2594" s="108">
        <v>14</v>
      </c>
      <c r="AL2594" s="108">
        <v>16</v>
      </c>
      <c r="AM2594" s="107" t="s">
        <v>359</v>
      </c>
      <c r="AN2594" s="107" t="s">
        <v>45</v>
      </c>
      <c r="AO2594" s="109" t="s">
        <v>46</v>
      </c>
    </row>
    <row r="2595" spans="31:41" ht="15" customHeight="1">
      <c r="AE2595" s="106">
        <v>45889</v>
      </c>
      <c r="AF2595" s="107" t="s">
        <v>102</v>
      </c>
      <c r="AG2595" s="107" t="s">
        <v>103</v>
      </c>
      <c r="AH2595" s="107">
        <v>5400259461</v>
      </c>
      <c r="AI2595" s="107">
        <v>10</v>
      </c>
      <c r="AJ2595" s="108">
        <v>6</v>
      </c>
      <c r="AK2595" s="108">
        <v>14</v>
      </c>
      <c r="AL2595" s="108">
        <v>16</v>
      </c>
      <c r="AM2595" s="107" t="s">
        <v>358</v>
      </c>
      <c r="AN2595" s="107" t="s">
        <v>45</v>
      </c>
      <c r="AO2595" s="109" t="s">
        <v>46</v>
      </c>
    </row>
    <row r="2596" spans="31:41" ht="15" customHeight="1">
      <c r="AE2596" s="106">
        <v>45889</v>
      </c>
      <c r="AF2596" s="107" t="s">
        <v>99</v>
      </c>
      <c r="AG2596" s="107" t="s">
        <v>378</v>
      </c>
      <c r="AH2596" s="107">
        <v>5400259470</v>
      </c>
      <c r="AI2596" s="107">
        <v>10</v>
      </c>
      <c r="AJ2596" s="108">
        <v>6</v>
      </c>
      <c r="AK2596" s="108">
        <v>14</v>
      </c>
      <c r="AL2596" s="108">
        <v>16</v>
      </c>
      <c r="AM2596" s="107" t="s">
        <v>366</v>
      </c>
      <c r="AN2596" s="107" t="s">
        <v>45</v>
      </c>
      <c r="AO2596" s="109" t="s">
        <v>46</v>
      </c>
    </row>
    <row r="2597" spans="31:41" ht="15" customHeight="1">
      <c r="AE2597" s="106">
        <v>45889</v>
      </c>
      <c r="AF2597" s="107" t="s">
        <v>105</v>
      </c>
      <c r="AG2597" s="107" t="s">
        <v>52</v>
      </c>
      <c r="AH2597" s="107">
        <v>5400257401</v>
      </c>
      <c r="AI2597" s="107">
        <v>10</v>
      </c>
      <c r="AJ2597" s="108">
        <v>6</v>
      </c>
      <c r="AK2597" s="108">
        <v>14</v>
      </c>
      <c r="AL2597" s="108">
        <v>16</v>
      </c>
      <c r="AM2597" s="107" t="s">
        <v>252</v>
      </c>
      <c r="AN2597" s="107" t="s">
        <v>45</v>
      </c>
      <c r="AO2597" s="109" t="s">
        <v>46</v>
      </c>
    </row>
    <row r="2598" spans="31:41" ht="15" customHeight="1">
      <c r="AE2598" s="106">
        <v>45889</v>
      </c>
      <c r="AF2598" s="107" t="s">
        <v>100</v>
      </c>
      <c r="AG2598" s="107"/>
      <c r="AH2598" s="107">
        <v>23134</v>
      </c>
      <c r="AI2598" s="107">
        <v>20</v>
      </c>
      <c r="AJ2598" s="108">
        <v>6</v>
      </c>
      <c r="AK2598" s="108">
        <v>14</v>
      </c>
      <c r="AL2598" s="108">
        <v>8</v>
      </c>
      <c r="AM2598" s="107" t="s">
        <v>156</v>
      </c>
      <c r="AN2598" s="107" t="s">
        <v>49</v>
      </c>
      <c r="AO2598" s="109" t="s">
        <v>46</v>
      </c>
    </row>
    <row r="2599" spans="31:41" ht="15" customHeight="1">
      <c r="AE2599" s="106">
        <v>45889</v>
      </c>
      <c r="AF2599" s="107" t="s">
        <v>391</v>
      </c>
      <c r="AG2599" s="107"/>
      <c r="AH2599" s="107">
        <v>4041</v>
      </c>
      <c r="AI2599" s="107">
        <v>10</v>
      </c>
      <c r="AJ2599" s="108">
        <v>6</v>
      </c>
      <c r="AK2599" s="108">
        <v>14</v>
      </c>
      <c r="AL2599" s="108">
        <v>8</v>
      </c>
      <c r="AM2599" s="107" t="s">
        <v>62</v>
      </c>
      <c r="AN2599" s="107" t="s">
        <v>49</v>
      </c>
      <c r="AO2599" s="109">
        <v>4041</v>
      </c>
    </row>
    <row r="2600" spans="31:41" ht="15" customHeight="1">
      <c r="AE2600" s="106">
        <v>45889</v>
      </c>
      <c r="AF2600" s="107" t="s">
        <v>56</v>
      </c>
      <c r="AG2600" s="107"/>
      <c r="AH2600" s="107">
        <v>4041</v>
      </c>
      <c r="AI2600" s="107">
        <v>10</v>
      </c>
      <c r="AJ2600" s="108">
        <v>7.45</v>
      </c>
      <c r="AK2600" s="108">
        <v>15.45</v>
      </c>
      <c r="AL2600" s="108">
        <v>7.25</v>
      </c>
      <c r="AM2600" s="107" t="s">
        <v>62</v>
      </c>
      <c r="AN2600" s="107" t="s">
        <v>49</v>
      </c>
      <c r="AO2600" s="109">
        <v>4041</v>
      </c>
    </row>
    <row r="2601" spans="31:41" ht="15" customHeight="1">
      <c r="AE2601" s="106">
        <v>45889</v>
      </c>
      <c r="AF2601" s="107" t="s">
        <v>114</v>
      </c>
      <c r="AG2601" s="107"/>
      <c r="AH2601" s="107">
        <v>23134</v>
      </c>
      <c r="AI2601" s="107">
        <v>20</v>
      </c>
      <c r="AJ2601" s="108">
        <v>6.45</v>
      </c>
      <c r="AK2601" s="108">
        <v>14</v>
      </c>
      <c r="AL2601" s="108">
        <v>7.25</v>
      </c>
      <c r="AM2601" s="107" t="s">
        <v>156</v>
      </c>
      <c r="AN2601" s="107" t="s">
        <v>49</v>
      </c>
      <c r="AO2601" s="109" t="s">
        <v>46</v>
      </c>
    </row>
    <row r="2602" spans="31:41" ht="15" customHeight="1">
      <c r="AE2602" s="106">
        <v>45889</v>
      </c>
      <c r="AF2602" s="107" t="s">
        <v>50</v>
      </c>
      <c r="AG2602" s="107"/>
      <c r="AH2602" s="107">
        <v>4041</v>
      </c>
      <c r="AI2602" s="107">
        <v>10</v>
      </c>
      <c r="AJ2602" s="108">
        <v>6</v>
      </c>
      <c r="AK2602" s="108">
        <v>14</v>
      </c>
      <c r="AL2602" s="108">
        <v>8</v>
      </c>
      <c r="AM2602" s="107" t="s">
        <v>62</v>
      </c>
      <c r="AN2602" s="107" t="s">
        <v>49</v>
      </c>
      <c r="AO2602" s="109">
        <v>4041</v>
      </c>
    </row>
    <row r="2603" spans="31:41" ht="15" customHeight="1">
      <c r="AE2603" s="106">
        <v>45889</v>
      </c>
      <c r="AF2603" s="107" t="s">
        <v>110</v>
      </c>
      <c r="AG2603" s="107"/>
      <c r="AH2603" s="107">
        <v>23134</v>
      </c>
      <c r="AI2603" s="107">
        <v>10</v>
      </c>
      <c r="AJ2603" s="108">
        <v>8</v>
      </c>
      <c r="AK2603" s="108">
        <v>14</v>
      </c>
      <c r="AL2603" s="108">
        <v>6</v>
      </c>
      <c r="AM2603" s="107" t="s">
        <v>111</v>
      </c>
      <c r="AN2603" s="107" t="s">
        <v>49</v>
      </c>
      <c r="AO2603" s="109" t="s">
        <v>61</v>
      </c>
    </row>
    <row r="2604" spans="31:41" ht="15" customHeight="1">
      <c r="AE2604" s="106">
        <v>45889</v>
      </c>
      <c r="AF2604" s="107" t="s">
        <v>51</v>
      </c>
      <c r="AG2604" s="107"/>
      <c r="AH2604" s="107">
        <v>4041</v>
      </c>
      <c r="AI2604" s="107">
        <v>10</v>
      </c>
      <c r="AJ2604" s="108">
        <v>8</v>
      </c>
      <c r="AK2604" s="108">
        <v>14</v>
      </c>
      <c r="AL2604" s="108">
        <v>6</v>
      </c>
      <c r="AM2604" s="107" t="s">
        <v>62</v>
      </c>
      <c r="AN2604" s="107" t="s">
        <v>49</v>
      </c>
      <c r="AO2604" s="109">
        <v>4041</v>
      </c>
    </row>
    <row r="2605" spans="31:41" ht="15" customHeight="1">
      <c r="AE2605" s="106">
        <v>45890</v>
      </c>
      <c r="AF2605" s="107" t="s">
        <v>114</v>
      </c>
      <c r="AG2605" s="107" t="s">
        <v>58</v>
      </c>
      <c r="AH2605" s="107">
        <v>4044</v>
      </c>
      <c r="AI2605" s="107">
        <v>10</v>
      </c>
      <c r="AJ2605" s="108">
        <v>6</v>
      </c>
      <c r="AK2605" s="108">
        <v>6.15</v>
      </c>
      <c r="AL2605" s="108">
        <v>0.5</v>
      </c>
      <c r="AM2605" s="107" t="s">
        <v>48</v>
      </c>
      <c r="AN2605" s="107" t="s">
        <v>49</v>
      </c>
      <c r="AO2605" s="109">
        <v>404</v>
      </c>
    </row>
    <row r="2606" spans="31:41" ht="15" customHeight="1">
      <c r="AE2606" s="106">
        <v>45890</v>
      </c>
      <c r="AF2606" s="107" t="s">
        <v>107</v>
      </c>
      <c r="AG2606" s="107" t="s">
        <v>155</v>
      </c>
      <c r="AH2606" s="107">
        <v>4042</v>
      </c>
      <c r="AI2606" s="107">
        <v>10</v>
      </c>
      <c r="AJ2606" s="108"/>
      <c r="AK2606" s="108"/>
      <c r="AL2606" s="108">
        <v>16</v>
      </c>
      <c r="AM2606" s="107" t="s">
        <v>53</v>
      </c>
      <c r="AN2606" s="107" t="s">
        <v>49</v>
      </c>
      <c r="AO2606" s="109">
        <v>404</v>
      </c>
    </row>
    <row r="2607" spans="31:41" ht="15" customHeight="1">
      <c r="AE2607" s="106">
        <v>45890</v>
      </c>
      <c r="AF2607" s="107" t="s">
        <v>94</v>
      </c>
      <c r="AG2607" s="107" t="s">
        <v>75</v>
      </c>
      <c r="AH2607" s="107">
        <v>4042</v>
      </c>
      <c r="AI2607" s="107">
        <v>10</v>
      </c>
      <c r="AJ2607" s="108"/>
      <c r="AK2607" s="108"/>
      <c r="AL2607" s="108">
        <v>16</v>
      </c>
      <c r="AM2607" s="107" t="s">
        <v>53</v>
      </c>
      <c r="AN2607" s="107" t="s">
        <v>49</v>
      </c>
      <c r="AO2607" s="109">
        <v>404</v>
      </c>
    </row>
    <row r="2608" spans="31:41" ht="15" customHeight="1">
      <c r="AE2608" s="106">
        <v>45890</v>
      </c>
      <c r="AF2608" s="107" t="s">
        <v>144</v>
      </c>
      <c r="AG2608" s="107" t="s">
        <v>63</v>
      </c>
      <c r="AH2608" s="107">
        <v>4042</v>
      </c>
      <c r="AI2608" s="107">
        <v>10</v>
      </c>
      <c r="AJ2608" s="108"/>
      <c r="AK2608" s="108"/>
      <c r="AL2608" s="108">
        <v>16</v>
      </c>
      <c r="AM2608" s="107" t="s">
        <v>53</v>
      </c>
      <c r="AN2608" s="107" t="s">
        <v>49</v>
      </c>
      <c r="AO2608" s="109">
        <v>404</v>
      </c>
    </row>
    <row r="2609" spans="31:41" ht="15" customHeight="1">
      <c r="AE2609" s="106">
        <v>45890</v>
      </c>
      <c r="AF2609" s="107" t="s">
        <v>267</v>
      </c>
      <c r="AG2609" s="107" t="s">
        <v>109</v>
      </c>
      <c r="AH2609" s="107">
        <v>4042</v>
      </c>
      <c r="AI2609" s="107">
        <v>10</v>
      </c>
      <c r="AJ2609" s="108"/>
      <c r="AK2609" s="108"/>
      <c r="AL2609" s="108">
        <v>16</v>
      </c>
      <c r="AM2609" s="107" t="s">
        <v>53</v>
      </c>
      <c r="AN2609" s="107" t="s">
        <v>49</v>
      </c>
      <c r="AO2609" s="109">
        <v>404</v>
      </c>
    </row>
    <row r="2610" spans="31:41" ht="15" customHeight="1">
      <c r="AE2610" s="106">
        <v>45890</v>
      </c>
      <c r="AF2610" s="107" t="s">
        <v>43</v>
      </c>
      <c r="AG2610" s="107" t="s">
        <v>264</v>
      </c>
      <c r="AH2610" s="107">
        <v>4042</v>
      </c>
      <c r="AI2610" s="107">
        <v>10</v>
      </c>
      <c r="AJ2610" s="108"/>
      <c r="AK2610" s="108"/>
      <c r="AL2610" s="108">
        <v>16</v>
      </c>
      <c r="AM2610" s="107" t="s">
        <v>53</v>
      </c>
      <c r="AN2610" s="107" t="s">
        <v>49</v>
      </c>
      <c r="AO2610" s="109">
        <v>404</v>
      </c>
    </row>
    <row r="2611" spans="31:41" ht="15" customHeight="1">
      <c r="AE2611" s="106">
        <v>45890</v>
      </c>
      <c r="AF2611" s="107" t="s">
        <v>59</v>
      </c>
      <c r="AG2611" s="107" t="s">
        <v>338</v>
      </c>
      <c r="AH2611" s="107">
        <v>4042</v>
      </c>
      <c r="AI2611" s="107">
        <v>10</v>
      </c>
      <c r="AJ2611" s="108"/>
      <c r="AK2611" s="108"/>
      <c r="AL2611" s="108">
        <v>16</v>
      </c>
      <c r="AM2611" s="107" t="s">
        <v>53</v>
      </c>
      <c r="AN2611" s="107" t="s">
        <v>49</v>
      </c>
      <c r="AO2611" s="109">
        <v>404</v>
      </c>
    </row>
    <row r="2612" spans="31:41" ht="15" customHeight="1">
      <c r="AE2612" s="106">
        <v>45890</v>
      </c>
      <c r="AF2612" s="107" t="s">
        <v>66</v>
      </c>
      <c r="AG2612" s="107" t="s">
        <v>402</v>
      </c>
      <c r="AH2612" s="107">
        <v>4042</v>
      </c>
      <c r="AI2612" s="107">
        <v>10</v>
      </c>
      <c r="AJ2612" s="108"/>
      <c r="AK2612" s="108"/>
      <c r="AL2612" s="108">
        <v>16</v>
      </c>
      <c r="AM2612" s="107" t="s">
        <v>53</v>
      </c>
      <c r="AN2612" s="107" t="s">
        <v>49</v>
      </c>
      <c r="AO2612" s="109">
        <v>404</v>
      </c>
    </row>
    <row r="2613" spans="31:41" ht="15" customHeight="1">
      <c r="AE2613" s="106">
        <v>45890</v>
      </c>
      <c r="AF2613" s="107" t="s">
        <v>78</v>
      </c>
      <c r="AG2613" s="107" t="s">
        <v>309</v>
      </c>
      <c r="AH2613" s="107">
        <v>4042</v>
      </c>
      <c r="AI2613" s="107">
        <v>10</v>
      </c>
      <c r="AJ2613" s="108"/>
      <c r="AK2613" s="108"/>
      <c r="AL2613" s="108">
        <v>16</v>
      </c>
      <c r="AM2613" s="107" t="s">
        <v>53</v>
      </c>
      <c r="AN2613" s="107" t="s">
        <v>49</v>
      </c>
      <c r="AO2613" s="109">
        <v>404</v>
      </c>
    </row>
    <row r="2614" spans="31:41" ht="15" customHeight="1">
      <c r="AE2614" s="106">
        <v>45890</v>
      </c>
      <c r="AF2614" s="107" t="s">
        <v>112</v>
      </c>
      <c r="AG2614" s="107" t="s">
        <v>69</v>
      </c>
      <c r="AH2614" s="107">
        <v>4042</v>
      </c>
      <c r="AI2614" s="107">
        <v>10</v>
      </c>
      <c r="AJ2614" s="108"/>
      <c r="AK2614" s="108"/>
      <c r="AL2614" s="108">
        <v>16</v>
      </c>
      <c r="AM2614" s="107" t="s">
        <v>53</v>
      </c>
      <c r="AN2614" s="107" t="s">
        <v>49</v>
      </c>
      <c r="AO2614" s="109">
        <v>404</v>
      </c>
    </row>
    <row r="2615" spans="31:41" ht="15" customHeight="1">
      <c r="AE2615" s="106">
        <v>45890</v>
      </c>
      <c r="AF2615" s="107" t="s">
        <v>143</v>
      </c>
      <c r="AG2615" s="107"/>
      <c r="AH2615" s="107">
        <v>4042</v>
      </c>
      <c r="AI2615" s="107">
        <v>10</v>
      </c>
      <c r="AJ2615" s="108"/>
      <c r="AK2615" s="108"/>
      <c r="AL2615" s="108">
        <v>8</v>
      </c>
      <c r="AM2615" s="107" t="s">
        <v>53</v>
      </c>
      <c r="AN2615" s="107" t="s">
        <v>49</v>
      </c>
      <c r="AO2615" s="109">
        <v>404</v>
      </c>
    </row>
    <row r="2616" spans="31:41" ht="15" customHeight="1">
      <c r="AE2616" s="106">
        <v>45890</v>
      </c>
      <c r="AF2616" s="107" t="s">
        <v>54</v>
      </c>
      <c r="AG2616" s="107" t="s">
        <v>157</v>
      </c>
      <c r="AH2616" s="107">
        <v>4043</v>
      </c>
      <c r="AI2616" s="107">
        <v>10</v>
      </c>
      <c r="AJ2616" s="108"/>
      <c r="AK2616" s="108"/>
      <c r="AL2616" s="108">
        <v>16</v>
      </c>
      <c r="AM2616" s="107" t="s">
        <v>22</v>
      </c>
      <c r="AN2616" s="107" t="s">
        <v>49</v>
      </c>
      <c r="AO2616" s="109">
        <v>404</v>
      </c>
    </row>
    <row r="2617" spans="31:41" ht="15" customHeight="1">
      <c r="AE2617" s="106">
        <v>45890</v>
      </c>
      <c r="AF2617" s="107" t="s">
        <v>194</v>
      </c>
      <c r="AG2617" s="107"/>
      <c r="AH2617" s="107">
        <v>4043</v>
      </c>
      <c r="AI2617" s="107">
        <v>10</v>
      </c>
      <c r="AJ2617" s="108"/>
      <c r="AK2617" s="108"/>
      <c r="AL2617" s="108">
        <v>8</v>
      </c>
      <c r="AM2617" s="107" t="s">
        <v>22</v>
      </c>
      <c r="AN2617" s="107" t="s">
        <v>49</v>
      </c>
      <c r="AO2617" s="109">
        <v>404</v>
      </c>
    </row>
    <row r="2618" spans="31:41" ht="15" customHeight="1">
      <c r="AE2618" s="106">
        <v>45890</v>
      </c>
      <c r="AF2618" s="107" t="s">
        <v>82</v>
      </c>
      <c r="AG2618" s="107" t="s">
        <v>385</v>
      </c>
      <c r="AH2618" s="107">
        <v>5400261354</v>
      </c>
      <c r="AI2618" s="107">
        <v>10</v>
      </c>
      <c r="AJ2618" s="108">
        <v>6</v>
      </c>
      <c r="AK2618" s="108">
        <v>14</v>
      </c>
      <c r="AL2618" s="108">
        <v>16</v>
      </c>
      <c r="AM2618" s="107" t="s">
        <v>355</v>
      </c>
      <c r="AN2618" s="107" t="s">
        <v>91</v>
      </c>
      <c r="AO2618" s="109" t="s">
        <v>61</v>
      </c>
    </row>
    <row r="2619" spans="31:41" ht="15" customHeight="1">
      <c r="AE2619" s="106">
        <v>45890</v>
      </c>
      <c r="AF2619" s="107" t="s">
        <v>51</v>
      </c>
      <c r="AG2619" s="107" t="s">
        <v>110</v>
      </c>
      <c r="AH2619" s="107">
        <v>5400259187</v>
      </c>
      <c r="AI2619" s="107">
        <v>10</v>
      </c>
      <c r="AJ2619" s="108">
        <v>6</v>
      </c>
      <c r="AK2619" s="108">
        <v>8</v>
      </c>
      <c r="AL2619" s="108">
        <v>4</v>
      </c>
      <c r="AM2619" s="107" t="s">
        <v>339</v>
      </c>
      <c r="AN2619" s="107" t="s">
        <v>45</v>
      </c>
      <c r="AO2619" s="109" t="s">
        <v>61</v>
      </c>
    </row>
    <row r="2620" spans="31:41" ht="15" customHeight="1">
      <c r="AE2620" s="106">
        <v>45890</v>
      </c>
      <c r="AF2620" s="107" t="s">
        <v>51</v>
      </c>
      <c r="AG2620" s="107" t="s">
        <v>110</v>
      </c>
      <c r="AH2620" s="107">
        <v>5400260586</v>
      </c>
      <c r="AI2620" s="107">
        <v>10</v>
      </c>
      <c r="AJ2620" s="108">
        <v>8</v>
      </c>
      <c r="AK2620" s="108">
        <v>9</v>
      </c>
      <c r="AL2620" s="108">
        <v>2</v>
      </c>
      <c r="AM2620" s="107" t="s">
        <v>403</v>
      </c>
      <c r="AN2620" s="107" t="s">
        <v>45</v>
      </c>
      <c r="AO2620" s="109" t="s">
        <v>61</v>
      </c>
    </row>
    <row r="2621" spans="31:41" ht="15" customHeight="1">
      <c r="AE2621" s="106">
        <v>45890</v>
      </c>
      <c r="AF2621" s="107" t="s">
        <v>72</v>
      </c>
      <c r="AG2621" s="107" t="s">
        <v>73</v>
      </c>
      <c r="AH2621" s="107">
        <v>5400259314</v>
      </c>
      <c r="AI2621" s="107">
        <v>10</v>
      </c>
      <c r="AJ2621" s="108">
        <v>6</v>
      </c>
      <c r="AK2621" s="108">
        <v>8</v>
      </c>
      <c r="AL2621" s="108">
        <v>4</v>
      </c>
      <c r="AM2621" s="107" t="s">
        <v>404</v>
      </c>
      <c r="AN2621" s="107" t="s">
        <v>45</v>
      </c>
      <c r="AO2621" s="109" t="s">
        <v>124</v>
      </c>
    </row>
    <row r="2622" spans="31:41" ht="15" customHeight="1">
      <c r="AE2622" s="106">
        <v>45890</v>
      </c>
      <c r="AF2622" s="107" t="s">
        <v>72</v>
      </c>
      <c r="AG2622" s="107" t="s">
        <v>73</v>
      </c>
      <c r="AH2622" s="107">
        <v>5400259463</v>
      </c>
      <c r="AI2622" s="107">
        <v>10</v>
      </c>
      <c r="AJ2622" s="108">
        <v>8</v>
      </c>
      <c r="AK2622" s="108">
        <v>14</v>
      </c>
      <c r="AL2622" s="108">
        <v>12</v>
      </c>
      <c r="AM2622" s="107" t="s">
        <v>368</v>
      </c>
      <c r="AN2622" s="107" t="s">
        <v>45</v>
      </c>
      <c r="AO2622" s="109" t="s">
        <v>61</v>
      </c>
    </row>
    <row r="2623" spans="31:41" ht="15" customHeight="1">
      <c r="AE2623" s="106">
        <v>45890</v>
      </c>
      <c r="AF2623" s="107" t="s">
        <v>64</v>
      </c>
      <c r="AG2623" s="107" t="s">
        <v>77</v>
      </c>
      <c r="AH2623" s="107">
        <v>5400248544</v>
      </c>
      <c r="AI2623" s="107">
        <v>10</v>
      </c>
      <c r="AJ2623" s="108">
        <v>6</v>
      </c>
      <c r="AK2623" s="108">
        <v>14</v>
      </c>
      <c r="AL2623" s="108">
        <v>16</v>
      </c>
      <c r="AM2623" s="107" t="s">
        <v>388</v>
      </c>
      <c r="AN2623" s="107" t="s">
        <v>45</v>
      </c>
      <c r="AO2623" s="109" t="s">
        <v>46</v>
      </c>
    </row>
    <row r="2624" spans="31:41" ht="15" customHeight="1">
      <c r="AE2624" s="106">
        <v>45890</v>
      </c>
      <c r="AF2624" s="107" t="s">
        <v>115</v>
      </c>
      <c r="AG2624" s="107" t="s">
        <v>383</v>
      </c>
      <c r="AH2624" s="107">
        <v>5400248544</v>
      </c>
      <c r="AI2624" s="107">
        <v>10</v>
      </c>
      <c r="AJ2624" s="108">
        <v>6</v>
      </c>
      <c r="AK2624" s="108">
        <v>14</v>
      </c>
      <c r="AL2624" s="108">
        <v>16</v>
      </c>
      <c r="AM2624" s="107" t="s">
        <v>388</v>
      </c>
      <c r="AN2624" s="107" t="s">
        <v>45</v>
      </c>
      <c r="AO2624" s="109" t="s">
        <v>46</v>
      </c>
    </row>
    <row r="2625" spans="31:41" ht="15" customHeight="1">
      <c r="AE2625" s="106">
        <v>45890</v>
      </c>
      <c r="AF2625" s="107" t="s">
        <v>88</v>
      </c>
      <c r="AG2625" s="107"/>
      <c r="AH2625" s="107">
        <v>5400248544</v>
      </c>
      <c r="AI2625" s="107">
        <v>10</v>
      </c>
      <c r="AJ2625" s="108">
        <v>6</v>
      </c>
      <c r="AK2625" s="108">
        <v>14</v>
      </c>
      <c r="AL2625" s="108">
        <v>8</v>
      </c>
      <c r="AM2625" s="107" t="s">
        <v>388</v>
      </c>
      <c r="AN2625" s="107" t="s">
        <v>45</v>
      </c>
      <c r="AO2625" s="109" t="s">
        <v>46</v>
      </c>
    </row>
    <row r="2626" spans="31:41" ht="15" customHeight="1">
      <c r="AE2626" s="106">
        <v>45890</v>
      </c>
      <c r="AF2626" s="107" t="s">
        <v>89</v>
      </c>
      <c r="AG2626" s="107"/>
      <c r="AH2626" s="107">
        <v>5400261041</v>
      </c>
      <c r="AI2626" s="107">
        <v>10</v>
      </c>
      <c r="AJ2626" s="108">
        <v>6</v>
      </c>
      <c r="AK2626" s="108">
        <v>14</v>
      </c>
      <c r="AL2626" s="108">
        <v>8</v>
      </c>
      <c r="AM2626" s="107" t="s">
        <v>353</v>
      </c>
      <c r="AN2626" s="107" t="s">
        <v>91</v>
      </c>
      <c r="AO2626" s="109" t="s">
        <v>61</v>
      </c>
    </row>
    <row r="2627" spans="31:41" ht="15" customHeight="1">
      <c r="AE2627" s="106">
        <v>45890</v>
      </c>
      <c r="AF2627" s="107" t="s">
        <v>58</v>
      </c>
      <c r="AG2627" s="107"/>
      <c r="AH2627" s="107">
        <v>5400260475</v>
      </c>
      <c r="AI2627" s="107">
        <v>10</v>
      </c>
      <c r="AJ2627" s="108">
        <v>6.15</v>
      </c>
      <c r="AK2627" s="108">
        <v>14</v>
      </c>
      <c r="AL2627" s="108">
        <v>7.75</v>
      </c>
      <c r="AM2627" s="107" t="s">
        <v>405</v>
      </c>
      <c r="AN2627" s="107" t="s">
        <v>45</v>
      </c>
      <c r="AO2627" s="109" t="s">
        <v>61</v>
      </c>
    </row>
    <row r="2628" spans="31:41" ht="15" customHeight="1">
      <c r="AE2628" s="106">
        <v>45890</v>
      </c>
      <c r="AF2628" s="107" t="s">
        <v>162</v>
      </c>
      <c r="AG2628" s="107"/>
      <c r="AH2628" s="107">
        <v>5400260475</v>
      </c>
      <c r="AI2628" s="107">
        <v>10</v>
      </c>
      <c r="AJ2628" s="108">
        <v>6</v>
      </c>
      <c r="AK2628" s="108">
        <v>14</v>
      </c>
      <c r="AL2628" s="108">
        <v>8</v>
      </c>
      <c r="AM2628" s="107" t="s">
        <v>405</v>
      </c>
      <c r="AN2628" s="107" t="s">
        <v>45</v>
      </c>
      <c r="AO2628" s="109" t="s">
        <v>61</v>
      </c>
    </row>
    <row r="2629" spans="31:41" ht="15" customHeight="1">
      <c r="AE2629" s="106">
        <v>45890</v>
      </c>
      <c r="AF2629" s="107" t="s">
        <v>399</v>
      </c>
      <c r="AG2629" s="107"/>
      <c r="AH2629" s="107">
        <v>5400255927</v>
      </c>
      <c r="AI2629" s="107">
        <v>10</v>
      </c>
      <c r="AJ2629" s="108">
        <v>7.45</v>
      </c>
      <c r="AK2629" s="108">
        <v>16.45</v>
      </c>
      <c r="AL2629" s="108">
        <v>8.25</v>
      </c>
      <c r="AM2629" s="107" t="s">
        <v>176</v>
      </c>
      <c r="AN2629" s="107" t="s">
        <v>45</v>
      </c>
      <c r="AO2629" s="109" t="s">
        <v>119</v>
      </c>
    </row>
    <row r="2630" spans="31:41" ht="15" customHeight="1">
      <c r="AE2630" s="106">
        <v>45890</v>
      </c>
      <c r="AF2630" s="107" t="s">
        <v>65</v>
      </c>
      <c r="AG2630" s="107" t="s">
        <v>84</v>
      </c>
      <c r="AH2630" s="107">
        <v>5400259463</v>
      </c>
      <c r="AI2630" s="107">
        <v>10</v>
      </c>
      <c r="AJ2630" s="108">
        <v>6</v>
      </c>
      <c r="AK2630" s="108">
        <v>12</v>
      </c>
      <c r="AL2630" s="108">
        <v>12</v>
      </c>
      <c r="AM2630" s="107" t="s">
        <v>368</v>
      </c>
      <c r="AN2630" s="107" t="s">
        <v>45</v>
      </c>
      <c r="AO2630" s="109" t="s">
        <v>61</v>
      </c>
    </row>
    <row r="2631" spans="31:41" ht="15" customHeight="1">
      <c r="AE2631" s="106">
        <v>45890</v>
      </c>
      <c r="AF2631" s="107" t="s">
        <v>65</v>
      </c>
      <c r="AG2631" s="107" t="s">
        <v>84</v>
      </c>
      <c r="AH2631" s="107">
        <v>5400259447</v>
      </c>
      <c r="AI2631" s="107">
        <v>10</v>
      </c>
      <c r="AJ2631" s="108">
        <v>12</v>
      </c>
      <c r="AK2631" s="108">
        <v>14</v>
      </c>
      <c r="AL2631" s="108">
        <v>4</v>
      </c>
      <c r="AM2631" s="107" t="s">
        <v>350</v>
      </c>
      <c r="AN2631" s="107" t="s">
        <v>45</v>
      </c>
      <c r="AO2631" s="109" t="s">
        <v>61</v>
      </c>
    </row>
    <row r="2632" spans="31:41" ht="15" customHeight="1">
      <c r="AE2632" s="106">
        <v>45890</v>
      </c>
      <c r="AF2632" s="107" t="s">
        <v>68</v>
      </c>
      <c r="AG2632" s="107"/>
      <c r="AH2632" s="107">
        <v>4047</v>
      </c>
      <c r="AI2632" s="107">
        <v>10</v>
      </c>
      <c r="AJ2632" s="108">
        <v>6</v>
      </c>
      <c r="AK2632" s="108">
        <v>10</v>
      </c>
      <c r="AL2632" s="108">
        <v>4</v>
      </c>
      <c r="AM2632" s="107" t="s">
        <v>70</v>
      </c>
      <c r="AN2632" s="107" t="s">
        <v>49</v>
      </c>
      <c r="AO2632" s="109">
        <v>4047</v>
      </c>
    </row>
    <row r="2633" spans="31:41" ht="15" customHeight="1">
      <c r="AE2633" s="106">
        <v>45890</v>
      </c>
      <c r="AF2633" s="107" t="s">
        <v>68</v>
      </c>
      <c r="AG2633" s="107" t="s">
        <v>277</v>
      </c>
      <c r="AH2633" s="107">
        <v>5400260605</v>
      </c>
      <c r="AI2633" s="107">
        <v>10</v>
      </c>
      <c r="AJ2633" s="108">
        <v>10</v>
      </c>
      <c r="AK2633" s="108">
        <v>14</v>
      </c>
      <c r="AL2633" s="108">
        <v>8</v>
      </c>
      <c r="AM2633" s="107" t="s">
        <v>406</v>
      </c>
      <c r="AN2633" s="107" t="s">
        <v>45</v>
      </c>
      <c r="AO2633" s="109" t="s">
        <v>119</v>
      </c>
    </row>
    <row r="2634" spans="31:41" ht="15" customHeight="1">
      <c r="AE2634" s="106">
        <v>45890</v>
      </c>
      <c r="AF2634" s="107" t="s">
        <v>114</v>
      </c>
      <c r="AG2634" s="107"/>
      <c r="AH2634" s="107">
        <v>23134</v>
      </c>
      <c r="AI2634" s="107">
        <v>20</v>
      </c>
      <c r="AJ2634" s="108">
        <v>6.15</v>
      </c>
      <c r="AK2634" s="108">
        <v>14</v>
      </c>
      <c r="AL2634" s="108">
        <v>7.75</v>
      </c>
      <c r="AM2634" s="107" t="s">
        <v>156</v>
      </c>
      <c r="AN2634" s="107" t="s">
        <v>49</v>
      </c>
      <c r="AO2634" s="109" t="s">
        <v>46</v>
      </c>
    </row>
    <row r="2635" spans="31:41" ht="15" customHeight="1">
      <c r="AE2635" s="106">
        <v>45890</v>
      </c>
      <c r="AF2635" s="107" t="s">
        <v>50</v>
      </c>
      <c r="AG2635" s="107" t="s">
        <v>108</v>
      </c>
      <c r="AH2635" s="107">
        <v>4041</v>
      </c>
      <c r="AI2635" s="107">
        <v>10</v>
      </c>
      <c r="AJ2635" s="108">
        <v>6</v>
      </c>
      <c r="AK2635" s="108">
        <v>14</v>
      </c>
      <c r="AL2635" s="108">
        <v>16</v>
      </c>
      <c r="AM2635" s="107" t="s">
        <v>62</v>
      </c>
      <c r="AN2635" s="107" t="s">
        <v>49</v>
      </c>
      <c r="AO2635" s="109">
        <v>4041</v>
      </c>
    </row>
    <row r="2636" spans="31:41" ht="15" customHeight="1">
      <c r="AE2636" s="106">
        <v>45890</v>
      </c>
      <c r="AF2636" s="107" t="s">
        <v>113</v>
      </c>
      <c r="AG2636" s="107" t="s">
        <v>56</v>
      </c>
      <c r="AH2636" s="107">
        <v>4041</v>
      </c>
      <c r="AI2636" s="107">
        <v>10</v>
      </c>
      <c r="AJ2636" s="108">
        <v>7.45</v>
      </c>
      <c r="AK2636" s="108">
        <v>16.45</v>
      </c>
      <c r="AL2636" s="108">
        <v>16.5</v>
      </c>
      <c r="AM2636" s="107" t="s">
        <v>62</v>
      </c>
      <c r="AN2636" s="107" t="s">
        <v>49</v>
      </c>
      <c r="AO2636" s="109">
        <v>4041</v>
      </c>
    </row>
    <row r="2637" spans="31:41" ht="15" customHeight="1">
      <c r="AE2637" s="106">
        <v>45890</v>
      </c>
      <c r="AF2637" s="107" t="s">
        <v>110</v>
      </c>
      <c r="AG2637" s="107"/>
      <c r="AH2637" s="107">
        <v>23134</v>
      </c>
      <c r="AI2637" s="107">
        <v>10</v>
      </c>
      <c r="AJ2637" s="108">
        <v>9</v>
      </c>
      <c r="AK2637" s="108">
        <v>14</v>
      </c>
      <c r="AL2637" s="108">
        <v>5</v>
      </c>
      <c r="AM2637" s="107" t="s">
        <v>111</v>
      </c>
      <c r="AN2637" s="107" t="s">
        <v>49</v>
      </c>
      <c r="AO2637" s="109" t="s">
        <v>61</v>
      </c>
    </row>
    <row r="2638" spans="31:41" ht="15" customHeight="1">
      <c r="AE2638" s="106">
        <v>45890</v>
      </c>
      <c r="AF2638" s="107" t="s">
        <v>51</v>
      </c>
      <c r="AG2638" s="107"/>
      <c r="AH2638" s="107">
        <v>4041</v>
      </c>
      <c r="AI2638" s="107">
        <v>10</v>
      </c>
      <c r="AJ2638" s="108">
        <v>9</v>
      </c>
      <c r="AK2638" s="108">
        <v>14</v>
      </c>
      <c r="AL2638" s="108">
        <v>5</v>
      </c>
      <c r="AM2638" s="107" t="s">
        <v>62</v>
      </c>
      <c r="AN2638" s="107" t="s">
        <v>49</v>
      </c>
      <c r="AO2638" s="109">
        <v>4041</v>
      </c>
    </row>
    <row r="2639" spans="31:41" ht="15" customHeight="1">
      <c r="AE2639" s="106">
        <v>45890</v>
      </c>
      <c r="AF2639" s="107" t="s">
        <v>72</v>
      </c>
      <c r="AG2639" s="107"/>
      <c r="AH2639" s="107">
        <v>4041</v>
      </c>
      <c r="AI2639" s="107">
        <v>10</v>
      </c>
      <c r="AJ2639" s="108">
        <v>14</v>
      </c>
      <c r="AK2639" s="108">
        <v>14.3</v>
      </c>
      <c r="AL2639" s="108">
        <v>0.5</v>
      </c>
      <c r="AM2639" s="107" t="s">
        <v>62</v>
      </c>
      <c r="AN2639" s="107" t="s">
        <v>49</v>
      </c>
      <c r="AO2639" s="109">
        <v>4041</v>
      </c>
    </row>
    <row r="2640" spans="31:41" ht="15" customHeight="1">
      <c r="AE2640" s="106">
        <v>45890</v>
      </c>
      <c r="AF2640" s="107" t="s">
        <v>378</v>
      </c>
      <c r="AG2640" s="107" t="s">
        <v>99</v>
      </c>
      <c r="AH2640" s="107">
        <v>5400259470</v>
      </c>
      <c r="AI2640" s="107">
        <v>10</v>
      </c>
      <c r="AJ2640" s="108">
        <v>6</v>
      </c>
      <c r="AK2640" s="108">
        <v>14</v>
      </c>
      <c r="AL2640" s="108">
        <v>16</v>
      </c>
      <c r="AM2640" s="107" t="s">
        <v>366</v>
      </c>
      <c r="AN2640" s="107" t="s">
        <v>45</v>
      </c>
      <c r="AO2640" s="109" t="s">
        <v>46</v>
      </c>
    </row>
    <row r="2641" spans="31:41" ht="15" customHeight="1">
      <c r="AE2641" s="106">
        <v>45890</v>
      </c>
      <c r="AF2641" s="107" t="s">
        <v>42</v>
      </c>
      <c r="AG2641" s="107" t="s">
        <v>87</v>
      </c>
      <c r="AH2641" s="107">
        <v>5400259464</v>
      </c>
      <c r="AI2641" s="107">
        <v>10</v>
      </c>
      <c r="AJ2641" s="108">
        <v>6</v>
      </c>
      <c r="AK2641" s="108">
        <v>14</v>
      </c>
      <c r="AL2641" s="108">
        <v>16</v>
      </c>
      <c r="AM2641" s="107" t="s">
        <v>359</v>
      </c>
      <c r="AN2641" s="107" t="s">
        <v>45</v>
      </c>
      <c r="AO2641" s="109" t="s">
        <v>46</v>
      </c>
    </row>
    <row r="2642" spans="31:41" ht="15" customHeight="1">
      <c r="AE2642" s="106">
        <v>45890</v>
      </c>
      <c r="AF2642" s="107" t="s">
        <v>102</v>
      </c>
      <c r="AG2642" s="107" t="s">
        <v>103</v>
      </c>
      <c r="AH2642" s="107">
        <v>5400259461</v>
      </c>
      <c r="AI2642" s="107">
        <v>10</v>
      </c>
      <c r="AJ2642" s="108">
        <v>6</v>
      </c>
      <c r="AK2642" s="108">
        <v>14</v>
      </c>
      <c r="AL2642" s="108">
        <v>16</v>
      </c>
      <c r="AM2642" s="107" t="s">
        <v>358</v>
      </c>
      <c r="AN2642" s="107" t="s">
        <v>45</v>
      </c>
      <c r="AO2642" s="109" t="s">
        <v>46</v>
      </c>
    </row>
    <row r="2643" spans="31:41" ht="15" customHeight="1">
      <c r="AE2643" s="106">
        <v>45890</v>
      </c>
      <c r="AF2643" s="107" t="s">
        <v>105</v>
      </c>
      <c r="AG2643" s="107" t="s">
        <v>52</v>
      </c>
      <c r="AH2643" s="107">
        <v>5400257401</v>
      </c>
      <c r="AI2643" s="107">
        <v>10</v>
      </c>
      <c r="AJ2643" s="108">
        <v>6</v>
      </c>
      <c r="AK2643" s="108">
        <v>14</v>
      </c>
      <c r="AL2643" s="108">
        <v>16</v>
      </c>
      <c r="AM2643" s="107" t="s">
        <v>252</v>
      </c>
      <c r="AN2643" s="107" t="s">
        <v>45</v>
      </c>
      <c r="AO2643" s="109" t="s">
        <v>46</v>
      </c>
    </row>
    <row r="2644" spans="31:41" ht="15" customHeight="1">
      <c r="AE2644" s="106">
        <v>45890</v>
      </c>
      <c r="AF2644" s="107" t="s">
        <v>100</v>
      </c>
      <c r="AG2644" s="107" t="s">
        <v>378</v>
      </c>
      <c r="AH2644" s="107">
        <v>5400261093</v>
      </c>
      <c r="AI2644" s="107">
        <v>10</v>
      </c>
      <c r="AJ2644" s="108">
        <v>14</v>
      </c>
      <c r="AK2644" s="108">
        <v>15</v>
      </c>
      <c r="AL2644" s="108">
        <v>2</v>
      </c>
      <c r="AM2644" s="107" t="s">
        <v>407</v>
      </c>
      <c r="AN2644" s="107" t="s">
        <v>45</v>
      </c>
      <c r="AO2644" s="109" t="s">
        <v>46</v>
      </c>
    </row>
    <row r="2645" spans="31:41" ht="15" customHeight="1">
      <c r="AE2645" s="106">
        <v>45890</v>
      </c>
      <c r="AF2645" s="107" t="s">
        <v>100</v>
      </c>
      <c r="AG2645" s="107"/>
      <c r="AH2645" s="107">
        <v>4041</v>
      </c>
      <c r="AI2645" s="107">
        <v>10</v>
      </c>
      <c r="AJ2645" s="108">
        <v>6</v>
      </c>
      <c r="AK2645" s="108">
        <v>14</v>
      </c>
      <c r="AL2645" s="108">
        <v>8</v>
      </c>
      <c r="AM2645" s="107" t="s">
        <v>62</v>
      </c>
      <c r="AN2645" s="107" t="s">
        <v>49</v>
      </c>
      <c r="AO2645" s="109">
        <v>4041</v>
      </c>
    </row>
    <row r="2646" spans="31:41" ht="15" customHeight="1">
      <c r="AE2646" s="106">
        <v>45890</v>
      </c>
      <c r="AF2646" s="107" t="s">
        <v>88</v>
      </c>
      <c r="AG2646" s="107"/>
      <c r="AH2646" s="107">
        <v>5400260654</v>
      </c>
      <c r="AI2646" s="107">
        <v>10</v>
      </c>
      <c r="AJ2646" s="108">
        <v>15.3</v>
      </c>
      <c r="AK2646" s="108">
        <v>19</v>
      </c>
      <c r="AL2646" s="108">
        <v>3.5</v>
      </c>
      <c r="AM2646" s="107" t="s">
        <v>408</v>
      </c>
      <c r="AN2646" s="107" t="s">
        <v>45</v>
      </c>
      <c r="AO2646" s="109" t="s">
        <v>46</v>
      </c>
    </row>
    <row r="2647" spans="31:41" ht="15" customHeight="1">
      <c r="AE2647" s="106">
        <v>45890</v>
      </c>
      <c r="AF2647" s="107" t="s">
        <v>100</v>
      </c>
      <c r="AG2647" s="107"/>
      <c r="AH2647" s="107">
        <v>5400260654</v>
      </c>
      <c r="AI2647" s="107">
        <v>10</v>
      </c>
      <c r="AJ2647" s="108">
        <v>16</v>
      </c>
      <c r="AK2647" s="108">
        <v>19</v>
      </c>
      <c r="AL2647" s="108">
        <v>3</v>
      </c>
      <c r="AM2647" s="107" t="s">
        <v>408</v>
      </c>
      <c r="AN2647" s="107" t="s">
        <v>45</v>
      </c>
      <c r="AO2647" s="109" t="s">
        <v>46</v>
      </c>
    </row>
    <row r="2648" spans="31:41" ht="15" customHeight="1">
      <c r="AE2648" s="106">
        <v>45891</v>
      </c>
      <c r="AF2648" s="107" t="s">
        <v>155</v>
      </c>
      <c r="AG2648" s="107" t="s">
        <v>94</v>
      </c>
      <c r="AH2648" s="107">
        <v>4042</v>
      </c>
      <c r="AI2648" s="107">
        <v>10</v>
      </c>
      <c r="AJ2648" s="108"/>
      <c r="AK2648" s="108"/>
      <c r="AL2648" s="108">
        <v>12</v>
      </c>
      <c r="AM2648" s="107" t="s">
        <v>53</v>
      </c>
      <c r="AN2648" s="107" t="s">
        <v>49</v>
      </c>
      <c r="AO2648" s="109">
        <v>404</v>
      </c>
    </row>
    <row r="2649" spans="31:41" ht="15" customHeight="1">
      <c r="AE2649" s="106">
        <v>45891</v>
      </c>
      <c r="AF2649" s="107" t="s">
        <v>75</v>
      </c>
      <c r="AG2649" s="107" t="s">
        <v>144</v>
      </c>
      <c r="AH2649" s="107">
        <v>4042</v>
      </c>
      <c r="AI2649" s="107">
        <v>10</v>
      </c>
      <c r="AJ2649" s="108"/>
      <c r="AK2649" s="108"/>
      <c r="AL2649" s="108">
        <v>12</v>
      </c>
      <c r="AM2649" s="107" t="s">
        <v>53</v>
      </c>
      <c r="AN2649" s="107" t="s">
        <v>49</v>
      </c>
      <c r="AO2649" s="109">
        <v>404</v>
      </c>
    </row>
    <row r="2650" spans="31:41" ht="15" customHeight="1">
      <c r="AE2650" s="106">
        <v>45891</v>
      </c>
      <c r="AF2650" s="107" t="s">
        <v>63</v>
      </c>
      <c r="AG2650" s="107" t="s">
        <v>267</v>
      </c>
      <c r="AH2650" s="107">
        <v>4042</v>
      </c>
      <c r="AI2650" s="107">
        <v>10</v>
      </c>
      <c r="AJ2650" s="108"/>
      <c r="AK2650" s="108"/>
      <c r="AL2650" s="108">
        <v>12</v>
      </c>
      <c r="AM2650" s="107" t="s">
        <v>53</v>
      </c>
      <c r="AN2650" s="107" t="s">
        <v>49</v>
      </c>
      <c r="AO2650" s="109">
        <v>404</v>
      </c>
    </row>
    <row r="2651" spans="31:41" ht="15" customHeight="1">
      <c r="AE2651" s="106">
        <v>45891</v>
      </c>
      <c r="AF2651" s="107" t="s">
        <v>115</v>
      </c>
      <c r="AG2651" s="107" t="s">
        <v>109</v>
      </c>
      <c r="AH2651" s="107">
        <v>4042</v>
      </c>
      <c r="AI2651" s="107">
        <v>10</v>
      </c>
      <c r="AJ2651" s="108"/>
      <c r="AK2651" s="108"/>
      <c r="AL2651" s="108">
        <v>12</v>
      </c>
      <c r="AM2651" s="107" t="s">
        <v>53</v>
      </c>
      <c r="AN2651" s="107" t="s">
        <v>49</v>
      </c>
      <c r="AO2651" s="109">
        <v>404</v>
      </c>
    </row>
    <row r="2652" spans="31:41" ht="15" customHeight="1">
      <c r="AE2652" s="106">
        <v>45891</v>
      </c>
      <c r="AF2652" s="107" t="s">
        <v>43</v>
      </c>
      <c r="AG2652" s="107" t="s">
        <v>264</v>
      </c>
      <c r="AH2652" s="107">
        <v>4042</v>
      </c>
      <c r="AI2652" s="107">
        <v>10</v>
      </c>
      <c r="AJ2652" s="108"/>
      <c r="AK2652" s="108"/>
      <c r="AL2652" s="108">
        <v>12</v>
      </c>
      <c r="AM2652" s="107" t="s">
        <v>53</v>
      </c>
      <c r="AN2652" s="107" t="s">
        <v>49</v>
      </c>
      <c r="AO2652" s="109">
        <v>404</v>
      </c>
    </row>
    <row r="2653" spans="31:41" ht="15" customHeight="1">
      <c r="AE2653" s="106">
        <v>45891</v>
      </c>
      <c r="AF2653" s="107" t="s">
        <v>59</v>
      </c>
      <c r="AG2653" s="107" t="s">
        <v>338</v>
      </c>
      <c r="AH2653" s="107">
        <v>4042</v>
      </c>
      <c r="AI2653" s="107">
        <v>10</v>
      </c>
      <c r="AJ2653" s="108"/>
      <c r="AK2653" s="108"/>
      <c r="AL2653" s="108">
        <v>12</v>
      </c>
      <c r="AM2653" s="107" t="s">
        <v>53</v>
      </c>
      <c r="AN2653" s="107" t="s">
        <v>49</v>
      </c>
      <c r="AO2653" s="109">
        <v>404</v>
      </c>
    </row>
    <row r="2654" spans="31:41" ht="15" customHeight="1">
      <c r="AE2654" s="106">
        <v>45891</v>
      </c>
      <c r="AF2654" s="107" t="s">
        <v>66</v>
      </c>
      <c r="AG2654" s="107" t="s">
        <v>100</v>
      </c>
      <c r="AH2654" s="107">
        <v>4042</v>
      </c>
      <c r="AI2654" s="107">
        <v>10</v>
      </c>
      <c r="AJ2654" s="108"/>
      <c r="AK2654" s="108"/>
      <c r="AL2654" s="108">
        <v>12</v>
      </c>
      <c r="AM2654" s="107" t="s">
        <v>53</v>
      </c>
      <c r="AN2654" s="107" t="s">
        <v>49</v>
      </c>
      <c r="AO2654" s="109">
        <v>404</v>
      </c>
    </row>
    <row r="2655" spans="31:41" ht="15" customHeight="1">
      <c r="AE2655" s="106">
        <v>45891</v>
      </c>
      <c r="AF2655" s="107" t="s">
        <v>78</v>
      </c>
      <c r="AG2655" s="107" t="s">
        <v>309</v>
      </c>
      <c r="AH2655" s="107">
        <v>4042</v>
      </c>
      <c r="AI2655" s="107">
        <v>10</v>
      </c>
      <c r="AJ2655" s="108"/>
      <c r="AK2655" s="108"/>
      <c r="AL2655" s="108">
        <v>12</v>
      </c>
      <c r="AM2655" s="107" t="s">
        <v>53</v>
      </c>
      <c r="AN2655" s="107" t="s">
        <v>49</v>
      </c>
      <c r="AO2655" s="109">
        <v>404</v>
      </c>
    </row>
    <row r="2656" spans="31:41" ht="15" customHeight="1">
      <c r="AE2656" s="106">
        <v>45891</v>
      </c>
      <c r="AF2656" s="107" t="s">
        <v>112</v>
      </c>
      <c r="AG2656" s="107" t="s">
        <v>69</v>
      </c>
      <c r="AH2656" s="107">
        <v>4042</v>
      </c>
      <c r="AI2656" s="107">
        <v>10</v>
      </c>
      <c r="AJ2656" s="108"/>
      <c r="AK2656" s="108"/>
      <c r="AL2656" s="108">
        <v>12</v>
      </c>
      <c r="AM2656" s="107" t="s">
        <v>53</v>
      </c>
      <c r="AN2656" s="107" t="s">
        <v>49</v>
      </c>
      <c r="AO2656" s="109">
        <v>404</v>
      </c>
    </row>
    <row r="2657" spans="31:41" ht="15" customHeight="1">
      <c r="AE2657" s="106">
        <v>45891</v>
      </c>
      <c r="AF2657" s="107" t="s">
        <v>143</v>
      </c>
      <c r="AG2657" s="107"/>
      <c r="AH2657" s="107">
        <v>4042</v>
      </c>
      <c r="AI2657" s="107">
        <v>10</v>
      </c>
      <c r="AJ2657" s="108"/>
      <c r="AK2657" s="108"/>
      <c r="AL2657" s="108">
        <v>6</v>
      </c>
      <c r="AM2657" s="107" t="s">
        <v>53</v>
      </c>
      <c r="AN2657" s="107" t="s">
        <v>49</v>
      </c>
      <c r="AO2657" s="109">
        <v>404</v>
      </c>
    </row>
    <row r="2658" spans="31:41" ht="15" customHeight="1">
      <c r="AE2658" s="106">
        <v>45891</v>
      </c>
      <c r="AF2658" s="107" t="s">
        <v>54</v>
      </c>
      <c r="AG2658" s="107" t="s">
        <v>157</v>
      </c>
      <c r="AH2658" s="107">
        <v>4043</v>
      </c>
      <c r="AI2658" s="107">
        <v>10</v>
      </c>
      <c r="AJ2658" s="108"/>
      <c r="AK2658" s="108"/>
      <c r="AL2658" s="108">
        <v>12</v>
      </c>
      <c r="AM2658" s="107" t="s">
        <v>22</v>
      </c>
      <c r="AN2658" s="107" t="s">
        <v>49</v>
      </c>
      <c r="AO2658" s="109">
        <v>404</v>
      </c>
    </row>
    <row r="2659" spans="31:41" ht="15" customHeight="1">
      <c r="AE2659" s="106">
        <v>45891</v>
      </c>
      <c r="AF2659" s="107" t="s">
        <v>82</v>
      </c>
      <c r="AG2659" s="107" t="s">
        <v>385</v>
      </c>
      <c r="AH2659" s="107">
        <v>5400261354</v>
      </c>
      <c r="AI2659" s="107">
        <v>10</v>
      </c>
      <c r="AJ2659" s="108">
        <v>6</v>
      </c>
      <c r="AK2659" s="108">
        <v>12</v>
      </c>
      <c r="AL2659" s="108">
        <v>12</v>
      </c>
      <c r="AM2659" s="107" t="s">
        <v>355</v>
      </c>
      <c r="AN2659" s="107" t="s">
        <v>91</v>
      </c>
      <c r="AO2659" s="109" t="s">
        <v>61</v>
      </c>
    </row>
    <row r="2660" spans="31:41" ht="15" customHeight="1">
      <c r="AE2660" s="106">
        <v>45891</v>
      </c>
      <c r="AF2660" s="107" t="s">
        <v>51</v>
      </c>
      <c r="AG2660" s="107" t="s">
        <v>110</v>
      </c>
      <c r="AH2660" s="107">
        <v>5400260186</v>
      </c>
      <c r="AI2660" s="107">
        <v>10</v>
      </c>
      <c r="AJ2660" s="108">
        <v>6</v>
      </c>
      <c r="AK2660" s="108">
        <v>7</v>
      </c>
      <c r="AL2660" s="108">
        <v>2</v>
      </c>
      <c r="AM2660" s="107" t="s">
        <v>287</v>
      </c>
      <c r="AN2660" s="107" t="s">
        <v>45</v>
      </c>
      <c r="AO2660" s="109" t="s">
        <v>61</v>
      </c>
    </row>
    <row r="2661" spans="31:41" ht="15" customHeight="1">
      <c r="AE2661" s="106">
        <v>45891</v>
      </c>
      <c r="AF2661" s="107" t="s">
        <v>51</v>
      </c>
      <c r="AG2661" s="107" t="s">
        <v>110</v>
      </c>
      <c r="AH2661" s="107">
        <v>5400259463</v>
      </c>
      <c r="AI2661" s="107">
        <v>10</v>
      </c>
      <c r="AJ2661" s="108">
        <v>7</v>
      </c>
      <c r="AK2661" s="108">
        <v>12</v>
      </c>
      <c r="AL2661" s="108">
        <v>10</v>
      </c>
      <c r="AM2661" s="107" t="s">
        <v>368</v>
      </c>
      <c r="AN2661" s="107" t="s">
        <v>45</v>
      </c>
      <c r="AO2661" s="109" t="s">
        <v>61</v>
      </c>
    </row>
    <row r="2662" spans="31:41" ht="15" customHeight="1">
      <c r="AE2662" s="106">
        <v>45891</v>
      </c>
      <c r="AF2662" s="107" t="s">
        <v>65</v>
      </c>
      <c r="AG2662" s="107" t="s">
        <v>84</v>
      </c>
      <c r="AH2662" s="107">
        <v>5400259447</v>
      </c>
      <c r="AI2662" s="107">
        <v>10</v>
      </c>
      <c r="AJ2662" s="108">
        <v>6</v>
      </c>
      <c r="AK2662" s="108">
        <v>12</v>
      </c>
      <c r="AL2662" s="108">
        <v>12</v>
      </c>
      <c r="AM2662" s="107" t="s">
        <v>350</v>
      </c>
      <c r="AN2662" s="107" t="s">
        <v>45</v>
      </c>
      <c r="AO2662" s="109" t="s">
        <v>61</v>
      </c>
    </row>
    <row r="2663" spans="31:41" ht="15" customHeight="1">
      <c r="AE2663" s="106">
        <v>45891</v>
      </c>
      <c r="AF2663" s="107" t="s">
        <v>64</v>
      </c>
      <c r="AG2663" s="107" t="s">
        <v>383</v>
      </c>
      <c r="AH2663" s="107">
        <v>5400248544</v>
      </c>
      <c r="AI2663" s="107">
        <v>10</v>
      </c>
      <c r="AJ2663" s="108">
        <v>6</v>
      </c>
      <c r="AK2663" s="108">
        <v>12</v>
      </c>
      <c r="AL2663" s="108">
        <v>12</v>
      </c>
      <c r="AM2663" s="107" t="s">
        <v>388</v>
      </c>
      <c r="AN2663" s="107" t="s">
        <v>45</v>
      </c>
      <c r="AO2663" s="109" t="s">
        <v>46</v>
      </c>
    </row>
    <row r="2664" spans="31:41" ht="15" customHeight="1">
      <c r="AE2664" s="106">
        <v>45891</v>
      </c>
      <c r="AF2664" s="107" t="s">
        <v>88</v>
      </c>
      <c r="AG2664" s="107" t="s">
        <v>77</v>
      </c>
      <c r="AH2664" s="107">
        <v>5400248544</v>
      </c>
      <c r="AI2664" s="107">
        <v>10</v>
      </c>
      <c r="AJ2664" s="108">
        <v>6</v>
      </c>
      <c r="AK2664" s="108">
        <v>12</v>
      </c>
      <c r="AL2664" s="108">
        <v>12</v>
      </c>
      <c r="AM2664" s="107" t="s">
        <v>388</v>
      </c>
      <c r="AN2664" s="107" t="s">
        <v>45</v>
      </c>
      <c r="AO2664" s="109" t="s">
        <v>46</v>
      </c>
    </row>
    <row r="2665" spans="31:41" ht="15" customHeight="1">
      <c r="AE2665" s="106">
        <v>45891</v>
      </c>
      <c r="AF2665" s="107" t="s">
        <v>89</v>
      </c>
      <c r="AG2665" s="107"/>
      <c r="AH2665" s="107">
        <v>5400261041</v>
      </c>
      <c r="AI2665" s="107">
        <v>10</v>
      </c>
      <c r="AJ2665" s="108">
        <v>6</v>
      </c>
      <c r="AK2665" s="108">
        <v>12</v>
      </c>
      <c r="AL2665" s="108">
        <v>6</v>
      </c>
      <c r="AM2665" s="107" t="s">
        <v>353</v>
      </c>
      <c r="AN2665" s="107" t="s">
        <v>91</v>
      </c>
      <c r="AO2665" s="109" t="s">
        <v>61</v>
      </c>
    </row>
    <row r="2666" spans="31:41" ht="15" customHeight="1">
      <c r="AE2666" s="106">
        <v>45891</v>
      </c>
      <c r="AF2666" s="107" t="s">
        <v>72</v>
      </c>
      <c r="AG2666" s="107" t="s">
        <v>73</v>
      </c>
      <c r="AH2666" s="107">
        <v>5400260658</v>
      </c>
      <c r="AI2666" s="107">
        <v>10</v>
      </c>
      <c r="AJ2666" s="108">
        <v>6</v>
      </c>
      <c r="AK2666" s="108">
        <v>14</v>
      </c>
      <c r="AL2666" s="108">
        <v>16</v>
      </c>
      <c r="AM2666" s="107" t="s">
        <v>409</v>
      </c>
      <c r="AN2666" s="107" t="s">
        <v>49</v>
      </c>
      <c r="AO2666" s="109" t="s">
        <v>61</v>
      </c>
    </row>
    <row r="2667" spans="31:41" ht="15" customHeight="1">
      <c r="AE2667" s="106">
        <v>45891</v>
      </c>
      <c r="AF2667" s="107" t="s">
        <v>162</v>
      </c>
      <c r="AG2667" s="107" t="s">
        <v>58</v>
      </c>
      <c r="AH2667" s="107">
        <v>5400260658</v>
      </c>
      <c r="AI2667" s="107">
        <v>10</v>
      </c>
      <c r="AJ2667" s="108">
        <v>6</v>
      </c>
      <c r="AK2667" s="108">
        <v>12</v>
      </c>
      <c r="AL2667" s="108">
        <v>12</v>
      </c>
      <c r="AM2667" s="107" t="s">
        <v>409</v>
      </c>
      <c r="AN2667" s="107" t="s">
        <v>49</v>
      </c>
      <c r="AO2667" s="109" t="s">
        <v>61</v>
      </c>
    </row>
    <row r="2668" spans="31:41" ht="15" customHeight="1">
      <c r="AE2668" s="106">
        <v>45891</v>
      </c>
      <c r="AF2668" s="107" t="s">
        <v>68</v>
      </c>
      <c r="AG2668" s="107"/>
      <c r="AH2668" s="107">
        <v>4047</v>
      </c>
      <c r="AI2668" s="107">
        <v>10</v>
      </c>
      <c r="AJ2668" s="108">
        <v>6</v>
      </c>
      <c r="AK2668" s="108">
        <v>12</v>
      </c>
      <c r="AL2668" s="108">
        <v>6</v>
      </c>
      <c r="AM2668" s="107" t="s">
        <v>70</v>
      </c>
      <c r="AN2668" s="107" t="s">
        <v>49</v>
      </c>
      <c r="AO2668" s="109">
        <v>4047</v>
      </c>
    </row>
    <row r="2669" spans="31:41" ht="15" customHeight="1">
      <c r="AE2669" s="106">
        <v>45891</v>
      </c>
      <c r="AF2669" s="107" t="s">
        <v>42</v>
      </c>
      <c r="AG2669" s="107" t="s">
        <v>87</v>
      </c>
      <c r="AH2669" s="107">
        <v>5400258178</v>
      </c>
      <c r="AI2669" s="107">
        <v>10</v>
      </c>
      <c r="AJ2669" s="108">
        <v>6</v>
      </c>
      <c r="AK2669" s="108">
        <v>12</v>
      </c>
      <c r="AL2669" s="108">
        <v>12</v>
      </c>
      <c r="AM2669" s="107" t="s">
        <v>320</v>
      </c>
      <c r="AN2669" s="107" t="s">
        <v>49</v>
      </c>
      <c r="AO2669" s="109" t="s">
        <v>46</v>
      </c>
    </row>
    <row r="2670" spans="31:41" ht="15" customHeight="1">
      <c r="AE2670" s="106">
        <v>45891</v>
      </c>
      <c r="AF2670" s="107" t="s">
        <v>96</v>
      </c>
      <c r="AG2670" s="107" t="s">
        <v>52</v>
      </c>
      <c r="AH2670" s="107">
        <v>5400259470</v>
      </c>
      <c r="AI2670" s="107">
        <v>10</v>
      </c>
      <c r="AJ2670" s="108">
        <v>6</v>
      </c>
      <c r="AK2670" s="108">
        <v>12</v>
      </c>
      <c r="AL2670" s="108">
        <v>12</v>
      </c>
      <c r="AM2670" s="107" t="s">
        <v>366</v>
      </c>
      <c r="AN2670" s="107" t="s">
        <v>45</v>
      </c>
      <c r="AO2670" s="109" t="s">
        <v>46</v>
      </c>
    </row>
    <row r="2671" spans="31:41" ht="15" customHeight="1">
      <c r="AE2671" s="106">
        <v>45891</v>
      </c>
      <c r="AF2671" s="107" t="s">
        <v>99</v>
      </c>
      <c r="AG2671" s="107" t="s">
        <v>378</v>
      </c>
      <c r="AH2671" s="107">
        <v>5400259461</v>
      </c>
      <c r="AI2671" s="107">
        <v>10</v>
      </c>
      <c r="AJ2671" s="108">
        <v>6</v>
      </c>
      <c r="AK2671" s="108">
        <v>12</v>
      </c>
      <c r="AL2671" s="108">
        <v>12</v>
      </c>
      <c r="AM2671" s="107" t="s">
        <v>358</v>
      </c>
      <c r="AN2671" s="107" t="s">
        <v>45</v>
      </c>
      <c r="AO2671" s="109" t="s">
        <v>46</v>
      </c>
    </row>
    <row r="2672" spans="31:41" ht="15" customHeight="1">
      <c r="AE2672" s="106">
        <v>45891</v>
      </c>
      <c r="AF2672" s="107" t="s">
        <v>102</v>
      </c>
      <c r="AG2672" s="107" t="s">
        <v>103</v>
      </c>
      <c r="AH2672" s="107">
        <v>5400259464</v>
      </c>
      <c r="AI2672" s="107">
        <v>10</v>
      </c>
      <c r="AJ2672" s="108">
        <v>6</v>
      </c>
      <c r="AK2672" s="108">
        <v>12</v>
      </c>
      <c r="AL2672" s="108">
        <v>12</v>
      </c>
      <c r="AM2672" s="107" t="s">
        <v>359</v>
      </c>
      <c r="AN2672" s="107" t="s">
        <v>45</v>
      </c>
      <c r="AO2672" s="109" t="s">
        <v>46</v>
      </c>
    </row>
    <row r="2673" spans="31:41" ht="15" customHeight="1">
      <c r="AE2673" s="106">
        <v>45891</v>
      </c>
      <c r="AF2673" s="107" t="s">
        <v>105</v>
      </c>
      <c r="AG2673" s="107" t="s">
        <v>107</v>
      </c>
      <c r="AH2673" s="107">
        <v>5400257401</v>
      </c>
      <c r="AI2673" s="107">
        <v>10</v>
      </c>
      <c r="AJ2673" s="108">
        <v>6</v>
      </c>
      <c r="AK2673" s="108">
        <v>12</v>
      </c>
      <c r="AL2673" s="108">
        <v>12</v>
      </c>
      <c r="AM2673" s="107" t="s">
        <v>252</v>
      </c>
      <c r="AN2673" s="107" t="s">
        <v>45</v>
      </c>
      <c r="AO2673" s="109" t="s">
        <v>46</v>
      </c>
    </row>
    <row r="2674" spans="31:41" ht="15" customHeight="1">
      <c r="AE2674" s="106">
        <v>45891</v>
      </c>
      <c r="AF2674" s="107" t="s">
        <v>391</v>
      </c>
      <c r="AG2674" s="107"/>
      <c r="AH2674" s="107">
        <v>4041</v>
      </c>
      <c r="AI2674" s="107">
        <v>10</v>
      </c>
      <c r="AJ2674" s="108">
        <v>6</v>
      </c>
      <c r="AK2674" s="108">
        <v>12</v>
      </c>
      <c r="AL2674" s="108">
        <v>6</v>
      </c>
      <c r="AM2674" s="107" t="s">
        <v>62</v>
      </c>
      <c r="AN2674" s="107" t="s">
        <v>49</v>
      </c>
      <c r="AO2674" s="109">
        <v>4041</v>
      </c>
    </row>
    <row r="2675" spans="31:41" ht="15" customHeight="1">
      <c r="AE2675" s="106">
        <v>45891</v>
      </c>
      <c r="AF2675" s="107" t="s">
        <v>107</v>
      </c>
      <c r="AG2675" s="107"/>
      <c r="AH2675" s="107">
        <v>4041</v>
      </c>
      <c r="AI2675" s="107">
        <v>10</v>
      </c>
      <c r="AJ2675" s="108">
        <v>12</v>
      </c>
      <c r="AK2675" s="108">
        <v>15</v>
      </c>
      <c r="AL2675" s="108">
        <v>3</v>
      </c>
      <c r="AM2675" s="107" t="s">
        <v>62</v>
      </c>
      <c r="AN2675" s="107" t="s">
        <v>49</v>
      </c>
      <c r="AO2675" s="109">
        <v>4041</v>
      </c>
    </row>
    <row r="2676" spans="31:41" ht="15" customHeight="1">
      <c r="AE2676" s="106">
        <v>45891</v>
      </c>
      <c r="AF2676" s="107" t="s">
        <v>42</v>
      </c>
      <c r="AG2676" s="107"/>
      <c r="AH2676" s="107">
        <v>5400258178</v>
      </c>
      <c r="AI2676" s="107">
        <v>10</v>
      </c>
      <c r="AJ2676" s="108">
        <v>12</v>
      </c>
      <c r="AK2676" s="108">
        <v>16.3</v>
      </c>
      <c r="AL2676" s="108">
        <v>4.5</v>
      </c>
      <c r="AM2676" s="107" t="s">
        <v>320</v>
      </c>
      <c r="AN2676" s="107" t="s">
        <v>49</v>
      </c>
      <c r="AO2676" s="109" t="s">
        <v>46</v>
      </c>
    </row>
    <row r="2677" spans="31:41" ht="15" customHeight="1">
      <c r="AE2677" s="106">
        <v>45891</v>
      </c>
      <c r="AF2677" s="107" t="s">
        <v>96</v>
      </c>
      <c r="AG2677" s="107"/>
      <c r="AH2677" s="107">
        <v>5400258178</v>
      </c>
      <c r="AI2677" s="107">
        <v>10</v>
      </c>
      <c r="AJ2677" s="108">
        <v>12</v>
      </c>
      <c r="AK2677" s="108">
        <v>15</v>
      </c>
      <c r="AL2677" s="108">
        <v>3</v>
      </c>
      <c r="AM2677" s="107" t="s">
        <v>320</v>
      </c>
      <c r="AN2677" s="107" t="s">
        <v>49</v>
      </c>
      <c r="AO2677" s="109" t="s">
        <v>46</v>
      </c>
    </row>
    <row r="2678" spans="31:41" ht="15" customHeight="1">
      <c r="AE2678" s="106">
        <v>45891</v>
      </c>
      <c r="AF2678" s="107" t="s">
        <v>107</v>
      </c>
      <c r="AG2678" s="107"/>
      <c r="AH2678" s="107">
        <v>5400258178</v>
      </c>
      <c r="AI2678" s="107">
        <v>10</v>
      </c>
      <c r="AJ2678" s="108">
        <v>15</v>
      </c>
      <c r="AK2678" s="108">
        <v>16.3</v>
      </c>
      <c r="AL2678" s="108">
        <v>1.5</v>
      </c>
      <c r="AM2678" s="107" t="s">
        <v>320</v>
      </c>
      <c r="AN2678" s="107" t="s">
        <v>49</v>
      </c>
      <c r="AO2678" s="109" t="s">
        <v>46</v>
      </c>
    </row>
    <row r="2679" spans="31:41" ht="15" customHeight="1">
      <c r="AE2679" s="106">
        <v>45891</v>
      </c>
      <c r="AF2679" s="107" t="s">
        <v>114</v>
      </c>
      <c r="AG2679" s="107"/>
      <c r="AH2679" s="107">
        <v>23134</v>
      </c>
      <c r="AI2679" s="107">
        <v>20</v>
      </c>
      <c r="AJ2679" s="108">
        <v>6</v>
      </c>
      <c r="AK2679" s="108">
        <v>13</v>
      </c>
      <c r="AL2679" s="108">
        <v>7</v>
      </c>
      <c r="AM2679" s="107" t="s">
        <v>156</v>
      </c>
      <c r="AN2679" s="107" t="s">
        <v>49</v>
      </c>
      <c r="AO2679" s="109" t="s">
        <v>46</v>
      </c>
    </row>
    <row r="2680" spans="31:41" ht="15" customHeight="1">
      <c r="AE2680" s="106">
        <v>45891</v>
      </c>
      <c r="AF2680" s="107" t="s">
        <v>50</v>
      </c>
      <c r="AG2680" s="107"/>
      <c r="AH2680" s="107">
        <v>4041</v>
      </c>
      <c r="AI2680" s="107">
        <v>10</v>
      </c>
      <c r="AJ2680" s="108">
        <v>6</v>
      </c>
      <c r="AK2680" s="108">
        <v>14</v>
      </c>
      <c r="AL2680" s="108">
        <v>8</v>
      </c>
      <c r="AM2680" s="107" t="s">
        <v>62</v>
      </c>
      <c r="AN2680" s="107" t="s">
        <v>49</v>
      </c>
      <c r="AO2680" s="109">
        <v>4041</v>
      </c>
    </row>
    <row r="2681" spans="31:41" ht="15" customHeight="1">
      <c r="AE2681" s="106">
        <v>45891</v>
      </c>
      <c r="AF2681" s="107" t="s">
        <v>56</v>
      </c>
      <c r="AG2681" s="107" t="s">
        <v>113</v>
      </c>
      <c r="AH2681" s="107">
        <v>4041</v>
      </c>
      <c r="AI2681" s="107">
        <v>10</v>
      </c>
      <c r="AJ2681" s="108">
        <v>7.45</v>
      </c>
      <c r="AK2681" s="108">
        <v>12.45</v>
      </c>
      <c r="AL2681" s="108">
        <v>10</v>
      </c>
      <c r="AM2681" s="107" t="s">
        <v>62</v>
      </c>
      <c r="AN2681" s="107" t="s">
        <v>49</v>
      </c>
      <c r="AO2681" s="109">
        <v>4041</v>
      </c>
    </row>
    <row r="2682" spans="31:41" ht="15" customHeight="1">
      <c r="AE2682" s="106">
        <v>45891</v>
      </c>
      <c r="AF2682" s="107" t="s">
        <v>110</v>
      </c>
      <c r="AG2682" s="107"/>
      <c r="AH2682" s="107">
        <v>23134</v>
      </c>
      <c r="AI2682" s="107">
        <v>10</v>
      </c>
      <c r="AJ2682" s="108">
        <v>12</v>
      </c>
      <c r="AK2682" s="108">
        <v>14</v>
      </c>
      <c r="AL2682" s="108">
        <v>2</v>
      </c>
      <c r="AM2682" s="107" t="s">
        <v>111</v>
      </c>
      <c r="AN2682" s="107" t="s">
        <v>49</v>
      </c>
      <c r="AO2682" s="109" t="s">
        <v>61</v>
      </c>
    </row>
    <row r="2683" spans="31:41" ht="15" customHeight="1">
      <c r="AE2683" s="106">
        <v>45891</v>
      </c>
      <c r="AF2683" s="107" t="s">
        <v>51</v>
      </c>
      <c r="AG2683" s="107"/>
      <c r="AH2683" s="107">
        <v>4041</v>
      </c>
      <c r="AI2683" s="107">
        <v>10</v>
      </c>
      <c r="AJ2683" s="108">
        <v>12</v>
      </c>
      <c r="AK2683" s="108">
        <v>14</v>
      </c>
      <c r="AL2683" s="108">
        <v>2</v>
      </c>
      <c r="AM2683" s="107" t="s">
        <v>62</v>
      </c>
      <c r="AN2683" s="107" t="s">
        <v>49</v>
      </c>
      <c r="AO2683" s="109">
        <v>4041</v>
      </c>
    </row>
    <row r="2684" spans="31:41" ht="15" customHeight="1">
      <c r="AE2684" s="106">
        <v>45891</v>
      </c>
      <c r="AF2684" s="107" t="s">
        <v>57</v>
      </c>
      <c r="AG2684" s="107"/>
      <c r="AH2684" s="107">
        <v>4043</v>
      </c>
      <c r="AI2684" s="107">
        <v>10</v>
      </c>
      <c r="AJ2684" s="108"/>
      <c r="AK2684" s="108"/>
      <c r="AL2684" s="108">
        <v>6</v>
      </c>
      <c r="AM2684" s="107" t="s">
        <v>22</v>
      </c>
      <c r="AN2684" s="107" t="s">
        <v>49</v>
      </c>
      <c r="AO2684" s="109">
        <v>404</v>
      </c>
    </row>
    <row r="2685" spans="31:41" ht="15" customHeight="1">
      <c r="AE2685" s="106">
        <v>45892</v>
      </c>
      <c r="AF2685" s="107" t="s">
        <v>105</v>
      </c>
      <c r="AG2685" s="107" t="s">
        <v>402</v>
      </c>
      <c r="AH2685" s="107">
        <v>5400261288</v>
      </c>
      <c r="AI2685" s="107">
        <v>10</v>
      </c>
      <c r="AJ2685" s="108">
        <v>7</v>
      </c>
      <c r="AK2685" s="108">
        <v>13</v>
      </c>
      <c r="AL2685" s="108">
        <v>12</v>
      </c>
      <c r="AM2685" s="107" t="s">
        <v>410</v>
      </c>
      <c r="AN2685" s="107" t="s">
        <v>45</v>
      </c>
      <c r="AO2685" s="109" t="s">
        <v>46</v>
      </c>
    </row>
    <row r="2686" spans="31:41" ht="15" customHeight="1">
      <c r="AE2686" s="106">
        <v>45892</v>
      </c>
      <c r="AF2686" s="107" t="s">
        <v>63</v>
      </c>
      <c r="AG2686" s="107" t="s">
        <v>280</v>
      </c>
      <c r="AH2686" s="107">
        <v>5400260784</v>
      </c>
      <c r="AI2686" s="107">
        <v>10</v>
      </c>
      <c r="AJ2686" s="108">
        <v>10.15</v>
      </c>
      <c r="AK2686" s="108">
        <v>12.15</v>
      </c>
      <c r="AL2686" s="108">
        <v>4</v>
      </c>
      <c r="AM2686" s="107" t="s">
        <v>411</v>
      </c>
      <c r="AN2686" s="107" t="s">
        <v>45</v>
      </c>
      <c r="AO2686" s="109" t="s">
        <v>46</v>
      </c>
    </row>
    <row r="2687" spans="31:41" ht="15" customHeight="1">
      <c r="AE2687" s="106">
        <v>45892</v>
      </c>
      <c r="AF2687" s="107" t="s">
        <v>77</v>
      </c>
      <c r="AG2687" s="107"/>
      <c r="AH2687" s="107">
        <v>5400260784</v>
      </c>
      <c r="AI2687" s="107">
        <v>10</v>
      </c>
      <c r="AJ2687" s="108">
        <v>10.15</v>
      </c>
      <c r="AK2687" s="108">
        <v>12.15</v>
      </c>
      <c r="AL2687" s="108">
        <v>2</v>
      </c>
      <c r="AM2687" s="107" t="s">
        <v>411</v>
      </c>
      <c r="AN2687" s="107" t="s">
        <v>45</v>
      </c>
      <c r="AO2687" s="109" t="s">
        <v>46</v>
      </c>
    </row>
    <row r="2688" spans="31:41" ht="15" customHeight="1">
      <c r="AE2688" s="106">
        <v>45892</v>
      </c>
      <c r="AF2688" s="107" t="s">
        <v>68</v>
      </c>
      <c r="AG2688" s="107" t="s">
        <v>277</v>
      </c>
      <c r="AH2688" s="107">
        <v>5400261558</v>
      </c>
      <c r="AI2688" s="107">
        <v>10</v>
      </c>
      <c r="AJ2688" s="108">
        <v>19.149999999999999</v>
      </c>
      <c r="AK2688" s="108">
        <v>20.45</v>
      </c>
      <c r="AL2688" s="108">
        <v>3</v>
      </c>
      <c r="AM2688" s="107" t="s">
        <v>412</v>
      </c>
      <c r="AN2688" s="107" t="s">
        <v>45</v>
      </c>
      <c r="AO2688" s="109" t="s">
        <v>119</v>
      </c>
    </row>
    <row r="2689" spans="31:41" ht="15" customHeight="1">
      <c r="AE2689" s="106">
        <v>45893</v>
      </c>
      <c r="AF2689" s="107" t="s">
        <v>63</v>
      </c>
      <c r="AG2689" s="107" t="s">
        <v>77</v>
      </c>
      <c r="AH2689" s="107">
        <v>5400261355</v>
      </c>
      <c r="AI2689" s="107">
        <v>10</v>
      </c>
      <c r="AJ2689" s="108">
        <v>17.149999999999999</v>
      </c>
      <c r="AK2689" s="108">
        <v>20.45</v>
      </c>
      <c r="AL2689" s="108">
        <v>7</v>
      </c>
      <c r="AM2689" s="107" t="s">
        <v>413</v>
      </c>
      <c r="AN2689" s="107" t="s">
        <v>45</v>
      </c>
      <c r="AO2689" s="109" t="s">
        <v>124</v>
      </c>
    </row>
    <row r="2690" spans="31:41" ht="15" customHeight="1">
      <c r="AE2690" s="106">
        <v>45894</v>
      </c>
      <c r="AF2690" s="107" t="s">
        <v>114</v>
      </c>
      <c r="AG2690" s="107"/>
      <c r="AH2690" s="107">
        <v>4044</v>
      </c>
      <c r="AI2690" s="107">
        <v>10</v>
      </c>
      <c r="AJ2690" s="108">
        <v>6</v>
      </c>
      <c r="AK2690" s="108">
        <v>6.15</v>
      </c>
      <c r="AL2690" s="108">
        <v>0.25</v>
      </c>
      <c r="AM2690" s="107" t="s">
        <v>48</v>
      </c>
      <c r="AN2690" s="107" t="s">
        <v>49</v>
      </c>
      <c r="AO2690" s="109">
        <v>404</v>
      </c>
    </row>
    <row r="2691" spans="31:41" ht="15" customHeight="1">
      <c r="AE2691" s="106">
        <v>45894</v>
      </c>
      <c r="AF2691" s="107" t="s">
        <v>84</v>
      </c>
      <c r="AG2691" s="107"/>
      <c r="AH2691" s="107">
        <v>4044</v>
      </c>
      <c r="AI2691" s="107">
        <v>10</v>
      </c>
      <c r="AJ2691" s="108">
        <v>6</v>
      </c>
      <c r="AK2691" s="108">
        <v>7.15</v>
      </c>
      <c r="AL2691" s="108">
        <v>1.25</v>
      </c>
      <c r="AM2691" s="107" t="s">
        <v>48</v>
      </c>
      <c r="AN2691" s="107" t="s">
        <v>49</v>
      </c>
      <c r="AO2691" s="109">
        <v>404</v>
      </c>
    </row>
    <row r="2692" spans="31:41" ht="15" customHeight="1">
      <c r="AE2692" s="106">
        <v>45894</v>
      </c>
      <c r="AF2692" s="107" t="s">
        <v>94</v>
      </c>
      <c r="AG2692" s="107" t="s">
        <v>58</v>
      </c>
      <c r="AH2692" s="107">
        <v>4042</v>
      </c>
      <c r="AI2692" s="107">
        <v>10</v>
      </c>
      <c r="AJ2692" s="108"/>
      <c r="AK2692" s="108"/>
      <c r="AL2692" s="108">
        <v>16</v>
      </c>
      <c r="AM2692" s="107" t="s">
        <v>53</v>
      </c>
      <c r="AN2692" s="107" t="s">
        <v>49</v>
      </c>
      <c r="AO2692" s="109">
        <v>404</v>
      </c>
    </row>
    <row r="2693" spans="31:41" ht="15" customHeight="1">
      <c r="AE2693" s="106">
        <v>45894</v>
      </c>
      <c r="AF2693" s="107" t="s">
        <v>63</v>
      </c>
      <c r="AG2693" s="107" t="s">
        <v>267</v>
      </c>
      <c r="AH2693" s="107">
        <v>4042</v>
      </c>
      <c r="AI2693" s="107">
        <v>10</v>
      </c>
      <c r="AJ2693" s="108"/>
      <c r="AK2693" s="108"/>
      <c r="AL2693" s="108">
        <v>16</v>
      </c>
      <c r="AM2693" s="107" t="s">
        <v>53</v>
      </c>
      <c r="AN2693" s="107" t="s">
        <v>49</v>
      </c>
      <c r="AO2693" s="109">
        <v>404</v>
      </c>
    </row>
    <row r="2694" spans="31:41" ht="15" customHeight="1">
      <c r="AE2694" s="106">
        <v>45894</v>
      </c>
      <c r="AF2694" s="107" t="s">
        <v>99</v>
      </c>
      <c r="AG2694" s="107" t="s">
        <v>109</v>
      </c>
      <c r="AH2694" s="107">
        <v>4042</v>
      </c>
      <c r="AI2694" s="107">
        <v>10</v>
      </c>
      <c r="AJ2694" s="108"/>
      <c r="AK2694" s="108"/>
      <c r="AL2694" s="108">
        <v>16</v>
      </c>
      <c r="AM2694" s="107" t="s">
        <v>53</v>
      </c>
      <c r="AN2694" s="107" t="s">
        <v>49</v>
      </c>
      <c r="AO2694" s="109">
        <v>404</v>
      </c>
    </row>
    <row r="2695" spans="31:41" ht="15" customHeight="1">
      <c r="AE2695" s="106">
        <v>45894</v>
      </c>
      <c r="AF2695" s="107" t="s">
        <v>59</v>
      </c>
      <c r="AG2695" s="107" t="s">
        <v>66</v>
      </c>
      <c r="AH2695" s="107">
        <v>4042</v>
      </c>
      <c r="AI2695" s="107">
        <v>10</v>
      </c>
      <c r="AJ2695" s="108"/>
      <c r="AK2695" s="108"/>
      <c r="AL2695" s="108">
        <v>16</v>
      </c>
      <c r="AM2695" s="107" t="s">
        <v>53</v>
      </c>
      <c r="AN2695" s="107" t="s">
        <v>49</v>
      </c>
      <c r="AO2695" s="109">
        <v>404</v>
      </c>
    </row>
    <row r="2696" spans="31:41" ht="15" customHeight="1">
      <c r="AE2696" s="106">
        <v>45894</v>
      </c>
      <c r="AF2696" s="107" t="s">
        <v>100</v>
      </c>
      <c r="AG2696" s="107" t="s">
        <v>78</v>
      </c>
      <c r="AH2696" s="107">
        <v>4042</v>
      </c>
      <c r="AI2696" s="107">
        <v>10</v>
      </c>
      <c r="AJ2696" s="108"/>
      <c r="AK2696" s="108"/>
      <c r="AL2696" s="108">
        <v>16</v>
      </c>
      <c r="AM2696" s="107" t="s">
        <v>53</v>
      </c>
      <c r="AN2696" s="107" t="s">
        <v>49</v>
      </c>
      <c r="AO2696" s="109">
        <v>404</v>
      </c>
    </row>
    <row r="2697" spans="31:41" ht="15" customHeight="1">
      <c r="AE2697" s="106">
        <v>45894</v>
      </c>
      <c r="AF2697" s="107" t="s">
        <v>112</v>
      </c>
      <c r="AG2697" s="107" t="s">
        <v>113</v>
      </c>
      <c r="AH2697" s="107">
        <v>4042</v>
      </c>
      <c r="AI2697" s="107">
        <v>10</v>
      </c>
      <c r="AJ2697" s="108"/>
      <c r="AK2697" s="108"/>
      <c r="AL2697" s="108">
        <v>16</v>
      </c>
      <c r="AM2697" s="107" t="s">
        <v>53</v>
      </c>
      <c r="AN2697" s="107" t="s">
        <v>49</v>
      </c>
      <c r="AO2697" s="109">
        <v>404</v>
      </c>
    </row>
    <row r="2698" spans="31:41" ht="15" customHeight="1">
      <c r="AE2698" s="106">
        <v>45894</v>
      </c>
      <c r="AF2698" s="107" t="s">
        <v>385</v>
      </c>
      <c r="AG2698" s="107"/>
      <c r="AH2698" s="107">
        <v>4042</v>
      </c>
      <c r="AI2698" s="107">
        <v>10</v>
      </c>
      <c r="AJ2698" s="108"/>
      <c r="AK2698" s="108"/>
      <c r="AL2698" s="108">
        <v>8</v>
      </c>
      <c r="AM2698" s="107" t="s">
        <v>53</v>
      </c>
      <c r="AN2698" s="107" t="s">
        <v>49</v>
      </c>
      <c r="AO2698" s="109">
        <v>404</v>
      </c>
    </row>
    <row r="2699" spans="31:41" ht="15" customHeight="1">
      <c r="AE2699" s="106">
        <v>45894</v>
      </c>
      <c r="AF2699" s="107" t="s">
        <v>75</v>
      </c>
      <c r="AG2699" s="107"/>
      <c r="AH2699" s="107">
        <v>4044</v>
      </c>
      <c r="AI2699" s="107">
        <v>10</v>
      </c>
      <c r="AJ2699" s="108"/>
      <c r="AK2699" s="108"/>
      <c r="AL2699" s="108">
        <v>8</v>
      </c>
      <c r="AM2699" s="107" t="s">
        <v>48</v>
      </c>
      <c r="AN2699" s="107" t="s">
        <v>49</v>
      </c>
      <c r="AO2699" s="109">
        <v>404</v>
      </c>
    </row>
    <row r="2700" spans="31:41" ht="15" customHeight="1">
      <c r="AE2700" s="106">
        <v>45894</v>
      </c>
      <c r="AF2700" s="107" t="s">
        <v>54</v>
      </c>
      <c r="AG2700" s="107" t="s">
        <v>194</v>
      </c>
      <c r="AH2700" s="107">
        <v>4043</v>
      </c>
      <c r="AI2700" s="107">
        <v>10</v>
      </c>
      <c r="AJ2700" s="108"/>
      <c r="AK2700" s="108"/>
      <c r="AL2700" s="108">
        <v>16</v>
      </c>
      <c r="AM2700" s="107" t="s">
        <v>22</v>
      </c>
      <c r="AN2700" s="107" t="s">
        <v>49</v>
      </c>
      <c r="AO2700" s="109">
        <v>404</v>
      </c>
    </row>
    <row r="2701" spans="31:41" ht="15" customHeight="1">
      <c r="AE2701" s="106">
        <v>45894</v>
      </c>
      <c r="AF2701" s="107" t="s">
        <v>68</v>
      </c>
      <c r="AG2701" s="107" t="s">
        <v>69</v>
      </c>
      <c r="AH2701" s="107">
        <v>4047</v>
      </c>
      <c r="AI2701" s="107">
        <v>10</v>
      </c>
      <c r="AJ2701" s="108">
        <v>6</v>
      </c>
      <c r="AK2701" s="108">
        <v>10</v>
      </c>
      <c r="AL2701" s="108">
        <v>8</v>
      </c>
      <c r="AM2701" s="107" t="s">
        <v>70</v>
      </c>
      <c r="AN2701" s="107" t="s">
        <v>49</v>
      </c>
      <c r="AO2701" s="109">
        <v>4047</v>
      </c>
    </row>
    <row r="2702" spans="31:41" ht="15" customHeight="1">
      <c r="AE2702" s="106">
        <v>45894</v>
      </c>
      <c r="AF2702" s="107" t="s">
        <v>68</v>
      </c>
      <c r="AG2702" s="107" t="s">
        <v>69</v>
      </c>
      <c r="AH2702" s="107">
        <v>4047</v>
      </c>
      <c r="AI2702" s="107">
        <v>10</v>
      </c>
      <c r="AJ2702" s="108">
        <v>10</v>
      </c>
      <c r="AK2702" s="108">
        <v>14</v>
      </c>
      <c r="AL2702" s="108">
        <v>8</v>
      </c>
      <c r="AM2702" s="107" t="s">
        <v>70</v>
      </c>
      <c r="AN2702" s="107" t="s">
        <v>49</v>
      </c>
      <c r="AO2702" s="109">
        <v>4047</v>
      </c>
    </row>
    <row r="2703" spans="31:41" ht="15" customHeight="1">
      <c r="AE2703" s="106">
        <v>45894</v>
      </c>
      <c r="AF2703" s="107" t="s">
        <v>64</v>
      </c>
      <c r="AG2703" s="107" t="s">
        <v>77</v>
      </c>
      <c r="AH2703" s="107">
        <v>5400248544</v>
      </c>
      <c r="AI2703" s="107">
        <v>20</v>
      </c>
      <c r="AJ2703" s="108">
        <v>6</v>
      </c>
      <c r="AK2703" s="108">
        <v>14</v>
      </c>
      <c r="AL2703" s="108">
        <v>16</v>
      </c>
      <c r="AM2703" s="107" t="s">
        <v>414</v>
      </c>
      <c r="AN2703" s="107" t="s">
        <v>49</v>
      </c>
      <c r="AO2703" s="109" t="s">
        <v>61</v>
      </c>
    </row>
    <row r="2704" spans="31:41" ht="15" customHeight="1">
      <c r="AE2704" s="106">
        <v>45894</v>
      </c>
      <c r="AF2704" s="107" t="s">
        <v>115</v>
      </c>
      <c r="AG2704" s="107" t="s">
        <v>383</v>
      </c>
      <c r="AH2704" s="107">
        <v>5400248544</v>
      </c>
      <c r="AI2704" s="107">
        <v>20</v>
      </c>
      <c r="AJ2704" s="108">
        <v>6</v>
      </c>
      <c r="AK2704" s="108">
        <v>14</v>
      </c>
      <c r="AL2704" s="108">
        <v>16</v>
      </c>
      <c r="AM2704" s="107" t="s">
        <v>414</v>
      </c>
      <c r="AN2704" s="107" t="s">
        <v>49</v>
      </c>
      <c r="AO2704" s="109" t="s">
        <v>61</v>
      </c>
    </row>
    <row r="2705" spans="31:41" ht="15" customHeight="1">
      <c r="AE2705" s="106">
        <v>45894</v>
      </c>
      <c r="AF2705" s="107" t="s">
        <v>88</v>
      </c>
      <c r="AG2705" s="107"/>
      <c r="AH2705" s="107">
        <v>5400248544</v>
      </c>
      <c r="AI2705" s="107">
        <v>20</v>
      </c>
      <c r="AJ2705" s="108">
        <v>6</v>
      </c>
      <c r="AK2705" s="108">
        <v>14</v>
      </c>
      <c r="AL2705" s="108">
        <v>8</v>
      </c>
      <c r="AM2705" s="107" t="s">
        <v>414</v>
      </c>
      <c r="AN2705" s="107" t="s">
        <v>49</v>
      </c>
      <c r="AO2705" s="109" t="s">
        <v>61</v>
      </c>
    </row>
    <row r="2706" spans="31:41" ht="15" customHeight="1">
      <c r="AE2706" s="106">
        <v>45894</v>
      </c>
      <c r="AF2706" s="107" t="s">
        <v>89</v>
      </c>
      <c r="AG2706" s="107"/>
      <c r="AH2706" s="107">
        <v>5400261041</v>
      </c>
      <c r="AI2706" s="107">
        <v>10</v>
      </c>
      <c r="AJ2706" s="108">
        <v>6</v>
      </c>
      <c r="AK2706" s="108">
        <v>14</v>
      </c>
      <c r="AL2706" s="108">
        <v>8</v>
      </c>
      <c r="AM2706" s="107" t="s">
        <v>353</v>
      </c>
      <c r="AN2706" s="107" t="s">
        <v>91</v>
      </c>
      <c r="AO2706" s="109" t="s">
        <v>61</v>
      </c>
    </row>
    <row r="2707" spans="31:41" ht="15" customHeight="1">
      <c r="AE2707" s="106">
        <v>45894</v>
      </c>
      <c r="AF2707" s="107" t="s">
        <v>65</v>
      </c>
      <c r="AG2707" s="107" t="s">
        <v>264</v>
      </c>
      <c r="AH2707" s="107">
        <v>5400259447</v>
      </c>
      <c r="AI2707" s="107">
        <v>10</v>
      </c>
      <c r="AJ2707" s="108">
        <v>6</v>
      </c>
      <c r="AK2707" s="108">
        <v>14</v>
      </c>
      <c r="AL2707" s="108">
        <v>16</v>
      </c>
      <c r="AM2707" s="107" t="s">
        <v>350</v>
      </c>
      <c r="AN2707" s="107" t="s">
        <v>45</v>
      </c>
      <c r="AO2707" s="109" t="s">
        <v>61</v>
      </c>
    </row>
    <row r="2708" spans="31:41" ht="15" customHeight="1">
      <c r="AE2708" s="106">
        <v>45894</v>
      </c>
      <c r="AF2708" s="107" t="s">
        <v>50</v>
      </c>
      <c r="AG2708" s="107"/>
      <c r="AH2708" s="107">
        <v>5400261354</v>
      </c>
      <c r="AI2708" s="107">
        <v>10</v>
      </c>
      <c r="AJ2708" s="108">
        <v>6</v>
      </c>
      <c r="AK2708" s="108">
        <v>7.15</v>
      </c>
      <c r="AL2708" s="108">
        <v>1.25</v>
      </c>
      <c r="AM2708" s="107" t="s">
        <v>355</v>
      </c>
      <c r="AN2708" s="107" t="s">
        <v>91</v>
      </c>
      <c r="AO2708" s="109" t="s">
        <v>61</v>
      </c>
    </row>
    <row r="2709" spans="31:41" ht="15" customHeight="1">
      <c r="AE2709" s="106">
        <v>45894</v>
      </c>
      <c r="AF2709" s="107" t="s">
        <v>84</v>
      </c>
      <c r="AG2709" s="107"/>
      <c r="AH2709" s="107">
        <v>5400261354</v>
      </c>
      <c r="AI2709" s="107">
        <v>10</v>
      </c>
      <c r="AJ2709" s="108">
        <v>7.15</v>
      </c>
      <c r="AK2709" s="108">
        <v>14</v>
      </c>
      <c r="AL2709" s="108">
        <v>6.75</v>
      </c>
      <c r="AM2709" s="107" t="s">
        <v>355</v>
      </c>
      <c r="AN2709" s="107" t="s">
        <v>91</v>
      </c>
      <c r="AO2709" s="109" t="s">
        <v>61</v>
      </c>
    </row>
    <row r="2710" spans="31:41" ht="15" customHeight="1">
      <c r="AE2710" s="106">
        <v>45894</v>
      </c>
      <c r="AF2710" s="107" t="s">
        <v>82</v>
      </c>
      <c r="AG2710" s="107"/>
      <c r="AH2710" s="107">
        <v>5400261354</v>
      </c>
      <c r="AI2710" s="107">
        <v>10</v>
      </c>
      <c r="AJ2710" s="108">
        <v>6</v>
      </c>
      <c r="AK2710" s="108">
        <v>14</v>
      </c>
      <c r="AL2710" s="108">
        <v>8</v>
      </c>
      <c r="AM2710" s="107" t="s">
        <v>355</v>
      </c>
      <c r="AN2710" s="107" t="s">
        <v>91</v>
      </c>
      <c r="AO2710" s="109" t="s">
        <v>61</v>
      </c>
    </row>
    <row r="2711" spans="31:41" ht="15" customHeight="1">
      <c r="AE2711" s="106">
        <v>45894</v>
      </c>
      <c r="AF2711" s="107" t="s">
        <v>155</v>
      </c>
      <c r="AG2711" s="107" t="s">
        <v>157</v>
      </c>
      <c r="AH2711" s="107">
        <v>5400251870</v>
      </c>
      <c r="AI2711" s="107">
        <v>10</v>
      </c>
      <c r="AJ2711" s="108">
        <v>6</v>
      </c>
      <c r="AK2711" s="108">
        <v>14</v>
      </c>
      <c r="AL2711" s="108">
        <v>16</v>
      </c>
      <c r="AM2711" s="107" t="s">
        <v>283</v>
      </c>
      <c r="AN2711" s="107" t="s">
        <v>45</v>
      </c>
      <c r="AO2711" s="109" t="s">
        <v>61</v>
      </c>
    </row>
    <row r="2712" spans="31:41" ht="15" customHeight="1">
      <c r="AE2712" s="106">
        <v>45894</v>
      </c>
      <c r="AF2712" s="107" t="s">
        <v>110</v>
      </c>
      <c r="AG2712" s="107"/>
      <c r="AH2712" s="107">
        <v>5400251870</v>
      </c>
      <c r="AI2712" s="107">
        <v>10</v>
      </c>
      <c r="AJ2712" s="108">
        <v>6</v>
      </c>
      <c r="AK2712" s="108">
        <v>14</v>
      </c>
      <c r="AL2712" s="108">
        <v>8</v>
      </c>
      <c r="AM2712" s="107" t="s">
        <v>283</v>
      </c>
      <c r="AN2712" s="107" t="s">
        <v>45</v>
      </c>
      <c r="AO2712" s="109" t="s">
        <v>61</v>
      </c>
    </row>
    <row r="2713" spans="31:41" ht="15" customHeight="1">
      <c r="AE2713" s="106">
        <v>45894</v>
      </c>
      <c r="AF2713" s="107" t="s">
        <v>92</v>
      </c>
      <c r="AG2713" s="107" t="s">
        <v>43</v>
      </c>
      <c r="AH2713" s="107">
        <v>5400258563</v>
      </c>
      <c r="AI2713" s="107">
        <v>10</v>
      </c>
      <c r="AJ2713" s="108">
        <v>6</v>
      </c>
      <c r="AK2713" s="108">
        <v>14</v>
      </c>
      <c r="AL2713" s="108">
        <v>16</v>
      </c>
      <c r="AM2713" s="107" t="s">
        <v>305</v>
      </c>
      <c r="AN2713" s="107" t="s">
        <v>45</v>
      </c>
      <c r="AO2713" s="109" t="s">
        <v>61</v>
      </c>
    </row>
    <row r="2714" spans="31:41" ht="15" customHeight="1">
      <c r="AE2714" s="106">
        <v>45894</v>
      </c>
      <c r="AF2714" s="107" t="s">
        <v>72</v>
      </c>
      <c r="AG2714" s="107" t="s">
        <v>73</v>
      </c>
      <c r="AH2714" s="107">
        <v>5400260658</v>
      </c>
      <c r="AI2714" s="107">
        <v>10</v>
      </c>
      <c r="AJ2714" s="108">
        <v>6</v>
      </c>
      <c r="AK2714" s="108">
        <v>17</v>
      </c>
      <c r="AL2714" s="108">
        <v>22</v>
      </c>
      <c r="AM2714" s="107" t="s">
        <v>409</v>
      </c>
      <c r="AN2714" s="107" t="s">
        <v>49</v>
      </c>
      <c r="AO2714" s="109" t="s">
        <v>61</v>
      </c>
    </row>
    <row r="2715" spans="31:41" ht="15" customHeight="1">
      <c r="AE2715" s="106">
        <v>45894</v>
      </c>
      <c r="AF2715" s="107" t="s">
        <v>143</v>
      </c>
      <c r="AG2715" s="107" t="s">
        <v>309</v>
      </c>
      <c r="AH2715" s="107">
        <v>5400260658</v>
      </c>
      <c r="AI2715" s="107">
        <v>10</v>
      </c>
      <c r="AJ2715" s="108">
        <v>6</v>
      </c>
      <c r="AK2715" s="108">
        <v>17</v>
      </c>
      <c r="AL2715" s="108">
        <v>22</v>
      </c>
      <c r="AM2715" s="107" t="s">
        <v>409</v>
      </c>
      <c r="AN2715" s="107" t="s">
        <v>49</v>
      </c>
      <c r="AO2715" s="109" t="s">
        <v>61</v>
      </c>
    </row>
    <row r="2716" spans="31:41" ht="15" customHeight="1">
      <c r="AE2716" s="106">
        <v>45894</v>
      </c>
      <c r="AF2716" s="107" t="s">
        <v>162</v>
      </c>
      <c r="AG2716" s="107"/>
      <c r="AH2716" s="107">
        <v>5400260658</v>
      </c>
      <c r="AI2716" s="107">
        <v>10</v>
      </c>
      <c r="AJ2716" s="108">
        <v>6</v>
      </c>
      <c r="AK2716" s="108">
        <v>15</v>
      </c>
      <c r="AL2716" s="108">
        <v>9</v>
      </c>
      <c r="AM2716" s="107" t="s">
        <v>409</v>
      </c>
      <c r="AN2716" s="107" t="s">
        <v>49</v>
      </c>
      <c r="AO2716" s="109" t="s">
        <v>61</v>
      </c>
    </row>
    <row r="2717" spans="31:41" ht="15" customHeight="1">
      <c r="AE2717" s="106">
        <v>45894</v>
      </c>
      <c r="AF2717" s="107" t="s">
        <v>144</v>
      </c>
      <c r="AG2717" s="107"/>
      <c r="AH2717" s="107">
        <v>5400260658</v>
      </c>
      <c r="AI2717" s="107">
        <v>10</v>
      </c>
      <c r="AJ2717" s="108">
        <v>6</v>
      </c>
      <c r="AK2717" s="108">
        <v>14</v>
      </c>
      <c r="AL2717" s="108">
        <v>8</v>
      </c>
      <c r="AM2717" s="107" t="s">
        <v>409</v>
      </c>
      <c r="AN2717" s="107" t="s">
        <v>49</v>
      </c>
      <c r="AO2717" s="109" t="s">
        <v>61</v>
      </c>
    </row>
    <row r="2718" spans="31:41" ht="15" customHeight="1">
      <c r="AE2718" s="106">
        <v>45894</v>
      </c>
      <c r="AF2718" s="107" t="s">
        <v>42</v>
      </c>
      <c r="AG2718" s="107" t="s">
        <v>378</v>
      </c>
      <c r="AH2718" s="107">
        <v>5400257401</v>
      </c>
      <c r="AI2718" s="107">
        <v>10</v>
      </c>
      <c r="AJ2718" s="108">
        <v>6</v>
      </c>
      <c r="AK2718" s="108">
        <v>8</v>
      </c>
      <c r="AL2718" s="108">
        <v>4</v>
      </c>
      <c r="AM2718" s="107" t="s">
        <v>252</v>
      </c>
      <c r="AN2718" s="107" t="s">
        <v>45</v>
      </c>
      <c r="AO2718" s="109" t="s">
        <v>46</v>
      </c>
    </row>
    <row r="2719" spans="31:41" ht="15" customHeight="1">
      <c r="AE2719" s="106">
        <v>45894</v>
      </c>
      <c r="AF2719" s="107" t="s">
        <v>42</v>
      </c>
      <c r="AG2719" s="107" t="s">
        <v>378</v>
      </c>
      <c r="AH2719" s="107">
        <v>5400258178</v>
      </c>
      <c r="AI2719" s="107">
        <v>10</v>
      </c>
      <c r="AJ2719" s="108">
        <v>8</v>
      </c>
      <c r="AK2719" s="108">
        <v>12</v>
      </c>
      <c r="AL2719" s="108">
        <v>8</v>
      </c>
      <c r="AM2719" s="107" t="s">
        <v>320</v>
      </c>
      <c r="AN2719" s="107" t="s">
        <v>49</v>
      </c>
      <c r="AO2719" s="109" t="s">
        <v>46</v>
      </c>
    </row>
    <row r="2720" spans="31:41" ht="15" customHeight="1">
      <c r="AE2720" s="106">
        <v>45894</v>
      </c>
      <c r="AF2720" s="107" t="s">
        <v>42</v>
      </c>
      <c r="AG2720" s="107" t="s">
        <v>378</v>
      </c>
      <c r="AH2720" s="107">
        <v>5400257401</v>
      </c>
      <c r="AI2720" s="107">
        <v>10</v>
      </c>
      <c r="AJ2720" s="108">
        <v>12</v>
      </c>
      <c r="AK2720" s="108">
        <v>14</v>
      </c>
      <c r="AL2720" s="108">
        <v>4</v>
      </c>
      <c r="AM2720" s="107" t="s">
        <v>252</v>
      </c>
      <c r="AN2720" s="107" t="s">
        <v>45</v>
      </c>
      <c r="AO2720" s="109" t="s">
        <v>46</v>
      </c>
    </row>
    <row r="2721" spans="31:41" ht="15" customHeight="1">
      <c r="AE2721" s="106">
        <v>45894</v>
      </c>
      <c r="AF2721" s="107" t="s">
        <v>96</v>
      </c>
      <c r="AG2721" s="107" t="s">
        <v>52</v>
      </c>
      <c r="AH2721" s="107">
        <v>5400257401</v>
      </c>
      <c r="AI2721" s="107">
        <v>10</v>
      </c>
      <c r="AJ2721" s="108">
        <v>6</v>
      </c>
      <c r="AK2721" s="108">
        <v>14</v>
      </c>
      <c r="AL2721" s="108">
        <v>16</v>
      </c>
      <c r="AM2721" s="107" t="s">
        <v>252</v>
      </c>
      <c r="AN2721" s="107" t="s">
        <v>45</v>
      </c>
      <c r="AO2721" s="109" t="s">
        <v>46</v>
      </c>
    </row>
    <row r="2722" spans="31:41" ht="15" customHeight="1">
      <c r="AE2722" s="106">
        <v>45894</v>
      </c>
      <c r="AF2722" s="107" t="s">
        <v>102</v>
      </c>
      <c r="AG2722" s="107" t="s">
        <v>103</v>
      </c>
      <c r="AH2722" s="107">
        <v>5400259461</v>
      </c>
      <c r="AI2722" s="107">
        <v>10</v>
      </c>
      <c r="AJ2722" s="108">
        <v>6</v>
      </c>
      <c r="AK2722" s="108">
        <v>14</v>
      </c>
      <c r="AL2722" s="108">
        <v>16</v>
      </c>
      <c r="AM2722" s="107" t="s">
        <v>358</v>
      </c>
      <c r="AN2722" s="107" t="s">
        <v>45</v>
      </c>
      <c r="AO2722" s="109" t="s">
        <v>46</v>
      </c>
    </row>
    <row r="2723" spans="31:41" ht="15" customHeight="1">
      <c r="AE2723" s="106">
        <v>45894</v>
      </c>
      <c r="AF2723" s="107" t="s">
        <v>87</v>
      </c>
      <c r="AG2723" s="107" t="s">
        <v>105</v>
      </c>
      <c r="AH2723" s="107">
        <v>5400259464</v>
      </c>
      <c r="AI2723" s="107">
        <v>10</v>
      </c>
      <c r="AJ2723" s="108">
        <v>6</v>
      </c>
      <c r="AK2723" s="108">
        <v>14</v>
      </c>
      <c r="AL2723" s="108">
        <v>16</v>
      </c>
      <c r="AM2723" s="107" t="s">
        <v>359</v>
      </c>
      <c r="AN2723" s="107" t="s">
        <v>45</v>
      </c>
      <c r="AO2723" s="109" t="s">
        <v>46</v>
      </c>
    </row>
    <row r="2724" spans="31:41" ht="15" customHeight="1">
      <c r="AE2724" s="106">
        <v>45894</v>
      </c>
      <c r="AF2724" s="107" t="s">
        <v>391</v>
      </c>
      <c r="AG2724" s="107" t="s">
        <v>51</v>
      </c>
      <c r="AH2724" s="107">
        <v>4041</v>
      </c>
      <c r="AI2724" s="107">
        <v>10</v>
      </c>
      <c r="AJ2724" s="108">
        <v>6</v>
      </c>
      <c r="AK2724" s="108">
        <v>14</v>
      </c>
      <c r="AL2724" s="108">
        <v>16</v>
      </c>
      <c r="AM2724" s="107" t="s">
        <v>62</v>
      </c>
      <c r="AN2724" s="107" t="s">
        <v>49</v>
      </c>
      <c r="AO2724" s="109">
        <v>4041</v>
      </c>
    </row>
    <row r="2725" spans="31:41" ht="15" customHeight="1">
      <c r="AE2725" s="106">
        <v>45894</v>
      </c>
      <c r="AF2725" s="107" t="s">
        <v>107</v>
      </c>
      <c r="AG2725" s="107"/>
      <c r="AH2725" s="107">
        <v>4041</v>
      </c>
      <c r="AI2725" s="107">
        <v>10</v>
      </c>
      <c r="AJ2725" s="108">
        <v>6</v>
      </c>
      <c r="AK2725" s="108">
        <v>14</v>
      </c>
      <c r="AL2725" s="108">
        <v>8</v>
      </c>
      <c r="AM2725" s="107" t="s">
        <v>62</v>
      </c>
      <c r="AN2725" s="107" t="s">
        <v>49</v>
      </c>
      <c r="AO2725" s="109">
        <v>4041</v>
      </c>
    </row>
    <row r="2726" spans="31:41" ht="15" customHeight="1">
      <c r="AE2726" s="106">
        <v>45894</v>
      </c>
      <c r="AF2726" s="107" t="s">
        <v>42</v>
      </c>
      <c r="AG2726" s="107" t="s">
        <v>378</v>
      </c>
      <c r="AH2726" s="107">
        <v>5400260989</v>
      </c>
      <c r="AI2726" s="107">
        <v>10</v>
      </c>
      <c r="AJ2726" s="108">
        <v>14</v>
      </c>
      <c r="AK2726" s="108">
        <v>14.3</v>
      </c>
      <c r="AL2726" s="108">
        <v>1</v>
      </c>
      <c r="AM2726" s="107" t="s">
        <v>415</v>
      </c>
      <c r="AN2726" s="107" t="s">
        <v>45</v>
      </c>
      <c r="AO2726" s="109" t="s">
        <v>46</v>
      </c>
    </row>
    <row r="2727" spans="31:41" ht="15" customHeight="1">
      <c r="AE2727" s="106">
        <v>45894</v>
      </c>
      <c r="AF2727" s="107" t="s">
        <v>114</v>
      </c>
      <c r="AG2727" s="107"/>
      <c r="AH2727" s="107">
        <v>23134</v>
      </c>
      <c r="AI2727" s="107">
        <v>20</v>
      </c>
      <c r="AJ2727" s="108">
        <v>6.15</v>
      </c>
      <c r="AK2727" s="108">
        <v>14</v>
      </c>
      <c r="AL2727" s="108">
        <v>7.75</v>
      </c>
      <c r="AM2727" s="107" t="s">
        <v>156</v>
      </c>
      <c r="AN2727" s="107" t="s">
        <v>49</v>
      </c>
      <c r="AO2727" s="109" t="s">
        <v>46</v>
      </c>
    </row>
    <row r="2728" spans="31:41" ht="15" customHeight="1">
      <c r="AE2728" s="106">
        <v>45894</v>
      </c>
      <c r="AF2728" s="107" t="s">
        <v>50</v>
      </c>
      <c r="AG2728" s="107"/>
      <c r="AH2728" s="107">
        <v>4041</v>
      </c>
      <c r="AI2728" s="107">
        <v>10</v>
      </c>
      <c r="AJ2728" s="108">
        <v>7.15</v>
      </c>
      <c r="AK2728" s="108">
        <v>14</v>
      </c>
      <c r="AL2728" s="108">
        <v>6.75</v>
      </c>
      <c r="AM2728" s="107" t="s">
        <v>62</v>
      </c>
      <c r="AN2728" s="107" t="s">
        <v>49</v>
      </c>
      <c r="AO2728" s="109">
        <v>4041</v>
      </c>
    </row>
    <row r="2729" spans="31:41" ht="15" customHeight="1">
      <c r="AE2729" s="106">
        <v>45894</v>
      </c>
      <c r="AF2729" s="107" t="s">
        <v>373</v>
      </c>
      <c r="AG2729" s="107"/>
      <c r="AH2729" s="107">
        <v>5400260798</v>
      </c>
      <c r="AI2729" s="107">
        <v>10</v>
      </c>
      <c r="AJ2729" s="108">
        <v>14.45</v>
      </c>
      <c r="AK2729" s="108">
        <v>16</v>
      </c>
      <c r="AL2729" s="108">
        <v>1.25</v>
      </c>
      <c r="AM2729" s="107" t="s">
        <v>416</v>
      </c>
      <c r="AN2729" s="107" t="s">
        <v>45</v>
      </c>
      <c r="AO2729" s="109" t="s">
        <v>46</v>
      </c>
    </row>
    <row r="2730" spans="31:41" ht="15" customHeight="1">
      <c r="AE2730" s="106">
        <v>45894</v>
      </c>
      <c r="AF2730" s="107" t="s">
        <v>131</v>
      </c>
      <c r="AG2730" s="107" t="s">
        <v>417</v>
      </c>
      <c r="AH2730" s="107">
        <v>5400260798</v>
      </c>
      <c r="AI2730" s="107">
        <v>10</v>
      </c>
      <c r="AJ2730" s="108">
        <v>14.45</v>
      </c>
      <c r="AK2730" s="108">
        <v>16</v>
      </c>
      <c r="AL2730" s="108">
        <v>2.5</v>
      </c>
      <c r="AM2730" s="107" t="s">
        <v>416</v>
      </c>
      <c r="AN2730" s="107" t="s">
        <v>45</v>
      </c>
      <c r="AO2730" s="109" t="s">
        <v>46</v>
      </c>
    </row>
    <row r="2731" spans="31:41" ht="15" customHeight="1">
      <c r="AE2731" s="106">
        <v>45894</v>
      </c>
      <c r="AF2731" s="107" t="s">
        <v>56</v>
      </c>
      <c r="AG2731" s="107"/>
      <c r="AH2731" s="107">
        <v>4041</v>
      </c>
      <c r="AI2731" s="107">
        <v>10</v>
      </c>
      <c r="AJ2731" s="108">
        <v>7.45</v>
      </c>
      <c r="AK2731" s="108">
        <v>16.45</v>
      </c>
      <c r="AL2731" s="108">
        <v>8.25</v>
      </c>
      <c r="AM2731" s="107" t="s">
        <v>62</v>
      </c>
      <c r="AN2731" s="107" t="s">
        <v>49</v>
      </c>
      <c r="AO2731" s="109">
        <v>4041</v>
      </c>
    </row>
    <row r="2732" spans="31:41" ht="15" customHeight="1">
      <c r="AE2732" s="106">
        <v>45894</v>
      </c>
      <c r="AF2732" s="107" t="s">
        <v>131</v>
      </c>
      <c r="AG2732" s="107"/>
      <c r="AH2732" s="107">
        <v>4047</v>
      </c>
      <c r="AI2732" s="107">
        <v>10</v>
      </c>
      <c r="AJ2732" s="108">
        <v>8.15</v>
      </c>
      <c r="AK2732" s="108">
        <v>14.45</v>
      </c>
      <c r="AL2732" s="108">
        <v>6.5</v>
      </c>
      <c r="AM2732" s="107" t="s">
        <v>416</v>
      </c>
      <c r="AN2732" s="107" t="s">
        <v>49</v>
      </c>
      <c r="AO2732" s="109">
        <v>4047</v>
      </c>
    </row>
    <row r="2733" spans="31:41" ht="15" customHeight="1">
      <c r="AE2733" s="106">
        <v>45894</v>
      </c>
      <c r="AF2733" s="107" t="s">
        <v>373</v>
      </c>
      <c r="AG2733" s="107"/>
      <c r="AH2733" s="107">
        <v>4047</v>
      </c>
      <c r="AI2733" s="107">
        <v>10</v>
      </c>
      <c r="AJ2733" s="108">
        <v>8.3000000000000007</v>
      </c>
      <c r="AK2733" s="108">
        <v>14.45</v>
      </c>
      <c r="AL2733" s="108">
        <v>6.25</v>
      </c>
      <c r="AM2733" s="107" t="s">
        <v>416</v>
      </c>
      <c r="AN2733" s="107" t="s">
        <v>49</v>
      </c>
      <c r="AO2733" s="109">
        <v>4047</v>
      </c>
    </row>
    <row r="2734" spans="31:41" ht="15" customHeight="1">
      <c r="AE2734" s="106">
        <v>45895</v>
      </c>
      <c r="AF2734" s="107" t="s">
        <v>115</v>
      </c>
      <c r="AG2734" s="107"/>
      <c r="AH2734" s="107">
        <v>4044</v>
      </c>
      <c r="AI2734" s="107">
        <v>10</v>
      </c>
      <c r="AJ2734" s="108">
        <v>6</v>
      </c>
      <c r="AK2734" s="108">
        <v>6.3</v>
      </c>
      <c r="AL2734" s="108">
        <v>0.5</v>
      </c>
      <c r="AM2734" s="107" t="s">
        <v>48</v>
      </c>
      <c r="AN2734" s="107" t="s">
        <v>49</v>
      </c>
      <c r="AO2734" s="109">
        <v>404</v>
      </c>
    </row>
    <row r="2735" spans="31:41" ht="15" customHeight="1">
      <c r="AE2735" s="106">
        <v>45895</v>
      </c>
      <c r="AF2735" s="107" t="s">
        <v>94</v>
      </c>
      <c r="AG2735" s="107" t="s">
        <v>63</v>
      </c>
      <c r="AH2735" s="107">
        <v>4042</v>
      </c>
      <c r="AI2735" s="107">
        <v>10</v>
      </c>
      <c r="AJ2735" s="108"/>
      <c r="AK2735" s="108"/>
      <c r="AL2735" s="108">
        <v>16</v>
      </c>
      <c r="AM2735" s="107" t="s">
        <v>53</v>
      </c>
      <c r="AN2735" s="107" t="s">
        <v>49</v>
      </c>
      <c r="AO2735" s="109">
        <v>404</v>
      </c>
    </row>
    <row r="2736" spans="31:41" ht="15" customHeight="1">
      <c r="AE2736" s="106">
        <v>45895</v>
      </c>
      <c r="AF2736" s="107" t="s">
        <v>267</v>
      </c>
      <c r="AG2736" s="107" t="s">
        <v>59</v>
      </c>
      <c r="AH2736" s="107">
        <v>4042</v>
      </c>
      <c r="AI2736" s="107">
        <v>10</v>
      </c>
      <c r="AJ2736" s="108"/>
      <c r="AK2736" s="108"/>
      <c r="AL2736" s="108">
        <v>16</v>
      </c>
      <c r="AM2736" s="107" t="s">
        <v>53</v>
      </c>
      <c r="AN2736" s="107" t="s">
        <v>49</v>
      </c>
      <c r="AO2736" s="109">
        <v>404</v>
      </c>
    </row>
    <row r="2737" spans="31:41" ht="15" customHeight="1">
      <c r="AE2737" s="106">
        <v>45895</v>
      </c>
      <c r="AF2737" s="107" t="s">
        <v>87</v>
      </c>
      <c r="AG2737" s="107" t="s">
        <v>66</v>
      </c>
      <c r="AH2737" s="107">
        <v>4042</v>
      </c>
      <c r="AI2737" s="107">
        <v>10</v>
      </c>
      <c r="AJ2737" s="108"/>
      <c r="AK2737" s="108"/>
      <c r="AL2737" s="108">
        <v>16</v>
      </c>
      <c r="AM2737" s="107" t="s">
        <v>53</v>
      </c>
      <c r="AN2737" s="107" t="s">
        <v>49</v>
      </c>
      <c r="AO2737" s="109">
        <v>404</v>
      </c>
    </row>
    <row r="2738" spans="31:41" ht="15" customHeight="1">
      <c r="AE2738" s="106">
        <v>45895</v>
      </c>
      <c r="AF2738" s="107" t="s">
        <v>100</v>
      </c>
      <c r="AG2738" s="107" t="s">
        <v>112</v>
      </c>
      <c r="AH2738" s="107">
        <v>4042</v>
      </c>
      <c r="AI2738" s="107">
        <v>10</v>
      </c>
      <c r="AJ2738" s="108"/>
      <c r="AK2738" s="108"/>
      <c r="AL2738" s="108">
        <v>16</v>
      </c>
      <c r="AM2738" s="107" t="s">
        <v>53</v>
      </c>
      <c r="AN2738" s="107" t="s">
        <v>49</v>
      </c>
      <c r="AO2738" s="109">
        <v>404</v>
      </c>
    </row>
    <row r="2739" spans="31:41" ht="15" customHeight="1">
      <c r="AE2739" s="106">
        <v>45895</v>
      </c>
      <c r="AF2739" s="107" t="s">
        <v>385</v>
      </c>
      <c r="AG2739" s="107"/>
      <c r="AH2739" s="107">
        <v>4042</v>
      </c>
      <c r="AI2739" s="107">
        <v>10</v>
      </c>
      <c r="AJ2739" s="108"/>
      <c r="AK2739" s="108"/>
      <c r="AL2739" s="108">
        <v>8</v>
      </c>
      <c r="AM2739" s="107" t="s">
        <v>53</v>
      </c>
      <c r="AN2739" s="107" t="s">
        <v>49</v>
      </c>
      <c r="AO2739" s="109">
        <v>404</v>
      </c>
    </row>
    <row r="2740" spans="31:41" ht="15" customHeight="1">
      <c r="AE2740" s="106">
        <v>45895</v>
      </c>
      <c r="AF2740" s="107" t="s">
        <v>54</v>
      </c>
      <c r="AG2740" s="107" t="s">
        <v>99</v>
      </c>
      <c r="AH2740" s="107">
        <v>4043</v>
      </c>
      <c r="AI2740" s="107">
        <v>10</v>
      </c>
      <c r="AJ2740" s="108"/>
      <c r="AK2740" s="108"/>
      <c r="AL2740" s="108">
        <v>16</v>
      </c>
      <c r="AM2740" s="107" t="s">
        <v>22</v>
      </c>
      <c r="AN2740" s="107" t="s">
        <v>49</v>
      </c>
      <c r="AO2740" s="109">
        <v>404</v>
      </c>
    </row>
    <row r="2741" spans="31:41" ht="15" customHeight="1">
      <c r="AE2741" s="106">
        <v>45895</v>
      </c>
      <c r="AF2741" s="107" t="s">
        <v>194</v>
      </c>
      <c r="AG2741" s="107"/>
      <c r="AH2741" s="107">
        <v>4043</v>
      </c>
      <c r="AI2741" s="107">
        <v>10</v>
      </c>
      <c r="AJ2741" s="108"/>
      <c r="AK2741" s="108"/>
      <c r="AL2741" s="108">
        <v>8</v>
      </c>
      <c r="AM2741" s="107" t="s">
        <v>22</v>
      </c>
      <c r="AN2741" s="107" t="s">
        <v>49</v>
      </c>
      <c r="AO2741" s="109">
        <v>404</v>
      </c>
    </row>
    <row r="2742" spans="31:41" ht="15" customHeight="1">
      <c r="AE2742" s="106">
        <v>45895</v>
      </c>
      <c r="AF2742" s="107" t="s">
        <v>68</v>
      </c>
      <c r="AG2742" s="107" t="s">
        <v>69</v>
      </c>
      <c r="AH2742" s="107">
        <v>4047</v>
      </c>
      <c r="AI2742" s="107">
        <v>10</v>
      </c>
      <c r="AJ2742" s="108"/>
      <c r="AK2742" s="108"/>
      <c r="AL2742" s="108">
        <v>16</v>
      </c>
      <c r="AM2742" s="107" t="s">
        <v>70</v>
      </c>
      <c r="AN2742" s="107" t="s">
        <v>49</v>
      </c>
      <c r="AO2742" s="109">
        <v>4047</v>
      </c>
    </row>
    <row r="2743" spans="31:41" ht="15" customHeight="1">
      <c r="AE2743" s="106">
        <v>45895</v>
      </c>
      <c r="AF2743" s="107" t="s">
        <v>65</v>
      </c>
      <c r="AG2743" s="107" t="s">
        <v>264</v>
      </c>
      <c r="AH2743" s="107">
        <v>5400259468</v>
      </c>
      <c r="AI2743" s="107">
        <v>10</v>
      </c>
      <c r="AJ2743" s="108">
        <v>6</v>
      </c>
      <c r="AK2743" s="108">
        <v>12</v>
      </c>
      <c r="AL2743" s="108">
        <v>12</v>
      </c>
      <c r="AM2743" s="107" t="s">
        <v>354</v>
      </c>
      <c r="AN2743" s="107" t="s">
        <v>45</v>
      </c>
      <c r="AO2743" s="109" t="s">
        <v>61</v>
      </c>
    </row>
    <row r="2744" spans="31:41" ht="15" customHeight="1">
      <c r="AE2744" s="106">
        <v>45895</v>
      </c>
      <c r="AF2744" s="107" t="s">
        <v>65</v>
      </c>
      <c r="AG2744" s="107" t="s">
        <v>264</v>
      </c>
      <c r="AH2744" s="107">
        <v>5400259463</v>
      </c>
      <c r="AI2744" s="107">
        <v>10</v>
      </c>
      <c r="AJ2744" s="108">
        <v>12</v>
      </c>
      <c r="AK2744" s="108">
        <v>14</v>
      </c>
      <c r="AL2744" s="108">
        <v>4</v>
      </c>
      <c r="AM2744" s="107" t="s">
        <v>368</v>
      </c>
      <c r="AN2744" s="107" t="s">
        <v>45</v>
      </c>
      <c r="AO2744" s="109" t="s">
        <v>61</v>
      </c>
    </row>
    <row r="2745" spans="31:41" ht="15" customHeight="1">
      <c r="AE2745" s="106">
        <v>45895</v>
      </c>
      <c r="AF2745" s="107" t="s">
        <v>58</v>
      </c>
      <c r="AG2745" s="107" t="s">
        <v>383</v>
      </c>
      <c r="AH2745" s="107">
        <v>5400259460</v>
      </c>
      <c r="AI2745" s="107">
        <v>10</v>
      </c>
      <c r="AJ2745" s="108">
        <v>6</v>
      </c>
      <c r="AK2745" s="108">
        <v>14</v>
      </c>
      <c r="AL2745" s="108">
        <v>16</v>
      </c>
      <c r="AM2745" s="107" t="s">
        <v>357</v>
      </c>
      <c r="AN2745" s="107" t="s">
        <v>45</v>
      </c>
      <c r="AO2745" s="109" t="s">
        <v>61</v>
      </c>
    </row>
    <row r="2746" spans="31:41" ht="15" customHeight="1">
      <c r="AE2746" s="106">
        <v>45895</v>
      </c>
      <c r="AF2746" s="107" t="s">
        <v>72</v>
      </c>
      <c r="AG2746" s="107" t="s">
        <v>73</v>
      </c>
      <c r="AH2746" s="107">
        <v>5400260658</v>
      </c>
      <c r="AI2746" s="107">
        <v>10</v>
      </c>
      <c r="AJ2746" s="108">
        <v>6</v>
      </c>
      <c r="AK2746" s="108">
        <v>15</v>
      </c>
      <c r="AL2746" s="108">
        <v>18</v>
      </c>
      <c r="AM2746" s="107" t="s">
        <v>409</v>
      </c>
      <c r="AN2746" s="107" t="s">
        <v>49</v>
      </c>
      <c r="AO2746" s="109" t="s">
        <v>61</v>
      </c>
    </row>
    <row r="2747" spans="31:41" ht="15" customHeight="1">
      <c r="AE2747" s="106">
        <v>45895</v>
      </c>
      <c r="AF2747" s="107" t="s">
        <v>143</v>
      </c>
      <c r="AG2747" s="107" t="s">
        <v>309</v>
      </c>
      <c r="AH2747" s="107">
        <v>5400260658</v>
      </c>
      <c r="AI2747" s="107">
        <v>10</v>
      </c>
      <c r="AJ2747" s="108">
        <v>6</v>
      </c>
      <c r="AK2747" s="108">
        <v>15</v>
      </c>
      <c r="AL2747" s="108">
        <v>18</v>
      </c>
      <c r="AM2747" s="107" t="s">
        <v>409</v>
      </c>
      <c r="AN2747" s="107" t="s">
        <v>49</v>
      </c>
      <c r="AO2747" s="109" t="s">
        <v>61</v>
      </c>
    </row>
    <row r="2748" spans="31:41" ht="15" customHeight="1">
      <c r="AE2748" s="106">
        <v>45895</v>
      </c>
      <c r="AF2748" s="107" t="s">
        <v>162</v>
      </c>
      <c r="AG2748" s="107"/>
      <c r="AH2748" s="107">
        <v>5400260658</v>
      </c>
      <c r="AI2748" s="107">
        <v>10</v>
      </c>
      <c r="AJ2748" s="108">
        <v>6</v>
      </c>
      <c r="AK2748" s="108">
        <v>15</v>
      </c>
      <c r="AL2748" s="108">
        <v>9</v>
      </c>
      <c r="AM2748" s="107" t="s">
        <v>409</v>
      </c>
      <c r="AN2748" s="107" t="s">
        <v>49</v>
      </c>
      <c r="AO2748" s="109" t="s">
        <v>61</v>
      </c>
    </row>
    <row r="2749" spans="31:41" ht="15" customHeight="1">
      <c r="AE2749" s="106">
        <v>45895</v>
      </c>
      <c r="AF2749" s="107" t="s">
        <v>144</v>
      </c>
      <c r="AG2749" s="107"/>
      <c r="AH2749" s="107">
        <v>5400260658</v>
      </c>
      <c r="AI2749" s="107">
        <v>10</v>
      </c>
      <c r="AJ2749" s="108">
        <v>6</v>
      </c>
      <c r="AK2749" s="108">
        <v>14</v>
      </c>
      <c r="AL2749" s="108">
        <v>8</v>
      </c>
      <c r="AM2749" s="107" t="s">
        <v>409</v>
      </c>
      <c r="AN2749" s="107" t="s">
        <v>49</v>
      </c>
      <c r="AO2749" s="109" t="s">
        <v>61</v>
      </c>
    </row>
    <row r="2750" spans="31:41" ht="15" customHeight="1">
      <c r="AE2750" s="106">
        <v>45895</v>
      </c>
      <c r="AF2750" s="107" t="s">
        <v>115</v>
      </c>
      <c r="AG2750" s="107"/>
      <c r="AH2750" s="107">
        <v>5400248544</v>
      </c>
      <c r="AI2750" s="107">
        <v>20</v>
      </c>
      <c r="AJ2750" s="108">
        <v>6.3</v>
      </c>
      <c r="AK2750" s="108">
        <v>14</v>
      </c>
      <c r="AL2750" s="108">
        <v>7.5</v>
      </c>
      <c r="AM2750" s="107" t="s">
        <v>414</v>
      </c>
      <c r="AN2750" s="107" t="s">
        <v>49</v>
      </c>
      <c r="AO2750" s="109" t="s">
        <v>61</v>
      </c>
    </row>
    <row r="2751" spans="31:41" ht="15" customHeight="1">
      <c r="AE2751" s="106">
        <v>45895</v>
      </c>
      <c r="AF2751" s="107" t="s">
        <v>64</v>
      </c>
      <c r="AG2751" s="107" t="s">
        <v>52</v>
      </c>
      <c r="AH2751" s="107">
        <v>5400248544</v>
      </c>
      <c r="AI2751" s="107">
        <v>20</v>
      </c>
      <c r="AJ2751" s="108">
        <v>6</v>
      </c>
      <c r="AK2751" s="108">
        <v>14</v>
      </c>
      <c r="AL2751" s="108">
        <v>16</v>
      </c>
      <c r="AM2751" s="107" t="s">
        <v>414</v>
      </c>
      <c r="AN2751" s="107" t="s">
        <v>49</v>
      </c>
      <c r="AO2751" s="109" t="s">
        <v>61</v>
      </c>
    </row>
    <row r="2752" spans="31:41" ht="15" customHeight="1">
      <c r="AE2752" s="106">
        <v>45895</v>
      </c>
      <c r="AF2752" s="107" t="s">
        <v>77</v>
      </c>
      <c r="AG2752" s="107"/>
      <c r="AH2752" s="107">
        <v>5400248544</v>
      </c>
      <c r="AI2752" s="107">
        <v>20</v>
      </c>
      <c r="AJ2752" s="108">
        <v>6</v>
      </c>
      <c r="AK2752" s="108">
        <v>10</v>
      </c>
      <c r="AL2752" s="108">
        <v>4</v>
      </c>
      <c r="AM2752" s="107" t="s">
        <v>414</v>
      </c>
      <c r="AN2752" s="107" t="s">
        <v>49</v>
      </c>
      <c r="AO2752" s="109" t="s">
        <v>61</v>
      </c>
    </row>
    <row r="2753" spans="31:41" ht="15" customHeight="1">
      <c r="AE2753" s="106">
        <v>45895</v>
      </c>
      <c r="AF2753" s="107" t="s">
        <v>89</v>
      </c>
      <c r="AG2753" s="107"/>
      <c r="AH2753" s="107">
        <v>5400261041</v>
      </c>
      <c r="AI2753" s="107">
        <v>10</v>
      </c>
      <c r="AJ2753" s="108">
        <v>6</v>
      </c>
      <c r="AK2753" s="108">
        <v>14</v>
      </c>
      <c r="AL2753" s="108">
        <v>8</v>
      </c>
      <c r="AM2753" s="107" t="s">
        <v>353</v>
      </c>
      <c r="AN2753" s="107" t="s">
        <v>91</v>
      </c>
      <c r="AO2753" s="109" t="s">
        <v>61</v>
      </c>
    </row>
    <row r="2754" spans="31:41" ht="15" customHeight="1">
      <c r="AE2754" s="106">
        <v>45895</v>
      </c>
      <c r="AF2754" s="107" t="s">
        <v>75</v>
      </c>
      <c r="AG2754" s="107" t="s">
        <v>88</v>
      </c>
      <c r="AH2754" s="107">
        <v>5400260861</v>
      </c>
      <c r="AI2754" s="107">
        <v>10</v>
      </c>
      <c r="AJ2754" s="108">
        <v>6</v>
      </c>
      <c r="AK2754" s="108">
        <v>14</v>
      </c>
      <c r="AL2754" s="108">
        <v>16</v>
      </c>
      <c r="AM2754" s="107" t="s">
        <v>418</v>
      </c>
      <c r="AN2754" s="107" t="s">
        <v>49</v>
      </c>
      <c r="AO2754" s="109" t="s">
        <v>46</v>
      </c>
    </row>
    <row r="2755" spans="31:41" ht="15" customHeight="1">
      <c r="AE2755" s="106">
        <v>45895</v>
      </c>
      <c r="AF2755" s="107" t="s">
        <v>84</v>
      </c>
      <c r="AG2755" s="107" t="s">
        <v>82</v>
      </c>
      <c r="AH2755" s="107">
        <v>5400261354</v>
      </c>
      <c r="AI2755" s="107">
        <v>10</v>
      </c>
      <c r="AJ2755" s="108">
        <v>6</v>
      </c>
      <c r="AK2755" s="108">
        <v>14</v>
      </c>
      <c r="AL2755" s="108">
        <v>16</v>
      </c>
      <c r="AM2755" s="107" t="s">
        <v>355</v>
      </c>
      <c r="AN2755" s="107" t="s">
        <v>91</v>
      </c>
      <c r="AO2755" s="109" t="s">
        <v>61</v>
      </c>
    </row>
    <row r="2756" spans="31:41" ht="15" customHeight="1">
      <c r="AE2756" s="106">
        <v>45895</v>
      </c>
      <c r="AF2756" s="107" t="s">
        <v>92</v>
      </c>
      <c r="AG2756" s="107" t="s">
        <v>43</v>
      </c>
      <c r="AH2756" s="107">
        <v>5400258563</v>
      </c>
      <c r="AI2756" s="107">
        <v>10</v>
      </c>
      <c r="AJ2756" s="108">
        <v>6</v>
      </c>
      <c r="AK2756" s="108">
        <v>14</v>
      </c>
      <c r="AL2756" s="108">
        <v>16</v>
      </c>
      <c r="AM2756" s="107" t="s">
        <v>305</v>
      </c>
      <c r="AN2756" s="107" t="s">
        <v>45</v>
      </c>
      <c r="AO2756" s="109" t="s">
        <v>61</v>
      </c>
    </row>
    <row r="2757" spans="31:41" ht="15" customHeight="1">
      <c r="AE2757" s="106">
        <v>45895</v>
      </c>
      <c r="AF2757" s="107" t="s">
        <v>157</v>
      </c>
      <c r="AG2757" s="107" t="s">
        <v>155</v>
      </c>
      <c r="AH2757" s="107">
        <v>5400257580</v>
      </c>
      <c r="AI2757" s="107">
        <v>30</v>
      </c>
      <c r="AJ2757" s="108">
        <v>6</v>
      </c>
      <c r="AK2757" s="108">
        <v>13</v>
      </c>
      <c r="AL2757" s="108">
        <v>14</v>
      </c>
      <c r="AM2757" s="107" t="s">
        <v>419</v>
      </c>
      <c r="AN2757" s="107" t="s">
        <v>45</v>
      </c>
      <c r="AO2757" s="109" t="s">
        <v>61</v>
      </c>
    </row>
    <row r="2758" spans="31:41" ht="15" customHeight="1">
      <c r="AE2758" s="106">
        <v>45895</v>
      </c>
      <c r="AF2758" s="107" t="s">
        <v>78</v>
      </c>
      <c r="AG2758" s="107"/>
      <c r="AH2758" s="107">
        <v>5400257580</v>
      </c>
      <c r="AI2758" s="107">
        <v>30</v>
      </c>
      <c r="AJ2758" s="108">
        <v>6</v>
      </c>
      <c r="AK2758" s="108">
        <v>10</v>
      </c>
      <c r="AL2758" s="108">
        <v>4</v>
      </c>
      <c r="AM2758" s="107" t="s">
        <v>419</v>
      </c>
      <c r="AN2758" s="107" t="s">
        <v>45</v>
      </c>
      <c r="AO2758" s="109" t="s">
        <v>61</v>
      </c>
    </row>
    <row r="2759" spans="31:41" ht="15" customHeight="1">
      <c r="AE2759" s="106">
        <v>45895</v>
      </c>
      <c r="AF2759" s="107" t="s">
        <v>157</v>
      </c>
      <c r="AG2759" s="107" t="s">
        <v>155</v>
      </c>
      <c r="AH2759" s="107">
        <v>5400257580</v>
      </c>
      <c r="AI2759" s="107">
        <v>30</v>
      </c>
      <c r="AJ2759" s="108">
        <v>13</v>
      </c>
      <c r="AK2759" s="108">
        <v>14</v>
      </c>
      <c r="AL2759" s="108">
        <v>2</v>
      </c>
      <c r="AM2759" s="107" t="s">
        <v>419</v>
      </c>
      <c r="AN2759" s="107" t="s">
        <v>45</v>
      </c>
      <c r="AO2759" s="109" t="s">
        <v>61</v>
      </c>
    </row>
    <row r="2760" spans="31:41" ht="15" customHeight="1">
      <c r="AE2760" s="106">
        <v>45895</v>
      </c>
      <c r="AF2760" s="107" t="s">
        <v>77</v>
      </c>
      <c r="AG2760" s="107" t="s">
        <v>78</v>
      </c>
      <c r="AH2760" s="107">
        <v>5400261785</v>
      </c>
      <c r="AI2760" s="107">
        <v>10</v>
      </c>
      <c r="AJ2760" s="108">
        <v>10</v>
      </c>
      <c r="AK2760" s="108">
        <v>14</v>
      </c>
      <c r="AL2760" s="108">
        <v>8</v>
      </c>
      <c r="AM2760" s="107" t="s">
        <v>420</v>
      </c>
      <c r="AN2760" s="107" t="s">
        <v>49</v>
      </c>
      <c r="AO2760" s="109" t="s">
        <v>80</v>
      </c>
    </row>
    <row r="2761" spans="31:41" ht="15" customHeight="1">
      <c r="AE2761" s="106">
        <v>45895</v>
      </c>
      <c r="AF2761" s="107" t="s">
        <v>42</v>
      </c>
      <c r="AG2761" s="107" t="s">
        <v>378</v>
      </c>
      <c r="AH2761" s="107">
        <v>5400257401</v>
      </c>
      <c r="AI2761" s="107">
        <v>10</v>
      </c>
      <c r="AJ2761" s="108">
        <v>6</v>
      </c>
      <c r="AK2761" s="108">
        <v>14</v>
      </c>
      <c r="AL2761" s="108">
        <v>16</v>
      </c>
      <c r="AM2761" s="107" t="s">
        <v>252</v>
      </c>
      <c r="AN2761" s="107" t="s">
        <v>45</v>
      </c>
      <c r="AO2761" s="109" t="s">
        <v>46</v>
      </c>
    </row>
    <row r="2762" spans="31:41" ht="15" customHeight="1">
      <c r="AE2762" s="106">
        <v>45895</v>
      </c>
      <c r="AF2762" s="107" t="s">
        <v>96</v>
      </c>
      <c r="AG2762" s="107" t="s">
        <v>105</v>
      </c>
      <c r="AH2762" s="107">
        <v>5400259470</v>
      </c>
      <c r="AI2762" s="107">
        <v>10</v>
      </c>
      <c r="AJ2762" s="108">
        <v>6</v>
      </c>
      <c r="AK2762" s="108">
        <v>14</v>
      </c>
      <c r="AL2762" s="108">
        <v>16</v>
      </c>
      <c r="AM2762" s="107" t="s">
        <v>366</v>
      </c>
      <c r="AN2762" s="107" t="s">
        <v>45</v>
      </c>
      <c r="AO2762" s="109" t="s">
        <v>46</v>
      </c>
    </row>
    <row r="2763" spans="31:41" ht="15" customHeight="1">
      <c r="AE2763" s="106">
        <v>45895</v>
      </c>
      <c r="AF2763" s="107" t="s">
        <v>102</v>
      </c>
      <c r="AG2763" s="107" t="s">
        <v>103</v>
      </c>
      <c r="AH2763" s="107">
        <v>5400257401</v>
      </c>
      <c r="AI2763" s="107">
        <v>10</v>
      </c>
      <c r="AJ2763" s="108">
        <v>6</v>
      </c>
      <c r="AK2763" s="108">
        <v>14</v>
      </c>
      <c r="AL2763" s="108">
        <v>16</v>
      </c>
      <c r="AM2763" s="107" t="s">
        <v>252</v>
      </c>
      <c r="AN2763" s="107" t="s">
        <v>45</v>
      </c>
      <c r="AO2763" s="109" t="s">
        <v>46</v>
      </c>
    </row>
    <row r="2764" spans="31:41" ht="15" customHeight="1">
      <c r="AE2764" s="106">
        <v>45895</v>
      </c>
      <c r="AF2764" s="107" t="s">
        <v>391</v>
      </c>
      <c r="AG2764" s="107" t="s">
        <v>50</v>
      </c>
      <c r="AH2764" s="107">
        <v>4041</v>
      </c>
      <c r="AI2764" s="107">
        <v>10</v>
      </c>
      <c r="AJ2764" s="108">
        <v>6</v>
      </c>
      <c r="AK2764" s="108">
        <v>14</v>
      </c>
      <c r="AL2764" s="108">
        <v>16</v>
      </c>
      <c r="AM2764" s="107" t="s">
        <v>62</v>
      </c>
      <c r="AN2764" s="107" t="s">
        <v>49</v>
      </c>
      <c r="AO2764" s="109">
        <v>4041</v>
      </c>
    </row>
    <row r="2765" spans="31:41" ht="15" customHeight="1">
      <c r="AE2765" s="106">
        <v>45895</v>
      </c>
      <c r="AF2765" s="107" t="s">
        <v>107</v>
      </c>
      <c r="AG2765" s="107"/>
      <c r="AH2765" s="107">
        <v>4041</v>
      </c>
      <c r="AI2765" s="107">
        <v>10</v>
      </c>
      <c r="AJ2765" s="108">
        <v>6</v>
      </c>
      <c r="AK2765" s="108">
        <v>14.3</v>
      </c>
      <c r="AL2765" s="108">
        <v>8.5</v>
      </c>
      <c r="AM2765" s="107" t="s">
        <v>62</v>
      </c>
      <c r="AN2765" s="107" t="s">
        <v>49</v>
      </c>
      <c r="AO2765" s="109">
        <v>4041</v>
      </c>
    </row>
    <row r="2766" spans="31:41" ht="15" customHeight="1">
      <c r="AE2766" s="106">
        <v>45895</v>
      </c>
      <c r="AF2766" s="107" t="s">
        <v>114</v>
      </c>
      <c r="AG2766" s="107"/>
      <c r="AH2766" s="107">
        <v>23134</v>
      </c>
      <c r="AI2766" s="107">
        <v>20</v>
      </c>
      <c r="AJ2766" s="108">
        <v>6</v>
      </c>
      <c r="AK2766" s="108">
        <v>14</v>
      </c>
      <c r="AL2766" s="108">
        <v>8</v>
      </c>
      <c r="AM2766" s="107" t="s">
        <v>156</v>
      </c>
      <c r="AN2766" s="107" t="s">
        <v>49</v>
      </c>
      <c r="AO2766" s="109" t="s">
        <v>46</v>
      </c>
    </row>
    <row r="2767" spans="31:41" ht="15" customHeight="1">
      <c r="AE2767" s="106">
        <v>45895</v>
      </c>
      <c r="AF2767" s="107" t="s">
        <v>109</v>
      </c>
      <c r="AG2767" s="107"/>
      <c r="AH2767" s="107">
        <v>4041</v>
      </c>
      <c r="AI2767" s="107">
        <v>10</v>
      </c>
      <c r="AJ2767" s="108">
        <v>7.15</v>
      </c>
      <c r="AK2767" s="108">
        <v>16.45</v>
      </c>
      <c r="AL2767" s="108">
        <v>8.75</v>
      </c>
      <c r="AM2767" s="107" t="s">
        <v>62</v>
      </c>
      <c r="AN2767" s="107" t="s">
        <v>49</v>
      </c>
      <c r="AO2767" s="109">
        <v>4041</v>
      </c>
    </row>
    <row r="2768" spans="31:41" ht="15" customHeight="1">
      <c r="AE2768" s="106">
        <v>45895</v>
      </c>
      <c r="AF2768" s="107" t="s">
        <v>56</v>
      </c>
      <c r="AG2768" s="107" t="s">
        <v>113</v>
      </c>
      <c r="AH2768" s="107">
        <v>4041</v>
      </c>
      <c r="AI2768" s="107">
        <v>10</v>
      </c>
      <c r="AJ2768" s="108">
        <v>7.45</v>
      </c>
      <c r="AK2768" s="108">
        <v>16.45</v>
      </c>
      <c r="AL2768" s="108">
        <v>16.5</v>
      </c>
      <c r="AM2768" s="107" t="s">
        <v>62</v>
      </c>
      <c r="AN2768" s="107" t="s">
        <v>49</v>
      </c>
      <c r="AO2768" s="109">
        <v>4041</v>
      </c>
    </row>
    <row r="2769" spans="31:41" ht="15" customHeight="1">
      <c r="AE2769" s="106">
        <v>45895</v>
      </c>
      <c r="AF2769" s="107" t="s">
        <v>110</v>
      </c>
      <c r="AG2769" s="107"/>
      <c r="AH2769" s="107">
        <v>23134</v>
      </c>
      <c r="AI2769" s="107">
        <v>10</v>
      </c>
      <c r="AJ2769" s="108">
        <v>6</v>
      </c>
      <c r="AK2769" s="108">
        <v>14</v>
      </c>
      <c r="AL2769" s="108">
        <v>8</v>
      </c>
      <c r="AM2769" s="107" t="s">
        <v>111</v>
      </c>
      <c r="AN2769" s="107" t="s">
        <v>49</v>
      </c>
      <c r="AO2769" s="109" t="s">
        <v>61</v>
      </c>
    </row>
    <row r="2770" spans="31:41" ht="15" customHeight="1">
      <c r="AE2770" s="106">
        <v>45895</v>
      </c>
      <c r="AF2770" s="107" t="s">
        <v>51</v>
      </c>
      <c r="AG2770" s="107"/>
      <c r="AH2770" s="107">
        <v>4041</v>
      </c>
      <c r="AI2770" s="107">
        <v>10</v>
      </c>
      <c r="AJ2770" s="108">
        <v>6</v>
      </c>
      <c r="AK2770" s="108">
        <v>14</v>
      </c>
      <c r="AL2770" s="108">
        <v>8</v>
      </c>
      <c r="AM2770" s="107" t="s">
        <v>62</v>
      </c>
      <c r="AN2770" s="107" t="s">
        <v>49</v>
      </c>
      <c r="AO2770" s="109">
        <v>4041</v>
      </c>
    </row>
    <row r="2771" spans="31:41" ht="15" customHeight="1">
      <c r="AE2771" s="106">
        <v>45896</v>
      </c>
      <c r="AF2771" s="107" t="s">
        <v>58</v>
      </c>
      <c r="AG2771" s="107"/>
      <c r="AH2771" s="107">
        <v>4044</v>
      </c>
      <c r="AI2771" s="107">
        <v>10</v>
      </c>
      <c r="AJ2771" s="108">
        <v>6</v>
      </c>
      <c r="AK2771" s="108">
        <v>7</v>
      </c>
      <c r="AL2771" s="108">
        <v>1</v>
      </c>
      <c r="AM2771" s="107" t="s">
        <v>48</v>
      </c>
      <c r="AN2771" s="107" t="s">
        <v>49</v>
      </c>
      <c r="AO2771" s="109">
        <v>404</v>
      </c>
    </row>
    <row r="2772" spans="31:41" ht="15" customHeight="1">
      <c r="AE2772" s="106">
        <v>45896</v>
      </c>
      <c r="AF2772" s="107" t="s">
        <v>94</v>
      </c>
      <c r="AG2772" s="107" t="s">
        <v>144</v>
      </c>
      <c r="AH2772" s="107">
        <v>4042</v>
      </c>
      <c r="AI2772" s="107">
        <v>10</v>
      </c>
      <c r="AJ2772" s="108"/>
      <c r="AK2772" s="108"/>
      <c r="AL2772" s="108">
        <v>16</v>
      </c>
      <c r="AM2772" s="107" t="s">
        <v>53</v>
      </c>
      <c r="AN2772" s="107" t="s">
        <v>49</v>
      </c>
      <c r="AO2772" s="109">
        <v>404</v>
      </c>
    </row>
    <row r="2773" spans="31:41" ht="15" customHeight="1">
      <c r="AE2773" s="106">
        <v>45896</v>
      </c>
      <c r="AF2773" s="107" t="s">
        <v>63</v>
      </c>
      <c r="AG2773" s="107" t="s">
        <v>267</v>
      </c>
      <c r="AH2773" s="107">
        <v>4042</v>
      </c>
      <c r="AI2773" s="107">
        <v>10</v>
      </c>
      <c r="AJ2773" s="108"/>
      <c r="AK2773" s="108"/>
      <c r="AL2773" s="108">
        <v>16</v>
      </c>
      <c r="AM2773" s="107" t="s">
        <v>53</v>
      </c>
      <c r="AN2773" s="107" t="s">
        <v>49</v>
      </c>
      <c r="AO2773" s="109">
        <v>404</v>
      </c>
    </row>
    <row r="2774" spans="31:41" ht="15" customHeight="1">
      <c r="AE2774" s="106">
        <v>45896</v>
      </c>
      <c r="AF2774" s="107" t="s">
        <v>59</v>
      </c>
      <c r="AG2774" s="107" t="s">
        <v>157</v>
      </c>
      <c r="AH2774" s="107">
        <v>4042</v>
      </c>
      <c r="AI2774" s="107">
        <v>10</v>
      </c>
      <c r="AJ2774" s="108"/>
      <c r="AK2774" s="108"/>
      <c r="AL2774" s="108">
        <v>16</v>
      </c>
      <c r="AM2774" s="107" t="s">
        <v>53</v>
      </c>
      <c r="AN2774" s="107" t="s">
        <v>49</v>
      </c>
      <c r="AO2774" s="109">
        <v>404</v>
      </c>
    </row>
    <row r="2775" spans="31:41" ht="15" customHeight="1">
      <c r="AE2775" s="106">
        <v>45896</v>
      </c>
      <c r="AF2775" s="107" t="s">
        <v>66</v>
      </c>
      <c r="AG2775" s="107" t="s">
        <v>100</v>
      </c>
      <c r="AH2775" s="107">
        <v>4042</v>
      </c>
      <c r="AI2775" s="107">
        <v>10</v>
      </c>
      <c r="AJ2775" s="108"/>
      <c r="AK2775" s="108"/>
      <c r="AL2775" s="108">
        <v>16</v>
      </c>
      <c r="AM2775" s="107" t="s">
        <v>53</v>
      </c>
      <c r="AN2775" s="107" t="s">
        <v>49</v>
      </c>
      <c r="AO2775" s="109">
        <v>404</v>
      </c>
    </row>
    <row r="2776" spans="31:41" ht="15" customHeight="1">
      <c r="AE2776" s="106">
        <v>45896</v>
      </c>
      <c r="AF2776" s="107" t="s">
        <v>52</v>
      </c>
      <c r="AG2776" s="107" t="s">
        <v>112</v>
      </c>
      <c r="AH2776" s="107">
        <v>4042</v>
      </c>
      <c r="AI2776" s="107">
        <v>10</v>
      </c>
      <c r="AJ2776" s="108"/>
      <c r="AK2776" s="108"/>
      <c r="AL2776" s="108">
        <v>16</v>
      </c>
      <c r="AM2776" s="107" t="s">
        <v>53</v>
      </c>
      <c r="AN2776" s="107" t="s">
        <v>49</v>
      </c>
      <c r="AO2776" s="109">
        <v>404</v>
      </c>
    </row>
    <row r="2777" spans="31:41" ht="15" customHeight="1">
      <c r="AE2777" s="106">
        <v>45896</v>
      </c>
      <c r="AF2777" s="107" t="s">
        <v>113</v>
      </c>
      <c r="AG2777" s="107" t="s">
        <v>385</v>
      </c>
      <c r="AH2777" s="107">
        <v>4042</v>
      </c>
      <c r="AI2777" s="107">
        <v>10</v>
      </c>
      <c r="AJ2777" s="108"/>
      <c r="AK2777" s="108"/>
      <c r="AL2777" s="108">
        <v>16</v>
      </c>
      <c r="AM2777" s="107" t="s">
        <v>53</v>
      </c>
      <c r="AN2777" s="107" t="s">
        <v>49</v>
      </c>
      <c r="AO2777" s="109">
        <v>404</v>
      </c>
    </row>
    <row r="2778" spans="31:41" ht="15" customHeight="1">
      <c r="AE2778" s="106">
        <v>45896</v>
      </c>
      <c r="AF2778" s="107" t="s">
        <v>54</v>
      </c>
      <c r="AG2778" s="107" t="s">
        <v>99</v>
      </c>
      <c r="AH2778" s="107">
        <v>4043</v>
      </c>
      <c r="AI2778" s="107">
        <v>10</v>
      </c>
      <c r="AJ2778" s="108"/>
      <c r="AK2778" s="108"/>
      <c r="AL2778" s="108">
        <v>16</v>
      </c>
      <c r="AM2778" s="107" t="s">
        <v>22</v>
      </c>
      <c r="AN2778" s="107" t="s">
        <v>49</v>
      </c>
      <c r="AO2778" s="109">
        <v>404</v>
      </c>
    </row>
    <row r="2779" spans="31:41" ht="15" customHeight="1">
      <c r="AE2779" s="106">
        <v>45896</v>
      </c>
      <c r="AF2779" s="107" t="s">
        <v>68</v>
      </c>
      <c r="AG2779" s="107" t="s">
        <v>194</v>
      </c>
      <c r="AH2779" s="107">
        <v>4043</v>
      </c>
      <c r="AI2779" s="107">
        <v>10</v>
      </c>
      <c r="AJ2779" s="108"/>
      <c r="AK2779" s="108"/>
      <c r="AL2779" s="108">
        <v>16</v>
      </c>
      <c r="AM2779" s="107" t="s">
        <v>22</v>
      </c>
      <c r="AN2779" s="107" t="s">
        <v>49</v>
      </c>
      <c r="AO2779" s="109">
        <v>404</v>
      </c>
    </row>
    <row r="2780" spans="31:41" ht="15" customHeight="1">
      <c r="AE2780" s="106">
        <v>45896</v>
      </c>
      <c r="AF2780" s="107" t="s">
        <v>87</v>
      </c>
      <c r="AG2780" s="107"/>
      <c r="AH2780" s="107">
        <v>4044</v>
      </c>
      <c r="AI2780" s="107">
        <v>10</v>
      </c>
      <c r="AJ2780" s="108"/>
      <c r="AK2780" s="108"/>
      <c r="AL2780" s="108">
        <v>8</v>
      </c>
      <c r="AM2780" s="107" t="s">
        <v>48</v>
      </c>
      <c r="AN2780" s="107" t="s">
        <v>49</v>
      </c>
      <c r="AO2780" s="109">
        <v>404</v>
      </c>
    </row>
    <row r="2781" spans="31:41" ht="15" customHeight="1">
      <c r="AE2781" s="106">
        <v>45896</v>
      </c>
      <c r="AF2781" s="107" t="s">
        <v>84</v>
      </c>
      <c r="AG2781" s="107" t="s">
        <v>82</v>
      </c>
      <c r="AH2781" s="107">
        <v>5400261354</v>
      </c>
      <c r="AI2781" s="107">
        <v>10</v>
      </c>
      <c r="AJ2781" s="108">
        <v>6</v>
      </c>
      <c r="AK2781" s="108">
        <v>14</v>
      </c>
      <c r="AL2781" s="108">
        <v>16</v>
      </c>
      <c r="AM2781" s="107" t="s">
        <v>355</v>
      </c>
      <c r="AN2781" s="107" t="s">
        <v>91</v>
      </c>
      <c r="AO2781" s="109" t="s">
        <v>61</v>
      </c>
    </row>
    <row r="2782" spans="31:41" ht="15" customHeight="1">
      <c r="AE2782" s="106">
        <v>45896</v>
      </c>
      <c r="AF2782" s="107" t="s">
        <v>110</v>
      </c>
      <c r="AG2782" s="107"/>
      <c r="AH2782" s="107">
        <v>23134</v>
      </c>
      <c r="AI2782" s="107">
        <v>10</v>
      </c>
      <c r="AJ2782" s="108">
        <v>6</v>
      </c>
      <c r="AK2782" s="108">
        <v>14</v>
      </c>
      <c r="AL2782" s="108">
        <v>8</v>
      </c>
      <c r="AM2782" s="107" t="s">
        <v>111</v>
      </c>
      <c r="AN2782" s="107" t="s">
        <v>49</v>
      </c>
      <c r="AO2782" s="109" t="s">
        <v>61</v>
      </c>
    </row>
    <row r="2783" spans="31:41" ht="15" customHeight="1">
      <c r="AE2783" s="106">
        <v>45896</v>
      </c>
      <c r="AF2783" s="107" t="s">
        <v>50</v>
      </c>
      <c r="AG2783" s="107" t="s">
        <v>51</v>
      </c>
      <c r="AH2783" s="107">
        <v>5400260490</v>
      </c>
      <c r="AI2783" s="107">
        <v>10</v>
      </c>
      <c r="AJ2783" s="108">
        <v>6</v>
      </c>
      <c r="AK2783" s="108">
        <v>8</v>
      </c>
      <c r="AL2783" s="108">
        <v>4</v>
      </c>
      <c r="AM2783" s="107" t="s">
        <v>398</v>
      </c>
      <c r="AN2783" s="107" t="s">
        <v>45</v>
      </c>
      <c r="AO2783" s="109" t="s">
        <v>61</v>
      </c>
    </row>
    <row r="2784" spans="31:41" ht="15" customHeight="1">
      <c r="AE2784" s="106">
        <v>45896</v>
      </c>
      <c r="AF2784" s="107" t="s">
        <v>92</v>
      </c>
      <c r="AG2784" s="107" t="s">
        <v>43</v>
      </c>
      <c r="AH2784" s="107">
        <v>5400258563</v>
      </c>
      <c r="AI2784" s="107">
        <v>10</v>
      </c>
      <c r="AJ2784" s="108">
        <v>6</v>
      </c>
      <c r="AK2784" s="108">
        <v>14</v>
      </c>
      <c r="AL2784" s="108">
        <v>16</v>
      </c>
      <c r="AM2784" s="107" t="s">
        <v>305</v>
      </c>
      <c r="AN2784" s="107" t="s">
        <v>45</v>
      </c>
      <c r="AO2784" s="109" t="s">
        <v>61</v>
      </c>
    </row>
    <row r="2785" spans="31:41" ht="15" customHeight="1">
      <c r="AE2785" s="106">
        <v>45896</v>
      </c>
      <c r="AF2785" s="107" t="s">
        <v>73</v>
      </c>
      <c r="AG2785" s="107" t="s">
        <v>72</v>
      </c>
      <c r="AH2785" s="107">
        <v>5400260539</v>
      </c>
      <c r="AI2785" s="107">
        <v>10</v>
      </c>
      <c r="AJ2785" s="108">
        <v>6</v>
      </c>
      <c r="AK2785" s="108">
        <v>8</v>
      </c>
      <c r="AL2785" s="108">
        <v>4</v>
      </c>
      <c r="AM2785" s="107" t="s">
        <v>421</v>
      </c>
      <c r="AN2785" s="107" t="s">
        <v>45</v>
      </c>
      <c r="AO2785" s="109" t="s">
        <v>124</v>
      </c>
    </row>
    <row r="2786" spans="31:41" ht="15" customHeight="1">
      <c r="AE2786" s="106">
        <v>45896</v>
      </c>
      <c r="AF2786" s="107" t="s">
        <v>72</v>
      </c>
      <c r="AG2786" s="107" t="s">
        <v>73</v>
      </c>
      <c r="AH2786" s="107">
        <v>5400259468</v>
      </c>
      <c r="AI2786" s="107">
        <v>10</v>
      </c>
      <c r="AJ2786" s="108">
        <v>8</v>
      </c>
      <c r="AK2786" s="108">
        <v>11</v>
      </c>
      <c r="AL2786" s="108">
        <v>6</v>
      </c>
      <c r="AM2786" s="107" t="s">
        <v>354</v>
      </c>
      <c r="AN2786" s="107" t="s">
        <v>45</v>
      </c>
      <c r="AO2786" s="109" t="s">
        <v>61</v>
      </c>
    </row>
    <row r="2787" spans="31:41" ht="15" customHeight="1">
      <c r="AE2787" s="106">
        <v>45896</v>
      </c>
      <c r="AF2787" s="107" t="s">
        <v>72</v>
      </c>
      <c r="AG2787" s="107" t="s">
        <v>73</v>
      </c>
      <c r="AH2787" s="107">
        <v>5400259468</v>
      </c>
      <c r="AI2787" s="107">
        <v>10</v>
      </c>
      <c r="AJ2787" s="108">
        <v>11</v>
      </c>
      <c r="AK2787" s="108">
        <v>14</v>
      </c>
      <c r="AL2787" s="108">
        <v>6</v>
      </c>
      <c r="AM2787" s="107" t="s">
        <v>354</v>
      </c>
      <c r="AN2787" s="107" t="s">
        <v>45</v>
      </c>
      <c r="AO2787" s="109" t="s">
        <v>61</v>
      </c>
    </row>
    <row r="2788" spans="31:41" ht="15" customHeight="1">
      <c r="AE2788" s="106">
        <v>45896</v>
      </c>
      <c r="AF2788" s="107" t="s">
        <v>143</v>
      </c>
      <c r="AG2788" s="107" t="s">
        <v>309</v>
      </c>
      <c r="AH2788" s="107">
        <v>5400258629</v>
      </c>
      <c r="AI2788" s="107">
        <v>10</v>
      </c>
      <c r="AJ2788" s="108">
        <v>6</v>
      </c>
      <c r="AK2788" s="108">
        <v>14</v>
      </c>
      <c r="AL2788" s="108">
        <v>16</v>
      </c>
      <c r="AM2788" s="107" t="s">
        <v>335</v>
      </c>
      <c r="AN2788" s="107" t="s">
        <v>49</v>
      </c>
      <c r="AO2788" s="109" t="s">
        <v>61</v>
      </c>
    </row>
    <row r="2789" spans="31:41" ht="15" customHeight="1">
      <c r="AE2789" s="106">
        <v>45896</v>
      </c>
      <c r="AF2789" s="107" t="s">
        <v>65</v>
      </c>
      <c r="AG2789" s="107" t="s">
        <v>264</v>
      </c>
      <c r="AH2789" s="107">
        <v>5400259463</v>
      </c>
      <c r="AI2789" s="107">
        <v>10</v>
      </c>
      <c r="AJ2789" s="108">
        <v>6</v>
      </c>
      <c r="AK2789" s="108">
        <v>14</v>
      </c>
      <c r="AL2789" s="108">
        <v>16</v>
      </c>
      <c r="AM2789" s="107" t="s">
        <v>368</v>
      </c>
      <c r="AN2789" s="107" t="s">
        <v>45</v>
      </c>
      <c r="AO2789" s="109" t="s">
        <v>61</v>
      </c>
    </row>
    <row r="2790" spans="31:41" ht="15" customHeight="1">
      <c r="AE2790" s="106">
        <v>45896</v>
      </c>
      <c r="AF2790" s="107" t="s">
        <v>58</v>
      </c>
      <c r="AG2790" s="107"/>
      <c r="AH2790" s="107">
        <v>5400259460</v>
      </c>
      <c r="AI2790" s="107">
        <v>10</v>
      </c>
      <c r="AJ2790" s="108">
        <v>7</v>
      </c>
      <c r="AK2790" s="108">
        <v>14</v>
      </c>
      <c r="AL2790" s="108">
        <v>7</v>
      </c>
      <c r="AM2790" s="107" t="s">
        <v>357</v>
      </c>
      <c r="AN2790" s="107" t="s">
        <v>45</v>
      </c>
      <c r="AO2790" s="109" t="s">
        <v>61</v>
      </c>
    </row>
    <row r="2791" spans="31:41" ht="15" customHeight="1">
      <c r="AE2791" s="106">
        <v>45896</v>
      </c>
      <c r="AF2791" s="107" t="s">
        <v>162</v>
      </c>
      <c r="AG2791" s="107"/>
      <c r="AH2791" s="107">
        <v>5400259460</v>
      </c>
      <c r="AI2791" s="107">
        <v>10</v>
      </c>
      <c r="AJ2791" s="108">
        <v>6</v>
      </c>
      <c r="AK2791" s="108">
        <v>14</v>
      </c>
      <c r="AL2791" s="108">
        <v>8</v>
      </c>
      <c r="AM2791" s="107" t="s">
        <v>357</v>
      </c>
      <c r="AN2791" s="107" t="s">
        <v>45</v>
      </c>
      <c r="AO2791" s="109" t="s">
        <v>61</v>
      </c>
    </row>
    <row r="2792" spans="31:41" ht="15" customHeight="1">
      <c r="AE2792" s="106">
        <v>45896</v>
      </c>
      <c r="AF2792" s="107" t="s">
        <v>75</v>
      </c>
      <c r="AG2792" s="107" t="s">
        <v>88</v>
      </c>
      <c r="AH2792" s="107">
        <v>5400260861</v>
      </c>
      <c r="AI2792" s="107">
        <v>10</v>
      </c>
      <c r="AJ2792" s="108">
        <v>6</v>
      </c>
      <c r="AK2792" s="108">
        <v>14</v>
      </c>
      <c r="AL2792" s="108">
        <v>16</v>
      </c>
      <c r="AM2792" s="107" t="s">
        <v>418</v>
      </c>
      <c r="AN2792" s="107" t="s">
        <v>49</v>
      </c>
      <c r="AO2792" s="109" t="s">
        <v>46</v>
      </c>
    </row>
    <row r="2793" spans="31:41" ht="15" customHeight="1">
      <c r="AE2793" s="106">
        <v>45896</v>
      </c>
      <c r="AF2793" s="107" t="s">
        <v>77</v>
      </c>
      <c r="AG2793" s="107" t="s">
        <v>78</v>
      </c>
      <c r="AH2793" s="107">
        <v>5400232107</v>
      </c>
      <c r="AI2793" s="107">
        <v>40</v>
      </c>
      <c r="AJ2793" s="108">
        <v>6</v>
      </c>
      <c r="AK2793" s="108">
        <v>14</v>
      </c>
      <c r="AL2793" s="108">
        <v>16</v>
      </c>
      <c r="AM2793" s="107" t="s">
        <v>422</v>
      </c>
      <c r="AN2793" s="107" t="s">
        <v>49</v>
      </c>
      <c r="AO2793" s="109" t="s">
        <v>46</v>
      </c>
    </row>
    <row r="2794" spans="31:41" ht="15" customHeight="1">
      <c r="AE2794" s="106">
        <v>45896</v>
      </c>
      <c r="AF2794" s="107" t="s">
        <v>115</v>
      </c>
      <c r="AG2794" s="107" t="s">
        <v>64</v>
      </c>
      <c r="AH2794" s="107">
        <v>23076</v>
      </c>
      <c r="AI2794" s="107">
        <v>10</v>
      </c>
      <c r="AJ2794" s="108">
        <v>6</v>
      </c>
      <c r="AK2794" s="108">
        <v>14</v>
      </c>
      <c r="AL2794" s="108">
        <v>16</v>
      </c>
      <c r="AM2794" s="107" t="s">
        <v>138</v>
      </c>
      <c r="AN2794" s="107" t="s">
        <v>49</v>
      </c>
      <c r="AO2794" s="109" t="s">
        <v>139</v>
      </c>
    </row>
    <row r="2795" spans="31:41" ht="15" customHeight="1">
      <c r="AE2795" s="106">
        <v>45896</v>
      </c>
      <c r="AF2795" s="107" t="s">
        <v>89</v>
      </c>
      <c r="AG2795" s="107"/>
      <c r="AH2795" s="107">
        <v>5400261041</v>
      </c>
      <c r="AI2795" s="107">
        <v>10</v>
      </c>
      <c r="AJ2795" s="108">
        <v>6</v>
      </c>
      <c r="AK2795" s="108">
        <v>14</v>
      </c>
      <c r="AL2795" s="108">
        <v>8</v>
      </c>
      <c r="AM2795" s="107" t="s">
        <v>353</v>
      </c>
      <c r="AN2795" s="107" t="s">
        <v>91</v>
      </c>
      <c r="AO2795" s="109" t="s">
        <v>61</v>
      </c>
    </row>
    <row r="2796" spans="31:41" ht="15" customHeight="1">
      <c r="AE2796" s="106">
        <v>45896</v>
      </c>
      <c r="AF2796" s="107" t="s">
        <v>42</v>
      </c>
      <c r="AG2796" s="107" t="s">
        <v>378</v>
      </c>
      <c r="AH2796" s="107">
        <v>5400259464</v>
      </c>
      <c r="AI2796" s="107">
        <v>10</v>
      </c>
      <c r="AJ2796" s="108">
        <v>6</v>
      </c>
      <c r="AK2796" s="108">
        <v>14</v>
      </c>
      <c r="AL2796" s="108">
        <v>16</v>
      </c>
      <c r="AM2796" s="107" t="s">
        <v>359</v>
      </c>
      <c r="AN2796" s="107" t="s">
        <v>45</v>
      </c>
      <c r="AO2796" s="109" t="s">
        <v>46</v>
      </c>
    </row>
    <row r="2797" spans="31:41" ht="15" customHeight="1">
      <c r="AE2797" s="106">
        <v>45896</v>
      </c>
      <c r="AF2797" s="107" t="s">
        <v>96</v>
      </c>
      <c r="AG2797" s="107" t="s">
        <v>383</v>
      </c>
      <c r="AH2797" s="107">
        <v>5400259470</v>
      </c>
      <c r="AI2797" s="107">
        <v>10</v>
      </c>
      <c r="AJ2797" s="108">
        <v>6</v>
      </c>
      <c r="AK2797" s="108">
        <v>14</v>
      </c>
      <c r="AL2797" s="108">
        <v>16</v>
      </c>
      <c r="AM2797" s="107" t="s">
        <v>366</v>
      </c>
      <c r="AN2797" s="107" t="s">
        <v>45</v>
      </c>
      <c r="AO2797" s="109" t="s">
        <v>46</v>
      </c>
    </row>
    <row r="2798" spans="31:41" ht="15" customHeight="1">
      <c r="AE2798" s="106">
        <v>45896</v>
      </c>
      <c r="AF2798" s="107" t="s">
        <v>102</v>
      </c>
      <c r="AG2798" s="107" t="s">
        <v>103</v>
      </c>
      <c r="AH2798" s="107">
        <v>5400259461</v>
      </c>
      <c r="AI2798" s="107">
        <v>10</v>
      </c>
      <c r="AJ2798" s="108">
        <v>6</v>
      </c>
      <c r="AK2798" s="108">
        <v>14</v>
      </c>
      <c r="AL2798" s="108">
        <v>16</v>
      </c>
      <c r="AM2798" s="107" t="s">
        <v>358</v>
      </c>
      <c r="AN2798" s="107" t="s">
        <v>45</v>
      </c>
      <c r="AO2798" s="109" t="s">
        <v>46</v>
      </c>
    </row>
    <row r="2799" spans="31:41" ht="15" customHeight="1">
      <c r="AE2799" s="106">
        <v>45896</v>
      </c>
      <c r="AF2799" s="107" t="s">
        <v>107</v>
      </c>
      <c r="AG2799" s="107" t="s">
        <v>105</v>
      </c>
      <c r="AH2799" s="107">
        <v>5400257401</v>
      </c>
      <c r="AI2799" s="107">
        <v>10</v>
      </c>
      <c r="AJ2799" s="108">
        <v>6</v>
      </c>
      <c r="AK2799" s="108">
        <v>14</v>
      </c>
      <c r="AL2799" s="108">
        <v>16</v>
      </c>
      <c r="AM2799" s="107" t="s">
        <v>252</v>
      </c>
      <c r="AN2799" s="107" t="s">
        <v>45</v>
      </c>
      <c r="AO2799" s="109" t="s">
        <v>46</v>
      </c>
    </row>
    <row r="2800" spans="31:41" ht="15" customHeight="1">
      <c r="AE2800" s="106">
        <v>45896</v>
      </c>
      <c r="AF2800" s="107" t="s">
        <v>391</v>
      </c>
      <c r="AG2800" s="107" t="s">
        <v>155</v>
      </c>
      <c r="AH2800" s="107">
        <v>4041</v>
      </c>
      <c r="AI2800" s="107">
        <v>10</v>
      </c>
      <c r="AJ2800" s="108">
        <v>6</v>
      </c>
      <c r="AK2800" s="108">
        <v>14</v>
      </c>
      <c r="AL2800" s="108">
        <v>16</v>
      </c>
      <c r="AM2800" s="107" t="s">
        <v>62</v>
      </c>
      <c r="AN2800" s="107" t="s">
        <v>49</v>
      </c>
      <c r="AO2800" s="109">
        <v>4041</v>
      </c>
    </row>
    <row r="2801" spans="31:41" ht="15" customHeight="1">
      <c r="AE2801" s="106">
        <v>45896</v>
      </c>
      <c r="AF2801" s="107" t="s">
        <v>114</v>
      </c>
      <c r="AG2801" s="107"/>
      <c r="AH2801" s="107">
        <v>23134</v>
      </c>
      <c r="AI2801" s="107">
        <v>20</v>
      </c>
      <c r="AJ2801" s="108">
        <v>6</v>
      </c>
      <c r="AK2801" s="108">
        <v>14</v>
      </c>
      <c r="AL2801" s="108">
        <v>8</v>
      </c>
      <c r="AM2801" s="107" t="s">
        <v>156</v>
      </c>
      <c r="AN2801" s="107" t="s">
        <v>49</v>
      </c>
      <c r="AO2801" s="109" t="s">
        <v>46</v>
      </c>
    </row>
    <row r="2802" spans="31:41" ht="15" customHeight="1">
      <c r="AE2802" s="106">
        <v>45896</v>
      </c>
      <c r="AF2802" s="107" t="s">
        <v>109</v>
      </c>
      <c r="AG2802" s="107"/>
      <c r="AH2802" s="107">
        <v>4041</v>
      </c>
      <c r="AI2802" s="107">
        <v>10</v>
      </c>
      <c r="AJ2802" s="108">
        <v>7.15</v>
      </c>
      <c r="AK2802" s="108">
        <v>17.149999999999999</v>
      </c>
      <c r="AL2802" s="108">
        <v>9.25</v>
      </c>
      <c r="AM2802" s="107" t="s">
        <v>62</v>
      </c>
      <c r="AN2802" s="107" t="s">
        <v>49</v>
      </c>
      <c r="AO2802" s="109">
        <v>4041</v>
      </c>
    </row>
    <row r="2803" spans="31:41" ht="15" customHeight="1">
      <c r="AE2803" s="106">
        <v>45896</v>
      </c>
      <c r="AF2803" s="107" t="s">
        <v>72</v>
      </c>
      <c r="AG2803" s="107"/>
      <c r="AH2803" s="107">
        <v>4041</v>
      </c>
      <c r="AI2803" s="107">
        <v>10</v>
      </c>
      <c r="AJ2803" s="108">
        <v>14</v>
      </c>
      <c r="AK2803" s="108">
        <v>14.3</v>
      </c>
      <c r="AL2803" s="108">
        <v>0.5</v>
      </c>
      <c r="AM2803" s="107" t="s">
        <v>62</v>
      </c>
      <c r="AN2803" s="107" t="s">
        <v>49</v>
      </c>
      <c r="AO2803" s="109">
        <v>4041</v>
      </c>
    </row>
    <row r="2804" spans="31:41" ht="15" customHeight="1">
      <c r="AE2804" s="106">
        <v>45896</v>
      </c>
      <c r="AF2804" s="107" t="s">
        <v>56</v>
      </c>
      <c r="AG2804" s="107"/>
      <c r="AH2804" s="107">
        <v>4041</v>
      </c>
      <c r="AI2804" s="107">
        <v>10</v>
      </c>
      <c r="AJ2804" s="108">
        <v>7.45</v>
      </c>
      <c r="AK2804" s="108">
        <v>16.45</v>
      </c>
      <c r="AL2804" s="108">
        <v>8.25</v>
      </c>
      <c r="AM2804" s="107" t="s">
        <v>62</v>
      </c>
      <c r="AN2804" s="107" t="s">
        <v>49</v>
      </c>
      <c r="AO2804" s="109">
        <v>4041</v>
      </c>
    </row>
    <row r="2805" spans="31:41" ht="15" customHeight="1">
      <c r="AE2805" s="106">
        <v>45896</v>
      </c>
      <c r="AF2805" s="107" t="s">
        <v>51</v>
      </c>
      <c r="AG2805" s="107"/>
      <c r="AH2805" s="107">
        <v>4041</v>
      </c>
      <c r="AI2805" s="107">
        <v>10</v>
      </c>
      <c r="AJ2805" s="108">
        <v>8</v>
      </c>
      <c r="AK2805" s="108">
        <v>14</v>
      </c>
      <c r="AL2805" s="108">
        <v>6</v>
      </c>
      <c r="AM2805" s="107" t="s">
        <v>62</v>
      </c>
      <c r="AN2805" s="107" t="s">
        <v>49</v>
      </c>
      <c r="AO2805" s="109">
        <v>4041</v>
      </c>
    </row>
    <row r="2806" spans="31:41" ht="15" customHeight="1">
      <c r="AE2806" s="106">
        <v>45896</v>
      </c>
      <c r="AF2806" s="107" t="s">
        <v>50</v>
      </c>
      <c r="AG2806" s="107"/>
      <c r="AH2806" s="107">
        <v>4041</v>
      </c>
      <c r="AI2806" s="107">
        <v>10</v>
      </c>
      <c r="AJ2806" s="108">
        <v>8</v>
      </c>
      <c r="AK2806" s="108">
        <v>16</v>
      </c>
      <c r="AL2806" s="108">
        <v>6</v>
      </c>
      <c r="AM2806" s="107" t="s">
        <v>62</v>
      </c>
      <c r="AN2806" s="107" t="s">
        <v>49</v>
      </c>
      <c r="AO2806" s="109">
        <v>4041</v>
      </c>
    </row>
    <row r="2807" spans="31:41" ht="15" customHeight="1">
      <c r="AE2807" s="106">
        <v>45896</v>
      </c>
      <c r="AF2807" s="107" t="s">
        <v>69</v>
      </c>
      <c r="AG2807" s="107"/>
      <c r="AH2807" s="107">
        <v>5400255927</v>
      </c>
      <c r="AI2807" s="107">
        <v>10</v>
      </c>
      <c r="AJ2807" s="108">
        <v>6</v>
      </c>
      <c r="AK2807" s="108">
        <v>14</v>
      </c>
      <c r="AL2807" s="108">
        <v>8</v>
      </c>
      <c r="AM2807" s="107" t="s">
        <v>176</v>
      </c>
      <c r="AN2807" s="107" t="s">
        <v>45</v>
      </c>
      <c r="AO2807" s="109" t="s">
        <v>119</v>
      </c>
    </row>
    <row r="2808" spans="31:41" ht="15" customHeight="1">
      <c r="AE2808" s="106">
        <v>45897</v>
      </c>
      <c r="AF2808" s="107" t="s">
        <v>107</v>
      </c>
      <c r="AG2808" s="107"/>
      <c r="AH2808" s="107">
        <v>4044</v>
      </c>
      <c r="AI2808" s="107">
        <v>10</v>
      </c>
      <c r="AJ2808" s="108">
        <v>6</v>
      </c>
      <c r="AK2808" s="108">
        <v>6.3</v>
      </c>
      <c r="AL2808" s="108">
        <v>0.5</v>
      </c>
      <c r="AM2808" s="107" t="s">
        <v>48</v>
      </c>
      <c r="AN2808" s="107" t="s">
        <v>49</v>
      </c>
      <c r="AO2808" s="109">
        <v>404</v>
      </c>
    </row>
    <row r="2809" spans="31:41" ht="15" customHeight="1">
      <c r="AE2809" s="106">
        <v>45897</v>
      </c>
      <c r="AF2809" s="107" t="s">
        <v>391</v>
      </c>
      <c r="AG2809" s="107"/>
      <c r="AH2809" s="107">
        <v>4044</v>
      </c>
      <c r="AI2809" s="107">
        <v>10</v>
      </c>
      <c r="AJ2809" s="108">
        <v>13</v>
      </c>
      <c r="AK2809" s="108">
        <v>14</v>
      </c>
      <c r="AL2809" s="108">
        <v>1</v>
      </c>
      <c r="AM2809" s="107" t="s">
        <v>48</v>
      </c>
      <c r="AN2809" s="107" t="s">
        <v>49</v>
      </c>
      <c r="AO2809" s="109">
        <v>404</v>
      </c>
    </row>
    <row r="2810" spans="31:41" ht="15" customHeight="1">
      <c r="AE2810" s="106">
        <v>45897</v>
      </c>
      <c r="AF2810" s="107" t="s">
        <v>75</v>
      </c>
      <c r="AG2810" s="107" t="s">
        <v>402</v>
      </c>
      <c r="AH2810" s="107">
        <v>4044</v>
      </c>
      <c r="AI2810" s="107">
        <v>10</v>
      </c>
      <c r="AJ2810" s="108">
        <v>6</v>
      </c>
      <c r="AK2810" s="108">
        <v>6.15</v>
      </c>
      <c r="AL2810" s="108">
        <v>0.5</v>
      </c>
      <c r="AM2810" s="107" t="s">
        <v>48</v>
      </c>
      <c r="AN2810" s="107" t="s">
        <v>49</v>
      </c>
      <c r="AO2810" s="109">
        <v>404</v>
      </c>
    </row>
    <row r="2811" spans="31:41" ht="15" customHeight="1">
      <c r="AE2811" s="106">
        <v>45897</v>
      </c>
      <c r="AF2811" s="107" t="s">
        <v>162</v>
      </c>
      <c r="AG2811" s="107"/>
      <c r="AH2811" s="107">
        <v>4044</v>
      </c>
      <c r="AI2811" s="107">
        <v>10</v>
      </c>
      <c r="AJ2811" s="108">
        <v>6</v>
      </c>
      <c r="AK2811" s="108">
        <v>6.45</v>
      </c>
      <c r="AL2811" s="108">
        <v>0.75</v>
      </c>
      <c r="AM2811" s="107" t="s">
        <v>48</v>
      </c>
      <c r="AN2811" s="107" t="s">
        <v>49</v>
      </c>
      <c r="AO2811" s="109">
        <v>404</v>
      </c>
    </row>
    <row r="2812" spans="31:41" ht="15" customHeight="1">
      <c r="AE2812" s="106">
        <v>45897</v>
      </c>
      <c r="AF2812" s="107" t="s">
        <v>143</v>
      </c>
      <c r="AG2812" s="107"/>
      <c r="AH2812" s="107">
        <v>4044</v>
      </c>
      <c r="AI2812" s="107">
        <v>10</v>
      </c>
      <c r="AJ2812" s="108">
        <v>12</v>
      </c>
      <c r="AK2812" s="108">
        <v>14</v>
      </c>
      <c r="AL2812" s="108">
        <v>2</v>
      </c>
      <c r="AM2812" s="107" t="s">
        <v>48</v>
      </c>
      <c r="AN2812" s="107" t="s">
        <v>49</v>
      </c>
      <c r="AO2812" s="109">
        <v>404</v>
      </c>
    </row>
    <row r="2813" spans="31:41" ht="15" customHeight="1">
      <c r="AE2813" s="106">
        <v>45897</v>
      </c>
      <c r="AF2813" s="107" t="s">
        <v>94</v>
      </c>
      <c r="AG2813" s="107" t="s">
        <v>63</v>
      </c>
      <c r="AH2813" s="107">
        <v>4042</v>
      </c>
      <c r="AI2813" s="107">
        <v>10</v>
      </c>
      <c r="AJ2813" s="108"/>
      <c r="AK2813" s="108"/>
      <c r="AL2813" s="108">
        <v>16</v>
      </c>
      <c r="AM2813" s="107" t="s">
        <v>53</v>
      </c>
      <c r="AN2813" s="107" t="s">
        <v>49</v>
      </c>
      <c r="AO2813" s="109">
        <v>404</v>
      </c>
    </row>
    <row r="2814" spans="31:41" ht="15" customHeight="1">
      <c r="AE2814" s="106">
        <v>45897</v>
      </c>
      <c r="AF2814" s="107" t="s">
        <v>267</v>
      </c>
      <c r="AG2814" s="107" t="s">
        <v>115</v>
      </c>
      <c r="AH2814" s="107">
        <v>4042</v>
      </c>
      <c r="AI2814" s="107">
        <v>10</v>
      </c>
      <c r="AJ2814" s="108"/>
      <c r="AK2814" s="108"/>
      <c r="AL2814" s="108">
        <v>16</v>
      </c>
      <c r="AM2814" s="107" t="s">
        <v>53</v>
      </c>
      <c r="AN2814" s="107" t="s">
        <v>49</v>
      </c>
      <c r="AO2814" s="109">
        <v>404</v>
      </c>
    </row>
    <row r="2815" spans="31:41" ht="15" customHeight="1">
      <c r="AE2815" s="106">
        <v>45897</v>
      </c>
      <c r="AF2815" s="107" t="s">
        <v>59</v>
      </c>
      <c r="AG2815" s="107" t="s">
        <v>157</v>
      </c>
      <c r="AH2815" s="107">
        <v>4042</v>
      </c>
      <c r="AI2815" s="107">
        <v>10</v>
      </c>
      <c r="AJ2815" s="108"/>
      <c r="AK2815" s="108"/>
      <c r="AL2815" s="108">
        <v>16</v>
      </c>
      <c r="AM2815" s="107" t="s">
        <v>53</v>
      </c>
      <c r="AN2815" s="107" t="s">
        <v>49</v>
      </c>
      <c r="AO2815" s="109">
        <v>404</v>
      </c>
    </row>
    <row r="2816" spans="31:41" ht="15" customHeight="1">
      <c r="AE2816" s="106">
        <v>45897</v>
      </c>
      <c r="AF2816" s="107" t="s">
        <v>66</v>
      </c>
      <c r="AG2816" s="107" t="s">
        <v>100</v>
      </c>
      <c r="AH2816" s="107">
        <v>4042</v>
      </c>
      <c r="AI2816" s="107">
        <v>10</v>
      </c>
      <c r="AJ2816" s="108"/>
      <c r="AK2816" s="108"/>
      <c r="AL2816" s="108">
        <v>16</v>
      </c>
      <c r="AM2816" s="107" t="s">
        <v>53</v>
      </c>
      <c r="AN2816" s="107" t="s">
        <v>49</v>
      </c>
      <c r="AO2816" s="109">
        <v>404</v>
      </c>
    </row>
    <row r="2817" spans="31:41" ht="15" customHeight="1">
      <c r="AE2817" s="106">
        <v>45897</v>
      </c>
      <c r="AF2817" s="107" t="s">
        <v>52</v>
      </c>
      <c r="AG2817" s="107" t="s">
        <v>112</v>
      </c>
      <c r="AH2817" s="107">
        <v>4042</v>
      </c>
      <c r="AI2817" s="107">
        <v>10</v>
      </c>
      <c r="AJ2817" s="108"/>
      <c r="AK2817" s="108"/>
      <c r="AL2817" s="108">
        <v>16</v>
      </c>
      <c r="AM2817" s="107" t="s">
        <v>53</v>
      </c>
      <c r="AN2817" s="107" t="s">
        <v>49</v>
      </c>
      <c r="AO2817" s="109">
        <v>404</v>
      </c>
    </row>
    <row r="2818" spans="31:41" ht="15" customHeight="1">
      <c r="AE2818" s="106">
        <v>45897</v>
      </c>
      <c r="AF2818" s="107" t="s">
        <v>385</v>
      </c>
      <c r="AG2818" s="107"/>
      <c r="AH2818" s="107">
        <v>4042</v>
      </c>
      <c r="AI2818" s="107">
        <v>10</v>
      </c>
      <c r="AJ2818" s="108"/>
      <c r="AK2818" s="108"/>
      <c r="AL2818" s="108">
        <v>8</v>
      </c>
      <c r="AM2818" s="107" t="s">
        <v>53</v>
      </c>
      <c r="AN2818" s="107" t="s">
        <v>49</v>
      </c>
      <c r="AO2818" s="109">
        <v>404</v>
      </c>
    </row>
    <row r="2819" spans="31:41" ht="15" customHeight="1">
      <c r="AE2819" s="106">
        <v>45897</v>
      </c>
      <c r="AF2819" s="107" t="s">
        <v>54</v>
      </c>
      <c r="AG2819" s="107" t="s">
        <v>194</v>
      </c>
      <c r="AH2819" s="107">
        <v>4043</v>
      </c>
      <c r="AI2819" s="107">
        <v>10</v>
      </c>
      <c r="AJ2819" s="108"/>
      <c r="AK2819" s="108"/>
      <c r="AL2819" s="108">
        <v>16</v>
      </c>
      <c r="AM2819" s="107" t="s">
        <v>22</v>
      </c>
      <c r="AN2819" s="107" t="s">
        <v>49</v>
      </c>
      <c r="AO2819" s="109">
        <v>404</v>
      </c>
    </row>
    <row r="2820" spans="31:41" ht="15" customHeight="1">
      <c r="AE2820" s="106">
        <v>45897</v>
      </c>
      <c r="AF2820" s="107" t="s">
        <v>87</v>
      </c>
      <c r="AG2820" s="107"/>
      <c r="AH2820" s="107">
        <v>4044</v>
      </c>
      <c r="AI2820" s="107">
        <v>10</v>
      </c>
      <c r="AJ2820" s="108"/>
      <c r="AK2820" s="108"/>
      <c r="AL2820" s="108">
        <v>8</v>
      </c>
      <c r="AM2820" s="107" t="s">
        <v>48</v>
      </c>
      <c r="AN2820" s="107" t="s">
        <v>49</v>
      </c>
      <c r="AO2820" s="109">
        <v>404</v>
      </c>
    </row>
    <row r="2821" spans="31:41" ht="15" customHeight="1">
      <c r="AE2821" s="106">
        <v>45897</v>
      </c>
      <c r="AF2821" s="107" t="s">
        <v>75</v>
      </c>
      <c r="AG2821" s="107"/>
      <c r="AH2821" s="107">
        <v>5400260861</v>
      </c>
      <c r="AI2821" s="107">
        <v>10</v>
      </c>
      <c r="AJ2821" s="108">
        <v>6.15</v>
      </c>
      <c r="AK2821" s="108">
        <v>14</v>
      </c>
      <c r="AL2821" s="108">
        <v>7.75</v>
      </c>
      <c r="AM2821" s="107" t="s">
        <v>418</v>
      </c>
      <c r="AN2821" s="107" t="s">
        <v>49</v>
      </c>
      <c r="AO2821" s="109" t="s">
        <v>46</v>
      </c>
    </row>
    <row r="2822" spans="31:41" ht="15" customHeight="1">
      <c r="AE2822" s="106">
        <v>45897</v>
      </c>
      <c r="AF2822" s="107" t="s">
        <v>88</v>
      </c>
      <c r="AG2822" s="107"/>
      <c r="AH2822" s="107">
        <v>5400260861</v>
      </c>
      <c r="AI2822" s="107">
        <v>10</v>
      </c>
      <c r="AJ2822" s="108">
        <v>6</v>
      </c>
      <c r="AK2822" s="108">
        <v>14</v>
      </c>
      <c r="AL2822" s="108">
        <v>8</v>
      </c>
      <c r="AM2822" s="107" t="s">
        <v>418</v>
      </c>
      <c r="AN2822" s="107" t="s">
        <v>49</v>
      </c>
      <c r="AO2822" s="109" t="s">
        <v>46</v>
      </c>
    </row>
    <row r="2823" spans="31:41" ht="15" customHeight="1">
      <c r="AE2823" s="106">
        <v>45897</v>
      </c>
      <c r="AF2823" s="107" t="s">
        <v>64</v>
      </c>
      <c r="AG2823" s="107" t="s">
        <v>155</v>
      </c>
      <c r="AH2823" s="107">
        <v>23076</v>
      </c>
      <c r="AI2823" s="107">
        <v>10</v>
      </c>
      <c r="AJ2823" s="108">
        <v>6</v>
      </c>
      <c r="AK2823" s="108">
        <v>14</v>
      </c>
      <c r="AL2823" s="108">
        <v>16</v>
      </c>
      <c r="AM2823" s="107" t="s">
        <v>138</v>
      </c>
      <c r="AN2823" s="107" t="s">
        <v>49</v>
      </c>
      <c r="AO2823" s="109" t="s">
        <v>139</v>
      </c>
    </row>
    <row r="2824" spans="31:41" ht="15" customHeight="1">
      <c r="AE2824" s="106">
        <v>45897</v>
      </c>
      <c r="AF2824" s="107" t="s">
        <v>89</v>
      </c>
      <c r="AG2824" s="107"/>
      <c r="AH2824" s="107">
        <v>5400261041</v>
      </c>
      <c r="AI2824" s="107">
        <v>10</v>
      </c>
      <c r="AJ2824" s="108">
        <v>6</v>
      </c>
      <c r="AK2824" s="108">
        <v>14</v>
      </c>
      <c r="AL2824" s="108">
        <v>8</v>
      </c>
      <c r="AM2824" s="107" t="s">
        <v>353</v>
      </c>
      <c r="AN2824" s="107" t="s">
        <v>91</v>
      </c>
      <c r="AO2824" s="109" t="s">
        <v>61</v>
      </c>
    </row>
    <row r="2825" spans="31:41" ht="15" customHeight="1">
      <c r="AE2825" s="106">
        <v>45897</v>
      </c>
      <c r="AF2825" s="107" t="s">
        <v>65</v>
      </c>
      <c r="AG2825" s="107" t="s">
        <v>264</v>
      </c>
      <c r="AH2825" s="107">
        <v>5400259463</v>
      </c>
      <c r="AI2825" s="107">
        <v>10</v>
      </c>
      <c r="AJ2825" s="108">
        <v>6</v>
      </c>
      <c r="AK2825" s="108">
        <v>14</v>
      </c>
      <c r="AL2825" s="108">
        <v>16</v>
      </c>
      <c r="AM2825" s="107" t="s">
        <v>368</v>
      </c>
      <c r="AN2825" s="107" t="s">
        <v>45</v>
      </c>
      <c r="AO2825" s="109" t="s">
        <v>61</v>
      </c>
    </row>
    <row r="2826" spans="31:41" ht="15" customHeight="1">
      <c r="AE2826" s="106">
        <v>45897</v>
      </c>
      <c r="AF2826" s="107" t="s">
        <v>280</v>
      </c>
      <c r="AG2826" s="107" t="s">
        <v>73</v>
      </c>
      <c r="AH2826" s="107">
        <v>5400259468</v>
      </c>
      <c r="AI2826" s="107">
        <v>10</v>
      </c>
      <c r="AJ2826" s="108">
        <v>6</v>
      </c>
      <c r="AK2826" s="108">
        <v>12</v>
      </c>
      <c r="AL2826" s="108">
        <v>12</v>
      </c>
      <c r="AM2826" s="107" t="s">
        <v>354</v>
      </c>
      <c r="AN2826" s="107" t="s">
        <v>45</v>
      </c>
      <c r="AO2826" s="109" t="s">
        <v>61</v>
      </c>
    </row>
    <row r="2827" spans="31:41" ht="15" customHeight="1">
      <c r="AE2827" s="106">
        <v>45897</v>
      </c>
      <c r="AF2827" s="107" t="s">
        <v>280</v>
      </c>
      <c r="AG2827" s="107" t="s">
        <v>73</v>
      </c>
      <c r="AH2827" s="107">
        <v>5400260923</v>
      </c>
      <c r="AI2827" s="107">
        <v>10</v>
      </c>
      <c r="AJ2827" s="108">
        <v>12</v>
      </c>
      <c r="AK2827" s="108">
        <v>14</v>
      </c>
      <c r="AL2827" s="108">
        <v>4</v>
      </c>
      <c r="AM2827" s="107" t="s">
        <v>423</v>
      </c>
      <c r="AN2827" s="107" t="s">
        <v>49</v>
      </c>
      <c r="AO2827" s="109" t="s">
        <v>61</v>
      </c>
    </row>
    <row r="2828" spans="31:41" ht="15" customHeight="1">
      <c r="AE2828" s="106">
        <v>45897</v>
      </c>
      <c r="AF2828" s="107" t="s">
        <v>68</v>
      </c>
      <c r="AG2828" s="107" t="s">
        <v>69</v>
      </c>
      <c r="AH2828" s="107">
        <v>4047</v>
      </c>
      <c r="AI2828" s="107">
        <v>10</v>
      </c>
      <c r="AJ2828" s="108">
        <v>6</v>
      </c>
      <c r="AK2828" s="108">
        <v>14</v>
      </c>
      <c r="AL2828" s="108">
        <v>16</v>
      </c>
      <c r="AM2828" s="107" t="s">
        <v>70</v>
      </c>
      <c r="AN2828" s="107" t="s">
        <v>49</v>
      </c>
      <c r="AO2828" s="109">
        <v>4047</v>
      </c>
    </row>
    <row r="2829" spans="31:41" ht="15" customHeight="1">
      <c r="AE2829" s="106">
        <v>45897</v>
      </c>
      <c r="AF2829" s="107" t="s">
        <v>77</v>
      </c>
      <c r="AG2829" s="107" t="s">
        <v>78</v>
      </c>
      <c r="AH2829" s="107">
        <v>5400261785</v>
      </c>
      <c r="AI2829" s="107">
        <v>10</v>
      </c>
      <c r="AJ2829" s="108">
        <v>6</v>
      </c>
      <c r="AK2829" s="108">
        <v>14</v>
      </c>
      <c r="AL2829" s="108">
        <v>16</v>
      </c>
      <c r="AM2829" s="107" t="s">
        <v>420</v>
      </c>
      <c r="AN2829" s="107" t="s">
        <v>49</v>
      </c>
      <c r="AO2829" s="109" t="s">
        <v>80</v>
      </c>
    </row>
    <row r="2830" spans="31:41" ht="15" customHeight="1">
      <c r="AE2830" s="106">
        <v>45897</v>
      </c>
      <c r="AF2830" s="107" t="s">
        <v>58</v>
      </c>
      <c r="AG2830" s="107"/>
      <c r="AH2830" s="107">
        <v>5400259460</v>
      </c>
      <c r="AI2830" s="107">
        <v>10</v>
      </c>
      <c r="AJ2830" s="108">
        <v>6</v>
      </c>
      <c r="AK2830" s="108">
        <v>14</v>
      </c>
      <c r="AL2830" s="108">
        <v>8</v>
      </c>
      <c r="AM2830" s="107" t="s">
        <v>357</v>
      </c>
      <c r="AN2830" s="107" t="s">
        <v>45</v>
      </c>
      <c r="AO2830" s="109" t="s">
        <v>61</v>
      </c>
    </row>
    <row r="2831" spans="31:41" ht="15" customHeight="1">
      <c r="AE2831" s="106">
        <v>45897</v>
      </c>
      <c r="AF2831" s="107" t="s">
        <v>162</v>
      </c>
      <c r="AG2831" s="107"/>
      <c r="AH2831" s="107">
        <v>5400259460</v>
      </c>
      <c r="AI2831" s="107">
        <v>10</v>
      </c>
      <c r="AJ2831" s="108">
        <v>6.45</v>
      </c>
      <c r="AK2831" s="108">
        <v>14</v>
      </c>
      <c r="AL2831" s="108">
        <v>7.25</v>
      </c>
      <c r="AM2831" s="107" t="s">
        <v>357</v>
      </c>
      <c r="AN2831" s="107" t="s">
        <v>45</v>
      </c>
      <c r="AO2831" s="109" t="s">
        <v>61</v>
      </c>
    </row>
    <row r="2832" spans="31:41" ht="15" customHeight="1">
      <c r="AE2832" s="106">
        <v>45897</v>
      </c>
      <c r="AF2832" s="107" t="s">
        <v>424</v>
      </c>
      <c r="AG2832" s="107"/>
      <c r="AH2832" s="107">
        <v>5400260923</v>
      </c>
      <c r="AI2832" s="107">
        <v>10</v>
      </c>
      <c r="AJ2832" s="108">
        <v>6</v>
      </c>
      <c r="AK2832" s="108">
        <v>12</v>
      </c>
      <c r="AL2832" s="108">
        <v>6</v>
      </c>
      <c r="AM2832" s="107" t="s">
        <v>423</v>
      </c>
      <c r="AN2832" s="107" t="s">
        <v>49</v>
      </c>
      <c r="AO2832" s="109" t="s">
        <v>61</v>
      </c>
    </row>
    <row r="2833" spans="31:41" ht="15" customHeight="1">
      <c r="AE2833" s="106">
        <v>45897</v>
      </c>
      <c r="AF2833" s="107" t="s">
        <v>309</v>
      </c>
      <c r="AG2833" s="107"/>
      <c r="AH2833" s="107">
        <v>5400260923</v>
      </c>
      <c r="AI2833" s="107">
        <v>10</v>
      </c>
      <c r="AJ2833" s="108">
        <v>6</v>
      </c>
      <c r="AK2833" s="108">
        <v>14</v>
      </c>
      <c r="AL2833" s="108">
        <v>8</v>
      </c>
      <c r="AM2833" s="107" t="s">
        <v>423</v>
      </c>
      <c r="AN2833" s="107" t="s">
        <v>49</v>
      </c>
      <c r="AO2833" s="109" t="s">
        <v>61</v>
      </c>
    </row>
    <row r="2834" spans="31:41" ht="15" customHeight="1">
      <c r="AE2834" s="106">
        <v>45897</v>
      </c>
      <c r="AF2834" s="107" t="s">
        <v>42</v>
      </c>
      <c r="AG2834" s="107" t="s">
        <v>378</v>
      </c>
      <c r="AH2834" s="107">
        <v>5400259464</v>
      </c>
      <c r="AI2834" s="107">
        <v>10</v>
      </c>
      <c r="AJ2834" s="108">
        <v>6</v>
      </c>
      <c r="AK2834" s="108">
        <v>14</v>
      </c>
      <c r="AL2834" s="108">
        <v>16</v>
      </c>
      <c r="AM2834" s="107" t="s">
        <v>359</v>
      </c>
      <c r="AN2834" s="107" t="s">
        <v>45</v>
      </c>
      <c r="AO2834" s="109" t="s">
        <v>46</v>
      </c>
    </row>
    <row r="2835" spans="31:41" ht="15" customHeight="1">
      <c r="AE2835" s="106">
        <v>45897</v>
      </c>
      <c r="AF2835" s="107" t="s">
        <v>96</v>
      </c>
      <c r="AG2835" s="107"/>
      <c r="AH2835" s="107">
        <v>5400259470</v>
      </c>
      <c r="AI2835" s="107">
        <v>10</v>
      </c>
      <c r="AJ2835" s="108">
        <v>6.15</v>
      </c>
      <c r="AK2835" s="108">
        <v>14</v>
      </c>
      <c r="AL2835" s="108">
        <v>7.75</v>
      </c>
      <c r="AM2835" s="107" t="s">
        <v>366</v>
      </c>
      <c r="AN2835" s="107" t="s">
        <v>45</v>
      </c>
      <c r="AO2835" s="109" t="s">
        <v>46</v>
      </c>
    </row>
    <row r="2836" spans="31:41" ht="15" customHeight="1">
      <c r="AE2836" s="106">
        <v>45897</v>
      </c>
      <c r="AF2836" s="107" t="s">
        <v>383</v>
      </c>
      <c r="AG2836" s="107"/>
      <c r="AH2836" s="107">
        <v>5400259470</v>
      </c>
      <c r="AI2836" s="107">
        <v>10</v>
      </c>
      <c r="AJ2836" s="108">
        <v>6</v>
      </c>
      <c r="AK2836" s="108">
        <v>14</v>
      </c>
      <c r="AL2836" s="108">
        <v>8</v>
      </c>
      <c r="AM2836" s="107" t="s">
        <v>366</v>
      </c>
      <c r="AN2836" s="107" t="s">
        <v>45</v>
      </c>
      <c r="AO2836" s="109" t="s">
        <v>46</v>
      </c>
    </row>
    <row r="2837" spans="31:41" ht="15" customHeight="1">
      <c r="AE2837" s="106">
        <v>45897</v>
      </c>
      <c r="AF2837" s="107" t="s">
        <v>99</v>
      </c>
      <c r="AG2837" s="107" t="s">
        <v>97</v>
      </c>
      <c r="AH2837" s="107">
        <v>5400259461</v>
      </c>
      <c r="AI2837" s="107">
        <v>10</v>
      </c>
      <c r="AJ2837" s="108">
        <v>6</v>
      </c>
      <c r="AK2837" s="108">
        <v>14</v>
      </c>
      <c r="AL2837" s="108">
        <v>16</v>
      </c>
      <c r="AM2837" s="107" t="s">
        <v>358</v>
      </c>
      <c r="AN2837" s="107" t="s">
        <v>45</v>
      </c>
      <c r="AO2837" s="109" t="s">
        <v>46</v>
      </c>
    </row>
    <row r="2838" spans="31:41" ht="15" customHeight="1">
      <c r="AE2838" s="106">
        <v>45897</v>
      </c>
      <c r="AF2838" s="107" t="s">
        <v>102</v>
      </c>
      <c r="AG2838" s="107" t="s">
        <v>103</v>
      </c>
      <c r="AH2838" s="107">
        <v>5400260781</v>
      </c>
      <c r="AI2838" s="107">
        <v>10</v>
      </c>
      <c r="AJ2838" s="108">
        <v>6</v>
      </c>
      <c r="AK2838" s="108">
        <v>14</v>
      </c>
      <c r="AL2838" s="108">
        <v>16</v>
      </c>
      <c r="AM2838" s="107" t="s">
        <v>425</v>
      </c>
      <c r="AN2838" s="107" t="s">
        <v>49</v>
      </c>
      <c r="AO2838" s="109" t="s">
        <v>46</v>
      </c>
    </row>
    <row r="2839" spans="31:41" ht="15" customHeight="1">
      <c r="AE2839" s="106">
        <v>45897</v>
      </c>
      <c r="AF2839" s="107" t="s">
        <v>105</v>
      </c>
      <c r="AG2839" s="107"/>
      <c r="AH2839" s="107">
        <v>5400260781</v>
      </c>
      <c r="AI2839" s="107">
        <v>10</v>
      </c>
      <c r="AJ2839" s="108">
        <v>6</v>
      </c>
      <c r="AK2839" s="108">
        <v>14</v>
      </c>
      <c r="AL2839" s="108">
        <v>8</v>
      </c>
      <c r="AM2839" s="107" t="s">
        <v>425</v>
      </c>
      <c r="AN2839" s="107" t="s">
        <v>49</v>
      </c>
      <c r="AO2839" s="109" t="s">
        <v>46</v>
      </c>
    </row>
    <row r="2840" spans="31:41" ht="15" customHeight="1">
      <c r="AE2840" s="106">
        <v>45897</v>
      </c>
      <c r="AF2840" s="107" t="s">
        <v>107</v>
      </c>
      <c r="AG2840" s="107"/>
      <c r="AH2840" s="107">
        <v>5400260781</v>
      </c>
      <c r="AI2840" s="107">
        <v>10</v>
      </c>
      <c r="AJ2840" s="108">
        <v>6.3</v>
      </c>
      <c r="AK2840" s="108">
        <v>14</v>
      </c>
      <c r="AL2840" s="108">
        <v>7.5</v>
      </c>
      <c r="AM2840" s="107" t="s">
        <v>425</v>
      </c>
      <c r="AN2840" s="107" t="s">
        <v>49</v>
      </c>
      <c r="AO2840" s="109" t="s">
        <v>46</v>
      </c>
    </row>
    <row r="2841" spans="31:41" ht="15" customHeight="1">
      <c r="AE2841" s="106">
        <v>45897</v>
      </c>
      <c r="AF2841" s="107" t="s">
        <v>391</v>
      </c>
      <c r="AG2841" s="107"/>
      <c r="AH2841" s="107">
        <v>4041</v>
      </c>
      <c r="AI2841" s="107">
        <v>10</v>
      </c>
      <c r="AJ2841" s="108">
        <v>6</v>
      </c>
      <c r="AK2841" s="108">
        <v>13</v>
      </c>
      <c r="AL2841" s="108">
        <v>7</v>
      </c>
      <c r="AM2841" s="107" t="s">
        <v>62</v>
      </c>
      <c r="AN2841" s="107" t="s">
        <v>49</v>
      </c>
      <c r="AO2841" s="109">
        <v>4041</v>
      </c>
    </row>
    <row r="2842" spans="31:41" ht="15" customHeight="1">
      <c r="AE2842" s="106">
        <v>45897</v>
      </c>
      <c r="AF2842" s="107" t="s">
        <v>84</v>
      </c>
      <c r="AG2842" s="107" t="s">
        <v>82</v>
      </c>
      <c r="AH2842" s="107">
        <v>5400261354</v>
      </c>
      <c r="AI2842" s="107">
        <v>10</v>
      </c>
      <c r="AJ2842" s="108">
        <v>6</v>
      </c>
      <c r="AK2842" s="108">
        <v>14</v>
      </c>
      <c r="AL2842" s="108">
        <v>16</v>
      </c>
      <c r="AM2842" s="107" t="s">
        <v>355</v>
      </c>
      <c r="AN2842" s="107" t="s">
        <v>91</v>
      </c>
      <c r="AO2842" s="109" t="s">
        <v>61</v>
      </c>
    </row>
    <row r="2843" spans="31:41" ht="15" customHeight="1">
      <c r="AE2843" s="106">
        <v>45897</v>
      </c>
      <c r="AF2843" s="107" t="s">
        <v>92</v>
      </c>
      <c r="AG2843" s="107" t="s">
        <v>43</v>
      </c>
      <c r="AH2843" s="107">
        <v>5400258563</v>
      </c>
      <c r="AI2843" s="107">
        <v>10</v>
      </c>
      <c r="AJ2843" s="108">
        <v>6</v>
      </c>
      <c r="AK2843" s="108">
        <v>14</v>
      </c>
      <c r="AL2843" s="108">
        <v>16</v>
      </c>
      <c r="AM2843" s="107" t="s">
        <v>305</v>
      </c>
      <c r="AN2843" s="107" t="s">
        <v>45</v>
      </c>
      <c r="AO2843" s="109" t="s">
        <v>61</v>
      </c>
    </row>
    <row r="2844" spans="31:41" ht="15" customHeight="1">
      <c r="AE2844" s="106">
        <v>45897</v>
      </c>
      <c r="AF2844" s="107" t="s">
        <v>110</v>
      </c>
      <c r="AG2844" s="107" t="s">
        <v>51</v>
      </c>
      <c r="AH2844" s="107">
        <v>5400260586</v>
      </c>
      <c r="AI2844" s="107">
        <v>10</v>
      </c>
      <c r="AJ2844" s="108">
        <v>6</v>
      </c>
      <c r="AK2844" s="108">
        <v>8</v>
      </c>
      <c r="AL2844" s="108">
        <v>4</v>
      </c>
      <c r="AM2844" s="107" t="s">
        <v>403</v>
      </c>
      <c r="AN2844" s="107" t="s">
        <v>45</v>
      </c>
      <c r="AO2844" s="109" t="s">
        <v>61</v>
      </c>
    </row>
    <row r="2845" spans="31:41" ht="15" customHeight="1">
      <c r="AE2845" s="106">
        <v>45897</v>
      </c>
      <c r="AF2845" s="107" t="s">
        <v>114</v>
      </c>
      <c r="AG2845" s="107"/>
      <c r="AH2845" s="107">
        <v>23134</v>
      </c>
      <c r="AI2845" s="107">
        <v>10</v>
      </c>
      <c r="AJ2845" s="108">
        <v>6</v>
      </c>
      <c r="AK2845" s="108">
        <v>14</v>
      </c>
      <c r="AL2845" s="108">
        <v>8</v>
      </c>
      <c r="AM2845" s="107" t="s">
        <v>111</v>
      </c>
      <c r="AN2845" s="107" t="s">
        <v>49</v>
      </c>
      <c r="AO2845" s="109" t="s">
        <v>61</v>
      </c>
    </row>
    <row r="2846" spans="31:41" ht="15" customHeight="1">
      <c r="AE2846" s="106">
        <v>45897</v>
      </c>
      <c r="AF2846" s="107" t="s">
        <v>109</v>
      </c>
      <c r="AG2846" s="107"/>
      <c r="AH2846" s="107">
        <v>4041</v>
      </c>
      <c r="AI2846" s="107">
        <v>10</v>
      </c>
      <c r="AJ2846" s="108">
        <v>7.15</v>
      </c>
      <c r="AK2846" s="108">
        <v>17.45</v>
      </c>
      <c r="AL2846" s="108">
        <v>9.75</v>
      </c>
      <c r="AM2846" s="107" t="s">
        <v>62</v>
      </c>
      <c r="AN2846" s="107" t="s">
        <v>49</v>
      </c>
      <c r="AO2846" s="109">
        <v>4041</v>
      </c>
    </row>
    <row r="2847" spans="31:41" ht="15" customHeight="1">
      <c r="AE2847" s="106">
        <v>45897</v>
      </c>
      <c r="AF2847" s="107" t="s">
        <v>56</v>
      </c>
      <c r="AG2847" s="107"/>
      <c r="AH2847" s="107">
        <v>4041</v>
      </c>
      <c r="AI2847" s="107">
        <v>10</v>
      </c>
      <c r="AJ2847" s="108">
        <v>7.45</v>
      </c>
      <c r="AK2847" s="108">
        <v>16.45</v>
      </c>
      <c r="AL2847" s="108">
        <v>8.25</v>
      </c>
      <c r="AM2847" s="107" t="s">
        <v>62</v>
      </c>
      <c r="AN2847" s="107" t="s">
        <v>49</v>
      </c>
      <c r="AO2847" s="109">
        <v>4041</v>
      </c>
    </row>
    <row r="2848" spans="31:41" ht="15" customHeight="1">
      <c r="AE2848" s="106">
        <v>45897</v>
      </c>
      <c r="AF2848" s="107" t="s">
        <v>113</v>
      </c>
      <c r="AG2848" s="107"/>
      <c r="AH2848" s="107">
        <v>4041</v>
      </c>
      <c r="AI2848" s="107">
        <v>10</v>
      </c>
      <c r="AJ2848" s="108">
        <v>7.45</v>
      </c>
      <c r="AK2848" s="108">
        <v>16.45</v>
      </c>
      <c r="AL2848" s="108">
        <v>8.25</v>
      </c>
      <c r="AM2848" s="107" t="s">
        <v>62</v>
      </c>
      <c r="AN2848" s="107" t="s">
        <v>49</v>
      </c>
      <c r="AO2848" s="109">
        <v>4041</v>
      </c>
    </row>
    <row r="2849" spans="31:41" ht="15" customHeight="1">
      <c r="AE2849" s="106">
        <v>45897</v>
      </c>
      <c r="AF2849" s="107" t="s">
        <v>50</v>
      </c>
      <c r="AG2849" s="107"/>
      <c r="AH2849" s="107">
        <v>4041</v>
      </c>
      <c r="AI2849" s="107">
        <v>10</v>
      </c>
      <c r="AJ2849" s="108">
        <v>6</v>
      </c>
      <c r="AK2849" s="108">
        <v>14</v>
      </c>
      <c r="AL2849" s="108">
        <v>8</v>
      </c>
      <c r="AM2849" s="107" t="s">
        <v>62</v>
      </c>
      <c r="AN2849" s="107" t="s">
        <v>49</v>
      </c>
      <c r="AO2849" s="109">
        <v>4041</v>
      </c>
    </row>
    <row r="2850" spans="31:41" ht="15" customHeight="1">
      <c r="AE2850" s="106">
        <v>45897</v>
      </c>
      <c r="AF2850" s="107" t="s">
        <v>110</v>
      </c>
      <c r="AG2850" s="107"/>
      <c r="AH2850" s="107">
        <v>23134</v>
      </c>
      <c r="AI2850" s="107">
        <v>10</v>
      </c>
      <c r="AJ2850" s="108">
        <v>8</v>
      </c>
      <c r="AK2850" s="108">
        <v>14</v>
      </c>
      <c r="AL2850" s="108">
        <v>6</v>
      </c>
      <c r="AM2850" s="107" t="s">
        <v>111</v>
      </c>
      <c r="AN2850" s="107" t="s">
        <v>49</v>
      </c>
      <c r="AO2850" s="109" t="s">
        <v>61</v>
      </c>
    </row>
    <row r="2851" spans="31:41" ht="15" customHeight="1">
      <c r="AE2851" s="106">
        <v>45897</v>
      </c>
      <c r="AF2851" s="107" t="s">
        <v>51</v>
      </c>
      <c r="AG2851" s="107"/>
      <c r="AH2851" s="107">
        <v>4041</v>
      </c>
      <c r="AI2851" s="107">
        <v>10</v>
      </c>
      <c r="AJ2851" s="108">
        <v>8</v>
      </c>
      <c r="AK2851" s="108">
        <v>14</v>
      </c>
      <c r="AL2851" s="108">
        <v>6</v>
      </c>
      <c r="AM2851" s="107" t="s">
        <v>62</v>
      </c>
      <c r="AN2851" s="107" t="s">
        <v>49</v>
      </c>
      <c r="AO2851" s="109">
        <v>4041</v>
      </c>
    </row>
    <row r="2852" spans="31:41" ht="15" customHeight="1">
      <c r="AE2852" s="106">
        <v>45897</v>
      </c>
      <c r="AF2852" s="107" t="s">
        <v>144</v>
      </c>
      <c r="AG2852" s="107"/>
      <c r="AH2852" s="107">
        <v>4041</v>
      </c>
      <c r="AI2852" s="107">
        <v>10</v>
      </c>
      <c r="AJ2852" s="108">
        <v>6</v>
      </c>
      <c r="AK2852" s="108">
        <v>14</v>
      </c>
      <c r="AL2852" s="108">
        <v>8</v>
      </c>
      <c r="AM2852" s="107" t="s">
        <v>62</v>
      </c>
      <c r="AN2852" s="107" t="s">
        <v>49</v>
      </c>
      <c r="AO2852" s="109">
        <v>4041</v>
      </c>
    </row>
    <row r="2853" spans="31:41" ht="15" customHeight="1">
      <c r="AE2853" s="106">
        <v>45898</v>
      </c>
      <c r="AF2853" s="107" t="s">
        <v>107</v>
      </c>
      <c r="AG2853" s="107" t="s">
        <v>42</v>
      </c>
      <c r="AH2853" s="107">
        <v>4044</v>
      </c>
      <c r="AI2853" s="107">
        <v>10</v>
      </c>
      <c r="AJ2853" s="108">
        <v>11.45</v>
      </c>
      <c r="AK2853" s="108">
        <v>12</v>
      </c>
      <c r="AL2853" s="108">
        <v>0.5</v>
      </c>
      <c r="AM2853" s="107" t="s">
        <v>48</v>
      </c>
      <c r="AN2853" s="107" t="s">
        <v>49</v>
      </c>
      <c r="AO2853" s="109">
        <v>404</v>
      </c>
    </row>
    <row r="2854" spans="31:41" ht="15" customHeight="1">
      <c r="AE2854" s="106">
        <v>45898</v>
      </c>
      <c r="AF2854" s="107" t="s">
        <v>383</v>
      </c>
      <c r="AG2854" s="107"/>
      <c r="AH2854" s="107">
        <v>4044</v>
      </c>
      <c r="AI2854" s="107">
        <v>10</v>
      </c>
      <c r="AJ2854" s="108">
        <v>9.15</v>
      </c>
      <c r="AK2854" s="108">
        <v>12</v>
      </c>
      <c r="AL2854" s="108">
        <v>2.75</v>
      </c>
      <c r="AM2854" s="107" t="s">
        <v>48</v>
      </c>
      <c r="AN2854" s="107" t="s">
        <v>49</v>
      </c>
      <c r="AO2854" s="109">
        <v>404</v>
      </c>
    </row>
    <row r="2855" spans="31:41" ht="15" customHeight="1">
      <c r="AE2855" s="106">
        <v>45898</v>
      </c>
      <c r="AF2855" s="107" t="s">
        <v>94</v>
      </c>
      <c r="AG2855" s="107" t="s">
        <v>267</v>
      </c>
      <c r="AH2855" s="107">
        <v>4042</v>
      </c>
      <c r="AI2855" s="107">
        <v>10</v>
      </c>
      <c r="AJ2855" s="108"/>
      <c r="AK2855" s="108"/>
      <c r="AL2855" s="108">
        <v>12</v>
      </c>
      <c r="AM2855" s="107" t="s">
        <v>53</v>
      </c>
      <c r="AN2855" s="107" t="s">
        <v>49</v>
      </c>
      <c r="AO2855" s="109">
        <v>404</v>
      </c>
    </row>
    <row r="2856" spans="31:41" ht="15" customHeight="1">
      <c r="AE2856" s="106">
        <v>45898</v>
      </c>
      <c r="AF2856" s="107" t="s">
        <v>144</v>
      </c>
      <c r="AG2856" s="107" t="s">
        <v>63</v>
      </c>
      <c r="AH2856" s="107">
        <v>4042</v>
      </c>
      <c r="AI2856" s="107">
        <v>10</v>
      </c>
      <c r="AJ2856" s="108"/>
      <c r="AK2856" s="108"/>
      <c r="AL2856" s="108">
        <v>12</v>
      </c>
      <c r="AM2856" s="107" t="s">
        <v>53</v>
      </c>
      <c r="AN2856" s="107" t="s">
        <v>49</v>
      </c>
      <c r="AO2856" s="109">
        <v>404</v>
      </c>
    </row>
    <row r="2857" spans="31:41" ht="15" customHeight="1">
      <c r="AE2857" s="106">
        <v>45898</v>
      </c>
      <c r="AF2857" s="107" t="s">
        <v>59</v>
      </c>
      <c r="AG2857" s="107" t="s">
        <v>157</v>
      </c>
      <c r="AH2857" s="107">
        <v>4042</v>
      </c>
      <c r="AI2857" s="107">
        <v>10</v>
      </c>
      <c r="AJ2857" s="108"/>
      <c r="AK2857" s="108"/>
      <c r="AL2857" s="108">
        <v>12</v>
      </c>
      <c r="AM2857" s="107" t="s">
        <v>53</v>
      </c>
      <c r="AN2857" s="107" t="s">
        <v>49</v>
      </c>
      <c r="AO2857" s="109">
        <v>404</v>
      </c>
    </row>
    <row r="2858" spans="31:41" ht="15" customHeight="1">
      <c r="AE2858" s="106">
        <v>45898</v>
      </c>
      <c r="AF2858" s="107" t="s">
        <v>66</v>
      </c>
      <c r="AG2858" s="107" t="s">
        <v>100</v>
      </c>
      <c r="AH2858" s="107">
        <v>4042</v>
      </c>
      <c r="AI2858" s="107">
        <v>10</v>
      </c>
      <c r="AJ2858" s="108"/>
      <c r="AK2858" s="108"/>
      <c r="AL2858" s="108">
        <v>12</v>
      </c>
      <c r="AM2858" s="107" t="s">
        <v>53</v>
      </c>
      <c r="AN2858" s="107" t="s">
        <v>49</v>
      </c>
      <c r="AO2858" s="109">
        <v>404</v>
      </c>
    </row>
    <row r="2859" spans="31:41" ht="15" customHeight="1">
      <c r="AE2859" s="106">
        <v>45898</v>
      </c>
      <c r="AF2859" s="107" t="s">
        <v>56</v>
      </c>
      <c r="AG2859" s="107" t="s">
        <v>110</v>
      </c>
      <c r="AH2859" s="107">
        <v>4042</v>
      </c>
      <c r="AI2859" s="107">
        <v>10</v>
      </c>
      <c r="AJ2859" s="108"/>
      <c r="AK2859" s="108"/>
      <c r="AL2859" s="108">
        <v>12</v>
      </c>
      <c r="AM2859" s="107" t="s">
        <v>53</v>
      </c>
      <c r="AN2859" s="107" t="s">
        <v>49</v>
      </c>
      <c r="AO2859" s="109">
        <v>404</v>
      </c>
    </row>
    <row r="2860" spans="31:41" ht="15" customHeight="1">
      <c r="AE2860" s="106">
        <v>45898</v>
      </c>
      <c r="AF2860" s="107" t="s">
        <v>52</v>
      </c>
      <c r="AG2860" s="107" t="s">
        <v>112</v>
      </c>
      <c r="AH2860" s="107">
        <v>4042</v>
      </c>
      <c r="AI2860" s="107">
        <v>10</v>
      </c>
      <c r="AJ2860" s="108"/>
      <c r="AK2860" s="108"/>
      <c r="AL2860" s="108">
        <v>12</v>
      </c>
      <c r="AM2860" s="107" t="s">
        <v>53</v>
      </c>
      <c r="AN2860" s="107" t="s">
        <v>49</v>
      </c>
      <c r="AO2860" s="109">
        <v>404</v>
      </c>
    </row>
    <row r="2861" spans="31:41" ht="15" customHeight="1">
      <c r="AE2861" s="106">
        <v>45898</v>
      </c>
      <c r="AF2861" s="107" t="s">
        <v>385</v>
      </c>
      <c r="AG2861" s="107"/>
      <c r="AH2861" s="107">
        <v>4042</v>
      </c>
      <c r="AI2861" s="107">
        <v>10</v>
      </c>
      <c r="AJ2861" s="108"/>
      <c r="AK2861" s="108"/>
      <c r="AL2861" s="108">
        <v>6</v>
      </c>
      <c r="AM2861" s="107" t="s">
        <v>53</v>
      </c>
      <c r="AN2861" s="107" t="s">
        <v>49</v>
      </c>
      <c r="AO2861" s="109">
        <v>404</v>
      </c>
    </row>
    <row r="2862" spans="31:41" ht="15" customHeight="1">
      <c r="AE2862" s="106">
        <v>45898</v>
      </c>
      <c r="AF2862" s="107" t="s">
        <v>54</v>
      </c>
      <c r="AG2862" s="107" t="s">
        <v>194</v>
      </c>
      <c r="AH2862" s="107">
        <v>4043</v>
      </c>
      <c r="AI2862" s="107">
        <v>10</v>
      </c>
      <c r="AJ2862" s="108"/>
      <c r="AK2862" s="108"/>
      <c r="AL2862" s="108">
        <v>12</v>
      </c>
      <c r="AM2862" s="107" t="s">
        <v>22</v>
      </c>
      <c r="AN2862" s="107" t="s">
        <v>49</v>
      </c>
      <c r="AO2862" s="109">
        <v>404</v>
      </c>
    </row>
    <row r="2863" spans="31:41" ht="15" customHeight="1">
      <c r="AE2863" s="106">
        <v>45898</v>
      </c>
      <c r="AF2863" s="107" t="s">
        <v>75</v>
      </c>
      <c r="AG2863" s="107" t="s">
        <v>88</v>
      </c>
      <c r="AH2863" s="107">
        <v>5400260861</v>
      </c>
      <c r="AI2863" s="107">
        <v>10</v>
      </c>
      <c r="AJ2863" s="108">
        <v>6</v>
      </c>
      <c r="AK2863" s="108">
        <v>12</v>
      </c>
      <c r="AL2863" s="108">
        <v>12</v>
      </c>
      <c r="AM2863" s="107" t="s">
        <v>418</v>
      </c>
      <c r="AN2863" s="107" t="s">
        <v>49</v>
      </c>
      <c r="AO2863" s="109" t="s">
        <v>46</v>
      </c>
    </row>
    <row r="2864" spans="31:41" ht="15" customHeight="1">
      <c r="AE2864" s="106">
        <v>45898</v>
      </c>
      <c r="AF2864" s="107" t="s">
        <v>115</v>
      </c>
      <c r="AG2864" s="107" t="s">
        <v>64</v>
      </c>
      <c r="AH2864" s="107">
        <v>23076</v>
      </c>
      <c r="AI2864" s="107">
        <v>10</v>
      </c>
      <c r="AJ2864" s="108">
        <v>6</v>
      </c>
      <c r="AK2864" s="108">
        <v>12</v>
      </c>
      <c r="AL2864" s="108">
        <v>12</v>
      </c>
      <c r="AM2864" s="107" t="s">
        <v>138</v>
      </c>
      <c r="AN2864" s="107" t="s">
        <v>49</v>
      </c>
      <c r="AO2864" s="109" t="s">
        <v>139</v>
      </c>
    </row>
    <row r="2865" spans="31:41" ht="15" customHeight="1">
      <c r="AE2865" s="106">
        <v>45898</v>
      </c>
      <c r="AF2865" s="107" t="s">
        <v>89</v>
      </c>
      <c r="AG2865" s="107"/>
      <c r="AH2865" s="107">
        <v>5400261041</v>
      </c>
      <c r="AI2865" s="107">
        <v>10</v>
      </c>
      <c r="AJ2865" s="108">
        <v>6</v>
      </c>
      <c r="AK2865" s="108">
        <v>12</v>
      </c>
      <c r="AL2865" s="108">
        <v>6</v>
      </c>
      <c r="AM2865" s="107" t="s">
        <v>353</v>
      </c>
      <c r="AN2865" s="107" t="s">
        <v>91</v>
      </c>
      <c r="AO2865" s="109" t="s">
        <v>61</v>
      </c>
    </row>
    <row r="2866" spans="31:41" ht="15" customHeight="1">
      <c r="AE2866" s="106">
        <v>45898</v>
      </c>
      <c r="AF2866" s="107" t="s">
        <v>58</v>
      </c>
      <c r="AG2866" s="107" t="s">
        <v>162</v>
      </c>
      <c r="AH2866" s="107">
        <v>5400259460</v>
      </c>
      <c r="AI2866" s="107">
        <v>10</v>
      </c>
      <c r="AJ2866" s="108">
        <v>6</v>
      </c>
      <c r="AK2866" s="108">
        <v>12</v>
      </c>
      <c r="AL2866" s="108">
        <v>12</v>
      </c>
      <c r="AM2866" s="107" t="s">
        <v>357</v>
      </c>
      <c r="AN2866" s="107" t="s">
        <v>45</v>
      </c>
      <c r="AO2866" s="109" t="s">
        <v>61</v>
      </c>
    </row>
    <row r="2867" spans="31:41" ht="15" customHeight="1">
      <c r="AE2867" s="106">
        <v>45898</v>
      </c>
      <c r="AF2867" s="107" t="s">
        <v>77</v>
      </c>
      <c r="AG2867" s="107" t="s">
        <v>78</v>
      </c>
      <c r="AH2867" s="107">
        <v>5400260880</v>
      </c>
      <c r="AI2867" s="107">
        <v>10</v>
      </c>
      <c r="AJ2867" s="108">
        <v>16.3</v>
      </c>
      <c r="AK2867" s="108">
        <v>23</v>
      </c>
      <c r="AL2867" s="108">
        <v>13</v>
      </c>
      <c r="AM2867" s="107" t="s">
        <v>426</v>
      </c>
      <c r="AN2867" s="107" t="s">
        <v>45</v>
      </c>
      <c r="AO2867" s="109" t="s">
        <v>61</v>
      </c>
    </row>
    <row r="2868" spans="31:41" ht="15" customHeight="1">
      <c r="AE2868" s="106">
        <v>45898</v>
      </c>
      <c r="AF2868" s="107" t="s">
        <v>68</v>
      </c>
      <c r="AG2868" s="107" t="s">
        <v>69</v>
      </c>
      <c r="AH2868" s="107">
        <v>4047</v>
      </c>
      <c r="AI2868" s="107">
        <v>10</v>
      </c>
      <c r="AJ2868" s="108">
        <v>6</v>
      </c>
      <c r="AK2868" s="108">
        <v>12</v>
      </c>
      <c r="AL2868" s="108">
        <v>12</v>
      </c>
      <c r="AM2868" s="107" t="s">
        <v>70</v>
      </c>
      <c r="AN2868" s="107" t="s">
        <v>49</v>
      </c>
      <c r="AO2868" s="109">
        <v>4047</v>
      </c>
    </row>
    <row r="2869" spans="31:41" ht="15" customHeight="1">
      <c r="AE2869" s="106">
        <v>45898</v>
      </c>
      <c r="AF2869" s="107" t="s">
        <v>77</v>
      </c>
      <c r="AG2869" s="107" t="s">
        <v>78</v>
      </c>
      <c r="AH2869" s="107">
        <v>5400261785</v>
      </c>
      <c r="AI2869" s="107">
        <v>10</v>
      </c>
      <c r="AJ2869" s="108">
        <v>6</v>
      </c>
      <c r="AK2869" s="108">
        <v>12</v>
      </c>
      <c r="AL2869" s="108">
        <v>12</v>
      </c>
      <c r="AM2869" s="107" t="s">
        <v>420</v>
      </c>
      <c r="AN2869" s="107" t="s">
        <v>49</v>
      </c>
      <c r="AO2869" s="109" t="s">
        <v>80</v>
      </c>
    </row>
    <row r="2870" spans="31:41" ht="15" customHeight="1">
      <c r="AE2870" s="106">
        <v>45898</v>
      </c>
      <c r="AF2870" s="107" t="s">
        <v>424</v>
      </c>
      <c r="AG2870" s="107" t="s">
        <v>427</v>
      </c>
      <c r="AH2870" s="107">
        <v>5400258629</v>
      </c>
      <c r="AI2870" s="107">
        <v>10</v>
      </c>
      <c r="AJ2870" s="108">
        <v>6</v>
      </c>
      <c r="AK2870" s="108">
        <v>12</v>
      </c>
      <c r="AL2870" s="108">
        <v>12</v>
      </c>
      <c r="AM2870" s="107" t="s">
        <v>335</v>
      </c>
      <c r="AN2870" s="107" t="s">
        <v>49</v>
      </c>
      <c r="AO2870" s="109" t="s">
        <v>61</v>
      </c>
    </row>
    <row r="2871" spans="31:41" ht="15" customHeight="1">
      <c r="AE2871" s="106">
        <v>45898</v>
      </c>
      <c r="AF2871" s="107" t="s">
        <v>280</v>
      </c>
      <c r="AG2871" s="107" t="s">
        <v>73</v>
      </c>
      <c r="AH2871" s="107">
        <v>5400260923</v>
      </c>
      <c r="AI2871" s="107">
        <v>10</v>
      </c>
      <c r="AJ2871" s="108">
        <v>6</v>
      </c>
      <c r="AK2871" s="108">
        <v>12</v>
      </c>
      <c r="AL2871" s="108">
        <v>12</v>
      </c>
      <c r="AM2871" s="107" t="s">
        <v>423</v>
      </c>
      <c r="AN2871" s="107" t="s">
        <v>49</v>
      </c>
      <c r="AO2871" s="109" t="s">
        <v>61</v>
      </c>
    </row>
    <row r="2872" spans="31:41" ht="15" customHeight="1">
      <c r="AE2872" s="106">
        <v>45898</v>
      </c>
      <c r="AF2872" s="107" t="s">
        <v>73</v>
      </c>
      <c r="AG2872" s="107" t="s">
        <v>88</v>
      </c>
      <c r="AH2872" s="107">
        <v>4041</v>
      </c>
      <c r="AI2872" s="107">
        <v>10</v>
      </c>
      <c r="AJ2872" s="108">
        <v>12</v>
      </c>
      <c r="AK2872" s="108">
        <v>12.3</v>
      </c>
      <c r="AL2872" s="108">
        <v>1</v>
      </c>
      <c r="AM2872" s="107" t="s">
        <v>62</v>
      </c>
      <c r="AN2872" s="107" t="s">
        <v>49</v>
      </c>
      <c r="AO2872" s="109">
        <v>4041</v>
      </c>
    </row>
    <row r="2873" spans="31:41" ht="15" customHeight="1">
      <c r="AE2873" s="106">
        <v>45898</v>
      </c>
      <c r="AF2873" s="107" t="s">
        <v>155</v>
      </c>
      <c r="AG2873" s="107"/>
      <c r="AH2873" s="107">
        <v>19061</v>
      </c>
      <c r="AI2873" s="107">
        <v>10</v>
      </c>
      <c r="AJ2873" s="108">
        <v>6</v>
      </c>
      <c r="AK2873" s="108">
        <v>12</v>
      </c>
      <c r="AL2873" s="108">
        <v>6</v>
      </c>
      <c r="AM2873" s="107" t="s">
        <v>164</v>
      </c>
      <c r="AN2873" s="107" t="s">
        <v>49</v>
      </c>
      <c r="AO2873" s="109" t="s">
        <v>165</v>
      </c>
    </row>
    <row r="2874" spans="31:41" ht="15" customHeight="1">
      <c r="AE2874" s="106">
        <v>45898</v>
      </c>
      <c r="AF2874" s="107" t="s">
        <v>383</v>
      </c>
      <c r="AG2874" s="107"/>
      <c r="AH2874" s="107">
        <v>19061</v>
      </c>
      <c r="AI2874" s="107">
        <v>10</v>
      </c>
      <c r="AJ2874" s="108">
        <v>6</v>
      </c>
      <c r="AK2874" s="108">
        <v>9.15</v>
      </c>
      <c r="AL2874" s="108">
        <v>3.25</v>
      </c>
      <c r="AM2874" s="107" t="s">
        <v>164</v>
      </c>
      <c r="AN2874" s="107" t="s">
        <v>49</v>
      </c>
      <c r="AO2874" s="109" t="s">
        <v>165</v>
      </c>
    </row>
    <row r="2875" spans="31:41" ht="15" customHeight="1">
      <c r="AE2875" s="106">
        <v>45898</v>
      </c>
      <c r="AF2875" s="107" t="s">
        <v>65</v>
      </c>
      <c r="AG2875" s="107" t="s">
        <v>264</v>
      </c>
      <c r="AH2875" s="107">
        <v>5400259463</v>
      </c>
      <c r="AI2875" s="107">
        <v>10</v>
      </c>
      <c r="AJ2875" s="108">
        <v>6</v>
      </c>
      <c r="AK2875" s="108">
        <v>12</v>
      </c>
      <c r="AL2875" s="108">
        <v>12</v>
      </c>
      <c r="AM2875" s="107" t="s">
        <v>368</v>
      </c>
      <c r="AN2875" s="107" t="s">
        <v>45</v>
      </c>
      <c r="AO2875" s="109" t="s">
        <v>61</v>
      </c>
    </row>
    <row r="2876" spans="31:41" ht="15" customHeight="1">
      <c r="AE2876" s="106">
        <v>45898</v>
      </c>
      <c r="AF2876" s="107" t="s">
        <v>42</v>
      </c>
      <c r="AG2876" s="107"/>
      <c r="AH2876" s="107">
        <v>5400259461</v>
      </c>
      <c r="AI2876" s="107">
        <v>10</v>
      </c>
      <c r="AJ2876" s="108">
        <v>6</v>
      </c>
      <c r="AK2876" s="108">
        <v>11.45</v>
      </c>
      <c r="AL2876" s="108">
        <v>5.75</v>
      </c>
      <c r="AM2876" s="107" t="s">
        <v>358</v>
      </c>
      <c r="AN2876" s="107" t="s">
        <v>45</v>
      </c>
      <c r="AO2876" s="109" t="s">
        <v>46</v>
      </c>
    </row>
    <row r="2877" spans="31:41" ht="15" customHeight="1">
      <c r="AE2877" s="106">
        <v>45898</v>
      </c>
      <c r="AF2877" s="107" t="s">
        <v>378</v>
      </c>
      <c r="AG2877" s="107"/>
      <c r="AH2877" s="107">
        <v>5400259461</v>
      </c>
      <c r="AI2877" s="107">
        <v>10</v>
      </c>
      <c r="AJ2877" s="108">
        <v>6</v>
      </c>
      <c r="AK2877" s="108">
        <v>12</v>
      </c>
      <c r="AL2877" s="108">
        <v>6</v>
      </c>
      <c r="AM2877" s="107" t="s">
        <v>358</v>
      </c>
      <c r="AN2877" s="107" t="s">
        <v>45</v>
      </c>
      <c r="AO2877" s="109" t="s">
        <v>46</v>
      </c>
    </row>
    <row r="2878" spans="31:41" ht="15" customHeight="1">
      <c r="AE2878" s="106">
        <v>45898</v>
      </c>
      <c r="AF2878" s="107" t="s">
        <v>391</v>
      </c>
      <c r="AG2878" s="107"/>
      <c r="AH2878" s="107">
        <v>5400259461</v>
      </c>
      <c r="AI2878" s="107">
        <v>10</v>
      </c>
      <c r="AJ2878" s="108">
        <v>11.45</v>
      </c>
      <c r="AK2878" s="108">
        <v>12</v>
      </c>
      <c r="AL2878" s="108">
        <v>0.25</v>
      </c>
      <c r="AM2878" s="107" t="s">
        <v>358</v>
      </c>
      <c r="AN2878" s="107" t="s">
        <v>45</v>
      </c>
      <c r="AO2878" s="109" t="s">
        <v>46</v>
      </c>
    </row>
    <row r="2879" spans="31:41" ht="15" customHeight="1">
      <c r="AE2879" s="106">
        <v>45898</v>
      </c>
      <c r="AF2879" s="107" t="s">
        <v>96</v>
      </c>
      <c r="AG2879" s="107" t="s">
        <v>105</v>
      </c>
      <c r="AH2879" s="107">
        <v>5400259470</v>
      </c>
      <c r="AI2879" s="107">
        <v>10</v>
      </c>
      <c r="AJ2879" s="108">
        <v>6</v>
      </c>
      <c r="AK2879" s="108">
        <v>11.45</v>
      </c>
      <c r="AL2879" s="108">
        <v>11.5</v>
      </c>
      <c r="AM2879" s="107" t="s">
        <v>366</v>
      </c>
      <c r="AN2879" s="107" t="s">
        <v>45</v>
      </c>
      <c r="AO2879" s="109" t="s">
        <v>46</v>
      </c>
    </row>
    <row r="2880" spans="31:41" ht="15" customHeight="1">
      <c r="AE2880" s="106">
        <v>45898</v>
      </c>
      <c r="AF2880" s="107" t="s">
        <v>96</v>
      </c>
      <c r="AG2880" s="107" t="s">
        <v>105</v>
      </c>
      <c r="AH2880" s="107">
        <v>5400259461</v>
      </c>
      <c r="AI2880" s="107">
        <v>10</v>
      </c>
      <c r="AJ2880" s="108">
        <v>11.45</v>
      </c>
      <c r="AK2880" s="108">
        <v>12</v>
      </c>
      <c r="AL2880" s="108">
        <v>0.5</v>
      </c>
      <c r="AM2880" s="107" t="s">
        <v>358</v>
      </c>
      <c r="AN2880" s="107" t="s">
        <v>45</v>
      </c>
      <c r="AO2880" s="109" t="s">
        <v>46</v>
      </c>
    </row>
    <row r="2881" spans="31:41" ht="15" customHeight="1">
      <c r="AE2881" s="106">
        <v>45898</v>
      </c>
      <c r="AF2881" s="107" t="s">
        <v>99</v>
      </c>
      <c r="AG2881" s="107" t="s">
        <v>97</v>
      </c>
      <c r="AH2881" s="107">
        <v>5400259461</v>
      </c>
      <c r="AI2881" s="107">
        <v>10</v>
      </c>
      <c r="AJ2881" s="108">
        <v>6</v>
      </c>
      <c r="AK2881" s="108">
        <v>12</v>
      </c>
      <c r="AL2881" s="108">
        <v>12</v>
      </c>
      <c r="AM2881" s="107" t="s">
        <v>358</v>
      </c>
      <c r="AN2881" s="107" t="s">
        <v>45</v>
      </c>
      <c r="AO2881" s="109" t="s">
        <v>46</v>
      </c>
    </row>
    <row r="2882" spans="31:41" ht="15" customHeight="1">
      <c r="AE2882" s="106">
        <v>45898</v>
      </c>
      <c r="AF2882" s="107" t="s">
        <v>102</v>
      </c>
      <c r="AG2882" s="107" t="s">
        <v>103</v>
      </c>
      <c r="AH2882" s="107">
        <v>5400259464</v>
      </c>
      <c r="AI2882" s="107">
        <v>10</v>
      </c>
      <c r="AJ2882" s="108">
        <v>6</v>
      </c>
      <c r="AK2882" s="108">
        <v>12</v>
      </c>
      <c r="AL2882" s="108">
        <v>12</v>
      </c>
      <c r="AM2882" s="107" t="s">
        <v>359</v>
      </c>
      <c r="AN2882" s="107" t="s">
        <v>45</v>
      </c>
      <c r="AO2882" s="109" t="s">
        <v>46</v>
      </c>
    </row>
    <row r="2883" spans="31:41" ht="15" customHeight="1">
      <c r="AE2883" s="106">
        <v>45898</v>
      </c>
      <c r="AF2883" s="107" t="s">
        <v>107</v>
      </c>
      <c r="AG2883" s="107" t="s">
        <v>391</v>
      </c>
      <c r="AH2883" s="107">
        <v>4041</v>
      </c>
      <c r="AI2883" s="107">
        <v>10</v>
      </c>
      <c r="AJ2883" s="108">
        <v>6</v>
      </c>
      <c r="AK2883" s="108">
        <v>11.45</v>
      </c>
      <c r="AL2883" s="108">
        <v>11.5</v>
      </c>
      <c r="AM2883" s="107" t="s">
        <v>62</v>
      </c>
      <c r="AN2883" s="107" t="s">
        <v>49</v>
      </c>
      <c r="AO2883" s="109">
        <v>4041</v>
      </c>
    </row>
    <row r="2884" spans="31:41" ht="15" customHeight="1">
      <c r="AE2884" s="106">
        <v>45898</v>
      </c>
      <c r="AF2884" s="107" t="s">
        <v>107</v>
      </c>
      <c r="AG2884" s="107" t="s">
        <v>42</v>
      </c>
      <c r="AH2884" s="107">
        <v>5400261360</v>
      </c>
      <c r="AI2884" s="107">
        <v>10</v>
      </c>
      <c r="AJ2884" s="108">
        <v>2.15</v>
      </c>
      <c r="AK2884" s="108">
        <v>6</v>
      </c>
      <c r="AL2884" s="108">
        <v>7.5</v>
      </c>
      <c r="AM2884" s="107" t="s">
        <v>428</v>
      </c>
      <c r="AN2884" s="107" t="s">
        <v>45</v>
      </c>
      <c r="AO2884" s="109" t="s">
        <v>46</v>
      </c>
    </row>
    <row r="2885" spans="31:41" ht="15" customHeight="1">
      <c r="AE2885" s="106">
        <v>45898</v>
      </c>
      <c r="AF2885" s="107" t="s">
        <v>114</v>
      </c>
      <c r="AG2885" s="107"/>
      <c r="AH2885" s="107">
        <v>23134</v>
      </c>
      <c r="AI2885" s="107">
        <v>20</v>
      </c>
      <c r="AJ2885" s="108">
        <v>6</v>
      </c>
      <c r="AK2885" s="108">
        <v>12.3</v>
      </c>
      <c r="AL2885" s="108">
        <v>6.5</v>
      </c>
      <c r="AM2885" s="107" t="s">
        <v>156</v>
      </c>
      <c r="AN2885" s="107" t="s">
        <v>49</v>
      </c>
      <c r="AO2885" s="109" t="s">
        <v>46</v>
      </c>
    </row>
    <row r="2886" spans="31:41" ht="15" customHeight="1">
      <c r="AE2886" s="106">
        <v>45898</v>
      </c>
      <c r="AF2886" s="107" t="s">
        <v>109</v>
      </c>
      <c r="AG2886" s="107"/>
      <c r="AH2886" s="107">
        <v>4041</v>
      </c>
      <c r="AI2886" s="107">
        <v>10</v>
      </c>
      <c r="AJ2886" s="108">
        <v>7.15</v>
      </c>
      <c r="AK2886" s="108">
        <v>14.45</v>
      </c>
      <c r="AL2886" s="108">
        <v>7.5</v>
      </c>
      <c r="AM2886" s="107" t="s">
        <v>62</v>
      </c>
      <c r="AN2886" s="107" t="s">
        <v>49</v>
      </c>
      <c r="AO2886" s="109">
        <v>4041</v>
      </c>
    </row>
    <row r="2887" spans="31:41" ht="15" customHeight="1">
      <c r="AE2887" s="106">
        <v>45898</v>
      </c>
      <c r="AF2887" s="107" t="s">
        <v>50</v>
      </c>
      <c r="AG2887" s="107" t="s">
        <v>51</v>
      </c>
      <c r="AH2887" s="107">
        <v>4041</v>
      </c>
      <c r="AI2887" s="107">
        <v>10</v>
      </c>
      <c r="AJ2887" s="108">
        <v>6</v>
      </c>
      <c r="AK2887" s="108">
        <v>14</v>
      </c>
      <c r="AL2887" s="108">
        <v>16</v>
      </c>
      <c r="AM2887" s="107" t="s">
        <v>62</v>
      </c>
      <c r="AN2887" s="107" t="s">
        <v>49</v>
      </c>
      <c r="AO2887" s="109">
        <v>4041</v>
      </c>
    </row>
    <row r="2888" spans="31:41" ht="15" customHeight="1">
      <c r="AE2888" s="106">
        <v>45898</v>
      </c>
      <c r="AF2888" s="107" t="s">
        <v>43</v>
      </c>
      <c r="AG2888" s="107" t="s">
        <v>92</v>
      </c>
      <c r="AH2888" s="107">
        <v>5400258563</v>
      </c>
      <c r="AI2888" s="107">
        <v>10</v>
      </c>
      <c r="AJ2888" s="108">
        <v>6</v>
      </c>
      <c r="AK2888" s="108">
        <v>12</v>
      </c>
      <c r="AL2888" s="108">
        <v>12</v>
      </c>
      <c r="AM2888" s="107" t="s">
        <v>305</v>
      </c>
      <c r="AN2888" s="107" t="s">
        <v>45</v>
      </c>
      <c r="AO2888" s="109" t="s">
        <v>61</v>
      </c>
    </row>
    <row r="2889" spans="31:41" ht="15" customHeight="1">
      <c r="AE2889" s="106">
        <v>45898</v>
      </c>
      <c r="AF2889" s="107" t="s">
        <v>113</v>
      </c>
      <c r="AG2889" s="107"/>
      <c r="AH2889" s="107">
        <v>4041</v>
      </c>
      <c r="AI2889" s="107">
        <v>10</v>
      </c>
      <c r="AJ2889" s="108">
        <v>7.45</v>
      </c>
      <c r="AK2889" s="108">
        <v>12.45</v>
      </c>
      <c r="AL2889" s="108">
        <v>5</v>
      </c>
      <c r="AM2889" s="107" t="s">
        <v>62</v>
      </c>
      <c r="AN2889" s="107" t="s">
        <v>49</v>
      </c>
      <c r="AO2889" s="109">
        <v>4041</v>
      </c>
    </row>
    <row r="2890" spans="31:41" ht="15" customHeight="1">
      <c r="AE2890" s="106">
        <v>45898</v>
      </c>
      <c r="AF2890" s="107" t="s">
        <v>82</v>
      </c>
      <c r="AG2890" s="107" t="s">
        <v>84</v>
      </c>
      <c r="AH2890" s="107">
        <v>5400261354</v>
      </c>
      <c r="AI2890" s="107">
        <v>10</v>
      </c>
      <c r="AJ2890" s="108">
        <v>6</v>
      </c>
      <c r="AK2890" s="108">
        <v>12</v>
      </c>
      <c r="AL2890" s="108">
        <v>12</v>
      </c>
      <c r="AM2890" s="107" t="s">
        <v>355</v>
      </c>
      <c r="AN2890" s="107" t="s">
        <v>91</v>
      </c>
      <c r="AO2890" s="109" t="s">
        <v>61</v>
      </c>
    </row>
    <row r="2891" spans="31:41" ht="15" customHeight="1">
      <c r="AE2891" s="106">
        <v>45899</v>
      </c>
      <c r="AF2891" s="107" t="s">
        <v>105</v>
      </c>
      <c r="AG2891" s="107" t="s">
        <v>42</v>
      </c>
      <c r="AH2891" s="107">
        <v>5400261362</v>
      </c>
      <c r="AI2891" s="107">
        <v>10</v>
      </c>
      <c r="AJ2891" s="108">
        <v>7</v>
      </c>
      <c r="AK2891" s="108">
        <v>13</v>
      </c>
      <c r="AL2891" s="108">
        <v>12</v>
      </c>
      <c r="AM2891" s="107" t="s">
        <v>429</v>
      </c>
      <c r="AN2891" s="107" t="s">
        <v>45</v>
      </c>
      <c r="AO2891" s="109" t="s">
        <v>46</v>
      </c>
    </row>
  </sheetData>
  <mergeCells count="2">
    <mergeCell ref="Y2:AC2"/>
    <mergeCell ref="AE2:AO2"/>
  </mergeCells>
  <conditionalFormatting sqref="A4:B4 A5:A24 D4:E4 O4 T4:U4 AB1485 AD4">
    <cfRule type="expression" dxfId="82" priority="21">
      <formula>A4="OK"</formula>
    </cfRule>
  </conditionalFormatting>
  <conditionalFormatting sqref="A33 A61:A1976">
    <cfRule type="expression" dxfId="81" priority="20">
      <formula>A33="OK"</formula>
    </cfRule>
  </conditionalFormatting>
  <conditionalFormatting sqref="P4:P16">
    <cfRule type="expression" dxfId="80" priority="19">
      <formula>P4="OK"</formula>
    </cfRule>
  </conditionalFormatting>
  <conditionalFormatting sqref="C4">
    <cfRule type="expression" dxfId="79" priority="18">
      <formula>C4="OK"</formula>
    </cfRule>
  </conditionalFormatting>
  <conditionalFormatting sqref="AD5:AD1976">
    <cfRule type="expression" dxfId="78" priority="17">
      <formula>AD5="OK"</formula>
    </cfRule>
  </conditionalFormatting>
  <conditionalFormatting sqref="AC1485">
    <cfRule type="expression" dxfId="77" priority="15">
      <formula>AC1485="OK"</formula>
    </cfRule>
  </conditionalFormatting>
  <conditionalFormatting sqref="AA1485">
    <cfRule type="expression" dxfId="76" priority="14">
      <formula>AA1485="OK"</formula>
    </cfRule>
  </conditionalFormatting>
  <conditionalFormatting sqref="A25:A32">
    <cfRule type="expression" dxfId="75" priority="12">
      <formula>A25="OK"</formula>
    </cfRule>
  </conditionalFormatting>
  <conditionalFormatting sqref="A34:A60">
    <cfRule type="expression" dxfId="74" priority="11">
      <formula>A34="OK"</formula>
    </cfRule>
  </conditionalFormatting>
  <conditionalFormatting sqref="AB4:AB1484">
    <cfRule type="expression" dxfId="73" priority="10">
      <formula>AB4="OK"</formula>
    </cfRule>
  </conditionalFormatting>
  <conditionalFormatting sqref="AC4:AC1484">
    <cfRule type="expression" dxfId="72" priority="9">
      <formula>AC4="OK"</formula>
    </cfRule>
  </conditionalFormatting>
  <conditionalFormatting sqref="AA4:AA1484">
    <cfRule type="expression" dxfId="71" priority="8">
      <formula>AA4="OK"</formula>
    </cfRule>
  </conditionalFormatting>
  <conditionalFormatting sqref="AB1486:AB1976">
    <cfRule type="expression" dxfId="70" priority="7">
      <formula>AB1486="OK"</formula>
    </cfRule>
  </conditionalFormatting>
  <conditionalFormatting sqref="AC1486:AC1976">
    <cfRule type="expression" dxfId="69" priority="6">
      <formula>AC1486="OK"</formula>
    </cfRule>
  </conditionalFormatting>
  <conditionalFormatting sqref="AA1486:AA1976">
    <cfRule type="expression" dxfId="68" priority="5">
      <formula>AA1486="OK"</formula>
    </cfRule>
  </conditionalFormatting>
  <conditionalFormatting sqref="AN4:AN868">
    <cfRule type="cellIs" dxfId="67" priority="1" operator="equal">
      <formula>"SI"</formula>
    </cfRule>
  </conditionalFormatting>
  <pageMargins left="0.7" right="0.7" top="0.75" bottom="0.75" header="0.3" footer="0.3"/>
  <pageSetup paperSize="9" scale="1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FiltraDOPPIO">
                <anchor moveWithCells="1" sizeWithCells="1">
                  <from>
                    <xdr:col>18</xdr:col>
                    <xdr:colOff>9525</xdr:colOff>
                    <xdr:row>1</xdr:row>
                    <xdr:rowOff>257175</xdr:rowOff>
                  </from>
                  <to>
                    <xdr:col>19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FiltraCIG_SC_PH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819150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FiltraMALATTIA">
                <anchor moveWithCells="1" sizeWithCells="1">
                  <from>
                    <xdr:col>16</xdr:col>
                    <xdr:colOff>9525</xdr:colOff>
                    <xdr:row>1</xdr:row>
                    <xdr:rowOff>9525</xdr:rowOff>
                  </from>
                  <to>
                    <xdr:col>16</xdr:col>
                    <xdr:colOff>819150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FiltraFERIE_RO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819150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utton 13">
              <controlPr defaultSize="0" print="0" autoFill="0" autoPict="0" macro="[0]!FiltraSTR50">
                <anchor moveWithCells="1" sizeWithCells="1">
                  <from>
                    <xdr:col>13</xdr:col>
                    <xdr:colOff>9525</xdr:colOff>
                    <xdr:row>1</xdr:row>
                    <xdr:rowOff>9525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 14">
              <controlPr defaultSize="0" print="0" autoFill="0" autoPict="0" macro="[0]!FiltraSTR25">
                <anchor moveWithCells="1" sizeWithCells="1">
                  <from>
                    <xdr:col>12</xdr:col>
                    <xdr:colOff>9525</xdr:colOff>
                    <xdr:row>1</xdr:row>
                    <xdr:rowOff>9525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utton 15">
              <controlPr defaultSize="0" print="0" autoFill="0" autoPict="0" macro="[0]!FiltraMISURA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 16">
              <controlPr defaultSize="0" print="0" autoFill="0" autoPict="0" macro="[0]!FiltraFORFAIT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cancellaFILTRI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6</xdr:col>
                    <xdr:colOff>9525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3" name="Button 20">
              <controlPr defaultSize="0" print="0" autoFill="0" autoPict="0" macro="[0]!AggiornaSTATO">
                <anchor moveWithCells="1" siz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600075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4" name="Button 21">
              <controlPr defaultSize="0" print="0" autoFill="0" autoPict="0" macro="[0]!cancellaFILTRI_TOTALE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5" name="Button 27">
              <controlPr defaultSize="0" print="0" autoFill="0" autoPict="0" macro="[0]!FiltraSINGOLO">
                <anchor moveWithCells="1" sizeWithCells="1">
                  <from>
                    <xdr:col>18</xdr:col>
                    <xdr:colOff>9525</xdr:colOff>
                    <xdr:row>1</xdr:row>
                    <xdr:rowOff>0</xdr:rowOff>
                  </from>
                  <to>
                    <xdr:col>19</xdr:col>
                    <xdr:colOff>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6" name="Button 31">
              <controlPr defaultSize="0" print="0" autoFill="0" autoPict="0" macro="[0]!IncrementaData">
                <anchor moveWithCells="1" sizeWithCells="1">
                  <from>
                    <xdr:col>1</xdr:col>
                    <xdr:colOff>400050</xdr:colOff>
                    <xdr:row>1</xdr:row>
                    <xdr:rowOff>209550</xdr:rowOff>
                  </from>
                  <to>
                    <xdr:col>2</xdr:col>
                    <xdr:colOff>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7" name="Button 32">
              <controlPr defaultSize="0" print="0" autoFill="0" autoPict="0" macro="[0]!DecrementaData">
                <anchor moveWithCells="1" sizeWithCells="1">
                  <from>
                    <xdr:col>1</xdr:col>
                    <xdr:colOff>19050</xdr:colOff>
                    <xdr:row>1</xdr:row>
                    <xdr:rowOff>200025</xdr:rowOff>
                  </from>
                  <to>
                    <xdr:col>1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3:U6554"/>
  <sheetViews>
    <sheetView tabSelected="1" topLeftCell="A594" workbookViewId="0">
      <selection activeCell="F532" sqref="F532"/>
    </sheetView>
  </sheetViews>
  <sheetFormatPr defaultColWidth="8.75" defaultRowHeight="14.25"/>
  <cols>
    <col min="1" max="1" width="8.5" style="102" bestFit="1" customWidth="1"/>
    <col min="2" max="2" width="9.875" style="65" bestFit="1" customWidth="1"/>
    <col min="3" max="3" width="16.5" style="102" bestFit="1" customWidth="1"/>
    <col min="4" max="5" width="10.25" style="66" bestFit="1" customWidth="1"/>
    <col min="6" max="7" width="13.75" style="102" bestFit="1" customWidth="1"/>
    <col min="8" max="8" width="1.875" style="102" bestFit="1" customWidth="1"/>
    <col min="9" max="9" width="4.625" style="66" bestFit="1" customWidth="1"/>
    <col min="10" max="10" width="8.5" style="102" bestFit="1" customWidth="1"/>
    <col min="11" max="11" width="7.75" style="102" bestFit="1" customWidth="1"/>
    <col min="12" max="12" width="10.5" style="102" bestFit="1" customWidth="1"/>
    <col min="13" max="14" width="8.75" style="102" bestFit="1" customWidth="1"/>
    <col min="15" max="15" width="9.125" style="102" bestFit="1" customWidth="1"/>
    <col min="16" max="16" width="10.25" style="102" bestFit="1" customWidth="1"/>
    <col min="17" max="17" width="9.5" style="102" bestFit="1" customWidth="1"/>
    <col min="18" max="18" width="10.25" style="102" bestFit="1" customWidth="1"/>
    <col min="19" max="19" width="9.75" style="102" bestFit="1" customWidth="1"/>
    <col min="20" max="20" width="111.375" style="102" bestFit="1" customWidth="1"/>
    <col min="21" max="21" width="4.625" style="102" bestFit="1" customWidth="1"/>
    <col min="22" max="22" width="10.625" style="102" bestFit="1" customWidth="1"/>
    <col min="23" max="23" width="9.625" style="102" bestFit="1" customWidth="1"/>
    <col min="24" max="149" width="8.75" style="102" customWidth="1"/>
    <col min="150" max="16384" width="8.75" style="102"/>
  </cols>
  <sheetData>
    <row r="3" spans="1:21">
      <c r="B3" s="65" t="s">
        <v>7</v>
      </c>
      <c r="C3" s="102" t="s">
        <v>8</v>
      </c>
      <c r="D3" s="66" t="s">
        <v>9</v>
      </c>
      <c r="E3" s="66" t="s">
        <v>10</v>
      </c>
      <c r="F3" s="102" t="s">
        <v>11</v>
      </c>
      <c r="G3" s="102" t="s">
        <v>12</v>
      </c>
      <c r="H3" s="102">
        <v>1</v>
      </c>
      <c r="I3" s="66" t="s">
        <v>14</v>
      </c>
      <c r="J3" s="102" t="s">
        <v>15</v>
      </c>
      <c r="K3" s="102" t="s">
        <v>16</v>
      </c>
      <c r="L3" s="102" t="s">
        <v>17</v>
      </c>
      <c r="M3" s="102" t="s">
        <v>18</v>
      </c>
      <c r="N3" s="102" t="s">
        <v>19</v>
      </c>
      <c r="O3" s="103" t="s">
        <v>20</v>
      </c>
      <c r="P3" s="103" t="s">
        <v>21</v>
      </c>
      <c r="Q3" s="102" t="s">
        <v>22</v>
      </c>
      <c r="R3" s="102" t="s">
        <v>23</v>
      </c>
      <c r="S3" s="102" t="s">
        <v>24</v>
      </c>
      <c r="T3" s="102" t="s">
        <v>40</v>
      </c>
      <c r="U3" s="102" t="s">
        <v>14</v>
      </c>
    </row>
    <row r="4" spans="1:21">
      <c r="A4" t="s">
        <v>430</v>
      </c>
      <c r="B4" s="65">
        <v>45810</v>
      </c>
      <c r="C4" s="102">
        <v>5400255250</v>
      </c>
      <c r="D4" s="66" t="s">
        <v>431</v>
      </c>
      <c r="F4" s="102" t="s">
        <v>42</v>
      </c>
      <c r="I4" s="66" t="s">
        <v>432</v>
      </c>
      <c r="N4" s="103">
        <v>8.3333333333333329E-2</v>
      </c>
      <c r="O4" s="103">
        <v>8.3333333333333329E-2</v>
      </c>
      <c r="P4" s="103"/>
      <c r="S4" s="102" t="s">
        <v>433</v>
      </c>
      <c r="T4" s="102" t="s">
        <v>44</v>
      </c>
      <c r="U4" s="102" t="s">
        <v>432</v>
      </c>
    </row>
    <row r="5" spans="1:21">
      <c r="A5" t="s">
        <v>430</v>
      </c>
      <c r="B5" s="65">
        <v>45810</v>
      </c>
      <c r="C5" s="102">
        <v>5400255250</v>
      </c>
      <c r="D5" s="66" t="s">
        <v>434</v>
      </c>
      <c r="F5" s="102" t="s">
        <v>43</v>
      </c>
      <c r="I5" s="66" t="s">
        <v>432</v>
      </c>
      <c r="N5" s="103">
        <v>8.3333333333333329E-2</v>
      </c>
      <c r="O5" s="103">
        <v>8.3333333333333329E-2</v>
      </c>
      <c r="P5" s="103"/>
      <c r="S5" s="102" t="s">
        <v>433</v>
      </c>
      <c r="T5" s="102" t="s">
        <v>44</v>
      </c>
      <c r="U5" s="102" t="s">
        <v>432</v>
      </c>
    </row>
    <row r="6" spans="1:21">
      <c r="A6" t="s">
        <v>430</v>
      </c>
      <c r="B6" s="65">
        <v>45811</v>
      </c>
      <c r="C6" s="102">
        <v>404</v>
      </c>
      <c r="D6" s="66" t="s">
        <v>435</v>
      </c>
      <c r="F6" s="102" t="s">
        <v>47</v>
      </c>
      <c r="I6" s="66" t="s">
        <v>432</v>
      </c>
      <c r="N6" s="103"/>
      <c r="O6" s="103">
        <v>0.16666666666666671</v>
      </c>
      <c r="P6" s="103">
        <v>0.16666666666666671</v>
      </c>
      <c r="S6" s="102" t="s">
        <v>433</v>
      </c>
      <c r="T6" s="102" t="s">
        <v>48</v>
      </c>
      <c r="U6" s="102" t="s">
        <v>432</v>
      </c>
    </row>
    <row r="7" spans="1:21">
      <c r="A7" t="s">
        <v>430</v>
      </c>
      <c r="B7" s="65">
        <v>45811</v>
      </c>
      <c r="C7" s="102">
        <v>404</v>
      </c>
      <c r="D7" s="66" t="s">
        <v>436</v>
      </c>
      <c r="F7" s="102" t="s">
        <v>50</v>
      </c>
      <c r="I7" s="66" t="s">
        <v>432</v>
      </c>
      <c r="N7" s="103"/>
      <c r="O7" s="103">
        <v>4.1666666666666657E-2</v>
      </c>
      <c r="P7" s="103">
        <v>4.1666666666666657E-2</v>
      </c>
      <c r="S7" s="102" t="s">
        <v>433</v>
      </c>
      <c r="T7" s="102" t="s">
        <v>48</v>
      </c>
      <c r="U7" s="102" t="s">
        <v>432</v>
      </c>
    </row>
    <row r="8" spans="1:21">
      <c r="A8" t="s">
        <v>430</v>
      </c>
      <c r="B8" s="65">
        <v>45811</v>
      </c>
      <c r="C8" s="102">
        <v>404</v>
      </c>
      <c r="D8" s="66" t="s">
        <v>437</v>
      </c>
      <c r="F8" s="102" t="s">
        <v>51</v>
      </c>
      <c r="I8" s="66" t="s">
        <v>432</v>
      </c>
      <c r="N8" s="103"/>
      <c r="O8" s="103">
        <v>0.34375</v>
      </c>
      <c r="P8" s="103">
        <v>0.34375</v>
      </c>
      <c r="S8" s="102" t="s">
        <v>433</v>
      </c>
      <c r="T8" s="102" t="s">
        <v>53</v>
      </c>
      <c r="U8" s="102" t="s">
        <v>432</v>
      </c>
    </row>
    <row r="9" spans="1:21">
      <c r="A9" t="s">
        <v>430</v>
      </c>
      <c r="B9" s="65">
        <v>45811</v>
      </c>
      <c r="C9" s="102">
        <v>404</v>
      </c>
      <c r="D9" s="66" t="s">
        <v>438</v>
      </c>
      <c r="F9" s="102" t="s">
        <v>52</v>
      </c>
      <c r="I9" s="66" t="s">
        <v>432</v>
      </c>
      <c r="N9" s="103"/>
      <c r="O9" s="103">
        <v>0.34375</v>
      </c>
      <c r="P9" s="103">
        <v>0.34375</v>
      </c>
      <c r="S9" s="102" t="s">
        <v>433</v>
      </c>
      <c r="T9" s="102" t="s">
        <v>53</v>
      </c>
      <c r="U9" s="102" t="s">
        <v>432</v>
      </c>
    </row>
    <row r="10" spans="1:21">
      <c r="A10" t="s">
        <v>430</v>
      </c>
      <c r="B10" s="65">
        <v>45811</v>
      </c>
      <c r="C10" s="102">
        <v>404</v>
      </c>
      <c r="D10" s="66" t="s">
        <v>439</v>
      </c>
      <c r="F10" s="102" t="s">
        <v>54</v>
      </c>
      <c r="I10" s="66" t="s">
        <v>432</v>
      </c>
      <c r="N10" s="103"/>
      <c r="O10" s="103">
        <v>0.34375</v>
      </c>
      <c r="P10" s="103"/>
      <c r="Q10" s="103">
        <v>0.34375</v>
      </c>
      <c r="S10" s="102" t="s">
        <v>433</v>
      </c>
      <c r="T10" s="102" t="s">
        <v>22</v>
      </c>
      <c r="U10" s="102" t="s">
        <v>432</v>
      </c>
    </row>
    <row r="11" spans="1:21">
      <c r="A11" t="s">
        <v>430</v>
      </c>
      <c r="B11" s="65">
        <v>45811</v>
      </c>
      <c r="C11" s="102">
        <v>404</v>
      </c>
      <c r="D11" s="66" t="s">
        <v>440</v>
      </c>
      <c r="F11" s="102" t="s">
        <v>55</v>
      </c>
      <c r="I11" s="66" t="s">
        <v>432</v>
      </c>
      <c r="N11" s="103"/>
      <c r="O11" s="103">
        <v>0.34375</v>
      </c>
      <c r="P11" s="103"/>
      <c r="Q11" s="103">
        <v>0.34375</v>
      </c>
      <c r="S11" s="102" t="s">
        <v>433</v>
      </c>
      <c r="T11" s="102" t="s">
        <v>22</v>
      </c>
      <c r="U11" s="102" t="s">
        <v>432</v>
      </c>
    </row>
    <row r="12" spans="1:21">
      <c r="A12" t="s">
        <v>430</v>
      </c>
      <c r="B12" s="65">
        <v>45811</v>
      </c>
      <c r="C12" s="102">
        <v>404</v>
      </c>
      <c r="D12" s="66" t="s">
        <v>441</v>
      </c>
      <c r="F12" s="102" t="s">
        <v>56</v>
      </c>
      <c r="I12" s="66" t="s">
        <v>432</v>
      </c>
      <c r="N12" s="103"/>
      <c r="O12" s="103">
        <v>0.34375</v>
      </c>
      <c r="P12" s="103"/>
      <c r="Q12" s="103">
        <v>0.34375</v>
      </c>
      <c r="S12" s="102" t="s">
        <v>433</v>
      </c>
      <c r="T12" s="102" t="s">
        <v>22</v>
      </c>
      <c r="U12" s="102" t="s">
        <v>432</v>
      </c>
    </row>
    <row r="13" spans="1:21">
      <c r="A13" t="s">
        <v>430</v>
      </c>
      <c r="B13" s="65">
        <v>45811</v>
      </c>
      <c r="C13" s="102">
        <v>404</v>
      </c>
      <c r="D13" s="66" t="s">
        <v>442</v>
      </c>
      <c r="F13" s="102" t="s">
        <v>57</v>
      </c>
      <c r="I13" s="66" t="s">
        <v>432</v>
      </c>
      <c r="N13" s="103"/>
      <c r="O13" s="103">
        <v>0.34375</v>
      </c>
      <c r="P13" s="103"/>
      <c r="Q13" s="103">
        <v>0.34375</v>
      </c>
      <c r="S13" s="102" t="s">
        <v>433</v>
      </c>
      <c r="T13" s="102" t="s">
        <v>22</v>
      </c>
      <c r="U13" s="102" t="s">
        <v>432</v>
      </c>
    </row>
    <row r="14" spans="1:21">
      <c r="A14" t="s">
        <v>430</v>
      </c>
      <c r="B14" s="65">
        <v>45811</v>
      </c>
      <c r="C14" s="102">
        <v>5400255112</v>
      </c>
      <c r="D14" s="66" t="s">
        <v>443</v>
      </c>
      <c r="F14" s="102" t="s">
        <v>58</v>
      </c>
      <c r="I14" s="66" t="s">
        <v>432</v>
      </c>
      <c r="K14" s="103">
        <v>0.34375</v>
      </c>
      <c r="N14" s="103"/>
      <c r="O14" s="103">
        <v>0.34375</v>
      </c>
      <c r="P14" s="103"/>
      <c r="S14" s="102" t="s">
        <v>433</v>
      </c>
      <c r="T14" s="102" t="s">
        <v>60</v>
      </c>
      <c r="U14" s="102" t="s">
        <v>432</v>
      </c>
    </row>
    <row r="15" spans="1:21">
      <c r="A15" t="s">
        <v>430</v>
      </c>
      <c r="B15" s="65">
        <v>45811</v>
      </c>
      <c r="C15" s="102">
        <v>5400255112</v>
      </c>
      <c r="D15" s="66" t="s">
        <v>444</v>
      </c>
      <c r="F15" s="102" t="s">
        <v>59</v>
      </c>
      <c r="I15" s="66" t="s">
        <v>432</v>
      </c>
      <c r="K15" s="103">
        <v>0.34375</v>
      </c>
      <c r="N15" s="103"/>
      <c r="O15" s="103">
        <v>0.34375</v>
      </c>
      <c r="P15" s="103"/>
      <c r="S15" s="102" t="s">
        <v>433</v>
      </c>
      <c r="T15" s="102" t="s">
        <v>60</v>
      </c>
      <c r="U15" s="102" t="s">
        <v>432</v>
      </c>
    </row>
    <row r="16" spans="1:21">
      <c r="A16" t="s">
        <v>430</v>
      </c>
      <c r="B16" s="65">
        <v>45811</v>
      </c>
      <c r="C16" s="102">
        <v>404</v>
      </c>
      <c r="D16" s="66" t="s">
        <v>443</v>
      </c>
      <c r="F16" s="102" t="s">
        <v>58</v>
      </c>
      <c r="I16" s="66" t="s">
        <v>432</v>
      </c>
      <c r="J16" s="103">
        <v>2.0833333333333329E-2</v>
      </c>
      <c r="N16" s="103"/>
      <c r="O16" s="103">
        <v>2.0833333333333329E-2</v>
      </c>
      <c r="P16" s="103"/>
      <c r="S16" s="102" t="s">
        <v>433</v>
      </c>
      <c r="T16" s="102" t="s">
        <v>62</v>
      </c>
      <c r="U16" s="102" t="s">
        <v>432</v>
      </c>
    </row>
    <row r="17" spans="1:21">
      <c r="A17" t="s">
        <v>430</v>
      </c>
      <c r="B17" s="65">
        <v>45811</v>
      </c>
      <c r="C17" s="102">
        <v>5400255112</v>
      </c>
      <c r="D17" s="66" t="s">
        <v>445</v>
      </c>
      <c r="F17" s="102" t="s">
        <v>63</v>
      </c>
      <c r="I17" s="66" t="s">
        <v>432</v>
      </c>
      <c r="K17" s="103">
        <v>0.34375</v>
      </c>
      <c r="N17" s="103"/>
      <c r="O17" s="103">
        <v>0.34375</v>
      </c>
      <c r="P17" s="103"/>
      <c r="S17" s="102" t="s">
        <v>433</v>
      </c>
      <c r="T17" s="102" t="s">
        <v>60</v>
      </c>
      <c r="U17" s="102" t="s">
        <v>432</v>
      </c>
    </row>
    <row r="18" spans="1:21">
      <c r="A18" t="s">
        <v>430</v>
      </c>
      <c r="B18" s="65">
        <v>45811</v>
      </c>
      <c r="C18" s="102">
        <v>5400255112</v>
      </c>
      <c r="D18" s="66" t="s">
        <v>446</v>
      </c>
      <c r="F18" s="102" t="s">
        <v>64</v>
      </c>
      <c r="I18" s="66" t="s">
        <v>432</v>
      </c>
      <c r="K18" s="103">
        <v>0.34375</v>
      </c>
      <c r="N18" s="103"/>
      <c r="O18" s="103">
        <v>0.34375</v>
      </c>
      <c r="P18" s="103"/>
      <c r="S18" s="102" t="s">
        <v>433</v>
      </c>
      <c r="T18" s="102" t="s">
        <v>60</v>
      </c>
      <c r="U18" s="102" t="s">
        <v>432</v>
      </c>
    </row>
    <row r="19" spans="1:21">
      <c r="A19" t="s">
        <v>430</v>
      </c>
      <c r="B19" s="65">
        <v>45811</v>
      </c>
      <c r="C19" s="102">
        <v>5400255114</v>
      </c>
      <c r="D19" s="66" t="s">
        <v>447</v>
      </c>
      <c r="F19" s="102" t="s">
        <v>65</v>
      </c>
      <c r="I19" s="66" t="s">
        <v>432</v>
      </c>
      <c r="K19" s="103">
        <v>0.34375</v>
      </c>
      <c r="N19" s="103"/>
      <c r="O19" s="103">
        <v>0.34375</v>
      </c>
      <c r="P19" s="103"/>
      <c r="S19" s="102" t="s">
        <v>433</v>
      </c>
      <c r="T19" s="102" t="s">
        <v>67</v>
      </c>
      <c r="U19" s="102" t="s">
        <v>432</v>
      </c>
    </row>
    <row r="20" spans="1:21">
      <c r="A20" t="s">
        <v>430</v>
      </c>
      <c r="B20" s="65">
        <v>45811</v>
      </c>
      <c r="C20" s="102">
        <v>5400255114</v>
      </c>
      <c r="D20" s="66" t="s">
        <v>448</v>
      </c>
      <c r="F20" s="102" t="s">
        <v>66</v>
      </c>
      <c r="I20" s="66" t="s">
        <v>432</v>
      </c>
      <c r="K20" s="103">
        <v>0.34375</v>
      </c>
      <c r="N20" s="103"/>
      <c r="O20" s="103">
        <v>0.34375</v>
      </c>
      <c r="P20" s="103"/>
      <c r="S20" s="102" t="s">
        <v>433</v>
      </c>
      <c r="T20" s="102" t="s">
        <v>67</v>
      </c>
      <c r="U20" s="102" t="s">
        <v>432</v>
      </c>
    </row>
    <row r="21" spans="1:21">
      <c r="A21" t="s">
        <v>430</v>
      </c>
      <c r="B21" s="65">
        <v>45811</v>
      </c>
      <c r="C21" s="102">
        <v>5400255117</v>
      </c>
      <c r="D21" s="66" t="s">
        <v>449</v>
      </c>
      <c r="F21" s="102" t="s">
        <v>68</v>
      </c>
      <c r="I21" s="66" t="s">
        <v>432</v>
      </c>
      <c r="K21" s="103">
        <v>0.16666666666666671</v>
      </c>
      <c r="N21" s="103"/>
      <c r="O21" s="103">
        <v>0.16666666666666671</v>
      </c>
      <c r="P21" s="103"/>
      <c r="S21" s="102" t="s">
        <v>433</v>
      </c>
      <c r="T21" s="102" t="s">
        <v>71</v>
      </c>
      <c r="U21" s="102" t="s">
        <v>432</v>
      </c>
    </row>
    <row r="22" spans="1:21">
      <c r="A22" t="s">
        <v>430</v>
      </c>
      <c r="B22" s="65">
        <v>45811</v>
      </c>
      <c r="C22" s="102">
        <v>5400255117</v>
      </c>
      <c r="D22" s="66" t="s">
        <v>450</v>
      </c>
      <c r="F22" s="102" t="s">
        <v>69</v>
      </c>
      <c r="I22" s="66" t="s">
        <v>432</v>
      </c>
      <c r="K22" s="103">
        <v>0.16666666666666671</v>
      </c>
      <c r="N22" s="103"/>
      <c r="O22" s="103">
        <v>0.16666666666666671</v>
      </c>
      <c r="P22" s="103"/>
      <c r="S22" s="102" t="s">
        <v>433</v>
      </c>
      <c r="T22" s="102" t="s">
        <v>71</v>
      </c>
      <c r="U22" s="102" t="s">
        <v>432</v>
      </c>
    </row>
    <row r="23" spans="1:21">
      <c r="A23" t="s">
        <v>430</v>
      </c>
      <c r="B23" s="65">
        <v>45811</v>
      </c>
      <c r="C23" s="102">
        <v>5400253207</v>
      </c>
      <c r="D23" s="66" t="s">
        <v>451</v>
      </c>
      <c r="F23" s="102" t="s">
        <v>72</v>
      </c>
      <c r="I23" s="66" t="s">
        <v>432</v>
      </c>
      <c r="K23" s="103">
        <v>0.34375</v>
      </c>
      <c r="N23" s="103"/>
      <c r="O23" s="103">
        <v>0.34375</v>
      </c>
      <c r="P23" s="103"/>
      <c r="S23" s="102" t="s">
        <v>433</v>
      </c>
      <c r="T23" s="102" t="s">
        <v>74</v>
      </c>
      <c r="U23" s="102" t="s">
        <v>432</v>
      </c>
    </row>
    <row r="24" spans="1:21">
      <c r="A24" t="s">
        <v>430</v>
      </c>
      <c r="B24" s="65">
        <v>45811</v>
      </c>
      <c r="C24" s="102">
        <v>5400253207</v>
      </c>
      <c r="D24" s="66" t="s">
        <v>452</v>
      </c>
      <c r="F24" s="102" t="s">
        <v>73</v>
      </c>
      <c r="I24" s="66" t="s">
        <v>432</v>
      </c>
      <c r="K24" s="103">
        <v>0.34375</v>
      </c>
      <c r="N24" s="103"/>
      <c r="O24" s="103">
        <v>0.34375</v>
      </c>
      <c r="P24" s="103"/>
      <c r="S24" s="102" t="s">
        <v>433</v>
      </c>
      <c r="T24" s="102" t="s">
        <v>74</v>
      </c>
      <c r="U24" s="102" t="s">
        <v>432</v>
      </c>
    </row>
    <row r="25" spans="1:21">
      <c r="A25" t="s">
        <v>430</v>
      </c>
      <c r="B25" s="65">
        <v>45811</v>
      </c>
      <c r="C25" s="102">
        <v>5400253712</v>
      </c>
      <c r="D25" s="66" t="s">
        <v>453</v>
      </c>
      <c r="F25" s="102" t="s">
        <v>75</v>
      </c>
      <c r="I25" s="66" t="s">
        <v>432</v>
      </c>
      <c r="K25" s="103">
        <v>0.34375</v>
      </c>
      <c r="N25" s="103"/>
      <c r="O25" s="103">
        <v>0.34375</v>
      </c>
      <c r="P25" s="103"/>
      <c r="S25" s="102" t="s">
        <v>433</v>
      </c>
      <c r="T25" s="102" t="s">
        <v>76</v>
      </c>
      <c r="U25" s="102" t="s">
        <v>432</v>
      </c>
    </row>
    <row r="26" spans="1:21">
      <c r="A26" t="s">
        <v>430</v>
      </c>
      <c r="B26" s="65">
        <v>45811</v>
      </c>
      <c r="C26" s="102">
        <v>5400255372</v>
      </c>
      <c r="D26" s="66" t="s">
        <v>454</v>
      </c>
      <c r="F26" s="102" t="s">
        <v>77</v>
      </c>
      <c r="I26" s="66" t="s">
        <v>432</v>
      </c>
      <c r="K26" s="103">
        <v>0.34375</v>
      </c>
      <c r="N26" s="103"/>
      <c r="O26" s="103">
        <v>0.34375</v>
      </c>
      <c r="P26" s="103"/>
      <c r="S26" s="102" t="s">
        <v>433</v>
      </c>
      <c r="T26" s="102" t="s">
        <v>79</v>
      </c>
      <c r="U26" s="102" t="s">
        <v>432</v>
      </c>
    </row>
    <row r="27" spans="1:21">
      <c r="A27" t="s">
        <v>430</v>
      </c>
      <c r="B27" s="65">
        <v>45811</v>
      </c>
      <c r="C27" s="102">
        <v>5400255372</v>
      </c>
      <c r="D27" s="66" t="s">
        <v>455</v>
      </c>
      <c r="F27" s="102" t="s">
        <v>78</v>
      </c>
      <c r="I27" s="66" t="s">
        <v>432</v>
      </c>
      <c r="K27" s="103">
        <v>0.34375</v>
      </c>
      <c r="N27" s="103"/>
      <c r="O27" s="103">
        <v>0.34375</v>
      </c>
      <c r="P27" s="103"/>
      <c r="S27" s="102" t="s">
        <v>433</v>
      </c>
      <c r="T27" s="102" t="s">
        <v>79</v>
      </c>
      <c r="U27" s="102" t="s">
        <v>432</v>
      </c>
    </row>
    <row r="28" spans="1:21">
      <c r="A28" t="s">
        <v>430</v>
      </c>
      <c r="B28" s="65">
        <v>45811</v>
      </c>
      <c r="C28" s="102">
        <v>5400254970</v>
      </c>
      <c r="D28" s="66" t="s">
        <v>456</v>
      </c>
      <c r="F28" s="102" t="s">
        <v>81</v>
      </c>
      <c r="I28" s="66" t="s">
        <v>432</v>
      </c>
      <c r="K28" s="103">
        <v>8.3333333333333329E-2</v>
      </c>
      <c r="N28" s="103"/>
      <c r="O28" s="103">
        <v>8.3333333333333329E-2</v>
      </c>
      <c r="P28" s="103"/>
      <c r="S28" s="102" t="s">
        <v>433</v>
      </c>
      <c r="T28" s="102" t="s">
        <v>83</v>
      </c>
      <c r="U28" s="102" t="s">
        <v>432</v>
      </c>
    </row>
    <row r="29" spans="1:21">
      <c r="A29" t="s">
        <v>430</v>
      </c>
      <c r="B29" s="65">
        <v>45811</v>
      </c>
      <c r="C29" s="102">
        <v>5400254970</v>
      </c>
      <c r="D29" s="66" t="s">
        <v>457</v>
      </c>
      <c r="F29" s="102" t="s">
        <v>82</v>
      </c>
      <c r="I29" s="66" t="s">
        <v>432</v>
      </c>
      <c r="K29" s="103">
        <v>8.3333333333333329E-2</v>
      </c>
      <c r="N29" s="103"/>
      <c r="O29" s="103">
        <v>8.3333333333333329E-2</v>
      </c>
      <c r="P29" s="103"/>
      <c r="S29" s="102" t="s">
        <v>433</v>
      </c>
      <c r="T29" s="102" t="s">
        <v>83</v>
      </c>
      <c r="U29" s="102" t="s">
        <v>432</v>
      </c>
    </row>
    <row r="30" spans="1:21">
      <c r="A30" t="s">
        <v>430</v>
      </c>
      <c r="B30" s="65">
        <v>45811</v>
      </c>
      <c r="C30" s="102">
        <v>5400246667</v>
      </c>
      <c r="D30" s="66" t="s">
        <v>458</v>
      </c>
      <c r="F30" s="102" t="s">
        <v>84</v>
      </c>
      <c r="I30" s="66" t="s">
        <v>432</v>
      </c>
      <c r="K30" s="103">
        <v>0.34375</v>
      </c>
      <c r="N30" s="103"/>
      <c r="O30" s="103">
        <v>0.34375</v>
      </c>
      <c r="P30" s="103"/>
      <c r="Q30" s="103"/>
      <c r="S30" s="102" t="s">
        <v>433</v>
      </c>
      <c r="T30" s="102" t="s">
        <v>86</v>
      </c>
      <c r="U30" s="102" t="s">
        <v>432</v>
      </c>
    </row>
    <row r="31" spans="1:21">
      <c r="A31" t="s">
        <v>430</v>
      </c>
      <c r="B31" s="65">
        <v>45811</v>
      </c>
      <c r="C31" s="102">
        <v>5400246667</v>
      </c>
      <c r="D31" s="66" t="s">
        <v>459</v>
      </c>
      <c r="F31" s="102" t="s">
        <v>85</v>
      </c>
      <c r="I31" s="66" t="s">
        <v>432</v>
      </c>
      <c r="K31" s="103">
        <v>0.34375</v>
      </c>
      <c r="N31" s="103"/>
      <c r="O31" s="103">
        <v>0.34375</v>
      </c>
      <c r="P31" s="103"/>
      <c r="Q31" s="103"/>
      <c r="S31" s="102" t="s">
        <v>433</v>
      </c>
      <c r="T31" s="102" t="s">
        <v>86</v>
      </c>
      <c r="U31" s="102" t="s">
        <v>432</v>
      </c>
    </row>
    <row r="32" spans="1:21">
      <c r="A32" t="s">
        <v>430</v>
      </c>
      <c r="B32" s="65">
        <v>45811</v>
      </c>
      <c r="C32" s="102">
        <v>5400246667</v>
      </c>
      <c r="D32" s="66" t="s">
        <v>460</v>
      </c>
      <c r="F32" s="102" t="s">
        <v>87</v>
      </c>
      <c r="I32" s="66" t="s">
        <v>432</v>
      </c>
      <c r="K32" s="103">
        <v>0.34375</v>
      </c>
      <c r="N32" s="103"/>
      <c r="O32" s="103">
        <v>0.34375</v>
      </c>
      <c r="P32" s="103"/>
      <c r="Q32" s="103"/>
      <c r="S32" s="102" t="s">
        <v>433</v>
      </c>
      <c r="T32" s="102" t="s">
        <v>86</v>
      </c>
      <c r="U32" s="102" t="s">
        <v>432</v>
      </c>
    </row>
    <row r="33" spans="1:21">
      <c r="A33" t="s">
        <v>430</v>
      </c>
      <c r="B33" s="65">
        <v>45811</v>
      </c>
      <c r="C33" s="102">
        <v>5400246667</v>
      </c>
      <c r="D33" s="66" t="s">
        <v>461</v>
      </c>
      <c r="F33" s="102" t="s">
        <v>88</v>
      </c>
      <c r="I33" s="66" t="s">
        <v>432</v>
      </c>
      <c r="K33" s="103">
        <v>0.34375</v>
      </c>
      <c r="N33" s="103"/>
      <c r="O33" s="103">
        <v>0.34375</v>
      </c>
      <c r="P33" s="103"/>
      <c r="Q33" s="103"/>
      <c r="S33" s="102" t="s">
        <v>433</v>
      </c>
      <c r="T33" s="102" t="s">
        <v>86</v>
      </c>
      <c r="U33" s="102" t="s">
        <v>432</v>
      </c>
    </row>
    <row r="34" spans="1:21">
      <c r="A34" t="s">
        <v>430</v>
      </c>
      <c r="B34" s="65">
        <v>45811</v>
      </c>
      <c r="C34" s="102">
        <v>5400246667</v>
      </c>
      <c r="D34" s="66" t="s">
        <v>435</v>
      </c>
      <c r="F34" s="102" t="s">
        <v>47</v>
      </c>
      <c r="I34" s="66" t="s">
        <v>432</v>
      </c>
      <c r="K34" s="103">
        <v>0.17708333333333329</v>
      </c>
      <c r="N34" s="103"/>
      <c r="O34" s="103">
        <v>0.17708333333333329</v>
      </c>
      <c r="P34" s="103"/>
      <c r="S34" s="102" t="s">
        <v>433</v>
      </c>
      <c r="T34" s="102" t="s">
        <v>86</v>
      </c>
      <c r="U34" s="102" t="s">
        <v>432</v>
      </c>
    </row>
    <row r="35" spans="1:21">
      <c r="A35" t="s">
        <v>430</v>
      </c>
      <c r="B35" s="65">
        <v>45811</v>
      </c>
      <c r="C35" s="102">
        <v>5400261041</v>
      </c>
      <c r="D35" s="66" t="s">
        <v>462</v>
      </c>
      <c r="F35" s="102" t="s">
        <v>89</v>
      </c>
      <c r="I35" s="66" t="s">
        <v>432</v>
      </c>
      <c r="K35" s="103">
        <v>0.34375</v>
      </c>
      <c r="N35" s="103"/>
      <c r="O35" s="103">
        <v>0.34375</v>
      </c>
      <c r="P35" s="103"/>
      <c r="S35" s="102" t="s">
        <v>433</v>
      </c>
      <c r="T35" s="102" t="s">
        <v>90</v>
      </c>
      <c r="U35" s="102" t="s">
        <v>432</v>
      </c>
    </row>
    <row r="36" spans="1:21">
      <c r="A36" t="s">
        <v>430</v>
      </c>
      <c r="B36" s="65">
        <v>45811</v>
      </c>
      <c r="C36" s="102">
        <v>5400256107</v>
      </c>
      <c r="D36" s="66" t="s">
        <v>434</v>
      </c>
      <c r="F36" s="102" t="s">
        <v>43</v>
      </c>
      <c r="I36" s="66" t="s">
        <v>432</v>
      </c>
      <c r="K36" s="103">
        <v>0.34375</v>
      </c>
      <c r="N36" s="103"/>
      <c r="O36" s="103">
        <v>0.34375</v>
      </c>
      <c r="P36" s="103"/>
      <c r="S36" s="102" t="s">
        <v>433</v>
      </c>
      <c r="T36" s="102" t="s">
        <v>93</v>
      </c>
      <c r="U36" s="102" t="s">
        <v>432</v>
      </c>
    </row>
    <row r="37" spans="1:21">
      <c r="A37" t="s">
        <v>430</v>
      </c>
      <c r="B37" s="65">
        <v>45811</v>
      </c>
      <c r="C37" s="102">
        <v>5400256107</v>
      </c>
      <c r="D37" s="66" t="s">
        <v>463</v>
      </c>
      <c r="F37" s="102" t="s">
        <v>92</v>
      </c>
      <c r="I37" s="66" t="s">
        <v>432</v>
      </c>
      <c r="K37" s="103">
        <v>0.34375</v>
      </c>
      <c r="N37" s="103"/>
      <c r="O37" s="103">
        <v>0.34375</v>
      </c>
      <c r="P37" s="103"/>
      <c r="S37" s="102" t="s">
        <v>433</v>
      </c>
      <c r="T37" s="102" t="s">
        <v>93</v>
      </c>
      <c r="U37" s="102" t="s">
        <v>432</v>
      </c>
    </row>
    <row r="38" spans="1:21">
      <c r="A38" t="s">
        <v>430</v>
      </c>
      <c r="B38" s="65">
        <v>45811</v>
      </c>
      <c r="C38" s="102">
        <v>5400256107</v>
      </c>
      <c r="D38" s="66" t="s">
        <v>457</v>
      </c>
      <c r="F38" s="102" t="s">
        <v>82</v>
      </c>
      <c r="I38" s="66" t="s">
        <v>432</v>
      </c>
      <c r="K38" s="103">
        <v>0.26041666666666669</v>
      </c>
      <c r="N38" s="103"/>
      <c r="O38" s="103">
        <v>0.26041666666666669</v>
      </c>
      <c r="P38" s="103"/>
      <c r="S38" s="102" t="s">
        <v>433</v>
      </c>
      <c r="T38" s="102" t="s">
        <v>93</v>
      </c>
      <c r="U38" s="102" t="s">
        <v>432</v>
      </c>
    </row>
    <row r="39" spans="1:21">
      <c r="A39" t="s">
        <v>430</v>
      </c>
      <c r="B39" s="65">
        <v>45811</v>
      </c>
      <c r="C39" s="102">
        <v>5400256107</v>
      </c>
      <c r="D39" s="66" t="s">
        <v>456</v>
      </c>
      <c r="F39" s="102" t="s">
        <v>81</v>
      </c>
      <c r="I39" s="66" t="s">
        <v>432</v>
      </c>
      <c r="K39" s="103">
        <v>0.26041666666666669</v>
      </c>
      <c r="N39" s="103"/>
      <c r="O39" s="103">
        <v>0.26041666666666669</v>
      </c>
      <c r="P39" s="103"/>
      <c r="S39" s="102" t="s">
        <v>433</v>
      </c>
      <c r="T39" s="102" t="s">
        <v>93</v>
      </c>
      <c r="U39" s="102" t="s">
        <v>432</v>
      </c>
    </row>
    <row r="40" spans="1:21">
      <c r="A40" t="s">
        <v>430</v>
      </c>
      <c r="B40" s="65">
        <v>45811</v>
      </c>
      <c r="C40" s="102">
        <v>5400255115</v>
      </c>
      <c r="D40" s="66" t="s">
        <v>431</v>
      </c>
      <c r="F40" s="102" t="s">
        <v>42</v>
      </c>
      <c r="I40" s="66" t="s">
        <v>432</v>
      </c>
      <c r="K40" s="103">
        <v>0.34375</v>
      </c>
      <c r="N40" s="103"/>
      <c r="O40" s="103">
        <v>0.34375</v>
      </c>
      <c r="P40" s="103"/>
      <c r="S40" s="102" t="s">
        <v>433</v>
      </c>
      <c r="T40" s="102" t="s">
        <v>95</v>
      </c>
      <c r="U40" s="102" t="s">
        <v>432</v>
      </c>
    </row>
    <row r="41" spans="1:21">
      <c r="A41" t="s">
        <v>430</v>
      </c>
      <c r="B41" s="65">
        <v>45811</v>
      </c>
      <c r="C41" s="102">
        <v>5400255115</v>
      </c>
      <c r="D41" s="66" t="s">
        <v>464</v>
      </c>
      <c r="F41" s="102" t="s">
        <v>94</v>
      </c>
      <c r="I41" s="66" t="s">
        <v>432</v>
      </c>
      <c r="K41" s="103">
        <v>0.34375</v>
      </c>
      <c r="N41" s="103"/>
      <c r="O41" s="103">
        <v>0.34375</v>
      </c>
      <c r="P41" s="103"/>
      <c r="S41" s="102" t="s">
        <v>433</v>
      </c>
      <c r="T41" s="102" t="s">
        <v>95</v>
      </c>
      <c r="U41" s="102" t="s">
        <v>432</v>
      </c>
    </row>
    <row r="42" spans="1:21">
      <c r="A42" t="s">
        <v>430</v>
      </c>
      <c r="B42" s="65">
        <v>45811</v>
      </c>
      <c r="C42" s="102">
        <v>5400255118</v>
      </c>
      <c r="D42" s="66" t="s">
        <v>465</v>
      </c>
      <c r="F42" s="102" t="s">
        <v>96</v>
      </c>
      <c r="I42" s="66" t="s">
        <v>432</v>
      </c>
      <c r="K42" s="103">
        <v>0.34375</v>
      </c>
      <c r="N42" s="103"/>
      <c r="O42" s="103">
        <v>0.34375</v>
      </c>
      <c r="P42" s="103"/>
      <c r="Q42" s="103"/>
      <c r="S42" s="102" t="s">
        <v>433</v>
      </c>
      <c r="T42" s="102" t="s">
        <v>98</v>
      </c>
      <c r="U42" s="102" t="s">
        <v>432</v>
      </c>
    </row>
    <row r="43" spans="1:21">
      <c r="A43" t="s">
        <v>430</v>
      </c>
      <c r="B43" s="65">
        <v>45811</v>
      </c>
      <c r="C43" s="102">
        <v>5400255118</v>
      </c>
      <c r="D43" s="66" t="s">
        <v>466</v>
      </c>
      <c r="F43" s="102" t="s">
        <v>97</v>
      </c>
      <c r="I43" s="66" t="s">
        <v>432</v>
      </c>
      <c r="K43" s="103">
        <v>0.34375</v>
      </c>
      <c r="N43" s="103"/>
      <c r="O43" s="103">
        <v>0.34375</v>
      </c>
      <c r="P43" s="103"/>
      <c r="Q43" s="103"/>
      <c r="S43" s="102" t="s">
        <v>433</v>
      </c>
      <c r="T43" s="102" t="s">
        <v>98</v>
      </c>
      <c r="U43" s="102" t="s">
        <v>432</v>
      </c>
    </row>
    <row r="44" spans="1:21">
      <c r="A44" t="s">
        <v>430</v>
      </c>
      <c r="B44" s="65">
        <v>45811</v>
      </c>
      <c r="C44" s="102">
        <v>5400253778</v>
      </c>
      <c r="D44" s="66" t="s">
        <v>467</v>
      </c>
      <c r="F44" s="102" t="s">
        <v>99</v>
      </c>
      <c r="I44" s="66" t="s">
        <v>432</v>
      </c>
      <c r="K44" s="103">
        <v>0.34375</v>
      </c>
      <c r="N44" s="103"/>
      <c r="O44" s="103">
        <v>0.34375</v>
      </c>
      <c r="P44" s="103"/>
      <c r="Q44" s="103"/>
      <c r="S44" s="102" t="s">
        <v>433</v>
      </c>
      <c r="T44" s="102" t="s">
        <v>101</v>
      </c>
      <c r="U44" s="102" t="s">
        <v>432</v>
      </c>
    </row>
    <row r="45" spans="1:21">
      <c r="A45" t="s">
        <v>430</v>
      </c>
      <c r="B45" s="65">
        <v>45811</v>
      </c>
      <c r="C45" s="102">
        <v>5400253778</v>
      </c>
      <c r="D45" s="66" t="s">
        <v>468</v>
      </c>
      <c r="F45" s="102" t="s">
        <v>100</v>
      </c>
      <c r="I45" s="66" t="s">
        <v>432</v>
      </c>
      <c r="K45" s="103">
        <v>0.34375</v>
      </c>
      <c r="N45" s="103"/>
      <c r="O45" s="103">
        <v>0.34375</v>
      </c>
      <c r="P45" s="103"/>
      <c r="Q45" s="103"/>
      <c r="S45" s="102" t="s">
        <v>433</v>
      </c>
      <c r="T45" s="102" t="s">
        <v>101</v>
      </c>
      <c r="U45" s="102" t="s">
        <v>432</v>
      </c>
    </row>
    <row r="46" spans="1:21">
      <c r="A46" t="s">
        <v>430</v>
      </c>
      <c r="B46" s="65">
        <v>45811</v>
      </c>
      <c r="C46" s="102">
        <v>5400255113</v>
      </c>
      <c r="D46" s="66" t="s">
        <v>469</v>
      </c>
      <c r="F46" s="102" t="s">
        <v>102</v>
      </c>
      <c r="I46" s="66" t="s">
        <v>432</v>
      </c>
      <c r="K46" s="103">
        <v>0.34375</v>
      </c>
      <c r="N46" s="103"/>
      <c r="O46" s="103">
        <v>0.34375</v>
      </c>
      <c r="P46" s="103"/>
      <c r="Q46" s="103"/>
      <c r="S46" s="102" t="s">
        <v>433</v>
      </c>
      <c r="T46" s="102" t="s">
        <v>104</v>
      </c>
      <c r="U46" s="102" t="s">
        <v>432</v>
      </c>
    </row>
    <row r="47" spans="1:21">
      <c r="A47" t="s">
        <v>430</v>
      </c>
      <c r="B47" s="65">
        <v>45811</v>
      </c>
      <c r="C47" s="102">
        <v>5400255113</v>
      </c>
      <c r="D47" s="66" t="s">
        <v>470</v>
      </c>
      <c r="F47" s="102" t="s">
        <v>103</v>
      </c>
      <c r="I47" s="66" t="s">
        <v>432</v>
      </c>
      <c r="K47" s="103">
        <v>0.34375</v>
      </c>
      <c r="N47" s="103"/>
      <c r="O47" s="103">
        <v>0.34375</v>
      </c>
      <c r="P47" s="103"/>
      <c r="Q47" s="103"/>
      <c r="S47" s="102" t="s">
        <v>433</v>
      </c>
      <c r="T47" s="102" t="s">
        <v>104</v>
      </c>
      <c r="U47" s="102" t="s">
        <v>432</v>
      </c>
    </row>
    <row r="48" spans="1:21">
      <c r="A48" t="s">
        <v>430</v>
      </c>
      <c r="B48" s="65">
        <v>45811</v>
      </c>
      <c r="C48" s="102">
        <v>5400257845</v>
      </c>
      <c r="D48" s="66" t="s">
        <v>471</v>
      </c>
      <c r="F48" s="102" t="s">
        <v>105</v>
      </c>
      <c r="I48" s="66" t="s">
        <v>432</v>
      </c>
      <c r="K48" s="103">
        <v>0.16666666666666671</v>
      </c>
      <c r="N48" s="103"/>
      <c r="O48" s="103">
        <v>0.16666666666666671</v>
      </c>
      <c r="P48" s="103"/>
      <c r="Q48" s="103"/>
      <c r="S48" s="102" t="s">
        <v>433</v>
      </c>
      <c r="T48" s="102" t="s">
        <v>106</v>
      </c>
      <c r="U48" s="102" t="s">
        <v>432</v>
      </c>
    </row>
    <row r="49" spans="1:21">
      <c r="A49" t="s">
        <v>430</v>
      </c>
      <c r="B49" s="65">
        <v>45811</v>
      </c>
      <c r="C49" s="102">
        <v>404</v>
      </c>
      <c r="D49" s="66" t="s">
        <v>472</v>
      </c>
      <c r="F49" s="102" t="s">
        <v>107</v>
      </c>
      <c r="I49" s="66" t="s">
        <v>432</v>
      </c>
      <c r="J49" s="103">
        <v>0.34375</v>
      </c>
      <c r="K49" s="103"/>
      <c r="M49" s="103">
        <v>8.3333333333333329E-2</v>
      </c>
      <c r="N49" s="103"/>
      <c r="O49" s="103">
        <v>0.42708333333333331</v>
      </c>
      <c r="P49" s="103"/>
      <c r="Q49" s="103"/>
      <c r="S49" s="102" t="s">
        <v>433</v>
      </c>
      <c r="T49" s="102" t="s">
        <v>62</v>
      </c>
      <c r="U49" s="102" t="s">
        <v>432</v>
      </c>
    </row>
    <row r="50" spans="1:21">
      <c r="A50" t="s">
        <v>430</v>
      </c>
      <c r="B50" s="65">
        <v>45811</v>
      </c>
      <c r="C50" s="102">
        <v>404</v>
      </c>
      <c r="D50" s="66" t="s">
        <v>473</v>
      </c>
      <c r="F50" s="102" t="s">
        <v>108</v>
      </c>
      <c r="I50" s="66" t="s">
        <v>432</v>
      </c>
      <c r="J50" s="103">
        <v>0.34375</v>
      </c>
      <c r="K50" s="103"/>
      <c r="N50" s="103"/>
      <c r="O50" s="103">
        <v>0.34375</v>
      </c>
      <c r="P50" s="103"/>
      <c r="Q50" s="103"/>
      <c r="S50" s="102" t="s">
        <v>433</v>
      </c>
      <c r="T50" s="102" t="s">
        <v>62</v>
      </c>
      <c r="U50" s="102" t="s">
        <v>432</v>
      </c>
    </row>
    <row r="51" spans="1:21">
      <c r="A51" t="s">
        <v>430</v>
      </c>
      <c r="B51" s="65">
        <v>45811</v>
      </c>
      <c r="C51" s="102">
        <v>5400256107</v>
      </c>
      <c r="D51" s="66" t="s">
        <v>471</v>
      </c>
      <c r="F51" s="102" t="s">
        <v>105</v>
      </c>
      <c r="I51" s="66" t="s">
        <v>432</v>
      </c>
      <c r="K51" s="103">
        <v>0.17708333333333329</v>
      </c>
      <c r="N51" s="103"/>
      <c r="O51" s="103">
        <v>0.17708333333333329</v>
      </c>
      <c r="P51" s="103"/>
      <c r="Q51" s="103"/>
      <c r="S51" s="102" t="s">
        <v>433</v>
      </c>
      <c r="T51" s="102" t="s">
        <v>93</v>
      </c>
      <c r="U51" s="102" t="s">
        <v>432</v>
      </c>
    </row>
    <row r="52" spans="1:21">
      <c r="A52" t="s">
        <v>430</v>
      </c>
      <c r="B52" s="65">
        <v>45811</v>
      </c>
      <c r="C52" s="102">
        <v>404</v>
      </c>
      <c r="D52" s="66" t="s">
        <v>445</v>
      </c>
      <c r="F52" s="102" t="s">
        <v>63</v>
      </c>
      <c r="I52" s="66" t="s">
        <v>432</v>
      </c>
      <c r="J52" s="103">
        <v>6.25E-2</v>
      </c>
      <c r="K52" s="103"/>
      <c r="N52" s="103"/>
      <c r="O52" s="103">
        <v>6.25E-2</v>
      </c>
      <c r="P52" s="103"/>
      <c r="Q52" s="103"/>
      <c r="S52" s="102" t="s">
        <v>433</v>
      </c>
      <c r="T52" s="102" t="s">
        <v>62</v>
      </c>
      <c r="U52" s="102" t="s">
        <v>432</v>
      </c>
    </row>
    <row r="53" spans="1:21">
      <c r="A53" t="s">
        <v>430</v>
      </c>
      <c r="B53" s="65">
        <v>45811</v>
      </c>
      <c r="C53" s="102">
        <v>404</v>
      </c>
      <c r="D53" s="66" t="s">
        <v>445</v>
      </c>
      <c r="F53" s="102" t="s">
        <v>63</v>
      </c>
      <c r="I53" s="66" t="s">
        <v>432</v>
      </c>
      <c r="J53" s="103">
        <v>2.0833333333333329E-2</v>
      </c>
      <c r="K53" s="103"/>
      <c r="N53" s="103"/>
      <c r="O53" s="103">
        <v>2.0833333333333329E-2</v>
      </c>
      <c r="P53" s="103"/>
      <c r="Q53" s="103"/>
      <c r="S53" s="102" t="s">
        <v>433</v>
      </c>
      <c r="T53" s="102" t="s">
        <v>62</v>
      </c>
      <c r="U53" s="102" t="s">
        <v>432</v>
      </c>
    </row>
    <row r="54" spans="1:21">
      <c r="A54" t="s">
        <v>430</v>
      </c>
      <c r="B54" s="65">
        <v>45811</v>
      </c>
      <c r="C54" s="102">
        <v>404</v>
      </c>
      <c r="D54" s="66" t="s">
        <v>474</v>
      </c>
      <c r="F54" s="102" t="s">
        <v>109</v>
      </c>
      <c r="I54" s="66" t="s">
        <v>432</v>
      </c>
      <c r="J54" s="103">
        <v>0.34375</v>
      </c>
      <c r="K54" s="103"/>
      <c r="M54" s="103">
        <v>6.25E-2</v>
      </c>
      <c r="N54" s="103"/>
      <c r="O54" s="103">
        <v>0.40625</v>
      </c>
      <c r="P54" s="103"/>
      <c r="Q54" s="103"/>
      <c r="S54" s="102" t="s">
        <v>433</v>
      </c>
      <c r="T54" s="102" t="s">
        <v>62</v>
      </c>
      <c r="U54" s="102" t="s">
        <v>432</v>
      </c>
    </row>
    <row r="55" spans="1:21">
      <c r="A55" t="s">
        <v>430</v>
      </c>
      <c r="B55" s="65">
        <v>45811</v>
      </c>
      <c r="C55" s="102">
        <v>404</v>
      </c>
      <c r="D55" s="66" t="s">
        <v>436</v>
      </c>
      <c r="F55" s="102" t="s">
        <v>50</v>
      </c>
      <c r="I55" s="66" t="s">
        <v>432</v>
      </c>
      <c r="J55" s="103">
        <v>0.30208333333333331</v>
      </c>
      <c r="K55" s="103"/>
      <c r="N55" s="103"/>
      <c r="O55" s="103">
        <v>0.30208333333333331</v>
      </c>
      <c r="P55" s="103"/>
      <c r="Q55" s="103"/>
      <c r="S55" s="102" t="s">
        <v>433</v>
      </c>
      <c r="T55" s="102" t="s">
        <v>62</v>
      </c>
      <c r="U55" s="102" t="s">
        <v>432</v>
      </c>
    </row>
    <row r="56" spans="1:21">
      <c r="A56" t="s">
        <v>430</v>
      </c>
      <c r="B56" s="65">
        <v>45811</v>
      </c>
      <c r="C56" s="102" t="s">
        <v>294</v>
      </c>
      <c r="D56" s="66" t="s">
        <v>475</v>
      </c>
      <c r="F56" s="102" t="s">
        <v>110</v>
      </c>
      <c r="I56" s="66" t="s">
        <v>432</v>
      </c>
      <c r="K56" s="103">
        <v>0.34375</v>
      </c>
      <c r="M56" s="103">
        <v>8.3333333333333329E-2</v>
      </c>
      <c r="N56" s="103"/>
      <c r="O56" s="103">
        <v>0.42708333333333331</v>
      </c>
      <c r="P56" s="103"/>
      <c r="Q56" s="103"/>
      <c r="S56" s="102" t="s">
        <v>433</v>
      </c>
      <c r="T56" s="102" t="s">
        <v>111</v>
      </c>
      <c r="U56" s="102" t="s">
        <v>432</v>
      </c>
    </row>
    <row r="57" spans="1:21">
      <c r="A57" t="s">
        <v>430</v>
      </c>
      <c r="B57" s="65">
        <v>45811</v>
      </c>
      <c r="C57" s="102">
        <v>404</v>
      </c>
      <c r="D57" s="66" t="s">
        <v>476</v>
      </c>
      <c r="F57" s="102" t="s">
        <v>112</v>
      </c>
      <c r="I57" s="66" t="s">
        <v>432</v>
      </c>
      <c r="J57" s="103">
        <v>0.34375</v>
      </c>
      <c r="K57" s="103"/>
      <c r="N57" s="103"/>
      <c r="O57" s="103">
        <v>0.34375</v>
      </c>
      <c r="P57" s="103"/>
      <c r="Q57" s="103"/>
      <c r="S57" s="102" t="s">
        <v>433</v>
      </c>
      <c r="T57" s="102" t="s">
        <v>62</v>
      </c>
      <c r="U57" s="102" t="s">
        <v>432</v>
      </c>
    </row>
    <row r="58" spans="1:21">
      <c r="A58" t="s">
        <v>430</v>
      </c>
      <c r="B58" s="65">
        <v>45811</v>
      </c>
      <c r="C58" s="102">
        <v>404</v>
      </c>
      <c r="D58" s="66" t="s">
        <v>477</v>
      </c>
      <c r="F58" s="102" t="s">
        <v>113</v>
      </c>
      <c r="I58" s="66" t="s">
        <v>432</v>
      </c>
      <c r="J58" s="103">
        <v>0.34375</v>
      </c>
      <c r="K58" s="103"/>
      <c r="N58" s="103"/>
      <c r="O58" s="103">
        <v>0.34375</v>
      </c>
      <c r="P58" s="103"/>
      <c r="Q58" s="103"/>
      <c r="S58" s="102" t="s">
        <v>433</v>
      </c>
      <c r="T58" s="102" t="s">
        <v>62</v>
      </c>
      <c r="U58" s="102" t="s">
        <v>432</v>
      </c>
    </row>
    <row r="59" spans="1:21">
      <c r="A59" t="s">
        <v>430</v>
      </c>
      <c r="B59" s="65">
        <v>45811</v>
      </c>
      <c r="C59" s="102">
        <v>404</v>
      </c>
      <c r="D59" s="66" t="s">
        <v>478</v>
      </c>
      <c r="F59" s="102" t="s">
        <v>114</v>
      </c>
      <c r="I59" s="66" t="s">
        <v>432</v>
      </c>
      <c r="K59" s="103"/>
      <c r="N59" s="103"/>
      <c r="O59" s="103">
        <v>0.34375</v>
      </c>
      <c r="P59" s="103">
        <v>0.34375</v>
      </c>
      <c r="Q59" s="103"/>
      <c r="S59" s="102" t="s">
        <v>433</v>
      </c>
      <c r="T59" s="102" t="s">
        <v>53</v>
      </c>
      <c r="U59" s="102" t="s">
        <v>432</v>
      </c>
    </row>
    <row r="60" spans="1:21">
      <c r="A60" t="s">
        <v>430</v>
      </c>
      <c r="B60" s="65">
        <v>45811</v>
      </c>
      <c r="C60" s="102">
        <v>404</v>
      </c>
      <c r="D60" s="66" t="s">
        <v>479</v>
      </c>
      <c r="F60" s="102" t="s">
        <v>115</v>
      </c>
      <c r="I60" s="66" t="s">
        <v>432</v>
      </c>
      <c r="J60" s="103">
        <v>0.22916666666666671</v>
      </c>
      <c r="K60" s="103"/>
      <c r="N60" s="103"/>
      <c r="O60" s="103">
        <v>0.22916666666666671</v>
      </c>
      <c r="Q60" s="103"/>
      <c r="S60" s="102" t="s">
        <v>433</v>
      </c>
      <c r="T60" s="102" t="s">
        <v>116</v>
      </c>
      <c r="U60" s="102" t="s">
        <v>432</v>
      </c>
    </row>
    <row r="61" spans="1:21">
      <c r="A61" t="s">
        <v>430</v>
      </c>
      <c r="B61" s="65">
        <v>45811</v>
      </c>
      <c r="C61" s="102">
        <v>404</v>
      </c>
      <c r="D61" s="66" t="s">
        <v>479</v>
      </c>
      <c r="F61" s="102" t="s">
        <v>115</v>
      </c>
      <c r="I61" s="66" t="s">
        <v>432</v>
      </c>
      <c r="K61" s="103"/>
      <c r="N61" s="103"/>
      <c r="O61" s="103">
        <v>0.1145833333333333</v>
      </c>
      <c r="P61" s="103">
        <v>0.1145833333333333</v>
      </c>
      <c r="Q61" s="103"/>
      <c r="S61" s="102" t="s">
        <v>433</v>
      </c>
      <c r="T61" s="102" t="s">
        <v>48</v>
      </c>
      <c r="U61" s="102" t="s">
        <v>432</v>
      </c>
    </row>
    <row r="62" spans="1:21">
      <c r="A62" t="s">
        <v>430</v>
      </c>
      <c r="B62" s="65">
        <v>45812</v>
      </c>
      <c r="C62" s="102">
        <v>404</v>
      </c>
      <c r="D62" s="66" t="s">
        <v>473</v>
      </c>
      <c r="F62" s="102" t="s">
        <v>108</v>
      </c>
      <c r="I62" s="66" t="s">
        <v>432</v>
      </c>
      <c r="K62" s="103"/>
      <c r="N62" s="103"/>
      <c r="O62" s="103">
        <v>0.16666666666666671</v>
      </c>
      <c r="P62" s="103">
        <v>0.16666666666666671</v>
      </c>
      <c r="Q62" s="103"/>
      <c r="S62" s="102" t="s">
        <v>433</v>
      </c>
      <c r="T62" s="102" t="s">
        <v>48</v>
      </c>
      <c r="U62" s="102" t="s">
        <v>432</v>
      </c>
    </row>
    <row r="63" spans="1:21">
      <c r="A63" t="s">
        <v>430</v>
      </c>
      <c r="B63" s="65">
        <v>45812</v>
      </c>
      <c r="C63" s="102">
        <v>404</v>
      </c>
      <c r="D63" s="66" t="s">
        <v>474</v>
      </c>
      <c r="F63" s="102" t="s">
        <v>109</v>
      </c>
      <c r="I63" s="66" t="s">
        <v>432</v>
      </c>
      <c r="K63" s="103"/>
      <c r="N63" s="103"/>
      <c r="O63" s="103">
        <v>3.125E-2</v>
      </c>
      <c r="P63" s="103">
        <v>3.125E-2</v>
      </c>
      <c r="Q63" s="103"/>
      <c r="S63" s="102" t="s">
        <v>433</v>
      </c>
      <c r="T63" s="102" t="s">
        <v>48</v>
      </c>
      <c r="U63" s="102" t="s">
        <v>432</v>
      </c>
    </row>
    <row r="64" spans="1:21">
      <c r="A64" t="s">
        <v>430</v>
      </c>
      <c r="B64" s="65">
        <v>45812</v>
      </c>
      <c r="C64" s="102">
        <v>404</v>
      </c>
      <c r="D64" s="66" t="s">
        <v>478</v>
      </c>
      <c r="F64" s="102" t="s">
        <v>114</v>
      </c>
      <c r="I64" s="66" t="s">
        <v>432</v>
      </c>
      <c r="K64" s="103"/>
      <c r="N64" s="103"/>
      <c r="O64" s="103">
        <v>0.34375</v>
      </c>
      <c r="P64" s="103">
        <v>0.34375</v>
      </c>
      <c r="Q64" s="103"/>
      <c r="S64" s="102" t="s">
        <v>433</v>
      </c>
      <c r="T64" s="102" t="s">
        <v>53</v>
      </c>
      <c r="U64" s="102" t="s">
        <v>432</v>
      </c>
    </row>
    <row r="65" spans="1:21">
      <c r="A65" t="s">
        <v>430</v>
      </c>
      <c r="B65" s="65">
        <v>45812</v>
      </c>
      <c r="C65" s="102">
        <v>404</v>
      </c>
      <c r="D65" s="66" t="s">
        <v>440</v>
      </c>
      <c r="F65" s="102" t="s">
        <v>55</v>
      </c>
      <c r="I65" s="66" t="s">
        <v>432</v>
      </c>
      <c r="K65" s="103"/>
      <c r="N65" s="103"/>
      <c r="O65" s="103">
        <v>0.34375</v>
      </c>
      <c r="P65" s="103">
        <v>0.34375</v>
      </c>
      <c r="Q65" s="103"/>
      <c r="S65" s="102" t="s">
        <v>433</v>
      </c>
      <c r="T65" s="102" t="s">
        <v>53</v>
      </c>
      <c r="U65" s="102" t="s">
        <v>432</v>
      </c>
    </row>
    <row r="66" spans="1:21">
      <c r="A66" t="s">
        <v>430</v>
      </c>
      <c r="B66" s="65">
        <v>45812</v>
      </c>
      <c r="C66" s="102">
        <v>404</v>
      </c>
      <c r="D66" s="66" t="s">
        <v>437</v>
      </c>
      <c r="F66" s="102" t="s">
        <v>51</v>
      </c>
      <c r="I66" s="66" t="s">
        <v>432</v>
      </c>
      <c r="K66" s="103"/>
      <c r="N66" s="103"/>
      <c r="O66" s="103">
        <v>0.34375</v>
      </c>
      <c r="P66" s="103">
        <v>0.34375</v>
      </c>
      <c r="Q66" s="103"/>
      <c r="S66" s="102" t="s">
        <v>433</v>
      </c>
      <c r="T66" s="102" t="s">
        <v>53</v>
      </c>
      <c r="U66" s="102" t="s">
        <v>432</v>
      </c>
    </row>
    <row r="67" spans="1:21">
      <c r="A67" t="s">
        <v>430</v>
      </c>
      <c r="B67" s="65">
        <v>45812</v>
      </c>
      <c r="C67" s="102">
        <v>404</v>
      </c>
      <c r="D67" s="66" t="s">
        <v>435</v>
      </c>
      <c r="F67" s="102" t="s">
        <v>47</v>
      </c>
      <c r="I67" s="66" t="s">
        <v>432</v>
      </c>
      <c r="K67" s="103"/>
      <c r="N67" s="103"/>
      <c r="O67" s="103">
        <v>0.34375</v>
      </c>
      <c r="Q67" s="103">
        <v>0.34375</v>
      </c>
      <c r="S67" s="102" t="s">
        <v>433</v>
      </c>
      <c r="T67" s="102" t="s">
        <v>22</v>
      </c>
      <c r="U67" s="102" t="s">
        <v>432</v>
      </c>
    </row>
    <row r="68" spans="1:21">
      <c r="A68" t="s">
        <v>430</v>
      </c>
      <c r="B68" s="65">
        <v>45812</v>
      </c>
      <c r="C68" s="102">
        <v>404</v>
      </c>
      <c r="D68" s="66" t="s">
        <v>439</v>
      </c>
      <c r="F68" s="102" t="s">
        <v>54</v>
      </c>
      <c r="I68" s="66" t="s">
        <v>432</v>
      </c>
      <c r="K68" s="103"/>
      <c r="N68" s="103"/>
      <c r="O68" s="103">
        <v>0.34375</v>
      </c>
      <c r="Q68" s="103">
        <v>0.34375</v>
      </c>
      <c r="S68" s="102" t="s">
        <v>433</v>
      </c>
      <c r="T68" s="102" t="s">
        <v>22</v>
      </c>
      <c r="U68" s="102" t="s">
        <v>432</v>
      </c>
    </row>
    <row r="69" spans="1:21">
      <c r="A69" t="s">
        <v>430</v>
      </c>
      <c r="B69" s="65">
        <v>45812</v>
      </c>
      <c r="C69" s="102">
        <v>404</v>
      </c>
      <c r="D69" s="66" t="s">
        <v>441</v>
      </c>
      <c r="F69" s="102" t="s">
        <v>56</v>
      </c>
      <c r="I69" s="66" t="s">
        <v>432</v>
      </c>
      <c r="K69" s="103"/>
      <c r="O69" s="103">
        <v>0.34375</v>
      </c>
      <c r="P69" s="103"/>
      <c r="Q69" s="103">
        <v>0.34375</v>
      </c>
      <c r="S69" s="102" t="s">
        <v>433</v>
      </c>
      <c r="T69" s="102" t="s">
        <v>22</v>
      </c>
      <c r="U69" s="102" t="s">
        <v>432</v>
      </c>
    </row>
    <row r="70" spans="1:21">
      <c r="A70" t="s">
        <v>430</v>
      </c>
      <c r="B70" s="65">
        <v>45812</v>
      </c>
      <c r="C70" s="102">
        <v>404</v>
      </c>
      <c r="D70" s="66" t="s">
        <v>442</v>
      </c>
      <c r="F70" s="102" t="s">
        <v>57</v>
      </c>
      <c r="I70" s="66" t="s">
        <v>432</v>
      </c>
      <c r="K70" s="103"/>
      <c r="O70" s="103">
        <v>0.34375</v>
      </c>
      <c r="P70" s="103"/>
      <c r="Q70" s="103">
        <v>0.34375</v>
      </c>
      <c r="S70" s="102" t="s">
        <v>433</v>
      </c>
      <c r="T70" s="102" t="s">
        <v>22</v>
      </c>
      <c r="U70" s="102" t="s">
        <v>432</v>
      </c>
    </row>
    <row r="71" spans="1:21">
      <c r="A71" t="s">
        <v>430</v>
      </c>
      <c r="B71" s="65">
        <v>45812</v>
      </c>
      <c r="C71" s="102">
        <v>5400255372</v>
      </c>
      <c r="D71" s="66" t="s">
        <v>454</v>
      </c>
      <c r="F71" s="102" t="s">
        <v>77</v>
      </c>
      <c r="I71" s="66" t="s">
        <v>432</v>
      </c>
      <c r="K71" s="103">
        <v>0.34375</v>
      </c>
      <c r="O71" s="103">
        <v>0.34375</v>
      </c>
      <c r="P71" s="103"/>
      <c r="Q71" s="103"/>
      <c r="S71" s="102" t="s">
        <v>433</v>
      </c>
      <c r="T71" s="102" t="s">
        <v>79</v>
      </c>
      <c r="U71" s="102" t="s">
        <v>432</v>
      </c>
    </row>
    <row r="72" spans="1:21">
      <c r="A72" t="s">
        <v>430</v>
      </c>
      <c r="B72" s="65">
        <v>45812</v>
      </c>
      <c r="C72" s="102">
        <v>5400255372</v>
      </c>
      <c r="D72" s="66" t="s">
        <v>455</v>
      </c>
      <c r="F72" s="102" t="s">
        <v>78</v>
      </c>
      <c r="I72" s="66" t="s">
        <v>432</v>
      </c>
      <c r="K72" s="103">
        <v>0.34375</v>
      </c>
      <c r="O72" s="103">
        <v>0.34375</v>
      </c>
      <c r="P72" s="103"/>
      <c r="Q72" s="103"/>
      <c r="S72" s="102" t="s">
        <v>433</v>
      </c>
      <c r="T72" s="102" t="s">
        <v>79</v>
      </c>
      <c r="U72" s="102" t="s">
        <v>432</v>
      </c>
    </row>
    <row r="73" spans="1:21">
      <c r="A73" t="s">
        <v>430</v>
      </c>
      <c r="B73" s="65">
        <v>45812</v>
      </c>
      <c r="C73" s="102">
        <v>5400255114</v>
      </c>
      <c r="D73" s="66" t="s">
        <v>447</v>
      </c>
      <c r="F73" s="102" t="s">
        <v>65</v>
      </c>
      <c r="I73" s="66" t="s">
        <v>432</v>
      </c>
      <c r="J73" s="103"/>
      <c r="K73" s="103">
        <v>0.34375</v>
      </c>
      <c r="O73" s="103">
        <v>0.34375</v>
      </c>
      <c r="P73" s="103"/>
      <c r="Q73" s="103"/>
      <c r="S73" s="102" t="s">
        <v>433</v>
      </c>
      <c r="T73" s="102" t="s">
        <v>67</v>
      </c>
      <c r="U73" s="102" t="s">
        <v>432</v>
      </c>
    </row>
    <row r="74" spans="1:21">
      <c r="A74" t="s">
        <v>430</v>
      </c>
      <c r="B74" s="65">
        <v>45812</v>
      </c>
      <c r="C74" s="102">
        <v>5400255114</v>
      </c>
      <c r="D74" s="66" t="s">
        <v>448</v>
      </c>
      <c r="F74" s="102" t="s">
        <v>66</v>
      </c>
      <c r="I74" s="66" t="s">
        <v>432</v>
      </c>
      <c r="J74" s="103"/>
      <c r="K74" s="103">
        <v>0.34375</v>
      </c>
      <c r="O74" s="103">
        <v>0.34375</v>
      </c>
      <c r="P74" s="103"/>
      <c r="Q74" s="103"/>
      <c r="S74" s="102" t="s">
        <v>433</v>
      </c>
      <c r="T74" s="102" t="s">
        <v>67</v>
      </c>
      <c r="U74" s="102" t="s">
        <v>432</v>
      </c>
    </row>
    <row r="75" spans="1:21">
      <c r="A75" t="s">
        <v>430</v>
      </c>
      <c r="B75" s="65">
        <v>45812</v>
      </c>
      <c r="C75" s="102">
        <v>5400255112</v>
      </c>
      <c r="D75" s="66" t="s">
        <v>443</v>
      </c>
      <c r="F75" s="102" t="s">
        <v>58</v>
      </c>
      <c r="I75" s="66" t="s">
        <v>432</v>
      </c>
      <c r="K75" s="103">
        <v>0.17708333333333329</v>
      </c>
      <c r="O75" s="103">
        <v>0.17708333333333329</v>
      </c>
      <c r="P75" s="103"/>
      <c r="Q75" s="103"/>
      <c r="S75" s="102" t="s">
        <v>433</v>
      </c>
      <c r="T75" s="102" t="s">
        <v>60</v>
      </c>
      <c r="U75" s="102" t="s">
        <v>432</v>
      </c>
    </row>
    <row r="76" spans="1:21">
      <c r="A76" t="s">
        <v>430</v>
      </c>
      <c r="B76" s="65">
        <v>45812</v>
      </c>
      <c r="C76" s="102">
        <v>5400255112</v>
      </c>
      <c r="D76" s="66" t="s">
        <v>458</v>
      </c>
      <c r="F76" s="102" t="s">
        <v>84</v>
      </c>
      <c r="I76" s="66" t="s">
        <v>432</v>
      </c>
      <c r="K76" s="103">
        <v>0.17708333333333329</v>
      </c>
      <c r="O76" s="103">
        <v>0.17708333333333329</v>
      </c>
      <c r="P76" s="103"/>
      <c r="Q76" s="103"/>
      <c r="S76" s="102" t="s">
        <v>433</v>
      </c>
      <c r="T76" s="102" t="s">
        <v>60</v>
      </c>
      <c r="U76" s="102" t="s">
        <v>432</v>
      </c>
    </row>
    <row r="77" spans="1:21">
      <c r="A77" t="s">
        <v>430</v>
      </c>
      <c r="B77" s="65">
        <v>45812</v>
      </c>
      <c r="C77" s="102">
        <v>5400255234</v>
      </c>
      <c r="D77" s="66" t="s">
        <v>443</v>
      </c>
      <c r="F77" s="102" t="s">
        <v>58</v>
      </c>
      <c r="I77" s="66" t="s">
        <v>432</v>
      </c>
      <c r="K77" s="103">
        <v>0.16666666666666671</v>
      </c>
      <c r="O77" s="103">
        <v>0.16666666666666671</v>
      </c>
      <c r="P77" s="103"/>
      <c r="Q77" s="103"/>
      <c r="S77" s="102" t="s">
        <v>433</v>
      </c>
      <c r="T77" s="102" t="s">
        <v>117</v>
      </c>
      <c r="U77" s="102" t="s">
        <v>432</v>
      </c>
    </row>
    <row r="78" spans="1:21">
      <c r="A78" t="s">
        <v>430</v>
      </c>
      <c r="B78" s="65">
        <v>45812</v>
      </c>
      <c r="C78" s="102">
        <v>5400255234</v>
      </c>
      <c r="D78" s="66" t="s">
        <v>458</v>
      </c>
      <c r="F78" s="102" t="s">
        <v>84</v>
      </c>
      <c r="I78" s="66" t="s">
        <v>432</v>
      </c>
      <c r="K78" s="103">
        <v>0.16666666666666671</v>
      </c>
      <c r="O78" s="103">
        <v>0.16666666666666671</v>
      </c>
      <c r="P78" s="103"/>
      <c r="Q78" s="103"/>
      <c r="S78" s="102" t="s">
        <v>433</v>
      </c>
      <c r="T78" s="102" t="s">
        <v>117</v>
      </c>
      <c r="U78" s="102" t="s">
        <v>432</v>
      </c>
    </row>
    <row r="79" spans="1:21">
      <c r="A79" t="s">
        <v>430</v>
      </c>
      <c r="B79" s="65">
        <v>45812</v>
      </c>
      <c r="C79" s="102">
        <v>5400253712</v>
      </c>
      <c r="D79" s="66" t="s">
        <v>453</v>
      </c>
      <c r="F79" s="102" t="s">
        <v>75</v>
      </c>
      <c r="I79" s="66" t="s">
        <v>432</v>
      </c>
      <c r="K79" s="103">
        <v>0.34375</v>
      </c>
      <c r="O79" s="103">
        <v>0.34375</v>
      </c>
      <c r="P79" s="103"/>
      <c r="Q79" s="103"/>
      <c r="S79" s="102" t="s">
        <v>433</v>
      </c>
      <c r="T79" s="102" t="s">
        <v>76</v>
      </c>
      <c r="U79" s="102" t="s">
        <v>432</v>
      </c>
    </row>
    <row r="80" spans="1:21">
      <c r="A80" t="s">
        <v>430</v>
      </c>
      <c r="B80" s="65">
        <v>45812</v>
      </c>
      <c r="C80" s="102">
        <v>5400255117</v>
      </c>
      <c r="D80" s="66" t="s">
        <v>445</v>
      </c>
      <c r="F80" s="102" t="s">
        <v>63</v>
      </c>
      <c r="I80" s="66" t="s">
        <v>432</v>
      </c>
      <c r="K80" s="103">
        <v>0.34375</v>
      </c>
      <c r="O80" s="103">
        <v>0.34375</v>
      </c>
      <c r="P80" s="103"/>
      <c r="Q80" s="103"/>
      <c r="S80" s="102" t="s">
        <v>433</v>
      </c>
      <c r="T80" s="102" t="s">
        <v>71</v>
      </c>
      <c r="U80" s="102" t="s">
        <v>432</v>
      </c>
    </row>
    <row r="81" spans="1:21">
      <c r="A81" t="s">
        <v>430</v>
      </c>
      <c r="B81" s="65">
        <v>45812</v>
      </c>
      <c r="C81" s="102">
        <v>5400255117</v>
      </c>
      <c r="D81" s="66" t="s">
        <v>446</v>
      </c>
      <c r="F81" s="102" t="s">
        <v>64</v>
      </c>
      <c r="I81" s="66" t="s">
        <v>432</v>
      </c>
      <c r="K81" s="103">
        <v>0.34375</v>
      </c>
      <c r="O81" s="103">
        <v>0.34375</v>
      </c>
      <c r="P81" s="103"/>
      <c r="Q81" s="103"/>
      <c r="S81" s="102" t="s">
        <v>433</v>
      </c>
      <c r="T81" s="102" t="s">
        <v>71</v>
      </c>
      <c r="U81" s="102" t="s">
        <v>432</v>
      </c>
    </row>
    <row r="82" spans="1:21">
      <c r="A82" t="s">
        <v>430</v>
      </c>
      <c r="B82" s="65">
        <v>45812</v>
      </c>
      <c r="C82" s="102">
        <v>5400255117</v>
      </c>
      <c r="D82" s="66" t="s">
        <v>449</v>
      </c>
      <c r="F82" s="102" t="s">
        <v>68</v>
      </c>
      <c r="I82" s="66" t="s">
        <v>432</v>
      </c>
      <c r="K82" s="103">
        <v>0.17708333333333329</v>
      </c>
      <c r="O82" s="103">
        <v>0.17708333333333329</v>
      </c>
      <c r="P82" s="103"/>
      <c r="S82" s="102" t="s">
        <v>433</v>
      </c>
      <c r="T82" s="102" t="s">
        <v>71</v>
      </c>
      <c r="U82" s="102" t="s">
        <v>432</v>
      </c>
    </row>
    <row r="83" spans="1:21">
      <c r="A83" t="s">
        <v>430</v>
      </c>
      <c r="B83" s="65">
        <v>45812</v>
      </c>
      <c r="C83" s="102">
        <v>5400255117</v>
      </c>
      <c r="D83" s="66" t="s">
        <v>450</v>
      </c>
      <c r="F83" s="102" t="s">
        <v>69</v>
      </c>
      <c r="I83" s="66" t="s">
        <v>432</v>
      </c>
      <c r="K83" s="103">
        <v>0.17708333333333329</v>
      </c>
      <c r="O83" s="103">
        <v>0.17708333333333329</v>
      </c>
      <c r="P83" s="103"/>
      <c r="S83" s="102" t="s">
        <v>433</v>
      </c>
      <c r="T83" s="102" t="s">
        <v>71</v>
      </c>
      <c r="U83" s="102" t="s">
        <v>432</v>
      </c>
    </row>
    <row r="84" spans="1:21">
      <c r="A84" t="s">
        <v>430</v>
      </c>
      <c r="B84" s="65">
        <v>45812</v>
      </c>
      <c r="C84" s="102">
        <v>5400261329</v>
      </c>
      <c r="D84" s="66" t="s">
        <v>449</v>
      </c>
      <c r="F84" s="102" t="s">
        <v>68</v>
      </c>
      <c r="I84" s="66" t="s">
        <v>432</v>
      </c>
      <c r="K84" s="103">
        <v>0.16666666666666671</v>
      </c>
      <c r="O84" s="103">
        <v>0.16666666666666671</v>
      </c>
      <c r="P84" s="103"/>
      <c r="S84" s="102" t="s">
        <v>433</v>
      </c>
      <c r="T84" s="102" t="s">
        <v>118</v>
      </c>
      <c r="U84" s="102" t="s">
        <v>432</v>
      </c>
    </row>
    <row r="85" spans="1:21">
      <c r="A85" t="s">
        <v>430</v>
      </c>
      <c r="B85" s="65">
        <v>45812</v>
      </c>
      <c r="C85" s="102">
        <v>5400261329</v>
      </c>
      <c r="D85" s="66" t="s">
        <v>450</v>
      </c>
      <c r="F85" s="102" t="s">
        <v>69</v>
      </c>
      <c r="I85" s="66" t="s">
        <v>432</v>
      </c>
      <c r="K85" s="103">
        <v>0.16666666666666671</v>
      </c>
      <c r="O85" s="103">
        <v>0.16666666666666671</v>
      </c>
      <c r="P85" s="103"/>
      <c r="S85" s="102" t="s">
        <v>433</v>
      </c>
      <c r="T85" s="102" t="s">
        <v>118</v>
      </c>
      <c r="U85" s="102" t="s">
        <v>432</v>
      </c>
    </row>
    <row r="86" spans="1:21">
      <c r="A86" t="s">
        <v>430</v>
      </c>
      <c r="B86" s="65">
        <v>45812</v>
      </c>
      <c r="C86" s="102">
        <v>5400256107</v>
      </c>
      <c r="D86" s="66" t="s">
        <v>434</v>
      </c>
      <c r="F86" s="102" t="s">
        <v>43</v>
      </c>
      <c r="I86" s="66" t="s">
        <v>432</v>
      </c>
      <c r="K86" s="103">
        <v>0.34375</v>
      </c>
      <c r="O86" s="103">
        <v>0.34375</v>
      </c>
      <c r="P86" s="103"/>
      <c r="S86" s="102" t="s">
        <v>433</v>
      </c>
      <c r="T86" s="102" t="s">
        <v>120</v>
      </c>
      <c r="U86" s="102" t="s">
        <v>432</v>
      </c>
    </row>
    <row r="87" spans="1:21">
      <c r="A87" t="s">
        <v>430</v>
      </c>
      <c r="B87" s="65">
        <v>45812</v>
      </c>
      <c r="C87" s="102">
        <v>5400256107</v>
      </c>
      <c r="D87" s="66" t="s">
        <v>463</v>
      </c>
      <c r="F87" s="102" t="s">
        <v>92</v>
      </c>
      <c r="I87" s="66" t="s">
        <v>432</v>
      </c>
      <c r="K87" s="103">
        <v>0.34375</v>
      </c>
      <c r="O87" s="103">
        <v>0.34375</v>
      </c>
      <c r="P87" s="103"/>
      <c r="S87" s="102" t="s">
        <v>433</v>
      </c>
      <c r="T87" s="102" t="s">
        <v>120</v>
      </c>
      <c r="U87" s="102" t="s">
        <v>432</v>
      </c>
    </row>
    <row r="88" spans="1:21">
      <c r="A88" t="s">
        <v>430</v>
      </c>
      <c r="B88" s="65">
        <v>45812</v>
      </c>
      <c r="C88" s="102">
        <v>5400256107</v>
      </c>
      <c r="D88" s="66" t="s">
        <v>457</v>
      </c>
      <c r="F88" s="102" t="s">
        <v>82</v>
      </c>
      <c r="I88" s="66" t="s">
        <v>432</v>
      </c>
      <c r="K88" s="103">
        <v>0.34375</v>
      </c>
      <c r="O88" s="103">
        <v>0.34375</v>
      </c>
      <c r="P88" s="103"/>
      <c r="S88" s="102" t="s">
        <v>433</v>
      </c>
      <c r="T88" s="102" t="s">
        <v>120</v>
      </c>
      <c r="U88" s="102" t="s">
        <v>432</v>
      </c>
    </row>
    <row r="89" spans="1:21">
      <c r="A89" t="s">
        <v>430</v>
      </c>
      <c r="B89" s="65">
        <v>45812</v>
      </c>
      <c r="C89" s="102">
        <v>5400256107</v>
      </c>
      <c r="D89" s="66" t="s">
        <v>456</v>
      </c>
      <c r="F89" s="102" t="s">
        <v>81</v>
      </c>
      <c r="I89" s="66" t="s">
        <v>432</v>
      </c>
      <c r="K89" s="103">
        <v>0.34375</v>
      </c>
      <c r="O89" s="103">
        <v>0.34375</v>
      </c>
      <c r="P89" s="103"/>
      <c r="S89" s="102" t="s">
        <v>433</v>
      </c>
      <c r="T89" s="102" t="s">
        <v>120</v>
      </c>
      <c r="U89" s="102" t="s">
        <v>432</v>
      </c>
    </row>
    <row r="90" spans="1:21">
      <c r="A90" t="s">
        <v>430</v>
      </c>
      <c r="B90" s="65">
        <v>45812</v>
      </c>
      <c r="C90" s="102">
        <v>5400246667</v>
      </c>
      <c r="D90" s="66" t="s">
        <v>479</v>
      </c>
      <c r="F90" s="102" t="s">
        <v>115</v>
      </c>
      <c r="I90" s="66" t="s">
        <v>432</v>
      </c>
      <c r="K90" s="103">
        <v>0.34375</v>
      </c>
      <c r="O90" s="103">
        <v>0.34375</v>
      </c>
      <c r="P90" s="103"/>
      <c r="S90" s="102" t="s">
        <v>433</v>
      </c>
      <c r="T90" s="102" t="s">
        <v>86</v>
      </c>
      <c r="U90" s="102" t="s">
        <v>432</v>
      </c>
    </row>
    <row r="91" spans="1:21">
      <c r="A91" t="s">
        <v>430</v>
      </c>
      <c r="B91" s="65">
        <v>45812</v>
      </c>
      <c r="C91" s="102">
        <v>5400246667</v>
      </c>
      <c r="D91" s="66" t="s">
        <v>459</v>
      </c>
      <c r="F91" s="102" t="s">
        <v>85</v>
      </c>
      <c r="I91" s="66" t="s">
        <v>432</v>
      </c>
      <c r="K91" s="103">
        <v>0.34375</v>
      </c>
      <c r="O91" s="103">
        <v>0.34375</v>
      </c>
      <c r="P91" s="103"/>
      <c r="S91" s="102" t="s">
        <v>433</v>
      </c>
      <c r="T91" s="102" t="s">
        <v>86</v>
      </c>
      <c r="U91" s="102" t="s">
        <v>432</v>
      </c>
    </row>
    <row r="92" spans="1:21">
      <c r="A92" t="s">
        <v>430</v>
      </c>
      <c r="B92" s="65">
        <v>45812</v>
      </c>
      <c r="C92" s="102">
        <v>5400246667</v>
      </c>
      <c r="D92" s="66" t="s">
        <v>444</v>
      </c>
      <c r="F92" s="102" t="s">
        <v>59</v>
      </c>
      <c r="I92" s="66" t="s">
        <v>432</v>
      </c>
      <c r="K92" s="103">
        <v>0.34375</v>
      </c>
      <c r="O92" s="103">
        <v>0.34375</v>
      </c>
      <c r="P92" s="103"/>
      <c r="S92" s="102" t="s">
        <v>433</v>
      </c>
      <c r="T92" s="102" t="s">
        <v>86</v>
      </c>
      <c r="U92" s="102" t="s">
        <v>432</v>
      </c>
    </row>
    <row r="93" spans="1:21">
      <c r="A93" t="s">
        <v>430</v>
      </c>
      <c r="B93" s="65">
        <v>45812</v>
      </c>
      <c r="C93" s="102">
        <v>5400246667</v>
      </c>
      <c r="D93" s="66" t="s">
        <v>461</v>
      </c>
      <c r="F93" s="102" t="s">
        <v>88</v>
      </c>
      <c r="I93" s="66" t="s">
        <v>432</v>
      </c>
      <c r="K93" s="103">
        <v>0.34375</v>
      </c>
      <c r="O93" s="103">
        <v>0.34375</v>
      </c>
      <c r="P93" s="103"/>
      <c r="S93" s="102" t="s">
        <v>433</v>
      </c>
      <c r="T93" s="102" t="s">
        <v>86</v>
      </c>
      <c r="U93" s="102" t="s">
        <v>432</v>
      </c>
    </row>
    <row r="94" spans="1:21">
      <c r="A94" t="s">
        <v>430</v>
      </c>
      <c r="B94" s="65">
        <v>45812</v>
      </c>
      <c r="C94" s="102">
        <v>5400246667</v>
      </c>
      <c r="D94" s="66" t="s">
        <v>460</v>
      </c>
      <c r="F94" s="102" t="s">
        <v>87</v>
      </c>
      <c r="I94" s="66" t="s">
        <v>432</v>
      </c>
      <c r="K94" s="103">
        <v>0.34375</v>
      </c>
      <c r="O94" s="103">
        <v>0.34375</v>
      </c>
      <c r="P94" s="103"/>
      <c r="S94" s="102" t="s">
        <v>433</v>
      </c>
      <c r="T94" s="102" t="s">
        <v>86</v>
      </c>
      <c r="U94" s="102" t="s">
        <v>432</v>
      </c>
    </row>
    <row r="95" spans="1:21">
      <c r="A95" t="s">
        <v>430</v>
      </c>
      <c r="B95" s="65">
        <v>45812</v>
      </c>
      <c r="C95" s="102">
        <v>5400255121</v>
      </c>
      <c r="D95" s="66" t="s">
        <v>475</v>
      </c>
      <c r="F95" s="102" t="s">
        <v>110</v>
      </c>
      <c r="I95" s="66" t="s">
        <v>432</v>
      </c>
      <c r="K95" s="103">
        <v>8.3333333333333329E-2</v>
      </c>
      <c r="O95" s="103">
        <v>8.3333333333333329E-2</v>
      </c>
      <c r="P95" s="103"/>
      <c r="S95" s="102" t="s">
        <v>433</v>
      </c>
      <c r="T95" s="102" t="s">
        <v>121</v>
      </c>
      <c r="U95" s="102" t="s">
        <v>432</v>
      </c>
    </row>
    <row r="96" spans="1:21">
      <c r="A96" t="s">
        <v>430</v>
      </c>
      <c r="B96" s="65">
        <v>45812</v>
      </c>
      <c r="C96" s="102">
        <v>5400255121</v>
      </c>
      <c r="D96" s="66" t="s">
        <v>476</v>
      </c>
      <c r="F96" s="102" t="s">
        <v>112</v>
      </c>
      <c r="I96" s="66" t="s">
        <v>432</v>
      </c>
      <c r="K96" s="103">
        <v>8.3333333333333329E-2</v>
      </c>
      <c r="O96" s="103">
        <v>8.3333333333333329E-2</v>
      </c>
      <c r="P96" s="103"/>
      <c r="S96" s="102" t="s">
        <v>433</v>
      </c>
      <c r="T96" s="102" t="s">
        <v>121</v>
      </c>
      <c r="U96" s="102" t="s">
        <v>432</v>
      </c>
    </row>
    <row r="97" spans="1:21">
      <c r="A97" t="s">
        <v>430</v>
      </c>
      <c r="B97" s="65">
        <v>45812</v>
      </c>
      <c r="C97" s="102">
        <v>5400261041</v>
      </c>
      <c r="D97" s="66" t="s">
        <v>462</v>
      </c>
      <c r="F97" s="102" t="s">
        <v>89</v>
      </c>
      <c r="I97" s="66" t="s">
        <v>432</v>
      </c>
      <c r="K97" s="103">
        <v>0.34375</v>
      </c>
      <c r="O97" s="103">
        <v>0.34375</v>
      </c>
      <c r="P97" s="103"/>
      <c r="S97" s="102" t="s">
        <v>433</v>
      </c>
      <c r="T97" s="102" t="s">
        <v>90</v>
      </c>
      <c r="U97" s="102" t="s">
        <v>432</v>
      </c>
    </row>
    <row r="98" spans="1:21">
      <c r="A98" t="s">
        <v>430</v>
      </c>
      <c r="B98" s="65">
        <v>45812</v>
      </c>
      <c r="C98" s="102">
        <v>5400255234</v>
      </c>
      <c r="D98" s="66" t="s">
        <v>480</v>
      </c>
      <c r="F98" s="102" t="s">
        <v>122</v>
      </c>
      <c r="I98" s="66" t="s">
        <v>432</v>
      </c>
      <c r="K98" s="103">
        <v>0.1145833333333333</v>
      </c>
      <c r="O98" s="103">
        <v>0.1145833333333333</v>
      </c>
      <c r="P98" s="103"/>
      <c r="S98" s="102" t="s">
        <v>433</v>
      </c>
      <c r="T98" s="102" t="s">
        <v>117</v>
      </c>
      <c r="U98" s="102" t="s">
        <v>432</v>
      </c>
    </row>
    <row r="99" spans="1:21">
      <c r="A99" t="s">
        <v>430</v>
      </c>
      <c r="B99" s="65">
        <v>45812</v>
      </c>
      <c r="C99" s="102">
        <v>5400253207</v>
      </c>
      <c r="D99" s="66" t="s">
        <v>451</v>
      </c>
      <c r="F99" s="102" t="s">
        <v>72</v>
      </c>
      <c r="I99" s="66" t="s">
        <v>432</v>
      </c>
      <c r="J99" s="103"/>
      <c r="K99" s="103">
        <v>0.26041666666666669</v>
      </c>
      <c r="O99" s="103">
        <v>0.26041666666666669</v>
      </c>
      <c r="P99" s="103"/>
      <c r="S99" s="102" t="s">
        <v>433</v>
      </c>
      <c r="T99" s="102" t="s">
        <v>74</v>
      </c>
      <c r="U99" s="102" t="s">
        <v>432</v>
      </c>
    </row>
    <row r="100" spans="1:21">
      <c r="A100" t="s">
        <v>430</v>
      </c>
      <c r="B100" s="65">
        <v>45812</v>
      </c>
      <c r="C100" s="102">
        <v>5400253207</v>
      </c>
      <c r="D100" s="66" t="s">
        <v>452</v>
      </c>
      <c r="F100" s="102" t="s">
        <v>73</v>
      </c>
      <c r="I100" s="66" t="s">
        <v>432</v>
      </c>
      <c r="J100" s="103"/>
      <c r="K100" s="103">
        <v>0.26041666666666669</v>
      </c>
      <c r="O100" s="103">
        <v>0.26041666666666669</v>
      </c>
      <c r="P100" s="103"/>
      <c r="S100" s="102" t="s">
        <v>433</v>
      </c>
      <c r="T100" s="102" t="s">
        <v>74</v>
      </c>
      <c r="U100" s="102" t="s">
        <v>432</v>
      </c>
    </row>
    <row r="101" spans="1:21">
      <c r="A101" t="s">
        <v>430</v>
      </c>
      <c r="B101" s="65">
        <v>45812</v>
      </c>
      <c r="C101" s="102">
        <v>5400254185</v>
      </c>
      <c r="D101" s="66" t="s">
        <v>451</v>
      </c>
      <c r="F101" s="102" t="s">
        <v>72</v>
      </c>
      <c r="I101" s="66" t="s">
        <v>432</v>
      </c>
      <c r="K101" s="103">
        <v>8.3333333333333329E-2</v>
      </c>
      <c r="O101" s="103">
        <v>8.3333333333333329E-2</v>
      </c>
      <c r="P101" s="103"/>
      <c r="S101" s="102" t="s">
        <v>433</v>
      </c>
      <c r="T101" s="102" t="s">
        <v>123</v>
      </c>
      <c r="U101" s="102" t="s">
        <v>432</v>
      </c>
    </row>
    <row r="102" spans="1:21">
      <c r="A102" t="s">
        <v>430</v>
      </c>
      <c r="B102" s="65">
        <v>45812</v>
      </c>
      <c r="C102" s="102">
        <v>5400254185</v>
      </c>
      <c r="D102" s="66" t="s">
        <v>452</v>
      </c>
      <c r="F102" s="102" t="s">
        <v>73</v>
      </c>
      <c r="I102" s="66" t="s">
        <v>432</v>
      </c>
      <c r="K102" s="103">
        <v>8.3333333333333329E-2</v>
      </c>
      <c r="O102" s="103">
        <v>8.3333333333333329E-2</v>
      </c>
      <c r="P102" s="103"/>
      <c r="S102" s="102" t="s">
        <v>433</v>
      </c>
      <c r="T102" s="102" t="s">
        <v>123</v>
      </c>
      <c r="U102" s="102" t="s">
        <v>432</v>
      </c>
    </row>
    <row r="103" spans="1:21">
      <c r="A103" t="s">
        <v>430</v>
      </c>
      <c r="B103" s="65">
        <v>45812</v>
      </c>
      <c r="C103" s="102">
        <v>5400255115</v>
      </c>
      <c r="D103" s="66" t="s">
        <v>431</v>
      </c>
      <c r="F103" s="102" t="s">
        <v>42</v>
      </c>
      <c r="I103" s="66" t="s">
        <v>432</v>
      </c>
      <c r="J103" s="103"/>
      <c r="K103" s="103">
        <v>0.34375</v>
      </c>
      <c r="O103" s="103">
        <v>0.34375</v>
      </c>
      <c r="P103" s="103"/>
      <c r="S103" s="102" t="s">
        <v>433</v>
      </c>
      <c r="T103" s="102" t="s">
        <v>95</v>
      </c>
      <c r="U103" s="102" t="s">
        <v>432</v>
      </c>
    </row>
    <row r="104" spans="1:21">
      <c r="A104" t="s">
        <v>430</v>
      </c>
      <c r="B104" s="65">
        <v>45812</v>
      </c>
      <c r="C104" s="102">
        <v>5400255115</v>
      </c>
      <c r="D104" s="66" t="s">
        <v>464</v>
      </c>
      <c r="F104" s="102" t="s">
        <v>94</v>
      </c>
      <c r="I104" s="66" t="s">
        <v>432</v>
      </c>
      <c r="J104" s="103"/>
      <c r="K104" s="103">
        <v>0.34375</v>
      </c>
      <c r="O104" s="103">
        <v>0.34375</v>
      </c>
      <c r="P104" s="103"/>
      <c r="S104" s="102" t="s">
        <v>433</v>
      </c>
      <c r="T104" s="102" t="s">
        <v>95</v>
      </c>
      <c r="U104" s="102" t="s">
        <v>432</v>
      </c>
    </row>
    <row r="105" spans="1:21">
      <c r="A105" t="s">
        <v>430</v>
      </c>
      <c r="B105" s="65">
        <v>45812</v>
      </c>
      <c r="C105" s="102">
        <v>5400253778</v>
      </c>
      <c r="D105" s="66" t="s">
        <v>467</v>
      </c>
      <c r="F105" s="102" t="s">
        <v>99</v>
      </c>
      <c r="I105" s="66" t="s">
        <v>432</v>
      </c>
      <c r="J105" s="103"/>
      <c r="K105" s="103">
        <v>0.34375</v>
      </c>
      <c r="O105" s="103">
        <v>0.34375</v>
      </c>
      <c r="P105" s="103"/>
      <c r="S105" s="102" t="s">
        <v>433</v>
      </c>
      <c r="T105" s="102" t="s">
        <v>101</v>
      </c>
      <c r="U105" s="102" t="s">
        <v>432</v>
      </c>
    </row>
    <row r="106" spans="1:21">
      <c r="A106" t="s">
        <v>430</v>
      </c>
      <c r="B106" s="65">
        <v>45812</v>
      </c>
      <c r="C106" s="102">
        <v>5400253778</v>
      </c>
      <c r="D106" s="66" t="s">
        <v>468</v>
      </c>
      <c r="F106" s="102" t="s">
        <v>100</v>
      </c>
      <c r="I106" s="66" t="s">
        <v>432</v>
      </c>
      <c r="J106" s="103"/>
      <c r="K106" s="103">
        <v>0.34375</v>
      </c>
      <c r="O106" s="103">
        <v>0.34375</v>
      </c>
      <c r="P106" s="103"/>
      <c r="S106" s="102" t="s">
        <v>433</v>
      </c>
      <c r="T106" s="102" t="s">
        <v>101</v>
      </c>
      <c r="U106" s="102" t="s">
        <v>432</v>
      </c>
    </row>
    <row r="107" spans="1:21">
      <c r="A107" t="s">
        <v>430</v>
      </c>
      <c r="B107" s="65">
        <v>45812</v>
      </c>
      <c r="C107" s="102">
        <v>5400255113</v>
      </c>
      <c r="D107" s="66" t="s">
        <v>469</v>
      </c>
      <c r="F107" s="102" t="s">
        <v>102</v>
      </c>
      <c r="I107" s="66" t="s">
        <v>432</v>
      </c>
      <c r="K107" s="103">
        <v>0.34375</v>
      </c>
      <c r="O107" s="103">
        <v>0.34375</v>
      </c>
      <c r="P107" s="103"/>
      <c r="S107" s="102" t="s">
        <v>433</v>
      </c>
      <c r="T107" s="102" t="s">
        <v>104</v>
      </c>
      <c r="U107" s="102" t="s">
        <v>432</v>
      </c>
    </row>
    <row r="108" spans="1:21">
      <c r="A108" t="s">
        <v>430</v>
      </c>
      <c r="B108" s="65">
        <v>45812</v>
      </c>
      <c r="C108" s="102">
        <v>5400255113</v>
      </c>
      <c r="D108" s="66" t="s">
        <v>470</v>
      </c>
      <c r="F108" s="102" t="s">
        <v>103</v>
      </c>
      <c r="I108" s="66" t="s">
        <v>432</v>
      </c>
      <c r="K108" s="103">
        <v>0.34375</v>
      </c>
      <c r="O108" s="103">
        <v>0.34375</v>
      </c>
      <c r="P108" s="103"/>
      <c r="S108" s="102" t="s">
        <v>433</v>
      </c>
      <c r="T108" s="102" t="s">
        <v>104</v>
      </c>
      <c r="U108" s="102" t="s">
        <v>432</v>
      </c>
    </row>
    <row r="109" spans="1:21">
      <c r="A109" t="s">
        <v>430</v>
      </c>
      <c r="B109" s="65">
        <v>45812</v>
      </c>
      <c r="C109" s="102">
        <v>5400255118</v>
      </c>
      <c r="D109" s="66" t="s">
        <v>465</v>
      </c>
      <c r="F109" s="102" t="s">
        <v>96</v>
      </c>
      <c r="I109" s="66" t="s">
        <v>432</v>
      </c>
      <c r="K109" s="103">
        <v>0.34375</v>
      </c>
      <c r="O109" s="103">
        <v>0.34375</v>
      </c>
      <c r="P109" s="103"/>
      <c r="S109" s="102" t="s">
        <v>433</v>
      </c>
      <c r="T109" s="102" t="s">
        <v>98</v>
      </c>
      <c r="U109" s="102" t="s">
        <v>432</v>
      </c>
    </row>
    <row r="110" spans="1:21">
      <c r="A110" t="s">
        <v>430</v>
      </c>
      <c r="B110" s="65">
        <v>45812</v>
      </c>
      <c r="C110" s="102">
        <v>5400255118</v>
      </c>
      <c r="D110" s="66" t="s">
        <v>438</v>
      </c>
      <c r="F110" s="102" t="s">
        <v>52</v>
      </c>
      <c r="I110" s="66" t="s">
        <v>432</v>
      </c>
      <c r="K110" s="103">
        <v>0.34375</v>
      </c>
      <c r="O110" s="103">
        <v>0.34375</v>
      </c>
      <c r="P110" s="103"/>
      <c r="S110" s="102" t="s">
        <v>433</v>
      </c>
      <c r="T110" s="102" t="s">
        <v>98</v>
      </c>
      <c r="U110" s="102" t="s">
        <v>432</v>
      </c>
    </row>
    <row r="111" spans="1:21">
      <c r="A111" t="s">
        <v>430</v>
      </c>
      <c r="B111" s="65">
        <v>45812</v>
      </c>
      <c r="C111" s="102">
        <v>5400257845</v>
      </c>
      <c r="D111" s="66" t="s">
        <v>471</v>
      </c>
      <c r="F111" s="102" t="s">
        <v>105</v>
      </c>
      <c r="I111" s="66" t="s">
        <v>432</v>
      </c>
      <c r="J111" s="103"/>
      <c r="K111" s="103">
        <v>0.34375</v>
      </c>
      <c r="O111" s="103">
        <v>0.34375</v>
      </c>
      <c r="P111" s="103"/>
      <c r="S111" s="102" t="s">
        <v>433</v>
      </c>
      <c r="T111" s="102" t="s">
        <v>125</v>
      </c>
      <c r="U111" s="102" t="s">
        <v>432</v>
      </c>
    </row>
    <row r="112" spans="1:21">
      <c r="A112" t="s">
        <v>430</v>
      </c>
      <c r="B112" s="65">
        <v>45812</v>
      </c>
      <c r="C112" s="102">
        <v>5400257845</v>
      </c>
      <c r="D112" s="66" t="s">
        <v>466</v>
      </c>
      <c r="F112" s="102" t="s">
        <v>97</v>
      </c>
      <c r="I112" s="66" t="s">
        <v>432</v>
      </c>
      <c r="J112" s="103"/>
      <c r="K112" s="103">
        <v>0.34375</v>
      </c>
      <c r="O112" s="103">
        <v>0.34375</v>
      </c>
      <c r="P112" s="103"/>
      <c r="S112" s="102" t="s">
        <v>433</v>
      </c>
      <c r="T112" s="102" t="s">
        <v>125</v>
      </c>
      <c r="U112" s="102" t="s">
        <v>432</v>
      </c>
    </row>
    <row r="113" spans="1:21">
      <c r="A113" t="s">
        <v>430</v>
      </c>
      <c r="B113" s="65">
        <v>45812</v>
      </c>
      <c r="C113" s="102">
        <v>404</v>
      </c>
      <c r="D113" s="66" t="s">
        <v>472</v>
      </c>
      <c r="F113" s="102" t="s">
        <v>107</v>
      </c>
      <c r="I113" s="66" t="s">
        <v>432</v>
      </c>
      <c r="J113" s="103">
        <v>0.34375</v>
      </c>
      <c r="K113" s="103"/>
      <c r="M113" s="103">
        <v>0.1041666666666667</v>
      </c>
      <c r="O113" s="103">
        <v>0.44791666666666669</v>
      </c>
      <c r="P113" s="103"/>
      <c r="S113" s="102" t="s">
        <v>433</v>
      </c>
      <c r="T113" s="102" t="s">
        <v>62</v>
      </c>
      <c r="U113" s="102" t="s">
        <v>432</v>
      </c>
    </row>
    <row r="114" spans="1:21">
      <c r="A114" t="s">
        <v>430</v>
      </c>
      <c r="B114" s="65">
        <v>45812</v>
      </c>
      <c r="C114" s="102">
        <v>404</v>
      </c>
      <c r="D114" s="66" t="s">
        <v>473</v>
      </c>
      <c r="F114" s="102" t="s">
        <v>108</v>
      </c>
      <c r="I114" s="66" t="s">
        <v>432</v>
      </c>
      <c r="J114" s="103">
        <v>0.17708333333333329</v>
      </c>
      <c r="K114" s="103"/>
      <c r="O114" s="103">
        <v>0.17708333333333329</v>
      </c>
      <c r="P114" s="103"/>
      <c r="S114" s="102" t="s">
        <v>433</v>
      </c>
      <c r="T114" s="102" t="s">
        <v>62</v>
      </c>
      <c r="U114" s="102" t="s">
        <v>432</v>
      </c>
    </row>
    <row r="115" spans="1:21">
      <c r="A115" t="s">
        <v>430</v>
      </c>
      <c r="B115" s="65">
        <v>45812</v>
      </c>
      <c r="C115" s="102">
        <v>404</v>
      </c>
      <c r="D115" s="66" t="s">
        <v>445</v>
      </c>
      <c r="F115" s="102" t="s">
        <v>63</v>
      </c>
      <c r="I115" s="66" t="s">
        <v>432</v>
      </c>
      <c r="J115" s="103">
        <v>6.25E-2</v>
      </c>
      <c r="K115" s="103"/>
      <c r="N115" s="103"/>
      <c r="O115" s="103">
        <v>6.25E-2</v>
      </c>
      <c r="P115" s="103"/>
      <c r="S115" s="102" t="s">
        <v>433</v>
      </c>
      <c r="T115" s="102" t="s">
        <v>62</v>
      </c>
      <c r="U115" s="102" t="s">
        <v>432</v>
      </c>
    </row>
    <row r="116" spans="1:21">
      <c r="A116" t="s">
        <v>430</v>
      </c>
      <c r="B116" s="65">
        <v>45812</v>
      </c>
      <c r="C116" s="102">
        <v>404</v>
      </c>
      <c r="D116" s="66" t="s">
        <v>445</v>
      </c>
      <c r="F116" s="102" t="s">
        <v>63</v>
      </c>
      <c r="I116" s="66" t="s">
        <v>432</v>
      </c>
      <c r="J116" s="103">
        <v>2.0833333333333329E-2</v>
      </c>
      <c r="K116" s="103"/>
      <c r="N116" s="103"/>
      <c r="O116" s="103">
        <v>2.0833333333333329E-2</v>
      </c>
      <c r="P116" s="103"/>
      <c r="S116" s="102" t="s">
        <v>433</v>
      </c>
      <c r="T116" s="102" t="s">
        <v>62</v>
      </c>
      <c r="U116" s="102" t="s">
        <v>432</v>
      </c>
    </row>
    <row r="117" spans="1:21">
      <c r="A117" t="s">
        <v>430</v>
      </c>
      <c r="B117" s="65">
        <v>45812</v>
      </c>
      <c r="C117" s="102">
        <v>404</v>
      </c>
      <c r="D117" s="66" t="s">
        <v>474</v>
      </c>
      <c r="F117" s="102" t="s">
        <v>109</v>
      </c>
      <c r="I117" s="66" t="s">
        <v>432</v>
      </c>
      <c r="J117" s="103">
        <v>0.3125</v>
      </c>
      <c r="K117" s="103"/>
      <c r="O117" s="103">
        <v>0.3125</v>
      </c>
      <c r="P117" s="103"/>
      <c r="S117" s="102" t="s">
        <v>433</v>
      </c>
      <c r="T117" s="102" t="s">
        <v>62</v>
      </c>
      <c r="U117" s="102" t="s">
        <v>432</v>
      </c>
    </row>
    <row r="118" spans="1:21">
      <c r="A118" t="s">
        <v>430</v>
      </c>
      <c r="B118" s="65">
        <v>45812</v>
      </c>
      <c r="C118" s="102">
        <v>404</v>
      </c>
      <c r="D118" s="66" t="s">
        <v>436</v>
      </c>
      <c r="F118" s="102" t="s">
        <v>50</v>
      </c>
      <c r="I118" s="66" t="s">
        <v>432</v>
      </c>
      <c r="J118" s="103">
        <v>0.34375</v>
      </c>
      <c r="K118" s="103"/>
      <c r="O118" s="103">
        <v>0.34375</v>
      </c>
      <c r="P118" s="103"/>
      <c r="S118" s="102" t="s">
        <v>433</v>
      </c>
      <c r="T118" s="102" t="s">
        <v>62</v>
      </c>
      <c r="U118" s="102" t="s">
        <v>432</v>
      </c>
    </row>
    <row r="119" spans="1:21">
      <c r="A119" t="s">
        <v>430</v>
      </c>
      <c r="B119" s="65">
        <v>45812</v>
      </c>
      <c r="C119" s="102">
        <v>404</v>
      </c>
      <c r="D119" s="66" t="s">
        <v>477</v>
      </c>
      <c r="F119" s="102" t="s">
        <v>113</v>
      </c>
      <c r="I119" s="66" t="s">
        <v>432</v>
      </c>
      <c r="J119" s="103">
        <v>0.34375</v>
      </c>
      <c r="K119" s="103"/>
      <c r="O119" s="103">
        <v>0.34375</v>
      </c>
      <c r="P119" s="103"/>
      <c r="S119" s="102" t="s">
        <v>433</v>
      </c>
      <c r="T119" s="102" t="s">
        <v>62</v>
      </c>
      <c r="U119" s="102" t="s">
        <v>432</v>
      </c>
    </row>
    <row r="120" spans="1:21">
      <c r="A120" t="s">
        <v>430</v>
      </c>
      <c r="B120" s="65">
        <v>45812</v>
      </c>
      <c r="C120" s="102" t="s">
        <v>294</v>
      </c>
      <c r="D120" s="66" t="s">
        <v>475</v>
      </c>
      <c r="F120" s="102" t="s">
        <v>110</v>
      </c>
      <c r="I120" s="66" t="s">
        <v>432</v>
      </c>
      <c r="K120" s="103">
        <v>0.23958333333333329</v>
      </c>
      <c r="O120" s="103">
        <v>0.23958333333333329</v>
      </c>
      <c r="P120" s="103"/>
      <c r="Q120" s="103"/>
      <c r="S120" s="102" t="s">
        <v>433</v>
      </c>
      <c r="T120" s="102" t="s">
        <v>111</v>
      </c>
      <c r="U120" s="102" t="s">
        <v>432</v>
      </c>
    </row>
    <row r="121" spans="1:21">
      <c r="A121" t="s">
        <v>430</v>
      </c>
      <c r="B121" s="65">
        <v>45812</v>
      </c>
      <c r="C121" s="102" t="s">
        <v>294</v>
      </c>
      <c r="D121" s="66" t="s">
        <v>475</v>
      </c>
      <c r="F121" s="102" t="s">
        <v>110</v>
      </c>
      <c r="I121" s="66" t="s">
        <v>432</v>
      </c>
      <c r="K121" s="103">
        <v>0.1041666666666667</v>
      </c>
      <c r="O121" s="103">
        <v>0.1041666666666667</v>
      </c>
      <c r="P121" s="103"/>
      <c r="Q121" s="103"/>
      <c r="S121" s="102" t="s">
        <v>433</v>
      </c>
      <c r="T121" s="102" t="s">
        <v>111</v>
      </c>
      <c r="U121" s="102" t="s">
        <v>432</v>
      </c>
    </row>
    <row r="122" spans="1:21">
      <c r="A122" t="s">
        <v>430</v>
      </c>
      <c r="B122" s="65">
        <v>45812</v>
      </c>
      <c r="C122" s="102">
        <v>404</v>
      </c>
      <c r="D122" s="66" t="s">
        <v>476</v>
      </c>
      <c r="F122" s="102" t="s">
        <v>112</v>
      </c>
      <c r="I122" s="66" t="s">
        <v>432</v>
      </c>
      <c r="J122" s="103">
        <v>0.17708333333333329</v>
      </c>
      <c r="K122" s="103"/>
      <c r="O122" s="103">
        <v>0.17708333333333329</v>
      </c>
      <c r="Q122" s="103"/>
      <c r="S122" s="102" t="s">
        <v>433</v>
      </c>
      <c r="T122" s="102" t="s">
        <v>62</v>
      </c>
      <c r="U122" s="102" t="s">
        <v>432</v>
      </c>
    </row>
    <row r="123" spans="1:21">
      <c r="A123" t="s">
        <v>430</v>
      </c>
      <c r="B123" s="65">
        <v>45812</v>
      </c>
      <c r="C123" s="102">
        <v>404</v>
      </c>
      <c r="D123" s="66" t="s">
        <v>476</v>
      </c>
      <c r="F123" s="102" t="s">
        <v>112</v>
      </c>
      <c r="I123" s="66" t="s">
        <v>432</v>
      </c>
      <c r="J123" s="103">
        <v>8.3333333333333329E-2</v>
      </c>
      <c r="K123" s="103"/>
      <c r="O123" s="103">
        <v>8.3333333333333329E-2</v>
      </c>
      <c r="Q123" s="103"/>
      <c r="S123" s="102" t="s">
        <v>433</v>
      </c>
      <c r="T123" s="102" t="s">
        <v>62</v>
      </c>
      <c r="U123" s="102" t="s">
        <v>432</v>
      </c>
    </row>
    <row r="124" spans="1:21">
      <c r="A124" t="s">
        <v>430</v>
      </c>
      <c r="B124" s="65">
        <v>45813</v>
      </c>
      <c r="C124" s="102">
        <v>404</v>
      </c>
      <c r="D124" s="66" t="s">
        <v>467</v>
      </c>
      <c r="F124" s="102" t="s">
        <v>99</v>
      </c>
      <c r="I124" s="66" t="s">
        <v>432</v>
      </c>
      <c r="K124" s="103"/>
      <c r="O124" s="103">
        <v>4.1666666666666657E-2</v>
      </c>
      <c r="P124" s="103">
        <v>4.1666666666666657E-2</v>
      </c>
      <c r="Q124" s="103"/>
      <c r="S124" s="102" t="s">
        <v>433</v>
      </c>
      <c r="T124" s="102" t="s">
        <v>48</v>
      </c>
      <c r="U124" s="102" t="s">
        <v>432</v>
      </c>
    </row>
    <row r="125" spans="1:21">
      <c r="A125" t="s">
        <v>430</v>
      </c>
      <c r="B125" s="65">
        <v>45813</v>
      </c>
      <c r="C125" s="102">
        <v>404</v>
      </c>
      <c r="D125" s="66" t="s">
        <v>466</v>
      </c>
      <c r="F125" s="102" t="s">
        <v>97</v>
      </c>
      <c r="I125" s="66" t="s">
        <v>432</v>
      </c>
      <c r="K125" s="103"/>
      <c r="O125" s="103">
        <v>4.1666666666666657E-2</v>
      </c>
      <c r="P125" s="103">
        <v>4.1666666666666657E-2</v>
      </c>
      <c r="Q125" s="103"/>
      <c r="S125" s="102" t="s">
        <v>433</v>
      </c>
      <c r="T125" s="102" t="s">
        <v>48</v>
      </c>
      <c r="U125" s="102" t="s">
        <v>432</v>
      </c>
    </row>
    <row r="126" spans="1:21">
      <c r="A126" t="s">
        <v>430</v>
      </c>
      <c r="B126" s="65">
        <v>45813</v>
      </c>
      <c r="C126" s="102">
        <v>404</v>
      </c>
      <c r="D126" s="66" t="s">
        <v>449</v>
      </c>
      <c r="F126" s="102" t="s">
        <v>68</v>
      </c>
      <c r="I126" s="66" t="s">
        <v>432</v>
      </c>
      <c r="K126" s="103"/>
      <c r="O126" s="103">
        <v>0.16666666666666671</v>
      </c>
      <c r="P126" s="103">
        <v>0.16666666666666671</v>
      </c>
      <c r="Q126" s="103"/>
      <c r="S126" s="102" t="s">
        <v>433</v>
      </c>
      <c r="T126" s="102" t="s">
        <v>48</v>
      </c>
      <c r="U126" s="102" t="s">
        <v>432</v>
      </c>
    </row>
    <row r="127" spans="1:21">
      <c r="A127" t="s">
        <v>430</v>
      </c>
      <c r="B127" s="65">
        <v>45813</v>
      </c>
      <c r="C127" s="102">
        <v>404</v>
      </c>
      <c r="D127" s="66" t="s">
        <v>478</v>
      </c>
      <c r="F127" s="102" t="s">
        <v>114</v>
      </c>
      <c r="I127" s="66" t="s">
        <v>432</v>
      </c>
      <c r="K127" s="103"/>
      <c r="O127" s="103">
        <v>0.34375</v>
      </c>
      <c r="P127" s="103">
        <v>0.34375</v>
      </c>
      <c r="Q127" s="103"/>
      <c r="S127" s="102" t="s">
        <v>433</v>
      </c>
      <c r="T127" s="102" t="s">
        <v>53</v>
      </c>
      <c r="U127" s="102" t="s">
        <v>432</v>
      </c>
    </row>
    <row r="128" spans="1:21">
      <c r="A128" t="s">
        <v>430</v>
      </c>
      <c r="B128" s="65">
        <v>45813</v>
      </c>
      <c r="C128" s="102">
        <v>404</v>
      </c>
      <c r="D128" s="66" t="s">
        <v>437</v>
      </c>
      <c r="F128" s="102" t="s">
        <v>51</v>
      </c>
      <c r="I128" s="66" t="s">
        <v>432</v>
      </c>
      <c r="K128" s="103"/>
      <c r="O128" s="103">
        <v>0.34375</v>
      </c>
      <c r="P128" s="103">
        <v>0.34375</v>
      </c>
      <c r="Q128" s="103"/>
      <c r="S128" s="102" t="s">
        <v>433</v>
      </c>
      <c r="T128" s="102" t="s">
        <v>53</v>
      </c>
      <c r="U128" s="102" t="s">
        <v>432</v>
      </c>
    </row>
    <row r="129" spans="1:21">
      <c r="A129" t="s">
        <v>430</v>
      </c>
      <c r="B129" s="65">
        <v>45813</v>
      </c>
      <c r="C129" s="102">
        <v>404</v>
      </c>
      <c r="D129" s="66" t="s">
        <v>439</v>
      </c>
      <c r="F129" s="102" t="s">
        <v>54</v>
      </c>
      <c r="I129" s="66" t="s">
        <v>432</v>
      </c>
      <c r="K129" s="103"/>
      <c r="O129" s="103">
        <v>0.34375</v>
      </c>
      <c r="Q129" s="103">
        <v>0.34375</v>
      </c>
      <c r="S129" s="102" t="s">
        <v>433</v>
      </c>
      <c r="T129" s="102" t="s">
        <v>22</v>
      </c>
      <c r="U129" s="102" t="s">
        <v>432</v>
      </c>
    </row>
    <row r="130" spans="1:21">
      <c r="A130" t="s">
        <v>430</v>
      </c>
      <c r="B130" s="65">
        <v>45813</v>
      </c>
      <c r="C130" s="102">
        <v>404</v>
      </c>
      <c r="D130" s="66" t="s">
        <v>442</v>
      </c>
      <c r="F130" s="102" t="s">
        <v>57</v>
      </c>
      <c r="I130" s="66" t="s">
        <v>432</v>
      </c>
      <c r="K130" s="103"/>
      <c r="O130" s="103">
        <v>0.34375</v>
      </c>
      <c r="Q130" s="103">
        <v>0.34375</v>
      </c>
      <c r="S130" s="102" t="s">
        <v>433</v>
      </c>
      <c r="T130" s="102" t="s">
        <v>22</v>
      </c>
      <c r="U130" s="102" t="s">
        <v>432</v>
      </c>
    </row>
    <row r="131" spans="1:21">
      <c r="A131" t="s">
        <v>430</v>
      </c>
      <c r="B131" s="65">
        <v>45813</v>
      </c>
      <c r="C131" s="102">
        <v>5400255117</v>
      </c>
      <c r="D131" s="66" t="s">
        <v>445</v>
      </c>
      <c r="F131" s="102" t="s">
        <v>63</v>
      </c>
      <c r="I131" s="66" t="s">
        <v>432</v>
      </c>
      <c r="K131" s="103">
        <v>0.34375</v>
      </c>
      <c r="O131" s="103">
        <v>0.34375</v>
      </c>
      <c r="Q131" s="103"/>
      <c r="S131" s="102" t="s">
        <v>433</v>
      </c>
      <c r="T131" s="102" t="s">
        <v>71</v>
      </c>
      <c r="U131" s="102" t="s">
        <v>432</v>
      </c>
    </row>
    <row r="132" spans="1:21">
      <c r="A132" t="s">
        <v>430</v>
      </c>
      <c r="B132" s="65">
        <v>45813</v>
      </c>
      <c r="C132" s="102">
        <v>5400255117</v>
      </c>
      <c r="D132" s="66" t="s">
        <v>446</v>
      </c>
      <c r="F132" s="102" t="s">
        <v>64</v>
      </c>
      <c r="I132" s="66" t="s">
        <v>432</v>
      </c>
      <c r="K132" s="103">
        <v>0.34375</v>
      </c>
      <c r="O132" s="103">
        <v>0.34375</v>
      </c>
      <c r="Q132" s="103"/>
      <c r="S132" s="102" t="s">
        <v>433</v>
      </c>
      <c r="T132" s="102" t="s">
        <v>71</v>
      </c>
      <c r="U132" s="102" t="s">
        <v>432</v>
      </c>
    </row>
    <row r="133" spans="1:21">
      <c r="A133" t="s">
        <v>430</v>
      </c>
      <c r="B133" s="65">
        <v>45813</v>
      </c>
      <c r="C133" s="102">
        <v>5400255114</v>
      </c>
      <c r="D133" s="66" t="s">
        <v>447</v>
      </c>
      <c r="F133" s="102" t="s">
        <v>65</v>
      </c>
      <c r="I133" s="66" t="s">
        <v>432</v>
      </c>
      <c r="K133" s="103">
        <v>0.34375</v>
      </c>
      <c r="O133" s="103">
        <v>0.34375</v>
      </c>
      <c r="Q133" s="103"/>
      <c r="S133" s="102" t="s">
        <v>433</v>
      </c>
      <c r="T133" s="102" t="s">
        <v>67</v>
      </c>
      <c r="U133" s="102" t="s">
        <v>432</v>
      </c>
    </row>
    <row r="134" spans="1:21">
      <c r="A134" t="s">
        <v>430</v>
      </c>
      <c r="B134" s="65">
        <v>45813</v>
      </c>
      <c r="C134" s="102">
        <v>5400255234</v>
      </c>
      <c r="D134" s="66" t="s">
        <v>443</v>
      </c>
      <c r="F134" s="102" t="s">
        <v>58</v>
      </c>
      <c r="I134" s="66" t="s">
        <v>432</v>
      </c>
      <c r="K134" s="103">
        <v>0.34375</v>
      </c>
      <c r="O134" s="103">
        <v>0.34375</v>
      </c>
      <c r="Q134" s="103"/>
      <c r="S134" s="102" t="s">
        <v>433</v>
      </c>
      <c r="T134" s="102" t="s">
        <v>117</v>
      </c>
      <c r="U134" s="102" t="s">
        <v>432</v>
      </c>
    </row>
    <row r="135" spans="1:21">
      <c r="A135" t="s">
        <v>430</v>
      </c>
      <c r="B135" s="65">
        <v>45813</v>
      </c>
      <c r="C135" s="102">
        <v>5400255234</v>
      </c>
      <c r="D135" s="66" t="s">
        <v>444</v>
      </c>
      <c r="F135" s="102" t="s">
        <v>59</v>
      </c>
      <c r="I135" s="66" t="s">
        <v>432</v>
      </c>
      <c r="K135" s="103">
        <v>0.34375</v>
      </c>
      <c r="O135" s="103">
        <v>0.34375</v>
      </c>
      <c r="Q135" s="103"/>
      <c r="S135" s="102" t="s">
        <v>433</v>
      </c>
      <c r="T135" s="102" t="s">
        <v>117</v>
      </c>
      <c r="U135" s="102" t="s">
        <v>432</v>
      </c>
    </row>
    <row r="136" spans="1:21">
      <c r="A136" t="s">
        <v>430</v>
      </c>
      <c r="B136" s="65">
        <v>45813</v>
      </c>
      <c r="C136" s="102">
        <v>5400255372</v>
      </c>
      <c r="D136" s="66" t="s">
        <v>454</v>
      </c>
      <c r="F136" s="102" t="s">
        <v>77</v>
      </c>
      <c r="I136" s="66" t="s">
        <v>432</v>
      </c>
      <c r="K136" s="103">
        <v>0.34375</v>
      </c>
      <c r="O136" s="103">
        <v>0.34375</v>
      </c>
      <c r="Q136" s="103"/>
      <c r="S136" s="102" t="s">
        <v>433</v>
      </c>
      <c r="T136" s="102" t="s">
        <v>79</v>
      </c>
      <c r="U136" s="102" t="s">
        <v>432</v>
      </c>
    </row>
    <row r="137" spans="1:21">
      <c r="A137" t="s">
        <v>430</v>
      </c>
      <c r="B137" s="65">
        <v>45813</v>
      </c>
      <c r="C137" s="102">
        <v>5400255372</v>
      </c>
      <c r="D137" s="66" t="s">
        <v>455</v>
      </c>
      <c r="F137" s="102" t="s">
        <v>78</v>
      </c>
      <c r="I137" s="66" t="s">
        <v>432</v>
      </c>
      <c r="K137" s="103">
        <v>0.34375</v>
      </c>
      <c r="O137" s="103">
        <v>0.34375</v>
      </c>
      <c r="Q137" s="103"/>
      <c r="S137" s="102" t="s">
        <v>433</v>
      </c>
      <c r="T137" s="102" t="s">
        <v>79</v>
      </c>
      <c r="U137" s="102" t="s">
        <v>432</v>
      </c>
    </row>
    <row r="138" spans="1:21">
      <c r="A138" t="s">
        <v>430</v>
      </c>
      <c r="B138" s="65">
        <v>45813</v>
      </c>
      <c r="C138" s="102">
        <v>5400253712</v>
      </c>
      <c r="D138" s="66" t="s">
        <v>453</v>
      </c>
      <c r="F138" s="102" t="s">
        <v>75</v>
      </c>
      <c r="I138" s="66" t="s">
        <v>432</v>
      </c>
      <c r="K138" s="103">
        <v>0.34375</v>
      </c>
      <c r="O138" s="103">
        <v>0.34375</v>
      </c>
      <c r="Q138" s="103"/>
      <c r="S138" s="102" t="s">
        <v>433</v>
      </c>
      <c r="T138" s="102" t="s">
        <v>76</v>
      </c>
      <c r="U138" s="102" t="s">
        <v>432</v>
      </c>
    </row>
    <row r="139" spans="1:21">
      <c r="A139" t="s">
        <v>430</v>
      </c>
      <c r="B139" s="65">
        <v>45813</v>
      </c>
      <c r="C139" s="102">
        <v>5400255117</v>
      </c>
      <c r="D139" s="66" t="s">
        <v>449</v>
      </c>
      <c r="F139" s="102" t="s">
        <v>68</v>
      </c>
      <c r="I139" s="66" t="s">
        <v>432</v>
      </c>
      <c r="K139" s="103">
        <v>0.17708333333333329</v>
      </c>
      <c r="O139" s="103">
        <v>0.17708333333333329</v>
      </c>
      <c r="Q139" s="103"/>
      <c r="S139" s="102" t="s">
        <v>433</v>
      </c>
      <c r="T139" s="102" t="s">
        <v>71</v>
      </c>
      <c r="U139" s="102" t="s">
        <v>432</v>
      </c>
    </row>
    <row r="140" spans="1:21">
      <c r="A140" t="s">
        <v>430</v>
      </c>
      <c r="B140" s="65">
        <v>45813</v>
      </c>
      <c r="C140" s="102">
        <v>5400255117</v>
      </c>
      <c r="D140" s="66" t="s">
        <v>450</v>
      </c>
      <c r="F140" s="102" t="s">
        <v>69</v>
      </c>
      <c r="I140" s="66" t="s">
        <v>432</v>
      </c>
      <c r="K140" s="103">
        <v>0.17708333333333329</v>
      </c>
      <c r="O140" s="103">
        <v>0.17708333333333329</v>
      </c>
      <c r="Q140" s="103"/>
      <c r="S140" s="102" t="s">
        <v>433</v>
      </c>
      <c r="T140" s="102" t="s">
        <v>71</v>
      </c>
      <c r="U140" s="102" t="s">
        <v>432</v>
      </c>
    </row>
    <row r="141" spans="1:21">
      <c r="A141" t="s">
        <v>430</v>
      </c>
      <c r="B141" s="65">
        <v>45813</v>
      </c>
      <c r="C141" s="102">
        <v>404</v>
      </c>
      <c r="D141" s="66" t="s">
        <v>448</v>
      </c>
      <c r="F141" s="102" t="s">
        <v>66</v>
      </c>
      <c r="I141" s="66" t="s">
        <v>432</v>
      </c>
      <c r="J141" s="103">
        <v>9.375E-2</v>
      </c>
      <c r="K141" s="103"/>
      <c r="O141" s="103">
        <v>9.375E-2</v>
      </c>
      <c r="Q141" s="103"/>
      <c r="S141" s="102" t="s">
        <v>433</v>
      </c>
      <c r="T141" s="102" t="s">
        <v>116</v>
      </c>
      <c r="U141" s="102" t="s">
        <v>432</v>
      </c>
    </row>
    <row r="142" spans="1:21">
      <c r="A142" t="s">
        <v>430</v>
      </c>
      <c r="B142" s="65">
        <v>45813</v>
      </c>
      <c r="C142" s="102">
        <v>5400254985</v>
      </c>
      <c r="D142" s="66" t="s">
        <v>451</v>
      </c>
      <c r="F142" s="102" t="s">
        <v>72</v>
      </c>
      <c r="I142" s="66" t="s">
        <v>432</v>
      </c>
      <c r="K142" s="103">
        <v>8.3333333333333329E-2</v>
      </c>
      <c r="O142" s="103">
        <v>8.3333333333333329E-2</v>
      </c>
      <c r="P142" s="103"/>
      <c r="S142" s="102" t="s">
        <v>433</v>
      </c>
      <c r="T142" s="102" t="s">
        <v>126</v>
      </c>
      <c r="U142" s="102" t="s">
        <v>432</v>
      </c>
    </row>
    <row r="143" spans="1:21">
      <c r="A143" t="s">
        <v>430</v>
      </c>
      <c r="B143" s="65">
        <v>45813</v>
      </c>
      <c r="C143" s="102">
        <v>5400254985</v>
      </c>
      <c r="D143" s="66" t="s">
        <v>452</v>
      </c>
      <c r="F143" s="102" t="s">
        <v>73</v>
      </c>
      <c r="I143" s="66" t="s">
        <v>432</v>
      </c>
      <c r="K143" s="103">
        <v>8.3333333333333329E-2</v>
      </c>
      <c r="O143" s="103">
        <v>8.3333333333333329E-2</v>
      </c>
      <c r="P143" s="103"/>
      <c r="S143" s="102" t="s">
        <v>433</v>
      </c>
      <c r="T143" s="102" t="s">
        <v>126</v>
      </c>
      <c r="U143" s="102" t="s">
        <v>432</v>
      </c>
    </row>
    <row r="144" spans="1:21">
      <c r="A144" t="s">
        <v>430</v>
      </c>
      <c r="B144" s="65">
        <v>45813</v>
      </c>
      <c r="C144" s="102">
        <v>5400255145</v>
      </c>
      <c r="D144" s="66" t="s">
        <v>451</v>
      </c>
      <c r="F144" s="102" t="s">
        <v>72</v>
      </c>
      <c r="I144" s="66" t="s">
        <v>432</v>
      </c>
      <c r="K144" s="103">
        <v>0.21875</v>
      </c>
      <c r="O144" s="103">
        <v>0.21875</v>
      </c>
      <c r="P144" s="103"/>
      <c r="S144" s="102" t="s">
        <v>433</v>
      </c>
      <c r="T144" s="102" t="s">
        <v>127</v>
      </c>
      <c r="U144" s="102" t="s">
        <v>432</v>
      </c>
    </row>
    <row r="145" spans="1:21">
      <c r="A145" t="s">
        <v>430</v>
      </c>
      <c r="B145" s="65">
        <v>45813</v>
      </c>
      <c r="C145" s="102">
        <v>5400255145</v>
      </c>
      <c r="D145" s="66" t="s">
        <v>452</v>
      </c>
      <c r="F145" s="102" t="s">
        <v>73</v>
      </c>
      <c r="I145" s="66" t="s">
        <v>432</v>
      </c>
      <c r="K145" s="103">
        <v>0.21875</v>
      </c>
      <c r="O145" s="103">
        <v>0.21875</v>
      </c>
      <c r="P145" s="103"/>
      <c r="S145" s="102" t="s">
        <v>433</v>
      </c>
      <c r="T145" s="102" t="s">
        <v>127</v>
      </c>
      <c r="U145" s="102" t="s">
        <v>432</v>
      </c>
    </row>
    <row r="146" spans="1:21">
      <c r="A146" t="s">
        <v>430</v>
      </c>
      <c r="B146" s="65">
        <v>45813</v>
      </c>
      <c r="C146" s="102">
        <v>5400255476</v>
      </c>
      <c r="D146" s="66" t="s">
        <v>451</v>
      </c>
      <c r="F146" s="102" t="s">
        <v>72</v>
      </c>
      <c r="I146" s="66" t="s">
        <v>432</v>
      </c>
      <c r="K146" s="103">
        <v>0.20833333333333329</v>
      </c>
      <c r="O146" s="103">
        <v>0.20833333333333329</v>
      </c>
      <c r="P146" s="103"/>
      <c r="S146" s="102" t="s">
        <v>433</v>
      </c>
      <c r="T146" s="102" t="s">
        <v>128</v>
      </c>
      <c r="U146" s="102" t="s">
        <v>432</v>
      </c>
    </row>
    <row r="147" spans="1:21">
      <c r="A147" t="s">
        <v>430</v>
      </c>
      <c r="B147" s="65">
        <v>45813</v>
      </c>
      <c r="C147" s="102">
        <v>5400255476</v>
      </c>
      <c r="D147" s="66" t="s">
        <v>452</v>
      </c>
      <c r="F147" s="102" t="s">
        <v>73</v>
      </c>
      <c r="I147" s="66" t="s">
        <v>432</v>
      </c>
      <c r="K147" s="103">
        <v>0.20833333333333329</v>
      </c>
      <c r="O147" s="103">
        <v>0.20833333333333329</v>
      </c>
      <c r="P147" s="103"/>
      <c r="S147" s="102" t="s">
        <v>433</v>
      </c>
      <c r="T147" s="102" t="s">
        <v>128</v>
      </c>
      <c r="U147" s="102" t="s">
        <v>432</v>
      </c>
    </row>
    <row r="148" spans="1:21">
      <c r="A148" t="s">
        <v>430</v>
      </c>
      <c r="B148" s="65">
        <v>45813</v>
      </c>
      <c r="C148" s="102">
        <v>5400256107</v>
      </c>
      <c r="D148" s="66" t="s">
        <v>434</v>
      </c>
      <c r="F148" s="102" t="s">
        <v>43</v>
      </c>
      <c r="I148" s="66" t="s">
        <v>432</v>
      </c>
      <c r="K148" s="103">
        <v>0.34375</v>
      </c>
      <c r="O148" s="103">
        <v>0.34375</v>
      </c>
      <c r="P148" s="103"/>
      <c r="S148" s="102" t="s">
        <v>433</v>
      </c>
      <c r="T148" s="102" t="s">
        <v>120</v>
      </c>
      <c r="U148" s="102" t="s">
        <v>432</v>
      </c>
    </row>
    <row r="149" spans="1:21">
      <c r="A149" t="s">
        <v>430</v>
      </c>
      <c r="B149" s="65">
        <v>45813</v>
      </c>
      <c r="C149" s="102">
        <v>5400256107</v>
      </c>
      <c r="D149" s="66" t="s">
        <v>463</v>
      </c>
      <c r="F149" s="102" t="s">
        <v>92</v>
      </c>
      <c r="I149" s="66" t="s">
        <v>432</v>
      </c>
      <c r="K149" s="103">
        <v>0.34375</v>
      </c>
      <c r="O149" s="103">
        <v>0.34375</v>
      </c>
      <c r="P149" s="103"/>
      <c r="S149" s="102" t="s">
        <v>433</v>
      </c>
      <c r="T149" s="102" t="s">
        <v>120</v>
      </c>
      <c r="U149" s="102" t="s">
        <v>432</v>
      </c>
    </row>
    <row r="150" spans="1:21">
      <c r="A150" t="s">
        <v>430</v>
      </c>
      <c r="B150" s="65">
        <v>45813</v>
      </c>
      <c r="C150" s="102">
        <v>5400255114</v>
      </c>
      <c r="D150" s="66" t="s">
        <v>448</v>
      </c>
      <c r="F150" s="102" t="s">
        <v>66</v>
      </c>
      <c r="I150" s="66" t="s">
        <v>432</v>
      </c>
      <c r="J150" s="103"/>
      <c r="K150" s="103">
        <v>0.25</v>
      </c>
      <c r="O150" s="103">
        <v>0.25</v>
      </c>
      <c r="P150" s="103"/>
      <c r="S150" s="102" t="s">
        <v>433</v>
      </c>
      <c r="T150" s="102" t="s">
        <v>67</v>
      </c>
      <c r="U150" s="102" t="s">
        <v>432</v>
      </c>
    </row>
    <row r="151" spans="1:21">
      <c r="A151" t="s">
        <v>430</v>
      </c>
      <c r="B151" s="65">
        <v>45813</v>
      </c>
      <c r="C151" s="102">
        <v>5400246667</v>
      </c>
      <c r="D151" s="66" t="s">
        <v>479</v>
      </c>
      <c r="F151" s="102" t="s">
        <v>115</v>
      </c>
      <c r="I151" s="66" t="s">
        <v>432</v>
      </c>
      <c r="J151" s="103"/>
      <c r="K151" s="103">
        <v>0.34375</v>
      </c>
      <c r="O151" s="103">
        <v>0.34375</v>
      </c>
      <c r="P151" s="103"/>
      <c r="S151" s="102" t="s">
        <v>433</v>
      </c>
      <c r="T151" s="102" t="s">
        <v>86</v>
      </c>
      <c r="U151" s="102" t="s">
        <v>432</v>
      </c>
    </row>
    <row r="152" spans="1:21">
      <c r="A152" t="s">
        <v>430</v>
      </c>
      <c r="B152" s="65">
        <v>45813</v>
      </c>
      <c r="C152" s="102">
        <v>5400246667</v>
      </c>
      <c r="D152" s="66" t="s">
        <v>459</v>
      </c>
      <c r="F152" s="102" t="s">
        <v>85</v>
      </c>
      <c r="I152" s="66" t="s">
        <v>432</v>
      </c>
      <c r="J152" s="103"/>
      <c r="K152" s="103">
        <v>0.34375</v>
      </c>
      <c r="O152" s="103">
        <v>0.34375</v>
      </c>
      <c r="P152" s="103"/>
      <c r="S152" s="102" t="s">
        <v>433</v>
      </c>
      <c r="T152" s="102" t="s">
        <v>86</v>
      </c>
      <c r="U152" s="102" t="s">
        <v>432</v>
      </c>
    </row>
    <row r="153" spans="1:21">
      <c r="A153" t="s">
        <v>430</v>
      </c>
      <c r="B153" s="65">
        <v>45813</v>
      </c>
      <c r="C153" s="102">
        <v>5400246667</v>
      </c>
      <c r="D153" s="66" t="s">
        <v>435</v>
      </c>
      <c r="F153" s="102" t="s">
        <v>47</v>
      </c>
      <c r="I153" s="66" t="s">
        <v>432</v>
      </c>
      <c r="K153" s="103">
        <v>0.34375</v>
      </c>
      <c r="O153" s="103">
        <v>0.34375</v>
      </c>
      <c r="P153" s="103"/>
      <c r="S153" s="102" t="s">
        <v>433</v>
      </c>
      <c r="T153" s="102" t="s">
        <v>86</v>
      </c>
      <c r="U153" s="102" t="s">
        <v>432</v>
      </c>
    </row>
    <row r="154" spans="1:21">
      <c r="A154" t="s">
        <v>430</v>
      </c>
      <c r="B154" s="65">
        <v>45813</v>
      </c>
      <c r="C154" s="102">
        <v>5400246667</v>
      </c>
      <c r="D154" s="66" t="s">
        <v>461</v>
      </c>
      <c r="F154" s="102" t="s">
        <v>88</v>
      </c>
      <c r="I154" s="66" t="s">
        <v>432</v>
      </c>
      <c r="K154" s="103">
        <v>0.34375</v>
      </c>
      <c r="O154" s="103">
        <v>0.34375</v>
      </c>
      <c r="P154" s="103"/>
      <c r="S154" s="102" t="s">
        <v>433</v>
      </c>
      <c r="T154" s="102" t="s">
        <v>86</v>
      </c>
      <c r="U154" s="102" t="s">
        <v>432</v>
      </c>
    </row>
    <row r="155" spans="1:21">
      <c r="A155" t="s">
        <v>430</v>
      </c>
      <c r="B155" s="65">
        <v>45813</v>
      </c>
      <c r="C155" s="102">
        <v>5400246667</v>
      </c>
      <c r="D155" s="66" t="s">
        <v>460</v>
      </c>
      <c r="F155" s="102" t="s">
        <v>87</v>
      </c>
      <c r="I155" s="66" t="s">
        <v>432</v>
      </c>
      <c r="K155" s="103">
        <v>0.34375</v>
      </c>
      <c r="O155" s="103">
        <v>0.34375</v>
      </c>
      <c r="P155" s="103"/>
      <c r="S155" s="102" t="s">
        <v>433</v>
      </c>
      <c r="T155" s="102" t="s">
        <v>86</v>
      </c>
      <c r="U155" s="102" t="s">
        <v>432</v>
      </c>
    </row>
    <row r="156" spans="1:21">
      <c r="A156" t="s">
        <v>430</v>
      </c>
      <c r="B156" s="65">
        <v>45813</v>
      </c>
      <c r="C156" s="102">
        <v>5400261041</v>
      </c>
      <c r="D156" s="66" t="s">
        <v>462</v>
      </c>
      <c r="F156" s="102" t="s">
        <v>89</v>
      </c>
      <c r="I156" s="66" t="s">
        <v>432</v>
      </c>
      <c r="K156" s="103">
        <v>0.34375</v>
      </c>
      <c r="O156" s="103">
        <v>0.34375</v>
      </c>
      <c r="P156" s="103"/>
      <c r="S156" s="102" t="s">
        <v>433</v>
      </c>
      <c r="T156" s="102" t="s">
        <v>90</v>
      </c>
      <c r="U156" s="102" t="s">
        <v>432</v>
      </c>
    </row>
    <row r="157" spans="1:21">
      <c r="A157" t="s">
        <v>430</v>
      </c>
      <c r="B157" s="65">
        <v>45813</v>
      </c>
      <c r="C157" s="102">
        <v>5400257401</v>
      </c>
      <c r="D157" s="66" t="s">
        <v>431</v>
      </c>
      <c r="F157" s="102" t="s">
        <v>42</v>
      </c>
      <c r="I157" s="66" t="s">
        <v>432</v>
      </c>
      <c r="K157" s="103">
        <v>0.34375</v>
      </c>
      <c r="O157" s="103">
        <v>0.34375</v>
      </c>
      <c r="P157" s="103"/>
      <c r="S157" s="102" t="s">
        <v>433</v>
      </c>
      <c r="T157" s="102" t="s">
        <v>129</v>
      </c>
      <c r="U157" s="102" t="s">
        <v>432</v>
      </c>
    </row>
    <row r="158" spans="1:21">
      <c r="A158" t="s">
        <v>430</v>
      </c>
      <c r="B158" s="65">
        <v>45813</v>
      </c>
      <c r="C158" s="102">
        <v>5400257401</v>
      </c>
      <c r="D158" s="66" t="s">
        <v>456</v>
      </c>
      <c r="F158" s="102" t="s">
        <v>81</v>
      </c>
      <c r="I158" s="66" t="s">
        <v>432</v>
      </c>
      <c r="K158" s="103">
        <v>0.34375</v>
      </c>
      <c r="O158" s="103">
        <v>0.34375</v>
      </c>
      <c r="P158" s="103"/>
      <c r="S158" s="102" t="s">
        <v>433</v>
      </c>
      <c r="T158" s="102" t="s">
        <v>129</v>
      </c>
      <c r="U158" s="102" t="s">
        <v>432</v>
      </c>
    </row>
    <row r="159" spans="1:21">
      <c r="A159" t="s">
        <v>430</v>
      </c>
      <c r="B159" s="65">
        <v>45813</v>
      </c>
      <c r="C159" s="102">
        <v>5400257401</v>
      </c>
      <c r="D159" s="66" t="s">
        <v>464</v>
      </c>
      <c r="F159" s="102" t="s">
        <v>94</v>
      </c>
      <c r="I159" s="66" t="s">
        <v>432</v>
      </c>
      <c r="K159" s="103">
        <v>0.1145833333333333</v>
      </c>
      <c r="O159" s="103">
        <v>0.1145833333333333</v>
      </c>
      <c r="P159" s="103"/>
      <c r="S159" s="102" t="s">
        <v>433</v>
      </c>
      <c r="T159" s="102" t="s">
        <v>129</v>
      </c>
      <c r="U159" s="102" t="s">
        <v>432</v>
      </c>
    </row>
    <row r="160" spans="1:21">
      <c r="A160" t="s">
        <v>430</v>
      </c>
      <c r="B160" s="65">
        <v>45813</v>
      </c>
      <c r="C160" s="102">
        <v>5400257401</v>
      </c>
      <c r="D160" s="66" t="s">
        <v>464</v>
      </c>
      <c r="F160" s="102" t="s">
        <v>94</v>
      </c>
      <c r="I160" s="66" t="s">
        <v>432</v>
      </c>
      <c r="K160" s="103">
        <v>4.1666666666666657E-2</v>
      </c>
      <c r="O160" s="103">
        <v>4.1666666666666657E-2</v>
      </c>
      <c r="P160" s="103"/>
      <c r="S160" s="102" t="s">
        <v>433</v>
      </c>
      <c r="T160" s="102" t="s">
        <v>129</v>
      </c>
      <c r="U160" s="102" t="s">
        <v>432</v>
      </c>
    </row>
    <row r="161" spans="1:21">
      <c r="A161" t="s">
        <v>430</v>
      </c>
      <c r="B161" s="65">
        <v>45813</v>
      </c>
      <c r="C161" s="102">
        <v>5400255113</v>
      </c>
      <c r="D161" s="66" t="s">
        <v>469</v>
      </c>
      <c r="F161" s="102" t="s">
        <v>102</v>
      </c>
      <c r="I161" s="66" t="s">
        <v>432</v>
      </c>
      <c r="K161" s="103">
        <v>0.34375</v>
      </c>
      <c r="O161" s="103">
        <v>0.34375</v>
      </c>
      <c r="P161" s="103"/>
      <c r="S161" s="102" t="s">
        <v>433</v>
      </c>
      <c r="T161" s="102" t="s">
        <v>104</v>
      </c>
      <c r="U161" s="102" t="s">
        <v>432</v>
      </c>
    </row>
    <row r="162" spans="1:21">
      <c r="A162" t="s">
        <v>430</v>
      </c>
      <c r="B162" s="65">
        <v>45813</v>
      </c>
      <c r="C162" s="102">
        <v>5400255113</v>
      </c>
      <c r="D162" s="66" t="s">
        <v>470</v>
      </c>
      <c r="F162" s="102" t="s">
        <v>103</v>
      </c>
      <c r="I162" s="66" t="s">
        <v>432</v>
      </c>
      <c r="K162" s="103">
        <v>0.34375</v>
      </c>
      <c r="O162" s="103">
        <v>0.34375</v>
      </c>
      <c r="P162" s="103"/>
      <c r="S162" s="102" t="s">
        <v>433</v>
      </c>
      <c r="T162" s="102" t="s">
        <v>104</v>
      </c>
      <c r="U162" s="102" t="s">
        <v>432</v>
      </c>
    </row>
    <row r="163" spans="1:21">
      <c r="A163" t="s">
        <v>430</v>
      </c>
      <c r="B163" s="65">
        <v>45813</v>
      </c>
      <c r="C163" s="102">
        <v>5400253778</v>
      </c>
      <c r="D163" s="66" t="s">
        <v>467</v>
      </c>
      <c r="F163" s="102" t="s">
        <v>99</v>
      </c>
      <c r="I163" s="66" t="s">
        <v>432</v>
      </c>
      <c r="K163" s="103">
        <v>0.30208333333333331</v>
      </c>
      <c r="O163" s="103">
        <v>0.30208333333333331</v>
      </c>
      <c r="P163" s="103"/>
      <c r="S163" s="102" t="s">
        <v>433</v>
      </c>
      <c r="T163" s="102" t="s">
        <v>101</v>
      </c>
      <c r="U163" s="102" t="s">
        <v>432</v>
      </c>
    </row>
    <row r="164" spans="1:21">
      <c r="A164" t="s">
        <v>430</v>
      </c>
      <c r="B164" s="65">
        <v>45813</v>
      </c>
      <c r="C164" s="102">
        <v>5400253778</v>
      </c>
      <c r="D164" s="66" t="s">
        <v>466</v>
      </c>
      <c r="F164" s="102" t="s">
        <v>97</v>
      </c>
      <c r="I164" s="66" t="s">
        <v>432</v>
      </c>
      <c r="K164" s="103">
        <v>0.30208333333333331</v>
      </c>
      <c r="O164" s="103">
        <v>0.30208333333333331</v>
      </c>
      <c r="P164" s="103"/>
      <c r="S164" s="102" t="s">
        <v>433</v>
      </c>
      <c r="T164" s="102" t="s">
        <v>101</v>
      </c>
      <c r="U164" s="102" t="s">
        <v>432</v>
      </c>
    </row>
    <row r="165" spans="1:21">
      <c r="A165" t="s">
        <v>430</v>
      </c>
      <c r="B165" s="65">
        <v>45813</v>
      </c>
      <c r="C165" s="102">
        <v>5400255118</v>
      </c>
      <c r="D165" s="66" t="s">
        <v>465</v>
      </c>
      <c r="F165" s="102" t="s">
        <v>96</v>
      </c>
      <c r="I165" s="66" t="s">
        <v>432</v>
      </c>
      <c r="J165" s="103"/>
      <c r="K165" s="103">
        <v>0.34375</v>
      </c>
      <c r="O165" s="103">
        <v>0.34375</v>
      </c>
      <c r="S165" s="102" t="s">
        <v>433</v>
      </c>
      <c r="T165" s="102" t="s">
        <v>98</v>
      </c>
      <c r="U165" s="102" t="s">
        <v>432</v>
      </c>
    </row>
    <row r="166" spans="1:21">
      <c r="A166" t="s">
        <v>430</v>
      </c>
      <c r="B166" s="65">
        <v>45813</v>
      </c>
      <c r="C166" s="102">
        <v>5400255118</v>
      </c>
      <c r="D166" s="66" t="s">
        <v>438</v>
      </c>
      <c r="F166" s="102" t="s">
        <v>52</v>
      </c>
      <c r="I166" s="66" t="s">
        <v>432</v>
      </c>
      <c r="J166" s="103"/>
      <c r="K166" s="103">
        <v>0.34375</v>
      </c>
      <c r="O166" s="103">
        <v>0.34375</v>
      </c>
      <c r="S166" s="102" t="s">
        <v>433</v>
      </c>
      <c r="T166" s="102" t="s">
        <v>98</v>
      </c>
      <c r="U166" s="102" t="s">
        <v>432</v>
      </c>
    </row>
    <row r="167" spans="1:21">
      <c r="A167" t="s">
        <v>430</v>
      </c>
      <c r="B167" s="65">
        <v>45813</v>
      </c>
      <c r="C167" s="102">
        <v>5400255115</v>
      </c>
      <c r="D167" s="66" t="s">
        <v>468</v>
      </c>
      <c r="F167" s="102" t="s">
        <v>100</v>
      </c>
      <c r="I167" s="66" t="s">
        <v>432</v>
      </c>
      <c r="J167" s="103"/>
      <c r="K167" s="103">
        <v>0.34375</v>
      </c>
      <c r="O167" s="103">
        <v>0.34375</v>
      </c>
      <c r="S167" s="102" t="s">
        <v>433</v>
      </c>
      <c r="T167" s="102" t="s">
        <v>95</v>
      </c>
      <c r="U167" s="102" t="s">
        <v>432</v>
      </c>
    </row>
    <row r="168" spans="1:21">
      <c r="A168" t="s">
        <v>430</v>
      </c>
      <c r="B168" s="65">
        <v>45813</v>
      </c>
      <c r="C168" s="102">
        <v>5400255115</v>
      </c>
      <c r="D168" s="66" t="s">
        <v>457</v>
      </c>
      <c r="F168" s="102" t="s">
        <v>82</v>
      </c>
      <c r="I168" s="66" t="s">
        <v>432</v>
      </c>
      <c r="J168" s="103"/>
      <c r="K168" s="103">
        <v>0.34375</v>
      </c>
      <c r="O168" s="103">
        <v>0.34375</v>
      </c>
      <c r="S168" s="102" t="s">
        <v>433</v>
      </c>
      <c r="T168" s="102" t="s">
        <v>95</v>
      </c>
      <c r="U168" s="102" t="s">
        <v>432</v>
      </c>
    </row>
    <row r="169" spans="1:21">
      <c r="A169" t="s">
        <v>430</v>
      </c>
      <c r="B169" s="65">
        <v>45813</v>
      </c>
      <c r="C169" s="102">
        <v>5400257845</v>
      </c>
      <c r="D169" s="66" t="s">
        <v>471</v>
      </c>
      <c r="F169" s="102" t="s">
        <v>105</v>
      </c>
      <c r="I169" s="66" t="s">
        <v>432</v>
      </c>
      <c r="K169" s="103">
        <v>0.34375</v>
      </c>
      <c r="O169" s="103">
        <v>0.34375</v>
      </c>
      <c r="S169" s="102" t="s">
        <v>433</v>
      </c>
      <c r="T169" s="102" t="s">
        <v>130</v>
      </c>
      <c r="U169" s="102" t="s">
        <v>432</v>
      </c>
    </row>
    <row r="170" spans="1:21">
      <c r="A170" t="s">
        <v>430</v>
      </c>
      <c r="B170" s="65">
        <v>45813</v>
      </c>
      <c r="C170" s="102">
        <v>5400257845</v>
      </c>
      <c r="D170" s="66" t="s">
        <v>440</v>
      </c>
      <c r="F170" s="102" t="s">
        <v>55</v>
      </c>
      <c r="I170" s="66" t="s">
        <v>432</v>
      </c>
      <c r="K170" s="103">
        <v>0.34375</v>
      </c>
      <c r="O170" s="103">
        <v>0.34375</v>
      </c>
      <c r="S170" s="102" t="s">
        <v>433</v>
      </c>
      <c r="T170" s="102" t="s">
        <v>130</v>
      </c>
      <c r="U170" s="102" t="s">
        <v>432</v>
      </c>
    </row>
    <row r="171" spans="1:21">
      <c r="A171" t="s">
        <v>430</v>
      </c>
      <c r="B171" s="65">
        <v>45813</v>
      </c>
      <c r="C171" s="102">
        <v>404</v>
      </c>
      <c r="D171" s="66" t="s">
        <v>472</v>
      </c>
      <c r="F171" s="102" t="s">
        <v>107</v>
      </c>
      <c r="I171" s="66" t="s">
        <v>432</v>
      </c>
      <c r="J171" s="103">
        <v>0.34375</v>
      </c>
      <c r="K171" s="103"/>
      <c r="M171" s="103">
        <v>0.1041666666666667</v>
      </c>
      <c r="O171" s="103">
        <v>0.44791666666666669</v>
      </c>
      <c r="S171" s="102" t="s">
        <v>433</v>
      </c>
      <c r="T171" s="102" t="s">
        <v>62</v>
      </c>
      <c r="U171" s="102" t="s">
        <v>432</v>
      </c>
    </row>
    <row r="172" spans="1:21">
      <c r="A172" t="s">
        <v>430</v>
      </c>
      <c r="B172" s="65">
        <v>45813</v>
      </c>
      <c r="C172" s="102">
        <v>404</v>
      </c>
      <c r="D172" s="66" t="s">
        <v>473</v>
      </c>
      <c r="F172" s="102" t="s">
        <v>108</v>
      </c>
      <c r="I172" s="66" t="s">
        <v>432</v>
      </c>
      <c r="J172" s="103">
        <v>0.34375</v>
      </c>
      <c r="K172" s="103"/>
      <c r="O172" s="103">
        <v>0.34375</v>
      </c>
      <c r="S172" s="102" t="s">
        <v>433</v>
      </c>
      <c r="T172" s="102" t="s">
        <v>62</v>
      </c>
      <c r="U172" s="102" t="s">
        <v>432</v>
      </c>
    </row>
    <row r="173" spans="1:21">
      <c r="A173" t="s">
        <v>430</v>
      </c>
      <c r="B173" s="65">
        <v>45813</v>
      </c>
      <c r="C173" s="102">
        <v>404</v>
      </c>
      <c r="D173" s="66" t="s">
        <v>476</v>
      </c>
      <c r="F173" s="102" t="s">
        <v>112</v>
      </c>
      <c r="I173" s="66" t="s">
        <v>432</v>
      </c>
      <c r="J173" s="103">
        <v>0.34375</v>
      </c>
      <c r="K173" s="103"/>
      <c r="O173" s="103">
        <v>0.34375</v>
      </c>
      <c r="S173" s="102" t="s">
        <v>433</v>
      </c>
      <c r="T173" s="102" t="s">
        <v>62</v>
      </c>
      <c r="U173" s="102" t="s">
        <v>432</v>
      </c>
    </row>
    <row r="174" spans="1:21">
      <c r="A174" t="s">
        <v>430</v>
      </c>
      <c r="B174" s="65">
        <v>45813</v>
      </c>
      <c r="C174" s="102">
        <v>404</v>
      </c>
      <c r="D174" s="66" t="s">
        <v>445</v>
      </c>
      <c r="F174" s="102" t="s">
        <v>63</v>
      </c>
      <c r="I174" s="66" t="s">
        <v>432</v>
      </c>
      <c r="J174" s="103">
        <v>6.25E-2</v>
      </c>
      <c r="K174" s="103"/>
      <c r="O174" s="103">
        <v>6.25E-2</v>
      </c>
      <c r="S174" s="102" t="s">
        <v>433</v>
      </c>
      <c r="T174" s="102" t="s">
        <v>62</v>
      </c>
      <c r="U174" s="102" t="s">
        <v>432</v>
      </c>
    </row>
    <row r="175" spans="1:21">
      <c r="A175" t="s">
        <v>430</v>
      </c>
      <c r="B175" s="65">
        <v>45813</v>
      </c>
      <c r="C175" s="102">
        <v>404</v>
      </c>
      <c r="D175" s="66" t="s">
        <v>445</v>
      </c>
      <c r="F175" s="102" t="s">
        <v>63</v>
      </c>
      <c r="I175" s="66" t="s">
        <v>432</v>
      </c>
      <c r="J175" s="103">
        <v>2.0833333333333329E-2</v>
      </c>
      <c r="K175" s="103"/>
      <c r="O175" s="103">
        <v>2.0833333333333329E-2</v>
      </c>
      <c r="S175" s="102" t="s">
        <v>433</v>
      </c>
      <c r="T175" s="102" t="s">
        <v>62</v>
      </c>
      <c r="U175" s="102" t="s">
        <v>432</v>
      </c>
    </row>
    <row r="176" spans="1:21">
      <c r="A176" t="s">
        <v>430</v>
      </c>
      <c r="B176" s="65">
        <v>45813</v>
      </c>
      <c r="C176" s="102">
        <v>404</v>
      </c>
      <c r="D176" s="66" t="s">
        <v>474</v>
      </c>
      <c r="F176" s="102" t="s">
        <v>109</v>
      </c>
      <c r="I176" s="66" t="s">
        <v>432</v>
      </c>
      <c r="J176" s="103">
        <v>0.34375</v>
      </c>
      <c r="K176" s="103"/>
      <c r="M176" s="103">
        <v>4.1666666666666657E-2</v>
      </c>
      <c r="O176" s="103">
        <v>0.38541666666666669</v>
      </c>
      <c r="S176" s="102" t="s">
        <v>433</v>
      </c>
      <c r="T176" s="102" t="s">
        <v>62</v>
      </c>
      <c r="U176" s="102" t="s">
        <v>432</v>
      </c>
    </row>
    <row r="177" spans="1:21">
      <c r="A177" t="s">
        <v>430</v>
      </c>
      <c r="B177" s="65">
        <v>45813</v>
      </c>
      <c r="C177" s="102">
        <v>404</v>
      </c>
      <c r="D177" s="66" t="s">
        <v>436</v>
      </c>
      <c r="F177" s="102" t="s">
        <v>50</v>
      </c>
      <c r="I177" s="66" t="s">
        <v>432</v>
      </c>
      <c r="J177" s="103">
        <v>0.25</v>
      </c>
      <c r="K177" s="103"/>
      <c r="O177" s="103">
        <v>0.25</v>
      </c>
      <c r="S177" s="102" t="s">
        <v>433</v>
      </c>
      <c r="T177" s="102" t="s">
        <v>62</v>
      </c>
      <c r="U177" s="102" t="s">
        <v>432</v>
      </c>
    </row>
    <row r="178" spans="1:21">
      <c r="A178" t="s">
        <v>430</v>
      </c>
      <c r="B178" s="65">
        <v>45813</v>
      </c>
      <c r="C178" s="102">
        <v>404</v>
      </c>
      <c r="D178" s="66" t="s">
        <v>477</v>
      </c>
      <c r="F178" s="102" t="s">
        <v>113</v>
      </c>
      <c r="I178" s="66" t="s">
        <v>432</v>
      </c>
      <c r="J178" s="103">
        <v>0.25</v>
      </c>
      <c r="K178" s="103"/>
      <c r="O178" s="103">
        <v>0.25</v>
      </c>
      <c r="S178" s="102" t="s">
        <v>433</v>
      </c>
      <c r="T178" s="102" t="s">
        <v>62</v>
      </c>
      <c r="U178" s="102" t="s">
        <v>432</v>
      </c>
    </row>
    <row r="179" spans="1:21">
      <c r="A179" t="s">
        <v>430</v>
      </c>
      <c r="B179" s="65">
        <v>45813</v>
      </c>
      <c r="C179" s="102">
        <v>404</v>
      </c>
      <c r="D179" s="66" t="s">
        <v>436</v>
      </c>
      <c r="F179" s="102" t="s">
        <v>50</v>
      </c>
      <c r="I179" s="66" t="s">
        <v>432</v>
      </c>
      <c r="J179" s="103">
        <v>9.375E-2</v>
      </c>
      <c r="K179" s="103"/>
      <c r="O179" s="103">
        <v>9.375E-2</v>
      </c>
      <c r="S179" s="102" t="s">
        <v>433</v>
      </c>
      <c r="T179" s="102" t="s">
        <v>116</v>
      </c>
      <c r="U179" s="102" t="s">
        <v>432</v>
      </c>
    </row>
    <row r="180" spans="1:21">
      <c r="A180" t="s">
        <v>430</v>
      </c>
      <c r="B180" s="65">
        <v>45813</v>
      </c>
      <c r="C180" s="102">
        <v>404</v>
      </c>
      <c r="D180" s="66" t="s">
        <v>477</v>
      </c>
      <c r="F180" s="102" t="s">
        <v>113</v>
      </c>
      <c r="I180" s="66" t="s">
        <v>432</v>
      </c>
      <c r="J180" s="103">
        <v>9.375E-2</v>
      </c>
      <c r="K180" s="103"/>
      <c r="O180" s="103">
        <v>9.375E-2</v>
      </c>
      <c r="S180" s="102" t="s">
        <v>433</v>
      </c>
      <c r="T180" s="102" t="s">
        <v>116</v>
      </c>
      <c r="U180" s="102" t="s">
        <v>432</v>
      </c>
    </row>
    <row r="181" spans="1:21">
      <c r="A181" t="s">
        <v>430</v>
      </c>
      <c r="B181" s="65">
        <v>45813</v>
      </c>
      <c r="C181" s="102" t="s">
        <v>294</v>
      </c>
      <c r="D181" s="66" t="s">
        <v>475</v>
      </c>
      <c r="F181" s="102" t="s">
        <v>110</v>
      </c>
      <c r="I181" s="66" t="s">
        <v>432</v>
      </c>
      <c r="J181" s="103"/>
      <c r="K181" s="103">
        <v>0.34375</v>
      </c>
      <c r="M181" s="103">
        <v>8.3333333333333329E-2</v>
      </c>
      <c r="O181" s="103">
        <v>0.42708333333333331</v>
      </c>
      <c r="S181" s="102" t="s">
        <v>433</v>
      </c>
      <c r="T181" s="102" t="s">
        <v>111</v>
      </c>
      <c r="U181" s="102" t="s">
        <v>432</v>
      </c>
    </row>
    <row r="182" spans="1:21">
      <c r="A182" t="s">
        <v>430</v>
      </c>
      <c r="B182" s="65">
        <v>45813</v>
      </c>
      <c r="C182" s="102">
        <v>404</v>
      </c>
      <c r="D182" s="66" t="s">
        <v>443</v>
      </c>
      <c r="F182" s="102" t="s">
        <v>58</v>
      </c>
      <c r="I182" s="66" t="s">
        <v>432</v>
      </c>
      <c r="J182" s="103">
        <v>2.0833333333333329E-2</v>
      </c>
      <c r="K182" s="103"/>
      <c r="O182" s="103">
        <v>2.0833333333333329E-2</v>
      </c>
      <c r="S182" s="102" t="s">
        <v>433</v>
      </c>
      <c r="T182" s="102" t="s">
        <v>62</v>
      </c>
      <c r="U182" s="102" t="s">
        <v>432</v>
      </c>
    </row>
    <row r="183" spans="1:21">
      <c r="A183" t="s">
        <v>430</v>
      </c>
      <c r="B183" s="65">
        <v>45813</v>
      </c>
      <c r="C183" s="102">
        <v>404</v>
      </c>
      <c r="D183" s="66" t="s">
        <v>458</v>
      </c>
      <c r="F183" s="102" t="s">
        <v>84</v>
      </c>
      <c r="I183" s="66" t="s">
        <v>432</v>
      </c>
      <c r="J183" s="103">
        <v>0.34375</v>
      </c>
      <c r="K183" s="103"/>
      <c r="O183" s="103">
        <v>0.34375</v>
      </c>
      <c r="S183" s="102" t="s">
        <v>433</v>
      </c>
      <c r="T183" s="102" t="s">
        <v>62</v>
      </c>
      <c r="U183" s="102" t="s">
        <v>432</v>
      </c>
    </row>
    <row r="184" spans="1:21">
      <c r="A184" t="s">
        <v>430</v>
      </c>
      <c r="B184" s="65">
        <v>45813</v>
      </c>
      <c r="C184" s="102">
        <v>404</v>
      </c>
      <c r="D184" s="66" t="s">
        <v>441</v>
      </c>
      <c r="F184" s="102" t="s">
        <v>56</v>
      </c>
      <c r="I184" s="66" t="s">
        <v>432</v>
      </c>
      <c r="J184" s="103">
        <v>0.34375</v>
      </c>
      <c r="K184" s="103"/>
      <c r="O184" s="103">
        <v>0.34375</v>
      </c>
      <c r="S184" s="102" t="s">
        <v>433</v>
      </c>
      <c r="T184" s="102" t="s">
        <v>62</v>
      </c>
      <c r="U184" s="102" t="s">
        <v>432</v>
      </c>
    </row>
    <row r="185" spans="1:21">
      <c r="A185" t="s">
        <v>430</v>
      </c>
      <c r="B185" s="65">
        <v>45813</v>
      </c>
      <c r="C185" s="102">
        <v>5400261337</v>
      </c>
      <c r="D185" s="66" t="s">
        <v>481</v>
      </c>
      <c r="F185" s="102" t="s">
        <v>132</v>
      </c>
      <c r="I185" s="66" t="s">
        <v>432</v>
      </c>
      <c r="K185" s="103">
        <v>0.14583333333333329</v>
      </c>
      <c r="N185" s="103"/>
      <c r="O185" s="103">
        <v>0.14583333333333329</v>
      </c>
      <c r="S185" s="102" t="s">
        <v>433</v>
      </c>
      <c r="T185" s="102" t="s">
        <v>134</v>
      </c>
      <c r="U185" s="102" t="s">
        <v>432</v>
      </c>
    </row>
    <row r="186" spans="1:21">
      <c r="A186" t="s">
        <v>430</v>
      </c>
      <c r="B186" s="65">
        <v>45813</v>
      </c>
      <c r="C186" s="102">
        <v>5400261337</v>
      </c>
      <c r="D186" s="66" t="s">
        <v>482</v>
      </c>
      <c r="F186" s="102" t="s">
        <v>133</v>
      </c>
      <c r="I186" s="66" t="s">
        <v>432</v>
      </c>
      <c r="K186" s="103">
        <v>0.14583333333333329</v>
      </c>
      <c r="N186" s="103"/>
      <c r="O186" s="103">
        <v>0.14583333333333329</v>
      </c>
      <c r="S186" s="102" t="s">
        <v>433</v>
      </c>
      <c r="T186" s="102" t="s">
        <v>134</v>
      </c>
      <c r="U186" s="102" t="s">
        <v>432</v>
      </c>
    </row>
    <row r="187" spans="1:21">
      <c r="A187" t="s">
        <v>430</v>
      </c>
      <c r="B187" s="65">
        <v>45814</v>
      </c>
      <c r="C187" s="102">
        <v>404</v>
      </c>
      <c r="D187" s="66" t="s">
        <v>478</v>
      </c>
      <c r="F187" s="102" t="s">
        <v>114</v>
      </c>
      <c r="I187" s="66" t="s">
        <v>432</v>
      </c>
      <c r="J187" s="103"/>
      <c r="K187" s="103"/>
      <c r="N187" s="103"/>
      <c r="O187" s="103">
        <v>0.20833333333333329</v>
      </c>
      <c r="P187" s="103">
        <v>0.20833333333333329</v>
      </c>
      <c r="S187" s="102" t="s">
        <v>433</v>
      </c>
      <c r="T187" s="102" t="s">
        <v>53</v>
      </c>
      <c r="U187" s="102" t="s">
        <v>432</v>
      </c>
    </row>
    <row r="188" spans="1:21">
      <c r="A188" t="s">
        <v>430</v>
      </c>
      <c r="B188" s="65">
        <v>45814</v>
      </c>
      <c r="C188" s="102">
        <v>404</v>
      </c>
      <c r="D188" s="66" t="s">
        <v>434</v>
      </c>
      <c r="F188" s="102" t="s">
        <v>43</v>
      </c>
      <c r="I188" s="66" t="s">
        <v>432</v>
      </c>
      <c r="J188" s="103"/>
      <c r="K188" s="103"/>
      <c r="N188" s="103"/>
      <c r="O188" s="103">
        <v>0.20833333333333329</v>
      </c>
      <c r="P188" s="103">
        <v>0.20833333333333329</v>
      </c>
      <c r="S188" s="102" t="s">
        <v>433</v>
      </c>
      <c r="T188" s="102" t="s">
        <v>53</v>
      </c>
      <c r="U188" s="102" t="s">
        <v>432</v>
      </c>
    </row>
    <row r="189" spans="1:21">
      <c r="A189" t="s">
        <v>430</v>
      </c>
      <c r="B189" s="65">
        <v>45814</v>
      </c>
      <c r="C189" s="102">
        <v>404</v>
      </c>
      <c r="D189" s="66" t="s">
        <v>444</v>
      </c>
      <c r="F189" s="102" t="s">
        <v>59</v>
      </c>
      <c r="I189" s="66" t="s">
        <v>432</v>
      </c>
      <c r="J189" s="103"/>
      <c r="K189" s="103"/>
      <c r="O189" s="103">
        <v>0.20833333333333329</v>
      </c>
      <c r="P189" s="103">
        <v>0.20833333333333329</v>
      </c>
      <c r="S189" s="102" t="s">
        <v>433</v>
      </c>
      <c r="T189" s="102" t="s">
        <v>53</v>
      </c>
      <c r="U189" s="102" t="s">
        <v>432</v>
      </c>
    </row>
    <row r="190" spans="1:21">
      <c r="A190" t="s">
        <v>430</v>
      </c>
      <c r="B190" s="65">
        <v>45814</v>
      </c>
      <c r="C190" s="102">
        <v>404</v>
      </c>
      <c r="D190" s="66" t="s">
        <v>440</v>
      </c>
      <c r="F190" s="102" t="s">
        <v>55</v>
      </c>
      <c r="I190" s="66" t="s">
        <v>432</v>
      </c>
      <c r="J190" s="103"/>
      <c r="K190" s="103"/>
      <c r="O190" s="103">
        <v>0.20833333333333329</v>
      </c>
      <c r="P190" s="103">
        <v>0.20833333333333329</v>
      </c>
      <c r="S190" s="102" t="s">
        <v>433</v>
      </c>
      <c r="T190" s="102" t="s">
        <v>53</v>
      </c>
      <c r="U190" s="102" t="s">
        <v>432</v>
      </c>
    </row>
    <row r="191" spans="1:21">
      <c r="A191" t="s">
        <v>430</v>
      </c>
      <c r="B191" s="65">
        <v>45814</v>
      </c>
      <c r="C191" s="102">
        <v>404</v>
      </c>
      <c r="D191" s="66" t="s">
        <v>470</v>
      </c>
      <c r="F191" s="102" t="s">
        <v>103</v>
      </c>
      <c r="I191" s="66" t="s">
        <v>432</v>
      </c>
      <c r="K191" s="103"/>
      <c r="O191" s="103">
        <v>0.20833333333333329</v>
      </c>
      <c r="P191" s="103">
        <v>0.20833333333333329</v>
      </c>
      <c r="S191" s="102" t="s">
        <v>433</v>
      </c>
      <c r="T191" s="102" t="s">
        <v>53</v>
      </c>
      <c r="U191" s="102" t="s">
        <v>432</v>
      </c>
    </row>
    <row r="192" spans="1:21">
      <c r="A192" t="s">
        <v>430</v>
      </c>
      <c r="B192" s="65">
        <v>45814</v>
      </c>
      <c r="C192" s="102">
        <v>404</v>
      </c>
      <c r="D192" s="66" t="s">
        <v>437</v>
      </c>
      <c r="F192" s="102" t="s">
        <v>51</v>
      </c>
      <c r="I192" s="66" t="s">
        <v>432</v>
      </c>
      <c r="K192" s="103"/>
      <c r="O192" s="103">
        <v>0.20833333333333329</v>
      </c>
      <c r="P192" s="103">
        <v>0.20833333333333329</v>
      </c>
      <c r="S192" s="102" t="s">
        <v>433</v>
      </c>
      <c r="T192" s="102" t="s">
        <v>53</v>
      </c>
      <c r="U192" s="102" t="s">
        <v>432</v>
      </c>
    </row>
    <row r="193" spans="1:21">
      <c r="A193" t="s">
        <v>430</v>
      </c>
      <c r="B193" s="65">
        <v>45814</v>
      </c>
      <c r="C193" s="102">
        <v>404</v>
      </c>
      <c r="D193" s="66" t="s">
        <v>477</v>
      </c>
      <c r="F193" s="102" t="s">
        <v>113</v>
      </c>
      <c r="I193" s="66" t="s">
        <v>432</v>
      </c>
      <c r="K193" s="103"/>
      <c r="O193" s="103">
        <v>0.20833333333333329</v>
      </c>
      <c r="P193" s="103">
        <v>0.20833333333333329</v>
      </c>
      <c r="S193" s="102" t="s">
        <v>433</v>
      </c>
      <c r="T193" s="102" t="s">
        <v>53</v>
      </c>
      <c r="U193" s="102" t="s">
        <v>432</v>
      </c>
    </row>
    <row r="194" spans="1:21">
      <c r="A194" t="s">
        <v>430</v>
      </c>
      <c r="B194" s="65">
        <v>45814</v>
      </c>
      <c r="C194" s="102">
        <v>404</v>
      </c>
      <c r="D194" s="66" t="s">
        <v>439</v>
      </c>
      <c r="F194" s="102" t="s">
        <v>54</v>
      </c>
      <c r="I194" s="66" t="s">
        <v>432</v>
      </c>
      <c r="K194" s="103"/>
      <c r="O194" s="103">
        <v>0.20833333333333329</v>
      </c>
      <c r="Q194" s="103">
        <v>0.20833333333333329</v>
      </c>
      <c r="S194" s="102" t="s">
        <v>433</v>
      </c>
      <c r="T194" s="102" t="s">
        <v>22</v>
      </c>
      <c r="U194" s="102" t="s">
        <v>432</v>
      </c>
    </row>
    <row r="195" spans="1:21">
      <c r="A195" t="s">
        <v>430</v>
      </c>
      <c r="B195" s="65">
        <v>45814</v>
      </c>
      <c r="C195" s="102">
        <v>404</v>
      </c>
      <c r="D195" s="66" t="s">
        <v>442</v>
      </c>
      <c r="F195" s="102" t="s">
        <v>57</v>
      </c>
      <c r="I195" s="66" t="s">
        <v>432</v>
      </c>
      <c r="K195" s="103"/>
      <c r="O195" s="103">
        <v>0.20833333333333329</v>
      </c>
      <c r="Q195" s="103">
        <v>0.20833333333333329</v>
      </c>
      <c r="S195" s="102" t="s">
        <v>433</v>
      </c>
      <c r="T195" s="102" t="s">
        <v>22</v>
      </c>
      <c r="U195" s="102" t="s">
        <v>432</v>
      </c>
    </row>
    <row r="196" spans="1:21">
      <c r="A196" t="s">
        <v>430</v>
      </c>
      <c r="B196" s="65">
        <v>45814</v>
      </c>
      <c r="C196" s="102">
        <v>5400255234</v>
      </c>
      <c r="D196" s="66" t="s">
        <v>443</v>
      </c>
      <c r="F196" s="102" t="s">
        <v>58</v>
      </c>
      <c r="I196" s="66" t="s">
        <v>432</v>
      </c>
      <c r="K196" s="103">
        <v>0.20833333333333329</v>
      </c>
      <c r="O196" s="103">
        <v>0.20833333333333329</v>
      </c>
      <c r="Q196" s="103"/>
      <c r="S196" s="102" t="s">
        <v>433</v>
      </c>
      <c r="T196" s="102" t="s">
        <v>117</v>
      </c>
      <c r="U196" s="102" t="s">
        <v>432</v>
      </c>
    </row>
    <row r="197" spans="1:21">
      <c r="A197" t="s">
        <v>430</v>
      </c>
      <c r="B197" s="65">
        <v>45814</v>
      </c>
      <c r="C197" s="102">
        <v>5400255234</v>
      </c>
      <c r="D197" s="66" t="s">
        <v>463</v>
      </c>
      <c r="F197" s="102" t="s">
        <v>92</v>
      </c>
      <c r="I197" s="66" t="s">
        <v>432</v>
      </c>
      <c r="K197" s="103">
        <v>0.20833333333333329</v>
      </c>
      <c r="O197" s="103">
        <v>0.20833333333333329</v>
      </c>
      <c r="Q197" s="103"/>
      <c r="S197" s="102" t="s">
        <v>433</v>
      </c>
      <c r="T197" s="102" t="s">
        <v>117</v>
      </c>
      <c r="U197" s="102" t="s">
        <v>432</v>
      </c>
    </row>
    <row r="198" spans="1:21">
      <c r="A198" t="s">
        <v>430</v>
      </c>
      <c r="B198" s="65">
        <v>45814</v>
      </c>
      <c r="C198" s="102">
        <v>5400255372</v>
      </c>
      <c r="D198" s="66" t="s">
        <v>454</v>
      </c>
      <c r="F198" s="102" t="s">
        <v>77</v>
      </c>
      <c r="I198" s="66" t="s">
        <v>432</v>
      </c>
      <c r="K198" s="103">
        <v>0.20833333333333329</v>
      </c>
      <c r="O198" s="103">
        <v>0.20833333333333329</v>
      </c>
      <c r="Q198" s="103"/>
      <c r="R198" s="103"/>
      <c r="S198" s="102" t="s">
        <v>433</v>
      </c>
      <c r="T198" s="102" t="s">
        <v>79</v>
      </c>
      <c r="U198" s="102" t="s">
        <v>432</v>
      </c>
    </row>
    <row r="199" spans="1:21">
      <c r="A199" t="s">
        <v>430</v>
      </c>
      <c r="B199" s="65">
        <v>45814</v>
      </c>
      <c r="C199" s="102">
        <v>5400255372</v>
      </c>
      <c r="D199" s="66" t="s">
        <v>455</v>
      </c>
      <c r="F199" s="102" t="s">
        <v>78</v>
      </c>
      <c r="I199" s="66" t="s">
        <v>432</v>
      </c>
      <c r="K199" s="103">
        <v>0.20833333333333329</v>
      </c>
      <c r="O199" s="103">
        <v>0.20833333333333329</v>
      </c>
      <c r="Q199" s="103"/>
      <c r="R199" s="103"/>
      <c r="S199" s="102" t="s">
        <v>433</v>
      </c>
      <c r="T199" s="102" t="s">
        <v>79</v>
      </c>
      <c r="U199" s="102" t="s">
        <v>432</v>
      </c>
    </row>
    <row r="200" spans="1:21">
      <c r="A200" t="s">
        <v>430</v>
      </c>
      <c r="B200" s="65">
        <v>45814</v>
      </c>
      <c r="C200" s="102">
        <v>5400255117</v>
      </c>
      <c r="D200" s="66" t="s">
        <v>449</v>
      </c>
      <c r="F200" s="102" t="s">
        <v>68</v>
      </c>
      <c r="I200" s="66" t="s">
        <v>432</v>
      </c>
      <c r="J200" s="103"/>
      <c r="K200" s="103">
        <v>0.20833333333333329</v>
      </c>
      <c r="O200" s="103">
        <v>0.20833333333333329</v>
      </c>
      <c r="S200" s="102" t="s">
        <v>433</v>
      </c>
      <c r="T200" s="102" t="s">
        <v>71</v>
      </c>
      <c r="U200" s="102" t="s">
        <v>432</v>
      </c>
    </row>
    <row r="201" spans="1:21">
      <c r="A201" t="s">
        <v>430</v>
      </c>
      <c r="B201" s="65">
        <v>45814</v>
      </c>
      <c r="C201" s="102">
        <v>5400255117</v>
      </c>
      <c r="D201" s="66" t="s">
        <v>450</v>
      </c>
      <c r="F201" s="102" t="s">
        <v>69</v>
      </c>
      <c r="I201" s="66" t="s">
        <v>432</v>
      </c>
      <c r="J201" s="103"/>
      <c r="K201" s="103">
        <v>0.20833333333333329</v>
      </c>
      <c r="O201" s="103">
        <v>0.20833333333333329</v>
      </c>
      <c r="S201" s="102" t="s">
        <v>433</v>
      </c>
      <c r="T201" s="102" t="s">
        <v>71</v>
      </c>
      <c r="U201" s="102" t="s">
        <v>432</v>
      </c>
    </row>
    <row r="202" spans="1:21">
      <c r="A202" t="s">
        <v>430</v>
      </c>
      <c r="B202" s="65">
        <v>45814</v>
      </c>
      <c r="C202" s="102">
        <v>5400252633</v>
      </c>
      <c r="D202" s="66" t="s">
        <v>451</v>
      </c>
      <c r="F202" s="102" t="s">
        <v>72</v>
      </c>
      <c r="I202" s="66" t="s">
        <v>432</v>
      </c>
      <c r="K202" s="103">
        <v>0.20833333333333329</v>
      </c>
      <c r="O202" s="103">
        <v>0.20833333333333329</v>
      </c>
      <c r="S202" s="102" t="s">
        <v>433</v>
      </c>
      <c r="T202" s="102" t="s">
        <v>135</v>
      </c>
      <c r="U202" s="102" t="s">
        <v>432</v>
      </c>
    </row>
    <row r="203" spans="1:21">
      <c r="A203" t="s">
        <v>430</v>
      </c>
      <c r="B203" s="65">
        <v>45814</v>
      </c>
      <c r="C203" s="102">
        <v>5400252633</v>
      </c>
      <c r="D203" s="66" t="s">
        <v>452</v>
      </c>
      <c r="F203" s="102" t="s">
        <v>73</v>
      </c>
      <c r="I203" s="66" t="s">
        <v>432</v>
      </c>
      <c r="K203" s="103">
        <v>0.20833333333333329</v>
      </c>
      <c r="O203" s="103">
        <v>0.20833333333333329</v>
      </c>
      <c r="S203" s="102" t="s">
        <v>433</v>
      </c>
      <c r="T203" s="102" t="s">
        <v>135</v>
      </c>
      <c r="U203" s="102" t="s">
        <v>432</v>
      </c>
    </row>
    <row r="204" spans="1:21">
      <c r="A204" t="s">
        <v>430</v>
      </c>
      <c r="B204" s="65">
        <v>45814</v>
      </c>
      <c r="C204" s="102" t="s">
        <v>137</v>
      </c>
      <c r="D204" s="66" t="s">
        <v>451</v>
      </c>
      <c r="F204" s="102" t="s">
        <v>72</v>
      </c>
      <c r="I204" s="66" t="s">
        <v>432</v>
      </c>
      <c r="J204" s="103"/>
      <c r="K204" s="103">
        <v>8.3333333333333329E-2</v>
      </c>
      <c r="O204" s="103">
        <v>8.3333333333333329E-2</v>
      </c>
      <c r="S204" s="102" t="s">
        <v>433</v>
      </c>
      <c r="T204" s="102" t="s">
        <v>136</v>
      </c>
      <c r="U204" s="102" t="s">
        <v>432</v>
      </c>
    </row>
    <row r="205" spans="1:21">
      <c r="A205" t="s">
        <v>430</v>
      </c>
      <c r="B205" s="65">
        <v>45814</v>
      </c>
      <c r="C205" s="102" t="s">
        <v>137</v>
      </c>
      <c r="D205" s="66" t="s">
        <v>445</v>
      </c>
      <c r="F205" s="102" t="s">
        <v>63</v>
      </c>
      <c r="I205" s="66" t="s">
        <v>432</v>
      </c>
      <c r="J205" s="103"/>
      <c r="K205" s="103">
        <v>8.3333333333333329E-2</v>
      </c>
      <c r="O205" s="103">
        <v>8.3333333333333329E-2</v>
      </c>
      <c r="S205" s="102" t="s">
        <v>433</v>
      </c>
      <c r="T205" s="102" t="s">
        <v>136</v>
      </c>
      <c r="U205" s="102" t="s">
        <v>432</v>
      </c>
    </row>
    <row r="206" spans="1:21">
      <c r="A206" t="s">
        <v>430</v>
      </c>
      <c r="B206" s="65">
        <v>45814</v>
      </c>
      <c r="C206" s="102">
        <v>5400253712</v>
      </c>
      <c r="D206" s="66" t="s">
        <v>453</v>
      </c>
      <c r="F206" s="102" t="s">
        <v>75</v>
      </c>
      <c r="I206" s="66" t="s">
        <v>432</v>
      </c>
      <c r="J206" s="103"/>
      <c r="K206" s="103">
        <v>0.29166666666666669</v>
      </c>
      <c r="M206" s="103">
        <v>8.3333333333333329E-2</v>
      </c>
      <c r="O206" s="103">
        <v>0.375</v>
      </c>
      <c r="S206" s="102" t="s">
        <v>433</v>
      </c>
      <c r="T206" s="102" t="s">
        <v>76</v>
      </c>
      <c r="U206" s="102" t="s">
        <v>432</v>
      </c>
    </row>
    <row r="207" spans="1:21">
      <c r="A207" t="s">
        <v>430</v>
      </c>
      <c r="B207" s="65">
        <v>45814</v>
      </c>
      <c r="C207" s="102">
        <v>5400253712</v>
      </c>
      <c r="D207" s="66" t="s">
        <v>454</v>
      </c>
      <c r="F207" s="102" t="s">
        <v>77</v>
      </c>
      <c r="I207" s="66" t="s">
        <v>432</v>
      </c>
      <c r="J207" s="103"/>
      <c r="K207" s="103">
        <v>0.16666666666666671</v>
      </c>
      <c r="M207" s="103"/>
      <c r="O207" s="103">
        <v>0.16666666666666671</v>
      </c>
      <c r="S207" s="102" t="s">
        <v>433</v>
      </c>
      <c r="T207" s="102" t="s">
        <v>76</v>
      </c>
      <c r="U207" s="102" t="s">
        <v>432</v>
      </c>
    </row>
    <row r="208" spans="1:21">
      <c r="A208" t="s">
        <v>430</v>
      </c>
      <c r="B208" s="65">
        <v>45814</v>
      </c>
      <c r="C208" s="102" t="s">
        <v>139</v>
      </c>
      <c r="D208" s="66" t="s">
        <v>479</v>
      </c>
      <c r="F208" s="102" t="s">
        <v>115</v>
      </c>
      <c r="I208" s="66" t="s">
        <v>432</v>
      </c>
      <c r="J208" s="103"/>
      <c r="K208" s="103">
        <v>0.29166666666666669</v>
      </c>
      <c r="O208" s="103">
        <v>0.29166666666666669</v>
      </c>
      <c r="S208" s="102" t="s">
        <v>433</v>
      </c>
      <c r="T208" s="102" t="s">
        <v>138</v>
      </c>
      <c r="U208" s="102" t="s">
        <v>432</v>
      </c>
    </row>
    <row r="209" spans="1:21">
      <c r="A209" t="s">
        <v>430</v>
      </c>
      <c r="B209" s="65">
        <v>45814</v>
      </c>
      <c r="C209" s="102" t="s">
        <v>139</v>
      </c>
      <c r="D209" s="66" t="s">
        <v>459</v>
      </c>
      <c r="F209" s="102" t="s">
        <v>85</v>
      </c>
      <c r="I209" s="66" t="s">
        <v>432</v>
      </c>
      <c r="J209" s="103"/>
      <c r="K209" s="103">
        <v>0.29166666666666669</v>
      </c>
      <c r="O209" s="103">
        <v>0.29166666666666669</v>
      </c>
      <c r="S209" s="102" t="s">
        <v>433</v>
      </c>
      <c r="T209" s="102" t="s">
        <v>138</v>
      </c>
      <c r="U209" s="102" t="s">
        <v>432</v>
      </c>
    </row>
    <row r="210" spans="1:21">
      <c r="A210" t="s">
        <v>430</v>
      </c>
      <c r="B210" s="65">
        <v>45814</v>
      </c>
      <c r="C210" s="102" t="s">
        <v>139</v>
      </c>
      <c r="D210" s="66" t="s">
        <v>435</v>
      </c>
      <c r="F210" s="102" t="s">
        <v>47</v>
      </c>
      <c r="I210" s="66" t="s">
        <v>432</v>
      </c>
      <c r="J210" s="103"/>
      <c r="K210" s="103">
        <v>0.29166666666666669</v>
      </c>
      <c r="O210" s="103">
        <v>0.29166666666666669</v>
      </c>
      <c r="S210" s="102" t="s">
        <v>433</v>
      </c>
      <c r="T210" s="102" t="s">
        <v>138</v>
      </c>
      <c r="U210" s="102" t="s">
        <v>432</v>
      </c>
    </row>
    <row r="211" spans="1:21">
      <c r="A211" t="s">
        <v>430</v>
      </c>
      <c r="B211" s="65">
        <v>45814</v>
      </c>
      <c r="C211" s="102" t="s">
        <v>139</v>
      </c>
      <c r="D211" s="66" t="s">
        <v>461</v>
      </c>
      <c r="F211" s="102" t="s">
        <v>88</v>
      </c>
      <c r="I211" s="66" t="s">
        <v>432</v>
      </c>
      <c r="J211" s="103"/>
      <c r="K211" s="103">
        <v>0.29166666666666669</v>
      </c>
      <c r="O211" s="103">
        <v>0.29166666666666669</v>
      </c>
      <c r="S211" s="102" t="s">
        <v>433</v>
      </c>
      <c r="T211" s="102" t="s">
        <v>138</v>
      </c>
      <c r="U211" s="102" t="s">
        <v>432</v>
      </c>
    </row>
    <row r="212" spans="1:21">
      <c r="A212" t="s">
        <v>430</v>
      </c>
      <c r="B212" s="65">
        <v>45814</v>
      </c>
      <c r="C212" s="102" t="s">
        <v>139</v>
      </c>
      <c r="D212" s="66" t="s">
        <v>460</v>
      </c>
      <c r="F212" s="102" t="s">
        <v>87</v>
      </c>
      <c r="I212" s="66" t="s">
        <v>432</v>
      </c>
      <c r="K212" s="103">
        <v>0.20833333333333329</v>
      </c>
      <c r="O212" s="103">
        <v>0.20833333333333329</v>
      </c>
      <c r="S212" s="102" t="s">
        <v>433</v>
      </c>
      <c r="T212" s="102" t="s">
        <v>138</v>
      </c>
      <c r="U212" s="102" t="s">
        <v>432</v>
      </c>
    </row>
    <row r="213" spans="1:21">
      <c r="A213" t="s">
        <v>430</v>
      </c>
      <c r="B213" s="65">
        <v>45814</v>
      </c>
      <c r="C213" s="102">
        <v>5400261041</v>
      </c>
      <c r="D213" s="66" t="s">
        <v>462</v>
      </c>
      <c r="F213" s="102" t="s">
        <v>89</v>
      </c>
      <c r="I213" s="66" t="s">
        <v>432</v>
      </c>
      <c r="K213" s="103">
        <v>0.20833333333333329</v>
      </c>
      <c r="O213" s="103">
        <v>0.20833333333333329</v>
      </c>
      <c r="S213" s="102" t="s">
        <v>433</v>
      </c>
      <c r="T213" s="102" t="s">
        <v>90</v>
      </c>
      <c r="U213" s="102" t="s">
        <v>432</v>
      </c>
    </row>
    <row r="214" spans="1:21">
      <c r="A214" t="s">
        <v>430</v>
      </c>
      <c r="B214" s="65">
        <v>45814</v>
      </c>
      <c r="C214" s="102">
        <v>5400255115</v>
      </c>
      <c r="D214" s="66" t="s">
        <v>431</v>
      </c>
      <c r="F214" s="102" t="s">
        <v>42</v>
      </c>
      <c r="I214" s="66" t="s">
        <v>432</v>
      </c>
      <c r="J214" s="103"/>
      <c r="K214" s="103">
        <v>0.20833333333333329</v>
      </c>
      <c r="O214" s="103">
        <v>0.20833333333333329</v>
      </c>
      <c r="S214" s="102" t="s">
        <v>433</v>
      </c>
      <c r="T214" s="102" t="s">
        <v>95</v>
      </c>
      <c r="U214" s="102" t="s">
        <v>432</v>
      </c>
    </row>
    <row r="215" spans="1:21">
      <c r="A215" t="s">
        <v>430</v>
      </c>
      <c r="B215" s="65">
        <v>45814</v>
      </c>
      <c r="C215" s="102">
        <v>5400255115</v>
      </c>
      <c r="D215" s="66" t="s">
        <v>456</v>
      </c>
      <c r="F215" s="102" t="s">
        <v>81</v>
      </c>
      <c r="I215" s="66" t="s">
        <v>432</v>
      </c>
      <c r="J215" s="103"/>
      <c r="K215" s="103">
        <v>0.20833333333333329</v>
      </c>
      <c r="O215" s="103">
        <v>0.20833333333333329</v>
      </c>
      <c r="S215" s="102" t="s">
        <v>433</v>
      </c>
      <c r="T215" s="102" t="s">
        <v>95</v>
      </c>
      <c r="U215" s="102" t="s">
        <v>432</v>
      </c>
    </row>
    <row r="216" spans="1:21">
      <c r="A216" t="s">
        <v>430</v>
      </c>
      <c r="B216" s="65">
        <v>45814</v>
      </c>
      <c r="C216" s="102">
        <v>5400255115</v>
      </c>
      <c r="D216" s="66" t="s">
        <v>464</v>
      </c>
      <c r="F216" s="102" t="s">
        <v>94</v>
      </c>
      <c r="I216" s="66" t="s">
        <v>432</v>
      </c>
      <c r="J216" s="103"/>
      <c r="K216" s="103">
        <v>0.20833333333333329</v>
      </c>
      <c r="O216" s="103">
        <v>0.20833333333333329</v>
      </c>
      <c r="S216" s="102" t="s">
        <v>433</v>
      </c>
      <c r="T216" s="102" t="s">
        <v>95</v>
      </c>
      <c r="U216" s="102" t="s">
        <v>432</v>
      </c>
    </row>
    <row r="217" spans="1:21">
      <c r="A217" t="s">
        <v>430</v>
      </c>
      <c r="B217" s="65">
        <v>45814</v>
      </c>
      <c r="C217" s="102">
        <v>5400253778</v>
      </c>
      <c r="D217" s="66" t="s">
        <v>467</v>
      </c>
      <c r="F217" s="102" t="s">
        <v>99</v>
      </c>
      <c r="I217" s="66" t="s">
        <v>432</v>
      </c>
      <c r="J217" s="103"/>
      <c r="K217" s="103">
        <v>0.20833333333333329</v>
      </c>
      <c r="O217" s="103">
        <v>0.20833333333333329</v>
      </c>
      <c r="S217" s="102" t="s">
        <v>433</v>
      </c>
      <c r="T217" s="102" t="s">
        <v>101</v>
      </c>
      <c r="U217" s="102" t="s">
        <v>432</v>
      </c>
    </row>
    <row r="218" spans="1:21">
      <c r="A218" t="s">
        <v>430</v>
      </c>
      <c r="B218" s="65">
        <v>45814</v>
      </c>
      <c r="C218" s="102">
        <v>5400253778</v>
      </c>
      <c r="D218" s="66" t="s">
        <v>466</v>
      </c>
      <c r="F218" s="102" t="s">
        <v>97</v>
      </c>
      <c r="I218" s="66" t="s">
        <v>432</v>
      </c>
      <c r="J218" s="103"/>
      <c r="K218" s="103">
        <v>0.20833333333333329</v>
      </c>
      <c r="O218" s="103">
        <v>0.20833333333333329</v>
      </c>
      <c r="S218" s="102" t="s">
        <v>433</v>
      </c>
      <c r="T218" s="102" t="s">
        <v>101</v>
      </c>
      <c r="U218" s="102" t="s">
        <v>432</v>
      </c>
    </row>
    <row r="219" spans="1:21">
      <c r="A219" t="s">
        <v>430</v>
      </c>
      <c r="B219" s="65">
        <v>45814</v>
      </c>
      <c r="C219" s="102">
        <v>5400255113</v>
      </c>
      <c r="D219" s="66" t="s">
        <v>469</v>
      </c>
      <c r="F219" s="102" t="s">
        <v>102</v>
      </c>
      <c r="I219" s="66" t="s">
        <v>432</v>
      </c>
      <c r="J219" s="103"/>
      <c r="K219" s="103">
        <v>0.20833333333333329</v>
      </c>
      <c r="O219" s="103">
        <v>0.20833333333333329</v>
      </c>
      <c r="S219" s="102" t="s">
        <v>433</v>
      </c>
      <c r="T219" s="102" t="s">
        <v>104</v>
      </c>
      <c r="U219" s="102" t="s">
        <v>432</v>
      </c>
    </row>
    <row r="220" spans="1:21">
      <c r="A220" t="s">
        <v>430</v>
      </c>
      <c r="B220" s="65">
        <v>45814</v>
      </c>
      <c r="C220" s="102">
        <v>5400255113</v>
      </c>
      <c r="D220" s="66" t="s">
        <v>457</v>
      </c>
      <c r="F220" s="102" t="s">
        <v>82</v>
      </c>
      <c r="I220" s="66" t="s">
        <v>432</v>
      </c>
      <c r="J220" s="103"/>
      <c r="K220" s="103">
        <v>0.20833333333333329</v>
      </c>
      <c r="O220" s="103">
        <v>0.20833333333333329</v>
      </c>
      <c r="S220" s="102" t="s">
        <v>433</v>
      </c>
      <c r="T220" s="102" t="s">
        <v>104</v>
      </c>
      <c r="U220" s="102" t="s">
        <v>432</v>
      </c>
    </row>
    <row r="221" spans="1:21">
      <c r="A221" t="s">
        <v>430</v>
      </c>
      <c r="B221" s="65">
        <v>45814</v>
      </c>
      <c r="C221" s="102">
        <v>5400255115</v>
      </c>
      <c r="D221" s="66" t="s">
        <v>468</v>
      </c>
      <c r="F221" s="102" t="s">
        <v>100</v>
      </c>
      <c r="I221" s="66" t="s">
        <v>432</v>
      </c>
      <c r="J221" s="103"/>
      <c r="K221" s="103">
        <v>0.20833333333333329</v>
      </c>
      <c r="O221" s="103">
        <v>0.20833333333333329</v>
      </c>
      <c r="S221" s="102" t="s">
        <v>433</v>
      </c>
      <c r="T221" s="102" t="s">
        <v>95</v>
      </c>
      <c r="U221" s="102" t="s">
        <v>432</v>
      </c>
    </row>
    <row r="222" spans="1:21">
      <c r="A222" t="s">
        <v>430</v>
      </c>
      <c r="B222" s="65">
        <v>45814</v>
      </c>
      <c r="C222" s="102">
        <v>5400255115</v>
      </c>
      <c r="D222" s="66" t="s">
        <v>471</v>
      </c>
      <c r="F222" s="102" t="s">
        <v>105</v>
      </c>
      <c r="I222" s="66" t="s">
        <v>432</v>
      </c>
      <c r="J222" s="103"/>
      <c r="K222" s="103">
        <v>0.20833333333333329</v>
      </c>
      <c r="O222" s="103">
        <v>0.20833333333333329</v>
      </c>
      <c r="S222" s="102" t="s">
        <v>433</v>
      </c>
      <c r="T222" s="102" t="s">
        <v>95</v>
      </c>
      <c r="U222" s="102" t="s">
        <v>432</v>
      </c>
    </row>
    <row r="223" spans="1:21">
      <c r="A223" t="s">
        <v>430</v>
      </c>
      <c r="B223" s="65">
        <v>45814</v>
      </c>
      <c r="C223" s="102">
        <v>5400255118</v>
      </c>
      <c r="D223" s="66" t="s">
        <v>465</v>
      </c>
      <c r="F223" s="102" t="s">
        <v>96</v>
      </c>
      <c r="I223" s="66" t="s">
        <v>432</v>
      </c>
      <c r="J223" s="103"/>
      <c r="K223" s="103">
        <v>0.20833333333333329</v>
      </c>
      <c r="O223" s="103">
        <v>0.20833333333333329</v>
      </c>
      <c r="S223" s="102" t="s">
        <v>433</v>
      </c>
      <c r="T223" s="102" t="s">
        <v>98</v>
      </c>
      <c r="U223" s="102" t="s">
        <v>432</v>
      </c>
    </row>
    <row r="224" spans="1:21">
      <c r="A224" t="s">
        <v>430</v>
      </c>
      <c r="B224" s="65">
        <v>45814</v>
      </c>
      <c r="C224" s="102">
        <v>5400255118</v>
      </c>
      <c r="D224" s="66" t="s">
        <v>438</v>
      </c>
      <c r="F224" s="102" t="s">
        <v>52</v>
      </c>
      <c r="I224" s="66" t="s">
        <v>432</v>
      </c>
      <c r="J224" s="103"/>
      <c r="K224" s="103">
        <v>0.20833333333333329</v>
      </c>
      <c r="O224" s="103">
        <v>0.20833333333333329</v>
      </c>
      <c r="S224" s="102" t="s">
        <v>433</v>
      </c>
      <c r="T224" s="102" t="s">
        <v>98</v>
      </c>
      <c r="U224" s="102" t="s">
        <v>432</v>
      </c>
    </row>
    <row r="225" spans="1:21">
      <c r="A225" t="s">
        <v>430</v>
      </c>
      <c r="B225" s="65">
        <v>45814</v>
      </c>
      <c r="C225" s="102">
        <v>404</v>
      </c>
      <c r="D225" s="66" t="s">
        <v>472</v>
      </c>
      <c r="F225" s="102" t="s">
        <v>107</v>
      </c>
      <c r="I225" s="66" t="s">
        <v>432</v>
      </c>
      <c r="J225" s="103">
        <v>0.29166666666666669</v>
      </c>
      <c r="K225" s="103"/>
      <c r="M225" s="103">
        <v>0.16666666666666671</v>
      </c>
      <c r="O225" s="103">
        <v>0.45833333333333331</v>
      </c>
      <c r="S225" s="102" t="s">
        <v>433</v>
      </c>
      <c r="T225" s="102" t="s">
        <v>62</v>
      </c>
      <c r="U225" s="102" t="s">
        <v>432</v>
      </c>
    </row>
    <row r="226" spans="1:21">
      <c r="A226" t="s">
        <v>430</v>
      </c>
      <c r="B226" s="65">
        <v>45814</v>
      </c>
      <c r="C226" s="102">
        <v>404</v>
      </c>
      <c r="D226" s="66" t="s">
        <v>473</v>
      </c>
      <c r="F226" s="102" t="s">
        <v>108</v>
      </c>
      <c r="I226" s="66" t="s">
        <v>432</v>
      </c>
      <c r="J226" s="103">
        <v>0.125</v>
      </c>
      <c r="K226" s="103"/>
      <c r="O226" s="103">
        <v>0.125</v>
      </c>
      <c r="P226" s="103"/>
      <c r="S226" s="102" t="s">
        <v>433</v>
      </c>
      <c r="T226" s="102" t="s">
        <v>62</v>
      </c>
      <c r="U226" s="102" t="s">
        <v>432</v>
      </c>
    </row>
    <row r="227" spans="1:21">
      <c r="A227" t="s">
        <v>430</v>
      </c>
      <c r="B227" s="65">
        <v>45814</v>
      </c>
      <c r="C227" s="102">
        <v>404</v>
      </c>
      <c r="D227" s="66" t="s">
        <v>473</v>
      </c>
      <c r="F227" s="102" t="s">
        <v>108</v>
      </c>
      <c r="I227" s="66" t="s">
        <v>432</v>
      </c>
      <c r="J227" s="103">
        <v>0.16666666666666671</v>
      </c>
      <c r="K227" s="103"/>
      <c r="O227" s="103">
        <v>0.16666666666666671</v>
      </c>
      <c r="P227" s="103"/>
      <c r="S227" s="102" t="s">
        <v>433</v>
      </c>
      <c r="T227" s="102" t="s">
        <v>140</v>
      </c>
      <c r="U227" s="102" t="s">
        <v>432</v>
      </c>
    </row>
    <row r="228" spans="1:21">
      <c r="A228" t="s">
        <v>430</v>
      </c>
      <c r="B228" s="65">
        <v>45814</v>
      </c>
      <c r="C228" s="102">
        <v>5400255602</v>
      </c>
      <c r="D228" s="66" t="s">
        <v>465</v>
      </c>
      <c r="F228" s="102" t="s">
        <v>96</v>
      </c>
      <c r="I228" s="66" t="s">
        <v>432</v>
      </c>
      <c r="J228" s="103"/>
      <c r="K228" s="103">
        <v>0.16666666666666671</v>
      </c>
      <c r="O228" s="103">
        <v>0.16666666666666671</v>
      </c>
      <c r="P228" s="103"/>
      <c r="S228" s="102" t="s">
        <v>433</v>
      </c>
      <c r="T228" s="102" t="s">
        <v>141</v>
      </c>
      <c r="U228" s="102" t="s">
        <v>432</v>
      </c>
    </row>
    <row r="229" spans="1:21">
      <c r="A229" t="s">
        <v>430</v>
      </c>
      <c r="B229" s="65">
        <v>45814</v>
      </c>
      <c r="C229" s="102">
        <v>5400255602</v>
      </c>
      <c r="D229" s="66" t="s">
        <v>438</v>
      </c>
      <c r="F229" s="102" t="s">
        <v>52</v>
      </c>
      <c r="I229" s="66" t="s">
        <v>432</v>
      </c>
      <c r="J229" s="103"/>
      <c r="K229" s="103">
        <v>0.16666666666666671</v>
      </c>
      <c r="O229" s="103">
        <v>0.16666666666666671</v>
      </c>
      <c r="P229" s="103"/>
      <c r="S229" s="102" t="s">
        <v>433</v>
      </c>
      <c r="T229" s="102" t="s">
        <v>141</v>
      </c>
      <c r="U229" s="102" t="s">
        <v>432</v>
      </c>
    </row>
    <row r="230" spans="1:21">
      <c r="A230" t="s">
        <v>430</v>
      </c>
      <c r="B230" s="65">
        <v>45814</v>
      </c>
      <c r="C230" s="102">
        <v>404</v>
      </c>
      <c r="D230" s="66" t="s">
        <v>431</v>
      </c>
      <c r="F230" s="102" t="s">
        <v>42</v>
      </c>
      <c r="I230" s="66" t="s">
        <v>432</v>
      </c>
      <c r="J230" s="103">
        <v>0.20833333333333329</v>
      </c>
      <c r="K230" s="103"/>
      <c r="O230" s="103">
        <v>0.20833333333333329</v>
      </c>
      <c r="P230" s="103"/>
      <c r="S230" s="102" t="s">
        <v>433</v>
      </c>
      <c r="T230" s="102" t="s">
        <v>62</v>
      </c>
      <c r="U230" s="102" t="s">
        <v>432</v>
      </c>
    </row>
    <row r="231" spans="1:21">
      <c r="A231" t="s">
        <v>430</v>
      </c>
      <c r="B231" s="65">
        <v>45814</v>
      </c>
      <c r="C231" s="102">
        <v>404</v>
      </c>
      <c r="D231" s="66" t="s">
        <v>445</v>
      </c>
      <c r="F231" s="102" t="s">
        <v>63</v>
      </c>
      <c r="I231" s="66" t="s">
        <v>432</v>
      </c>
      <c r="J231" s="103">
        <v>6.25E-2</v>
      </c>
      <c r="K231" s="103"/>
      <c r="O231" s="103">
        <v>6.25E-2</v>
      </c>
      <c r="P231" s="103"/>
      <c r="S231" s="102" t="s">
        <v>433</v>
      </c>
      <c r="T231" s="102" t="s">
        <v>62</v>
      </c>
      <c r="U231" s="102" t="s">
        <v>432</v>
      </c>
    </row>
    <row r="232" spans="1:21">
      <c r="A232" t="s">
        <v>430</v>
      </c>
      <c r="B232" s="65">
        <v>45814</v>
      </c>
      <c r="C232" s="102">
        <v>404</v>
      </c>
      <c r="D232" s="66" t="s">
        <v>474</v>
      </c>
      <c r="F232" s="102" t="s">
        <v>109</v>
      </c>
      <c r="I232" s="66" t="s">
        <v>432</v>
      </c>
      <c r="J232" s="103">
        <v>0.25</v>
      </c>
      <c r="K232" s="103"/>
      <c r="O232" s="103">
        <v>0.25</v>
      </c>
      <c r="P232" s="103"/>
      <c r="S232" s="102" t="s">
        <v>433</v>
      </c>
      <c r="T232" s="102" t="s">
        <v>62</v>
      </c>
      <c r="U232" s="102" t="s">
        <v>432</v>
      </c>
    </row>
    <row r="233" spans="1:21">
      <c r="A233" t="s">
        <v>430</v>
      </c>
      <c r="B233" s="65">
        <v>45814</v>
      </c>
      <c r="C233" s="102">
        <v>404</v>
      </c>
      <c r="D233" s="66" t="s">
        <v>436</v>
      </c>
      <c r="F233" s="102" t="s">
        <v>50</v>
      </c>
      <c r="I233" s="66" t="s">
        <v>432</v>
      </c>
      <c r="J233" s="103">
        <v>0.29166666666666669</v>
      </c>
      <c r="K233" s="103"/>
      <c r="O233" s="103">
        <v>0.29166666666666669</v>
      </c>
      <c r="Q233" s="103"/>
      <c r="S233" s="102" t="s">
        <v>433</v>
      </c>
      <c r="T233" s="102" t="s">
        <v>62</v>
      </c>
      <c r="U233" s="102" t="s">
        <v>432</v>
      </c>
    </row>
    <row r="234" spans="1:21">
      <c r="A234" t="s">
        <v>430</v>
      </c>
      <c r="B234" s="65">
        <v>45814</v>
      </c>
      <c r="C234" s="102">
        <v>404</v>
      </c>
      <c r="D234" s="66" t="s">
        <v>476</v>
      </c>
      <c r="F234" s="102" t="s">
        <v>112</v>
      </c>
      <c r="I234" s="66" t="s">
        <v>432</v>
      </c>
      <c r="J234" s="103">
        <v>0.29166666666666669</v>
      </c>
      <c r="K234" s="103"/>
      <c r="O234" s="103">
        <v>0.29166666666666669</v>
      </c>
      <c r="Q234" s="103"/>
      <c r="S234" s="102" t="s">
        <v>433</v>
      </c>
      <c r="T234" s="102" t="s">
        <v>62</v>
      </c>
      <c r="U234" s="102" t="s">
        <v>432</v>
      </c>
    </row>
    <row r="235" spans="1:21">
      <c r="A235" t="s">
        <v>430</v>
      </c>
      <c r="B235" s="65">
        <v>45814</v>
      </c>
      <c r="C235" s="102" t="s">
        <v>294</v>
      </c>
      <c r="D235" s="66" t="s">
        <v>475</v>
      </c>
      <c r="F235" s="102" t="s">
        <v>110</v>
      </c>
      <c r="I235" s="66" t="s">
        <v>432</v>
      </c>
      <c r="K235" s="103">
        <v>0.29166666666666669</v>
      </c>
      <c r="M235" s="103">
        <v>6.25E-2</v>
      </c>
      <c r="O235" s="103">
        <v>0.35416666666666669</v>
      </c>
      <c r="Q235" s="103"/>
      <c r="S235" s="102" t="s">
        <v>433</v>
      </c>
      <c r="T235" s="102" t="s">
        <v>111</v>
      </c>
      <c r="U235" s="102" t="s">
        <v>432</v>
      </c>
    </row>
    <row r="236" spans="1:21">
      <c r="A236" t="s">
        <v>430</v>
      </c>
      <c r="B236" s="65">
        <v>45814</v>
      </c>
      <c r="C236" s="102">
        <v>5400255117</v>
      </c>
      <c r="D236" s="66" t="s">
        <v>445</v>
      </c>
      <c r="F236" s="102" t="s">
        <v>63</v>
      </c>
      <c r="I236" s="66" t="s">
        <v>432</v>
      </c>
      <c r="K236" s="103">
        <v>0.20833333333333329</v>
      </c>
      <c r="O236" s="103">
        <v>0.20833333333333329</v>
      </c>
      <c r="S236" s="102" t="s">
        <v>433</v>
      </c>
      <c r="T236" s="102" t="s">
        <v>71</v>
      </c>
      <c r="U236" s="102" t="s">
        <v>432</v>
      </c>
    </row>
    <row r="237" spans="1:21">
      <c r="A237" t="s">
        <v>430</v>
      </c>
      <c r="B237" s="65">
        <v>45814</v>
      </c>
      <c r="C237" s="102">
        <v>5400255117</v>
      </c>
      <c r="D237" s="66" t="s">
        <v>446</v>
      </c>
      <c r="F237" s="102" t="s">
        <v>64</v>
      </c>
      <c r="I237" s="66" t="s">
        <v>432</v>
      </c>
      <c r="K237" s="103">
        <v>0.20833333333333329</v>
      </c>
      <c r="O237" s="103">
        <v>0.20833333333333329</v>
      </c>
      <c r="S237" s="102" t="s">
        <v>433</v>
      </c>
      <c r="T237" s="102" t="s">
        <v>71</v>
      </c>
      <c r="U237" s="102" t="s">
        <v>432</v>
      </c>
    </row>
    <row r="238" spans="1:21">
      <c r="A238" t="s">
        <v>430</v>
      </c>
      <c r="B238" s="65">
        <v>45814</v>
      </c>
      <c r="C238" s="102">
        <v>5400255114</v>
      </c>
      <c r="D238" s="66" t="s">
        <v>447</v>
      </c>
      <c r="F238" s="102" t="s">
        <v>65</v>
      </c>
      <c r="I238" s="66" t="s">
        <v>432</v>
      </c>
      <c r="K238" s="103">
        <v>0.20833333333333329</v>
      </c>
      <c r="O238" s="103">
        <v>0.20833333333333329</v>
      </c>
      <c r="S238" s="102" t="s">
        <v>433</v>
      </c>
      <c r="T238" s="102" t="s">
        <v>67</v>
      </c>
      <c r="U238" s="102" t="s">
        <v>432</v>
      </c>
    </row>
    <row r="239" spans="1:21">
      <c r="A239" t="s">
        <v>430</v>
      </c>
      <c r="B239" s="65">
        <v>45814</v>
      </c>
      <c r="C239" s="102">
        <v>5400255114</v>
      </c>
      <c r="D239" s="66" t="s">
        <v>448</v>
      </c>
      <c r="F239" s="102" t="s">
        <v>66</v>
      </c>
      <c r="I239" s="66" t="s">
        <v>432</v>
      </c>
      <c r="K239" s="103">
        <v>0.20833333333333329</v>
      </c>
      <c r="O239" s="103">
        <v>0.20833333333333329</v>
      </c>
      <c r="S239" s="102" t="s">
        <v>433</v>
      </c>
      <c r="T239" s="102" t="s">
        <v>67</v>
      </c>
      <c r="U239" s="102" t="s">
        <v>432</v>
      </c>
    </row>
    <row r="240" spans="1:21">
      <c r="A240" t="s">
        <v>430</v>
      </c>
      <c r="B240" s="65">
        <v>45814</v>
      </c>
      <c r="C240" s="102">
        <v>404</v>
      </c>
      <c r="D240" s="66" t="s">
        <v>458</v>
      </c>
      <c r="F240" s="102" t="s">
        <v>84</v>
      </c>
      <c r="I240" s="66" t="s">
        <v>432</v>
      </c>
      <c r="J240" s="103">
        <v>0.20833333333333329</v>
      </c>
      <c r="K240" s="103"/>
      <c r="O240" s="103">
        <v>0.20833333333333329</v>
      </c>
      <c r="S240" s="102" t="s">
        <v>433</v>
      </c>
      <c r="T240" s="102" t="s">
        <v>62</v>
      </c>
      <c r="U240" s="102" t="s">
        <v>432</v>
      </c>
    </row>
    <row r="241" spans="1:21">
      <c r="A241" t="s">
        <v>430</v>
      </c>
      <c r="B241" s="65">
        <v>45815</v>
      </c>
      <c r="C241" s="102">
        <v>5400255693</v>
      </c>
      <c r="D241" s="66" t="s">
        <v>451</v>
      </c>
      <c r="F241" s="102" t="s">
        <v>72</v>
      </c>
      <c r="I241" s="66" t="s">
        <v>432</v>
      </c>
      <c r="J241" s="103"/>
      <c r="K241" s="103"/>
      <c r="N241" s="103">
        <v>0.14583333333333329</v>
      </c>
      <c r="O241" s="103">
        <v>0.14583333333333329</v>
      </c>
      <c r="S241" s="102" t="s">
        <v>433</v>
      </c>
      <c r="T241" s="102" t="s">
        <v>142</v>
      </c>
      <c r="U241" s="102" t="s">
        <v>432</v>
      </c>
    </row>
    <row r="242" spans="1:21">
      <c r="A242" t="s">
        <v>430</v>
      </c>
      <c r="B242" s="65">
        <v>45815</v>
      </c>
      <c r="C242" s="102">
        <v>5400255693</v>
      </c>
      <c r="D242" s="66" t="s">
        <v>452</v>
      </c>
      <c r="F242" s="102" t="s">
        <v>73</v>
      </c>
      <c r="I242" s="66" t="s">
        <v>432</v>
      </c>
      <c r="J242" s="103"/>
      <c r="K242" s="103"/>
      <c r="N242" s="103">
        <v>0.1145833333333333</v>
      </c>
      <c r="O242" s="103">
        <v>0.1145833333333333</v>
      </c>
      <c r="S242" s="102" t="s">
        <v>433</v>
      </c>
      <c r="T242" s="102" t="s">
        <v>142</v>
      </c>
      <c r="U242" s="102" t="s">
        <v>432</v>
      </c>
    </row>
    <row r="243" spans="1:21">
      <c r="A243" t="s">
        <v>430</v>
      </c>
      <c r="B243" s="65">
        <v>45815</v>
      </c>
      <c r="C243" s="102">
        <v>5400255602</v>
      </c>
      <c r="D243" s="66" t="s">
        <v>465</v>
      </c>
      <c r="F243" s="102" t="s">
        <v>96</v>
      </c>
      <c r="I243" s="66" t="s">
        <v>432</v>
      </c>
      <c r="J243" s="103"/>
      <c r="K243" s="103"/>
      <c r="N243" s="103">
        <v>0.25</v>
      </c>
      <c r="O243" s="103">
        <v>0.25</v>
      </c>
      <c r="S243" s="102" t="s">
        <v>433</v>
      </c>
      <c r="T243" s="102" t="s">
        <v>141</v>
      </c>
      <c r="U243" s="102" t="s">
        <v>432</v>
      </c>
    </row>
    <row r="244" spans="1:21">
      <c r="A244" t="s">
        <v>430</v>
      </c>
      <c r="B244" s="65">
        <v>45815</v>
      </c>
      <c r="C244" s="102">
        <v>5400255602</v>
      </c>
      <c r="D244" s="66" t="s">
        <v>438</v>
      </c>
      <c r="F244" s="102" t="s">
        <v>52</v>
      </c>
      <c r="I244" s="66" t="s">
        <v>432</v>
      </c>
      <c r="J244" s="103"/>
      <c r="K244" s="103"/>
      <c r="N244" s="103">
        <v>0.25</v>
      </c>
      <c r="O244" s="103">
        <v>0.25</v>
      </c>
      <c r="S244" s="102" t="s">
        <v>433</v>
      </c>
      <c r="T244" s="102" t="s">
        <v>141</v>
      </c>
      <c r="U244" s="102" t="s">
        <v>432</v>
      </c>
    </row>
    <row r="245" spans="1:21">
      <c r="A245" t="s">
        <v>430</v>
      </c>
      <c r="B245" s="65">
        <v>45817</v>
      </c>
      <c r="C245" s="102">
        <v>404</v>
      </c>
      <c r="D245" s="66" t="s">
        <v>452</v>
      </c>
      <c r="F245" s="102" t="s">
        <v>73</v>
      </c>
      <c r="I245" s="66" t="s">
        <v>432</v>
      </c>
      <c r="J245" s="103"/>
      <c r="K245" s="103"/>
      <c r="O245" s="103">
        <v>0.16666666666666671</v>
      </c>
      <c r="P245" s="103">
        <v>0.16666666666666671</v>
      </c>
      <c r="S245" s="102" t="s">
        <v>433</v>
      </c>
      <c r="T245" s="102" t="s">
        <v>48</v>
      </c>
      <c r="U245" s="102" t="s">
        <v>432</v>
      </c>
    </row>
    <row r="246" spans="1:21">
      <c r="A246" t="s">
        <v>430</v>
      </c>
      <c r="B246" s="65">
        <v>45817</v>
      </c>
      <c r="C246" s="102">
        <v>404</v>
      </c>
      <c r="D246" s="66" t="s">
        <v>438</v>
      </c>
      <c r="F246" s="102" t="s">
        <v>52</v>
      </c>
      <c r="I246" s="66" t="s">
        <v>432</v>
      </c>
      <c r="J246" s="103"/>
      <c r="K246" s="103"/>
      <c r="O246" s="103">
        <v>4.1666666666666657E-2</v>
      </c>
      <c r="P246" s="103">
        <v>4.1666666666666657E-2</v>
      </c>
      <c r="S246" s="102" t="s">
        <v>433</v>
      </c>
      <c r="T246" s="102" t="s">
        <v>48</v>
      </c>
      <c r="U246" s="102" t="s">
        <v>432</v>
      </c>
    </row>
    <row r="247" spans="1:21">
      <c r="A247" t="s">
        <v>430</v>
      </c>
      <c r="B247" s="65">
        <v>45817</v>
      </c>
      <c r="C247" s="102">
        <v>404</v>
      </c>
      <c r="D247" s="66" t="s">
        <v>456</v>
      </c>
      <c r="F247" s="102" t="s">
        <v>81</v>
      </c>
      <c r="I247" s="66" t="s">
        <v>432</v>
      </c>
      <c r="K247" s="103"/>
      <c r="O247" s="103">
        <v>0.34375</v>
      </c>
      <c r="P247" s="103">
        <v>0.34375</v>
      </c>
      <c r="S247" s="102" t="s">
        <v>433</v>
      </c>
      <c r="T247" s="102" t="s">
        <v>53</v>
      </c>
      <c r="U247" s="102" t="s">
        <v>432</v>
      </c>
    </row>
    <row r="248" spans="1:21">
      <c r="A248" t="s">
        <v>430</v>
      </c>
      <c r="B248" s="65">
        <v>45817</v>
      </c>
      <c r="C248" s="102">
        <v>404</v>
      </c>
      <c r="D248" s="66" t="s">
        <v>440</v>
      </c>
      <c r="F248" s="102" t="s">
        <v>55</v>
      </c>
      <c r="I248" s="66" t="s">
        <v>432</v>
      </c>
      <c r="K248" s="103"/>
      <c r="O248" s="103">
        <v>0.34375</v>
      </c>
      <c r="P248" s="103">
        <v>0.34375</v>
      </c>
      <c r="S248" s="102" t="s">
        <v>433</v>
      </c>
      <c r="T248" s="102" t="s">
        <v>53</v>
      </c>
      <c r="U248" s="102" t="s">
        <v>432</v>
      </c>
    </row>
    <row r="249" spans="1:21">
      <c r="A249" t="s">
        <v>430</v>
      </c>
      <c r="B249" s="65">
        <v>45817</v>
      </c>
      <c r="C249" s="102">
        <v>404</v>
      </c>
      <c r="D249" s="66" t="s">
        <v>475</v>
      </c>
      <c r="F249" s="102" t="s">
        <v>110</v>
      </c>
      <c r="I249" s="66" t="s">
        <v>432</v>
      </c>
      <c r="K249" s="103"/>
      <c r="O249" s="103">
        <v>0.34375</v>
      </c>
      <c r="P249" s="103">
        <v>0.34375</v>
      </c>
      <c r="S249" s="102" t="s">
        <v>433</v>
      </c>
      <c r="T249" s="102" t="s">
        <v>53</v>
      </c>
      <c r="U249" s="102" t="s">
        <v>432</v>
      </c>
    </row>
    <row r="250" spans="1:21">
      <c r="A250" t="s">
        <v>430</v>
      </c>
      <c r="B250" s="65">
        <v>45817</v>
      </c>
      <c r="C250" s="102">
        <v>404</v>
      </c>
      <c r="D250" s="66" t="s">
        <v>449</v>
      </c>
      <c r="F250" s="102" t="s">
        <v>68</v>
      </c>
      <c r="I250" s="66" t="s">
        <v>432</v>
      </c>
      <c r="K250" s="103"/>
      <c r="O250" s="103">
        <v>0.34375</v>
      </c>
      <c r="P250" s="103">
        <v>0.34375</v>
      </c>
      <c r="S250" s="102" t="s">
        <v>433</v>
      </c>
      <c r="T250" s="102" t="s">
        <v>53</v>
      </c>
      <c r="U250" s="102" t="s">
        <v>432</v>
      </c>
    </row>
    <row r="251" spans="1:21">
      <c r="A251" t="s">
        <v>430</v>
      </c>
      <c r="B251" s="65">
        <v>45817</v>
      </c>
      <c r="C251" s="102">
        <v>404</v>
      </c>
      <c r="D251" s="66" t="s">
        <v>435</v>
      </c>
      <c r="F251" s="102" t="s">
        <v>47</v>
      </c>
      <c r="I251" s="66" t="s">
        <v>432</v>
      </c>
      <c r="K251" s="103"/>
      <c r="O251" s="103">
        <v>0.34375</v>
      </c>
      <c r="Q251" s="103">
        <v>0.34375</v>
      </c>
      <c r="S251" s="102" t="s">
        <v>433</v>
      </c>
      <c r="T251" s="102" t="s">
        <v>22</v>
      </c>
      <c r="U251" s="102" t="s">
        <v>432</v>
      </c>
    </row>
    <row r="252" spans="1:21">
      <c r="A252" t="s">
        <v>430</v>
      </c>
      <c r="B252" s="65">
        <v>45817</v>
      </c>
      <c r="C252" s="102">
        <v>404</v>
      </c>
      <c r="D252" s="66" t="s">
        <v>439</v>
      </c>
      <c r="F252" s="102" t="s">
        <v>54</v>
      </c>
      <c r="I252" s="66" t="s">
        <v>432</v>
      </c>
      <c r="K252" s="103"/>
      <c r="O252" s="103">
        <v>0.34375</v>
      </c>
      <c r="Q252" s="103">
        <v>0.34375</v>
      </c>
      <c r="S252" s="102" t="s">
        <v>433</v>
      </c>
      <c r="T252" s="102" t="s">
        <v>22</v>
      </c>
      <c r="U252" s="102" t="s">
        <v>432</v>
      </c>
    </row>
    <row r="253" spans="1:21">
      <c r="A253" t="s">
        <v>430</v>
      </c>
      <c r="B253" s="65">
        <v>45817</v>
      </c>
      <c r="C253" s="102">
        <v>404</v>
      </c>
      <c r="D253" s="66" t="s">
        <v>453</v>
      </c>
      <c r="F253" s="102" t="s">
        <v>75</v>
      </c>
      <c r="I253" s="66" t="s">
        <v>432</v>
      </c>
      <c r="K253" s="103"/>
      <c r="O253" s="103">
        <v>0.34375</v>
      </c>
      <c r="P253" s="103">
        <v>0.34375</v>
      </c>
      <c r="S253" s="102" t="s">
        <v>433</v>
      </c>
      <c r="T253" s="102" t="s">
        <v>48</v>
      </c>
      <c r="U253" s="102" t="s">
        <v>432</v>
      </c>
    </row>
    <row r="254" spans="1:21">
      <c r="A254" t="s">
        <v>430</v>
      </c>
      <c r="B254" s="65">
        <v>45817</v>
      </c>
      <c r="C254" s="102">
        <v>5400255114</v>
      </c>
      <c r="D254" s="66" t="s">
        <v>447</v>
      </c>
      <c r="F254" s="102" t="s">
        <v>65</v>
      </c>
      <c r="I254" s="66" t="s">
        <v>432</v>
      </c>
      <c r="K254" s="103">
        <v>0.34375</v>
      </c>
      <c r="O254" s="103">
        <v>0.34375</v>
      </c>
      <c r="S254" s="102" t="s">
        <v>433</v>
      </c>
      <c r="T254" s="102" t="s">
        <v>67</v>
      </c>
      <c r="U254" s="102" t="s">
        <v>432</v>
      </c>
    </row>
    <row r="255" spans="1:21">
      <c r="A255" t="s">
        <v>430</v>
      </c>
      <c r="B255" s="65">
        <v>45817</v>
      </c>
      <c r="C255" s="102">
        <v>5400255114</v>
      </c>
      <c r="D255" s="66" t="s">
        <v>448</v>
      </c>
      <c r="F255" s="102" t="s">
        <v>66</v>
      </c>
      <c r="I255" s="66" t="s">
        <v>432</v>
      </c>
      <c r="K255" s="103">
        <v>0.34375</v>
      </c>
      <c r="O255" s="103">
        <v>0.34375</v>
      </c>
      <c r="S255" s="102" t="s">
        <v>433</v>
      </c>
      <c r="T255" s="102" t="s">
        <v>67</v>
      </c>
      <c r="U255" s="102" t="s">
        <v>432</v>
      </c>
    </row>
    <row r="256" spans="1:21">
      <c r="A256" t="s">
        <v>430</v>
      </c>
      <c r="B256" s="65">
        <v>45817</v>
      </c>
      <c r="C256" s="102">
        <v>5400255372</v>
      </c>
      <c r="D256" s="66" t="s">
        <v>454</v>
      </c>
      <c r="F256" s="102" t="s">
        <v>77</v>
      </c>
      <c r="I256" s="66" t="s">
        <v>432</v>
      </c>
      <c r="K256" s="103">
        <v>0.34375</v>
      </c>
      <c r="O256" s="103">
        <v>0.34375</v>
      </c>
      <c r="S256" s="102" t="s">
        <v>433</v>
      </c>
      <c r="T256" s="102" t="s">
        <v>79</v>
      </c>
      <c r="U256" s="102" t="s">
        <v>432</v>
      </c>
    </row>
    <row r="257" spans="1:21">
      <c r="A257" t="s">
        <v>430</v>
      </c>
      <c r="B257" s="65">
        <v>45817</v>
      </c>
      <c r="C257" s="102">
        <v>5400255372</v>
      </c>
      <c r="D257" s="66" t="s">
        <v>455</v>
      </c>
      <c r="F257" s="102" t="s">
        <v>78</v>
      </c>
      <c r="I257" s="66" t="s">
        <v>432</v>
      </c>
      <c r="K257" s="103">
        <v>0.34375</v>
      </c>
      <c r="O257" s="103">
        <v>0.34375</v>
      </c>
      <c r="S257" s="102" t="s">
        <v>433</v>
      </c>
      <c r="T257" s="102" t="s">
        <v>79</v>
      </c>
      <c r="U257" s="102" t="s">
        <v>432</v>
      </c>
    </row>
    <row r="258" spans="1:21">
      <c r="A258" t="s">
        <v>430</v>
      </c>
      <c r="B258" s="65">
        <v>45817</v>
      </c>
      <c r="C258" s="102">
        <v>5400255117</v>
      </c>
      <c r="D258" s="66" t="s">
        <v>450</v>
      </c>
      <c r="F258" s="102" t="s">
        <v>69</v>
      </c>
      <c r="I258" s="66" t="s">
        <v>432</v>
      </c>
      <c r="K258" s="103">
        <v>0.34375</v>
      </c>
      <c r="O258" s="103">
        <v>0.34375</v>
      </c>
      <c r="S258" s="102" t="s">
        <v>433</v>
      </c>
      <c r="T258" s="102" t="s">
        <v>71</v>
      </c>
      <c r="U258" s="102" t="s">
        <v>432</v>
      </c>
    </row>
    <row r="259" spans="1:21">
      <c r="A259" t="s">
        <v>430</v>
      </c>
      <c r="B259" s="65">
        <v>45817</v>
      </c>
      <c r="C259" s="102">
        <v>5400255117</v>
      </c>
      <c r="D259" s="66" t="s">
        <v>460</v>
      </c>
      <c r="F259" s="102" t="s">
        <v>87</v>
      </c>
      <c r="I259" s="66" t="s">
        <v>432</v>
      </c>
      <c r="K259" s="103">
        <v>0.34375</v>
      </c>
      <c r="O259" s="103">
        <v>0.34375</v>
      </c>
      <c r="S259" s="102" t="s">
        <v>433</v>
      </c>
      <c r="T259" s="102" t="s">
        <v>71</v>
      </c>
      <c r="U259" s="102" t="s">
        <v>432</v>
      </c>
    </row>
    <row r="260" spans="1:21">
      <c r="A260" t="s">
        <v>430</v>
      </c>
      <c r="B260" s="65">
        <v>45817</v>
      </c>
      <c r="C260" s="102">
        <v>5400255112</v>
      </c>
      <c r="D260" s="66" t="s">
        <v>483</v>
      </c>
      <c r="F260" s="102" t="s">
        <v>143</v>
      </c>
      <c r="I260" s="66" t="s">
        <v>432</v>
      </c>
      <c r="K260" s="103">
        <v>0.34375</v>
      </c>
      <c r="O260" s="103">
        <v>0.34375</v>
      </c>
      <c r="S260" s="102" t="s">
        <v>433</v>
      </c>
      <c r="T260" s="102" t="s">
        <v>60</v>
      </c>
      <c r="U260" s="102" t="s">
        <v>432</v>
      </c>
    </row>
    <row r="261" spans="1:21">
      <c r="A261" t="s">
        <v>430</v>
      </c>
      <c r="B261" s="65">
        <v>45817</v>
      </c>
      <c r="C261" s="102">
        <v>5400255112</v>
      </c>
      <c r="D261" s="66" t="s">
        <v>484</v>
      </c>
      <c r="F261" s="102" t="s">
        <v>144</v>
      </c>
      <c r="I261" s="66" t="s">
        <v>432</v>
      </c>
      <c r="K261" s="103">
        <v>0.34375</v>
      </c>
      <c r="O261" s="103">
        <v>0.34375</v>
      </c>
      <c r="S261" s="102" t="s">
        <v>433</v>
      </c>
      <c r="T261" s="102" t="s">
        <v>60</v>
      </c>
      <c r="U261" s="102" t="s">
        <v>432</v>
      </c>
    </row>
    <row r="262" spans="1:21">
      <c r="A262" t="s">
        <v>430</v>
      </c>
      <c r="B262" s="65">
        <v>45817</v>
      </c>
      <c r="C262" s="102">
        <v>5400255112</v>
      </c>
      <c r="D262" s="66" t="s">
        <v>443</v>
      </c>
      <c r="F262" s="102" t="s">
        <v>58</v>
      </c>
      <c r="I262" s="66" t="s">
        <v>432</v>
      </c>
      <c r="K262" s="103">
        <v>0.34375</v>
      </c>
      <c r="O262" s="103">
        <v>0.34375</v>
      </c>
      <c r="S262" s="102" t="s">
        <v>433</v>
      </c>
      <c r="T262" s="102" t="s">
        <v>60</v>
      </c>
      <c r="U262" s="102" t="s">
        <v>432</v>
      </c>
    </row>
    <row r="263" spans="1:21">
      <c r="A263" t="s">
        <v>430</v>
      </c>
      <c r="B263" s="65">
        <v>45817</v>
      </c>
      <c r="C263" s="102">
        <v>5400255112</v>
      </c>
      <c r="D263" s="66" t="s">
        <v>463</v>
      </c>
      <c r="F263" s="102" t="s">
        <v>92</v>
      </c>
      <c r="I263" s="66" t="s">
        <v>432</v>
      </c>
      <c r="K263" s="103">
        <v>0.34375</v>
      </c>
      <c r="O263" s="103">
        <v>0.34375</v>
      </c>
      <c r="S263" s="102" t="s">
        <v>433</v>
      </c>
      <c r="T263" s="102" t="s">
        <v>60</v>
      </c>
      <c r="U263" s="102" t="s">
        <v>432</v>
      </c>
    </row>
    <row r="264" spans="1:21">
      <c r="A264" t="s">
        <v>430</v>
      </c>
      <c r="B264" s="65">
        <v>45817</v>
      </c>
      <c r="C264" s="102">
        <v>404</v>
      </c>
      <c r="D264" s="66" t="s">
        <v>443</v>
      </c>
      <c r="F264" s="102" t="s">
        <v>58</v>
      </c>
      <c r="I264" s="66" t="s">
        <v>432</v>
      </c>
      <c r="J264" s="103">
        <v>2.0833333333333329E-2</v>
      </c>
      <c r="K264" s="103"/>
      <c r="O264" s="103">
        <v>2.0833333333333329E-2</v>
      </c>
      <c r="S264" s="102" t="s">
        <v>433</v>
      </c>
      <c r="T264" s="102" t="s">
        <v>62</v>
      </c>
      <c r="U264" s="102" t="s">
        <v>432</v>
      </c>
    </row>
    <row r="265" spans="1:21">
      <c r="A265" t="s">
        <v>430</v>
      </c>
      <c r="B265" s="65">
        <v>45817</v>
      </c>
      <c r="C265" s="102">
        <v>5400255693</v>
      </c>
      <c r="D265" s="66" t="s">
        <v>451</v>
      </c>
      <c r="F265" s="102" t="s">
        <v>72</v>
      </c>
      <c r="I265" s="66" t="s">
        <v>432</v>
      </c>
      <c r="K265" s="103">
        <v>0.34375</v>
      </c>
      <c r="O265" s="103">
        <v>0.34375</v>
      </c>
      <c r="S265" s="102" t="s">
        <v>433</v>
      </c>
      <c r="T265" s="102" t="s">
        <v>142</v>
      </c>
      <c r="U265" s="102" t="s">
        <v>432</v>
      </c>
    </row>
    <row r="266" spans="1:21">
      <c r="A266" t="s">
        <v>430</v>
      </c>
      <c r="B266" s="65">
        <v>45817</v>
      </c>
      <c r="C266" s="102">
        <v>5400255693</v>
      </c>
      <c r="D266" s="66" t="s">
        <v>452</v>
      </c>
      <c r="F266" s="102" t="s">
        <v>73</v>
      </c>
      <c r="I266" s="66" t="s">
        <v>432</v>
      </c>
      <c r="K266" s="103">
        <v>0.17708333333333329</v>
      </c>
      <c r="O266" s="103">
        <v>0.17708333333333329</v>
      </c>
      <c r="S266" s="102" t="s">
        <v>433</v>
      </c>
      <c r="T266" s="102" t="s">
        <v>142</v>
      </c>
      <c r="U266" s="102" t="s">
        <v>432</v>
      </c>
    </row>
    <row r="267" spans="1:21">
      <c r="A267" t="s">
        <v>430</v>
      </c>
      <c r="B267" s="65">
        <v>45817</v>
      </c>
      <c r="C267" s="102">
        <v>5400255117</v>
      </c>
      <c r="D267" s="66" t="s">
        <v>445</v>
      </c>
      <c r="F267" s="102" t="s">
        <v>63</v>
      </c>
      <c r="I267" s="66" t="s">
        <v>432</v>
      </c>
      <c r="K267" s="103">
        <v>0.34375</v>
      </c>
      <c r="O267" s="103">
        <v>0.34375</v>
      </c>
      <c r="S267" s="102" t="s">
        <v>433</v>
      </c>
      <c r="T267" s="102" t="s">
        <v>71</v>
      </c>
      <c r="U267" s="102" t="s">
        <v>432</v>
      </c>
    </row>
    <row r="268" spans="1:21">
      <c r="A268" t="s">
        <v>430</v>
      </c>
      <c r="B268" s="65">
        <v>45817</v>
      </c>
      <c r="C268" s="102">
        <v>5400255117</v>
      </c>
      <c r="D268" s="66" t="s">
        <v>446</v>
      </c>
      <c r="F268" s="102" t="s">
        <v>64</v>
      </c>
      <c r="I268" s="66" t="s">
        <v>432</v>
      </c>
      <c r="K268" s="103">
        <v>0.34375</v>
      </c>
      <c r="O268" s="103">
        <v>0.34375</v>
      </c>
      <c r="S268" s="102" t="s">
        <v>433</v>
      </c>
      <c r="T268" s="102" t="s">
        <v>71</v>
      </c>
      <c r="U268" s="102" t="s">
        <v>432</v>
      </c>
    </row>
    <row r="269" spans="1:21">
      <c r="A269" t="s">
        <v>430</v>
      </c>
      <c r="B269" s="65">
        <v>45817</v>
      </c>
      <c r="C269" s="102">
        <v>5400243313</v>
      </c>
      <c r="D269" s="66" t="s">
        <v>457</v>
      </c>
      <c r="F269" s="102" t="s">
        <v>82</v>
      </c>
      <c r="I269" s="66" t="s">
        <v>432</v>
      </c>
      <c r="K269" s="103">
        <v>0.34375</v>
      </c>
      <c r="O269" s="103">
        <v>0.34375</v>
      </c>
      <c r="S269" s="102" t="s">
        <v>433</v>
      </c>
      <c r="T269" s="102" t="s">
        <v>145</v>
      </c>
      <c r="U269" s="102" t="s">
        <v>432</v>
      </c>
    </row>
    <row r="270" spans="1:21">
      <c r="A270" t="s">
        <v>430</v>
      </c>
      <c r="B270" s="65">
        <v>45817</v>
      </c>
      <c r="C270" s="102">
        <v>5400243313</v>
      </c>
      <c r="D270" s="66" t="s">
        <v>442</v>
      </c>
      <c r="F270" s="102" t="s">
        <v>57</v>
      </c>
      <c r="I270" s="66" t="s">
        <v>432</v>
      </c>
      <c r="K270" s="103">
        <v>0.34375</v>
      </c>
      <c r="O270" s="103">
        <v>0.34375</v>
      </c>
      <c r="S270" s="102" t="s">
        <v>433</v>
      </c>
      <c r="T270" s="102" t="s">
        <v>145</v>
      </c>
      <c r="U270" s="102" t="s">
        <v>432</v>
      </c>
    </row>
    <row r="271" spans="1:21">
      <c r="A271" t="s">
        <v>430</v>
      </c>
      <c r="B271" s="65">
        <v>45817</v>
      </c>
      <c r="C271" s="102">
        <v>5400255218</v>
      </c>
      <c r="D271" s="66" t="s">
        <v>444</v>
      </c>
      <c r="F271" s="102" t="s">
        <v>59</v>
      </c>
      <c r="I271" s="66" t="s">
        <v>432</v>
      </c>
      <c r="K271" s="103">
        <v>5.2083333333333343E-2</v>
      </c>
      <c r="O271" s="103">
        <v>5.2083333333333343E-2</v>
      </c>
      <c r="S271" s="102" t="s">
        <v>433</v>
      </c>
      <c r="T271" s="102" t="s">
        <v>146</v>
      </c>
      <c r="U271" s="102" t="s">
        <v>432</v>
      </c>
    </row>
    <row r="272" spans="1:21">
      <c r="A272" t="s">
        <v>430</v>
      </c>
      <c r="B272" s="65">
        <v>45817</v>
      </c>
      <c r="C272" s="102">
        <v>5400255218</v>
      </c>
      <c r="D272" s="66" t="s">
        <v>458</v>
      </c>
      <c r="F272" s="102" t="s">
        <v>84</v>
      </c>
      <c r="I272" s="66" t="s">
        <v>432</v>
      </c>
      <c r="K272" s="103">
        <v>5.2083333333333343E-2</v>
      </c>
      <c r="O272" s="103">
        <v>5.2083333333333343E-2</v>
      </c>
      <c r="S272" s="102" t="s">
        <v>433</v>
      </c>
      <c r="T272" s="102" t="s">
        <v>146</v>
      </c>
      <c r="U272" s="102" t="s">
        <v>432</v>
      </c>
    </row>
    <row r="273" spans="1:21">
      <c r="A273" t="s">
        <v>430</v>
      </c>
      <c r="B273" s="65">
        <v>45817</v>
      </c>
      <c r="C273" s="102">
        <v>5400253509</v>
      </c>
      <c r="D273" s="66" t="s">
        <v>444</v>
      </c>
      <c r="F273" s="102" t="s">
        <v>59</v>
      </c>
      <c r="I273" s="66" t="s">
        <v>432</v>
      </c>
      <c r="K273" s="103">
        <v>6.25E-2</v>
      </c>
      <c r="O273" s="103">
        <v>6.25E-2</v>
      </c>
      <c r="S273" s="102" t="s">
        <v>433</v>
      </c>
      <c r="T273" s="102" t="s">
        <v>147</v>
      </c>
      <c r="U273" s="102" t="s">
        <v>432</v>
      </c>
    </row>
    <row r="274" spans="1:21">
      <c r="A274" t="s">
        <v>430</v>
      </c>
      <c r="B274" s="65">
        <v>45817</v>
      </c>
      <c r="C274" s="102">
        <v>5400253509</v>
      </c>
      <c r="D274" s="66" t="s">
        <v>458</v>
      </c>
      <c r="F274" s="102" t="s">
        <v>84</v>
      </c>
      <c r="I274" s="66" t="s">
        <v>432</v>
      </c>
      <c r="K274" s="103">
        <v>6.25E-2</v>
      </c>
      <c r="O274" s="103">
        <v>6.25E-2</v>
      </c>
      <c r="S274" s="102" t="s">
        <v>433</v>
      </c>
      <c r="T274" s="102" t="s">
        <v>147</v>
      </c>
      <c r="U274" s="102" t="s">
        <v>432</v>
      </c>
    </row>
    <row r="275" spans="1:21">
      <c r="A275" t="s">
        <v>430</v>
      </c>
      <c r="B275" s="65">
        <v>45817</v>
      </c>
      <c r="C275" s="102">
        <v>5400253503</v>
      </c>
      <c r="D275" s="66" t="s">
        <v>444</v>
      </c>
      <c r="F275" s="102" t="s">
        <v>59</v>
      </c>
      <c r="I275" s="66" t="s">
        <v>432</v>
      </c>
      <c r="K275" s="103">
        <v>6.25E-2</v>
      </c>
      <c r="O275" s="103">
        <v>6.25E-2</v>
      </c>
      <c r="S275" s="102" t="s">
        <v>433</v>
      </c>
      <c r="T275" s="102" t="s">
        <v>148</v>
      </c>
      <c r="U275" s="102" t="s">
        <v>432</v>
      </c>
    </row>
    <row r="276" spans="1:21">
      <c r="A276" t="s">
        <v>430</v>
      </c>
      <c r="B276" s="65">
        <v>45817</v>
      </c>
      <c r="C276" s="102">
        <v>5400253503</v>
      </c>
      <c r="D276" s="66" t="s">
        <v>458</v>
      </c>
      <c r="F276" s="102" t="s">
        <v>84</v>
      </c>
      <c r="I276" s="66" t="s">
        <v>432</v>
      </c>
      <c r="K276" s="103">
        <v>6.25E-2</v>
      </c>
      <c r="O276" s="103">
        <v>6.25E-2</v>
      </c>
      <c r="S276" s="102" t="s">
        <v>433</v>
      </c>
      <c r="T276" s="102" t="s">
        <v>148</v>
      </c>
      <c r="U276" s="102" t="s">
        <v>432</v>
      </c>
    </row>
    <row r="277" spans="1:21">
      <c r="A277" t="s">
        <v>430</v>
      </c>
      <c r="B277" s="65">
        <v>45817</v>
      </c>
      <c r="C277" s="102">
        <v>5400252803</v>
      </c>
      <c r="D277" s="66" t="s">
        <v>444</v>
      </c>
      <c r="F277" s="102" t="s">
        <v>59</v>
      </c>
      <c r="I277" s="66" t="s">
        <v>432</v>
      </c>
      <c r="K277" s="103">
        <v>8.3333333333333329E-2</v>
      </c>
      <c r="O277" s="103">
        <v>8.3333333333333329E-2</v>
      </c>
      <c r="S277" s="102" t="s">
        <v>433</v>
      </c>
      <c r="T277" s="102" t="s">
        <v>149</v>
      </c>
      <c r="U277" s="102" t="s">
        <v>432</v>
      </c>
    </row>
    <row r="278" spans="1:21">
      <c r="A278" t="s">
        <v>430</v>
      </c>
      <c r="B278" s="65">
        <v>45817</v>
      </c>
      <c r="C278" s="102">
        <v>5400252803</v>
      </c>
      <c r="D278" s="66" t="s">
        <v>458</v>
      </c>
      <c r="F278" s="102" t="s">
        <v>84</v>
      </c>
      <c r="I278" s="66" t="s">
        <v>432</v>
      </c>
      <c r="K278" s="103">
        <v>8.3333333333333329E-2</v>
      </c>
      <c r="O278" s="103">
        <v>8.3333333333333329E-2</v>
      </c>
      <c r="S278" s="102" t="s">
        <v>433</v>
      </c>
      <c r="T278" s="102" t="s">
        <v>149</v>
      </c>
      <c r="U278" s="102" t="s">
        <v>432</v>
      </c>
    </row>
    <row r="279" spans="1:21">
      <c r="A279" t="s">
        <v>430</v>
      </c>
      <c r="B279" s="65">
        <v>45817</v>
      </c>
      <c r="C279" s="102">
        <v>5400252691</v>
      </c>
      <c r="D279" s="66" t="s">
        <v>444</v>
      </c>
      <c r="F279" s="102" t="s">
        <v>59</v>
      </c>
      <c r="I279" s="66" t="s">
        <v>432</v>
      </c>
      <c r="K279" s="103">
        <v>8.3333333333333329E-2</v>
      </c>
      <c r="O279" s="103">
        <v>8.3333333333333329E-2</v>
      </c>
      <c r="S279" s="102" t="s">
        <v>433</v>
      </c>
      <c r="T279" s="102" t="s">
        <v>150</v>
      </c>
      <c r="U279" s="102" t="s">
        <v>432</v>
      </c>
    </row>
    <row r="280" spans="1:21">
      <c r="A280" t="s">
        <v>430</v>
      </c>
      <c r="B280" s="65">
        <v>45817</v>
      </c>
      <c r="C280" s="102">
        <v>5400252691</v>
      </c>
      <c r="D280" s="66" t="s">
        <v>458</v>
      </c>
      <c r="F280" s="102" t="s">
        <v>84</v>
      </c>
      <c r="I280" s="66" t="s">
        <v>432</v>
      </c>
      <c r="K280" s="103">
        <v>8.3333333333333329E-2</v>
      </c>
      <c r="O280" s="103">
        <v>8.3333333333333329E-2</v>
      </c>
      <c r="S280" s="102" t="s">
        <v>433</v>
      </c>
      <c r="T280" s="102" t="s">
        <v>150</v>
      </c>
      <c r="U280" s="102" t="s">
        <v>432</v>
      </c>
    </row>
    <row r="281" spans="1:21">
      <c r="A281" t="s">
        <v>430</v>
      </c>
      <c r="B281" s="65">
        <v>45817</v>
      </c>
      <c r="C281" s="102">
        <v>5400255115</v>
      </c>
      <c r="D281" s="66" t="s">
        <v>431</v>
      </c>
      <c r="F281" s="102" t="s">
        <v>42</v>
      </c>
      <c r="I281" s="66" t="s">
        <v>432</v>
      </c>
      <c r="K281" s="103">
        <v>0.34375</v>
      </c>
      <c r="O281" s="103">
        <v>0.34375</v>
      </c>
      <c r="S281" s="102" t="s">
        <v>433</v>
      </c>
      <c r="T281" s="102" t="s">
        <v>95</v>
      </c>
      <c r="U281" s="102" t="s">
        <v>432</v>
      </c>
    </row>
    <row r="282" spans="1:21">
      <c r="A282" t="s">
        <v>430</v>
      </c>
      <c r="B282" s="65">
        <v>45817</v>
      </c>
      <c r="C282" s="102">
        <v>5400255115</v>
      </c>
      <c r="D282" s="66" t="s">
        <v>464</v>
      </c>
      <c r="F282" s="102" t="s">
        <v>94</v>
      </c>
      <c r="I282" s="66" t="s">
        <v>432</v>
      </c>
      <c r="K282" s="103">
        <v>0.34375</v>
      </c>
      <c r="O282" s="103">
        <v>0.34375</v>
      </c>
      <c r="S282" s="102" t="s">
        <v>433</v>
      </c>
      <c r="T282" s="102" t="s">
        <v>95</v>
      </c>
      <c r="U282" s="102" t="s">
        <v>432</v>
      </c>
    </row>
    <row r="283" spans="1:21">
      <c r="A283" t="s">
        <v>430</v>
      </c>
      <c r="B283" s="65">
        <v>45817</v>
      </c>
      <c r="C283" s="102">
        <v>5400255115</v>
      </c>
      <c r="D283" s="66" t="s">
        <v>468</v>
      </c>
      <c r="F283" s="102" t="s">
        <v>100</v>
      </c>
      <c r="I283" s="66" t="s">
        <v>432</v>
      </c>
      <c r="K283" s="103">
        <v>0.34375</v>
      </c>
      <c r="O283" s="103">
        <v>0.34375</v>
      </c>
      <c r="S283" s="102" t="s">
        <v>433</v>
      </c>
      <c r="T283" s="102" t="s">
        <v>95</v>
      </c>
      <c r="U283" s="102" t="s">
        <v>432</v>
      </c>
    </row>
    <row r="284" spans="1:21">
      <c r="A284" t="s">
        <v>430</v>
      </c>
      <c r="B284" s="65">
        <v>45817</v>
      </c>
      <c r="C284" s="102">
        <v>5400253778</v>
      </c>
      <c r="D284" s="66" t="s">
        <v>467</v>
      </c>
      <c r="F284" s="102" t="s">
        <v>99</v>
      </c>
      <c r="I284" s="66" t="s">
        <v>432</v>
      </c>
      <c r="K284" s="103">
        <v>0.34375</v>
      </c>
      <c r="O284" s="103">
        <v>0.34375</v>
      </c>
      <c r="S284" s="102" t="s">
        <v>433</v>
      </c>
      <c r="T284" s="102" t="s">
        <v>101</v>
      </c>
      <c r="U284" s="102" t="s">
        <v>432</v>
      </c>
    </row>
    <row r="285" spans="1:21">
      <c r="A285" t="s">
        <v>430</v>
      </c>
      <c r="B285" s="65">
        <v>45817</v>
      </c>
      <c r="C285" s="102">
        <v>5400253778</v>
      </c>
      <c r="D285" s="66" t="s">
        <v>466</v>
      </c>
      <c r="F285" s="102" t="s">
        <v>97</v>
      </c>
      <c r="I285" s="66" t="s">
        <v>432</v>
      </c>
      <c r="K285" s="103">
        <v>0.34375</v>
      </c>
      <c r="O285" s="103">
        <v>0.34375</v>
      </c>
      <c r="S285" s="102" t="s">
        <v>433</v>
      </c>
      <c r="T285" s="102" t="s">
        <v>101</v>
      </c>
      <c r="U285" s="102" t="s">
        <v>432</v>
      </c>
    </row>
    <row r="286" spans="1:21">
      <c r="A286" t="s">
        <v>430</v>
      </c>
      <c r="B286" s="65">
        <v>45817</v>
      </c>
      <c r="C286" s="102">
        <v>5400245426</v>
      </c>
      <c r="D286" s="66" t="s">
        <v>469</v>
      </c>
      <c r="F286" s="102" t="s">
        <v>102</v>
      </c>
      <c r="I286" s="66" t="s">
        <v>432</v>
      </c>
      <c r="K286" s="103">
        <v>0.34375</v>
      </c>
      <c r="O286" s="103">
        <v>0.34375</v>
      </c>
      <c r="S286" s="102" t="s">
        <v>433</v>
      </c>
      <c r="T286" s="102" t="s">
        <v>151</v>
      </c>
      <c r="U286" s="102" t="s">
        <v>432</v>
      </c>
    </row>
    <row r="287" spans="1:21">
      <c r="A287" t="s">
        <v>430</v>
      </c>
      <c r="B287" s="65">
        <v>45817</v>
      </c>
      <c r="C287" s="102">
        <v>5400245426</v>
      </c>
      <c r="D287" s="66" t="s">
        <v>470</v>
      </c>
      <c r="F287" s="102" t="s">
        <v>103</v>
      </c>
      <c r="I287" s="66" t="s">
        <v>432</v>
      </c>
      <c r="K287" s="103">
        <v>0.34375</v>
      </c>
      <c r="O287" s="103">
        <v>0.34375</v>
      </c>
      <c r="S287" s="102" t="s">
        <v>433</v>
      </c>
      <c r="T287" s="102" t="s">
        <v>151</v>
      </c>
      <c r="U287" s="102" t="s">
        <v>432</v>
      </c>
    </row>
    <row r="288" spans="1:21">
      <c r="A288" t="s">
        <v>430</v>
      </c>
      <c r="B288" s="65">
        <v>45817</v>
      </c>
      <c r="C288" s="102">
        <v>5400253506</v>
      </c>
      <c r="D288" s="66" t="s">
        <v>471</v>
      </c>
      <c r="F288" s="102" t="s">
        <v>105</v>
      </c>
      <c r="I288" s="66" t="s">
        <v>432</v>
      </c>
      <c r="K288" s="103">
        <v>0.34375</v>
      </c>
      <c r="O288" s="103">
        <v>0.34375</v>
      </c>
      <c r="S288" s="102" t="s">
        <v>433</v>
      </c>
      <c r="T288" s="102" t="s">
        <v>152</v>
      </c>
      <c r="U288" s="102" t="s">
        <v>432</v>
      </c>
    </row>
    <row r="289" spans="1:21">
      <c r="A289" t="s">
        <v>430</v>
      </c>
      <c r="B289" s="65">
        <v>45817</v>
      </c>
      <c r="C289" s="102">
        <v>5400253506</v>
      </c>
      <c r="D289" s="66" t="s">
        <v>434</v>
      </c>
      <c r="F289" s="102" t="s">
        <v>43</v>
      </c>
      <c r="I289" s="66" t="s">
        <v>432</v>
      </c>
      <c r="K289" s="103">
        <v>0.34375</v>
      </c>
      <c r="O289" s="103">
        <v>0.34375</v>
      </c>
      <c r="S289" s="102" t="s">
        <v>433</v>
      </c>
      <c r="T289" s="102" t="s">
        <v>152</v>
      </c>
      <c r="U289" s="102" t="s">
        <v>432</v>
      </c>
    </row>
    <row r="290" spans="1:21">
      <c r="A290" t="s">
        <v>430</v>
      </c>
      <c r="B290" s="65">
        <v>45817</v>
      </c>
      <c r="C290" s="102">
        <v>5400255118</v>
      </c>
      <c r="D290" s="66" t="s">
        <v>465</v>
      </c>
      <c r="F290" s="102" t="s">
        <v>96</v>
      </c>
      <c r="I290" s="66" t="s">
        <v>432</v>
      </c>
      <c r="J290" s="103"/>
      <c r="K290" s="103">
        <v>0.34375</v>
      </c>
      <c r="O290" s="103">
        <v>0.34375</v>
      </c>
      <c r="P290" s="103"/>
      <c r="S290" s="102" t="s">
        <v>433</v>
      </c>
      <c r="T290" s="102" t="s">
        <v>98</v>
      </c>
      <c r="U290" s="102" t="s">
        <v>432</v>
      </c>
    </row>
    <row r="291" spans="1:21">
      <c r="A291" t="s">
        <v>430</v>
      </c>
      <c r="B291" s="65">
        <v>45817</v>
      </c>
      <c r="C291" s="102">
        <v>5400255118</v>
      </c>
      <c r="D291" s="66" t="s">
        <v>438</v>
      </c>
      <c r="F291" s="102" t="s">
        <v>52</v>
      </c>
      <c r="I291" s="66" t="s">
        <v>432</v>
      </c>
      <c r="J291" s="103"/>
      <c r="K291" s="103">
        <v>0.30208333333333331</v>
      </c>
      <c r="O291" s="103">
        <v>0.30208333333333331</v>
      </c>
      <c r="P291" s="103"/>
      <c r="S291" s="102" t="s">
        <v>433</v>
      </c>
      <c r="T291" s="102" t="s">
        <v>98</v>
      </c>
      <c r="U291" s="102" t="s">
        <v>432</v>
      </c>
    </row>
    <row r="292" spans="1:21">
      <c r="A292" t="s">
        <v>430</v>
      </c>
      <c r="B292" s="65">
        <v>45817</v>
      </c>
      <c r="C292" s="102">
        <v>5400255118</v>
      </c>
      <c r="D292" s="66" t="s">
        <v>472</v>
      </c>
      <c r="F292" s="102" t="s">
        <v>107</v>
      </c>
      <c r="I292" s="66" t="s">
        <v>432</v>
      </c>
      <c r="J292" s="103"/>
      <c r="K292" s="103">
        <v>4.1666666666666657E-2</v>
      </c>
      <c r="O292" s="103">
        <v>4.1666666666666657E-2</v>
      </c>
      <c r="P292" s="103"/>
      <c r="S292" s="102" t="s">
        <v>433</v>
      </c>
      <c r="T292" s="102" t="s">
        <v>98</v>
      </c>
      <c r="U292" s="102" t="s">
        <v>432</v>
      </c>
    </row>
    <row r="293" spans="1:21">
      <c r="A293" t="s">
        <v>430</v>
      </c>
      <c r="B293" s="65">
        <v>45817</v>
      </c>
      <c r="C293" s="102">
        <v>404</v>
      </c>
      <c r="D293" s="66" t="s">
        <v>472</v>
      </c>
      <c r="F293" s="102" t="s">
        <v>107</v>
      </c>
      <c r="I293" s="66" t="s">
        <v>432</v>
      </c>
      <c r="J293" s="103">
        <v>0.34375</v>
      </c>
      <c r="K293" s="103"/>
      <c r="O293" s="103">
        <v>0.34375</v>
      </c>
      <c r="P293" s="103"/>
      <c r="S293" s="102" t="s">
        <v>433</v>
      </c>
      <c r="T293" s="102" t="s">
        <v>62</v>
      </c>
      <c r="U293" s="102" t="s">
        <v>432</v>
      </c>
    </row>
    <row r="294" spans="1:21">
      <c r="A294" t="s">
        <v>430</v>
      </c>
      <c r="B294" s="65">
        <v>45817</v>
      </c>
      <c r="C294" s="102">
        <v>404</v>
      </c>
      <c r="D294" s="66" t="s">
        <v>472</v>
      </c>
      <c r="F294" s="102" t="s">
        <v>107</v>
      </c>
      <c r="I294" s="66" t="s">
        <v>432</v>
      </c>
      <c r="J294" s="103">
        <v>8.3333333333333329E-2</v>
      </c>
      <c r="K294" s="103"/>
      <c r="O294" s="103">
        <v>8.3333333333333329E-2</v>
      </c>
      <c r="P294" s="103"/>
      <c r="S294" s="102" t="s">
        <v>433</v>
      </c>
      <c r="T294" s="102" t="s">
        <v>62</v>
      </c>
      <c r="U294" s="102" t="s">
        <v>432</v>
      </c>
    </row>
    <row r="295" spans="1:21">
      <c r="A295" t="s">
        <v>430</v>
      </c>
      <c r="B295" s="65">
        <v>45817</v>
      </c>
      <c r="C295" s="102">
        <v>5400256076</v>
      </c>
      <c r="D295" s="66" t="s">
        <v>469</v>
      </c>
      <c r="F295" s="102" t="s">
        <v>102</v>
      </c>
      <c r="I295" s="66" t="s">
        <v>432</v>
      </c>
      <c r="K295" s="103">
        <v>9.375E-2</v>
      </c>
      <c r="M295" s="103"/>
      <c r="O295" s="103">
        <v>9.375E-2</v>
      </c>
      <c r="P295" s="103"/>
      <c r="S295" s="102" t="s">
        <v>433</v>
      </c>
      <c r="T295" s="102" t="s">
        <v>153</v>
      </c>
      <c r="U295" s="102" t="s">
        <v>432</v>
      </c>
    </row>
    <row r="296" spans="1:21">
      <c r="A296" t="s">
        <v>430</v>
      </c>
      <c r="B296" s="65">
        <v>45817</v>
      </c>
      <c r="C296" s="102">
        <v>5400256076</v>
      </c>
      <c r="D296" s="66" t="s">
        <v>470</v>
      </c>
      <c r="F296" s="102" t="s">
        <v>103</v>
      </c>
      <c r="I296" s="66" t="s">
        <v>432</v>
      </c>
      <c r="K296" s="103">
        <v>9.375E-2</v>
      </c>
      <c r="M296" s="103"/>
      <c r="O296" s="103">
        <v>9.375E-2</v>
      </c>
      <c r="P296" s="103"/>
      <c r="S296" s="102" t="s">
        <v>433</v>
      </c>
      <c r="T296" s="102" t="s">
        <v>153</v>
      </c>
      <c r="U296" s="102" t="s">
        <v>432</v>
      </c>
    </row>
    <row r="297" spans="1:21">
      <c r="A297" t="s">
        <v>430</v>
      </c>
      <c r="B297" s="65">
        <v>45817</v>
      </c>
      <c r="C297" s="102">
        <v>5400257840</v>
      </c>
      <c r="D297" s="66" t="s">
        <v>469</v>
      </c>
      <c r="F297" s="102" t="s">
        <v>102</v>
      </c>
      <c r="I297" s="66" t="s">
        <v>432</v>
      </c>
      <c r="J297" s="103"/>
      <c r="K297" s="103">
        <v>0.1145833333333333</v>
      </c>
      <c r="O297" s="103">
        <v>0.1145833333333333</v>
      </c>
      <c r="P297" s="103"/>
      <c r="S297" s="102" t="s">
        <v>433</v>
      </c>
      <c r="T297" s="102" t="s">
        <v>154</v>
      </c>
      <c r="U297" s="102" t="s">
        <v>432</v>
      </c>
    </row>
    <row r="298" spans="1:21">
      <c r="A298" t="s">
        <v>430</v>
      </c>
      <c r="B298" s="65">
        <v>45817</v>
      </c>
      <c r="C298" s="102">
        <v>5400257840</v>
      </c>
      <c r="D298" s="66" t="s">
        <v>470</v>
      </c>
      <c r="F298" s="102" t="s">
        <v>103</v>
      </c>
      <c r="I298" s="66" t="s">
        <v>432</v>
      </c>
      <c r="J298" s="103"/>
      <c r="K298" s="103">
        <v>0.1145833333333333</v>
      </c>
      <c r="O298" s="103">
        <v>0.1145833333333333</v>
      </c>
      <c r="P298" s="103"/>
      <c r="S298" s="102" t="s">
        <v>433</v>
      </c>
      <c r="T298" s="102" t="s">
        <v>154</v>
      </c>
      <c r="U298" s="102" t="s">
        <v>432</v>
      </c>
    </row>
    <row r="299" spans="1:21">
      <c r="A299" t="s">
        <v>430</v>
      </c>
      <c r="B299" s="65">
        <v>45817</v>
      </c>
      <c r="C299" s="102">
        <v>404</v>
      </c>
      <c r="D299" s="66" t="s">
        <v>473</v>
      </c>
      <c r="F299" s="102" t="s">
        <v>108</v>
      </c>
      <c r="I299" s="66" t="s">
        <v>432</v>
      </c>
      <c r="J299" s="103">
        <v>0.34375</v>
      </c>
      <c r="K299" s="103"/>
      <c r="O299" s="103">
        <v>0.34375</v>
      </c>
      <c r="P299" s="103"/>
      <c r="S299" s="102" t="s">
        <v>433</v>
      </c>
      <c r="T299" s="102" t="s">
        <v>62</v>
      </c>
      <c r="U299" s="102" t="s">
        <v>432</v>
      </c>
    </row>
    <row r="300" spans="1:21">
      <c r="A300" t="s">
        <v>430</v>
      </c>
      <c r="B300" s="65">
        <v>45817</v>
      </c>
      <c r="C300" s="102" t="s">
        <v>139</v>
      </c>
      <c r="D300" s="66" t="s">
        <v>479</v>
      </c>
      <c r="F300" s="102" t="s">
        <v>115</v>
      </c>
      <c r="I300" s="66" t="s">
        <v>432</v>
      </c>
      <c r="J300" s="103"/>
      <c r="K300" s="103">
        <v>0.34375</v>
      </c>
      <c r="M300" s="103"/>
      <c r="O300" s="103">
        <v>0.34375</v>
      </c>
      <c r="P300" s="103"/>
      <c r="S300" s="102" t="s">
        <v>433</v>
      </c>
      <c r="T300" s="102" t="s">
        <v>138</v>
      </c>
      <c r="U300" s="102" t="s">
        <v>432</v>
      </c>
    </row>
    <row r="301" spans="1:21">
      <c r="A301" t="s">
        <v>430</v>
      </c>
      <c r="B301" s="65">
        <v>45817</v>
      </c>
      <c r="C301" s="102" t="s">
        <v>139</v>
      </c>
      <c r="D301" s="66" t="s">
        <v>461</v>
      </c>
      <c r="F301" s="102" t="s">
        <v>88</v>
      </c>
      <c r="I301" s="66" t="s">
        <v>432</v>
      </c>
      <c r="J301" s="103"/>
      <c r="K301" s="103">
        <v>0.34375</v>
      </c>
      <c r="M301" s="103"/>
      <c r="O301" s="103">
        <v>0.34375</v>
      </c>
      <c r="P301" s="103"/>
      <c r="S301" s="102" t="s">
        <v>433</v>
      </c>
      <c r="T301" s="102" t="s">
        <v>138</v>
      </c>
      <c r="U301" s="102" t="s">
        <v>432</v>
      </c>
    </row>
    <row r="302" spans="1:21">
      <c r="A302" t="s">
        <v>430</v>
      </c>
      <c r="B302" s="65">
        <v>45817</v>
      </c>
      <c r="C302" s="102" t="s">
        <v>139</v>
      </c>
      <c r="D302" s="66" t="s">
        <v>459</v>
      </c>
      <c r="F302" s="102" t="s">
        <v>85</v>
      </c>
      <c r="I302" s="66" t="s">
        <v>432</v>
      </c>
      <c r="K302" s="103">
        <v>0.34375</v>
      </c>
      <c r="O302" s="103">
        <v>0.34375</v>
      </c>
      <c r="P302" s="103"/>
      <c r="S302" s="102" t="s">
        <v>433</v>
      </c>
      <c r="T302" s="102" t="s">
        <v>138</v>
      </c>
      <c r="U302" s="102" t="s">
        <v>432</v>
      </c>
    </row>
    <row r="303" spans="1:21">
      <c r="A303" t="s">
        <v>430</v>
      </c>
      <c r="B303" s="65">
        <v>45817</v>
      </c>
      <c r="C303" s="102">
        <v>5400261041</v>
      </c>
      <c r="D303" s="66" t="s">
        <v>462</v>
      </c>
      <c r="F303" s="102" t="s">
        <v>89</v>
      </c>
      <c r="I303" s="66" t="s">
        <v>432</v>
      </c>
      <c r="K303" s="103">
        <v>0.34375</v>
      </c>
      <c r="O303" s="103">
        <v>0.34375</v>
      </c>
      <c r="P303" s="103"/>
      <c r="S303" s="102" t="s">
        <v>433</v>
      </c>
      <c r="T303" s="102" t="s">
        <v>90</v>
      </c>
      <c r="U303" s="102" t="s">
        <v>432</v>
      </c>
    </row>
    <row r="304" spans="1:21">
      <c r="A304" t="s">
        <v>430</v>
      </c>
      <c r="B304" s="65">
        <v>45817</v>
      </c>
      <c r="C304" s="102">
        <v>404</v>
      </c>
      <c r="D304" s="66" t="s">
        <v>485</v>
      </c>
      <c r="F304" s="102" t="s">
        <v>155</v>
      </c>
      <c r="I304" s="66" t="s">
        <v>432</v>
      </c>
      <c r="J304" s="103">
        <v>4.1666666666666657E-2</v>
      </c>
      <c r="K304" s="103"/>
      <c r="O304" s="103">
        <v>4.1666666666666657E-2</v>
      </c>
      <c r="P304" s="103"/>
      <c r="S304" s="102" t="s">
        <v>433</v>
      </c>
      <c r="T304" s="102" t="s">
        <v>62</v>
      </c>
      <c r="U304" s="102" t="s">
        <v>432</v>
      </c>
    </row>
    <row r="305" spans="1:21">
      <c r="A305" t="s">
        <v>430</v>
      </c>
      <c r="B305" s="65">
        <v>45817</v>
      </c>
      <c r="C305" s="102">
        <v>404</v>
      </c>
      <c r="D305" s="66" t="s">
        <v>445</v>
      </c>
      <c r="F305" s="102" t="s">
        <v>63</v>
      </c>
      <c r="I305" s="66" t="s">
        <v>432</v>
      </c>
      <c r="J305" s="103">
        <v>6.25E-2</v>
      </c>
      <c r="K305" s="103"/>
      <c r="O305" s="103">
        <v>6.25E-2</v>
      </c>
      <c r="P305" s="103"/>
      <c r="S305" s="102" t="s">
        <v>433</v>
      </c>
      <c r="T305" s="102" t="s">
        <v>62</v>
      </c>
      <c r="U305" s="102" t="s">
        <v>432</v>
      </c>
    </row>
    <row r="306" spans="1:21">
      <c r="A306" t="s">
        <v>430</v>
      </c>
      <c r="B306" s="65">
        <v>45817</v>
      </c>
      <c r="C306" s="102">
        <v>404</v>
      </c>
      <c r="D306" s="66" t="s">
        <v>445</v>
      </c>
      <c r="F306" s="102" t="s">
        <v>63</v>
      </c>
      <c r="I306" s="66" t="s">
        <v>432</v>
      </c>
      <c r="J306" s="103">
        <v>2.0833333333333329E-2</v>
      </c>
      <c r="K306" s="103"/>
      <c r="O306" s="103">
        <v>2.0833333333333329E-2</v>
      </c>
      <c r="Q306" s="103"/>
      <c r="S306" s="102" t="s">
        <v>433</v>
      </c>
      <c r="T306" s="102" t="s">
        <v>62</v>
      </c>
      <c r="U306" s="102" t="s">
        <v>432</v>
      </c>
    </row>
    <row r="307" spans="1:21">
      <c r="A307" t="s">
        <v>430</v>
      </c>
      <c r="B307" s="65">
        <v>45817</v>
      </c>
      <c r="C307" s="102">
        <v>404</v>
      </c>
      <c r="D307" s="66" t="s">
        <v>451</v>
      </c>
      <c r="F307" s="102" t="s">
        <v>72</v>
      </c>
      <c r="I307" s="66" t="s">
        <v>432</v>
      </c>
      <c r="J307" s="103">
        <v>2.0833333333333329E-2</v>
      </c>
      <c r="K307" s="103"/>
      <c r="O307" s="103">
        <v>2.0833333333333329E-2</v>
      </c>
      <c r="Q307" s="103"/>
      <c r="S307" s="102" t="s">
        <v>433</v>
      </c>
      <c r="T307" s="102" t="s">
        <v>62</v>
      </c>
      <c r="U307" s="102" t="s">
        <v>432</v>
      </c>
    </row>
    <row r="308" spans="1:21">
      <c r="A308" t="s">
        <v>430</v>
      </c>
      <c r="B308" s="65">
        <v>45817</v>
      </c>
      <c r="C308" s="102">
        <v>404</v>
      </c>
      <c r="D308" s="66" t="s">
        <v>474</v>
      </c>
      <c r="F308" s="102" t="s">
        <v>109</v>
      </c>
      <c r="I308" s="66" t="s">
        <v>432</v>
      </c>
      <c r="J308" s="103">
        <v>0.34375</v>
      </c>
      <c r="K308" s="103"/>
      <c r="M308" s="103">
        <v>4.1666666666666657E-2</v>
      </c>
      <c r="O308" s="103">
        <v>0.38541666666666669</v>
      </c>
      <c r="Q308" s="103"/>
      <c r="S308" s="102" t="s">
        <v>433</v>
      </c>
      <c r="T308" s="102" t="s">
        <v>62</v>
      </c>
      <c r="U308" s="102" t="s">
        <v>432</v>
      </c>
    </row>
    <row r="309" spans="1:21">
      <c r="A309" t="s">
        <v>430</v>
      </c>
      <c r="B309" s="65">
        <v>45817</v>
      </c>
      <c r="C309" s="102">
        <v>404</v>
      </c>
      <c r="D309" s="66" t="s">
        <v>436</v>
      </c>
      <c r="F309" s="102" t="s">
        <v>50</v>
      </c>
      <c r="I309" s="66" t="s">
        <v>432</v>
      </c>
      <c r="J309" s="103">
        <v>0.34375</v>
      </c>
      <c r="K309" s="103"/>
      <c r="O309" s="103">
        <v>0.34375</v>
      </c>
      <c r="Q309" s="103"/>
      <c r="S309" s="102" t="s">
        <v>433</v>
      </c>
      <c r="T309" s="102" t="s">
        <v>62</v>
      </c>
      <c r="U309" s="102" t="s">
        <v>432</v>
      </c>
    </row>
    <row r="310" spans="1:21">
      <c r="A310" t="s">
        <v>430</v>
      </c>
      <c r="B310" s="65">
        <v>45817</v>
      </c>
      <c r="C310" s="102">
        <v>404</v>
      </c>
      <c r="D310" s="66" t="s">
        <v>441</v>
      </c>
      <c r="F310" s="102" t="s">
        <v>56</v>
      </c>
      <c r="I310" s="66" t="s">
        <v>432</v>
      </c>
      <c r="J310" s="103">
        <v>0.34375</v>
      </c>
      <c r="K310" s="103"/>
      <c r="O310" s="103">
        <v>0.34375</v>
      </c>
      <c r="Q310" s="103"/>
      <c r="S310" s="102" t="s">
        <v>433</v>
      </c>
      <c r="T310" s="102" t="s">
        <v>62</v>
      </c>
      <c r="U310" s="102" t="s">
        <v>432</v>
      </c>
    </row>
    <row r="311" spans="1:21">
      <c r="A311" t="s">
        <v>430</v>
      </c>
      <c r="B311" s="65">
        <v>45817</v>
      </c>
      <c r="C311" s="102">
        <v>404</v>
      </c>
      <c r="D311" s="66" t="s">
        <v>437</v>
      </c>
      <c r="F311" s="102" t="s">
        <v>51</v>
      </c>
      <c r="I311" s="66" t="s">
        <v>432</v>
      </c>
      <c r="J311" s="103">
        <v>0.34375</v>
      </c>
      <c r="K311" s="103"/>
      <c r="O311" s="103">
        <v>0.34375</v>
      </c>
      <c r="Q311" s="103"/>
      <c r="S311" s="102" t="s">
        <v>433</v>
      </c>
      <c r="T311" s="102" t="s">
        <v>62</v>
      </c>
      <c r="U311" s="102" t="s">
        <v>432</v>
      </c>
    </row>
    <row r="312" spans="1:21">
      <c r="A312" t="s">
        <v>430</v>
      </c>
      <c r="B312" s="65">
        <v>45817</v>
      </c>
      <c r="C312" s="102">
        <v>404</v>
      </c>
      <c r="D312" s="66" t="s">
        <v>476</v>
      </c>
      <c r="F312" s="102" t="s">
        <v>112</v>
      </c>
      <c r="I312" s="66" t="s">
        <v>432</v>
      </c>
      <c r="J312" s="103">
        <v>0.34375</v>
      </c>
      <c r="K312" s="103"/>
      <c r="O312" s="103">
        <v>0.34375</v>
      </c>
      <c r="Q312" s="103"/>
      <c r="S312" s="102" t="s">
        <v>433</v>
      </c>
      <c r="T312" s="102" t="s">
        <v>62</v>
      </c>
      <c r="U312" s="102" t="s">
        <v>432</v>
      </c>
    </row>
    <row r="313" spans="1:21">
      <c r="A313" t="s">
        <v>430</v>
      </c>
      <c r="B313" s="65">
        <v>45817</v>
      </c>
      <c r="C313" s="102">
        <v>404</v>
      </c>
      <c r="D313" s="66" t="s">
        <v>477</v>
      </c>
      <c r="F313" s="102" t="s">
        <v>113</v>
      </c>
      <c r="I313" s="66" t="s">
        <v>432</v>
      </c>
      <c r="K313" s="103"/>
      <c r="O313" s="103">
        <v>0.34375</v>
      </c>
      <c r="P313" s="103">
        <v>0.34375</v>
      </c>
      <c r="Q313" s="103"/>
      <c r="S313" s="102" t="s">
        <v>433</v>
      </c>
      <c r="T313" s="102" t="s">
        <v>53</v>
      </c>
      <c r="U313" s="102" t="s">
        <v>432</v>
      </c>
    </row>
    <row r="314" spans="1:21">
      <c r="A314" t="s">
        <v>430</v>
      </c>
      <c r="B314" s="65">
        <v>45817</v>
      </c>
      <c r="C314" s="102">
        <v>404</v>
      </c>
      <c r="D314" s="66" t="s">
        <v>485</v>
      </c>
      <c r="F314" s="102" t="s">
        <v>155</v>
      </c>
      <c r="I314" s="66" t="s">
        <v>432</v>
      </c>
      <c r="J314" s="103">
        <v>0.34375</v>
      </c>
      <c r="K314" s="103"/>
      <c r="O314" s="103">
        <v>0.34375</v>
      </c>
      <c r="Q314" s="103"/>
      <c r="S314" s="102" t="s">
        <v>433</v>
      </c>
      <c r="T314" s="102" t="s">
        <v>62</v>
      </c>
      <c r="U314" s="102" t="s">
        <v>432</v>
      </c>
    </row>
    <row r="315" spans="1:21">
      <c r="A315" t="s">
        <v>430</v>
      </c>
      <c r="B315" s="65">
        <v>45817</v>
      </c>
      <c r="C315" s="102" t="s">
        <v>294</v>
      </c>
      <c r="D315" s="66" t="s">
        <v>478</v>
      </c>
      <c r="F315" s="102" t="s">
        <v>114</v>
      </c>
      <c r="I315" s="66" t="s">
        <v>432</v>
      </c>
      <c r="J315" s="103"/>
      <c r="K315" s="103">
        <v>0.34375</v>
      </c>
      <c r="O315" s="103">
        <v>0.34375</v>
      </c>
      <c r="Q315" s="103"/>
      <c r="S315" s="102" t="s">
        <v>433</v>
      </c>
      <c r="T315" s="102" t="s">
        <v>156</v>
      </c>
      <c r="U315" s="102" t="s">
        <v>432</v>
      </c>
    </row>
    <row r="316" spans="1:21">
      <c r="A316" t="s">
        <v>430</v>
      </c>
      <c r="B316" s="65">
        <v>45818</v>
      </c>
      <c r="C316" s="102">
        <v>404</v>
      </c>
      <c r="D316" s="66" t="s">
        <v>453</v>
      </c>
      <c r="F316" s="102" t="s">
        <v>75</v>
      </c>
      <c r="I316" s="66" t="s">
        <v>432</v>
      </c>
      <c r="J316" s="103"/>
      <c r="K316" s="103"/>
      <c r="O316" s="103">
        <v>1.041666666666667E-2</v>
      </c>
      <c r="P316" s="103">
        <v>1.041666666666667E-2</v>
      </c>
      <c r="Q316" s="103"/>
      <c r="S316" s="102" t="s">
        <v>433</v>
      </c>
      <c r="T316" s="102" t="s">
        <v>48</v>
      </c>
      <c r="U316" s="102" t="s">
        <v>432</v>
      </c>
    </row>
    <row r="317" spans="1:21">
      <c r="A317" t="s">
        <v>430</v>
      </c>
      <c r="B317" s="65">
        <v>45818</v>
      </c>
      <c r="C317" s="102">
        <v>404</v>
      </c>
      <c r="D317" s="66" t="s">
        <v>467</v>
      </c>
      <c r="F317" s="102" t="s">
        <v>99</v>
      </c>
      <c r="I317" s="66" t="s">
        <v>432</v>
      </c>
      <c r="J317" s="103"/>
      <c r="K317" s="103"/>
      <c r="O317" s="103">
        <v>4.1666666666666657E-2</v>
      </c>
      <c r="P317" s="103">
        <v>4.1666666666666657E-2</v>
      </c>
      <c r="R317" s="103"/>
      <c r="S317" s="102" t="s">
        <v>433</v>
      </c>
      <c r="T317" s="102" t="s">
        <v>48</v>
      </c>
      <c r="U317" s="102" t="s">
        <v>432</v>
      </c>
    </row>
    <row r="318" spans="1:21">
      <c r="A318" t="s">
        <v>430</v>
      </c>
      <c r="B318" s="65">
        <v>45818</v>
      </c>
      <c r="C318" s="102">
        <v>404</v>
      </c>
      <c r="D318" s="66" t="s">
        <v>466</v>
      </c>
      <c r="F318" s="102" t="s">
        <v>97</v>
      </c>
      <c r="I318" s="66" t="s">
        <v>432</v>
      </c>
      <c r="J318" s="103"/>
      <c r="K318" s="103"/>
      <c r="O318" s="103">
        <v>4.1666666666666657E-2</v>
      </c>
      <c r="P318" s="103">
        <v>4.1666666666666657E-2</v>
      </c>
      <c r="R318" s="103"/>
      <c r="S318" s="102" t="s">
        <v>433</v>
      </c>
      <c r="T318" s="102" t="s">
        <v>48</v>
      </c>
      <c r="U318" s="102" t="s">
        <v>432</v>
      </c>
    </row>
    <row r="319" spans="1:21">
      <c r="A319" t="s">
        <v>430</v>
      </c>
      <c r="B319" s="65">
        <v>45818</v>
      </c>
      <c r="C319" s="102">
        <v>404</v>
      </c>
      <c r="D319" s="66" t="s">
        <v>486</v>
      </c>
      <c r="F319" s="102" t="s">
        <v>157</v>
      </c>
      <c r="I319" s="66" t="s">
        <v>432</v>
      </c>
      <c r="J319" s="103"/>
      <c r="K319" s="103"/>
      <c r="O319" s="103">
        <v>4.1666666666666657E-2</v>
      </c>
      <c r="P319" s="103">
        <v>4.1666666666666657E-2</v>
      </c>
      <c r="S319" s="102" t="s">
        <v>433</v>
      </c>
      <c r="T319" s="102" t="s">
        <v>48</v>
      </c>
      <c r="U319" s="102" t="s">
        <v>432</v>
      </c>
    </row>
    <row r="320" spans="1:21">
      <c r="A320" t="s">
        <v>430</v>
      </c>
      <c r="B320" s="65">
        <v>45818</v>
      </c>
      <c r="C320" s="102">
        <v>404</v>
      </c>
      <c r="D320" s="66" t="s">
        <v>464</v>
      </c>
      <c r="F320" s="102" t="s">
        <v>94</v>
      </c>
      <c r="I320" s="66" t="s">
        <v>432</v>
      </c>
      <c r="J320" s="103"/>
      <c r="K320" s="103"/>
      <c r="O320" s="103">
        <v>0.34375</v>
      </c>
      <c r="P320" s="103">
        <v>0.34375</v>
      </c>
      <c r="S320" s="102" t="s">
        <v>433</v>
      </c>
      <c r="T320" s="102" t="s">
        <v>53</v>
      </c>
      <c r="U320" s="102" t="s">
        <v>432</v>
      </c>
    </row>
    <row r="321" spans="1:21">
      <c r="A321" t="s">
        <v>430</v>
      </c>
      <c r="B321" s="65">
        <v>45818</v>
      </c>
      <c r="C321" s="102">
        <v>404</v>
      </c>
      <c r="D321" s="66" t="s">
        <v>456</v>
      </c>
      <c r="F321" s="102" t="s">
        <v>81</v>
      </c>
      <c r="I321" s="66" t="s">
        <v>432</v>
      </c>
      <c r="J321" s="103"/>
      <c r="K321" s="103"/>
      <c r="O321" s="103">
        <v>0.34375</v>
      </c>
      <c r="P321" s="103">
        <v>0.34375</v>
      </c>
      <c r="S321" s="102" t="s">
        <v>433</v>
      </c>
      <c r="T321" s="102" t="s">
        <v>53</v>
      </c>
      <c r="U321" s="102" t="s">
        <v>432</v>
      </c>
    </row>
    <row r="322" spans="1:21">
      <c r="A322" t="s">
        <v>430</v>
      </c>
      <c r="B322" s="65">
        <v>45818</v>
      </c>
      <c r="C322" s="102">
        <v>404</v>
      </c>
      <c r="D322" s="66" t="s">
        <v>440</v>
      </c>
      <c r="F322" s="102" t="s">
        <v>55</v>
      </c>
      <c r="I322" s="66" t="s">
        <v>432</v>
      </c>
      <c r="J322" s="103"/>
      <c r="K322" s="103"/>
      <c r="O322" s="103">
        <v>0.34375</v>
      </c>
      <c r="P322" s="103">
        <v>0.34375</v>
      </c>
      <c r="S322" s="102" t="s">
        <v>433</v>
      </c>
      <c r="T322" s="102" t="s">
        <v>53</v>
      </c>
      <c r="U322" s="102" t="s">
        <v>432</v>
      </c>
    </row>
    <row r="323" spans="1:21">
      <c r="A323" t="s">
        <v>430</v>
      </c>
      <c r="B323" s="65">
        <v>45818</v>
      </c>
      <c r="C323" s="102">
        <v>404</v>
      </c>
      <c r="D323" s="66" t="s">
        <v>451</v>
      </c>
      <c r="F323" s="102" t="s">
        <v>72</v>
      </c>
      <c r="I323" s="66" t="s">
        <v>432</v>
      </c>
      <c r="J323" s="103"/>
      <c r="K323" s="103"/>
      <c r="O323" s="103">
        <v>0.34375</v>
      </c>
      <c r="P323" s="103">
        <v>0.34375</v>
      </c>
      <c r="S323" s="102" t="s">
        <v>433</v>
      </c>
      <c r="T323" s="102" t="s">
        <v>53</v>
      </c>
      <c r="U323" s="102" t="s">
        <v>432</v>
      </c>
    </row>
    <row r="324" spans="1:21">
      <c r="A324" t="s">
        <v>430</v>
      </c>
      <c r="B324" s="65">
        <v>45818</v>
      </c>
      <c r="C324" s="102">
        <v>404</v>
      </c>
      <c r="D324" s="66" t="s">
        <v>449</v>
      </c>
      <c r="F324" s="102" t="s">
        <v>68</v>
      </c>
      <c r="I324" s="66" t="s">
        <v>432</v>
      </c>
      <c r="J324" s="103"/>
      <c r="K324" s="103"/>
      <c r="O324" s="103">
        <v>0.34375</v>
      </c>
      <c r="P324" s="103">
        <v>0.34375</v>
      </c>
      <c r="S324" s="102" t="s">
        <v>433</v>
      </c>
      <c r="T324" s="102" t="s">
        <v>53</v>
      </c>
      <c r="U324" s="102" t="s">
        <v>432</v>
      </c>
    </row>
    <row r="325" spans="1:21">
      <c r="A325" t="s">
        <v>430</v>
      </c>
      <c r="B325" s="65">
        <v>45818</v>
      </c>
      <c r="C325" s="102">
        <v>404</v>
      </c>
      <c r="D325" s="66" t="s">
        <v>439</v>
      </c>
      <c r="F325" s="102" t="s">
        <v>54</v>
      </c>
      <c r="I325" s="66" t="s">
        <v>432</v>
      </c>
      <c r="J325" s="103"/>
      <c r="K325" s="103"/>
      <c r="O325" s="103">
        <v>0.34375</v>
      </c>
      <c r="P325" s="103">
        <v>0.34375</v>
      </c>
      <c r="S325" s="102" t="s">
        <v>433</v>
      </c>
      <c r="T325" s="102" t="s">
        <v>48</v>
      </c>
      <c r="U325" s="102" t="s">
        <v>432</v>
      </c>
    </row>
    <row r="326" spans="1:21">
      <c r="A326" t="s">
        <v>430</v>
      </c>
      <c r="B326" s="65">
        <v>45818</v>
      </c>
      <c r="C326" s="102">
        <v>5400255117</v>
      </c>
      <c r="D326" s="66" t="s">
        <v>450</v>
      </c>
      <c r="F326" s="102" t="s">
        <v>69</v>
      </c>
      <c r="I326" s="66" t="s">
        <v>432</v>
      </c>
      <c r="J326" s="103"/>
      <c r="K326" s="103">
        <v>0.34375</v>
      </c>
      <c r="O326" s="103">
        <v>0.34375</v>
      </c>
      <c r="P326" s="103"/>
      <c r="S326" s="102" t="s">
        <v>433</v>
      </c>
      <c r="T326" s="102" t="s">
        <v>71</v>
      </c>
      <c r="U326" s="102" t="s">
        <v>432</v>
      </c>
    </row>
    <row r="327" spans="1:21">
      <c r="A327" t="s">
        <v>430</v>
      </c>
      <c r="B327" s="65">
        <v>45818</v>
      </c>
      <c r="C327" s="102">
        <v>5400255117</v>
      </c>
      <c r="D327" s="66" t="s">
        <v>460</v>
      </c>
      <c r="F327" s="102" t="s">
        <v>87</v>
      </c>
      <c r="I327" s="66" t="s">
        <v>432</v>
      </c>
      <c r="J327" s="103"/>
      <c r="K327" s="103">
        <v>0.34375</v>
      </c>
      <c r="O327" s="103">
        <v>0.34375</v>
      </c>
      <c r="P327" s="103"/>
      <c r="S327" s="102" t="s">
        <v>433</v>
      </c>
      <c r="T327" s="102" t="s">
        <v>71</v>
      </c>
      <c r="U327" s="102" t="s">
        <v>432</v>
      </c>
    </row>
    <row r="328" spans="1:21">
      <c r="A328" t="s">
        <v>430</v>
      </c>
      <c r="B328" s="65">
        <v>45818</v>
      </c>
      <c r="C328" s="102">
        <v>5400255114</v>
      </c>
      <c r="D328" s="66" t="s">
        <v>447</v>
      </c>
      <c r="F328" s="102" t="s">
        <v>65</v>
      </c>
      <c r="I328" s="66" t="s">
        <v>432</v>
      </c>
      <c r="J328" s="103"/>
      <c r="K328" s="103">
        <v>0.34375</v>
      </c>
      <c r="O328" s="103">
        <v>0.34375</v>
      </c>
      <c r="P328" s="103"/>
      <c r="S328" s="102" t="s">
        <v>433</v>
      </c>
      <c r="T328" s="102" t="s">
        <v>67</v>
      </c>
      <c r="U328" s="102" t="s">
        <v>432</v>
      </c>
    </row>
    <row r="329" spans="1:21">
      <c r="A329" t="s">
        <v>430</v>
      </c>
      <c r="B329" s="65">
        <v>45818</v>
      </c>
      <c r="C329" s="102">
        <v>5400255114</v>
      </c>
      <c r="D329" s="66" t="s">
        <v>448</v>
      </c>
      <c r="F329" s="102" t="s">
        <v>66</v>
      </c>
      <c r="I329" s="66" t="s">
        <v>432</v>
      </c>
      <c r="J329" s="103"/>
      <c r="K329" s="103">
        <v>0.34375</v>
      </c>
      <c r="O329" s="103">
        <v>0.34375</v>
      </c>
      <c r="P329" s="103"/>
      <c r="S329" s="102" t="s">
        <v>433</v>
      </c>
      <c r="T329" s="102" t="s">
        <v>67</v>
      </c>
      <c r="U329" s="102" t="s">
        <v>432</v>
      </c>
    </row>
    <row r="330" spans="1:21">
      <c r="A330" t="s">
        <v>430</v>
      </c>
      <c r="B330" s="65">
        <v>45818</v>
      </c>
      <c r="C330" s="102">
        <v>5400255112</v>
      </c>
      <c r="D330" s="66" t="s">
        <v>443</v>
      </c>
      <c r="F330" s="102" t="s">
        <v>58</v>
      </c>
      <c r="I330" s="66" t="s">
        <v>432</v>
      </c>
      <c r="J330" s="103"/>
      <c r="K330" s="103">
        <v>0.34375</v>
      </c>
      <c r="M330" s="103"/>
      <c r="O330" s="103">
        <v>0.34375</v>
      </c>
      <c r="P330" s="103"/>
      <c r="S330" s="102" t="s">
        <v>433</v>
      </c>
      <c r="T330" s="102" t="s">
        <v>60</v>
      </c>
      <c r="U330" s="102" t="s">
        <v>432</v>
      </c>
    </row>
    <row r="331" spans="1:21">
      <c r="A331" t="s">
        <v>430</v>
      </c>
      <c r="B331" s="65">
        <v>45818</v>
      </c>
      <c r="C331" s="102">
        <v>5400255112</v>
      </c>
      <c r="D331" s="66" t="s">
        <v>486</v>
      </c>
      <c r="F331" s="102" t="s">
        <v>157</v>
      </c>
      <c r="I331" s="66" t="s">
        <v>432</v>
      </c>
      <c r="J331" s="103"/>
      <c r="K331" s="103">
        <v>0.30208333333333331</v>
      </c>
      <c r="O331" s="103">
        <v>0.30208333333333331</v>
      </c>
      <c r="Q331" s="103"/>
      <c r="S331" s="102" t="s">
        <v>433</v>
      </c>
      <c r="T331" s="102" t="s">
        <v>60</v>
      </c>
      <c r="U331" s="102" t="s">
        <v>432</v>
      </c>
    </row>
    <row r="332" spans="1:21">
      <c r="A332" t="s">
        <v>430</v>
      </c>
      <c r="B332" s="65">
        <v>45818</v>
      </c>
      <c r="C332" s="102">
        <v>5400255372</v>
      </c>
      <c r="D332" s="66" t="s">
        <v>454</v>
      </c>
      <c r="F332" s="102" t="s">
        <v>77</v>
      </c>
      <c r="I332" s="66" t="s">
        <v>432</v>
      </c>
      <c r="J332" s="103"/>
      <c r="K332" s="103">
        <v>0.34375</v>
      </c>
      <c r="O332" s="103">
        <v>0.34375</v>
      </c>
      <c r="S332" s="102" t="s">
        <v>433</v>
      </c>
      <c r="T332" s="102" t="s">
        <v>79</v>
      </c>
      <c r="U332" s="102" t="s">
        <v>432</v>
      </c>
    </row>
    <row r="333" spans="1:21">
      <c r="A333" t="s">
        <v>430</v>
      </c>
      <c r="B333" s="65">
        <v>45818</v>
      </c>
      <c r="C333" s="102">
        <v>5400255372</v>
      </c>
      <c r="D333" s="66" t="s">
        <v>455</v>
      </c>
      <c r="F333" s="102" t="s">
        <v>78</v>
      </c>
      <c r="I333" s="66" t="s">
        <v>432</v>
      </c>
      <c r="J333" s="103"/>
      <c r="K333" s="103">
        <v>0.34375</v>
      </c>
      <c r="O333" s="103">
        <v>0.34375</v>
      </c>
      <c r="S333" s="102" t="s">
        <v>433</v>
      </c>
      <c r="T333" s="102" t="s">
        <v>79</v>
      </c>
      <c r="U333" s="102" t="s">
        <v>432</v>
      </c>
    </row>
    <row r="334" spans="1:21">
      <c r="A334" t="s">
        <v>430</v>
      </c>
      <c r="B334" s="65">
        <v>45818</v>
      </c>
      <c r="C334" s="102" t="s">
        <v>139</v>
      </c>
      <c r="D334" s="66" t="s">
        <v>479</v>
      </c>
      <c r="F334" s="102" t="s">
        <v>115</v>
      </c>
      <c r="I334" s="66" t="s">
        <v>432</v>
      </c>
      <c r="J334" s="103"/>
      <c r="K334" s="103">
        <v>0.34375</v>
      </c>
      <c r="O334" s="103">
        <v>0.34375</v>
      </c>
      <c r="S334" s="102" t="s">
        <v>433</v>
      </c>
      <c r="T334" s="102" t="s">
        <v>138</v>
      </c>
      <c r="U334" s="102" t="s">
        <v>432</v>
      </c>
    </row>
    <row r="335" spans="1:21">
      <c r="A335" t="s">
        <v>430</v>
      </c>
      <c r="B335" s="65">
        <v>45818</v>
      </c>
      <c r="C335" s="102" t="s">
        <v>139</v>
      </c>
      <c r="D335" s="66" t="s">
        <v>461</v>
      </c>
      <c r="F335" s="102" t="s">
        <v>88</v>
      </c>
      <c r="I335" s="66" t="s">
        <v>432</v>
      </c>
      <c r="J335" s="103"/>
      <c r="K335" s="103">
        <v>0.34375</v>
      </c>
      <c r="O335" s="103">
        <v>0.34375</v>
      </c>
      <c r="S335" s="102" t="s">
        <v>433</v>
      </c>
      <c r="T335" s="102" t="s">
        <v>138</v>
      </c>
      <c r="U335" s="102" t="s">
        <v>432</v>
      </c>
    </row>
    <row r="336" spans="1:21">
      <c r="A336" t="s">
        <v>430</v>
      </c>
      <c r="B336" s="65">
        <v>45818</v>
      </c>
      <c r="C336" s="102" t="s">
        <v>139</v>
      </c>
      <c r="D336" s="66" t="s">
        <v>463</v>
      </c>
      <c r="F336" s="102" t="s">
        <v>92</v>
      </c>
      <c r="I336" s="66" t="s">
        <v>432</v>
      </c>
      <c r="J336" s="103"/>
      <c r="K336" s="103">
        <v>0.34375</v>
      </c>
      <c r="O336" s="103">
        <v>0.34375</v>
      </c>
      <c r="S336" s="102" t="s">
        <v>433</v>
      </c>
      <c r="T336" s="102" t="s">
        <v>138</v>
      </c>
      <c r="U336" s="102" t="s">
        <v>432</v>
      </c>
    </row>
    <row r="337" spans="1:21">
      <c r="A337" t="s">
        <v>430</v>
      </c>
      <c r="B337" s="65">
        <v>45818</v>
      </c>
      <c r="C337" s="102">
        <v>5400261041</v>
      </c>
      <c r="D337" s="66" t="s">
        <v>462</v>
      </c>
      <c r="F337" s="102" t="s">
        <v>89</v>
      </c>
      <c r="I337" s="66" t="s">
        <v>432</v>
      </c>
      <c r="J337" s="103"/>
      <c r="K337" s="103">
        <v>0.34375</v>
      </c>
      <c r="O337" s="103">
        <v>0.34375</v>
      </c>
      <c r="S337" s="102" t="s">
        <v>433</v>
      </c>
      <c r="T337" s="102" t="s">
        <v>90</v>
      </c>
      <c r="U337" s="102" t="s">
        <v>432</v>
      </c>
    </row>
    <row r="338" spans="1:21">
      <c r="A338" t="s">
        <v>430</v>
      </c>
      <c r="B338" s="65">
        <v>45818</v>
      </c>
      <c r="C338" s="102">
        <v>5400246667</v>
      </c>
      <c r="D338" s="66" t="s">
        <v>453</v>
      </c>
      <c r="F338" s="102" t="s">
        <v>75</v>
      </c>
      <c r="I338" s="66" t="s">
        <v>432</v>
      </c>
      <c r="J338" s="103"/>
      <c r="K338" s="103">
        <v>0.17708333333333329</v>
      </c>
      <c r="O338" s="103">
        <v>0.17708333333333329</v>
      </c>
      <c r="S338" s="102" t="s">
        <v>433</v>
      </c>
      <c r="T338" s="102" t="s">
        <v>86</v>
      </c>
      <c r="U338" s="102" t="s">
        <v>432</v>
      </c>
    </row>
    <row r="339" spans="1:21">
      <c r="A339" t="s">
        <v>430</v>
      </c>
      <c r="B339" s="65">
        <v>45818</v>
      </c>
      <c r="C339" s="102">
        <v>5400246667</v>
      </c>
      <c r="D339" s="66" t="s">
        <v>459</v>
      </c>
      <c r="F339" s="102" t="s">
        <v>85</v>
      </c>
      <c r="I339" s="66" t="s">
        <v>432</v>
      </c>
      <c r="J339" s="103"/>
      <c r="K339" s="103">
        <v>0.17708333333333329</v>
      </c>
      <c r="O339" s="103">
        <v>0.17708333333333329</v>
      </c>
      <c r="S339" s="102" t="s">
        <v>433</v>
      </c>
      <c r="T339" s="102" t="s">
        <v>86</v>
      </c>
      <c r="U339" s="102" t="s">
        <v>432</v>
      </c>
    </row>
    <row r="340" spans="1:21">
      <c r="A340" t="s">
        <v>430</v>
      </c>
      <c r="B340" s="65">
        <v>45818</v>
      </c>
      <c r="C340" s="102">
        <v>5400255112</v>
      </c>
      <c r="D340" s="66" t="s">
        <v>453</v>
      </c>
      <c r="F340" s="102" t="s">
        <v>75</v>
      </c>
      <c r="I340" s="66" t="s">
        <v>432</v>
      </c>
      <c r="J340" s="103"/>
      <c r="K340" s="103">
        <v>0.15625</v>
      </c>
      <c r="O340" s="103">
        <v>0.15625</v>
      </c>
      <c r="S340" s="102" t="s">
        <v>433</v>
      </c>
      <c r="T340" s="102" t="s">
        <v>60</v>
      </c>
      <c r="U340" s="102" t="s">
        <v>432</v>
      </c>
    </row>
    <row r="341" spans="1:21">
      <c r="A341" t="s">
        <v>430</v>
      </c>
      <c r="B341" s="65">
        <v>45818</v>
      </c>
      <c r="C341" s="102">
        <v>5400255112</v>
      </c>
      <c r="D341" s="66" t="s">
        <v>459</v>
      </c>
      <c r="F341" s="102" t="s">
        <v>85</v>
      </c>
      <c r="I341" s="66" t="s">
        <v>432</v>
      </c>
      <c r="J341" s="103"/>
      <c r="K341" s="103">
        <v>0.16666666666666671</v>
      </c>
      <c r="O341" s="103">
        <v>0.16666666666666671</v>
      </c>
      <c r="S341" s="102" t="s">
        <v>433</v>
      </c>
      <c r="T341" s="102" t="s">
        <v>60</v>
      </c>
      <c r="U341" s="102" t="s">
        <v>432</v>
      </c>
    </row>
    <row r="342" spans="1:21">
      <c r="A342" t="s">
        <v>430</v>
      </c>
      <c r="B342" s="65">
        <v>45818</v>
      </c>
      <c r="C342" s="102">
        <v>5400243313</v>
      </c>
      <c r="D342" s="66" t="s">
        <v>457</v>
      </c>
      <c r="F342" s="102" t="s">
        <v>82</v>
      </c>
      <c r="I342" s="66" t="s">
        <v>432</v>
      </c>
      <c r="J342" s="103"/>
      <c r="K342" s="103">
        <v>0.34375</v>
      </c>
      <c r="O342" s="103">
        <v>0.34375</v>
      </c>
      <c r="S342" s="102" t="s">
        <v>433</v>
      </c>
      <c r="T342" s="102" t="s">
        <v>145</v>
      </c>
      <c r="U342" s="102" t="s">
        <v>432</v>
      </c>
    </row>
    <row r="343" spans="1:21">
      <c r="A343" t="s">
        <v>430</v>
      </c>
      <c r="B343" s="65">
        <v>45818</v>
      </c>
      <c r="C343" s="102">
        <v>5400243313</v>
      </c>
      <c r="D343" s="66" t="s">
        <v>442</v>
      </c>
      <c r="F343" s="102" t="s">
        <v>57</v>
      </c>
      <c r="I343" s="66" t="s">
        <v>432</v>
      </c>
      <c r="J343" s="103"/>
      <c r="K343" s="103">
        <v>0.34375</v>
      </c>
      <c r="O343" s="103">
        <v>0.34375</v>
      </c>
      <c r="S343" s="102" t="s">
        <v>433</v>
      </c>
      <c r="T343" s="102" t="s">
        <v>145</v>
      </c>
      <c r="U343" s="102" t="s">
        <v>432</v>
      </c>
    </row>
    <row r="344" spans="1:21">
      <c r="A344" t="s">
        <v>430</v>
      </c>
      <c r="B344" s="65">
        <v>45818</v>
      </c>
      <c r="C344" s="102">
        <v>5400252577</v>
      </c>
      <c r="D344" s="66" t="s">
        <v>458</v>
      </c>
      <c r="F344" s="102" t="s">
        <v>84</v>
      </c>
      <c r="I344" s="66" t="s">
        <v>432</v>
      </c>
      <c r="J344" s="103"/>
      <c r="K344" s="103">
        <v>8.3333333333333329E-2</v>
      </c>
      <c r="O344" s="103">
        <v>8.3333333333333329E-2</v>
      </c>
      <c r="S344" s="102" t="s">
        <v>433</v>
      </c>
      <c r="T344" s="102" t="s">
        <v>158</v>
      </c>
      <c r="U344" s="102" t="s">
        <v>432</v>
      </c>
    </row>
    <row r="345" spans="1:21">
      <c r="A345" t="s">
        <v>430</v>
      </c>
      <c r="B345" s="65">
        <v>45818</v>
      </c>
      <c r="C345" s="102">
        <v>5400252577</v>
      </c>
      <c r="D345" s="66" t="s">
        <v>444</v>
      </c>
      <c r="F345" s="102" t="s">
        <v>59</v>
      </c>
      <c r="I345" s="66" t="s">
        <v>432</v>
      </c>
      <c r="J345" s="103"/>
      <c r="K345" s="103">
        <v>8.3333333333333329E-2</v>
      </c>
      <c r="O345" s="103">
        <v>8.3333333333333329E-2</v>
      </c>
      <c r="S345" s="102" t="s">
        <v>433</v>
      </c>
      <c r="T345" s="102" t="s">
        <v>158</v>
      </c>
      <c r="U345" s="102" t="s">
        <v>432</v>
      </c>
    </row>
    <row r="346" spans="1:21">
      <c r="A346" t="s">
        <v>430</v>
      </c>
      <c r="B346" s="65">
        <v>45818</v>
      </c>
      <c r="C346" s="102">
        <v>5400252812</v>
      </c>
      <c r="D346" s="66" t="s">
        <v>458</v>
      </c>
      <c r="F346" s="102" t="s">
        <v>84</v>
      </c>
      <c r="I346" s="66" t="s">
        <v>432</v>
      </c>
      <c r="J346" s="103"/>
      <c r="K346" s="103">
        <v>6.25E-2</v>
      </c>
      <c r="O346" s="103">
        <v>6.25E-2</v>
      </c>
      <c r="S346" s="102" t="s">
        <v>433</v>
      </c>
      <c r="T346" s="102" t="s">
        <v>159</v>
      </c>
      <c r="U346" s="102" t="s">
        <v>432</v>
      </c>
    </row>
    <row r="347" spans="1:21">
      <c r="A347" t="s">
        <v>430</v>
      </c>
      <c r="B347" s="65">
        <v>45818</v>
      </c>
      <c r="C347" s="102">
        <v>5400252812</v>
      </c>
      <c r="D347" s="66" t="s">
        <v>444</v>
      </c>
      <c r="F347" s="102" t="s">
        <v>59</v>
      </c>
      <c r="I347" s="66" t="s">
        <v>432</v>
      </c>
      <c r="J347" s="103"/>
      <c r="K347" s="103">
        <v>6.25E-2</v>
      </c>
      <c r="O347" s="103">
        <v>6.25E-2</v>
      </c>
      <c r="S347" s="102" t="s">
        <v>433</v>
      </c>
      <c r="T347" s="102" t="s">
        <v>159</v>
      </c>
      <c r="U347" s="102" t="s">
        <v>432</v>
      </c>
    </row>
    <row r="348" spans="1:21">
      <c r="A348" t="s">
        <v>430</v>
      </c>
      <c r="B348" s="65">
        <v>45818</v>
      </c>
      <c r="C348" s="102">
        <v>5400255117</v>
      </c>
      <c r="D348" s="66" t="s">
        <v>458</v>
      </c>
      <c r="F348" s="102" t="s">
        <v>84</v>
      </c>
      <c r="I348" s="66" t="s">
        <v>432</v>
      </c>
      <c r="J348" s="103"/>
      <c r="K348" s="103">
        <v>0.13541666666666671</v>
      </c>
      <c r="O348" s="103">
        <v>0.13541666666666671</v>
      </c>
      <c r="S348" s="102" t="s">
        <v>433</v>
      </c>
      <c r="T348" s="102" t="s">
        <v>71</v>
      </c>
      <c r="U348" s="102" t="s">
        <v>432</v>
      </c>
    </row>
    <row r="349" spans="1:21">
      <c r="A349" t="s">
        <v>430</v>
      </c>
      <c r="B349" s="65">
        <v>45818</v>
      </c>
      <c r="C349" s="102">
        <v>5400255117</v>
      </c>
      <c r="D349" s="66" t="s">
        <v>444</v>
      </c>
      <c r="F349" s="102" t="s">
        <v>59</v>
      </c>
      <c r="I349" s="66" t="s">
        <v>432</v>
      </c>
      <c r="J349" s="103"/>
      <c r="K349" s="103">
        <v>0.13541666666666671</v>
      </c>
      <c r="O349" s="103">
        <v>0.13541666666666671</v>
      </c>
      <c r="S349" s="102" t="s">
        <v>433</v>
      </c>
      <c r="T349" s="102" t="s">
        <v>71</v>
      </c>
      <c r="U349" s="102" t="s">
        <v>432</v>
      </c>
    </row>
    <row r="350" spans="1:21">
      <c r="A350" t="s">
        <v>430</v>
      </c>
      <c r="B350" s="65">
        <v>45818</v>
      </c>
      <c r="C350" s="102">
        <v>5400255892</v>
      </c>
      <c r="D350" s="66" t="s">
        <v>458</v>
      </c>
      <c r="F350" s="102" t="s">
        <v>84</v>
      </c>
      <c r="I350" s="66" t="s">
        <v>432</v>
      </c>
      <c r="J350" s="103"/>
      <c r="K350" s="103">
        <v>6.25E-2</v>
      </c>
      <c r="O350" s="103">
        <v>6.25E-2</v>
      </c>
      <c r="S350" s="102" t="s">
        <v>433</v>
      </c>
      <c r="T350" s="102" t="s">
        <v>160</v>
      </c>
      <c r="U350" s="102" t="s">
        <v>432</v>
      </c>
    </row>
    <row r="351" spans="1:21">
      <c r="A351" t="s">
        <v>430</v>
      </c>
      <c r="B351" s="65">
        <v>45818</v>
      </c>
      <c r="C351" s="102">
        <v>5400255892</v>
      </c>
      <c r="D351" s="66" t="s">
        <v>444</v>
      </c>
      <c r="F351" s="102" t="s">
        <v>59</v>
      </c>
      <c r="I351" s="66" t="s">
        <v>432</v>
      </c>
      <c r="J351" s="103"/>
      <c r="K351" s="103">
        <v>6.25E-2</v>
      </c>
      <c r="O351" s="103">
        <v>6.25E-2</v>
      </c>
      <c r="S351" s="102" t="s">
        <v>433</v>
      </c>
      <c r="T351" s="102" t="s">
        <v>160</v>
      </c>
      <c r="U351" s="102" t="s">
        <v>432</v>
      </c>
    </row>
    <row r="352" spans="1:21">
      <c r="A352" t="s">
        <v>430</v>
      </c>
      <c r="B352" s="65">
        <v>45818</v>
      </c>
      <c r="C352" s="102">
        <v>5400250278</v>
      </c>
      <c r="D352" s="66" t="s">
        <v>434</v>
      </c>
      <c r="F352" s="102" t="s">
        <v>43</v>
      </c>
      <c r="I352" s="66" t="s">
        <v>432</v>
      </c>
      <c r="J352" s="103"/>
      <c r="K352" s="103">
        <v>0.34375</v>
      </c>
      <c r="O352" s="103">
        <v>0.34375</v>
      </c>
      <c r="S352" s="102" t="s">
        <v>433</v>
      </c>
      <c r="T352" s="102" t="s">
        <v>161</v>
      </c>
      <c r="U352" s="102" t="s">
        <v>432</v>
      </c>
    </row>
    <row r="353" spans="1:21">
      <c r="A353" t="s">
        <v>430</v>
      </c>
      <c r="B353" s="65">
        <v>45818</v>
      </c>
      <c r="C353" s="102">
        <v>5400250278</v>
      </c>
      <c r="D353" s="66" t="s">
        <v>452</v>
      </c>
      <c r="F353" s="102" t="s">
        <v>73</v>
      </c>
      <c r="I353" s="66" t="s">
        <v>432</v>
      </c>
      <c r="J353" s="103"/>
      <c r="K353" s="103">
        <v>0.34375</v>
      </c>
      <c r="O353" s="103">
        <v>0.34375</v>
      </c>
      <c r="S353" s="102" t="s">
        <v>433</v>
      </c>
      <c r="T353" s="102" t="s">
        <v>161</v>
      </c>
      <c r="U353" s="102" t="s">
        <v>432</v>
      </c>
    </row>
    <row r="354" spans="1:21">
      <c r="A354" t="s">
        <v>430</v>
      </c>
      <c r="B354" s="65">
        <v>45818</v>
      </c>
      <c r="C354" s="102">
        <v>5400255117</v>
      </c>
      <c r="D354" s="66" t="s">
        <v>445</v>
      </c>
      <c r="F354" s="102" t="s">
        <v>63</v>
      </c>
      <c r="I354" s="66" t="s">
        <v>432</v>
      </c>
      <c r="J354" s="103"/>
      <c r="K354" s="103">
        <v>0.34375</v>
      </c>
      <c r="O354" s="103">
        <v>0.34375</v>
      </c>
      <c r="S354" s="102" t="s">
        <v>433</v>
      </c>
      <c r="T354" s="102" t="s">
        <v>71</v>
      </c>
      <c r="U354" s="102" t="s">
        <v>432</v>
      </c>
    </row>
    <row r="355" spans="1:21">
      <c r="A355" t="s">
        <v>430</v>
      </c>
      <c r="B355" s="65">
        <v>45818</v>
      </c>
      <c r="C355" s="102">
        <v>5400255117</v>
      </c>
      <c r="D355" s="66" t="s">
        <v>446</v>
      </c>
      <c r="F355" s="102" t="s">
        <v>64</v>
      </c>
      <c r="I355" s="66" t="s">
        <v>432</v>
      </c>
      <c r="J355" s="103"/>
      <c r="K355" s="103">
        <v>0.34375</v>
      </c>
      <c r="O355" s="103">
        <v>0.34375</v>
      </c>
      <c r="S355" s="102" t="s">
        <v>433</v>
      </c>
      <c r="T355" s="102" t="s">
        <v>71</v>
      </c>
      <c r="U355" s="102" t="s">
        <v>432</v>
      </c>
    </row>
    <row r="356" spans="1:21">
      <c r="A356" t="s">
        <v>430</v>
      </c>
      <c r="B356" s="65">
        <v>45818</v>
      </c>
      <c r="C356" s="102">
        <v>5400246653</v>
      </c>
      <c r="D356" s="66" t="s">
        <v>483</v>
      </c>
      <c r="F356" s="102" t="s">
        <v>143</v>
      </c>
      <c r="I356" s="66" t="s">
        <v>432</v>
      </c>
      <c r="K356" s="103">
        <v>0.34375</v>
      </c>
      <c r="O356" s="103">
        <v>0.34375</v>
      </c>
      <c r="S356" s="102" t="s">
        <v>433</v>
      </c>
      <c r="T356" s="102" t="s">
        <v>163</v>
      </c>
      <c r="U356" s="102" t="s">
        <v>432</v>
      </c>
    </row>
    <row r="357" spans="1:21">
      <c r="A357" t="s">
        <v>430</v>
      </c>
      <c r="B357" s="65">
        <v>45818</v>
      </c>
      <c r="C357" s="102">
        <v>5400246653</v>
      </c>
      <c r="D357" s="66" t="s">
        <v>487</v>
      </c>
      <c r="F357" s="102" t="s">
        <v>162</v>
      </c>
      <c r="I357" s="66" t="s">
        <v>432</v>
      </c>
      <c r="K357" s="103">
        <v>0.34375</v>
      </c>
      <c r="O357" s="103">
        <v>0.34375</v>
      </c>
      <c r="S357" s="102" t="s">
        <v>433</v>
      </c>
      <c r="T357" s="102" t="s">
        <v>163</v>
      </c>
      <c r="U357" s="102" t="s">
        <v>432</v>
      </c>
    </row>
    <row r="358" spans="1:21">
      <c r="A358" t="s">
        <v>430</v>
      </c>
      <c r="B358" s="65">
        <v>45818</v>
      </c>
      <c r="C358" s="102">
        <v>5400246653</v>
      </c>
      <c r="D358" s="66" t="s">
        <v>485</v>
      </c>
      <c r="F358" s="102" t="s">
        <v>155</v>
      </c>
      <c r="I358" s="66" t="s">
        <v>432</v>
      </c>
      <c r="K358" s="103">
        <v>0.16666666666666671</v>
      </c>
      <c r="O358" s="103">
        <v>0.16666666666666671</v>
      </c>
      <c r="S358" s="102" t="s">
        <v>433</v>
      </c>
      <c r="T358" s="102" t="s">
        <v>163</v>
      </c>
      <c r="U358" s="102" t="s">
        <v>432</v>
      </c>
    </row>
    <row r="359" spans="1:21">
      <c r="A359" t="s">
        <v>430</v>
      </c>
      <c r="B359" s="65">
        <v>45818</v>
      </c>
      <c r="C359" s="102" t="s">
        <v>165</v>
      </c>
      <c r="D359" s="66" t="s">
        <v>485</v>
      </c>
      <c r="F359" s="102" t="s">
        <v>155</v>
      </c>
      <c r="I359" s="66" t="s">
        <v>432</v>
      </c>
      <c r="K359" s="103">
        <v>0.17708333333333329</v>
      </c>
      <c r="O359" s="103">
        <v>0.17708333333333329</v>
      </c>
      <c r="S359" s="102" t="s">
        <v>433</v>
      </c>
      <c r="T359" s="102" t="s">
        <v>164</v>
      </c>
      <c r="U359" s="102" t="s">
        <v>432</v>
      </c>
    </row>
    <row r="360" spans="1:21">
      <c r="A360" t="s">
        <v>430</v>
      </c>
      <c r="B360" s="65">
        <v>45818</v>
      </c>
      <c r="C360" s="102">
        <v>5400255115</v>
      </c>
      <c r="D360" s="66" t="s">
        <v>431</v>
      </c>
      <c r="F360" s="102" t="s">
        <v>42</v>
      </c>
      <c r="I360" s="66" t="s">
        <v>432</v>
      </c>
      <c r="K360" s="103">
        <v>0.34375</v>
      </c>
      <c r="O360" s="103">
        <v>0.34375</v>
      </c>
      <c r="P360" s="103"/>
      <c r="S360" s="102" t="s">
        <v>433</v>
      </c>
      <c r="T360" s="102" t="s">
        <v>95</v>
      </c>
      <c r="U360" s="102" t="s">
        <v>432</v>
      </c>
    </row>
    <row r="361" spans="1:21">
      <c r="A361" t="s">
        <v>430</v>
      </c>
      <c r="B361" s="65">
        <v>45818</v>
      </c>
      <c r="C361" s="102">
        <v>5400255115</v>
      </c>
      <c r="D361" s="66" t="s">
        <v>471</v>
      </c>
      <c r="F361" s="102" t="s">
        <v>105</v>
      </c>
      <c r="I361" s="66" t="s">
        <v>432</v>
      </c>
      <c r="K361" s="103">
        <v>0.34375</v>
      </c>
      <c r="O361" s="103">
        <v>0.34375</v>
      </c>
      <c r="P361" s="103"/>
      <c r="S361" s="102" t="s">
        <v>433</v>
      </c>
      <c r="T361" s="102" t="s">
        <v>95</v>
      </c>
      <c r="U361" s="102" t="s">
        <v>432</v>
      </c>
    </row>
    <row r="362" spans="1:21">
      <c r="A362" t="s">
        <v>430</v>
      </c>
      <c r="B362" s="65">
        <v>45818</v>
      </c>
      <c r="C362" s="102">
        <v>5400245426</v>
      </c>
      <c r="D362" s="66" t="s">
        <v>469</v>
      </c>
      <c r="F362" s="102" t="s">
        <v>102</v>
      </c>
      <c r="I362" s="66" t="s">
        <v>432</v>
      </c>
      <c r="K362" s="103">
        <v>0.34375</v>
      </c>
      <c r="O362" s="103">
        <v>0.34375</v>
      </c>
      <c r="P362" s="103"/>
      <c r="S362" s="102" t="s">
        <v>433</v>
      </c>
      <c r="T362" s="102" t="s">
        <v>151</v>
      </c>
      <c r="U362" s="102" t="s">
        <v>432</v>
      </c>
    </row>
    <row r="363" spans="1:21">
      <c r="A363" t="s">
        <v>430</v>
      </c>
      <c r="B363" s="65">
        <v>45818</v>
      </c>
      <c r="C363" s="102">
        <v>5400245426</v>
      </c>
      <c r="D363" s="66" t="s">
        <v>470</v>
      </c>
      <c r="F363" s="102" t="s">
        <v>103</v>
      </c>
      <c r="I363" s="66" t="s">
        <v>432</v>
      </c>
      <c r="K363" s="103">
        <v>0.34375</v>
      </c>
      <c r="O363" s="103">
        <v>0.34375</v>
      </c>
      <c r="P363" s="103"/>
      <c r="S363" s="102" t="s">
        <v>433</v>
      </c>
      <c r="T363" s="102" t="s">
        <v>151</v>
      </c>
      <c r="U363" s="102" t="s">
        <v>432</v>
      </c>
    </row>
    <row r="364" spans="1:21">
      <c r="A364" t="s">
        <v>430</v>
      </c>
      <c r="B364" s="65">
        <v>45818</v>
      </c>
      <c r="C364" s="102">
        <v>5400253778</v>
      </c>
      <c r="D364" s="66" t="s">
        <v>467</v>
      </c>
      <c r="F364" s="102" t="s">
        <v>99</v>
      </c>
      <c r="I364" s="66" t="s">
        <v>432</v>
      </c>
      <c r="K364" s="103">
        <v>0.125</v>
      </c>
      <c r="O364" s="103">
        <v>0.125</v>
      </c>
      <c r="P364" s="103"/>
      <c r="S364" s="102" t="s">
        <v>433</v>
      </c>
      <c r="T364" s="102" t="s">
        <v>101</v>
      </c>
      <c r="U364" s="102" t="s">
        <v>432</v>
      </c>
    </row>
    <row r="365" spans="1:21">
      <c r="A365" t="s">
        <v>430</v>
      </c>
      <c r="B365" s="65">
        <v>45818</v>
      </c>
      <c r="C365" s="102">
        <v>5400253778</v>
      </c>
      <c r="D365" s="66" t="s">
        <v>466</v>
      </c>
      <c r="F365" s="102" t="s">
        <v>97</v>
      </c>
      <c r="I365" s="66" t="s">
        <v>432</v>
      </c>
      <c r="K365" s="103">
        <v>0.125</v>
      </c>
      <c r="O365" s="103">
        <v>0.125</v>
      </c>
      <c r="P365" s="103"/>
      <c r="S365" s="102" t="s">
        <v>433</v>
      </c>
      <c r="T365" s="102" t="s">
        <v>101</v>
      </c>
      <c r="U365" s="102" t="s">
        <v>432</v>
      </c>
    </row>
    <row r="366" spans="1:21">
      <c r="A366" t="s">
        <v>430</v>
      </c>
      <c r="B366" s="65">
        <v>45818</v>
      </c>
      <c r="C366" s="102">
        <v>5400255118</v>
      </c>
      <c r="D366" s="66" t="s">
        <v>465</v>
      </c>
      <c r="F366" s="102" t="s">
        <v>96</v>
      </c>
      <c r="I366" s="66" t="s">
        <v>432</v>
      </c>
      <c r="K366" s="103">
        <v>0.34375</v>
      </c>
      <c r="O366" s="103">
        <v>0.34375</v>
      </c>
      <c r="P366" s="103"/>
      <c r="S366" s="102" t="s">
        <v>433</v>
      </c>
      <c r="T366" s="102" t="s">
        <v>98</v>
      </c>
      <c r="U366" s="102" t="s">
        <v>432</v>
      </c>
    </row>
    <row r="367" spans="1:21">
      <c r="A367" t="s">
        <v>430</v>
      </c>
      <c r="B367" s="65">
        <v>45818</v>
      </c>
      <c r="C367" s="102">
        <v>5400255118</v>
      </c>
      <c r="D367" s="66" t="s">
        <v>438</v>
      </c>
      <c r="F367" s="102" t="s">
        <v>52</v>
      </c>
      <c r="I367" s="66" t="s">
        <v>432</v>
      </c>
      <c r="K367" s="103">
        <v>0.34375</v>
      </c>
      <c r="O367" s="103">
        <v>0.34375</v>
      </c>
      <c r="P367" s="103"/>
      <c r="S367" s="102" t="s">
        <v>433</v>
      </c>
      <c r="T367" s="102" t="s">
        <v>98</v>
      </c>
      <c r="U367" s="102" t="s">
        <v>432</v>
      </c>
    </row>
    <row r="368" spans="1:21">
      <c r="A368" t="s">
        <v>430</v>
      </c>
      <c r="B368" s="65">
        <v>45818</v>
      </c>
      <c r="C368" s="102">
        <v>5400255113</v>
      </c>
      <c r="D368" s="66" t="s">
        <v>468</v>
      </c>
      <c r="F368" s="102" t="s">
        <v>100</v>
      </c>
      <c r="I368" s="66" t="s">
        <v>432</v>
      </c>
      <c r="K368" s="103">
        <v>0.17708333333333329</v>
      </c>
      <c r="O368" s="103">
        <v>0.17708333333333329</v>
      </c>
      <c r="P368" s="103"/>
      <c r="S368" s="102" t="s">
        <v>433</v>
      </c>
      <c r="T368" s="102" t="s">
        <v>104</v>
      </c>
      <c r="U368" s="102" t="s">
        <v>432</v>
      </c>
    </row>
    <row r="369" spans="1:21">
      <c r="A369" t="s">
        <v>430</v>
      </c>
      <c r="B369" s="65">
        <v>45818</v>
      </c>
      <c r="C369" s="102">
        <v>5400255113</v>
      </c>
      <c r="D369" s="66" t="s">
        <v>472</v>
      </c>
      <c r="F369" s="102" t="s">
        <v>107</v>
      </c>
      <c r="I369" s="66" t="s">
        <v>432</v>
      </c>
      <c r="K369" s="103">
        <v>0.17708333333333329</v>
      </c>
      <c r="O369" s="103">
        <v>0.17708333333333329</v>
      </c>
      <c r="P369" s="103"/>
      <c r="S369" s="102" t="s">
        <v>433</v>
      </c>
      <c r="T369" s="102" t="s">
        <v>104</v>
      </c>
      <c r="U369" s="102" t="s">
        <v>432</v>
      </c>
    </row>
    <row r="370" spans="1:21">
      <c r="A370" t="s">
        <v>430</v>
      </c>
      <c r="B370" s="65">
        <v>45818</v>
      </c>
      <c r="C370" s="102">
        <v>404</v>
      </c>
      <c r="D370" s="66" t="s">
        <v>473</v>
      </c>
      <c r="F370" s="102" t="s">
        <v>108</v>
      </c>
      <c r="I370" s="66" t="s">
        <v>432</v>
      </c>
      <c r="J370" s="103">
        <v>0.34375</v>
      </c>
      <c r="K370" s="103"/>
      <c r="O370" s="103">
        <v>0.34375</v>
      </c>
      <c r="P370" s="103"/>
      <c r="S370" s="102" t="s">
        <v>433</v>
      </c>
      <c r="T370" s="102" t="s">
        <v>62</v>
      </c>
      <c r="U370" s="102" t="s">
        <v>432</v>
      </c>
    </row>
    <row r="371" spans="1:21">
      <c r="A371" t="s">
        <v>430</v>
      </c>
      <c r="B371" s="65">
        <v>45818</v>
      </c>
      <c r="C371" s="102">
        <v>404</v>
      </c>
      <c r="D371" s="66" t="s">
        <v>441</v>
      </c>
      <c r="F371" s="102" t="s">
        <v>56</v>
      </c>
      <c r="I371" s="66" t="s">
        <v>432</v>
      </c>
      <c r="J371" s="103">
        <v>0.34375</v>
      </c>
      <c r="K371" s="103"/>
      <c r="O371" s="103">
        <v>0.34375</v>
      </c>
      <c r="P371" s="103"/>
      <c r="S371" s="102" t="s">
        <v>433</v>
      </c>
      <c r="T371" s="102" t="s">
        <v>62</v>
      </c>
      <c r="U371" s="102" t="s">
        <v>432</v>
      </c>
    </row>
    <row r="372" spans="1:21">
      <c r="A372" t="s">
        <v>430</v>
      </c>
      <c r="B372" s="65">
        <v>45818</v>
      </c>
      <c r="C372" s="102">
        <v>404</v>
      </c>
      <c r="D372" s="66" t="s">
        <v>472</v>
      </c>
      <c r="F372" s="102" t="s">
        <v>107</v>
      </c>
      <c r="I372" s="66" t="s">
        <v>432</v>
      </c>
      <c r="J372" s="103">
        <v>4.1666666666666657E-2</v>
      </c>
      <c r="K372" s="103"/>
      <c r="O372" s="103">
        <v>4.1666666666666657E-2</v>
      </c>
      <c r="P372" s="103"/>
      <c r="S372" s="102" t="s">
        <v>433</v>
      </c>
      <c r="T372" s="102" t="s">
        <v>62</v>
      </c>
      <c r="U372" s="102" t="s">
        <v>432</v>
      </c>
    </row>
    <row r="373" spans="1:21">
      <c r="A373" t="s">
        <v>430</v>
      </c>
      <c r="B373" s="65">
        <v>45818</v>
      </c>
      <c r="C373" s="102" t="s">
        <v>294</v>
      </c>
      <c r="D373" s="66" t="s">
        <v>468</v>
      </c>
      <c r="F373" s="102" t="s">
        <v>100</v>
      </c>
      <c r="I373" s="66" t="s">
        <v>432</v>
      </c>
      <c r="K373" s="103">
        <v>0.16666666666666671</v>
      </c>
      <c r="O373" s="103">
        <v>0.16666666666666671</v>
      </c>
      <c r="P373" s="103"/>
      <c r="S373" s="102" t="s">
        <v>433</v>
      </c>
      <c r="T373" s="102" t="s">
        <v>156</v>
      </c>
      <c r="U373" s="102" t="s">
        <v>432</v>
      </c>
    </row>
    <row r="374" spans="1:21">
      <c r="A374" t="s">
        <v>430</v>
      </c>
      <c r="B374" s="65">
        <v>45818</v>
      </c>
      <c r="C374" s="102">
        <v>404</v>
      </c>
      <c r="D374" s="66" t="s">
        <v>472</v>
      </c>
      <c r="F374" s="102" t="s">
        <v>107</v>
      </c>
      <c r="I374" s="66" t="s">
        <v>432</v>
      </c>
      <c r="J374" s="103">
        <v>0.27083333333333331</v>
      </c>
      <c r="K374" s="103"/>
      <c r="O374" s="103">
        <v>0.27083333333333331</v>
      </c>
      <c r="P374" s="103"/>
      <c r="S374" s="102" t="s">
        <v>433</v>
      </c>
      <c r="T374" s="102" t="s">
        <v>62</v>
      </c>
      <c r="U374" s="102" t="s">
        <v>432</v>
      </c>
    </row>
    <row r="375" spans="1:21">
      <c r="A375" t="s">
        <v>430</v>
      </c>
      <c r="B375" s="65">
        <v>45818</v>
      </c>
      <c r="C375" s="102">
        <v>404</v>
      </c>
      <c r="D375" s="66" t="s">
        <v>485</v>
      </c>
      <c r="F375" s="102" t="s">
        <v>155</v>
      </c>
      <c r="I375" s="66" t="s">
        <v>432</v>
      </c>
      <c r="J375" s="103">
        <v>4.1666666666666657E-2</v>
      </c>
      <c r="K375" s="103"/>
      <c r="O375" s="103">
        <v>4.1666666666666657E-2</v>
      </c>
      <c r="Q375" s="103"/>
      <c r="S375" s="102" t="s">
        <v>433</v>
      </c>
      <c r="T375" s="102" t="s">
        <v>62</v>
      </c>
      <c r="U375" s="102" t="s">
        <v>432</v>
      </c>
    </row>
    <row r="376" spans="1:21">
      <c r="A376" t="s">
        <v>430</v>
      </c>
      <c r="B376" s="65">
        <v>45818</v>
      </c>
      <c r="C376" s="102">
        <v>404</v>
      </c>
      <c r="D376" s="66" t="s">
        <v>483</v>
      </c>
      <c r="F376" s="102" t="s">
        <v>143</v>
      </c>
      <c r="I376" s="66" t="s">
        <v>432</v>
      </c>
      <c r="J376" s="103">
        <v>4.1666666666666657E-2</v>
      </c>
      <c r="K376" s="103"/>
      <c r="O376" s="103">
        <v>4.1666666666666657E-2</v>
      </c>
      <c r="Q376" s="103"/>
      <c r="S376" s="102" t="s">
        <v>433</v>
      </c>
      <c r="T376" s="102" t="s">
        <v>62</v>
      </c>
      <c r="U376" s="102" t="s">
        <v>432</v>
      </c>
    </row>
    <row r="377" spans="1:21">
      <c r="A377" t="s">
        <v>430</v>
      </c>
      <c r="B377" s="65">
        <v>45818</v>
      </c>
      <c r="C377" s="102" t="s">
        <v>294</v>
      </c>
      <c r="D377" s="66" t="s">
        <v>478</v>
      </c>
      <c r="F377" s="102" t="s">
        <v>114</v>
      </c>
      <c r="I377" s="66" t="s">
        <v>432</v>
      </c>
      <c r="J377" s="103"/>
      <c r="K377" s="103">
        <v>0.34375</v>
      </c>
      <c r="O377" s="103">
        <v>0.34375</v>
      </c>
      <c r="Q377" s="103"/>
      <c r="S377" s="102" t="s">
        <v>433</v>
      </c>
      <c r="T377" s="102" t="s">
        <v>111</v>
      </c>
      <c r="U377" s="102" t="s">
        <v>432</v>
      </c>
    </row>
    <row r="378" spans="1:21">
      <c r="A378" t="s">
        <v>430</v>
      </c>
      <c r="B378" s="65">
        <v>45818</v>
      </c>
      <c r="C378" s="102">
        <v>404</v>
      </c>
      <c r="D378" s="66" t="s">
        <v>445</v>
      </c>
      <c r="F378" s="102" t="s">
        <v>63</v>
      </c>
      <c r="I378" s="66" t="s">
        <v>432</v>
      </c>
      <c r="J378" s="103">
        <v>6.25E-2</v>
      </c>
      <c r="K378" s="103"/>
      <c r="O378" s="103">
        <v>6.25E-2</v>
      </c>
      <c r="Q378" s="103"/>
      <c r="S378" s="102" t="s">
        <v>433</v>
      </c>
      <c r="T378" s="102" t="s">
        <v>62</v>
      </c>
      <c r="U378" s="102" t="s">
        <v>432</v>
      </c>
    </row>
    <row r="379" spans="1:21">
      <c r="A379" t="s">
        <v>430</v>
      </c>
      <c r="B379" s="65">
        <v>45818</v>
      </c>
      <c r="C379" s="102">
        <v>404</v>
      </c>
      <c r="D379" s="66" t="s">
        <v>445</v>
      </c>
      <c r="F379" s="102" t="s">
        <v>63</v>
      </c>
      <c r="I379" s="66" t="s">
        <v>432</v>
      </c>
      <c r="J379" s="103">
        <v>2.0833333333333329E-2</v>
      </c>
      <c r="K379" s="103"/>
      <c r="O379" s="103">
        <v>2.0833333333333329E-2</v>
      </c>
      <c r="S379" s="102" t="s">
        <v>433</v>
      </c>
      <c r="T379" s="102" t="s">
        <v>62</v>
      </c>
      <c r="U379" s="102" t="s">
        <v>432</v>
      </c>
    </row>
    <row r="380" spans="1:21">
      <c r="A380" t="s">
        <v>430</v>
      </c>
      <c r="B380" s="65">
        <v>45818</v>
      </c>
      <c r="C380" s="102">
        <v>404</v>
      </c>
      <c r="D380" s="66" t="s">
        <v>474</v>
      </c>
      <c r="F380" s="102" t="s">
        <v>109</v>
      </c>
      <c r="I380" s="66" t="s">
        <v>432</v>
      </c>
      <c r="J380" s="103">
        <v>0.34375</v>
      </c>
      <c r="K380" s="103"/>
      <c r="M380" s="103">
        <v>2.0833333333333329E-2</v>
      </c>
      <c r="O380" s="103">
        <v>0.36458333333333331</v>
      </c>
      <c r="S380" s="102" t="s">
        <v>433</v>
      </c>
      <c r="T380" s="102" t="s">
        <v>62</v>
      </c>
      <c r="U380" s="102" t="s">
        <v>432</v>
      </c>
    </row>
    <row r="381" spans="1:21">
      <c r="A381" t="s">
        <v>430</v>
      </c>
      <c r="B381" s="65">
        <v>45818</v>
      </c>
      <c r="C381" s="102">
        <v>404</v>
      </c>
      <c r="D381" s="66" t="s">
        <v>436</v>
      </c>
      <c r="F381" s="102" t="s">
        <v>50</v>
      </c>
      <c r="I381" s="66" t="s">
        <v>432</v>
      </c>
      <c r="J381" s="103">
        <v>0.34375</v>
      </c>
      <c r="K381" s="103"/>
      <c r="O381" s="103">
        <v>0.34375</v>
      </c>
      <c r="S381" s="102" t="s">
        <v>433</v>
      </c>
      <c r="T381" s="102" t="s">
        <v>62</v>
      </c>
      <c r="U381" s="102" t="s">
        <v>432</v>
      </c>
    </row>
    <row r="382" spans="1:21">
      <c r="A382" t="s">
        <v>430</v>
      </c>
      <c r="B382" s="65">
        <v>45818</v>
      </c>
      <c r="C382" s="102">
        <v>404</v>
      </c>
      <c r="D382" s="66" t="s">
        <v>477</v>
      </c>
      <c r="F382" s="102" t="s">
        <v>113</v>
      </c>
      <c r="I382" s="66" t="s">
        <v>432</v>
      </c>
      <c r="J382" s="103">
        <v>0.34375</v>
      </c>
      <c r="K382" s="103"/>
      <c r="O382" s="103">
        <v>0.34375</v>
      </c>
      <c r="S382" s="102" t="s">
        <v>433</v>
      </c>
      <c r="T382" s="102" t="s">
        <v>62</v>
      </c>
      <c r="U382" s="102" t="s">
        <v>432</v>
      </c>
    </row>
    <row r="383" spans="1:21">
      <c r="A383" t="s">
        <v>430</v>
      </c>
      <c r="B383" s="65">
        <v>45818</v>
      </c>
      <c r="C383" s="102" t="s">
        <v>294</v>
      </c>
      <c r="D383" s="66" t="s">
        <v>475</v>
      </c>
      <c r="F383" s="102" t="s">
        <v>110</v>
      </c>
      <c r="I383" s="66" t="s">
        <v>432</v>
      </c>
      <c r="J383" s="103"/>
      <c r="K383" s="103">
        <v>0.34375</v>
      </c>
      <c r="M383" s="103">
        <v>8.3333333333333329E-2</v>
      </c>
      <c r="O383" s="103">
        <v>0.42708333333333331</v>
      </c>
      <c r="S383" s="102" t="s">
        <v>433</v>
      </c>
      <c r="T383" s="102" t="s">
        <v>111</v>
      </c>
      <c r="U383" s="102" t="s">
        <v>432</v>
      </c>
    </row>
    <row r="384" spans="1:21">
      <c r="A384" t="s">
        <v>430</v>
      </c>
      <c r="B384" s="65">
        <v>45818</v>
      </c>
      <c r="C384" s="102">
        <v>404</v>
      </c>
      <c r="D384" s="66" t="s">
        <v>437</v>
      </c>
      <c r="F384" s="102" t="s">
        <v>51</v>
      </c>
      <c r="I384" s="66" t="s">
        <v>432</v>
      </c>
      <c r="J384" s="103">
        <v>0.34375</v>
      </c>
      <c r="K384" s="103"/>
      <c r="O384" s="103">
        <v>0.34375</v>
      </c>
      <c r="S384" s="102" t="s">
        <v>433</v>
      </c>
      <c r="T384" s="102" t="s">
        <v>62</v>
      </c>
      <c r="U384" s="102" t="s">
        <v>432</v>
      </c>
    </row>
    <row r="385" spans="1:21">
      <c r="A385" t="s">
        <v>430</v>
      </c>
      <c r="B385" s="65">
        <v>45818</v>
      </c>
      <c r="C385" s="102">
        <v>404</v>
      </c>
      <c r="D385" s="66" t="s">
        <v>476</v>
      </c>
      <c r="F385" s="102" t="s">
        <v>112</v>
      </c>
      <c r="I385" s="66" t="s">
        <v>432</v>
      </c>
      <c r="J385" s="103">
        <v>0.34375</v>
      </c>
      <c r="K385" s="103"/>
      <c r="O385" s="103">
        <v>0.34375</v>
      </c>
      <c r="S385" s="102" t="s">
        <v>433</v>
      </c>
      <c r="T385" s="102" t="s">
        <v>62</v>
      </c>
      <c r="U385" s="102" t="s">
        <v>432</v>
      </c>
    </row>
    <row r="386" spans="1:21">
      <c r="A386" t="s">
        <v>430</v>
      </c>
      <c r="B386" s="65">
        <v>45818</v>
      </c>
      <c r="C386" s="102">
        <v>404</v>
      </c>
      <c r="D386" s="66" t="s">
        <v>484</v>
      </c>
      <c r="F386" s="102" t="s">
        <v>144</v>
      </c>
      <c r="I386" s="66" t="s">
        <v>432</v>
      </c>
      <c r="J386" s="103">
        <v>0.34375</v>
      </c>
      <c r="K386" s="103"/>
      <c r="O386" s="103">
        <v>0.34375</v>
      </c>
      <c r="S386" s="102" t="s">
        <v>433</v>
      </c>
      <c r="T386" s="102" t="s">
        <v>62</v>
      </c>
      <c r="U386" s="102" t="s">
        <v>432</v>
      </c>
    </row>
    <row r="387" spans="1:21">
      <c r="A387" t="s">
        <v>430</v>
      </c>
      <c r="B387" s="65">
        <v>45819</v>
      </c>
      <c r="C387" s="102">
        <v>404</v>
      </c>
      <c r="D387" s="66" t="s">
        <v>473</v>
      </c>
      <c r="F387" s="102" t="s">
        <v>108</v>
      </c>
      <c r="I387" s="66" t="s">
        <v>432</v>
      </c>
      <c r="K387" s="103"/>
      <c r="O387" s="103">
        <v>0.125</v>
      </c>
      <c r="P387" s="103">
        <v>0.125</v>
      </c>
      <c r="S387" s="102" t="s">
        <v>433</v>
      </c>
      <c r="T387" s="102" t="s">
        <v>48</v>
      </c>
      <c r="U387" s="102" t="s">
        <v>432</v>
      </c>
    </row>
    <row r="388" spans="1:21">
      <c r="A388" t="s">
        <v>430</v>
      </c>
      <c r="B388" s="65">
        <v>45819</v>
      </c>
      <c r="C388" s="102">
        <v>404</v>
      </c>
      <c r="D388" s="66" t="s">
        <v>437</v>
      </c>
      <c r="F388" s="102" t="s">
        <v>51</v>
      </c>
      <c r="I388" s="66" t="s">
        <v>432</v>
      </c>
      <c r="K388" s="103"/>
      <c r="O388" s="103">
        <v>0.16666666666666671</v>
      </c>
      <c r="P388" s="103">
        <v>0.16666666666666671</v>
      </c>
      <c r="S388" s="102" t="s">
        <v>433</v>
      </c>
      <c r="T388" s="102" t="s">
        <v>48</v>
      </c>
      <c r="U388" s="102" t="s">
        <v>432</v>
      </c>
    </row>
    <row r="389" spans="1:21">
      <c r="A389" t="s">
        <v>430</v>
      </c>
      <c r="B389" s="65">
        <v>45819</v>
      </c>
      <c r="C389" s="102">
        <v>404</v>
      </c>
      <c r="D389" s="66" t="s">
        <v>456</v>
      </c>
      <c r="F389" s="102" t="s">
        <v>81</v>
      </c>
      <c r="I389" s="66" t="s">
        <v>432</v>
      </c>
      <c r="K389" s="103"/>
      <c r="O389" s="103">
        <v>0.34375</v>
      </c>
      <c r="P389" s="103">
        <v>0.34375</v>
      </c>
      <c r="S389" s="102" t="s">
        <v>433</v>
      </c>
      <c r="T389" s="102" t="s">
        <v>53</v>
      </c>
      <c r="U389" s="102" t="s">
        <v>432</v>
      </c>
    </row>
    <row r="390" spans="1:21">
      <c r="A390" t="s">
        <v>430</v>
      </c>
      <c r="B390" s="65">
        <v>45819</v>
      </c>
      <c r="C390" s="102">
        <v>404</v>
      </c>
      <c r="D390" s="66" t="s">
        <v>449</v>
      </c>
      <c r="F390" s="102" t="s">
        <v>68</v>
      </c>
      <c r="I390" s="66" t="s">
        <v>432</v>
      </c>
      <c r="K390" s="103"/>
      <c r="O390" s="103">
        <v>0.34375</v>
      </c>
      <c r="P390" s="103">
        <v>0.34375</v>
      </c>
      <c r="S390" s="102" t="s">
        <v>433</v>
      </c>
      <c r="T390" s="102" t="s">
        <v>53</v>
      </c>
      <c r="U390" s="102" t="s">
        <v>432</v>
      </c>
    </row>
    <row r="391" spans="1:21">
      <c r="A391" t="s">
        <v>430</v>
      </c>
      <c r="B391" s="65">
        <v>45819</v>
      </c>
      <c r="C391" s="102">
        <v>404</v>
      </c>
      <c r="D391" s="66" t="s">
        <v>467</v>
      </c>
      <c r="F391" s="102" t="s">
        <v>99</v>
      </c>
      <c r="I391" s="66" t="s">
        <v>432</v>
      </c>
      <c r="K391" s="103"/>
      <c r="O391" s="103">
        <v>0.34375</v>
      </c>
      <c r="P391" s="103">
        <v>0.34375</v>
      </c>
      <c r="S391" s="102" t="s">
        <v>433</v>
      </c>
      <c r="T391" s="102" t="s">
        <v>53</v>
      </c>
      <c r="U391" s="102" t="s">
        <v>432</v>
      </c>
    </row>
    <row r="392" spans="1:21">
      <c r="A392" t="s">
        <v>430</v>
      </c>
      <c r="B392" s="65">
        <v>45819</v>
      </c>
      <c r="C392" s="102">
        <v>404</v>
      </c>
      <c r="D392" s="66" t="s">
        <v>466</v>
      </c>
      <c r="F392" s="102" t="s">
        <v>97</v>
      </c>
      <c r="I392" s="66" t="s">
        <v>432</v>
      </c>
      <c r="K392" s="103"/>
      <c r="O392" s="103">
        <v>0.34375</v>
      </c>
      <c r="P392" s="103">
        <v>0.34375</v>
      </c>
      <c r="S392" s="102" t="s">
        <v>433</v>
      </c>
      <c r="T392" s="102" t="s">
        <v>53</v>
      </c>
      <c r="U392" s="102" t="s">
        <v>432</v>
      </c>
    </row>
    <row r="393" spans="1:21">
      <c r="A393" t="s">
        <v>430</v>
      </c>
      <c r="B393" s="65">
        <v>45819</v>
      </c>
      <c r="C393" s="102">
        <v>404</v>
      </c>
      <c r="D393" s="66" t="s">
        <v>439</v>
      </c>
      <c r="F393" s="102" t="s">
        <v>54</v>
      </c>
      <c r="I393" s="66" t="s">
        <v>432</v>
      </c>
      <c r="K393" s="103"/>
      <c r="O393" s="103">
        <v>0.34375</v>
      </c>
      <c r="P393" s="103">
        <v>0.34375</v>
      </c>
      <c r="S393" s="102" t="s">
        <v>433</v>
      </c>
      <c r="T393" s="102" t="s">
        <v>48</v>
      </c>
      <c r="U393" s="102" t="s">
        <v>432</v>
      </c>
    </row>
    <row r="394" spans="1:21">
      <c r="A394" t="s">
        <v>430</v>
      </c>
      <c r="B394" s="65">
        <v>45819</v>
      </c>
      <c r="C394" s="102">
        <v>5400253508</v>
      </c>
      <c r="D394" s="66" t="s">
        <v>475</v>
      </c>
      <c r="F394" s="102" t="s">
        <v>110</v>
      </c>
      <c r="I394" s="66" t="s">
        <v>432</v>
      </c>
      <c r="K394" s="103">
        <v>8.3333333333333329E-2</v>
      </c>
      <c r="O394" s="103">
        <v>8.3333333333333329E-2</v>
      </c>
      <c r="S394" s="102" t="s">
        <v>433</v>
      </c>
      <c r="T394" s="102" t="s">
        <v>166</v>
      </c>
      <c r="U394" s="102" t="s">
        <v>432</v>
      </c>
    </row>
    <row r="395" spans="1:21">
      <c r="A395" t="s">
        <v>430</v>
      </c>
      <c r="B395" s="65">
        <v>45819</v>
      </c>
      <c r="C395" s="102">
        <v>5400253508</v>
      </c>
      <c r="D395" s="66" t="s">
        <v>437</v>
      </c>
      <c r="F395" s="102" t="s">
        <v>51</v>
      </c>
      <c r="I395" s="66" t="s">
        <v>432</v>
      </c>
      <c r="K395" s="103">
        <v>8.3333333333333329E-2</v>
      </c>
      <c r="O395" s="103">
        <v>8.3333333333333329E-2</v>
      </c>
      <c r="S395" s="102" t="s">
        <v>433</v>
      </c>
      <c r="T395" s="102" t="s">
        <v>166</v>
      </c>
      <c r="U395" s="102" t="s">
        <v>432</v>
      </c>
    </row>
    <row r="396" spans="1:21">
      <c r="A396" t="s">
        <v>430</v>
      </c>
      <c r="B396" s="65">
        <v>45819</v>
      </c>
      <c r="C396" s="102">
        <v>5400252813</v>
      </c>
      <c r="D396" s="66" t="s">
        <v>475</v>
      </c>
      <c r="F396" s="102" t="s">
        <v>110</v>
      </c>
      <c r="I396" s="66" t="s">
        <v>432</v>
      </c>
      <c r="K396" s="103">
        <v>9.375E-2</v>
      </c>
      <c r="O396" s="103">
        <v>9.375E-2</v>
      </c>
      <c r="S396" s="102" t="s">
        <v>433</v>
      </c>
      <c r="T396" s="102" t="s">
        <v>167</v>
      </c>
      <c r="U396" s="102" t="s">
        <v>432</v>
      </c>
    </row>
    <row r="397" spans="1:21">
      <c r="A397" t="s">
        <v>430</v>
      </c>
      <c r="B397" s="65">
        <v>45819</v>
      </c>
      <c r="C397" s="102">
        <v>5400252813</v>
      </c>
      <c r="D397" s="66" t="s">
        <v>437</v>
      </c>
      <c r="F397" s="102" t="s">
        <v>51</v>
      </c>
      <c r="I397" s="66" t="s">
        <v>432</v>
      </c>
      <c r="K397" s="103">
        <v>9.375E-2</v>
      </c>
      <c r="O397" s="103">
        <v>9.375E-2</v>
      </c>
      <c r="S397" s="102" t="s">
        <v>433</v>
      </c>
      <c r="T397" s="102" t="s">
        <v>167</v>
      </c>
      <c r="U397" s="102" t="s">
        <v>432</v>
      </c>
    </row>
    <row r="398" spans="1:21">
      <c r="A398" t="s">
        <v>430</v>
      </c>
      <c r="B398" s="65">
        <v>45819</v>
      </c>
      <c r="C398" s="102">
        <v>5400243313</v>
      </c>
      <c r="D398" s="66" t="s">
        <v>457</v>
      </c>
      <c r="F398" s="102" t="s">
        <v>82</v>
      </c>
      <c r="I398" s="66" t="s">
        <v>432</v>
      </c>
      <c r="K398" s="103">
        <v>0.34375</v>
      </c>
      <c r="O398" s="103">
        <v>0.34375</v>
      </c>
      <c r="S398" s="102" t="s">
        <v>433</v>
      </c>
      <c r="T398" s="102" t="s">
        <v>145</v>
      </c>
      <c r="U398" s="102" t="s">
        <v>432</v>
      </c>
    </row>
    <row r="399" spans="1:21">
      <c r="A399" t="s">
        <v>430</v>
      </c>
      <c r="B399" s="65">
        <v>45819</v>
      </c>
      <c r="C399" s="102">
        <v>5400243313</v>
      </c>
      <c r="D399" s="66" t="s">
        <v>442</v>
      </c>
      <c r="F399" s="102" t="s">
        <v>57</v>
      </c>
      <c r="I399" s="66" t="s">
        <v>432</v>
      </c>
      <c r="K399" s="103">
        <v>0.34375</v>
      </c>
      <c r="O399" s="103">
        <v>0.34375</v>
      </c>
      <c r="S399" s="102" t="s">
        <v>433</v>
      </c>
      <c r="T399" s="102" t="s">
        <v>145</v>
      </c>
      <c r="U399" s="102" t="s">
        <v>432</v>
      </c>
    </row>
    <row r="400" spans="1:21">
      <c r="A400" t="s">
        <v>430</v>
      </c>
      <c r="B400" s="65">
        <v>45819</v>
      </c>
      <c r="C400" s="102">
        <v>5400255663</v>
      </c>
      <c r="D400" s="66" t="s">
        <v>458</v>
      </c>
      <c r="F400" s="102" t="s">
        <v>84</v>
      </c>
      <c r="I400" s="66" t="s">
        <v>432</v>
      </c>
      <c r="K400" s="103">
        <v>0.34375</v>
      </c>
      <c r="O400" s="103">
        <v>0.34375</v>
      </c>
      <c r="S400" s="102" t="s">
        <v>433</v>
      </c>
      <c r="T400" s="102" t="s">
        <v>168</v>
      </c>
      <c r="U400" s="102" t="s">
        <v>432</v>
      </c>
    </row>
    <row r="401" spans="1:21">
      <c r="A401" t="s">
        <v>430</v>
      </c>
      <c r="B401" s="65">
        <v>45819</v>
      </c>
      <c r="C401" s="102">
        <v>5400255663</v>
      </c>
      <c r="D401" s="66" t="s">
        <v>444</v>
      </c>
      <c r="F401" s="102" t="s">
        <v>59</v>
      </c>
      <c r="I401" s="66" t="s">
        <v>432</v>
      </c>
      <c r="K401" s="103">
        <v>0.34375</v>
      </c>
      <c r="O401" s="103">
        <v>0.34375</v>
      </c>
      <c r="S401" s="102" t="s">
        <v>433</v>
      </c>
      <c r="T401" s="102" t="s">
        <v>168</v>
      </c>
      <c r="U401" s="102" t="s">
        <v>432</v>
      </c>
    </row>
    <row r="402" spans="1:21">
      <c r="A402" t="s">
        <v>430</v>
      </c>
      <c r="B402" s="65">
        <v>45819</v>
      </c>
      <c r="C402" s="102">
        <v>404</v>
      </c>
      <c r="D402" s="66" t="s">
        <v>441</v>
      </c>
      <c r="F402" s="102" t="s">
        <v>56</v>
      </c>
      <c r="I402" s="66" t="s">
        <v>432</v>
      </c>
      <c r="J402" s="103">
        <v>0.34375</v>
      </c>
      <c r="K402" s="103"/>
      <c r="O402" s="103">
        <v>0.34375</v>
      </c>
      <c r="S402" s="102" t="s">
        <v>433</v>
      </c>
      <c r="T402" s="102" t="s">
        <v>62</v>
      </c>
      <c r="U402" s="102" t="s">
        <v>432</v>
      </c>
    </row>
    <row r="403" spans="1:21">
      <c r="A403" t="s">
        <v>430</v>
      </c>
      <c r="B403" s="65">
        <v>45819</v>
      </c>
      <c r="C403" s="102">
        <v>404</v>
      </c>
      <c r="D403" s="66" t="s">
        <v>477</v>
      </c>
      <c r="F403" s="102" t="s">
        <v>113</v>
      </c>
      <c r="I403" s="66" t="s">
        <v>432</v>
      </c>
      <c r="J403" s="103">
        <v>0.34375</v>
      </c>
      <c r="K403" s="103"/>
      <c r="O403" s="103">
        <v>0.34375</v>
      </c>
      <c r="S403" s="102" t="s">
        <v>433</v>
      </c>
      <c r="T403" s="102" t="s">
        <v>62</v>
      </c>
      <c r="U403" s="102" t="s">
        <v>432</v>
      </c>
    </row>
    <row r="404" spans="1:21">
      <c r="A404" t="s">
        <v>430</v>
      </c>
      <c r="B404" s="65">
        <v>45819</v>
      </c>
      <c r="C404" s="102">
        <v>430</v>
      </c>
      <c r="D404" s="66" t="s">
        <v>447</v>
      </c>
      <c r="F404" s="102" t="s">
        <v>65</v>
      </c>
      <c r="I404" s="66" t="s">
        <v>432</v>
      </c>
      <c r="J404" s="103">
        <v>0.34375</v>
      </c>
      <c r="K404" s="103"/>
      <c r="O404" s="103">
        <v>0.34375</v>
      </c>
      <c r="S404" s="102" t="s">
        <v>433</v>
      </c>
      <c r="T404" s="102" t="s">
        <v>169</v>
      </c>
      <c r="U404" s="102" t="s">
        <v>432</v>
      </c>
    </row>
    <row r="405" spans="1:21">
      <c r="A405" t="s">
        <v>430</v>
      </c>
      <c r="B405" s="65">
        <v>45819</v>
      </c>
      <c r="C405" s="102">
        <v>5400245422</v>
      </c>
      <c r="D405" s="66" t="s">
        <v>450</v>
      </c>
      <c r="F405" s="102" t="s">
        <v>69</v>
      </c>
      <c r="I405" s="66" t="s">
        <v>432</v>
      </c>
      <c r="J405" s="103"/>
      <c r="K405" s="103">
        <v>0.17708333333333329</v>
      </c>
      <c r="M405" s="103"/>
      <c r="O405" s="103">
        <v>0.17708333333333329</v>
      </c>
      <c r="S405" s="102" t="s">
        <v>433</v>
      </c>
      <c r="T405" s="102" t="s">
        <v>170</v>
      </c>
      <c r="U405" s="102" t="s">
        <v>432</v>
      </c>
    </row>
    <row r="406" spans="1:21">
      <c r="A406" t="s">
        <v>430</v>
      </c>
      <c r="B406" s="65">
        <v>45819</v>
      </c>
      <c r="C406" s="102">
        <v>5400245422</v>
      </c>
      <c r="D406" s="66" t="s">
        <v>460</v>
      </c>
      <c r="F406" s="102" t="s">
        <v>87</v>
      </c>
      <c r="I406" s="66" t="s">
        <v>432</v>
      </c>
      <c r="J406" s="103"/>
      <c r="K406" s="103">
        <v>0.17708333333333329</v>
      </c>
      <c r="M406" s="103"/>
      <c r="O406" s="103">
        <v>0.17708333333333329</v>
      </c>
      <c r="S406" s="102" t="s">
        <v>433</v>
      </c>
      <c r="T406" s="102" t="s">
        <v>170</v>
      </c>
      <c r="U406" s="102" t="s">
        <v>432</v>
      </c>
    </row>
    <row r="407" spans="1:21">
      <c r="A407" t="s">
        <v>430</v>
      </c>
      <c r="B407" s="65">
        <v>45819</v>
      </c>
      <c r="C407" s="102">
        <v>5400255117</v>
      </c>
      <c r="D407" s="66" t="s">
        <v>450</v>
      </c>
      <c r="F407" s="102" t="s">
        <v>69</v>
      </c>
      <c r="I407" s="66" t="s">
        <v>432</v>
      </c>
      <c r="K407" s="103">
        <v>0.16666666666666671</v>
      </c>
      <c r="O407" s="103">
        <v>0.16666666666666671</v>
      </c>
      <c r="S407" s="102" t="s">
        <v>433</v>
      </c>
      <c r="T407" s="102" t="s">
        <v>71</v>
      </c>
      <c r="U407" s="102" t="s">
        <v>432</v>
      </c>
    </row>
    <row r="408" spans="1:21">
      <c r="A408" t="s">
        <v>430</v>
      </c>
      <c r="B408" s="65">
        <v>45819</v>
      </c>
      <c r="C408" s="102">
        <v>5400255117</v>
      </c>
      <c r="D408" s="66" t="s">
        <v>460</v>
      </c>
      <c r="F408" s="102" t="s">
        <v>87</v>
      </c>
      <c r="I408" s="66" t="s">
        <v>432</v>
      </c>
      <c r="K408" s="103">
        <v>0.16666666666666671</v>
      </c>
      <c r="O408" s="103">
        <v>0.16666666666666671</v>
      </c>
      <c r="S408" s="102" t="s">
        <v>433</v>
      </c>
      <c r="T408" s="102" t="s">
        <v>71</v>
      </c>
      <c r="U408" s="102" t="s">
        <v>432</v>
      </c>
    </row>
    <row r="409" spans="1:21">
      <c r="A409" t="s">
        <v>430</v>
      </c>
      <c r="B409" s="65">
        <v>45819</v>
      </c>
      <c r="C409" s="102">
        <v>5400255114</v>
      </c>
      <c r="D409" s="66" t="s">
        <v>445</v>
      </c>
      <c r="F409" s="102" t="s">
        <v>63</v>
      </c>
      <c r="I409" s="66" t="s">
        <v>432</v>
      </c>
      <c r="K409" s="103">
        <v>0.17708333333333329</v>
      </c>
      <c r="O409" s="103">
        <v>0.17708333333333329</v>
      </c>
      <c r="S409" s="102" t="s">
        <v>433</v>
      </c>
      <c r="T409" s="102" t="s">
        <v>67</v>
      </c>
      <c r="U409" s="102" t="s">
        <v>432</v>
      </c>
    </row>
    <row r="410" spans="1:21">
      <c r="A410" t="s">
        <v>430</v>
      </c>
      <c r="B410" s="65">
        <v>45819</v>
      </c>
      <c r="C410" s="102">
        <v>5400255114</v>
      </c>
      <c r="D410" s="66" t="s">
        <v>446</v>
      </c>
      <c r="F410" s="102" t="s">
        <v>64</v>
      </c>
      <c r="I410" s="66" t="s">
        <v>432</v>
      </c>
      <c r="K410" s="103">
        <v>0.17708333333333329</v>
      </c>
      <c r="O410" s="103">
        <v>0.17708333333333329</v>
      </c>
      <c r="S410" s="102" t="s">
        <v>433</v>
      </c>
      <c r="T410" s="102" t="s">
        <v>67</v>
      </c>
      <c r="U410" s="102" t="s">
        <v>432</v>
      </c>
    </row>
    <row r="411" spans="1:21">
      <c r="A411" t="s">
        <v>430</v>
      </c>
      <c r="B411" s="65">
        <v>45819</v>
      </c>
      <c r="C411" s="102">
        <v>5400255944</v>
      </c>
      <c r="D411" s="66" t="s">
        <v>445</v>
      </c>
      <c r="F411" s="102" t="s">
        <v>63</v>
      </c>
      <c r="I411" s="66" t="s">
        <v>432</v>
      </c>
      <c r="J411" s="103"/>
      <c r="K411" s="103">
        <v>0.16666666666666671</v>
      </c>
      <c r="O411" s="103">
        <v>0.16666666666666671</v>
      </c>
      <c r="S411" s="102" t="s">
        <v>433</v>
      </c>
      <c r="T411" s="102" t="s">
        <v>171</v>
      </c>
      <c r="U411" s="102" t="s">
        <v>432</v>
      </c>
    </row>
    <row r="412" spans="1:21">
      <c r="A412" t="s">
        <v>430</v>
      </c>
      <c r="B412" s="65">
        <v>45819</v>
      </c>
      <c r="C412" s="102">
        <v>5400255944</v>
      </c>
      <c r="D412" s="66" t="s">
        <v>446</v>
      </c>
      <c r="F412" s="102" t="s">
        <v>64</v>
      </c>
      <c r="I412" s="66" t="s">
        <v>432</v>
      </c>
      <c r="J412" s="103"/>
      <c r="K412" s="103">
        <v>0.16666666666666671</v>
      </c>
      <c r="O412" s="103">
        <v>0.16666666666666671</v>
      </c>
      <c r="S412" s="102" t="s">
        <v>433</v>
      </c>
      <c r="T412" s="102" t="s">
        <v>171</v>
      </c>
      <c r="U412" s="102" t="s">
        <v>432</v>
      </c>
    </row>
    <row r="413" spans="1:21">
      <c r="A413" t="s">
        <v>430</v>
      </c>
      <c r="B413" s="65">
        <v>45819</v>
      </c>
      <c r="C413" s="102">
        <v>5400248537</v>
      </c>
      <c r="D413" s="66" t="s">
        <v>453</v>
      </c>
      <c r="F413" s="102" t="s">
        <v>75</v>
      </c>
      <c r="I413" s="66" t="s">
        <v>432</v>
      </c>
      <c r="K413" s="103">
        <v>0.34375</v>
      </c>
      <c r="O413" s="103">
        <v>0.34375</v>
      </c>
      <c r="S413" s="102" t="s">
        <v>433</v>
      </c>
      <c r="T413" s="102" t="s">
        <v>172</v>
      </c>
      <c r="U413" s="102" t="s">
        <v>432</v>
      </c>
    </row>
    <row r="414" spans="1:21">
      <c r="A414" t="s">
        <v>430</v>
      </c>
      <c r="B414" s="65">
        <v>45819</v>
      </c>
      <c r="C414" s="102">
        <v>5400248537</v>
      </c>
      <c r="D414" s="66" t="s">
        <v>461</v>
      </c>
      <c r="F414" s="102" t="s">
        <v>88</v>
      </c>
      <c r="I414" s="66" t="s">
        <v>432</v>
      </c>
      <c r="K414" s="103">
        <v>0.34375</v>
      </c>
      <c r="O414" s="103">
        <v>0.34375</v>
      </c>
      <c r="S414" s="102" t="s">
        <v>433</v>
      </c>
      <c r="T414" s="102" t="s">
        <v>172</v>
      </c>
      <c r="U414" s="102" t="s">
        <v>432</v>
      </c>
    </row>
    <row r="415" spans="1:21">
      <c r="A415" t="s">
        <v>430</v>
      </c>
      <c r="B415" s="65">
        <v>45819</v>
      </c>
      <c r="C415" s="102" t="s">
        <v>139</v>
      </c>
      <c r="D415" s="66" t="s">
        <v>479</v>
      </c>
      <c r="F415" s="102" t="s">
        <v>115</v>
      </c>
      <c r="I415" s="66" t="s">
        <v>432</v>
      </c>
      <c r="J415" s="103"/>
      <c r="K415" s="103">
        <v>0.34375</v>
      </c>
      <c r="O415" s="103">
        <v>0.34375</v>
      </c>
      <c r="S415" s="102" t="s">
        <v>433</v>
      </c>
      <c r="T415" s="102" t="s">
        <v>138</v>
      </c>
      <c r="U415" s="102" t="s">
        <v>432</v>
      </c>
    </row>
    <row r="416" spans="1:21">
      <c r="A416" t="s">
        <v>430</v>
      </c>
      <c r="B416" s="65">
        <v>45819</v>
      </c>
      <c r="C416" s="102" t="s">
        <v>139</v>
      </c>
      <c r="D416" s="66" t="s">
        <v>463</v>
      </c>
      <c r="F416" s="102" t="s">
        <v>92</v>
      </c>
      <c r="I416" s="66" t="s">
        <v>432</v>
      </c>
      <c r="J416" s="103"/>
      <c r="K416" s="103">
        <v>0.34375</v>
      </c>
      <c r="O416" s="103">
        <v>0.34375</v>
      </c>
      <c r="S416" s="102" t="s">
        <v>433</v>
      </c>
      <c r="T416" s="102" t="s">
        <v>138</v>
      </c>
      <c r="U416" s="102" t="s">
        <v>432</v>
      </c>
    </row>
    <row r="417" spans="1:21">
      <c r="A417" t="s">
        <v>430</v>
      </c>
      <c r="B417" s="65">
        <v>45819</v>
      </c>
      <c r="C417" s="102">
        <v>5400261041</v>
      </c>
      <c r="D417" s="66" t="s">
        <v>462</v>
      </c>
      <c r="F417" s="102" t="s">
        <v>89</v>
      </c>
      <c r="I417" s="66" t="s">
        <v>432</v>
      </c>
      <c r="J417" s="103"/>
      <c r="K417" s="103">
        <v>0.34375</v>
      </c>
      <c r="O417" s="103">
        <v>0.34375</v>
      </c>
      <c r="S417" s="102" t="s">
        <v>433</v>
      </c>
      <c r="T417" s="102" t="s">
        <v>90</v>
      </c>
      <c r="U417" s="102" t="s">
        <v>432</v>
      </c>
    </row>
    <row r="418" spans="1:21">
      <c r="A418" t="s">
        <v>430</v>
      </c>
      <c r="B418" s="65">
        <v>45819</v>
      </c>
      <c r="C418" s="102">
        <v>5400255112</v>
      </c>
      <c r="D418" s="66" t="s">
        <v>451</v>
      </c>
      <c r="F418" s="102" t="s">
        <v>72</v>
      </c>
      <c r="I418" s="66" t="s">
        <v>432</v>
      </c>
      <c r="J418" s="103"/>
      <c r="K418" s="103">
        <v>0.23958333333333329</v>
      </c>
      <c r="M418" s="103"/>
      <c r="O418" s="103">
        <v>0.23958333333333329</v>
      </c>
      <c r="S418" s="102" t="s">
        <v>433</v>
      </c>
      <c r="T418" s="102" t="s">
        <v>60</v>
      </c>
      <c r="U418" s="102" t="s">
        <v>432</v>
      </c>
    </row>
    <row r="419" spans="1:21">
      <c r="A419" t="s">
        <v>430</v>
      </c>
      <c r="B419" s="65">
        <v>45819</v>
      </c>
      <c r="C419" s="102">
        <v>5400255112</v>
      </c>
      <c r="D419" s="66" t="s">
        <v>452</v>
      </c>
      <c r="F419" s="102" t="s">
        <v>73</v>
      </c>
      <c r="I419" s="66" t="s">
        <v>432</v>
      </c>
      <c r="J419" s="103"/>
      <c r="K419" s="103">
        <v>0.23958333333333329</v>
      </c>
      <c r="M419" s="103"/>
      <c r="O419" s="103">
        <v>0.23958333333333329</v>
      </c>
      <c r="S419" s="102" t="s">
        <v>433</v>
      </c>
      <c r="T419" s="102" t="s">
        <v>60</v>
      </c>
      <c r="U419" s="102" t="s">
        <v>432</v>
      </c>
    </row>
    <row r="420" spans="1:21">
      <c r="A420" t="s">
        <v>430</v>
      </c>
      <c r="B420" s="65">
        <v>45819</v>
      </c>
      <c r="C420" s="102">
        <v>5400254753</v>
      </c>
      <c r="D420" s="66" t="s">
        <v>451</v>
      </c>
      <c r="F420" s="102" t="s">
        <v>72</v>
      </c>
      <c r="I420" s="66" t="s">
        <v>432</v>
      </c>
      <c r="J420" s="103"/>
      <c r="K420" s="103">
        <v>0.1041666666666667</v>
      </c>
      <c r="O420" s="103">
        <v>0.1041666666666667</v>
      </c>
      <c r="S420" s="102" t="s">
        <v>433</v>
      </c>
      <c r="T420" s="102" t="s">
        <v>173</v>
      </c>
      <c r="U420" s="102" t="s">
        <v>432</v>
      </c>
    </row>
    <row r="421" spans="1:21">
      <c r="A421" t="s">
        <v>430</v>
      </c>
      <c r="B421" s="65">
        <v>45819</v>
      </c>
      <c r="C421" s="102">
        <v>5400254753</v>
      </c>
      <c r="D421" s="66" t="s">
        <v>452</v>
      </c>
      <c r="F421" s="102" t="s">
        <v>73</v>
      </c>
      <c r="I421" s="66" t="s">
        <v>432</v>
      </c>
      <c r="J421" s="103"/>
      <c r="K421" s="103">
        <v>0.1041666666666667</v>
      </c>
      <c r="O421" s="103">
        <v>0.1041666666666667</v>
      </c>
      <c r="S421" s="102" t="s">
        <v>433</v>
      </c>
      <c r="T421" s="102" t="s">
        <v>173</v>
      </c>
      <c r="U421" s="102" t="s">
        <v>432</v>
      </c>
    </row>
    <row r="422" spans="1:21">
      <c r="A422" t="s">
        <v>430</v>
      </c>
      <c r="B422" s="65">
        <v>45819</v>
      </c>
      <c r="C422" s="102">
        <v>5400255112</v>
      </c>
      <c r="D422" s="66" t="s">
        <v>443</v>
      </c>
      <c r="F422" s="102" t="s">
        <v>58</v>
      </c>
      <c r="I422" s="66" t="s">
        <v>432</v>
      </c>
      <c r="J422" s="103"/>
      <c r="K422" s="103">
        <v>0.34375</v>
      </c>
      <c r="O422" s="103">
        <v>0.34375</v>
      </c>
      <c r="S422" s="102" t="s">
        <v>433</v>
      </c>
      <c r="T422" s="102" t="s">
        <v>60</v>
      </c>
      <c r="U422" s="102" t="s">
        <v>432</v>
      </c>
    </row>
    <row r="423" spans="1:21">
      <c r="A423" t="s">
        <v>430</v>
      </c>
      <c r="B423" s="65">
        <v>45819</v>
      </c>
      <c r="C423" s="102">
        <v>5400255112</v>
      </c>
      <c r="D423" s="66" t="s">
        <v>486</v>
      </c>
      <c r="F423" s="102" t="s">
        <v>157</v>
      </c>
      <c r="I423" s="66" t="s">
        <v>432</v>
      </c>
      <c r="J423" s="103"/>
      <c r="K423" s="103">
        <v>0.34375</v>
      </c>
      <c r="O423" s="103">
        <v>0.34375</v>
      </c>
      <c r="S423" s="102" t="s">
        <v>433</v>
      </c>
      <c r="T423" s="102" t="s">
        <v>60</v>
      </c>
      <c r="U423" s="102" t="s">
        <v>432</v>
      </c>
    </row>
    <row r="424" spans="1:21">
      <c r="A424" t="s">
        <v>430</v>
      </c>
      <c r="B424" s="65">
        <v>45819</v>
      </c>
      <c r="C424" s="102">
        <v>5400251030</v>
      </c>
      <c r="D424" s="66" t="s">
        <v>483</v>
      </c>
      <c r="F424" s="102" t="s">
        <v>143</v>
      </c>
      <c r="I424" s="66" t="s">
        <v>432</v>
      </c>
      <c r="J424" s="103"/>
      <c r="K424" s="103">
        <v>0.34375</v>
      </c>
      <c r="M424" s="103">
        <v>4.1666666666666657E-2</v>
      </c>
      <c r="O424" s="103">
        <v>0.38541666666666669</v>
      </c>
      <c r="S424" s="102" t="s">
        <v>433</v>
      </c>
      <c r="T424" s="102" t="s">
        <v>174</v>
      </c>
      <c r="U424" s="102" t="s">
        <v>432</v>
      </c>
    </row>
    <row r="425" spans="1:21">
      <c r="A425" t="s">
        <v>430</v>
      </c>
      <c r="B425" s="65">
        <v>45819</v>
      </c>
      <c r="C425" s="102">
        <v>5400251030</v>
      </c>
      <c r="D425" s="66" t="s">
        <v>485</v>
      </c>
      <c r="F425" s="102" t="s">
        <v>155</v>
      </c>
      <c r="I425" s="66" t="s">
        <v>432</v>
      </c>
      <c r="J425" s="103"/>
      <c r="K425" s="103">
        <v>0.34375</v>
      </c>
      <c r="M425" s="103">
        <v>4.1666666666666657E-2</v>
      </c>
      <c r="O425" s="103">
        <v>0.38541666666666669</v>
      </c>
      <c r="S425" s="102" t="s">
        <v>433</v>
      </c>
      <c r="T425" s="102" t="s">
        <v>174</v>
      </c>
      <c r="U425" s="102" t="s">
        <v>432</v>
      </c>
    </row>
    <row r="426" spans="1:21">
      <c r="A426" t="s">
        <v>430</v>
      </c>
      <c r="B426" s="65">
        <v>45819</v>
      </c>
      <c r="C426" s="102">
        <v>5400251030</v>
      </c>
      <c r="D426" s="66" t="s">
        <v>487</v>
      </c>
      <c r="F426" s="102" t="s">
        <v>162</v>
      </c>
      <c r="I426" s="66" t="s">
        <v>432</v>
      </c>
      <c r="K426" s="103">
        <v>0.34375</v>
      </c>
      <c r="O426" s="103">
        <v>0.34375</v>
      </c>
      <c r="S426" s="102" t="s">
        <v>433</v>
      </c>
      <c r="T426" s="102" t="s">
        <v>174</v>
      </c>
      <c r="U426" s="102" t="s">
        <v>432</v>
      </c>
    </row>
    <row r="427" spans="1:21">
      <c r="A427" t="s">
        <v>430</v>
      </c>
      <c r="B427" s="65">
        <v>45819</v>
      </c>
      <c r="C427" s="102">
        <v>5400255372</v>
      </c>
      <c r="D427" s="66" t="s">
        <v>454</v>
      </c>
      <c r="F427" s="102" t="s">
        <v>77</v>
      </c>
      <c r="I427" s="66" t="s">
        <v>432</v>
      </c>
      <c r="K427" s="103">
        <v>0.34375</v>
      </c>
      <c r="O427" s="103">
        <v>0.34375</v>
      </c>
      <c r="S427" s="102" t="s">
        <v>433</v>
      </c>
      <c r="T427" s="102" t="s">
        <v>79</v>
      </c>
      <c r="U427" s="102" t="s">
        <v>432</v>
      </c>
    </row>
    <row r="428" spans="1:21">
      <c r="A428" t="s">
        <v>430</v>
      </c>
      <c r="B428" s="65">
        <v>45819</v>
      </c>
      <c r="C428" s="102">
        <v>5400255372</v>
      </c>
      <c r="D428" s="66" t="s">
        <v>455</v>
      </c>
      <c r="F428" s="102" t="s">
        <v>78</v>
      </c>
      <c r="I428" s="66" t="s">
        <v>432</v>
      </c>
      <c r="K428" s="103">
        <v>0.34375</v>
      </c>
      <c r="O428" s="103">
        <v>0.34375</v>
      </c>
      <c r="S428" s="102" t="s">
        <v>433</v>
      </c>
      <c r="T428" s="102" t="s">
        <v>79</v>
      </c>
      <c r="U428" s="102" t="s">
        <v>432</v>
      </c>
    </row>
    <row r="429" spans="1:21">
      <c r="A429" t="s">
        <v>430</v>
      </c>
      <c r="B429" s="65">
        <v>45819</v>
      </c>
      <c r="C429" s="102">
        <v>5400255113</v>
      </c>
      <c r="D429" s="66" t="s">
        <v>431</v>
      </c>
      <c r="F429" s="102" t="s">
        <v>42</v>
      </c>
      <c r="I429" s="66" t="s">
        <v>432</v>
      </c>
      <c r="J429" s="103"/>
      <c r="K429" s="103">
        <v>0.34375</v>
      </c>
      <c r="O429" s="103">
        <v>0.34375</v>
      </c>
      <c r="S429" s="102" t="s">
        <v>433</v>
      </c>
      <c r="T429" s="102" t="s">
        <v>104</v>
      </c>
      <c r="U429" s="102" t="s">
        <v>432</v>
      </c>
    </row>
    <row r="430" spans="1:21">
      <c r="A430" t="s">
        <v>430</v>
      </c>
      <c r="B430" s="65">
        <v>45819</v>
      </c>
      <c r="C430" s="102">
        <v>5400255113</v>
      </c>
      <c r="D430" s="66" t="s">
        <v>471</v>
      </c>
      <c r="F430" s="102" t="s">
        <v>105</v>
      </c>
      <c r="I430" s="66" t="s">
        <v>432</v>
      </c>
      <c r="J430" s="103"/>
      <c r="K430" s="103">
        <v>0.34375</v>
      </c>
      <c r="O430" s="103">
        <v>0.34375</v>
      </c>
      <c r="S430" s="102" t="s">
        <v>433</v>
      </c>
      <c r="T430" s="102" t="s">
        <v>104</v>
      </c>
      <c r="U430" s="102" t="s">
        <v>432</v>
      </c>
    </row>
    <row r="431" spans="1:21">
      <c r="A431" t="s">
        <v>430</v>
      </c>
      <c r="B431" s="65">
        <v>45819</v>
      </c>
      <c r="C431" s="102">
        <v>5400255118</v>
      </c>
      <c r="D431" s="66" t="s">
        <v>465</v>
      </c>
      <c r="F431" s="102" t="s">
        <v>96</v>
      </c>
      <c r="I431" s="66" t="s">
        <v>432</v>
      </c>
      <c r="J431" s="103"/>
      <c r="K431" s="103">
        <v>0.34375</v>
      </c>
      <c r="O431" s="103">
        <v>0.34375</v>
      </c>
      <c r="S431" s="102" t="s">
        <v>433</v>
      </c>
      <c r="T431" s="102" t="s">
        <v>98</v>
      </c>
      <c r="U431" s="102" t="s">
        <v>432</v>
      </c>
    </row>
    <row r="432" spans="1:21">
      <c r="A432" t="s">
        <v>430</v>
      </c>
      <c r="B432" s="65">
        <v>45819</v>
      </c>
      <c r="C432" s="102">
        <v>5400255118</v>
      </c>
      <c r="D432" s="66" t="s">
        <v>438</v>
      </c>
      <c r="F432" s="102" t="s">
        <v>52</v>
      </c>
      <c r="I432" s="66" t="s">
        <v>432</v>
      </c>
      <c r="J432" s="103"/>
      <c r="K432" s="103">
        <v>0.34375</v>
      </c>
      <c r="O432" s="103">
        <v>0.34375</v>
      </c>
      <c r="S432" s="102" t="s">
        <v>433</v>
      </c>
      <c r="T432" s="102" t="s">
        <v>98</v>
      </c>
      <c r="U432" s="102" t="s">
        <v>432</v>
      </c>
    </row>
    <row r="433" spans="1:21">
      <c r="A433" t="s">
        <v>430</v>
      </c>
      <c r="B433" s="65">
        <v>45819</v>
      </c>
      <c r="C433" s="102">
        <v>5400253778</v>
      </c>
      <c r="D433" s="66" t="s">
        <v>468</v>
      </c>
      <c r="F433" s="102" t="s">
        <v>100</v>
      </c>
      <c r="I433" s="66" t="s">
        <v>432</v>
      </c>
      <c r="J433" s="103"/>
      <c r="K433" s="103">
        <v>0.34375</v>
      </c>
      <c r="M433" s="103"/>
      <c r="O433" s="103">
        <v>0.34375</v>
      </c>
      <c r="S433" s="102" t="s">
        <v>433</v>
      </c>
      <c r="T433" s="102" t="s">
        <v>101</v>
      </c>
      <c r="U433" s="102" t="s">
        <v>432</v>
      </c>
    </row>
    <row r="434" spans="1:21">
      <c r="A434" t="s">
        <v>430</v>
      </c>
      <c r="B434" s="65">
        <v>45819</v>
      </c>
      <c r="C434" s="102">
        <v>5400253778</v>
      </c>
      <c r="D434" s="66" t="s">
        <v>464</v>
      </c>
      <c r="F434" s="102" t="s">
        <v>94</v>
      </c>
      <c r="I434" s="66" t="s">
        <v>432</v>
      </c>
      <c r="J434" s="103"/>
      <c r="K434" s="103">
        <v>0.34375</v>
      </c>
      <c r="M434" s="103"/>
      <c r="O434" s="103">
        <v>0.34375</v>
      </c>
      <c r="S434" s="102" t="s">
        <v>433</v>
      </c>
      <c r="T434" s="102" t="s">
        <v>101</v>
      </c>
      <c r="U434" s="102" t="s">
        <v>432</v>
      </c>
    </row>
    <row r="435" spans="1:21">
      <c r="A435" t="s">
        <v>430</v>
      </c>
      <c r="B435" s="65">
        <v>45819</v>
      </c>
      <c r="C435" s="102">
        <v>5400245426</v>
      </c>
      <c r="D435" s="66" t="s">
        <v>469</v>
      </c>
      <c r="F435" s="102" t="s">
        <v>102</v>
      </c>
      <c r="I435" s="66" t="s">
        <v>432</v>
      </c>
      <c r="J435" s="103"/>
      <c r="K435" s="103">
        <v>0.34375</v>
      </c>
      <c r="O435" s="103">
        <v>0.34375</v>
      </c>
      <c r="S435" s="102" t="s">
        <v>433</v>
      </c>
      <c r="T435" s="102" t="s">
        <v>151</v>
      </c>
      <c r="U435" s="102" t="s">
        <v>432</v>
      </c>
    </row>
    <row r="436" spans="1:21">
      <c r="A436" t="s">
        <v>430</v>
      </c>
      <c r="B436" s="65">
        <v>45819</v>
      </c>
      <c r="C436" s="102">
        <v>5400245426</v>
      </c>
      <c r="D436" s="66" t="s">
        <v>470</v>
      </c>
      <c r="F436" s="102" t="s">
        <v>103</v>
      </c>
      <c r="I436" s="66" t="s">
        <v>432</v>
      </c>
      <c r="J436" s="103"/>
      <c r="K436" s="103">
        <v>0.34375</v>
      </c>
      <c r="O436" s="103">
        <v>0.34375</v>
      </c>
      <c r="S436" s="102" t="s">
        <v>433</v>
      </c>
      <c r="T436" s="102" t="s">
        <v>151</v>
      </c>
      <c r="U436" s="102" t="s">
        <v>432</v>
      </c>
    </row>
    <row r="437" spans="1:21">
      <c r="A437" t="s">
        <v>430</v>
      </c>
      <c r="B437" s="65">
        <v>45819</v>
      </c>
      <c r="C437" s="102">
        <v>404</v>
      </c>
      <c r="D437" s="66" t="s">
        <v>473</v>
      </c>
      <c r="F437" s="102" t="s">
        <v>108</v>
      </c>
      <c r="I437" s="66" t="s">
        <v>432</v>
      </c>
      <c r="J437" s="103">
        <v>0.21875</v>
      </c>
      <c r="K437" s="103"/>
      <c r="O437" s="103">
        <v>0.21875</v>
      </c>
      <c r="S437" s="102" t="s">
        <v>433</v>
      </c>
      <c r="T437" s="102" t="s">
        <v>62</v>
      </c>
      <c r="U437" s="102" t="s">
        <v>432</v>
      </c>
    </row>
    <row r="438" spans="1:21">
      <c r="A438" t="s">
        <v>430</v>
      </c>
      <c r="B438" s="65">
        <v>45819</v>
      </c>
      <c r="C438" s="102">
        <v>404</v>
      </c>
      <c r="D438" s="66" t="s">
        <v>472</v>
      </c>
      <c r="F438" s="102" t="s">
        <v>107</v>
      </c>
      <c r="I438" s="66" t="s">
        <v>432</v>
      </c>
      <c r="J438" s="103">
        <v>0.34375</v>
      </c>
      <c r="K438" s="103"/>
      <c r="M438" s="103">
        <v>0.16666666666666671</v>
      </c>
      <c r="O438" s="103">
        <v>0.51041666666666663</v>
      </c>
      <c r="S438" s="102" t="s">
        <v>433</v>
      </c>
      <c r="T438" s="102" t="s">
        <v>62</v>
      </c>
      <c r="U438" s="102" t="s">
        <v>432</v>
      </c>
    </row>
    <row r="439" spans="1:21">
      <c r="A439" t="s">
        <v>430</v>
      </c>
      <c r="B439" s="65">
        <v>45819</v>
      </c>
      <c r="C439" s="102">
        <v>5400257027</v>
      </c>
      <c r="D439" s="66" t="s">
        <v>431</v>
      </c>
      <c r="F439" s="102" t="s">
        <v>42</v>
      </c>
      <c r="I439" s="66" t="s">
        <v>432</v>
      </c>
      <c r="K439" s="103">
        <v>0.125</v>
      </c>
      <c r="O439" s="103">
        <v>0.125</v>
      </c>
      <c r="P439" s="103"/>
      <c r="S439" s="102" t="s">
        <v>433</v>
      </c>
      <c r="T439" s="102" t="s">
        <v>175</v>
      </c>
      <c r="U439" s="102" t="s">
        <v>432</v>
      </c>
    </row>
    <row r="440" spans="1:21">
      <c r="A440" t="s">
        <v>430</v>
      </c>
      <c r="B440" s="65">
        <v>45819</v>
      </c>
      <c r="C440" s="102">
        <v>5400257027</v>
      </c>
      <c r="D440" s="66" t="s">
        <v>471</v>
      </c>
      <c r="F440" s="102" t="s">
        <v>105</v>
      </c>
      <c r="I440" s="66" t="s">
        <v>432</v>
      </c>
      <c r="K440" s="103">
        <v>0.125</v>
      </c>
      <c r="O440" s="103">
        <v>0.125</v>
      </c>
      <c r="P440" s="103"/>
      <c r="S440" s="102" t="s">
        <v>433</v>
      </c>
      <c r="T440" s="102" t="s">
        <v>175</v>
      </c>
      <c r="U440" s="102" t="s">
        <v>432</v>
      </c>
    </row>
    <row r="441" spans="1:21">
      <c r="A441" t="s">
        <v>430</v>
      </c>
      <c r="B441" s="65">
        <v>45819</v>
      </c>
      <c r="C441" s="102" t="s">
        <v>294</v>
      </c>
      <c r="D441" s="66" t="s">
        <v>478</v>
      </c>
      <c r="F441" s="102" t="s">
        <v>114</v>
      </c>
      <c r="I441" s="66" t="s">
        <v>432</v>
      </c>
      <c r="K441" s="103">
        <v>0.34375</v>
      </c>
      <c r="O441" s="103">
        <v>0.34375</v>
      </c>
      <c r="P441" s="103"/>
      <c r="S441" s="102" t="s">
        <v>433</v>
      </c>
      <c r="T441" s="102" t="s">
        <v>156</v>
      </c>
      <c r="U441" s="102" t="s">
        <v>432</v>
      </c>
    </row>
    <row r="442" spans="1:21">
      <c r="A442" t="s">
        <v>430</v>
      </c>
      <c r="B442" s="65">
        <v>45819</v>
      </c>
      <c r="C442" s="102">
        <v>404</v>
      </c>
      <c r="D442" s="66" t="s">
        <v>445</v>
      </c>
      <c r="F442" s="102" t="s">
        <v>63</v>
      </c>
      <c r="I442" s="66" t="s">
        <v>432</v>
      </c>
      <c r="J442" s="103">
        <v>6.25E-2</v>
      </c>
      <c r="K442" s="103"/>
      <c r="O442" s="103">
        <v>6.25E-2</v>
      </c>
      <c r="P442" s="103"/>
      <c r="S442" s="102" t="s">
        <v>433</v>
      </c>
      <c r="T442" s="102" t="s">
        <v>62</v>
      </c>
      <c r="U442" s="102" t="s">
        <v>432</v>
      </c>
    </row>
    <row r="443" spans="1:21">
      <c r="A443" t="s">
        <v>430</v>
      </c>
      <c r="B443" s="65">
        <v>45819</v>
      </c>
      <c r="C443" s="102">
        <v>404</v>
      </c>
      <c r="D443" s="66" t="s">
        <v>445</v>
      </c>
      <c r="F443" s="102" t="s">
        <v>63</v>
      </c>
      <c r="I443" s="66" t="s">
        <v>432</v>
      </c>
      <c r="J443" s="103">
        <v>2.0833333333333329E-2</v>
      </c>
      <c r="K443" s="103"/>
      <c r="O443" s="103">
        <v>2.0833333333333329E-2</v>
      </c>
      <c r="P443" s="103"/>
      <c r="S443" s="102" t="s">
        <v>433</v>
      </c>
      <c r="T443" s="102" t="s">
        <v>62</v>
      </c>
      <c r="U443" s="102" t="s">
        <v>432</v>
      </c>
    </row>
    <row r="444" spans="1:21">
      <c r="A444" t="s">
        <v>430</v>
      </c>
      <c r="B444" s="65">
        <v>45819</v>
      </c>
      <c r="C444" s="102">
        <v>404</v>
      </c>
      <c r="D444" s="66" t="s">
        <v>451</v>
      </c>
      <c r="F444" s="102" t="s">
        <v>72</v>
      </c>
      <c r="I444" s="66" t="s">
        <v>432</v>
      </c>
      <c r="J444" s="103">
        <v>2.0833333333333329E-2</v>
      </c>
      <c r="K444" s="103"/>
      <c r="O444" s="103">
        <v>2.0833333333333329E-2</v>
      </c>
      <c r="P444" s="103"/>
      <c r="S444" s="102" t="s">
        <v>433</v>
      </c>
      <c r="T444" s="102" t="s">
        <v>62</v>
      </c>
      <c r="U444" s="102" t="s">
        <v>432</v>
      </c>
    </row>
    <row r="445" spans="1:21">
      <c r="A445" t="s">
        <v>430</v>
      </c>
      <c r="B445" s="65">
        <v>45819</v>
      </c>
      <c r="C445" s="102">
        <v>404</v>
      </c>
      <c r="D445" s="66" t="s">
        <v>474</v>
      </c>
      <c r="F445" s="102" t="s">
        <v>109</v>
      </c>
      <c r="I445" s="66" t="s">
        <v>432</v>
      </c>
      <c r="J445" s="103">
        <v>0.34375</v>
      </c>
      <c r="K445" s="103"/>
      <c r="M445" s="103">
        <v>2.0833333333333329E-2</v>
      </c>
      <c r="O445" s="103">
        <v>0.36458333333333331</v>
      </c>
      <c r="P445" s="103"/>
      <c r="S445" s="102" t="s">
        <v>433</v>
      </c>
      <c r="T445" s="102" t="s">
        <v>62</v>
      </c>
      <c r="U445" s="102" t="s">
        <v>432</v>
      </c>
    </row>
    <row r="446" spans="1:21">
      <c r="A446" t="s">
        <v>430</v>
      </c>
      <c r="B446" s="65">
        <v>45819</v>
      </c>
      <c r="C446" s="102" t="s">
        <v>294</v>
      </c>
      <c r="D446" s="66" t="s">
        <v>475</v>
      </c>
      <c r="F446" s="102" t="s">
        <v>110</v>
      </c>
      <c r="I446" s="66" t="s">
        <v>432</v>
      </c>
      <c r="K446" s="103">
        <v>6.25E-2</v>
      </c>
      <c r="O446" s="103">
        <v>6.25E-2</v>
      </c>
      <c r="P446" s="103"/>
      <c r="S446" s="102" t="s">
        <v>433</v>
      </c>
      <c r="T446" s="102" t="s">
        <v>111</v>
      </c>
      <c r="U446" s="102" t="s">
        <v>432</v>
      </c>
    </row>
    <row r="447" spans="1:21">
      <c r="A447" t="s">
        <v>430</v>
      </c>
      <c r="B447" s="65">
        <v>45819</v>
      </c>
      <c r="C447" s="102" t="s">
        <v>294</v>
      </c>
      <c r="D447" s="66" t="s">
        <v>475</v>
      </c>
      <c r="F447" s="102" t="s">
        <v>110</v>
      </c>
      <c r="I447" s="66" t="s">
        <v>432</v>
      </c>
      <c r="K447" s="103">
        <v>0.1875</v>
      </c>
      <c r="O447" s="103">
        <v>0.1875</v>
      </c>
      <c r="P447" s="103"/>
      <c r="S447" s="102" t="s">
        <v>433</v>
      </c>
      <c r="T447" s="102" t="s">
        <v>111</v>
      </c>
      <c r="U447" s="102" t="s">
        <v>432</v>
      </c>
    </row>
    <row r="448" spans="1:21">
      <c r="A448" t="s">
        <v>430</v>
      </c>
      <c r="B448" s="65">
        <v>45819</v>
      </c>
      <c r="C448" s="102">
        <v>404</v>
      </c>
      <c r="D448" s="66" t="s">
        <v>476</v>
      </c>
      <c r="F448" s="102" t="s">
        <v>112</v>
      </c>
      <c r="I448" s="66" t="s">
        <v>432</v>
      </c>
      <c r="J448" s="103">
        <v>0.34375</v>
      </c>
      <c r="K448" s="103"/>
      <c r="O448" s="103">
        <v>0.34375</v>
      </c>
      <c r="P448" s="103"/>
      <c r="Q448" s="103"/>
      <c r="S448" s="102" t="s">
        <v>433</v>
      </c>
      <c r="T448" s="102" t="s">
        <v>62</v>
      </c>
      <c r="U448" s="102" t="s">
        <v>432</v>
      </c>
    </row>
    <row r="449" spans="1:21">
      <c r="A449" t="s">
        <v>430</v>
      </c>
      <c r="B449" s="65">
        <v>45819</v>
      </c>
      <c r="C449" s="102">
        <v>404</v>
      </c>
      <c r="D449" s="66" t="s">
        <v>436</v>
      </c>
      <c r="F449" s="102" t="s">
        <v>50</v>
      </c>
      <c r="I449" s="66" t="s">
        <v>432</v>
      </c>
      <c r="J449" s="103">
        <v>0.34375</v>
      </c>
      <c r="K449" s="103"/>
      <c r="O449" s="103">
        <v>0.34375</v>
      </c>
      <c r="P449" s="103"/>
      <c r="Q449" s="103"/>
      <c r="S449" s="102" t="s">
        <v>433</v>
      </c>
      <c r="T449" s="102" t="s">
        <v>62</v>
      </c>
      <c r="U449" s="102" t="s">
        <v>432</v>
      </c>
    </row>
    <row r="450" spans="1:21">
      <c r="A450" t="s">
        <v>430</v>
      </c>
      <c r="B450" s="65">
        <v>45819</v>
      </c>
      <c r="C450" s="102">
        <v>404</v>
      </c>
      <c r="D450" s="66" t="s">
        <v>484</v>
      </c>
      <c r="F450" s="102" t="s">
        <v>144</v>
      </c>
      <c r="I450" s="66" t="s">
        <v>432</v>
      </c>
      <c r="J450" s="103">
        <v>0.34375</v>
      </c>
      <c r="K450" s="103"/>
      <c r="O450" s="103">
        <v>0.34375</v>
      </c>
      <c r="P450" s="103"/>
      <c r="Q450" s="103"/>
      <c r="S450" s="102" t="s">
        <v>433</v>
      </c>
      <c r="T450" s="102" t="s">
        <v>62</v>
      </c>
      <c r="U450" s="102" t="s">
        <v>432</v>
      </c>
    </row>
    <row r="451" spans="1:21">
      <c r="A451" t="s">
        <v>430</v>
      </c>
      <c r="B451" s="65">
        <v>45819</v>
      </c>
      <c r="C451" s="102">
        <v>5400255114</v>
      </c>
      <c r="D451" s="66" t="s">
        <v>448</v>
      </c>
      <c r="F451" s="102" t="s">
        <v>66</v>
      </c>
      <c r="I451" s="66" t="s">
        <v>432</v>
      </c>
      <c r="J451" s="103"/>
      <c r="K451" s="103">
        <v>0.34375</v>
      </c>
      <c r="O451" s="103">
        <v>0.34375</v>
      </c>
      <c r="P451" s="103"/>
      <c r="S451" s="102" t="s">
        <v>433</v>
      </c>
      <c r="T451" s="102" t="s">
        <v>67</v>
      </c>
      <c r="U451" s="102" t="s">
        <v>432</v>
      </c>
    </row>
    <row r="452" spans="1:21">
      <c r="A452" t="s">
        <v>430</v>
      </c>
      <c r="B452" s="65">
        <v>45819</v>
      </c>
      <c r="C452" s="102">
        <v>5400255114</v>
      </c>
      <c r="D452" s="66" t="s">
        <v>434</v>
      </c>
      <c r="F452" s="102" t="s">
        <v>43</v>
      </c>
      <c r="I452" s="66" t="s">
        <v>432</v>
      </c>
      <c r="J452" s="103"/>
      <c r="K452" s="103">
        <v>0.34375</v>
      </c>
      <c r="O452" s="103">
        <v>0.34375</v>
      </c>
      <c r="P452" s="103"/>
      <c r="S452" s="102" t="s">
        <v>433</v>
      </c>
      <c r="T452" s="102" t="s">
        <v>67</v>
      </c>
      <c r="U452" s="102" t="s">
        <v>432</v>
      </c>
    </row>
    <row r="453" spans="1:21">
      <c r="A453" t="s">
        <v>430</v>
      </c>
      <c r="B453" s="65">
        <v>45819</v>
      </c>
      <c r="C453" s="102">
        <v>404</v>
      </c>
      <c r="D453" s="66" t="s">
        <v>443</v>
      </c>
      <c r="F453" s="102" t="s">
        <v>58</v>
      </c>
      <c r="I453" s="66" t="s">
        <v>432</v>
      </c>
      <c r="J453" s="103">
        <v>2.0833333333333329E-2</v>
      </c>
      <c r="K453" s="103"/>
      <c r="O453" s="103">
        <v>2.0833333333333329E-2</v>
      </c>
      <c r="P453" s="103"/>
      <c r="S453" s="102" t="s">
        <v>433</v>
      </c>
      <c r="T453" s="102" t="s">
        <v>62</v>
      </c>
      <c r="U453" s="102" t="s">
        <v>432</v>
      </c>
    </row>
    <row r="454" spans="1:21">
      <c r="A454" t="s">
        <v>430</v>
      </c>
      <c r="B454" s="65">
        <v>45820</v>
      </c>
      <c r="C454" s="102">
        <v>5400251030</v>
      </c>
      <c r="D454" s="66" t="s">
        <v>443</v>
      </c>
      <c r="F454" s="102" t="s">
        <v>58</v>
      </c>
      <c r="I454" s="66" t="s">
        <v>432</v>
      </c>
      <c r="J454" s="103"/>
      <c r="K454" s="103">
        <v>0.34375</v>
      </c>
      <c r="O454" s="103">
        <v>0.34375</v>
      </c>
      <c r="P454" s="103"/>
      <c r="S454" s="102" t="s">
        <v>433</v>
      </c>
      <c r="T454" s="102" t="s">
        <v>174</v>
      </c>
      <c r="U454" s="102" t="s">
        <v>432</v>
      </c>
    </row>
    <row r="455" spans="1:21">
      <c r="A455" t="s">
        <v>430</v>
      </c>
      <c r="B455" s="65">
        <v>45820</v>
      </c>
      <c r="C455" s="102">
        <v>5400251030</v>
      </c>
      <c r="D455" s="66" t="s">
        <v>486</v>
      </c>
      <c r="F455" s="102" t="s">
        <v>157</v>
      </c>
      <c r="I455" s="66" t="s">
        <v>432</v>
      </c>
      <c r="J455" s="103"/>
      <c r="K455" s="103">
        <v>0.34375</v>
      </c>
      <c r="O455" s="103">
        <v>0.34375</v>
      </c>
      <c r="P455" s="103"/>
      <c r="S455" s="102" t="s">
        <v>433</v>
      </c>
      <c r="T455" s="102" t="s">
        <v>174</v>
      </c>
      <c r="U455" s="102" t="s">
        <v>432</v>
      </c>
    </row>
    <row r="456" spans="1:21">
      <c r="A456" t="s">
        <v>430</v>
      </c>
      <c r="B456" s="65">
        <v>45820</v>
      </c>
      <c r="C456" s="102">
        <v>5400255117</v>
      </c>
      <c r="D456" s="66" t="s">
        <v>450</v>
      </c>
      <c r="F456" s="102" t="s">
        <v>69</v>
      </c>
      <c r="I456" s="66" t="s">
        <v>432</v>
      </c>
      <c r="J456" s="103"/>
      <c r="K456" s="103">
        <v>0.21875</v>
      </c>
      <c r="O456" s="103">
        <v>0.21875</v>
      </c>
      <c r="P456" s="103"/>
      <c r="S456" s="102" t="s">
        <v>433</v>
      </c>
      <c r="T456" s="102" t="s">
        <v>71</v>
      </c>
      <c r="U456" s="102" t="s">
        <v>432</v>
      </c>
    </row>
    <row r="457" spans="1:21">
      <c r="A457" t="s">
        <v>430</v>
      </c>
      <c r="B457" s="65">
        <v>45820</v>
      </c>
      <c r="C457" s="102">
        <v>5400255117</v>
      </c>
      <c r="D457" s="66" t="s">
        <v>460</v>
      </c>
      <c r="F457" s="102" t="s">
        <v>87</v>
      </c>
      <c r="I457" s="66" t="s">
        <v>432</v>
      </c>
      <c r="J457" s="103"/>
      <c r="K457" s="103">
        <v>0.21875</v>
      </c>
      <c r="O457" s="103">
        <v>0.21875</v>
      </c>
      <c r="P457" s="103"/>
      <c r="S457" s="102" t="s">
        <v>433</v>
      </c>
      <c r="T457" s="102" t="s">
        <v>71</v>
      </c>
      <c r="U457" s="102" t="s">
        <v>432</v>
      </c>
    </row>
    <row r="458" spans="1:21">
      <c r="A458" t="s">
        <v>430</v>
      </c>
      <c r="B458" s="65">
        <v>45820</v>
      </c>
      <c r="C458" s="102">
        <v>5400255927</v>
      </c>
      <c r="D458" s="66" t="s">
        <v>450</v>
      </c>
      <c r="F458" s="102" t="s">
        <v>69</v>
      </c>
      <c r="I458" s="66" t="s">
        <v>432</v>
      </c>
      <c r="J458" s="103"/>
      <c r="K458" s="103">
        <v>0.125</v>
      </c>
      <c r="O458" s="103">
        <v>0.125</v>
      </c>
      <c r="P458" s="103"/>
      <c r="S458" s="102" t="s">
        <v>433</v>
      </c>
      <c r="T458" s="102" t="s">
        <v>176</v>
      </c>
      <c r="U458" s="102" t="s">
        <v>432</v>
      </c>
    </row>
    <row r="459" spans="1:21">
      <c r="A459" t="s">
        <v>430</v>
      </c>
      <c r="B459" s="65">
        <v>45820</v>
      </c>
      <c r="C459" s="102">
        <v>5400255927</v>
      </c>
      <c r="D459" s="66" t="s">
        <v>460</v>
      </c>
      <c r="F459" s="102" t="s">
        <v>87</v>
      </c>
      <c r="I459" s="66" t="s">
        <v>432</v>
      </c>
      <c r="J459" s="103"/>
      <c r="K459" s="103">
        <v>0.125</v>
      </c>
      <c r="O459" s="103">
        <v>0.125</v>
      </c>
      <c r="P459" s="103"/>
      <c r="S459" s="102" t="s">
        <v>433</v>
      </c>
      <c r="T459" s="102" t="s">
        <v>176</v>
      </c>
      <c r="U459" s="102" t="s">
        <v>432</v>
      </c>
    </row>
    <row r="460" spans="1:21">
      <c r="A460" t="s">
        <v>430</v>
      </c>
      <c r="B460" s="65">
        <v>45820</v>
      </c>
      <c r="C460" s="102">
        <v>5400251030</v>
      </c>
      <c r="D460" s="66" t="s">
        <v>483</v>
      </c>
      <c r="F460" s="102" t="s">
        <v>143</v>
      </c>
      <c r="I460" s="66" t="s">
        <v>432</v>
      </c>
      <c r="J460" s="103"/>
      <c r="K460" s="103">
        <v>0.34375</v>
      </c>
      <c r="O460" s="103">
        <v>0.34375</v>
      </c>
      <c r="P460" s="103"/>
      <c r="S460" s="102" t="s">
        <v>433</v>
      </c>
      <c r="T460" s="102" t="s">
        <v>174</v>
      </c>
      <c r="U460" s="102" t="s">
        <v>432</v>
      </c>
    </row>
    <row r="461" spans="1:21">
      <c r="A461" t="s">
        <v>430</v>
      </c>
      <c r="B461" s="65">
        <v>45820</v>
      </c>
      <c r="C461" s="102">
        <v>5400251030</v>
      </c>
      <c r="D461" s="66" t="s">
        <v>485</v>
      </c>
      <c r="F461" s="102" t="s">
        <v>155</v>
      </c>
      <c r="I461" s="66" t="s">
        <v>432</v>
      </c>
      <c r="J461" s="103"/>
      <c r="K461" s="103">
        <v>0.34375</v>
      </c>
      <c r="O461" s="103">
        <v>0.34375</v>
      </c>
      <c r="P461" s="103"/>
      <c r="S461" s="102" t="s">
        <v>433</v>
      </c>
      <c r="T461" s="102" t="s">
        <v>174</v>
      </c>
      <c r="U461" s="102" t="s">
        <v>432</v>
      </c>
    </row>
    <row r="462" spans="1:21">
      <c r="A462" t="s">
        <v>430</v>
      </c>
      <c r="B462" s="65">
        <v>45820</v>
      </c>
      <c r="C462" s="102">
        <v>5400251030</v>
      </c>
      <c r="D462" s="66" t="s">
        <v>487</v>
      </c>
      <c r="F462" s="102" t="s">
        <v>162</v>
      </c>
      <c r="I462" s="66" t="s">
        <v>432</v>
      </c>
      <c r="J462" s="103"/>
      <c r="K462" s="103">
        <v>0.34375</v>
      </c>
      <c r="O462" s="103">
        <v>0.34375</v>
      </c>
      <c r="P462" s="103"/>
      <c r="S462" s="102" t="s">
        <v>433</v>
      </c>
      <c r="T462" s="102" t="s">
        <v>174</v>
      </c>
      <c r="U462" s="102" t="s">
        <v>432</v>
      </c>
    </row>
    <row r="463" spans="1:21">
      <c r="A463" t="s">
        <v>430</v>
      </c>
      <c r="B463" s="65">
        <v>45820</v>
      </c>
      <c r="C463" s="102">
        <v>5400251030</v>
      </c>
      <c r="D463" s="66" t="s">
        <v>457</v>
      </c>
      <c r="F463" s="102" t="s">
        <v>82</v>
      </c>
      <c r="I463" s="66" t="s">
        <v>432</v>
      </c>
      <c r="J463" s="103"/>
      <c r="K463" s="103">
        <v>0.34375</v>
      </c>
      <c r="O463" s="103">
        <v>0.34375</v>
      </c>
      <c r="P463" s="103"/>
      <c r="S463" s="102" t="s">
        <v>433</v>
      </c>
      <c r="T463" s="102" t="s">
        <v>174</v>
      </c>
      <c r="U463" s="102" t="s">
        <v>432</v>
      </c>
    </row>
    <row r="464" spans="1:21">
      <c r="A464" t="s">
        <v>430</v>
      </c>
      <c r="B464" s="65">
        <v>45820</v>
      </c>
      <c r="C464" s="102">
        <v>5400251030</v>
      </c>
      <c r="D464" s="66" t="s">
        <v>442</v>
      </c>
      <c r="F464" s="102" t="s">
        <v>57</v>
      </c>
      <c r="I464" s="66" t="s">
        <v>432</v>
      </c>
      <c r="J464" s="103"/>
      <c r="K464" s="103">
        <v>0.34375</v>
      </c>
      <c r="O464" s="103">
        <v>0.34375</v>
      </c>
      <c r="P464" s="103"/>
      <c r="S464" s="102" t="s">
        <v>433</v>
      </c>
      <c r="T464" s="102" t="s">
        <v>174</v>
      </c>
      <c r="U464" s="102" t="s">
        <v>432</v>
      </c>
    </row>
    <row r="465" spans="1:21">
      <c r="A465" t="s">
        <v>430</v>
      </c>
      <c r="B465" s="65">
        <v>45820</v>
      </c>
      <c r="C465" s="102">
        <v>5400255114</v>
      </c>
      <c r="D465" s="66" t="s">
        <v>447</v>
      </c>
      <c r="F465" s="102" t="s">
        <v>65</v>
      </c>
      <c r="I465" s="66" t="s">
        <v>432</v>
      </c>
      <c r="J465" s="103"/>
      <c r="K465" s="103">
        <v>0.34375</v>
      </c>
      <c r="O465" s="103">
        <v>0.34375</v>
      </c>
      <c r="P465" s="103"/>
      <c r="S465" s="102" t="s">
        <v>433</v>
      </c>
      <c r="T465" s="102" t="s">
        <v>67</v>
      </c>
      <c r="U465" s="102" t="s">
        <v>432</v>
      </c>
    </row>
    <row r="466" spans="1:21">
      <c r="A466" t="s">
        <v>430</v>
      </c>
      <c r="B466" s="65">
        <v>45820</v>
      </c>
      <c r="C466" s="102">
        <v>5400255114</v>
      </c>
      <c r="D466" s="66" t="s">
        <v>448</v>
      </c>
      <c r="F466" s="102" t="s">
        <v>66</v>
      </c>
      <c r="I466" s="66" t="s">
        <v>432</v>
      </c>
      <c r="J466" s="103"/>
      <c r="K466" s="103">
        <v>0.34375</v>
      </c>
      <c r="O466" s="103">
        <v>0.34375</v>
      </c>
      <c r="P466" s="103"/>
      <c r="S466" s="102" t="s">
        <v>433</v>
      </c>
      <c r="T466" s="102" t="s">
        <v>67</v>
      </c>
      <c r="U466" s="102" t="s">
        <v>432</v>
      </c>
    </row>
    <row r="467" spans="1:21">
      <c r="A467" t="s">
        <v>430</v>
      </c>
      <c r="B467" s="65">
        <v>45820</v>
      </c>
      <c r="C467" s="102">
        <v>5400255372</v>
      </c>
      <c r="D467" s="66" t="s">
        <v>454</v>
      </c>
      <c r="F467" s="102" t="s">
        <v>77</v>
      </c>
      <c r="I467" s="66" t="s">
        <v>432</v>
      </c>
      <c r="J467" s="103"/>
      <c r="K467" s="103">
        <v>0.34375</v>
      </c>
      <c r="O467" s="103">
        <v>0.34375</v>
      </c>
      <c r="P467" s="103"/>
      <c r="S467" s="102" t="s">
        <v>433</v>
      </c>
      <c r="T467" s="102" t="s">
        <v>79</v>
      </c>
      <c r="U467" s="102" t="s">
        <v>432</v>
      </c>
    </row>
    <row r="468" spans="1:21">
      <c r="A468" t="s">
        <v>430</v>
      </c>
      <c r="B468" s="65">
        <v>45820</v>
      </c>
      <c r="C468" s="102">
        <v>5400255372</v>
      </c>
      <c r="D468" s="66" t="s">
        <v>455</v>
      </c>
      <c r="F468" s="102" t="s">
        <v>78</v>
      </c>
      <c r="I468" s="66" t="s">
        <v>432</v>
      </c>
      <c r="J468" s="103"/>
      <c r="K468" s="103">
        <v>0.34375</v>
      </c>
      <c r="O468" s="103">
        <v>0.34375</v>
      </c>
      <c r="P468" s="103"/>
      <c r="S468" s="102" t="s">
        <v>433</v>
      </c>
      <c r="T468" s="102" t="s">
        <v>79</v>
      </c>
      <c r="U468" s="102" t="s">
        <v>432</v>
      </c>
    </row>
    <row r="469" spans="1:21">
      <c r="A469" t="s">
        <v>430</v>
      </c>
      <c r="B469" s="65">
        <v>45820</v>
      </c>
      <c r="C469" s="102">
        <v>5400255112</v>
      </c>
      <c r="D469" s="66" t="s">
        <v>451</v>
      </c>
      <c r="F469" s="102" t="s">
        <v>72</v>
      </c>
      <c r="I469" s="66" t="s">
        <v>432</v>
      </c>
      <c r="K469" s="103">
        <v>0.17708333333333329</v>
      </c>
      <c r="M469" s="103"/>
      <c r="O469" s="103">
        <v>0.17708333333333329</v>
      </c>
      <c r="P469" s="103"/>
      <c r="S469" s="102" t="s">
        <v>433</v>
      </c>
      <c r="T469" s="102" t="s">
        <v>60</v>
      </c>
      <c r="U469" s="102" t="s">
        <v>432</v>
      </c>
    </row>
    <row r="470" spans="1:21">
      <c r="A470" t="s">
        <v>430</v>
      </c>
      <c r="B470" s="65">
        <v>45820</v>
      </c>
      <c r="C470" s="102">
        <v>5400255112</v>
      </c>
      <c r="D470" s="66" t="s">
        <v>452</v>
      </c>
      <c r="F470" s="102" t="s">
        <v>73</v>
      </c>
      <c r="I470" s="66" t="s">
        <v>432</v>
      </c>
      <c r="K470" s="103">
        <v>0.17708333333333329</v>
      </c>
      <c r="M470" s="103"/>
      <c r="O470" s="103">
        <v>0.17708333333333329</v>
      </c>
      <c r="P470" s="103"/>
      <c r="S470" s="102" t="s">
        <v>433</v>
      </c>
      <c r="T470" s="102" t="s">
        <v>60</v>
      </c>
      <c r="U470" s="102" t="s">
        <v>432</v>
      </c>
    </row>
    <row r="471" spans="1:21">
      <c r="A471" t="s">
        <v>430</v>
      </c>
      <c r="B471" s="65">
        <v>45820</v>
      </c>
      <c r="C471" s="102">
        <v>5400248537</v>
      </c>
      <c r="D471" s="66" t="s">
        <v>453</v>
      </c>
      <c r="F471" s="102" t="s">
        <v>75</v>
      </c>
      <c r="I471" s="66" t="s">
        <v>432</v>
      </c>
      <c r="K471" s="103">
        <v>0.34375</v>
      </c>
      <c r="M471" s="103"/>
      <c r="O471" s="103">
        <v>0.34375</v>
      </c>
      <c r="P471" s="103"/>
      <c r="S471" s="102" t="s">
        <v>433</v>
      </c>
      <c r="T471" s="102" t="s">
        <v>172</v>
      </c>
      <c r="U471" s="102" t="s">
        <v>432</v>
      </c>
    </row>
    <row r="472" spans="1:21">
      <c r="A472" t="s">
        <v>430</v>
      </c>
      <c r="B472" s="65">
        <v>45820</v>
      </c>
      <c r="C472" s="102">
        <v>5400248537</v>
      </c>
      <c r="D472" s="66" t="s">
        <v>461</v>
      </c>
      <c r="F472" s="102" t="s">
        <v>88</v>
      </c>
      <c r="I472" s="66" t="s">
        <v>432</v>
      </c>
      <c r="K472" s="103">
        <v>0.34375</v>
      </c>
      <c r="M472" s="103"/>
      <c r="O472" s="103">
        <v>0.34375</v>
      </c>
      <c r="P472" s="103"/>
      <c r="S472" s="102" t="s">
        <v>433</v>
      </c>
      <c r="T472" s="102" t="s">
        <v>172</v>
      </c>
      <c r="U472" s="102" t="s">
        <v>432</v>
      </c>
    </row>
    <row r="473" spans="1:21">
      <c r="A473" t="s">
        <v>430</v>
      </c>
      <c r="B473" s="65">
        <v>45820</v>
      </c>
      <c r="C473" s="102" t="s">
        <v>139</v>
      </c>
      <c r="D473" s="66" t="s">
        <v>479</v>
      </c>
      <c r="F473" s="102" t="s">
        <v>115</v>
      </c>
      <c r="I473" s="66" t="s">
        <v>432</v>
      </c>
      <c r="J473" s="103"/>
      <c r="K473" s="103">
        <v>0.34375</v>
      </c>
      <c r="O473" s="103">
        <v>0.34375</v>
      </c>
      <c r="P473" s="103"/>
      <c r="S473" s="102" t="s">
        <v>433</v>
      </c>
      <c r="T473" s="102" t="s">
        <v>138</v>
      </c>
      <c r="U473" s="102" t="s">
        <v>432</v>
      </c>
    </row>
    <row r="474" spans="1:21">
      <c r="A474" t="s">
        <v>430</v>
      </c>
      <c r="B474" s="65">
        <v>45820</v>
      </c>
      <c r="C474" s="102" t="s">
        <v>139</v>
      </c>
      <c r="D474" s="66" t="s">
        <v>463</v>
      </c>
      <c r="F474" s="102" t="s">
        <v>92</v>
      </c>
      <c r="I474" s="66" t="s">
        <v>432</v>
      </c>
      <c r="J474" s="103"/>
      <c r="K474" s="103">
        <v>0.34375</v>
      </c>
      <c r="O474" s="103">
        <v>0.34375</v>
      </c>
      <c r="P474" s="103"/>
      <c r="S474" s="102" t="s">
        <v>433</v>
      </c>
      <c r="T474" s="102" t="s">
        <v>138</v>
      </c>
      <c r="U474" s="102" t="s">
        <v>432</v>
      </c>
    </row>
    <row r="475" spans="1:21">
      <c r="A475" t="s">
        <v>430</v>
      </c>
      <c r="B475" s="65">
        <v>45820</v>
      </c>
      <c r="C475" s="102">
        <v>5400261041</v>
      </c>
      <c r="D475" s="66" t="s">
        <v>462</v>
      </c>
      <c r="F475" s="102" t="s">
        <v>89</v>
      </c>
      <c r="I475" s="66" t="s">
        <v>432</v>
      </c>
      <c r="J475" s="103"/>
      <c r="K475" s="103">
        <v>0.34375</v>
      </c>
      <c r="O475" s="103">
        <v>0.34375</v>
      </c>
      <c r="P475" s="103"/>
      <c r="S475" s="102" t="s">
        <v>433</v>
      </c>
      <c r="T475" s="102" t="s">
        <v>90</v>
      </c>
      <c r="U475" s="102" t="s">
        <v>432</v>
      </c>
    </row>
    <row r="476" spans="1:21">
      <c r="A476" t="s">
        <v>430</v>
      </c>
      <c r="B476" s="65">
        <v>45820</v>
      </c>
      <c r="C476" s="102">
        <v>404</v>
      </c>
      <c r="D476" s="66" t="s">
        <v>483</v>
      </c>
      <c r="F476" s="102" t="s">
        <v>143</v>
      </c>
      <c r="I476" s="66" t="s">
        <v>432</v>
      </c>
      <c r="J476" s="103">
        <v>4.1666666666666657E-2</v>
      </c>
      <c r="K476" s="103"/>
      <c r="M476" s="103"/>
      <c r="O476" s="103">
        <v>4.1666666666666657E-2</v>
      </c>
      <c r="P476" s="103"/>
      <c r="S476" s="102" t="s">
        <v>433</v>
      </c>
      <c r="T476" s="102" t="s">
        <v>62</v>
      </c>
      <c r="U476" s="102" t="s">
        <v>432</v>
      </c>
    </row>
    <row r="477" spans="1:21">
      <c r="A477" t="s">
        <v>430</v>
      </c>
      <c r="B477" s="65">
        <v>45820</v>
      </c>
      <c r="C477" s="102">
        <v>404</v>
      </c>
      <c r="D477" s="66" t="s">
        <v>485</v>
      </c>
      <c r="F477" s="102" t="s">
        <v>155</v>
      </c>
      <c r="I477" s="66" t="s">
        <v>432</v>
      </c>
      <c r="J477" s="103">
        <v>4.1666666666666657E-2</v>
      </c>
      <c r="K477" s="103"/>
      <c r="M477" s="103"/>
      <c r="O477" s="103">
        <v>4.1666666666666657E-2</v>
      </c>
      <c r="P477" s="103"/>
      <c r="S477" s="102" t="s">
        <v>433</v>
      </c>
      <c r="T477" s="102" t="s">
        <v>62</v>
      </c>
      <c r="U477" s="102" t="s">
        <v>432</v>
      </c>
    </row>
    <row r="478" spans="1:21">
      <c r="A478" t="s">
        <v>430</v>
      </c>
      <c r="B478" s="65">
        <v>45820</v>
      </c>
      <c r="C478" s="102">
        <v>5400255977</v>
      </c>
      <c r="D478" s="66" t="s">
        <v>445</v>
      </c>
      <c r="F478" s="102" t="s">
        <v>63</v>
      </c>
      <c r="I478" s="66" t="s">
        <v>432</v>
      </c>
      <c r="J478" s="103"/>
      <c r="K478" s="103">
        <v>8.3333333333333329E-2</v>
      </c>
      <c r="M478" s="103"/>
      <c r="O478" s="103">
        <v>8.3333333333333329E-2</v>
      </c>
      <c r="P478" s="103"/>
      <c r="S478" s="102" t="s">
        <v>433</v>
      </c>
      <c r="T478" s="102" t="s">
        <v>177</v>
      </c>
      <c r="U478" s="102" t="s">
        <v>432</v>
      </c>
    </row>
    <row r="479" spans="1:21">
      <c r="A479" t="s">
        <v>430</v>
      </c>
      <c r="B479" s="65">
        <v>45820</v>
      </c>
      <c r="C479" s="102">
        <v>5400255977</v>
      </c>
      <c r="D479" s="66" t="s">
        <v>446</v>
      </c>
      <c r="F479" s="102" t="s">
        <v>64</v>
      </c>
      <c r="I479" s="66" t="s">
        <v>432</v>
      </c>
      <c r="J479" s="103"/>
      <c r="K479" s="103">
        <v>8.3333333333333329E-2</v>
      </c>
      <c r="M479" s="103"/>
      <c r="O479" s="103">
        <v>8.3333333333333329E-2</v>
      </c>
      <c r="P479" s="103"/>
      <c r="S479" s="102" t="s">
        <v>433</v>
      </c>
      <c r="T479" s="102" t="s">
        <v>177</v>
      </c>
      <c r="U479" s="102" t="s">
        <v>432</v>
      </c>
    </row>
    <row r="480" spans="1:21">
      <c r="A480" t="s">
        <v>430</v>
      </c>
      <c r="B480" s="65">
        <v>45820</v>
      </c>
      <c r="C480" s="102">
        <v>5400255117</v>
      </c>
      <c r="D480" s="66" t="s">
        <v>445</v>
      </c>
      <c r="F480" s="102" t="s">
        <v>63</v>
      </c>
      <c r="I480" s="66" t="s">
        <v>432</v>
      </c>
      <c r="K480" s="103">
        <v>9.375E-2</v>
      </c>
      <c r="O480" s="103">
        <v>9.375E-2</v>
      </c>
      <c r="Q480" s="103"/>
      <c r="S480" s="102" t="s">
        <v>433</v>
      </c>
      <c r="T480" s="102" t="s">
        <v>71</v>
      </c>
      <c r="U480" s="102" t="s">
        <v>432</v>
      </c>
    </row>
    <row r="481" spans="1:21">
      <c r="A481" t="s">
        <v>430</v>
      </c>
      <c r="B481" s="65">
        <v>45820</v>
      </c>
      <c r="C481" s="102">
        <v>5400255117</v>
      </c>
      <c r="D481" s="66" t="s">
        <v>446</v>
      </c>
      <c r="F481" s="102" t="s">
        <v>64</v>
      </c>
      <c r="I481" s="66" t="s">
        <v>432</v>
      </c>
      <c r="K481" s="103">
        <v>9.375E-2</v>
      </c>
      <c r="O481" s="103">
        <v>9.375E-2</v>
      </c>
      <c r="Q481" s="103"/>
      <c r="S481" s="102" t="s">
        <v>433</v>
      </c>
      <c r="T481" s="102" t="s">
        <v>71</v>
      </c>
      <c r="U481" s="102" t="s">
        <v>432</v>
      </c>
    </row>
    <row r="482" spans="1:21">
      <c r="A482" t="s">
        <v>430</v>
      </c>
      <c r="B482" s="65">
        <v>45820</v>
      </c>
      <c r="C482" s="102">
        <v>5400263142</v>
      </c>
      <c r="D482" s="66" t="s">
        <v>453</v>
      </c>
      <c r="F482" s="102" t="s">
        <v>75</v>
      </c>
      <c r="I482" s="66" t="s">
        <v>432</v>
      </c>
      <c r="K482" s="103">
        <v>8.3333333333333329E-2</v>
      </c>
      <c r="O482" s="103">
        <v>8.3333333333333329E-2</v>
      </c>
      <c r="Q482" s="103"/>
      <c r="S482" s="102" t="s">
        <v>433</v>
      </c>
      <c r="T482" s="102" t="s">
        <v>178</v>
      </c>
      <c r="U482" s="102" t="s">
        <v>432</v>
      </c>
    </row>
    <row r="483" spans="1:21">
      <c r="A483" t="s">
        <v>430</v>
      </c>
      <c r="B483" s="65">
        <v>45820</v>
      </c>
      <c r="C483" s="102">
        <v>5400263142</v>
      </c>
      <c r="D483" s="66" t="s">
        <v>479</v>
      </c>
      <c r="F483" s="102" t="s">
        <v>115</v>
      </c>
      <c r="I483" s="66" t="s">
        <v>432</v>
      </c>
      <c r="K483" s="103">
        <v>8.3333333333333329E-2</v>
      </c>
      <c r="O483" s="103">
        <v>8.3333333333333329E-2</v>
      </c>
      <c r="Q483" s="103"/>
      <c r="S483" s="102" t="s">
        <v>433</v>
      </c>
      <c r="T483" s="102" t="s">
        <v>178</v>
      </c>
      <c r="U483" s="102" t="s">
        <v>432</v>
      </c>
    </row>
    <row r="484" spans="1:21">
      <c r="A484" t="s">
        <v>430</v>
      </c>
      <c r="B484" s="65">
        <v>45820</v>
      </c>
      <c r="C484" s="102">
        <v>5400255663</v>
      </c>
      <c r="D484" s="66" t="s">
        <v>458</v>
      </c>
      <c r="F484" s="102" t="s">
        <v>84</v>
      </c>
      <c r="I484" s="66" t="s">
        <v>432</v>
      </c>
      <c r="K484" s="103">
        <v>0.34375</v>
      </c>
      <c r="O484" s="103">
        <v>0.34375</v>
      </c>
      <c r="Q484" s="103"/>
      <c r="S484" s="102" t="s">
        <v>433</v>
      </c>
      <c r="T484" s="102" t="s">
        <v>168</v>
      </c>
      <c r="U484" s="102" t="s">
        <v>432</v>
      </c>
    </row>
    <row r="485" spans="1:21">
      <c r="A485" t="s">
        <v>430</v>
      </c>
      <c r="B485" s="65">
        <v>45820</v>
      </c>
      <c r="C485" s="102">
        <v>5400255663</v>
      </c>
      <c r="D485" s="66" t="s">
        <v>444</v>
      </c>
      <c r="F485" s="102" t="s">
        <v>59</v>
      </c>
      <c r="I485" s="66" t="s">
        <v>432</v>
      </c>
      <c r="K485" s="103">
        <v>0.34375</v>
      </c>
      <c r="O485" s="103">
        <v>0.34375</v>
      </c>
      <c r="Q485" s="103"/>
      <c r="S485" s="102" t="s">
        <v>433</v>
      </c>
      <c r="T485" s="102" t="s">
        <v>168</v>
      </c>
      <c r="U485" s="102" t="s">
        <v>432</v>
      </c>
    </row>
    <row r="486" spans="1:21">
      <c r="A486" t="s">
        <v>430</v>
      </c>
      <c r="B486" s="65">
        <v>45820</v>
      </c>
      <c r="C486" s="102">
        <v>5400255218</v>
      </c>
      <c r="D486" s="66" t="s">
        <v>475</v>
      </c>
      <c r="F486" s="102" t="s">
        <v>110</v>
      </c>
      <c r="I486" s="66" t="s">
        <v>432</v>
      </c>
      <c r="K486" s="103">
        <v>8.3333333333333329E-2</v>
      </c>
      <c r="O486" s="103">
        <v>8.3333333333333329E-2</v>
      </c>
      <c r="Q486" s="103"/>
      <c r="S486" s="102" t="s">
        <v>433</v>
      </c>
      <c r="T486" s="102" t="s">
        <v>146</v>
      </c>
      <c r="U486" s="102" t="s">
        <v>432</v>
      </c>
    </row>
    <row r="487" spans="1:21">
      <c r="A487" t="s">
        <v>430</v>
      </c>
      <c r="B487" s="65">
        <v>45820</v>
      </c>
      <c r="C487" s="102">
        <v>5400255218</v>
      </c>
      <c r="D487" s="66" t="s">
        <v>437</v>
      </c>
      <c r="F487" s="102" t="s">
        <v>51</v>
      </c>
      <c r="I487" s="66" t="s">
        <v>432</v>
      </c>
      <c r="K487" s="103">
        <v>8.3333333333333329E-2</v>
      </c>
      <c r="O487" s="103">
        <v>8.3333333333333329E-2</v>
      </c>
      <c r="Q487" s="103"/>
      <c r="S487" s="102" t="s">
        <v>433</v>
      </c>
      <c r="T487" s="102" t="s">
        <v>146</v>
      </c>
      <c r="U487" s="102" t="s">
        <v>432</v>
      </c>
    </row>
    <row r="488" spans="1:21">
      <c r="A488" t="s">
        <v>430</v>
      </c>
      <c r="B488" s="65">
        <v>45820</v>
      </c>
      <c r="C488" s="102">
        <v>5400255114</v>
      </c>
      <c r="D488" s="66" t="s">
        <v>475</v>
      </c>
      <c r="F488" s="102" t="s">
        <v>110</v>
      </c>
      <c r="I488" s="66" t="s">
        <v>432</v>
      </c>
      <c r="J488" s="103"/>
      <c r="K488" s="103">
        <v>0.17708333333333329</v>
      </c>
      <c r="O488" s="103">
        <v>0.17708333333333329</v>
      </c>
      <c r="Q488" s="103"/>
      <c r="S488" s="102" t="s">
        <v>433</v>
      </c>
      <c r="T488" s="102" t="s">
        <v>67</v>
      </c>
      <c r="U488" s="102" t="s">
        <v>432</v>
      </c>
    </row>
    <row r="489" spans="1:21">
      <c r="A489" t="s">
        <v>430</v>
      </c>
      <c r="B489" s="65">
        <v>45820</v>
      </c>
      <c r="C489" s="102">
        <v>5400255114</v>
      </c>
      <c r="D489" s="66" t="s">
        <v>437</v>
      </c>
      <c r="F489" s="102" t="s">
        <v>51</v>
      </c>
      <c r="I489" s="66" t="s">
        <v>432</v>
      </c>
      <c r="J489" s="103"/>
      <c r="K489" s="103">
        <v>0.17708333333333329</v>
      </c>
      <c r="O489" s="103">
        <v>0.17708333333333329</v>
      </c>
      <c r="Q489" s="103"/>
      <c r="S489" s="102" t="s">
        <v>433</v>
      </c>
      <c r="T489" s="102" t="s">
        <v>67</v>
      </c>
      <c r="U489" s="102" t="s">
        <v>432</v>
      </c>
    </row>
    <row r="490" spans="1:21">
      <c r="A490" t="s">
        <v>430</v>
      </c>
      <c r="B490" s="65">
        <v>45820</v>
      </c>
      <c r="C490" s="102">
        <v>5400250280</v>
      </c>
      <c r="D490" s="66" t="s">
        <v>434</v>
      </c>
      <c r="F490" s="102" t="s">
        <v>43</v>
      </c>
      <c r="I490" s="66" t="s">
        <v>432</v>
      </c>
      <c r="J490" s="103"/>
      <c r="K490" s="103">
        <v>0.17708333333333329</v>
      </c>
      <c r="O490" s="103">
        <v>0.17708333333333329</v>
      </c>
      <c r="Q490" s="103"/>
      <c r="S490" s="102" t="s">
        <v>433</v>
      </c>
      <c r="T490" s="102" t="s">
        <v>179</v>
      </c>
      <c r="U490" s="102" t="s">
        <v>432</v>
      </c>
    </row>
    <row r="491" spans="1:21">
      <c r="A491" t="s">
        <v>430</v>
      </c>
      <c r="B491" s="65">
        <v>45820</v>
      </c>
      <c r="C491" s="102">
        <v>5400256064</v>
      </c>
      <c r="D491" s="66" t="s">
        <v>451</v>
      </c>
      <c r="F491" s="102" t="s">
        <v>72</v>
      </c>
      <c r="I491" s="66" t="s">
        <v>432</v>
      </c>
      <c r="J491" s="103"/>
      <c r="K491" s="103">
        <v>0.16666666666666671</v>
      </c>
      <c r="O491" s="103">
        <v>0.16666666666666671</v>
      </c>
      <c r="Q491" s="103"/>
      <c r="S491" s="102" t="s">
        <v>433</v>
      </c>
      <c r="T491" s="102" t="s">
        <v>180</v>
      </c>
      <c r="U491" s="102" t="s">
        <v>432</v>
      </c>
    </row>
    <row r="492" spans="1:21">
      <c r="A492" t="s">
        <v>430</v>
      </c>
      <c r="B492" s="65">
        <v>45820</v>
      </c>
      <c r="C492" s="102">
        <v>5400256064</v>
      </c>
      <c r="D492" s="66" t="s">
        <v>434</v>
      </c>
      <c r="F492" s="102" t="s">
        <v>43</v>
      </c>
      <c r="I492" s="66" t="s">
        <v>432</v>
      </c>
      <c r="J492" s="103"/>
      <c r="K492" s="103">
        <v>0.125</v>
      </c>
      <c r="O492" s="103">
        <v>0.125</v>
      </c>
      <c r="Q492" s="103"/>
      <c r="S492" s="102" t="s">
        <v>433</v>
      </c>
      <c r="T492" s="102" t="s">
        <v>180</v>
      </c>
      <c r="U492" s="102" t="s">
        <v>432</v>
      </c>
    </row>
    <row r="493" spans="1:21">
      <c r="A493" t="s">
        <v>430</v>
      </c>
      <c r="B493" s="65">
        <v>45820</v>
      </c>
      <c r="C493" s="102">
        <v>5400256064</v>
      </c>
      <c r="D493" s="66" t="s">
        <v>446</v>
      </c>
      <c r="F493" s="102" t="s">
        <v>64</v>
      </c>
      <c r="I493" s="66" t="s">
        <v>432</v>
      </c>
      <c r="J493" s="103"/>
      <c r="K493" s="103">
        <v>0.16666666666666671</v>
      </c>
      <c r="O493" s="103">
        <v>0.16666666666666671</v>
      </c>
      <c r="S493" s="102" t="s">
        <v>433</v>
      </c>
      <c r="T493" s="102" t="s">
        <v>180</v>
      </c>
      <c r="U493" s="102" t="s">
        <v>432</v>
      </c>
    </row>
    <row r="494" spans="1:21">
      <c r="A494" t="s">
        <v>430</v>
      </c>
      <c r="B494" s="65">
        <v>45820</v>
      </c>
      <c r="C494" s="102">
        <v>5400256064</v>
      </c>
      <c r="D494" s="66" t="s">
        <v>475</v>
      </c>
      <c r="F494" s="102" t="s">
        <v>110</v>
      </c>
      <c r="I494" s="66" t="s">
        <v>432</v>
      </c>
      <c r="J494" s="103"/>
      <c r="K494" s="103">
        <v>8.3333333333333329E-2</v>
      </c>
      <c r="O494" s="103">
        <v>8.3333333333333329E-2</v>
      </c>
      <c r="S494" s="102" t="s">
        <v>433</v>
      </c>
      <c r="T494" s="102" t="s">
        <v>180</v>
      </c>
      <c r="U494" s="102" t="s">
        <v>432</v>
      </c>
    </row>
    <row r="495" spans="1:21">
      <c r="A495" t="s">
        <v>430</v>
      </c>
      <c r="B495" s="65">
        <v>45820</v>
      </c>
      <c r="C495" s="102">
        <v>5400255113</v>
      </c>
      <c r="D495" s="66" t="s">
        <v>431</v>
      </c>
      <c r="F495" s="102" t="s">
        <v>42</v>
      </c>
      <c r="I495" s="66" t="s">
        <v>432</v>
      </c>
      <c r="J495" s="103"/>
      <c r="K495" s="103">
        <v>0.34375</v>
      </c>
      <c r="O495" s="103">
        <v>0.34375</v>
      </c>
      <c r="S495" s="102" t="s">
        <v>433</v>
      </c>
      <c r="T495" s="102" t="s">
        <v>104</v>
      </c>
      <c r="U495" s="102" t="s">
        <v>432</v>
      </c>
    </row>
    <row r="496" spans="1:21">
      <c r="A496" t="s">
        <v>430</v>
      </c>
      <c r="B496" s="65">
        <v>45820</v>
      </c>
      <c r="C496" s="102">
        <v>5400255113</v>
      </c>
      <c r="D496" s="66" t="s">
        <v>470</v>
      </c>
      <c r="F496" s="102" t="s">
        <v>103</v>
      </c>
      <c r="I496" s="66" t="s">
        <v>432</v>
      </c>
      <c r="J496" s="103"/>
      <c r="K496" s="103">
        <v>0.34375</v>
      </c>
      <c r="O496" s="103">
        <v>0.34375</v>
      </c>
      <c r="S496" s="102" t="s">
        <v>433</v>
      </c>
      <c r="T496" s="102" t="s">
        <v>104</v>
      </c>
      <c r="U496" s="102" t="s">
        <v>432</v>
      </c>
    </row>
    <row r="497" spans="1:21">
      <c r="A497" t="s">
        <v>430</v>
      </c>
      <c r="B497" s="65">
        <v>45820</v>
      </c>
      <c r="C497" s="102">
        <v>5400257994</v>
      </c>
      <c r="D497" s="66" t="s">
        <v>471</v>
      </c>
      <c r="F497" s="102" t="s">
        <v>105</v>
      </c>
      <c r="I497" s="66" t="s">
        <v>432</v>
      </c>
      <c r="J497" s="103"/>
      <c r="K497" s="103">
        <v>0.34375</v>
      </c>
      <c r="O497" s="103">
        <v>0.34375</v>
      </c>
      <c r="S497" s="102" t="s">
        <v>433</v>
      </c>
      <c r="T497" s="102" t="s">
        <v>181</v>
      </c>
      <c r="U497" s="102" t="s">
        <v>432</v>
      </c>
    </row>
    <row r="498" spans="1:21">
      <c r="A498" t="s">
        <v>430</v>
      </c>
      <c r="B498" s="65">
        <v>45820</v>
      </c>
      <c r="C498" s="102">
        <v>5400257994</v>
      </c>
      <c r="D498" s="66" t="s">
        <v>464</v>
      </c>
      <c r="F498" s="102" t="s">
        <v>94</v>
      </c>
      <c r="I498" s="66" t="s">
        <v>432</v>
      </c>
      <c r="J498" s="103"/>
      <c r="K498" s="103">
        <v>0.34375</v>
      </c>
      <c r="O498" s="103">
        <v>0.34375</v>
      </c>
      <c r="S498" s="102" t="s">
        <v>433</v>
      </c>
      <c r="T498" s="102" t="s">
        <v>181</v>
      </c>
      <c r="U498" s="102" t="s">
        <v>432</v>
      </c>
    </row>
    <row r="499" spans="1:21">
      <c r="A499" t="s">
        <v>430</v>
      </c>
      <c r="B499" s="65">
        <v>45820</v>
      </c>
      <c r="C499" s="102">
        <v>5400245426</v>
      </c>
      <c r="D499" s="66" t="s">
        <v>469</v>
      </c>
      <c r="F499" s="102" t="s">
        <v>102</v>
      </c>
      <c r="I499" s="66" t="s">
        <v>432</v>
      </c>
      <c r="J499" s="103"/>
      <c r="K499" s="103">
        <v>0.34375</v>
      </c>
      <c r="O499" s="103">
        <v>0.34375</v>
      </c>
      <c r="S499" s="102" t="s">
        <v>433</v>
      </c>
      <c r="T499" s="102" t="s">
        <v>151</v>
      </c>
      <c r="U499" s="102" t="s">
        <v>432</v>
      </c>
    </row>
    <row r="500" spans="1:21">
      <c r="A500" t="s">
        <v>430</v>
      </c>
      <c r="B500" s="65">
        <v>45820</v>
      </c>
      <c r="C500" s="102">
        <v>5400245426</v>
      </c>
      <c r="D500" s="66" t="s">
        <v>438</v>
      </c>
      <c r="F500" s="102" t="s">
        <v>52</v>
      </c>
      <c r="I500" s="66" t="s">
        <v>432</v>
      </c>
      <c r="J500" s="103"/>
      <c r="K500" s="103">
        <v>0.34375</v>
      </c>
      <c r="O500" s="103">
        <v>0.34375</v>
      </c>
      <c r="S500" s="102" t="s">
        <v>433</v>
      </c>
      <c r="T500" s="102" t="s">
        <v>151</v>
      </c>
      <c r="U500" s="102" t="s">
        <v>432</v>
      </c>
    </row>
    <row r="501" spans="1:21">
      <c r="A501" t="s">
        <v>430</v>
      </c>
      <c r="B501" s="65">
        <v>45820</v>
      </c>
      <c r="C501" s="102">
        <v>5400253778</v>
      </c>
      <c r="D501" s="66" t="s">
        <v>467</v>
      </c>
      <c r="F501" s="102" t="s">
        <v>99</v>
      </c>
      <c r="I501" s="66" t="s">
        <v>432</v>
      </c>
      <c r="J501" s="103"/>
      <c r="K501" s="103">
        <v>0.34375</v>
      </c>
      <c r="O501" s="103">
        <v>0.34375</v>
      </c>
      <c r="S501" s="102" t="s">
        <v>433</v>
      </c>
      <c r="T501" s="102" t="s">
        <v>101</v>
      </c>
      <c r="U501" s="102" t="s">
        <v>432</v>
      </c>
    </row>
    <row r="502" spans="1:21">
      <c r="A502" t="s">
        <v>430</v>
      </c>
      <c r="B502" s="65">
        <v>45820</v>
      </c>
      <c r="C502" s="102">
        <v>5400253778</v>
      </c>
      <c r="D502" s="66" t="s">
        <v>466</v>
      </c>
      <c r="F502" s="102" t="s">
        <v>97</v>
      </c>
      <c r="I502" s="66" t="s">
        <v>432</v>
      </c>
      <c r="J502" s="103"/>
      <c r="K502" s="103">
        <v>0.34375</v>
      </c>
      <c r="O502" s="103">
        <v>0.34375</v>
      </c>
      <c r="S502" s="102" t="s">
        <v>433</v>
      </c>
      <c r="T502" s="102" t="s">
        <v>101</v>
      </c>
      <c r="U502" s="102" t="s">
        <v>432</v>
      </c>
    </row>
    <row r="503" spans="1:21">
      <c r="A503" t="s">
        <v>430</v>
      </c>
      <c r="B503" s="65">
        <v>45820</v>
      </c>
      <c r="C503" s="102">
        <v>5400255113</v>
      </c>
      <c r="D503" s="66" t="s">
        <v>468</v>
      </c>
      <c r="F503" s="102" t="s">
        <v>100</v>
      </c>
      <c r="I503" s="66" t="s">
        <v>432</v>
      </c>
      <c r="J503" s="103"/>
      <c r="K503" s="103">
        <v>0.34375</v>
      </c>
      <c r="O503" s="103">
        <v>0.34375</v>
      </c>
      <c r="S503" s="102" t="s">
        <v>433</v>
      </c>
      <c r="T503" s="102" t="s">
        <v>104</v>
      </c>
      <c r="U503" s="102" t="s">
        <v>432</v>
      </c>
    </row>
    <row r="504" spans="1:21">
      <c r="A504" t="s">
        <v>430</v>
      </c>
      <c r="B504" s="65">
        <v>45820</v>
      </c>
      <c r="C504" s="102">
        <v>5400255113</v>
      </c>
      <c r="D504" s="66" t="s">
        <v>472</v>
      </c>
      <c r="F504" s="102" t="s">
        <v>107</v>
      </c>
      <c r="I504" s="66" t="s">
        <v>432</v>
      </c>
      <c r="J504" s="103"/>
      <c r="K504" s="103">
        <v>0.34375</v>
      </c>
      <c r="O504" s="103">
        <v>0.34375</v>
      </c>
      <c r="S504" s="102" t="s">
        <v>433</v>
      </c>
      <c r="T504" s="102" t="s">
        <v>104</v>
      </c>
      <c r="U504" s="102" t="s">
        <v>432</v>
      </c>
    </row>
    <row r="505" spans="1:21">
      <c r="A505" t="s">
        <v>430</v>
      </c>
      <c r="B505" s="65">
        <v>45820</v>
      </c>
      <c r="C505" s="102">
        <v>404</v>
      </c>
      <c r="D505" s="66" t="s">
        <v>472</v>
      </c>
      <c r="F505" s="102" t="s">
        <v>107</v>
      </c>
      <c r="I505" s="66" t="s">
        <v>432</v>
      </c>
      <c r="J505" s="103">
        <v>4.1666666666666657E-2</v>
      </c>
      <c r="K505" s="103"/>
      <c r="O505" s="103">
        <v>4.1666666666666657E-2</v>
      </c>
      <c r="S505" s="102" t="s">
        <v>433</v>
      </c>
      <c r="T505" s="102" t="s">
        <v>62</v>
      </c>
      <c r="U505" s="102" t="s">
        <v>432</v>
      </c>
    </row>
    <row r="506" spans="1:21">
      <c r="A506" t="s">
        <v>430</v>
      </c>
      <c r="B506" s="65">
        <v>45820</v>
      </c>
      <c r="C506" s="102">
        <v>404</v>
      </c>
      <c r="D506" s="66" t="s">
        <v>472</v>
      </c>
      <c r="F506" s="102" t="s">
        <v>107</v>
      </c>
      <c r="I506" s="66" t="s">
        <v>432</v>
      </c>
      <c r="J506" s="103">
        <v>0.1041666666666667</v>
      </c>
      <c r="K506" s="103"/>
      <c r="O506" s="103">
        <v>0.1041666666666667</v>
      </c>
      <c r="S506" s="102" t="s">
        <v>433</v>
      </c>
      <c r="T506" s="102" t="s">
        <v>62</v>
      </c>
      <c r="U506" s="102" t="s">
        <v>432</v>
      </c>
    </row>
    <row r="507" spans="1:21">
      <c r="A507" t="s">
        <v>430</v>
      </c>
      <c r="B507" s="65">
        <v>45820</v>
      </c>
      <c r="C507" s="102">
        <v>404</v>
      </c>
      <c r="D507" s="66" t="s">
        <v>485</v>
      </c>
      <c r="F507" s="102" t="s">
        <v>155</v>
      </c>
      <c r="I507" s="66" t="s">
        <v>432</v>
      </c>
      <c r="J507" s="103">
        <v>4.1666666666666657E-2</v>
      </c>
      <c r="K507" s="103"/>
      <c r="O507" s="103">
        <v>4.1666666666666657E-2</v>
      </c>
      <c r="S507" s="102" t="s">
        <v>433</v>
      </c>
      <c r="T507" s="102" t="s">
        <v>62</v>
      </c>
      <c r="U507" s="102" t="s">
        <v>432</v>
      </c>
    </row>
    <row r="508" spans="1:21">
      <c r="A508" t="s">
        <v>430</v>
      </c>
      <c r="B508" s="65">
        <v>45820</v>
      </c>
      <c r="C508" s="102" t="s">
        <v>294</v>
      </c>
      <c r="D508" s="66" t="s">
        <v>478</v>
      </c>
      <c r="F508" s="102" t="s">
        <v>114</v>
      </c>
      <c r="I508" s="66" t="s">
        <v>432</v>
      </c>
      <c r="J508" s="103"/>
      <c r="K508" s="103">
        <v>0.34375</v>
      </c>
      <c r="O508" s="103">
        <v>0.34375</v>
      </c>
      <c r="S508" s="102" t="s">
        <v>433</v>
      </c>
      <c r="T508" s="102" t="s">
        <v>156</v>
      </c>
      <c r="U508" s="102" t="s">
        <v>432</v>
      </c>
    </row>
    <row r="509" spans="1:21">
      <c r="A509" t="s">
        <v>430</v>
      </c>
      <c r="B509" s="65">
        <v>45820</v>
      </c>
      <c r="C509" s="102">
        <v>404</v>
      </c>
      <c r="D509" s="66" t="s">
        <v>445</v>
      </c>
      <c r="F509" s="102" t="s">
        <v>63</v>
      </c>
      <c r="I509" s="66" t="s">
        <v>432</v>
      </c>
      <c r="J509" s="103">
        <v>6.25E-2</v>
      </c>
      <c r="K509" s="103"/>
      <c r="O509" s="103">
        <v>6.25E-2</v>
      </c>
      <c r="S509" s="102" t="s">
        <v>433</v>
      </c>
      <c r="T509" s="102" t="s">
        <v>62</v>
      </c>
      <c r="U509" s="102" t="s">
        <v>432</v>
      </c>
    </row>
    <row r="510" spans="1:21">
      <c r="A510" t="s">
        <v>430</v>
      </c>
      <c r="B510" s="65">
        <v>45820</v>
      </c>
      <c r="C510" s="102">
        <v>404</v>
      </c>
      <c r="D510" s="66" t="s">
        <v>474</v>
      </c>
      <c r="F510" s="102" t="s">
        <v>109</v>
      </c>
      <c r="I510" s="66" t="s">
        <v>432</v>
      </c>
      <c r="J510" s="103">
        <v>0.34375</v>
      </c>
      <c r="K510" s="103"/>
      <c r="M510" s="103">
        <v>6.25E-2</v>
      </c>
      <c r="O510" s="103">
        <v>0.40625</v>
      </c>
      <c r="S510" s="102" t="s">
        <v>433</v>
      </c>
      <c r="T510" s="102" t="s">
        <v>62</v>
      </c>
      <c r="U510" s="102" t="s">
        <v>432</v>
      </c>
    </row>
    <row r="511" spans="1:21">
      <c r="A511" t="s">
        <v>430</v>
      </c>
      <c r="B511" s="65">
        <v>45820</v>
      </c>
      <c r="C511" s="102">
        <v>404</v>
      </c>
      <c r="D511" s="66" t="s">
        <v>436</v>
      </c>
      <c r="F511" s="102" t="s">
        <v>50</v>
      </c>
      <c r="I511" s="66" t="s">
        <v>432</v>
      </c>
      <c r="J511" s="103">
        <v>0.34375</v>
      </c>
      <c r="K511" s="103"/>
      <c r="O511" s="103">
        <v>0.34375</v>
      </c>
      <c r="S511" s="102" t="s">
        <v>433</v>
      </c>
      <c r="T511" s="102" t="s">
        <v>62</v>
      </c>
      <c r="U511" s="102" t="s">
        <v>432</v>
      </c>
    </row>
    <row r="512" spans="1:21">
      <c r="A512" t="s">
        <v>430</v>
      </c>
      <c r="B512" s="65">
        <v>45820</v>
      </c>
      <c r="C512" s="102">
        <v>404</v>
      </c>
      <c r="D512" s="66" t="s">
        <v>441</v>
      </c>
      <c r="F512" s="102" t="s">
        <v>56</v>
      </c>
      <c r="I512" s="66" t="s">
        <v>432</v>
      </c>
      <c r="J512" s="103">
        <v>0.32291666666666669</v>
      </c>
      <c r="K512" s="103"/>
      <c r="O512" s="103">
        <v>0.32291666666666669</v>
      </c>
      <c r="S512" s="102" t="s">
        <v>433</v>
      </c>
      <c r="T512" s="102" t="s">
        <v>62</v>
      </c>
      <c r="U512" s="102" t="s">
        <v>432</v>
      </c>
    </row>
    <row r="513" spans="1:21">
      <c r="A513" t="s">
        <v>430</v>
      </c>
      <c r="B513" s="65">
        <v>45820</v>
      </c>
      <c r="C513" s="102">
        <v>404</v>
      </c>
      <c r="D513" s="66" t="s">
        <v>451</v>
      </c>
      <c r="F513" s="102" t="s">
        <v>72</v>
      </c>
      <c r="I513" s="66" t="s">
        <v>432</v>
      </c>
      <c r="J513" s="103">
        <v>2.0833333333333329E-2</v>
      </c>
      <c r="K513" s="103"/>
      <c r="O513" s="103">
        <v>2.0833333333333329E-2</v>
      </c>
      <c r="S513" s="102" t="s">
        <v>433</v>
      </c>
      <c r="T513" s="102" t="s">
        <v>62</v>
      </c>
      <c r="U513" s="102" t="s">
        <v>432</v>
      </c>
    </row>
    <row r="514" spans="1:21">
      <c r="A514" t="s">
        <v>430</v>
      </c>
      <c r="B514" s="65">
        <v>45820</v>
      </c>
      <c r="C514" s="102" t="s">
        <v>294</v>
      </c>
      <c r="D514" s="66" t="s">
        <v>475</v>
      </c>
      <c r="F514" s="102" t="s">
        <v>110</v>
      </c>
      <c r="I514" s="66" t="s">
        <v>432</v>
      </c>
      <c r="J514" s="103"/>
      <c r="K514" s="103">
        <v>6.25E-2</v>
      </c>
      <c r="O514" s="103">
        <v>6.25E-2</v>
      </c>
      <c r="S514" s="102" t="s">
        <v>433</v>
      </c>
      <c r="T514" s="102" t="s">
        <v>111</v>
      </c>
      <c r="U514" s="102" t="s">
        <v>432</v>
      </c>
    </row>
    <row r="515" spans="1:21">
      <c r="A515" t="s">
        <v>430</v>
      </c>
      <c r="B515" s="65">
        <v>45820</v>
      </c>
      <c r="C515" s="102" t="s">
        <v>294</v>
      </c>
      <c r="D515" s="66" t="s">
        <v>475</v>
      </c>
      <c r="F515" s="102" t="s">
        <v>110</v>
      </c>
      <c r="I515" s="66" t="s">
        <v>432</v>
      </c>
      <c r="J515" s="103"/>
      <c r="K515" s="103">
        <v>2.0833333333333329E-2</v>
      </c>
      <c r="O515" s="103">
        <v>2.0833333333333329E-2</v>
      </c>
      <c r="S515" s="102" t="s">
        <v>433</v>
      </c>
      <c r="T515" s="102" t="s">
        <v>111</v>
      </c>
      <c r="U515" s="102" t="s">
        <v>432</v>
      </c>
    </row>
    <row r="516" spans="1:21">
      <c r="A516" t="s">
        <v>430</v>
      </c>
      <c r="B516" s="65">
        <v>45820</v>
      </c>
      <c r="C516" s="102">
        <v>404</v>
      </c>
      <c r="D516" s="66" t="s">
        <v>437</v>
      </c>
      <c r="F516" s="102" t="s">
        <v>51</v>
      </c>
      <c r="I516" s="66" t="s">
        <v>432</v>
      </c>
      <c r="J516" s="103">
        <v>8.3333333333333329E-2</v>
      </c>
      <c r="K516" s="103"/>
      <c r="O516" s="103">
        <v>8.3333333333333329E-2</v>
      </c>
      <c r="P516" s="103"/>
      <c r="S516" s="102" t="s">
        <v>433</v>
      </c>
      <c r="T516" s="102" t="s">
        <v>62</v>
      </c>
      <c r="U516" s="102" t="s">
        <v>432</v>
      </c>
    </row>
    <row r="517" spans="1:21">
      <c r="A517" t="s">
        <v>430</v>
      </c>
      <c r="B517" s="65">
        <v>45820</v>
      </c>
      <c r="C517" s="102">
        <v>404</v>
      </c>
      <c r="D517" s="66" t="s">
        <v>476</v>
      </c>
      <c r="F517" s="102" t="s">
        <v>112</v>
      </c>
      <c r="I517" s="66" t="s">
        <v>432</v>
      </c>
      <c r="J517" s="103">
        <v>0.34375</v>
      </c>
      <c r="K517" s="103"/>
      <c r="O517" s="103">
        <v>0.34375</v>
      </c>
      <c r="P517" s="103"/>
      <c r="S517" s="102" t="s">
        <v>433</v>
      </c>
      <c r="T517" s="102" t="s">
        <v>62</v>
      </c>
      <c r="U517" s="102" t="s">
        <v>432</v>
      </c>
    </row>
    <row r="518" spans="1:21">
      <c r="A518" t="s">
        <v>430</v>
      </c>
      <c r="B518" s="65">
        <v>45820</v>
      </c>
      <c r="C518" s="102">
        <v>404</v>
      </c>
      <c r="D518" s="66" t="s">
        <v>445</v>
      </c>
      <c r="F518" s="102" t="s">
        <v>63</v>
      </c>
      <c r="I518" s="66" t="s">
        <v>432</v>
      </c>
      <c r="J518" s="103"/>
      <c r="K518" s="103"/>
      <c r="O518" s="103">
        <v>0.16666666666666671</v>
      </c>
      <c r="P518" s="103">
        <v>0.16666666666666671</v>
      </c>
      <c r="S518" s="102" t="s">
        <v>433</v>
      </c>
      <c r="T518" s="102" t="s">
        <v>48</v>
      </c>
      <c r="U518" s="102" t="s">
        <v>432</v>
      </c>
    </row>
    <row r="519" spans="1:21">
      <c r="A519" t="s">
        <v>430</v>
      </c>
      <c r="B519" s="65">
        <v>45820</v>
      </c>
      <c r="C519" s="102">
        <v>404</v>
      </c>
      <c r="D519" s="66" t="s">
        <v>434</v>
      </c>
      <c r="F519" s="102" t="s">
        <v>43</v>
      </c>
      <c r="I519" s="66" t="s">
        <v>432</v>
      </c>
      <c r="J519" s="103"/>
      <c r="K519" s="103"/>
      <c r="O519" s="103">
        <v>4.1666666666666657E-2</v>
      </c>
      <c r="P519" s="103">
        <v>4.1666666666666657E-2</v>
      </c>
      <c r="S519" s="102" t="s">
        <v>433</v>
      </c>
      <c r="T519" s="102" t="s">
        <v>48</v>
      </c>
      <c r="U519" s="102" t="s">
        <v>432</v>
      </c>
    </row>
    <row r="520" spans="1:21">
      <c r="A520" t="s">
        <v>430</v>
      </c>
      <c r="B520" s="65">
        <v>45820</v>
      </c>
      <c r="C520" s="102">
        <v>404</v>
      </c>
      <c r="D520" s="66" t="s">
        <v>441</v>
      </c>
      <c r="F520" s="102" t="s">
        <v>56</v>
      </c>
      <c r="I520" s="66" t="s">
        <v>432</v>
      </c>
      <c r="J520" s="103"/>
      <c r="K520" s="103"/>
      <c r="O520" s="103">
        <v>2.0833333333333329E-2</v>
      </c>
      <c r="P520" s="103">
        <v>2.0833333333333329E-2</v>
      </c>
      <c r="S520" s="102" t="s">
        <v>433</v>
      </c>
      <c r="T520" s="102" t="s">
        <v>48</v>
      </c>
      <c r="U520" s="102" t="s">
        <v>432</v>
      </c>
    </row>
    <row r="521" spans="1:21">
      <c r="A521" t="s">
        <v>430</v>
      </c>
      <c r="B521" s="65">
        <v>45820</v>
      </c>
      <c r="C521" s="102">
        <v>404</v>
      </c>
      <c r="D521" s="66" t="s">
        <v>456</v>
      </c>
      <c r="F521" s="102" t="s">
        <v>81</v>
      </c>
      <c r="I521" s="66" t="s">
        <v>432</v>
      </c>
      <c r="J521" s="103"/>
      <c r="K521" s="103"/>
      <c r="O521" s="103">
        <v>0.34375</v>
      </c>
      <c r="P521" s="103">
        <v>0.34375</v>
      </c>
      <c r="S521" s="102" t="s">
        <v>433</v>
      </c>
      <c r="T521" s="102" t="s">
        <v>53</v>
      </c>
      <c r="U521" s="102" t="s">
        <v>432</v>
      </c>
    </row>
    <row r="522" spans="1:21">
      <c r="A522" t="s">
        <v>430</v>
      </c>
      <c r="B522" s="65">
        <v>45820</v>
      </c>
      <c r="C522" s="102">
        <v>404</v>
      </c>
      <c r="D522" s="66" t="s">
        <v>465</v>
      </c>
      <c r="F522" s="102" t="s">
        <v>96</v>
      </c>
      <c r="I522" s="66" t="s">
        <v>432</v>
      </c>
      <c r="J522" s="103"/>
      <c r="K522" s="103"/>
      <c r="O522" s="103">
        <v>0.34375</v>
      </c>
      <c r="P522" s="103">
        <v>0.34375</v>
      </c>
      <c r="S522" s="102" t="s">
        <v>433</v>
      </c>
      <c r="T522" s="102" t="s">
        <v>53</v>
      </c>
      <c r="U522" s="102" t="s">
        <v>432</v>
      </c>
    </row>
    <row r="523" spans="1:21">
      <c r="A523" t="s">
        <v>430</v>
      </c>
      <c r="B523" s="65">
        <v>45820</v>
      </c>
      <c r="C523" s="102">
        <v>404</v>
      </c>
      <c r="D523" s="66" t="s">
        <v>449</v>
      </c>
      <c r="F523" s="102" t="s">
        <v>68</v>
      </c>
      <c r="I523" s="66" t="s">
        <v>432</v>
      </c>
      <c r="J523" s="103"/>
      <c r="K523" s="103"/>
      <c r="M523" s="103"/>
      <c r="O523" s="103">
        <v>0.34375</v>
      </c>
      <c r="P523" s="103">
        <v>0.34375</v>
      </c>
      <c r="S523" s="102" t="s">
        <v>433</v>
      </c>
      <c r="T523" s="102" t="s">
        <v>53</v>
      </c>
      <c r="U523" s="102" t="s">
        <v>432</v>
      </c>
    </row>
    <row r="524" spans="1:21">
      <c r="A524" t="s">
        <v>430</v>
      </c>
      <c r="B524" s="65">
        <v>45820</v>
      </c>
      <c r="C524" s="102">
        <v>404</v>
      </c>
      <c r="D524" s="66" t="s">
        <v>477</v>
      </c>
      <c r="F524" s="102" t="s">
        <v>113</v>
      </c>
      <c r="I524" s="66" t="s">
        <v>432</v>
      </c>
      <c r="J524" s="103"/>
      <c r="K524" s="103"/>
      <c r="M524" s="103"/>
      <c r="O524" s="103">
        <v>0.34375</v>
      </c>
      <c r="P524" s="103">
        <v>0.34375</v>
      </c>
      <c r="S524" s="102" t="s">
        <v>433</v>
      </c>
      <c r="T524" s="102" t="s">
        <v>53</v>
      </c>
      <c r="U524" s="102" t="s">
        <v>432</v>
      </c>
    </row>
    <row r="525" spans="1:21">
      <c r="A525" t="s">
        <v>430</v>
      </c>
      <c r="B525" s="65">
        <v>45820</v>
      </c>
      <c r="C525" s="102">
        <v>404</v>
      </c>
      <c r="D525" s="66" t="s">
        <v>439</v>
      </c>
      <c r="F525" s="102" t="s">
        <v>54</v>
      </c>
      <c r="I525" s="66" t="s">
        <v>432</v>
      </c>
      <c r="J525" s="103"/>
      <c r="K525" s="103"/>
      <c r="O525" s="103">
        <v>0.34375</v>
      </c>
      <c r="P525" s="103">
        <v>0.34375</v>
      </c>
      <c r="S525" s="102" t="s">
        <v>433</v>
      </c>
      <c r="T525" s="102" t="s">
        <v>48</v>
      </c>
      <c r="U525" s="102" t="s">
        <v>432</v>
      </c>
    </row>
    <row r="526" spans="1:21">
      <c r="A526" t="s">
        <v>430</v>
      </c>
      <c r="B526" s="65">
        <v>45820</v>
      </c>
      <c r="C526" s="102">
        <v>404</v>
      </c>
      <c r="D526" s="66" t="s">
        <v>473</v>
      </c>
      <c r="F526" s="102" t="s">
        <v>108</v>
      </c>
      <c r="I526" s="66" t="s">
        <v>432</v>
      </c>
      <c r="J526" s="103"/>
      <c r="K526" s="103"/>
      <c r="O526" s="103">
        <v>0.34375</v>
      </c>
      <c r="P526" s="103"/>
      <c r="R526" s="103">
        <v>0.34375</v>
      </c>
      <c r="S526" s="102" t="s">
        <v>433</v>
      </c>
      <c r="T526" s="102" t="s">
        <v>182</v>
      </c>
      <c r="U526" s="102" t="s">
        <v>432</v>
      </c>
    </row>
    <row r="527" spans="1:21">
      <c r="A527" t="s">
        <v>430</v>
      </c>
      <c r="B527" s="65">
        <v>45820</v>
      </c>
      <c r="C527" s="102">
        <v>5400256064</v>
      </c>
      <c r="D527" s="66" t="s">
        <v>452</v>
      </c>
      <c r="F527" s="102" t="s">
        <v>73</v>
      </c>
      <c r="I527" s="66" t="s">
        <v>432</v>
      </c>
      <c r="K527" s="103">
        <v>0.25</v>
      </c>
      <c r="O527" s="103">
        <v>0.25</v>
      </c>
      <c r="P527" s="103"/>
      <c r="Q527" s="103"/>
      <c r="S527" s="102" t="s">
        <v>433</v>
      </c>
      <c r="T527" s="102" t="s">
        <v>183</v>
      </c>
      <c r="U527" s="102" t="s">
        <v>432</v>
      </c>
    </row>
    <row r="528" spans="1:21">
      <c r="A528" t="s">
        <v>430</v>
      </c>
      <c r="B528" s="65">
        <v>45820</v>
      </c>
      <c r="C528" s="102">
        <v>404</v>
      </c>
      <c r="D528" s="66" t="s">
        <v>468</v>
      </c>
      <c r="F528" s="102" t="s">
        <v>100</v>
      </c>
      <c r="I528" s="66" t="s">
        <v>432</v>
      </c>
      <c r="J528" s="103">
        <v>4.1666666666666657E-2</v>
      </c>
      <c r="K528" s="103"/>
      <c r="O528" s="103">
        <v>4.1666666666666657E-2</v>
      </c>
      <c r="P528" s="103"/>
      <c r="S528" s="102" t="s">
        <v>433</v>
      </c>
      <c r="T528" s="102" t="s">
        <v>62</v>
      </c>
      <c r="U528" s="102" t="s">
        <v>432</v>
      </c>
    </row>
    <row r="529" spans="1:21">
      <c r="A529" t="s">
        <v>430</v>
      </c>
      <c r="B529" s="65">
        <v>45820</v>
      </c>
      <c r="C529" s="102">
        <v>5400255977</v>
      </c>
      <c r="D529" s="66" t="s">
        <v>488</v>
      </c>
      <c r="F529" s="102" t="s">
        <v>184</v>
      </c>
      <c r="I529" s="66" t="s">
        <v>432</v>
      </c>
      <c r="J529" s="103"/>
      <c r="K529" s="103">
        <v>0.17708333333333329</v>
      </c>
      <c r="O529" s="103">
        <v>0.17708333333333329</v>
      </c>
      <c r="P529" s="103"/>
      <c r="S529" s="102" t="s">
        <v>433</v>
      </c>
      <c r="T529" s="102" t="s">
        <v>177</v>
      </c>
      <c r="U529" s="102" t="s">
        <v>432</v>
      </c>
    </row>
    <row r="530" spans="1:21">
      <c r="A530" t="s">
        <v>430</v>
      </c>
      <c r="B530" s="65">
        <v>45820</v>
      </c>
      <c r="C530" s="102">
        <v>5400255977</v>
      </c>
      <c r="D530" s="66" t="s">
        <v>489</v>
      </c>
      <c r="F530" s="102" t="s">
        <v>185</v>
      </c>
      <c r="I530" s="66" t="s">
        <v>432</v>
      </c>
      <c r="J530" s="103"/>
      <c r="K530" s="103">
        <v>0.16666666666666671</v>
      </c>
      <c r="O530" s="103">
        <v>0.16666666666666671</v>
      </c>
      <c r="P530" s="103"/>
      <c r="S530" s="102" t="s">
        <v>433</v>
      </c>
      <c r="T530" s="102" t="s">
        <v>177</v>
      </c>
      <c r="U530" s="102" t="s">
        <v>432</v>
      </c>
    </row>
    <row r="531" spans="1:21">
      <c r="A531" t="s">
        <v>430</v>
      </c>
      <c r="B531" s="65">
        <v>45820</v>
      </c>
      <c r="C531" s="102">
        <v>404</v>
      </c>
      <c r="D531" s="66" t="s">
        <v>484</v>
      </c>
      <c r="F531" s="102" t="s">
        <v>144</v>
      </c>
      <c r="I531" s="66" t="s">
        <v>432</v>
      </c>
      <c r="J531" s="103">
        <v>0.34375</v>
      </c>
      <c r="K531" s="103"/>
      <c r="O531" s="103">
        <v>0.34375</v>
      </c>
      <c r="P531" s="103"/>
      <c r="S531" s="102" t="s">
        <v>433</v>
      </c>
      <c r="T531" s="102" t="s">
        <v>62</v>
      </c>
      <c r="U531" s="102" t="s">
        <v>432</v>
      </c>
    </row>
    <row r="532" spans="1:21">
      <c r="A532" t="s">
        <v>430</v>
      </c>
      <c r="B532" s="65">
        <v>45821</v>
      </c>
      <c r="C532" s="102">
        <v>404</v>
      </c>
      <c r="D532" s="66" t="s">
        <v>485</v>
      </c>
      <c r="F532" s="102" t="s">
        <v>155</v>
      </c>
      <c r="I532" s="66" t="s">
        <v>432</v>
      </c>
      <c r="J532" s="103"/>
      <c r="K532" s="103"/>
      <c r="O532" s="103">
        <v>0.20833333333333329</v>
      </c>
      <c r="P532" s="103">
        <v>0.20833333333333329</v>
      </c>
      <c r="Q532" s="103"/>
      <c r="S532" s="102" t="s">
        <v>433</v>
      </c>
      <c r="T532" s="102" t="s">
        <v>48</v>
      </c>
      <c r="U532" s="102" t="s">
        <v>432</v>
      </c>
    </row>
    <row r="533" spans="1:21">
      <c r="A533" t="s">
        <v>430</v>
      </c>
      <c r="B533" s="65">
        <v>45821</v>
      </c>
      <c r="C533" s="102">
        <v>404</v>
      </c>
      <c r="D533" s="66" t="s">
        <v>446</v>
      </c>
      <c r="F533" s="102" t="s">
        <v>64</v>
      </c>
      <c r="I533" s="66" t="s">
        <v>432</v>
      </c>
      <c r="J533" s="103"/>
      <c r="K533" s="103"/>
      <c r="O533" s="103">
        <v>0.20833333333333329</v>
      </c>
      <c r="P533" s="103">
        <v>0.20833333333333329</v>
      </c>
      <c r="Q533" s="103"/>
      <c r="S533" s="102" t="s">
        <v>433</v>
      </c>
      <c r="T533" s="102" t="s">
        <v>48</v>
      </c>
      <c r="U533" s="102" t="s">
        <v>432</v>
      </c>
    </row>
    <row r="534" spans="1:21">
      <c r="A534" t="s">
        <v>430</v>
      </c>
      <c r="B534" s="65">
        <v>45821</v>
      </c>
      <c r="C534" s="102">
        <v>404</v>
      </c>
      <c r="D534" s="66" t="s">
        <v>434</v>
      </c>
      <c r="F534" s="102" t="s">
        <v>43</v>
      </c>
      <c r="I534" s="66" t="s">
        <v>432</v>
      </c>
      <c r="J534" s="103"/>
      <c r="K534" s="103"/>
      <c r="O534" s="103">
        <v>4.1666666666666657E-2</v>
      </c>
      <c r="P534" s="103">
        <v>4.1666666666666657E-2</v>
      </c>
      <c r="Q534" s="103"/>
      <c r="S534" s="102" t="s">
        <v>433</v>
      </c>
      <c r="T534" s="102" t="s">
        <v>48</v>
      </c>
      <c r="U534" s="102" t="s">
        <v>432</v>
      </c>
    </row>
    <row r="535" spans="1:21">
      <c r="A535" t="s">
        <v>430</v>
      </c>
      <c r="B535" s="65">
        <v>45821</v>
      </c>
      <c r="C535" s="102">
        <v>404</v>
      </c>
      <c r="D535" s="66" t="s">
        <v>456</v>
      </c>
      <c r="F535" s="102" t="s">
        <v>81</v>
      </c>
      <c r="I535" s="66" t="s">
        <v>432</v>
      </c>
      <c r="K535" s="103"/>
      <c r="O535" s="103">
        <v>0.20833333333333329</v>
      </c>
      <c r="P535" s="103">
        <v>0.20833333333333329</v>
      </c>
      <c r="Q535" s="103"/>
      <c r="S535" s="102" t="s">
        <v>433</v>
      </c>
      <c r="T535" s="102" t="s">
        <v>53</v>
      </c>
      <c r="U535" s="102" t="s">
        <v>432</v>
      </c>
    </row>
    <row r="536" spans="1:21">
      <c r="A536" t="s">
        <v>430</v>
      </c>
      <c r="B536" s="65">
        <v>45821</v>
      </c>
      <c r="C536" s="102">
        <v>404</v>
      </c>
      <c r="D536" s="66" t="s">
        <v>439</v>
      </c>
      <c r="F536" s="102" t="s">
        <v>54</v>
      </c>
      <c r="I536" s="66" t="s">
        <v>432</v>
      </c>
      <c r="K536" s="103"/>
      <c r="O536" s="103">
        <v>0.20833333333333329</v>
      </c>
      <c r="P536" s="103">
        <v>0.20833333333333329</v>
      </c>
      <c r="Q536" s="103"/>
      <c r="S536" s="102" t="s">
        <v>433</v>
      </c>
      <c r="T536" s="102" t="s">
        <v>53</v>
      </c>
      <c r="U536" s="102" t="s">
        <v>432</v>
      </c>
    </row>
    <row r="537" spans="1:21">
      <c r="A537" t="s">
        <v>430</v>
      </c>
      <c r="B537" s="65">
        <v>45821</v>
      </c>
      <c r="C537" s="102">
        <v>404</v>
      </c>
      <c r="D537" s="66" t="s">
        <v>449</v>
      </c>
      <c r="F537" s="102" t="s">
        <v>68</v>
      </c>
      <c r="I537" s="66" t="s">
        <v>432</v>
      </c>
      <c r="K537" s="103"/>
      <c r="O537" s="103">
        <v>0.20833333333333329</v>
      </c>
      <c r="P537" s="103">
        <v>0.20833333333333329</v>
      </c>
      <c r="Q537" s="103"/>
      <c r="S537" s="102" t="s">
        <v>433</v>
      </c>
      <c r="T537" s="102" t="s">
        <v>53</v>
      </c>
      <c r="U537" s="102" t="s">
        <v>432</v>
      </c>
    </row>
    <row r="538" spans="1:21">
      <c r="A538" t="s">
        <v>430</v>
      </c>
      <c r="B538" s="65">
        <v>45821</v>
      </c>
      <c r="C538" s="102">
        <v>404</v>
      </c>
      <c r="D538" s="66" t="s">
        <v>487</v>
      </c>
      <c r="F538" s="102" t="s">
        <v>162</v>
      </c>
      <c r="I538" s="66" t="s">
        <v>432</v>
      </c>
      <c r="K538" s="103"/>
      <c r="O538" s="103">
        <v>0.20833333333333329</v>
      </c>
      <c r="P538" s="103">
        <v>0.20833333333333329</v>
      </c>
      <c r="Q538" s="103"/>
      <c r="S538" s="102" t="s">
        <v>433</v>
      </c>
      <c r="T538" s="102" t="s">
        <v>53</v>
      </c>
      <c r="U538" s="102" t="s">
        <v>432</v>
      </c>
    </row>
    <row r="539" spans="1:21">
      <c r="A539" t="s">
        <v>430</v>
      </c>
      <c r="B539" s="65">
        <v>45821</v>
      </c>
      <c r="C539" s="102">
        <v>404</v>
      </c>
      <c r="D539" s="66" t="s">
        <v>460</v>
      </c>
      <c r="F539" s="102" t="s">
        <v>87</v>
      </c>
      <c r="I539" s="66" t="s">
        <v>432</v>
      </c>
      <c r="J539" s="103"/>
      <c r="K539" s="103"/>
      <c r="O539" s="103">
        <v>0.20833333333333329</v>
      </c>
      <c r="P539" s="103">
        <v>0.20833333333333329</v>
      </c>
      <c r="Q539" s="103"/>
      <c r="S539" s="102" t="s">
        <v>433</v>
      </c>
      <c r="T539" s="102" t="s">
        <v>48</v>
      </c>
      <c r="U539" s="102" t="s">
        <v>432</v>
      </c>
    </row>
    <row r="540" spans="1:21">
      <c r="A540" t="s">
        <v>430</v>
      </c>
      <c r="B540" s="65">
        <v>45821</v>
      </c>
      <c r="C540" s="102">
        <v>5400255114</v>
      </c>
      <c r="D540" s="66" t="s">
        <v>447</v>
      </c>
      <c r="F540" s="102" t="s">
        <v>65</v>
      </c>
      <c r="I540" s="66" t="s">
        <v>432</v>
      </c>
      <c r="J540" s="103"/>
      <c r="K540" s="103">
        <v>0.20833333333333329</v>
      </c>
      <c r="O540" s="103">
        <v>0.20833333333333329</v>
      </c>
      <c r="Q540" s="103"/>
      <c r="S540" s="102" t="s">
        <v>433</v>
      </c>
      <c r="T540" s="102" t="s">
        <v>67</v>
      </c>
      <c r="U540" s="102" t="s">
        <v>432</v>
      </c>
    </row>
    <row r="541" spans="1:21">
      <c r="A541" t="s">
        <v>430</v>
      </c>
      <c r="B541" s="65">
        <v>45821</v>
      </c>
      <c r="C541" s="102">
        <v>5400255114</v>
      </c>
      <c r="D541" s="66" t="s">
        <v>448</v>
      </c>
      <c r="F541" s="102" t="s">
        <v>66</v>
      </c>
      <c r="I541" s="66" t="s">
        <v>432</v>
      </c>
      <c r="J541" s="103"/>
      <c r="K541" s="103">
        <v>0.20833333333333329</v>
      </c>
      <c r="O541" s="103">
        <v>0.20833333333333329</v>
      </c>
      <c r="Q541" s="103"/>
      <c r="S541" s="102" t="s">
        <v>433</v>
      </c>
      <c r="T541" s="102" t="s">
        <v>67</v>
      </c>
      <c r="U541" s="102" t="s">
        <v>432</v>
      </c>
    </row>
    <row r="542" spans="1:21">
      <c r="A542" t="s">
        <v>430</v>
      </c>
      <c r="B542" s="65">
        <v>45821</v>
      </c>
      <c r="C542" s="102">
        <v>5400255928</v>
      </c>
      <c r="D542" s="66" t="s">
        <v>450</v>
      </c>
      <c r="F542" s="102" t="s">
        <v>69</v>
      </c>
      <c r="I542" s="66" t="s">
        <v>432</v>
      </c>
      <c r="J542" s="103"/>
      <c r="K542" s="103">
        <v>0.20833333333333329</v>
      </c>
      <c r="O542" s="103">
        <v>0.20833333333333329</v>
      </c>
      <c r="Q542" s="103"/>
      <c r="S542" s="102" t="s">
        <v>433</v>
      </c>
      <c r="T542" s="102" t="s">
        <v>186</v>
      </c>
      <c r="U542" s="102" t="s">
        <v>432</v>
      </c>
    </row>
    <row r="543" spans="1:21">
      <c r="A543" t="s">
        <v>430</v>
      </c>
      <c r="B543" s="65">
        <v>45821</v>
      </c>
      <c r="C543" s="102">
        <v>5400255928</v>
      </c>
      <c r="D543" s="66" t="s">
        <v>463</v>
      </c>
      <c r="F543" s="102" t="s">
        <v>92</v>
      </c>
      <c r="I543" s="66" t="s">
        <v>432</v>
      </c>
      <c r="J543" s="103"/>
      <c r="K543" s="103">
        <v>0.20833333333333329</v>
      </c>
      <c r="O543" s="103">
        <v>0.20833333333333329</v>
      </c>
      <c r="Q543" s="103"/>
      <c r="S543" s="102" t="s">
        <v>433</v>
      </c>
      <c r="T543" s="102" t="s">
        <v>186</v>
      </c>
      <c r="U543" s="102" t="s">
        <v>432</v>
      </c>
    </row>
    <row r="544" spans="1:21">
      <c r="A544" t="s">
        <v>430</v>
      </c>
      <c r="B544" s="65">
        <v>45821</v>
      </c>
      <c r="C544" s="102">
        <v>5400255112</v>
      </c>
      <c r="D544" s="66" t="s">
        <v>443</v>
      </c>
      <c r="F544" s="102" t="s">
        <v>58</v>
      </c>
      <c r="I544" s="66" t="s">
        <v>432</v>
      </c>
      <c r="K544" s="103">
        <v>8.3333333333333329E-2</v>
      </c>
      <c r="O544" s="103">
        <v>8.3333333333333329E-2</v>
      </c>
      <c r="Q544" s="103"/>
      <c r="S544" s="102" t="s">
        <v>433</v>
      </c>
      <c r="T544" s="102" t="s">
        <v>187</v>
      </c>
      <c r="U544" s="102" t="s">
        <v>432</v>
      </c>
    </row>
    <row r="545" spans="1:21">
      <c r="A545" t="s">
        <v>430</v>
      </c>
      <c r="B545" s="65">
        <v>45821</v>
      </c>
      <c r="C545" s="102">
        <v>5400255112</v>
      </c>
      <c r="D545" s="66" t="s">
        <v>475</v>
      </c>
      <c r="F545" s="102" t="s">
        <v>110</v>
      </c>
      <c r="I545" s="66" t="s">
        <v>432</v>
      </c>
      <c r="K545" s="103">
        <v>8.3333333333333329E-2</v>
      </c>
      <c r="O545" s="103">
        <v>8.3333333333333329E-2</v>
      </c>
      <c r="Q545" s="103"/>
      <c r="S545" s="102" t="s">
        <v>433</v>
      </c>
      <c r="T545" s="102" t="s">
        <v>187</v>
      </c>
      <c r="U545" s="102" t="s">
        <v>432</v>
      </c>
    </row>
    <row r="546" spans="1:21">
      <c r="A546" t="s">
        <v>430</v>
      </c>
      <c r="B546" s="65">
        <v>45821</v>
      </c>
      <c r="C546" s="102">
        <v>5400255112</v>
      </c>
      <c r="D546" s="66" t="s">
        <v>443</v>
      </c>
      <c r="F546" s="102" t="s">
        <v>58</v>
      </c>
      <c r="I546" s="66" t="s">
        <v>432</v>
      </c>
      <c r="K546" s="103">
        <v>0.20833333333333329</v>
      </c>
      <c r="O546" s="103">
        <v>0.20833333333333329</v>
      </c>
      <c r="Q546" s="103"/>
      <c r="S546" s="102" t="s">
        <v>433</v>
      </c>
      <c r="T546" s="102" t="s">
        <v>60</v>
      </c>
      <c r="U546" s="102" t="s">
        <v>432</v>
      </c>
    </row>
    <row r="547" spans="1:21">
      <c r="A547" t="s">
        <v>430</v>
      </c>
      <c r="B547" s="65">
        <v>45821</v>
      </c>
      <c r="C547" s="102">
        <v>5400255112</v>
      </c>
      <c r="D547" s="66" t="s">
        <v>486</v>
      </c>
      <c r="F547" s="102" t="s">
        <v>157</v>
      </c>
      <c r="I547" s="66" t="s">
        <v>432</v>
      </c>
      <c r="K547" s="103">
        <v>0.20833333333333329</v>
      </c>
      <c r="O547" s="103">
        <v>0.20833333333333329</v>
      </c>
      <c r="Q547" s="103"/>
      <c r="S547" s="102" t="s">
        <v>433</v>
      </c>
      <c r="T547" s="102" t="s">
        <v>60</v>
      </c>
      <c r="U547" s="102" t="s">
        <v>432</v>
      </c>
    </row>
    <row r="548" spans="1:21">
      <c r="A548" t="s">
        <v>430</v>
      </c>
      <c r="B548" s="65">
        <v>45821</v>
      </c>
      <c r="C548" s="102">
        <v>5400248537</v>
      </c>
      <c r="D548" s="66" t="s">
        <v>453</v>
      </c>
      <c r="F548" s="102" t="s">
        <v>75</v>
      </c>
      <c r="I548" s="66" t="s">
        <v>432</v>
      </c>
      <c r="K548" s="103">
        <v>0.20833333333333329</v>
      </c>
      <c r="O548" s="103">
        <v>0.20833333333333329</v>
      </c>
      <c r="Q548" s="103"/>
      <c r="S548" s="102" t="s">
        <v>433</v>
      </c>
      <c r="T548" s="102" t="s">
        <v>172</v>
      </c>
      <c r="U548" s="102" t="s">
        <v>432</v>
      </c>
    </row>
    <row r="549" spans="1:21">
      <c r="A549" t="s">
        <v>430</v>
      </c>
      <c r="B549" s="65">
        <v>45821</v>
      </c>
      <c r="C549" s="102">
        <v>5400248537</v>
      </c>
      <c r="D549" s="66" t="s">
        <v>461</v>
      </c>
      <c r="F549" s="102" t="s">
        <v>88</v>
      </c>
      <c r="I549" s="66" t="s">
        <v>432</v>
      </c>
      <c r="K549" s="103">
        <v>0.20833333333333329</v>
      </c>
      <c r="O549" s="103">
        <v>0.20833333333333329</v>
      </c>
      <c r="Q549" s="103"/>
      <c r="S549" s="102" t="s">
        <v>433</v>
      </c>
      <c r="T549" s="102" t="s">
        <v>172</v>
      </c>
      <c r="U549" s="102" t="s">
        <v>432</v>
      </c>
    </row>
    <row r="550" spans="1:21">
      <c r="A550" t="s">
        <v>430</v>
      </c>
      <c r="B550" s="65">
        <v>45821</v>
      </c>
      <c r="C550" s="102">
        <v>5400261041</v>
      </c>
      <c r="D550" s="66" t="s">
        <v>462</v>
      </c>
      <c r="F550" s="102" t="s">
        <v>89</v>
      </c>
      <c r="I550" s="66" t="s">
        <v>432</v>
      </c>
      <c r="K550" s="103">
        <v>0.20833333333333329</v>
      </c>
      <c r="O550" s="103">
        <v>0.20833333333333329</v>
      </c>
      <c r="Q550" s="103"/>
      <c r="S550" s="102" t="s">
        <v>433</v>
      </c>
      <c r="T550" s="102" t="s">
        <v>90</v>
      </c>
      <c r="U550" s="102" t="s">
        <v>432</v>
      </c>
    </row>
    <row r="551" spans="1:21">
      <c r="A551" t="s">
        <v>430</v>
      </c>
      <c r="B551" s="65">
        <v>45821</v>
      </c>
      <c r="C551" s="102">
        <v>5400255117</v>
      </c>
      <c r="D551" s="66" t="s">
        <v>445</v>
      </c>
      <c r="F551" s="102" t="s">
        <v>63</v>
      </c>
      <c r="I551" s="66" t="s">
        <v>432</v>
      </c>
      <c r="K551" s="103">
        <v>0.20833333333333329</v>
      </c>
      <c r="O551" s="103">
        <v>0.20833333333333329</v>
      </c>
      <c r="P551" s="103"/>
      <c r="S551" s="102" t="s">
        <v>433</v>
      </c>
      <c r="T551" s="102" t="s">
        <v>71</v>
      </c>
      <c r="U551" s="102" t="s">
        <v>432</v>
      </c>
    </row>
    <row r="552" spans="1:21">
      <c r="A552" t="s">
        <v>430</v>
      </c>
      <c r="B552" s="65">
        <v>45821</v>
      </c>
      <c r="C552" s="102">
        <v>5400255117</v>
      </c>
      <c r="D552" s="66" t="s">
        <v>452</v>
      </c>
      <c r="F552" s="102" t="s">
        <v>73</v>
      </c>
      <c r="I552" s="66" t="s">
        <v>432</v>
      </c>
      <c r="K552" s="103">
        <v>0.20833333333333329</v>
      </c>
      <c r="O552" s="103">
        <v>0.20833333333333329</v>
      </c>
      <c r="P552" s="103"/>
      <c r="S552" s="102" t="s">
        <v>433</v>
      </c>
      <c r="T552" s="102" t="s">
        <v>71</v>
      </c>
      <c r="U552" s="102" t="s">
        <v>432</v>
      </c>
    </row>
    <row r="553" spans="1:21">
      <c r="A553" t="s">
        <v>430</v>
      </c>
      <c r="B553" s="65">
        <v>45821</v>
      </c>
      <c r="C553" s="102">
        <v>5400255372</v>
      </c>
      <c r="D553" s="66" t="s">
        <v>436</v>
      </c>
      <c r="F553" s="102" t="s">
        <v>50</v>
      </c>
      <c r="I553" s="66" t="s">
        <v>432</v>
      </c>
      <c r="K553" s="103">
        <v>8.3333333333333329E-2</v>
      </c>
      <c r="O553" s="103">
        <v>8.3333333333333329E-2</v>
      </c>
      <c r="P553" s="103"/>
      <c r="S553" s="102" t="s">
        <v>433</v>
      </c>
      <c r="T553" s="102" t="s">
        <v>79</v>
      </c>
      <c r="U553" s="102" t="s">
        <v>432</v>
      </c>
    </row>
    <row r="554" spans="1:21">
      <c r="A554" t="s">
        <v>430</v>
      </c>
      <c r="B554" s="65">
        <v>45821</v>
      </c>
      <c r="C554" s="102">
        <v>5400255372</v>
      </c>
      <c r="D554" s="66" t="s">
        <v>455</v>
      </c>
      <c r="F554" s="102" t="s">
        <v>78</v>
      </c>
      <c r="I554" s="66" t="s">
        <v>432</v>
      </c>
      <c r="K554" s="103">
        <v>0.20833333333333329</v>
      </c>
      <c r="O554" s="103">
        <v>0.20833333333333329</v>
      </c>
      <c r="P554" s="103"/>
      <c r="S554" s="102" t="s">
        <v>433</v>
      </c>
      <c r="T554" s="102" t="s">
        <v>79</v>
      </c>
      <c r="U554" s="102" t="s">
        <v>432</v>
      </c>
    </row>
    <row r="555" spans="1:21">
      <c r="A555" t="s">
        <v>430</v>
      </c>
      <c r="B555" s="65">
        <v>45821</v>
      </c>
      <c r="C555" s="102">
        <v>5400243313</v>
      </c>
      <c r="D555" s="66" t="s">
        <v>457</v>
      </c>
      <c r="F555" s="102" t="s">
        <v>82</v>
      </c>
      <c r="I555" s="66" t="s">
        <v>432</v>
      </c>
      <c r="J555" s="103"/>
      <c r="K555" s="103">
        <v>0.20833333333333329</v>
      </c>
      <c r="O555" s="103">
        <v>0.20833333333333329</v>
      </c>
      <c r="Q555" s="103"/>
      <c r="S555" s="102" t="s">
        <v>433</v>
      </c>
      <c r="T555" s="102" t="s">
        <v>145</v>
      </c>
      <c r="U555" s="102" t="s">
        <v>432</v>
      </c>
    </row>
    <row r="556" spans="1:21">
      <c r="A556" t="s">
        <v>430</v>
      </c>
      <c r="B556" s="65">
        <v>45821</v>
      </c>
      <c r="C556" s="102">
        <v>5400243313</v>
      </c>
      <c r="D556" s="66" t="s">
        <v>442</v>
      </c>
      <c r="F556" s="102" t="s">
        <v>57</v>
      </c>
      <c r="I556" s="66" t="s">
        <v>432</v>
      </c>
      <c r="J556" s="103"/>
      <c r="K556" s="103">
        <v>0.20833333333333329</v>
      </c>
      <c r="O556" s="103">
        <v>0.20833333333333329</v>
      </c>
      <c r="Q556" s="103"/>
      <c r="S556" s="102" t="s">
        <v>433</v>
      </c>
      <c r="T556" s="102" t="s">
        <v>145</v>
      </c>
      <c r="U556" s="102" t="s">
        <v>432</v>
      </c>
    </row>
    <row r="557" spans="1:21">
      <c r="A557" t="s">
        <v>430</v>
      </c>
      <c r="B557" s="65">
        <v>45821</v>
      </c>
      <c r="C557" s="102">
        <v>5400255663</v>
      </c>
      <c r="D557" s="66" t="s">
        <v>458</v>
      </c>
      <c r="F557" s="102" t="s">
        <v>84</v>
      </c>
      <c r="I557" s="66" t="s">
        <v>432</v>
      </c>
      <c r="J557" s="103"/>
      <c r="K557" s="103">
        <v>0.20833333333333329</v>
      </c>
      <c r="O557" s="103">
        <v>0.20833333333333329</v>
      </c>
      <c r="Q557" s="103"/>
      <c r="S557" s="102" t="s">
        <v>433</v>
      </c>
      <c r="T557" s="102" t="s">
        <v>168</v>
      </c>
      <c r="U557" s="102" t="s">
        <v>432</v>
      </c>
    </row>
    <row r="558" spans="1:21">
      <c r="A558" t="s">
        <v>430</v>
      </c>
      <c r="B558" s="65">
        <v>45821</v>
      </c>
      <c r="C558" s="102">
        <v>5400255663</v>
      </c>
      <c r="D558" s="66" t="s">
        <v>444</v>
      </c>
      <c r="F558" s="102" t="s">
        <v>59</v>
      </c>
      <c r="I558" s="66" t="s">
        <v>432</v>
      </c>
      <c r="J558" s="103"/>
      <c r="K558" s="103">
        <v>0.20833333333333329</v>
      </c>
      <c r="O558" s="103">
        <v>0.20833333333333329</v>
      </c>
      <c r="Q558" s="103"/>
      <c r="S558" s="102" t="s">
        <v>433</v>
      </c>
      <c r="T558" s="102" t="s">
        <v>168</v>
      </c>
      <c r="U558" s="102" t="s">
        <v>432</v>
      </c>
    </row>
    <row r="559" spans="1:21">
      <c r="A559" t="s">
        <v>430</v>
      </c>
      <c r="B559" s="65">
        <v>45821</v>
      </c>
      <c r="C559" s="102">
        <v>5400250280</v>
      </c>
      <c r="D559" s="66" t="s">
        <v>434</v>
      </c>
      <c r="F559" s="102" t="s">
        <v>43</v>
      </c>
      <c r="I559" s="66" t="s">
        <v>432</v>
      </c>
      <c r="K559" s="103">
        <v>0.16666666666666671</v>
      </c>
      <c r="O559" s="103">
        <v>0.16666666666666671</v>
      </c>
      <c r="S559" s="102" t="s">
        <v>433</v>
      </c>
      <c r="T559" s="102" t="s">
        <v>179</v>
      </c>
      <c r="U559" s="102" t="s">
        <v>432</v>
      </c>
    </row>
    <row r="560" spans="1:21">
      <c r="A560" t="s">
        <v>430</v>
      </c>
      <c r="B560" s="65">
        <v>45821</v>
      </c>
      <c r="C560" s="102">
        <v>5400250280</v>
      </c>
      <c r="D560" s="66" t="s">
        <v>451</v>
      </c>
      <c r="F560" s="102" t="s">
        <v>72</v>
      </c>
      <c r="I560" s="66" t="s">
        <v>432</v>
      </c>
      <c r="K560" s="103">
        <v>0.20833333333333329</v>
      </c>
      <c r="O560" s="103">
        <v>0.20833333333333329</v>
      </c>
      <c r="S560" s="102" t="s">
        <v>433</v>
      </c>
      <c r="T560" s="102" t="s">
        <v>179</v>
      </c>
      <c r="U560" s="102" t="s">
        <v>432</v>
      </c>
    </row>
    <row r="561" spans="1:21">
      <c r="A561" t="s">
        <v>430</v>
      </c>
      <c r="B561" s="65">
        <v>45821</v>
      </c>
      <c r="C561" s="102">
        <v>5400256114</v>
      </c>
      <c r="D561" s="66" t="s">
        <v>475</v>
      </c>
      <c r="F561" s="102" t="s">
        <v>110</v>
      </c>
      <c r="I561" s="66" t="s">
        <v>432</v>
      </c>
      <c r="K561" s="103">
        <v>0.20833333333333329</v>
      </c>
      <c r="O561" s="103">
        <v>0.20833333333333329</v>
      </c>
      <c r="S561" s="102" t="s">
        <v>433</v>
      </c>
      <c r="T561" s="102" t="s">
        <v>188</v>
      </c>
      <c r="U561" s="102" t="s">
        <v>432</v>
      </c>
    </row>
    <row r="562" spans="1:21">
      <c r="A562" t="s">
        <v>430</v>
      </c>
      <c r="B562" s="65">
        <v>45821</v>
      </c>
      <c r="C562" s="102">
        <v>5400256114</v>
      </c>
      <c r="D562" s="66" t="s">
        <v>437</v>
      </c>
      <c r="F562" s="102" t="s">
        <v>51</v>
      </c>
      <c r="I562" s="66" t="s">
        <v>432</v>
      </c>
      <c r="K562" s="103">
        <v>0.20833333333333329</v>
      </c>
      <c r="O562" s="103">
        <v>0.20833333333333329</v>
      </c>
      <c r="S562" s="102" t="s">
        <v>433</v>
      </c>
      <c r="T562" s="102" t="s">
        <v>188</v>
      </c>
      <c r="U562" s="102" t="s">
        <v>432</v>
      </c>
    </row>
    <row r="563" spans="1:21">
      <c r="A563" t="s">
        <v>430</v>
      </c>
      <c r="B563" s="65">
        <v>45821</v>
      </c>
      <c r="C563" s="102">
        <v>5400256064</v>
      </c>
      <c r="D563" s="66" t="s">
        <v>484</v>
      </c>
      <c r="F563" s="102" t="s">
        <v>144</v>
      </c>
      <c r="I563" s="66" t="s">
        <v>432</v>
      </c>
      <c r="K563" s="103">
        <v>0.29166666666666669</v>
      </c>
      <c r="M563" s="103"/>
      <c r="O563" s="103">
        <v>0.29166666666666669</v>
      </c>
      <c r="S563" s="102" t="s">
        <v>433</v>
      </c>
      <c r="T563" s="102" t="s">
        <v>189</v>
      </c>
      <c r="U563" s="102" t="s">
        <v>432</v>
      </c>
    </row>
    <row r="564" spans="1:21">
      <c r="A564" t="s">
        <v>430</v>
      </c>
      <c r="B564" s="65">
        <v>45821</v>
      </c>
      <c r="C564" s="102">
        <v>5400256064</v>
      </c>
      <c r="D564" s="66" t="s">
        <v>483</v>
      </c>
      <c r="F564" s="102" t="s">
        <v>143</v>
      </c>
      <c r="I564" s="66" t="s">
        <v>432</v>
      </c>
      <c r="K564" s="103">
        <v>0.29166666666666669</v>
      </c>
      <c r="M564" s="103"/>
      <c r="O564" s="103">
        <v>0.29166666666666669</v>
      </c>
      <c r="S564" s="102" t="s">
        <v>433</v>
      </c>
      <c r="T564" s="102" t="s">
        <v>189</v>
      </c>
      <c r="U564" s="102" t="s">
        <v>432</v>
      </c>
    </row>
    <row r="565" spans="1:21">
      <c r="A565" t="s">
        <v>430</v>
      </c>
      <c r="B565" s="65">
        <v>45821</v>
      </c>
      <c r="C565" s="102">
        <v>5400255372</v>
      </c>
      <c r="D565" s="66" t="s">
        <v>454</v>
      </c>
      <c r="F565" s="102" t="s">
        <v>77</v>
      </c>
      <c r="I565" s="66" t="s">
        <v>432</v>
      </c>
      <c r="K565" s="103">
        <v>0.125</v>
      </c>
      <c r="M565" s="103"/>
      <c r="O565" s="103">
        <v>0.125</v>
      </c>
      <c r="S565" s="102" t="s">
        <v>433</v>
      </c>
      <c r="T565" s="102" t="s">
        <v>79</v>
      </c>
      <c r="U565" s="102" t="s">
        <v>432</v>
      </c>
    </row>
    <row r="566" spans="1:21">
      <c r="A566" t="s">
        <v>430</v>
      </c>
      <c r="B566" s="65">
        <v>45821</v>
      </c>
      <c r="C566" s="102">
        <v>404</v>
      </c>
      <c r="D566" s="66" t="s">
        <v>479</v>
      </c>
      <c r="F566" s="102" t="s">
        <v>115</v>
      </c>
      <c r="I566" s="66" t="s">
        <v>432</v>
      </c>
      <c r="J566" s="103">
        <v>8.3333333333333329E-2</v>
      </c>
      <c r="K566" s="103"/>
      <c r="M566" s="103"/>
      <c r="O566" s="103">
        <v>8.3333333333333329E-2</v>
      </c>
      <c r="S566" s="102" t="s">
        <v>433</v>
      </c>
      <c r="T566" s="102" t="s">
        <v>116</v>
      </c>
      <c r="U566" s="102" t="s">
        <v>432</v>
      </c>
    </row>
    <row r="567" spans="1:21">
      <c r="A567" t="s">
        <v>430</v>
      </c>
      <c r="B567" s="65">
        <v>45821</v>
      </c>
      <c r="C567" s="102">
        <v>404</v>
      </c>
      <c r="D567" s="66" t="s">
        <v>454</v>
      </c>
      <c r="F567" s="102" t="s">
        <v>77</v>
      </c>
      <c r="I567" s="66" t="s">
        <v>432</v>
      </c>
      <c r="J567" s="103">
        <v>8.3333333333333329E-2</v>
      </c>
      <c r="K567" s="103"/>
      <c r="M567" s="103"/>
      <c r="O567" s="103">
        <v>8.3333333333333329E-2</v>
      </c>
      <c r="S567" s="102" t="s">
        <v>433</v>
      </c>
      <c r="T567" s="102" t="s">
        <v>116</v>
      </c>
      <c r="U567" s="102" t="s">
        <v>432</v>
      </c>
    </row>
    <row r="568" spans="1:21">
      <c r="A568" t="s">
        <v>430</v>
      </c>
      <c r="B568" s="65">
        <v>45821</v>
      </c>
      <c r="C568" s="102">
        <v>404</v>
      </c>
      <c r="D568" s="66" t="s">
        <v>470</v>
      </c>
      <c r="F568" s="102" t="s">
        <v>103</v>
      </c>
      <c r="I568" s="66" t="s">
        <v>432</v>
      </c>
      <c r="J568" s="103">
        <v>5.2083333333333343E-2</v>
      </c>
      <c r="K568" s="103"/>
      <c r="O568" s="103">
        <v>5.2083333333333343E-2</v>
      </c>
      <c r="S568" s="102" t="s">
        <v>433</v>
      </c>
      <c r="T568" s="102" t="s">
        <v>116</v>
      </c>
      <c r="U568" s="102" t="s">
        <v>432</v>
      </c>
    </row>
    <row r="569" spans="1:21">
      <c r="A569" t="s">
        <v>430</v>
      </c>
      <c r="B569" s="65">
        <v>45821</v>
      </c>
      <c r="C569" s="102">
        <v>5400256064</v>
      </c>
      <c r="D569" s="66" t="s">
        <v>476</v>
      </c>
      <c r="F569" s="102" t="s">
        <v>112</v>
      </c>
      <c r="I569" s="66" t="s">
        <v>432</v>
      </c>
      <c r="J569" s="103"/>
      <c r="K569" s="103">
        <v>8.3333333333333329E-2</v>
      </c>
      <c r="O569" s="103">
        <v>8.3333333333333329E-2</v>
      </c>
      <c r="S569" s="102" t="s">
        <v>433</v>
      </c>
      <c r="T569" s="102" t="s">
        <v>183</v>
      </c>
      <c r="U569" s="102" t="s">
        <v>432</v>
      </c>
    </row>
    <row r="570" spans="1:21">
      <c r="A570" t="s">
        <v>430</v>
      </c>
      <c r="B570" s="65">
        <v>45821</v>
      </c>
      <c r="C570" s="102">
        <v>5400256064</v>
      </c>
      <c r="D570" s="66" t="s">
        <v>479</v>
      </c>
      <c r="F570" s="102" t="s">
        <v>115</v>
      </c>
      <c r="I570" s="66" t="s">
        <v>432</v>
      </c>
      <c r="J570" s="103"/>
      <c r="K570" s="103">
        <v>0.125</v>
      </c>
      <c r="O570" s="103">
        <v>0.125</v>
      </c>
      <c r="S570" s="102" t="s">
        <v>433</v>
      </c>
      <c r="T570" s="102" t="s">
        <v>183</v>
      </c>
      <c r="U570" s="102" t="s">
        <v>432</v>
      </c>
    </row>
    <row r="571" spans="1:21">
      <c r="A571" t="s">
        <v>430</v>
      </c>
      <c r="B571" s="65">
        <v>45821</v>
      </c>
      <c r="C571" s="102">
        <v>5400256064</v>
      </c>
      <c r="D571" s="66" t="s">
        <v>485</v>
      </c>
      <c r="F571" s="102" t="s">
        <v>155</v>
      </c>
      <c r="I571" s="66" t="s">
        <v>432</v>
      </c>
      <c r="J571" s="103"/>
      <c r="K571" s="103">
        <v>0.29166666666666669</v>
      </c>
      <c r="M571" s="103">
        <v>1.041666666666667E-2</v>
      </c>
      <c r="O571" s="103">
        <v>0.30208333333333331</v>
      </c>
      <c r="S571" s="102" t="s">
        <v>433</v>
      </c>
      <c r="T571" s="102" t="s">
        <v>183</v>
      </c>
      <c r="U571" s="102" t="s">
        <v>432</v>
      </c>
    </row>
    <row r="572" spans="1:21">
      <c r="A572" t="s">
        <v>430</v>
      </c>
      <c r="B572" s="65">
        <v>45821</v>
      </c>
      <c r="C572" s="102">
        <v>5400257994</v>
      </c>
      <c r="D572" s="66" t="s">
        <v>431</v>
      </c>
      <c r="F572" s="102" t="s">
        <v>42</v>
      </c>
      <c r="I572" s="66" t="s">
        <v>432</v>
      </c>
      <c r="K572" s="103">
        <v>0.20833333333333329</v>
      </c>
      <c r="O572" s="103">
        <v>0.20833333333333329</v>
      </c>
      <c r="S572" s="102" t="s">
        <v>433</v>
      </c>
      <c r="T572" s="102" t="s">
        <v>190</v>
      </c>
      <c r="U572" s="102" t="s">
        <v>432</v>
      </c>
    </row>
    <row r="573" spans="1:21">
      <c r="A573" t="s">
        <v>430</v>
      </c>
      <c r="B573" s="65">
        <v>45821</v>
      </c>
      <c r="C573" s="102">
        <v>5400257994</v>
      </c>
      <c r="D573" s="66" t="s">
        <v>471</v>
      </c>
      <c r="F573" s="102" t="s">
        <v>105</v>
      </c>
      <c r="I573" s="66" t="s">
        <v>432</v>
      </c>
      <c r="K573" s="103">
        <v>0.20833333333333329</v>
      </c>
      <c r="O573" s="103">
        <v>0.20833333333333329</v>
      </c>
      <c r="S573" s="102" t="s">
        <v>433</v>
      </c>
      <c r="T573" s="102" t="s">
        <v>190</v>
      </c>
      <c r="U573" s="102" t="s">
        <v>432</v>
      </c>
    </row>
    <row r="574" spans="1:21">
      <c r="A574" t="s">
        <v>430</v>
      </c>
      <c r="B574" s="65">
        <v>45821</v>
      </c>
      <c r="C574" s="102">
        <v>5400245426</v>
      </c>
      <c r="D574" s="66" t="s">
        <v>469</v>
      </c>
      <c r="F574" s="102" t="s">
        <v>102</v>
      </c>
      <c r="I574" s="66" t="s">
        <v>432</v>
      </c>
      <c r="K574" s="103">
        <v>0.20833333333333329</v>
      </c>
      <c r="O574" s="103">
        <v>0.20833333333333329</v>
      </c>
      <c r="S574" s="102" t="s">
        <v>433</v>
      </c>
      <c r="T574" s="102" t="s">
        <v>151</v>
      </c>
      <c r="U574" s="102" t="s">
        <v>432</v>
      </c>
    </row>
    <row r="575" spans="1:21">
      <c r="A575" t="s">
        <v>430</v>
      </c>
      <c r="B575" s="65">
        <v>45821</v>
      </c>
      <c r="C575" s="102">
        <v>5400245426</v>
      </c>
      <c r="D575" s="66" t="s">
        <v>478</v>
      </c>
      <c r="F575" s="102" t="s">
        <v>114</v>
      </c>
      <c r="I575" s="66" t="s">
        <v>432</v>
      </c>
      <c r="J575" s="103"/>
      <c r="K575" s="103">
        <v>5.2083333333333343E-2</v>
      </c>
      <c r="O575" s="103">
        <v>5.2083333333333343E-2</v>
      </c>
      <c r="S575" s="102" t="s">
        <v>433</v>
      </c>
      <c r="T575" s="102" t="s">
        <v>151</v>
      </c>
      <c r="U575" s="102" t="s">
        <v>432</v>
      </c>
    </row>
    <row r="576" spans="1:21">
      <c r="A576" t="s">
        <v>430</v>
      </c>
      <c r="B576" s="65">
        <v>45821</v>
      </c>
      <c r="C576" s="102">
        <v>5400245426</v>
      </c>
      <c r="D576" s="66" t="s">
        <v>470</v>
      </c>
      <c r="F576" s="102" t="s">
        <v>103</v>
      </c>
      <c r="I576" s="66" t="s">
        <v>432</v>
      </c>
      <c r="J576" s="103"/>
      <c r="K576" s="103">
        <v>0.15625</v>
      </c>
      <c r="O576" s="103">
        <v>0.15625</v>
      </c>
      <c r="S576" s="102" t="s">
        <v>433</v>
      </c>
      <c r="T576" s="102" t="s">
        <v>151</v>
      </c>
      <c r="U576" s="102" t="s">
        <v>432</v>
      </c>
    </row>
    <row r="577" spans="1:21">
      <c r="A577" t="s">
        <v>430</v>
      </c>
      <c r="B577" s="65">
        <v>45821</v>
      </c>
      <c r="C577" s="102">
        <v>5400255118</v>
      </c>
      <c r="D577" s="66" t="s">
        <v>468</v>
      </c>
      <c r="F577" s="102" t="s">
        <v>100</v>
      </c>
      <c r="I577" s="66" t="s">
        <v>432</v>
      </c>
      <c r="J577" s="103"/>
      <c r="K577" s="103">
        <v>0.20833333333333329</v>
      </c>
      <c r="O577" s="103">
        <v>0.20833333333333329</v>
      </c>
      <c r="S577" s="102" t="s">
        <v>433</v>
      </c>
      <c r="T577" s="102" t="s">
        <v>98</v>
      </c>
      <c r="U577" s="102" t="s">
        <v>432</v>
      </c>
    </row>
    <row r="578" spans="1:21">
      <c r="A578" t="s">
        <v>430</v>
      </c>
      <c r="B578" s="65">
        <v>45821</v>
      </c>
      <c r="C578" s="102">
        <v>5400255118</v>
      </c>
      <c r="D578" s="66" t="s">
        <v>464</v>
      </c>
      <c r="F578" s="102" t="s">
        <v>94</v>
      </c>
      <c r="I578" s="66" t="s">
        <v>432</v>
      </c>
      <c r="J578" s="103"/>
      <c r="K578" s="103">
        <v>0.20833333333333329</v>
      </c>
      <c r="O578" s="103">
        <v>0.20833333333333329</v>
      </c>
      <c r="S578" s="102" t="s">
        <v>433</v>
      </c>
      <c r="T578" s="102" t="s">
        <v>98</v>
      </c>
      <c r="U578" s="102" t="s">
        <v>432</v>
      </c>
    </row>
    <row r="579" spans="1:21">
      <c r="A579" t="s">
        <v>430</v>
      </c>
      <c r="B579" s="65">
        <v>45821</v>
      </c>
      <c r="C579" s="102">
        <v>5400255118</v>
      </c>
      <c r="D579" s="66" t="s">
        <v>465</v>
      </c>
      <c r="F579" s="102" t="s">
        <v>96</v>
      </c>
      <c r="I579" s="66" t="s">
        <v>432</v>
      </c>
      <c r="J579" s="103"/>
      <c r="K579" s="103">
        <v>0.20833333333333329</v>
      </c>
      <c r="O579" s="103">
        <v>0.20833333333333329</v>
      </c>
      <c r="S579" s="102" t="s">
        <v>433</v>
      </c>
      <c r="T579" s="102" t="s">
        <v>98</v>
      </c>
      <c r="U579" s="102" t="s">
        <v>432</v>
      </c>
    </row>
    <row r="580" spans="1:21">
      <c r="A580" t="s">
        <v>430</v>
      </c>
      <c r="B580" s="65">
        <v>45821</v>
      </c>
      <c r="C580" s="102">
        <v>5400255118</v>
      </c>
      <c r="D580" s="66" t="s">
        <v>438</v>
      </c>
      <c r="F580" s="102" t="s">
        <v>52</v>
      </c>
      <c r="I580" s="66" t="s">
        <v>432</v>
      </c>
      <c r="J580" s="103"/>
      <c r="K580" s="103">
        <v>0.20833333333333329</v>
      </c>
      <c r="O580" s="103">
        <v>0.20833333333333329</v>
      </c>
      <c r="S580" s="102" t="s">
        <v>433</v>
      </c>
      <c r="T580" s="102" t="s">
        <v>98</v>
      </c>
      <c r="U580" s="102" t="s">
        <v>432</v>
      </c>
    </row>
    <row r="581" spans="1:21">
      <c r="A581" t="s">
        <v>430</v>
      </c>
      <c r="B581" s="65">
        <v>45821</v>
      </c>
      <c r="C581" s="102">
        <v>5400253778</v>
      </c>
      <c r="D581" s="66" t="s">
        <v>467</v>
      </c>
      <c r="F581" s="102" t="s">
        <v>99</v>
      </c>
      <c r="I581" s="66" t="s">
        <v>432</v>
      </c>
      <c r="J581" s="103"/>
      <c r="K581" s="103">
        <v>0.20833333333333329</v>
      </c>
      <c r="O581" s="103">
        <v>0.20833333333333329</v>
      </c>
      <c r="S581" s="102" t="s">
        <v>433</v>
      </c>
      <c r="T581" s="102" t="s">
        <v>101</v>
      </c>
      <c r="U581" s="102" t="s">
        <v>432</v>
      </c>
    </row>
    <row r="582" spans="1:21">
      <c r="A582" t="s">
        <v>430</v>
      </c>
      <c r="B582" s="65">
        <v>45821</v>
      </c>
      <c r="C582" s="102">
        <v>5400253778</v>
      </c>
      <c r="D582" s="66" t="s">
        <v>466</v>
      </c>
      <c r="F582" s="102" t="s">
        <v>97</v>
      </c>
      <c r="I582" s="66" t="s">
        <v>432</v>
      </c>
      <c r="J582" s="103"/>
      <c r="K582" s="103">
        <v>0.20833333333333329</v>
      </c>
      <c r="O582" s="103">
        <v>0.20833333333333329</v>
      </c>
      <c r="S582" s="102" t="s">
        <v>433</v>
      </c>
      <c r="T582" s="102" t="s">
        <v>101</v>
      </c>
      <c r="U582" s="102" t="s">
        <v>432</v>
      </c>
    </row>
    <row r="583" spans="1:21">
      <c r="A583" t="s">
        <v>430</v>
      </c>
      <c r="B583" s="65">
        <v>45821</v>
      </c>
      <c r="C583" s="102">
        <v>5400255113</v>
      </c>
      <c r="D583" s="66" t="s">
        <v>472</v>
      </c>
      <c r="F583" s="102" t="s">
        <v>107</v>
      </c>
      <c r="I583" s="66" t="s">
        <v>432</v>
      </c>
      <c r="J583" s="103"/>
      <c r="K583" s="103">
        <v>9.375E-2</v>
      </c>
      <c r="O583" s="103">
        <v>9.375E-2</v>
      </c>
      <c r="S583" s="102" t="s">
        <v>433</v>
      </c>
      <c r="T583" s="102" t="s">
        <v>104</v>
      </c>
      <c r="U583" s="102" t="s">
        <v>432</v>
      </c>
    </row>
    <row r="584" spans="1:21">
      <c r="A584" t="s">
        <v>430</v>
      </c>
      <c r="B584" s="65">
        <v>45821</v>
      </c>
      <c r="C584" s="102">
        <v>5400255113</v>
      </c>
      <c r="D584" s="66" t="s">
        <v>473</v>
      </c>
      <c r="F584" s="102" t="s">
        <v>108</v>
      </c>
      <c r="I584" s="66" t="s">
        <v>432</v>
      </c>
      <c r="J584" s="103"/>
      <c r="K584" s="103">
        <v>9.375E-2</v>
      </c>
      <c r="O584" s="103">
        <v>9.375E-2</v>
      </c>
      <c r="S584" s="102" t="s">
        <v>433</v>
      </c>
      <c r="T584" s="102" t="s">
        <v>104</v>
      </c>
      <c r="U584" s="102" t="s">
        <v>432</v>
      </c>
    </row>
    <row r="585" spans="1:21">
      <c r="A585" t="s">
        <v>430</v>
      </c>
      <c r="B585" s="65">
        <v>45821</v>
      </c>
      <c r="C585" s="102">
        <v>404</v>
      </c>
      <c r="D585" s="66" t="s">
        <v>472</v>
      </c>
      <c r="F585" s="102" t="s">
        <v>107</v>
      </c>
      <c r="I585" s="66" t="s">
        <v>432</v>
      </c>
      <c r="J585" s="103">
        <v>4.1666666666666657E-2</v>
      </c>
      <c r="K585" s="103"/>
      <c r="O585" s="103">
        <v>4.1666666666666657E-2</v>
      </c>
      <c r="S585" s="102" t="s">
        <v>433</v>
      </c>
      <c r="T585" s="102" t="s">
        <v>62</v>
      </c>
      <c r="U585" s="102" t="s">
        <v>432</v>
      </c>
    </row>
    <row r="586" spans="1:21">
      <c r="A586" t="s">
        <v>430</v>
      </c>
      <c r="B586" s="65">
        <v>45821</v>
      </c>
      <c r="C586" s="102">
        <v>404</v>
      </c>
      <c r="D586" s="66" t="s">
        <v>472</v>
      </c>
      <c r="F586" s="102" t="s">
        <v>107</v>
      </c>
      <c r="I586" s="66" t="s">
        <v>432</v>
      </c>
      <c r="J586" s="103">
        <v>0.29166666666666669</v>
      </c>
      <c r="K586" s="103"/>
      <c r="M586" s="103">
        <v>1.041666666666667E-2</v>
      </c>
      <c r="O586" s="103">
        <v>0.30208333333333331</v>
      </c>
      <c r="S586" s="102" t="s">
        <v>433</v>
      </c>
      <c r="T586" s="102" t="s">
        <v>62</v>
      </c>
      <c r="U586" s="102" t="s">
        <v>432</v>
      </c>
    </row>
    <row r="587" spans="1:21">
      <c r="A587" t="s">
        <v>430</v>
      </c>
      <c r="B587" s="65">
        <v>45821</v>
      </c>
      <c r="C587" s="102">
        <v>404</v>
      </c>
      <c r="D587" s="66" t="s">
        <v>473</v>
      </c>
      <c r="F587" s="102" t="s">
        <v>108</v>
      </c>
      <c r="I587" s="66" t="s">
        <v>432</v>
      </c>
      <c r="J587" s="103">
        <v>0.1145833333333333</v>
      </c>
      <c r="K587" s="103"/>
      <c r="O587" s="103">
        <v>0.1145833333333333</v>
      </c>
      <c r="S587" s="102" t="s">
        <v>433</v>
      </c>
      <c r="T587" s="102" t="s">
        <v>62</v>
      </c>
      <c r="U587" s="102" t="s">
        <v>432</v>
      </c>
    </row>
    <row r="588" spans="1:21">
      <c r="A588" t="s">
        <v>430</v>
      </c>
      <c r="B588" s="65">
        <v>45821</v>
      </c>
      <c r="C588" s="102">
        <v>5400245426</v>
      </c>
      <c r="D588" s="66" t="s">
        <v>469</v>
      </c>
      <c r="F588" s="102" t="s">
        <v>102</v>
      </c>
      <c r="I588" s="66" t="s">
        <v>432</v>
      </c>
      <c r="J588" s="103"/>
      <c r="K588" s="103">
        <v>0.16666666666666671</v>
      </c>
      <c r="O588" s="103">
        <v>0.16666666666666671</v>
      </c>
      <c r="S588" s="102" t="s">
        <v>433</v>
      </c>
      <c r="T588" s="102" t="s">
        <v>151</v>
      </c>
      <c r="U588" s="102" t="s">
        <v>432</v>
      </c>
    </row>
    <row r="589" spans="1:21">
      <c r="A589" t="s">
        <v>430</v>
      </c>
      <c r="B589" s="65">
        <v>45821</v>
      </c>
      <c r="C589" s="102">
        <v>5400245426</v>
      </c>
      <c r="D589" s="66" t="s">
        <v>470</v>
      </c>
      <c r="F589" s="102" t="s">
        <v>103</v>
      </c>
      <c r="I589" s="66" t="s">
        <v>432</v>
      </c>
      <c r="J589" s="103"/>
      <c r="K589" s="103">
        <v>4.1666666666666657E-2</v>
      </c>
      <c r="O589" s="103">
        <v>4.1666666666666657E-2</v>
      </c>
      <c r="S589" s="102" t="s">
        <v>433</v>
      </c>
      <c r="T589" s="102" t="s">
        <v>151</v>
      </c>
      <c r="U589" s="102" t="s">
        <v>432</v>
      </c>
    </row>
    <row r="590" spans="1:21">
      <c r="A590" t="s">
        <v>430</v>
      </c>
      <c r="B590" s="65">
        <v>45821</v>
      </c>
      <c r="C590" s="102">
        <v>5400245426</v>
      </c>
      <c r="D590" s="66" t="s">
        <v>468</v>
      </c>
      <c r="F590" s="102" t="s">
        <v>100</v>
      </c>
      <c r="I590" s="66" t="s">
        <v>432</v>
      </c>
      <c r="J590" s="103"/>
      <c r="K590" s="103">
        <v>0.125</v>
      </c>
      <c r="O590" s="103">
        <v>0.125</v>
      </c>
      <c r="S590" s="102" t="s">
        <v>433</v>
      </c>
      <c r="T590" s="102" t="s">
        <v>151</v>
      </c>
      <c r="U590" s="102" t="s">
        <v>432</v>
      </c>
    </row>
    <row r="591" spans="1:21">
      <c r="A591" t="s">
        <v>430</v>
      </c>
      <c r="B591" s="65">
        <v>45821</v>
      </c>
      <c r="C591" s="102">
        <v>404</v>
      </c>
      <c r="D591" s="66" t="s">
        <v>470</v>
      </c>
      <c r="F591" s="102" t="s">
        <v>103</v>
      </c>
      <c r="I591" s="66" t="s">
        <v>432</v>
      </c>
      <c r="J591" s="103">
        <v>0.14583333333333329</v>
      </c>
      <c r="K591" s="103"/>
      <c r="O591" s="103">
        <v>0.14583333333333329</v>
      </c>
      <c r="S591" s="102" t="s">
        <v>433</v>
      </c>
      <c r="T591" s="102" t="s">
        <v>62</v>
      </c>
      <c r="U591" s="102" t="s">
        <v>432</v>
      </c>
    </row>
    <row r="592" spans="1:21">
      <c r="A592" t="s">
        <v>430</v>
      </c>
      <c r="B592" s="65">
        <v>45821</v>
      </c>
      <c r="C592" s="102">
        <v>404</v>
      </c>
      <c r="D592" s="66" t="s">
        <v>431</v>
      </c>
      <c r="F592" s="102" t="s">
        <v>42</v>
      </c>
      <c r="I592" s="66" t="s">
        <v>432</v>
      </c>
      <c r="J592" s="103">
        <v>0.1875</v>
      </c>
      <c r="K592" s="103"/>
      <c r="O592" s="103">
        <v>0.1875</v>
      </c>
      <c r="S592" s="102" t="s">
        <v>433</v>
      </c>
      <c r="T592" s="102" t="s">
        <v>62</v>
      </c>
      <c r="U592" s="102" t="s">
        <v>432</v>
      </c>
    </row>
    <row r="593" spans="1:21">
      <c r="A593" t="s">
        <v>430</v>
      </c>
      <c r="B593" s="65">
        <v>45821</v>
      </c>
      <c r="C593" s="102" t="s">
        <v>294</v>
      </c>
      <c r="D593" s="66" t="s">
        <v>468</v>
      </c>
      <c r="F593" s="102" t="s">
        <v>100</v>
      </c>
      <c r="I593" s="66" t="s">
        <v>432</v>
      </c>
      <c r="J593" s="103"/>
      <c r="K593" s="103">
        <v>4.1666666666666657E-2</v>
      </c>
      <c r="O593" s="103">
        <v>4.1666666666666657E-2</v>
      </c>
      <c r="S593" s="102" t="s">
        <v>433</v>
      </c>
      <c r="T593" s="102" t="s">
        <v>156</v>
      </c>
      <c r="U593" s="102" t="s">
        <v>432</v>
      </c>
    </row>
    <row r="594" spans="1:21">
      <c r="A594" t="s">
        <v>430</v>
      </c>
      <c r="B594" s="65">
        <v>45821</v>
      </c>
      <c r="C594" s="102" t="s">
        <v>294</v>
      </c>
      <c r="D594" s="66" t="s">
        <v>478</v>
      </c>
      <c r="F594" s="102" t="s">
        <v>114</v>
      </c>
      <c r="I594" s="66" t="s">
        <v>432</v>
      </c>
      <c r="J594" s="103"/>
      <c r="K594" s="103">
        <v>0.15625</v>
      </c>
      <c r="O594" s="103">
        <v>0.15625</v>
      </c>
      <c r="S594" s="102" t="s">
        <v>433</v>
      </c>
      <c r="T594" s="102" t="s">
        <v>156</v>
      </c>
      <c r="U594" s="102" t="s">
        <v>432</v>
      </c>
    </row>
    <row r="595" spans="1:21">
      <c r="A595" t="s">
        <v>430</v>
      </c>
      <c r="B595" s="65">
        <v>45821</v>
      </c>
      <c r="C595" s="102">
        <v>404</v>
      </c>
      <c r="D595" s="66" t="s">
        <v>445</v>
      </c>
      <c r="F595" s="102" t="s">
        <v>63</v>
      </c>
      <c r="I595" s="66" t="s">
        <v>432</v>
      </c>
      <c r="J595" s="103">
        <v>6.25E-2</v>
      </c>
      <c r="K595" s="103"/>
      <c r="O595" s="103">
        <v>6.25E-2</v>
      </c>
      <c r="S595" s="102" t="s">
        <v>433</v>
      </c>
      <c r="T595" s="102" t="s">
        <v>62</v>
      </c>
      <c r="U595" s="102" t="s">
        <v>432</v>
      </c>
    </row>
    <row r="596" spans="1:21">
      <c r="A596" t="s">
        <v>430</v>
      </c>
      <c r="B596" s="65">
        <v>45821</v>
      </c>
      <c r="C596" s="102">
        <v>404</v>
      </c>
      <c r="D596" s="66" t="s">
        <v>474</v>
      </c>
      <c r="F596" s="102" t="s">
        <v>109</v>
      </c>
      <c r="I596" s="66" t="s">
        <v>432</v>
      </c>
      <c r="J596" s="103">
        <v>0.22916666666666671</v>
      </c>
      <c r="K596" s="103"/>
      <c r="O596" s="103">
        <v>0.22916666666666671</v>
      </c>
      <c r="S596" s="102" t="s">
        <v>433</v>
      </c>
      <c r="T596" s="102" t="s">
        <v>62</v>
      </c>
      <c r="U596" s="102" t="s">
        <v>432</v>
      </c>
    </row>
    <row r="597" spans="1:21">
      <c r="A597" t="s">
        <v>430</v>
      </c>
      <c r="B597" s="65">
        <v>45821</v>
      </c>
      <c r="C597" s="102">
        <v>404</v>
      </c>
      <c r="D597" s="66" t="s">
        <v>436</v>
      </c>
      <c r="F597" s="102" t="s">
        <v>50</v>
      </c>
      <c r="I597" s="66" t="s">
        <v>432</v>
      </c>
      <c r="J597" s="103">
        <v>0.20833333333333329</v>
      </c>
      <c r="K597" s="103"/>
      <c r="O597" s="103">
        <v>0.20833333333333329</v>
      </c>
      <c r="S597" s="102" t="s">
        <v>433</v>
      </c>
      <c r="T597" s="102" t="s">
        <v>62</v>
      </c>
      <c r="U597" s="102" t="s">
        <v>432</v>
      </c>
    </row>
    <row r="598" spans="1:21">
      <c r="A598" t="s">
        <v>430</v>
      </c>
      <c r="B598" s="65">
        <v>45821</v>
      </c>
      <c r="C598" s="102">
        <v>404</v>
      </c>
      <c r="D598" s="66" t="s">
        <v>451</v>
      </c>
      <c r="F598" s="102" t="s">
        <v>72</v>
      </c>
      <c r="I598" s="66" t="s">
        <v>432</v>
      </c>
      <c r="J598" s="103">
        <v>8.3333333333333329E-2</v>
      </c>
      <c r="K598" s="103"/>
      <c r="O598" s="103">
        <v>8.3333333333333329E-2</v>
      </c>
      <c r="S598" s="102" t="s">
        <v>433</v>
      </c>
      <c r="T598" s="102" t="s">
        <v>62</v>
      </c>
      <c r="U598" s="102" t="s">
        <v>432</v>
      </c>
    </row>
    <row r="599" spans="1:21">
      <c r="A599" t="s">
        <v>430</v>
      </c>
      <c r="B599" s="65">
        <v>45821</v>
      </c>
      <c r="C599" s="102">
        <v>404</v>
      </c>
      <c r="D599" s="66" t="s">
        <v>437</v>
      </c>
      <c r="F599" s="102" t="s">
        <v>51</v>
      </c>
      <c r="I599" s="66" t="s">
        <v>432</v>
      </c>
      <c r="J599" s="103">
        <v>8.3333333333333329E-2</v>
      </c>
      <c r="K599" s="103"/>
      <c r="O599" s="103">
        <v>8.3333333333333329E-2</v>
      </c>
      <c r="S599" s="102" t="s">
        <v>433</v>
      </c>
      <c r="T599" s="102" t="s">
        <v>62</v>
      </c>
      <c r="U599" s="102" t="s">
        <v>432</v>
      </c>
    </row>
    <row r="600" spans="1:21">
      <c r="A600" t="s">
        <v>430</v>
      </c>
      <c r="B600" s="65">
        <v>45821</v>
      </c>
      <c r="C600" s="102">
        <v>404</v>
      </c>
      <c r="D600" s="66" t="s">
        <v>441</v>
      </c>
      <c r="F600" s="102" t="s">
        <v>56</v>
      </c>
      <c r="I600" s="66" t="s">
        <v>432</v>
      </c>
      <c r="J600" s="103">
        <v>0.20833333333333329</v>
      </c>
      <c r="K600" s="103"/>
      <c r="O600" s="103">
        <v>0.20833333333333329</v>
      </c>
      <c r="S600" s="102" t="s">
        <v>433</v>
      </c>
      <c r="T600" s="102" t="s">
        <v>62</v>
      </c>
      <c r="U600" s="102" t="s">
        <v>432</v>
      </c>
    </row>
    <row r="601" spans="1:21">
      <c r="A601" t="s">
        <v>430</v>
      </c>
      <c r="B601" s="65">
        <v>45821</v>
      </c>
      <c r="C601" s="102">
        <v>404</v>
      </c>
      <c r="D601" s="66" t="s">
        <v>477</v>
      </c>
      <c r="F601" s="102" t="s">
        <v>113</v>
      </c>
      <c r="I601" s="66" t="s">
        <v>432</v>
      </c>
      <c r="J601" s="103">
        <v>0.20833333333333329</v>
      </c>
      <c r="K601" s="103"/>
      <c r="O601" s="103">
        <v>0.20833333333333329</v>
      </c>
      <c r="S601" s="102" t="s">
        <v>433</v>
      </c>
      <c r="T601" s="102" t="s">
        <v>62</v>
      </c>
      <c r="U601" s="102" t="s">
        <v>432</v>
      </c>
    </row>
    <row r="602" spans="1:21">
      <c r="A602" t="s">
        <v>430</v>
      </c>
      <c r="B602" s="65">
        <v>45821</v>
      </c>
      <c r="C602" s="102" t="s">
        <v>294</v>
      </c>
      <c r="D602" s="66" t="s">
        <v>475</v>
      </c>
      <c r="F602" s="102" t="s">
        <v>110</v>
      </c>
      <c r="I602" s="66" t="s">
        <v>432</v>
      </c>
      <c r="J602" s="103"/>
      <c r="K602" s="103">
        <v>6.25E-2</v>
      </c>
      <c r="O602" s="103">
        <v>6.25E-2</v>
      </c>
      <c r="S602" s="102" t="s">
        <v>433</v>
      </c>
      <c r="T602" s="102" t="s">
        <v>111</v>
      </c>
      <c r="U602" s="102" t="s">
        <v>432</v>
      </c>
    </row>
    <row r="603" spans="1:21">
      <c r="A603" t="s">
        <v>430</v>
      </c>
      <c r="B603" s="65">
        <v>45821</v>
      </c>
      <c r="C603" s="102">
        <v>404</v>
      </c>
      <c r="D603" s="66" t="s">
        <v>476</v>
      </c>
      <c r="F603" s="102" t="s">
        <v>112</v>
      </c>
      <c r="I603" s="66" t="s">
        <v>432</v>
      </c>
      <c r="J603" s="103">
        <v>0.20833333333333329</v>
      </c>
      <c r="K603" s="103"/>
      <c r="O603" s="103">
        <v>0.20833333333333329</v>
      </c>
      <c r="S603" s="102" t="s">
        <v>433</v>
      </c>
      <c r="T603" s="102" t="s">
        <v>62</v>
      </c>
      <c r="U603" s="102" t="s">
        <v>432</v>
      </c>
    </row>
    <row r="604" spans="1:21">
      <c r="A604" t="s">
        <v>430</v>
      </c>
      <c r="B604" s="65">
        <v>45821</v>
      </c>
      <c r="C604" s="102">
        <v>404</v>
      </c>
      <c r="D604" s="66" t="s">
        <v>483</v>
      </c>
      <c r="F604" s="102" t="s">
        <v>143</v>
      </c>
      <c r="I604" s="66" t="s">
        <v>432</v>
      </c>
      <c r="J604" s="103">
        <v>4.1666666666666657E-2</v>
      </c>
      <c r="K604" s="103"/>
      <c r="O604" s="103">
        <v>4.1666666666666657E-2</v>
      </c>
      <c r="S604" s="102" t="s">
        <v>433</v>
      </c>
      <c r="T604" s="102" t="s">
        <v>62</v>
      </c>
      <c r="U604" s="102" t="s">
        <v>432</v>
      </c>
    </row>
    <row r="605" spans="1:21">
      <c r="A605" t="s">
        <v>430</v>
      </c>
      <c r="B605" s="65">
        <v>45821</v>
      </c>
      <c r="C605" s="102">
        <v>404</v>
      </c>
      <c r="D605" s="66" t="s">
        <v>445</v>
      </c>
      <c r="F605" s="102" t="s">
        <v>63</v>
      </c>
      <c r="I605" s="66" t="s">
        <v>432</v>
      </c>
      <c r="J605" s="103">
        <v>8.3333333333333329E-2</v>
      </c>
      <c r="K605" s="103"/>
      <c r="O605" s="103">
        <v>8.3333333333333329E-2</v>
      </c>
      <c r="S605" s="102" t="s">
        <v>433</v>
      </c>
      <c r="T605" s="102" t="s">
        <v>62</v>
      </c>
      <c r="U605" s="102" t="s">
        <v>432</v>
      </c>
    </row>
    <row r="606" spans="1:21">
      <c r="A606" t="s">
        <v>430</v>
      </c>
      <c r="B606" s="65">
        <v>45821</v>
      </c>
      <c r="C606" s="102" t="s">
        <v>294</v>
      </c>
      <c r="D606" s="66" t="s">
        <v>468</v>
      </c>
      <c r="F606" s="102" t="s">
        <v>100</v>
      </c>
      <c r="I606" s="66" t="s">
        <v>432</v>
      </c>
      <c r="J606" s="103"/>
      <c r="K606" s="103">
        <v>2.0833333333333329E-2</v>
      </c>
      <c r="O606" s="103">
        <v>2.0833333333333329E-2</v>
      </c>
      <c r="S606" s="102" t="s">
        <v>433</v>
      </c>
      <c r="T606" s="102" t="s">
        <v>156</v>
      </c>
      <c r="U606" s="102" t="s">
        <v>432</v>
      </c>
    </row>
    <row r="607" spans="1:21">
      <c r="A607" t="s">
        <v>430</v>
      </c>
      <c r="B607" s="65">
        <v>45821</v>
      </c>
      <c r="C607" s="102">
        <v>404</v>
      </c>
      <c r="D607" s="66" t="s">
        <v>469</v>
      </c>
      <c r="F607" s="102" t="s">
        <v>102</v>
      </c>
      <c r="I607" s="66" t="s">
        <v>432</v>
      </c>
      <c r="J607" s="103">
        <v>2.0833333333333329E-2</v>
      </c>
      <c r="K607" s="103"/>
      <c r="O607" s="103">
        <v>2.0833333333333329E-2</v>
      </c>
      <c r="S607" s="102" t="s">
        <v>433</v>
      </c>
      <c r="T607" s="102" t="s">
        <v>62</v>
      </c>
      <c r="U607" s="102" t="s">
        <v>432</v>
      </c>
    </row>
    <row r="608" spans="1:21">
      <c r="A608" t="s">
        <v>430</v>
      </c>
      <c r="B608" s="65">
        <v>45822</v>
      </c>
      <c r="C608" s="102">
        <v>5400258000</v>
      </c>
      <c r="D608" s="66" t="s">
        <v>445</v>
      </c>
      <c r="F608" s="102" t="s">
        <v>63</v>
      </c>
      <c r="I608" s="66" t="s">
        <v>432</v>
      </c>
      <c r="J608" s="103"/>
      <c r="K608" s="103"/>
      <c r="N608" s="103">
        <v>0.125</v>
      </c>
      <c r="O608" s="103">
        <v>0.125</v>
      </c>
      <c r="S608" s="102" t="s">
        <v>433</v>
      </c>
      <c r="T608" s="102" t="s">
        <v>191</v>
      </c>
      <c r="U608" s="102" t="s">
        <v>432</v>
      </c>
    </row>
    <row r="609" spans="1:21">
      <c r="A609" t="s">
        <v>430</v>
      </c>
      <c r="B609" s="65">
        <v>45822</v>
      </c>
      <c r="C609" s="102">
        <v>5400258000</v>
      </c>
      <c r="D609" s="66" t="s">
        <v>448</v>
      </c>
      <c r="F609" s="102" t="s">
        <v>66</v>
      </c>
      <c r="I609" s="66" t="s">
        <v>432</v>
      </c>
      <c r="J609" s="103"/>
      <c r="K609" s="103"/>
      <c r="N609" s="103">
        <v>0.125</v>
      </c>
      <c r="O609" s="103">
        <v>0.125</v>
      </c>
      <c r="S609" s="102" t="s">
        <v>433</v>
      </c>
      <c r="T609" s="102" t="s">
        <v>191</v>
      </c>
      <c r="U609" s="102" t="s">
        <v>432</v>
      </c>
    </row>
    <row r="610" spans="1:21">
      <c r="A610" t="s">
        <v>430</v>
      </c>
      <c r="B610" s="65">
        <v>45822</v>
      </c>
      <c r="C610" s="102">
        <v>5400257994</v>
      </c>
      <c r="D610" s="66" t="s">
        <v>431</v>
      </c>
      <c r="F610" s="102" t="s">
        <v>42</v>
      </c>
      <c r="I610" s="66" t="s">
        <v>432</v>
      </c>
      <c r="J610" s="103"/>
      <c r="K610" s="103"/>
      <c r="N610" s="103">
        <v>0.25</v>
      </c>
      <c r="O610" s="103">
        <v>0.25</v>
      </c>
      <c r="S610" s="102" t="s">
        <v>433</v>
      </c>
      <c r="T610" s="102" t="s">
        <v>192</v>
      </c>
      <c r="U610" s="102" t="s">
        <v>432</v>
      </c>
    </row>
    <row r="611" spans="1:21">
      <c r="A611" t="s">
        <v>430</v>
      </c>
      <c r="B611" s="65">
        <v>45822</v>
      </c>
      <c r="C611" s="102">
        <v>5400257994</v>
      </c>
      <c r="D611" s="66" t="s">
        <v>471</v>
      </c>
      <c r="F611" s="102" t="s">
        <v>105</v>
      </c>
      <c r="I611" s="66" t="s">
        <v>432</v>
      </c>
      <c r="J611" s="103"/>
      <c r="K611" s="103"/>
      <c r="N611" s="103">
        <v>0.25</v>
      </c>
      <c r="O611" s="103">
        <v>0.25</v>
      </c>
      <c r="S611" s="102" t="s">
        <v>433</v>
      </c>
      <c r="T611" s="102" t="s">
        <v>192</v>
      </c>
      <c r="U611" s="102" t="s">
        <v>432</v>
      </c>
    </row>
    <row r="612" spans="1:21">
      <c r="A612" t="s">
        <v>430</v>
      </c>
      <c r="B612" s="65">
        <v>45822</v>
      </c>
      <c r="C612" s="102">
        <v>5400245426</v>
      </c>
      <c r="D612" s="66" t="s">
        <v>469</v>
      </c>
      <c r="F612" s="102" t="s">
        <v>102</v>
      </c>
      <c r="I612" s="66" t="s">
        <v>432</v>
      </c>
      <c r="J612" s="103"/>
      <c r="K612" s="103"/>
      <c r="N612" s="103">
        <v>0.25</v>
      </c>
      <c r="O612" s="103">
        <v>0.25</v>
      </c>
      <c r="S612" s="102" t="s">
        <v>433</v>
      </c>
      <c r="T612" s="102" t="s">
        <v>151</v>
      </c>
      <c r="U612" s="102" t="s">
        <v>432</v>
      </c>
    </row>
    <row r="613" spans="1:21">
      <c r="A613" t="s">
        <v>430</v>
      </c>
      <c r="B613" s="65">
        <v>45822</v>
      </c>
      <c r="C613" s="102">
        <v>5400245426</v>
      </c>
      <c r="D613" s="66" t="s">
        <v>472</v>
      </c>
      <c r="F613" s="102" t="s">
        <v>107</v>
      </c>
      <c r="I613" s="66" t="s">
        <v>432</v>
      </c>
      <c r="J613" s="103"/>
      <c r="K613" s="103"/>
      <c r="N613" s="103">
        <v>0.25</v>
      </c>
      <c r="O613" s="103">
        <v>0.25</v>
      </c>
      <c r="S613" s="102" t="s">
        <v>433</v>
      </c>
      <c r="T613" s="102" t="s">
        <v>151</v>
      </c>
      <c r="U613" s="102" t="s">
        <v>432</v>
      </c>
    </row>
    <row r="614" spans="1:21">
      <c r="A614" t="s">
        <v>430</v>
      </c>
      <c r="B614" s="65">
        <v>45822</v>
      </c>
      <c r="C614" s="102">
        <v>5400257843</v>
      </c>
      <c r="D614" s="66" t="s">
        <v>472</v>
      </c>
      <c r="F614" s="102" t="s">
        <v>107</v>
      </c>
      <c r="I614" s="66" t="s">
        <v>432</v>
      </c>
      <c r="J614" s="103"/>
      <c r="K614" s="103"/>
      <c r="N614" s="103">
        <v>0.28125</v>
      </c>
      <c r="O614" s="103">
        <v>0.28125</v>
      </c>
      <c r="S614" s="102" t="s">
        <v>433</v>
      </c>
      <c r="T614" s="102" t="s">
        <v>193</v>
      </c>
      <c r="U614" s="102" t="s">
        <v>432</v>
      </c>
    </row>
    <row r="615" spans="1:21">
      <c r="A615" t="s">
        <v>430</v>
      </c>
      <c r="B615" s="65">
        <v>45822</v>
      </c>
      <c r="C615" s="102">
        <v>5400257843</v>
      </c>
      <c r="D615" s="66" t="s">
        <v>465</v>
      </c>
      <c r="F615" s="102" t="s">
        <v>96</v>
      </c>
      <c r="I615" s="66" t="s">
        <v>432</v>
      </c>
      <c r="J615" s="103"/>
      <c r="K615" s="103"/>
      <c r="N615" s="103">
        <v>0.28125</v>
      </c>
      <c r="O615" s="103">
        <v>0.28125</v>
      </c>
      <c r="S615" s="102" t="s">
        <v>433</v>
      </c>
      <c r="T615" s="102" t="s">
        <v>193</v>
      </c>
      <c r="U615" s="102" t="s">
        <v>432</v>
      </c>
    </row>
    <row r="616" spans="1:21">
      <c r="A616" t="s">
        <v>430</v>
      </c>
      <c r="B616" s="65">
        <v>45822</v>
      </c>
      <c r="C616" s="102">
        <v>404</v>
      </c>
      <c r="D616" s="66" t="s">
        <v>472</v>
      </c>
      <c r="F616" s="102" t="s">
        <v>107</v>
      </c>
      <c r="I616" s="66" t="s">
        <v>432</v>
      </c>
      <c r="J616" s="103"/>
      <c r="K616" s="103"/>
      <c r="N616" s="103">
        <v>1.041666666666667E-2</v>
      </c>
      <c r="O616" s="103">
        <v>1.041666666666667E-2</v>
      </c>
      <c r="S616" s="102" t="s">
        <v>433</v>
      </c>
      <c r="T616" s="102" t="s">
        <v>62</v>
      </c>
      <c r="U616" s="102" t="s">
        <v>432</v>
      </c>
    </row>
    <row r="617" spans="1:21">
      <c r="A617" t="s">
        <v>430</v>
      </c>
      <c r="B617" s="65">
        <v>45822</v>
      </c>
      <c r="C617" s="102">
        <v>404</v>
      </c>
      <c r="D617" s="66" t="s">
        <v>465</v>
      </c>
      <c r="F617" s="102" t="s">
        <v>96</v>
      </c>
      <c r="I617" s="66" t="s">
        <v>432</v>
      </c>
      <c r="J617" s="103"/>
      <c r="K617" s="103"/>
      <c r="N617" s="103">
        <v>1.041666666666667E-2</v>
      </c>
      <c r="O617" s="103">
        <v>1.041666666666667E-2</v>
      </c>
      <c r="S617" s="102" t="s">
        <v>433</v>
      </c>
      <c r="T617" s="102" t="s">
        <v>62</v>
      </c>
      <c r="U617" s="102" t="s">
        <v>432</v>
      </c>
    </row>
    <row r="618" spans="1:21">
      <c r="A618" t="s">
        <v>430</v>
      </c>
      <c r="B618" s="65">
        <v>45824</v>
      </c>
      <c r="C618" s="102">
        <v>404</v>
      </c>
      <c r="D618" s="66" t="s">
        <v>453</v>
      </c>
      <c r="F618" s="102" t="s">
        <v>75</v>
      </c>
      <c r="I618" s="66" t="s">
        <v>432</v>
      </c>
      <c r="J618" s="103"/>
      <c r="K618" s="103"/>
      <c r="O618" s="103">
        <v>2.0833333333333329E-2</v>
      </c>
      <c r="P618" s="103">
        <v>2.0833333333333329E-2</v>
      </c>
      <c r="S618" s="102" t="s">
        <v>433</v>
      </c>
      <c r="T618" s="102" t="s">
        <v>48</v>
      </c>
      <c r="U618" s="102" t="s">
        <v>432</v>
      </c>
    </row>
    <row r="619" spans="1:21">
      <c r="A619" t="s">
        <v>430</v>
      </c>
      <c r="B619" s="65">
        <v>45824</v>
      </c>
      <c r="C619" s="102">
        <v>404</v>
      </c>
      <c r="D619" s="66" t="s">
        <v>439</v>
      </c>
      <c r="F619" s="102" t="s">
        <v>54</v>
      </c>
      <c r="I619" s="66" t="s">
        <v>432</v>
      </c>
      <c r="J619" s="103"/>
      <c r="K619" s="103"/>
      <c r="O619" s="103">
        <v>4.1666666666666657E-2</v>
      </c>
      <c r="P619" s="103">
        <v>4.1666666666666657E-2</v>
      </c>
      <c r="S619" s="102" t="s">
        <v>433</v>
      </c>
      <c r="T619" s="102" t="s">
        <v>48</v>
      </c>
      <c r="U619" s="102" t="s">
        <v>432</v>
      </c>
    </row>
    <row r="620" spans="1:21">
      <c r="A620" t="s">
        <v>430</v>
      </c>
      <c r="B620" s="65">
        <v>45824</v>
      </c>
      <c r="C620" s="102">
        <v>404</v>
      </c>
      <c r="D620" s="66" t="s">
        <v>467</v>
      </c>
      <c r="F620" s="102" t="s">
        <v>99</v>
      </c>
      <c r="I620" s="66" t="s">
        <v>432</v>
      </c>
      <c r="J620" s="103"/>
      <c r="K620" s="103"/>
      <c r="O620" s="103">
        <v>2.0833333333333329E-2</v>
      </c>
      <c r="P620" s="103">
        <v>2.0833333333333329E-2</v>
      </c>
      <c r="S620" s="102" t="s">
        <v>433</v>
      </c>
      <c r="T620" s="102" t="s">
        <v>48</v>
      </c>
      <c r="U620" s="102" t="s">
        <v>432</v>
      </c>
    </row>
    <row r="621" spans="1:21">
      <c r="A621" t="s">
        <v>430</v>
      </c>
      <c r="B621" s="65">
        <v>45824</v>
      </c>
      <c r="C621" s="102">
        <v>404</v>
      </c>
      <c r="D621" s="66" t="s">
        <v>466</v>
      </c>
      <c r="F621" s="102" t="s">
        <v>97</v>
      </c>
      <c r="I621" s="66" t="s">
        <v>432</v>
      </c>
      <c r="J621" s="103"/>
      <c r="K621" s="103"/>
      <c r="O621" s="103">
        <v>2.0833333333333329E-2</v>
      </c>
      <c r="P621" s="103">
        <v>2.0833333333333329E-2</v>
      </c>
      <c r="S621" s="102" t="s">
        <v>433</v>
      </c>
      <c r="T621" s="102" t="s">
        <v>48</v>
      </c>
      <c r="U621" s="102" t="s">
        <v>432</v>
      </c>
    </row>
    <row r="622" spans="1:21">
      <c r="A622" t="s">
        <v>430</v>
      </c>
      <c r="B622" s="65">
        <v>45824</v>
      </c>
      <c r="C622" s="102">
        <v>404</v>
      </c>
      <c r="D622" s="66" t="s">
        <v>464</v>
      </c>
      <c r="F622" s="102" t="s">
        <v>94</v>
      </c>
      <c r="I622" s="66" t="s">
        <v>432</v>
      </c>
      <c r="J622" s="103"/>
      <c r="K622" s="103"/>
      <c r="O622" s="103">
        <v>0.34375</v>
      </c>
      <c r="P622" s="103">
        <v>0.34375</v>
      </c>
      <c r="S622" s="102" t="s">
        <v>433</v>
      </c>
      <c r="T622" s="102" t="s">
        <v>53</v>
      </c>
      <c r="U622" s="102" t="s">
        <v>432</v>
      </c>
    </row>
    <row r="623" spans="1:21">
      <c r="A623" t="s">
        <v>430</v>
      </c>
      <c r="B623" s="65">
        <v>45824</v>
      </c>
      <c r="C623" s="102">
        <v>404</v>
      </c>
      <c r="D623" s="66" t="s">
        <v>456</v>
      </c>
      <c r="F623" s="102" t="s">
        <v>81</v>
      </c>
      <c r="I623" s="66" t="s">
        <v>432</v>
      </c>
      <c r="J623" s="103"/>
      <c r="K623" s="103"/>
      <c r="O623" s="103">
        <v>0.34375</v>
      </c>
      <c r="P623" s="103">
        <v>0.34375</v>
      </c>
      <c r="S623" s="102" t="s">
        <v>433</v>
      </c>
      <c r="T623" s="102" t="s">
        <v>53</v>
      </c>
      <c r="U623" s="102" t="s">
        <v>432</v>
      </c>
    </row>
    <row r="624" spans="1:21">
      <c r="A624" t="s">
        <v>430</v>
      </c>
      <c r="B624" s="65">
        <v>45824</v>
      </c>
      <c r="C624" s="102">
        <v>404</v>
      </c>
      <c r="D624" s="66" t="s">
        <v>436</v>
      </c>
      <c r="F624" s="102" t="s">
        <v>50</v>
      </c>
      <c r="I624" s="66" t="s">
        <v>432</v>
      </c>
      <c r="J624" s="103"/>
      <c r="K624" s="103"/>
      <c r="O624" s="103">
        <v>0.34375</v>
      </c>
      <c r="P624" s="103">
        <v>0.34375</v>
      </c>
      <c r="S624" s="102" t="s">
        <v>433</v>
      </c>
      <c r="T624" s="102" t="s">
        <v>53</v>
      </c>
      <c r="U624" s="102" t="s">
        <v>432</v>
      </c>
    </row>
    <row r="625" spans="1:21">
      <c r="A625" t="s">
        <v>430</v>
      </c>
      <c r="B625" s="65">
        <v>45824</v>
      </c>
      <c r="C625" s="102">
        <v>404</v>
      </c>
      <c r="D625" s="66" t="s">
        <v>475</v>
      </c>
      <c r="F625" s="102" t="s">
        <v>110</v>
      </c>
      <c r="I625" s="66" t="s">
        <v>432</v>
      </c>
      <c r="J625" s="103"/>
      <c r="K625" s="103"/>
      <c r="O625" s="103">
        <v>0.34375</v>
      </c>
      <c r="P625" s="103">
        <v>0.34375</v>
      </c>
      <c r="S625" s="102" t="s">
        <v>433</v>
      </c>
      <c r="T625" s="102" t="s">
        <v>53</v>
      </c>
      <c r="U625" s="102" t="s">
        <v>432</v>
      </c>
    </row>
    <row r="626" spans="1:21">
      <c r="A626" t="s">
        <v>430</v>
      </c>
      <c r="B626" s="65">
        <v>45824</v>
      </c>
      <c r="C626" s="102">
        <v>404</v>
      </c>
      <c r="D626" s="66" t="s">
        <v>449</v>
      </c>
      <c r="F626" s="102" t="s">
        <v>68</v>
      </c>
      <c r="I626" s="66" t="s">
        <v>432</v>
      </c>
      <c r="J626" s="103"/>
      <c r="K626" s="103"/>
      <c r="O626" s="103">
        <v>0.34375</v>
      </c>
      <c r="P626" s="103">
        <v>0.34375</v>
      </c>
      <c r="S626" s="102" t="s">
        <v>433</v>
      </c>
      <c r="T626" s="102" t="s">
        <v>53</v>
      </c>
      <c r="U626" s="102" t="s">
        <v>432</v>
      </c>
    </row>
    <row r="627" spans="1:21">
      <c r="A627" t="s">
        <v>430</v>
      </c>
      <c r="B627" s="65">
        <v>45824</v>
      </c>
      <c r="C627" s="102">
        <v>404</v>
      </c>
      <c r="D627" s="66" t="s">
        <v>442</v>
      </c>
      <c r="F627" s="102" t="s">
        <v>194</v>
      </c>
      <c r="I627" s="66" t="s">
        <v>432</v>
      </c>
      <c r="J627" s="103"/>
      <c r="K627" s="103"/>
      <c r="O627" s="103">
        <v>0.34375</v>
      </c>
      <c r="Q627" s="103">
        <v>0.34375</v>
      </c>
      <c r="S627" s="102" t="s">
        <v>433</v>
      </c>
      <c r="T627" s="102" t="s">
        <v>22</v>
      </c>
      <c r="U627" s="102" t="s">
        <v>432</v>
      </c>
    </row>
    <row r="628" spans="1:21">
      <c r="A628" t="s">
        <v>430</v>
      </c>
      <c r="B628" s="65">
        <v>45824</v>
      </c>
      <c r="C628" s="102">
        <v>404</v>
      </c>
      <c r="D628" s="66" t="s">
        <v>483</v>
      </c>
      <c r="F628" s="102" t="s">
        <v>143</v>
      </c>
      <c r="I628" s="66" t="s">
        <v>432</v>
      </c>
      <c r="J628" s="103">
        <v>4.1666666666666657E-2</v>
      </c>
      <c r="K628" s="103"/>
      <c r="O628" s="103">
        <v>4.1666666666666657E-2</v>
      </c>
      <c r="S628" s="102" t="s">
        <v>433</v>
      </c>
      <c r="T628" s="102" t="s">
        <v>62</v>
      </c>
      <c r="U628" s="102" t="s">
        <v>432</v>
      </c>
    </row>
    <row r="629" spans="1:21">
      <c r="A629" t="s">
        <v>430</v>
      </c>
      <c r="B629" s="65">
        <v>45824</v>
      </c>
      <c r="C629" s="102">
        <v>5400251030</v>
      </c>
      <c r="D629" s="66" t="s">
        <v>483</v>
      </c>
      <c r="F629" s="102" t="s">
        <v>143</v>
      </c>
      <c r="I629" s="66" t="s">
        <v>432</v>
      </c>
      <c r="J629" s="103"/>
      <c r="K629" s="103">
        <v>0.34375</v>
      </c>
      <c r="O629" s="103">
        <v>0.34375</v>
      </c>
      <c r="S629" s="102" t="s">
        <v>433</v>
      </c>
      <c r="T629" s="102" t="s">
        <v>174</v>
      </c>
      <c r="U629" s="102" t="s">
        <v>432</v>
      </c>
    </row>
    <row r="630" spans="1:21">
      <c r="A630" t="s">
        <v>430</v>
      </c>
      <c r="B630" s="65">
        <v>45824</v>
      </c>
      <c r="C630" s="102">
        <v>5400251030</v>
      </c>
      <c r="D630" s="66" t="s">
        <v>479</v>
      </c>
      <c r="F630" s="102" t="s">
        <v>115</v>
      </c>
      <c r="I630" s="66" t="s">
        <v>432</v>
      </c>
      <c r="J630" s="103"/>
      <c r="K630" s="103">
        <v>0.34375</v>
      </c>
      <c r="O630" s="103">
        <v>0.34375</v>
      </c>
      <c r="S630" s="102" t="s">
        <v>433</v>
      </c>
      <c r="T630" s="102" t="s">
        <v>174</v>
      </c>
      <c r="U630" s="102" t="s">
        <v>432</v>
      </c>
    </row>
    <row r="631" spans="1:21">
      <c r="A631" t="s">
        <v>430</v>
      </c>
      <c r="B631" s="65">
        <v>45824</v>
      </c>
      <c r="C631" s="102">
        <v>5400255112</v>
      </c>
      <c r="D631" s="66" t="s">
        <v>443</v>
      </c>
      <c r="F631" s="102" t="s">
        <v>58</v>
      </c>
      <c r="I631" s="66" t="s">
        <v>432</v>
      </c>
      <c r="J631" s="103"/>
      <c r="K631" s="103">
        <v>0.34375</v>
      </c>
      <c r="O631" s="103">
        <v>0.34375</v>
      </c>
      <c r="S631" s="102" t="s">
        <v>433</v>
      </c>
      <c r="T631" s="102" t="s">
        <v>60</v>
      </c>
      <c r="U631" s="102" t="s">
        <v>432</v>
      </c>
    </row>
    <row r="632" spans="1:21">
      <c r="A632" t="s">
        <v>430</v>
      </c>
      <c r="B632" s="65">
        <v>45824</v>
      </c>
      <c r="C632" s="102">
        <v>5400255112</v>
      </c>
      <c r="D632" s="66" t="s">
        <v>486</v>
      </c>
      <c r="F632" s="102" t="s">
        <v>157</v>
      </c>
      <c r="I632" s="66" t="s">
        <v>432</v>
      </c>
      <c r="J632" s="103"/>
      <c r="K632" s="103">
        <v>0.34375</v>
      </c>
      <c r="O632" s="103">
        <v>0.34375</v>
      </c>
      <c r="S632" s="102" t="s">
        <v>433</v>
      </c>
      <c r="T632" s="102" t="s">
        <v>60</v>
      </c>
      <c r="U632" s="102" t="s">
        <v>432</v>
      </c>
    </row>
    <row r="633" spans="1:21">
      <c r="A633" t="s">
        <v>430</v>
      </c>
      <c r="B633" s="65">
        <v>45824</v>
      </c>
      <c r="C633" s="102">
        <v>5400255930</v>
      </c>
      <c r="D633" s="66" t="s">
        <v>450</v>
      </c>
      <c r="F633" s="102" t="s">
        <v>69</v>
      </c>
      <c r="I633" s="66" t="s">
        <v>432</v>
      </c>
      <c r="J633" s="103"/>
      <c r="K633" s="103">
        <v>0.34375</v>
      </c>
      <c r="O633" s="103">
        <v>0.34375</v>
      </c>
      <c r="S633" s="102" t="s">
        <v>433</v>
      </c>
      <c r="T633" s="102" t="s">
        <v>195</v>
      </c>
      <c r="U633" s="102" t="s">
        <v>432</v>
      </c>
    </row>
    <row r="634" spans="1:21">
      <c r="A634" t="s">
        <v>430</v>
      </c>
      <c r="B634" s="65">
        <v>45824</v>
      </c>
      <c r="C634" s="102">
        <v>5400255930</v>
      </c>
      <c r="D634" s="66" t="s">
        <v>460</v>
      </c>
      <c r="F634" s="102" t="s">
        <v>87</v>
      </c>
      <c r="I634" s="66" t="s">
        <v>432</v>
      </c>
      <c r="J634" s="103"/>
      <c r="K634" s="103">
        <v>0.34375</v>
      </c>
      <c r="O634" s="103">
        <v>0.34375</v>
      </c>
      <c r="S634" s="102" t="s">
        <v>433</v>
      </c>
      <c r="T634" s="102" t="s">
        <v>195</v>
      </c>
      <c r="U634" s="102" t="s">
        <v>432</v>
      </c>
    </row>
    <row r="635" spans="1:21">
      <c r="A635" t="s">
        <v>430</v>
      </c>
      <c r="B635" s="65">
        <v>45824</v>
      </c>
      <c r="C635" s="102">
        <v>5400248537</v>
      </c>
      <c r="D635" s="66" t="s">
        <v>461</v>
      </c>
      <c r="F635" s="102" t="s">
        <v>88</v>
      </c>
      <c r="I635" s="66" t="s">
        <v>432</v>
      </c>
      <c r="J635" s="103"/>
      <c r="K635" s="103">
        <v>0.17708333333333329</v>
      </c>
      <c r="M635" s="103"/>
      <c r="O635" s="103">
        <v>0.17708333333333329</v>
      </c>
      <c r="S635" s="102" t="s">
        <v>433</v>
      </c>
      <c r="T635" s="102" t="s">
        <v>172</v>
      </c>
      <c r="U635" s="102" t="s">
        <v>432</v>
      </c>
    </row>
    <row r="636" spans="1:21">
      <c r="A636" t="s">
        <v>430</v>
      </c>
      <c r="B636" s="65">
        <v>45824</v>
      </c>
      <c r="C636" s="102">
        <v>5400261041</v>
      </c>
      <c r="D636" s="66" t="s">
        <v>462</v>
      </c>
      <c r="F636" s="102" t="s">
        <v>89</v>
      </c>
      <c r="I636" s="66" t="s">
        <v>432</v>
      </c>
      <c r="J636" s="103"/>
      <c r="K636" s="103">
        <v>0.34375</v>
      </c>
      <c r="O636" s="103">
        <v>0.34375</v>
      </c>
      <c r="S636" s="102" t="s">
        <v>433</v>
      </c>
      <c r="T636" s="102" t="s">
        <v>90</v>
      </c>
      <c r="U636" s="102" t="s">
        <v>432</v>
      </c>
    </row>
    <row r="637" spans="1:21">
      <c r="A637" t="s">
        <v>430</v>
      </c>
      <c r="B637" s="65">
        <v>45824</v>
      </c>
      <c r="C637" s="102">
        <v>5400255114</v>
      </c>
      <c r="D637" s="66" t="s">
        <v>447</v>
      </c>
      <c r="F637" s="102" t="s">
        <v>65</v>
      </c>
      <c r="I637" s="66" t="s">
        <v>432</v>
      </c>
      <c r="J637" s="103"/>
      <c r="K637" s="103">
        <v>0.34375</v>
      </c>
      <c r="O637" s="103">
        <v>0.34375</v>
      </c>
      <c r="S637" s="102" t="s">
        <v>433</v>
      </c>
      <c r="T637" s="102" t="s">
        <v>67</v>
      </c>
      <c r="U637" s="102" t="s">
        <v>432</v>
      </c>
    </row>
    <row r="638" spans="1:21">
      <c r="A638" t="s">
        <v>430</v>
      </c>
      <c r="B638" s="65">
        <v>45824</v>
      </c>
      <c r="C638" s="102">
        <v>5400255114</v>
      </c>
      <c r="D638" s="66" t="s">
        <v>448</v>
      </c>
      <c r="F638" s="102" t="s">
        <v>66</v>
      </c>
      <c r="I638" s="66" t="s">
        <v>432</v>
      </c>
      <c r="J638" s="103"/>
      <c r="K638" s="103">
        <v>0.34375</v>
      </c>
      <c r="O638" s="103">
        <v>0.34375</v>
      </c>
      <c r="S638" s="102" t="s">
        <v>433</v>
      </c>
      <c r="T638" s="102" t="s">
        <v>67</v>
      </c>
      <c r="U638" s="102" t="s">
        <v>432</v>
      </c>
    </row>
    <row r="639" spans="1:21">
      <c r="A639" t="s">
        <v>430</v>
      </c>
      <c r="B639" s="65">
        <v>45824</v>
      </c>
      <c r="C639" s="102">
        <v>5400256458</v>
      </c>
      <c r="D639" s="66" t="s">
        <v>447</v>
      </c>
      <c r="F639" s="102" t="s">
        <v>65</v>
      </c>
      <c r="I639" s="66" t="s">
        <v>432</v>
      </c>
      <c r="J639" s="103"/>
      <c r="K639" s="103">
        <v>4.1666666666666657E-2</v>
      </c>
      <c r="O639" s="103">
        <v>4.1666666666666657E-2</v>
      </c>
      <c r="S639" s="102" t="s">
        <v>433</v>
      </c>
      <c r="T639" s="102" t="s">
        <v>196</v>
      </c>
      <c r="U639" s="102" t="s">
        <v>432</v>
      </c>
    </row>
    <row r="640" spans="1:21">
      <c r="A640" t="s">
        <v>430</v>
      </c>
      <c r="B640" s="65">
        <v>45824</v>
      </c>
      <c r="C640" s="102">
        <v>5400256458</v>
      </c>
      <c r="D640" s="66" t="s">
        <v>448</v>
      </c>
      <c r="F640" s="102" t="s">
        <v>66</v>
      </c>
      <c r="I640" s="66" t="s">
        <v>432</v>
      </c>
      <c r="J640" s="103"/>
      <c r="K640" s="103">
        <v>4.1666666666666657E-2</v>
      </c>
      <c r="O640" s="103">
        <v>4.1666666666666657E-2</v>
      </c>
      <c r="S640" s="102" t="s">
        <v>433</v>
      </c>
      <c r="T640" s="102" t="s">
        <v>196</v>
      </c>
      <c r="U640" s="102" t="s">
        <v>432</v>
      </c>
    </row>
    <row r="641" spans="1:21">
      <c r="A641" t="s">
        <v>430</v>
      </c>
      <c r="B641" s="65">
        <v>45824</v>
      </c>
      <c r="C641" s="102">
        <v>5400256342</v>
      </c>
      <c r="D641" s="66" t="s">
        <v>445</v>
      </c>
      <c r="F641" s="102" t="s">
        <v>63</v>
      </c>
      <c r="I641" s="66" t="s">
        <v>432</v>
      </c>
      <c r="J641" s="103"/>
      <c r="K641" s="103">
        <v>8.3333333333333329E-2</v>
      </c>
      <c r="O641" s="103">
        <v>8.3333333333333329E-2</v>
      </c>
      <c r="S641" s="102" t="s">
        <v>433</v>
      </c>
      <c r="T641" s="102" t="s">
        <v>197</v>
      </c>
      <c r="U641" s="102" t="s">
        <v>432</v>
      </c>
    </row>
    <row r="642" spans="1:21">
      <c r="A642" t="s">
        <v>430</v>
      </c>
      <c r="B642" s="65">
        <v>45824</v>
      </c>
      <c r="C642" s="102">
        <v>5400256342</v>
      </c>
      <c r="D642" s="66" t="s">
        <v>448</v>
      </c>
      <c r="F642" s="102" t="s">
        <v>66</v>
      </c>
      <c r="I642" s="66" t="s">
        <v>432</v>
      </c>
      <c r="J642" s="103"/>
      <c r="K642" s="103">
        <v>8.3333333333333329E-2</v>
      </c>
      <c r="O642" s="103">
        <v>8.3333333333333329E-2</v>
      </c>
      <c r="S642" s="102" t="s">
        <v>433</v>
      </c>
      <c r="T642" s="102" t="s">
        <v>197</v>
      </c>
      <c r="U642" s="102" t="s">
        <v>432</v>
      </c>
    </row>
    <row r="643" spans="1:21">
      <c r="A643" t="s">
        <v>430</v>
      </c>
      <c r="B643" s="65">
        <v>45824</v>
      </c>
      <c r="C643" s="102">
        <v>5400256221</v>
      </c>
      <c r="D643" s="66" t="s">
        <v>451</v>
      </c>
      <c r="F643" s="102" t="s">
        <v>72</v>
      </c>
      <c r="I643" s="66" t="s">
        <v>432</v>
      </c>
      <c r="J643" s="103"/>
      <c r="K643" s="103">
        <v>0.34375</v>
      </c>
      <c r="O643" s="103">
        <v>0.34375</v>
      </c>
      <c r="S643" s="102" t="s">
        <v>433</v>
      </c>
      <c r="T643" s="102" t="s">
        <v>198</v>
      </c>
      <c r="U643" s="102" t="s">
        <v>432</v>
      </c>
    </row>
    <row r="644" spans="1:21">
      <c r="A644" t="s">
        <v>430</v>
      </c>
      <c r="B644" s="65">
        <v>45824</v>
      </c>
      <c r="C644" s="102">
        <v>5400256221</v>
      </c>
      <c r="D644" s="66" t="s">
        <v>452</v>
      </c>
      <c r="F644" s="102" t="s">
        <v>73</v>
      </c>
      <c r="I644" s="66" t="s">
        <v>432</v>
      </c>
      <c r="J644" s="103"/>
      <c r="K644" s="103">
        <v>0.34375</v>
      </c>
      <c r="O644" s="103">
        <v>0.34375</v>
      </c>
      <c r="S644" s="102" t="s">
        <v>433</v>
      </c>
      <c r="T644" s="102" t="s">
        <v>198</v>
      </c>
      <c r="U644" s="102" t="s">
        <v>432</v>
      </c>
    </row>
    <row r="645" spans="1:21">
      <c r="A645" t="s">
        <v>430</v>
      </c>
      <c r="B645" s="65">
        <v>45824</v>
      </c>
      <c r="C645" s="102" t="s">
        <v>137</v>
      </c>
      <c r="D645" s="66" t="s">
        <v>453</v>
      </c>
      <c r="F645" s="102" t="s">
        <v>75</v>
      </c>
      <c r="I645" s="66" t="s">
        <v>432</v>
      </c>
      <c r="J645" s="103"/>
      <c r="K645" s="103">
        <v>8.3333333333333329E-2</v>
      </c>
      <c r="O645" s="103">
        <v>8.3333333333333329E-2</v>
      </c>
      <c r="S645" s="102" t="s">
        <v>433</v>
      </c>
      <c r="T645" s="102" t="s">
        <v>136</v>
      </c>
      <c r="U645" s="102" t="s">
        <v>432</v>
      </c>
    </row>
    <row r="646" spans="1:21">
      <c r="A646" t="s">
        <v>430</v>
      </c>
      <c r="B646" s="65">
        <v>45824</v>
      </c>
      <c r="C646" s="102" t="s">
        <v>137</v>
      </c>
      <c r="D646" s="66" t="s">
        <v>461</v>
      </c>
      <c r="F646" s="102" t="s">
        <v>88</v>
      </c>
      <c r="I646" s="66" t="s">
        <v>432</v>
      </c>
      <c r="J646" s="103"/>
      <c r="K646" s="103">
        <v>8.3333333333333329E-2</v>
      </c>
      <c r="O646" s="103">
        <v>8.3333333333333329E-2</v>
      </c>
      <c r="S646" s="102" t="s">
        <v>433</v>
      </c>
      <c r="T646" s="102" t="s">
        <v>136</v>
      </c>
      <c r="U646" s="102" t="s">
        <v>432</v>
      </c>
    </row>
    <row r="647" spans="1:21">
      <c r="A647" t="s">
        <v>430</v>
      </c>
      <c r="B647" s="65">
        <v>45824</v>
      </c>
      <c r="C647" s="102">
        <v>5400255977</v>
      </c>
      <c r="D647" s="66" t="s">
        <v>445</v>
      </c>
      <c r="F647" s="102" t="s">
        <v>63</v>
      </c>
      <c r="I647" s="66" t="s">
        <v>432</v>
      </c>
      <c r="J647" s="103"/>
      <c r="K647" s="103">
        <v>0.34375</v>
      </c>
      <c r="O647" s="103">
        <v>0.34375</v>
      </c>
      <c r="S647" s="102" t="s">
        <v>433</v>
      </c>
      <c r="T647" s="102" t="s">
        <v>177</v>
      </c>
      <c r="U647" s="102" t="s">
        <v>432</v>
      </c>
    </row>
    <row r="648" spans="1:21">
      <c r="A648" t="s">
        <v>430</v>
      </c>
      <c r="B648" s="65">
        <v>45824</v>
      </c>
      <c r="C648" s="102">
        <v>5400255977</v>
      </c>
      <c r="D648" s="66" t="s">
        <v>446</v>
      </c>
      <c r="F648" s="102" t="s">
        <v>64</v>
      </c>
      <c r="I648" s="66" t="s">
        <v>432</v>
      </c>
      <c r="J648" s="103"/>
      <c r="K648" s="103">
        <v>0.34375</v>
      </c>
      <c r="O648" s="103">
        <v>0.34375</v>
      </c>
      <c r="S648" s="102" t="s">
        <v>433</v>
      </c>
      <c r="T648" s="102" t="s">
        <v>177</v>
      </c>
      <c r="U648" s="102" t="s">
        <v>432</v>
      </c>
    </row>
    <row r="649" spans="1:21">
      <c r="A649" t="s">
        <v>430</v>
      </c>
      <c r="B649" s="65">
        <v>45824</v>
      </c>
      <c r="C649" s="102">
        <v>5400255663</v>
      </c>
      <c r="D649" s="66" t="s">
        <v>444</v>
      </c>
      <c r="F649" s="102" t="s">
        <v>59</v>
      </c>
      <c r="I649" s="66" t="s">
        <v>432</v>
      </c>
      <c r="J649" s="103"/>
      <c r="K649" s="103">
        <v>0.34375</v>
      </c>
      <c r="M649" s="103"/>
      <c r="O649" s="103">
        <v>0.34375</v>
      </c>
      <c r="S649" s="102" t="s">
        <v>433</v>
      </c>
      <c r="T649" s="102" t="s">
        <v>168</v>
      </c>
      <c r="U649" s="102" t="s">
        <v>432</v>
      </c>
    </row>
    <row r="650" spans="1:21">
      <c r="A650" t="s">
        <v>430</v>
      </c>
      <c r="B650" s="65">
        <v>45824</v>
      </c>
      <c r="C650" s="102">
        <v>5400255663</v>
      </c>
      <c r="D650" s="66" t="s">
        <v>458</v>
      </c>
      <c r="F650" s="102" t="s">
        <v>84</v>
      </c>
      <c r="I650" s="66" t="s">
        <v>432</v>
      </c>
      <c r="J650" s="103"/>
      <c r="K650" s="103">
        <v>0.34375</v>
      </c>
      <c r="M650" s="103"/>
      <c r="O650" s="103">
        <v>0.34375</v>
      </c>
      <c r="S650" s="102" t="s">
        <v>433</v>
      </c>
      <c r="T650" s="102" t="s">
        <v>168</v>
      </c>
      <c r="U650" s="102" t="s">
        <v>432</v>
      </c>
    </row>
    <row r="651" spans="1:21">
      <c r="A651" t="s">
        <v>430</v>
      </c>
      <c r="B651" s="65">
        <v>45824</v>
      </c>
      <c r="C651" s="102">
        <v>5400256064</v>
      </c>
      <c r="D651" s="66" t="s">
        <v>485</v>
      </c>
      <c r="F651" s="102" t="s">
        <v>155</v>
      </c>
      <c r="I651" s="66" t="s">
        <v>432</v>
      </c>
      <c r="J651" s="103"/>
      <c r="K651" s="103">
        <v>0.34375</v>
      </c>
      <c r="N651" s="103"/>
      <c r="O651" s="103">
        <v>0.34375</v>
      </c>
      <c r="S651" s="102" t="s">
        <v>433</v>
      </c>
      <c r="T651" s="102" t="s">
        <v>189</v>
      </c>
      <c r="U651" s="102" t="s">
        <v>432</v>
      </c>
    </row>
    <row r="652" spans="1:21">
      <c r="A652" t="s">
        <v>430</v>
      </c>
      <c r="B652" s="65">
        <v>45824</v>
      </c>
      <c r="C652" s="102">
        <v>5400256064</v>
      </c>
      <c r="D652" s="66" t="s">
        <v>434</v>
      </c>
      <c r="F652" s="102" t="s">
        <v>43</v>
      </c>
      <c r="I652" s="66" t="s">
        <v>432</v>
      </c>
      <c r="J652" s="103"/>
      <c r="K652" s="103">
        <v>0.34375</v>
      </c>
      <c r="N652" s="103"/>
      <c r="O652" s="103">
        <v>0.34375</v>
      </c>
      <c r="S652" s="102" t="s">
        <v>433</v>
      </c>
      <c r="T652" s="102" t="s">
        <v>189</v>
      </c>
      <c r="U652" s="102" t="s">
        <v>432</v>
      </c>
    </row>
    <row r="653" spans="1:21">
      <c r="A653" t="s">
        <v>430</v>
      </c>
      <c r="B653" s="65">
        <v>45824</v>
      </c>
      <c r="C653" s="102">
        <v>5400243313</v>
      </c>
      <c r="D653" s="66" t="s">
        <v>457</v>
      </c>
      <c r="F653" s="102" t="s">
        <v>82</v>
      </c>
      <c r="I653" s="66" t="s">
        <v>432</v>
      </c>
      <c r="J653" s="103"/>
      <c r="K653" s="103">
        <v>0.34375</v>
      </c>
      <c r="N653" s="103"/>
      <c r="O653" s="103">
        <v>0.34375</v>
      </c>
      <c r="S653" s="102" t="s">
        <v>433</v>
      </c>
      <c r="T653" s="102" t="s">
        <v>145</v>
      </c>
      <c r="U653" s="102" t="s">
        <v>432</v>
      </c>
    </row>
    <row r="654" spans="1:21">
      <c r="A654" t="s">
        <v>430</v>
      </c>
      <c r="B654" s="65">
        <v>45824</v>
      </c>
      <c r="C654" s="102">
        <v>5400243313</v>
      </c>
      <c r="D654" s="66" t="s">
        <v>463</v>
      </c>
      <c r="F654" s="102" t="s">
        <v>92</v>
      </c>
      <c r="I654" s="66" t="s">
        <v>432</v>
      </c>
      <c r="J654" s="103"/>
      <c r="K654" s="103">
        <v>0.34375</v>
      </c>
      <c r="N654" s="103"/>
      <c r="O654" s="103">
        <v>0.34375</v>
      </c>
      <c r="S654" s="102" t="s">
        <v>433</v>
      </c>
      <c r="T654" s="102" t="s">
        <v>145</v>
      </c>
      <c r="U654" s="102" t="s">
        <v>432</v>
      </c>
    </row>
    <row r="655" spans="1:21">
      <c r="A655" t="s">
        <v>430</v>
      </c>
      <c r="B655" s="65">
        <v>45824</v>
      </c>
      <c r="C655" s="102">
        <v>5400254859</v>
      </c>
      <c r="D655" s="66" t="s">
        <v>484</v>
      </c>
      <c r="F655" s="102" t="s">
        <v>144</v>
      </c>
      <c r="I655" s="66" t="s">
        <v>432</v>
      </c>
      <c r="J655" s="103"/>
      <c r="K655" s="103">
        <v>0.34375</v>
      </c>
      <c r="O655" s="103">
        <v>0.34375</v>
      </c>
      <c r="P655" s="103"/>
      <c r="S655" s="102" t="s">
        <v>433</v>
      </c>
      <c r="T655" s="102" t="s">
        <v>199</v>
      </c>
      <c r="U655" s="102" t="s">
        <v>432</v>
      </c>
    </row>
    <row r="656" spans="1:21">
      <c r="A656" t="s">
        <v>430</v>
      </c>
      <c r="B656" s="65">
        <v>45824</v>
      </c>
      <c r="C656" s="102">
        <v>5400254859</v>
      </c>
      <c r="D656" s="66" t="s">
        <v>487</v>
      </c>
      <c r="F656" s="102" t="s">
        <v>162</v>
      </c>
      <c r="I656" s="66" t="s">
        <v>432</v>
      </c>
      <c r="J656" s="103"/>
      <c r="K656" s="103">
        <v>0.34375</v>
      </c>
      <c r="O656" s="103">
        <v>0.34375</v>
      </c>
      <c r="P656" s="103"/>
      <c r="S656" s="102" t="s">
        <v>433</v>
      </c>
      <c r="T656" s="102" t="s">
        <v>199</v>
      </c>
      <c r="U656" s="102" t="s">
        <v>432</v>
      </c>
    </row>
    <row r="657" spans="1:21">
      <c r="A657" t="s">
        <v>430</v>
      </c>
      <c r="B657" s="65">
        <v>45824</v>
      </c>
      <c r="C657" s="102">
        <v>5400255372</v>
      </c>
      <c r="D657" s="66" t="s">
        <v>454</v>
      </c>
      <c r="F657" s="102" t="s">
        <v>77</v>
      </c>
      <c r="I657" s="66" t="s">
        <v>432</v>
      </c>
      <c r="J657" s="103"/>
      <c r="K657" s="103">
        <v>0.34375</v>
      </c>
      <c r="O657" s="103">
        <v>0.34375</v>
      </c>
      <c r="S657" s="102" t="s">
        <v>433</v>
      </c>
      <c r="T657" s="102" t="s">
        <v>79</v>
      </c>
      <c r="U657" s="102" t="s">
        <v>432</v>
      </c>
    </row>
    <row r="658" spans="1:21">
      <c r="A658" t="s">
        <v>430</v>
      </c>
      <c r="B658" s="65">
        <v>45824</v>
      </c>
      <c r="C658" s="102">
        <v>5400255372</v>
      </c>
      <c r="D658" s="66" t="s">
        <v>455</v>
      </c>
      <c r="F658" s="102" t="s">
        <v>78</v>
      </c>
      <c r="I658" s="66" t="s">
        <v>432</v>
      </c>
      <c r="J658" s="103"/>
      <c r="K658" s="103">
        <v>0.34375</v>
      </c>
      <c r="O658" s="103">
        <v>0.34375</v>
      </c>
      <c r="S658" s="102" t="s">
        <v>433</v>
      </c>
      <c r="T658" s="102" t="s">
        <v>79</v>
      </c>
      <c r="U658" s="102" t="s">
        <v>432</v>
      </c>
    </row>
    <row r="659" spans="1:21">
      <c r="A659" t="s">
        <v>430</v>
      </c>
      <c r="B659" s="65">
        <v>45824</v>
      </c>
      <c r="C659" s="102">
        <v>5400256064</v>
      </c>
      <c r="D659" s="66" t="s">
        <v>485</v>
      </c>
      <c r="F659" s="102" t="s">
        <v>155</v>
      </c>
      <c r="I659" s="66" t="s">
        <v>432</v>
      </c>
      <c r="J659" s="103"/>
      <c r="K659" s="103">
        <v>4.1666666666666657E-2</v>
      </c>
      <c r="O659" s="103">
        <v>4.1666666666666657E-2</v>
      </c>
      <c r="P659" s="103"/>
      <c r="S659" s="102" t="s">
        <v>433</v>
      </c>
      <c r="T659" s="102" t="s">
        <v>183</v>
      </c>
      <c r="U659" s="102" t="s">
        <v>432</v>
      </c>
    </row>
    <row r="660" spans="1:21">
      <c r="A660" t="s">
        <v>430</v>
      </c>
      <c r="B660" s="65">
        <v>45824</v>
      </c>
      <c r="C660" s="102">
        <v>5400256064</v>
      </c>
      <c r="D660" s="66" t="s">
        <v>437</v>
      </c>
      <c r="F660" s="102" t="s">
        <v>51</v>
      </c>
      <c r="I660" s="66" t="s">
        <v>432</v>
      </c>
      <c r="J660" s="103"/>
      <c r="K660" s="103">
        <v>0.34375</v>
      </c>
      <c r="O660" s="103">
        <v>0.34375</v>
      </c>
      <c r="P660" s="103"/>
      <c r="S660" s="102" t="s">
        <v>433</v>
      </c>
      <c r="T660" s="102" t="s">
        <v>183</v>
      </c>
      <c r="U660" s="102" t="s">
        <v>432</v>
      </c>
    </row>
    <row r="661" spans="1:21">
      <c r="A661" t="s">
        <v>430</v>
      </c>
      <c r="B661" s="65">
        <v>45824</v>
      </c>
      <c r="C661" s="102">
        <v>5400256064</v>
      </c>
      <c r="D661" s="66" t="s">
        <v>485</v>
      </c>
      <c r="F661" s="102" t="s">
        <v>155</v>
      </c>
      <c r="I661" s="66" t="s">
        <v>432</v>
      </c>
      <c r="J661" s="103"/>
      <c r="K661" s="103">
        <v>6.25E-2</v>
      </c>
      <c r="O661" s="103">
        <v>6.25E-2</v>
      </c>
      <c r="P661" s="103"/>
      <c r="S661" s="102" t="s">
        <v>433</v>
      </c>
      <c r="T661" s="102" t="s">
        <v>183</v>
      </c>
      <c r="U661" s="102" t="s">
        <v>432</v>
      </c>
    </row>
    <row r="662" spans="1:21">
      <c r="A662" t="s">
        <v>430</v>
      </c>
      <c r="B662" s="65">
        <v>45824</v>
      </c>
      <c r="C662" s="102">
        <v>404</v>
      </c>
      <c r="D662" s="66" t="s">
        <v>445</v>
      </c>
      <c r="F662" s="102" t="s">
        <v>63</v>
      </c>
      <c r="I662" s="66" t="s">
        <v>432</v>
      </c>
      <c r="J662" s="103">
        <v>6.25E-2</v>
      </c>
      <c r="K662" s="103"/>
      <c r="O662" s="103">
        <v>6.25E-2</v>
      </c>
      <c r="Q662" s="103"/>
      <c r="S662" s="102" t="s">
        <v>433</v>
      </c>
      <c r="T662" s="102" t="s">
        <v>62</v>
      </c>
      <c r="U662" s="102" t="s">
        <v>432</v>
      </c>
    </row>
    <row r="663" spans="1:21">
      <c r="A663" t="s">
        <v>430</v>
      </c>
      <c r="B663" s="65">
        <v>45824</v>
      </c>
      <c r="C663" s="102">
        <v>404</v>
      </c>
      <c r="D663" s="66" t="s">
        <v>445</v>
      </c>
      <c r="F663" s="102" t="s">
        <v>63</v>
      </c>
      <c r="I663" s="66" t="s">
        <v>432</v>
      </c>
      <c r="J663" s="103">
        <v>2.0833333333333329E-2</v>
      </c>
      <c r="K663" s="103"/>
      <c r="O663" s="103">
        <v>2.0833333333333329E-2</v>
      </c>
      <c r="Q663" s="103"/>
      <c r="S663" s="102" t="s">
        <v>433</v>
      </c>
      <c r="T663" s="102" t="s">
        <v>62</v>
      </c>
      <c r="U663" s="102" t="s">
        <v>432</v>
      </c>
    </row>
    <row r="664" spans="1:21">
      <c r="A664" t="s">
        <v>430</v>
      </c>
      <c r="B664" s="65">
        <v>45824</v>
      </c>
      <c r="C664" s="102">
        <v>404</v>
      </c>
      <c r="D664" s="66" t="s">
        <v>451</v>
      </c>
      <c r="F664" s="102" t="s">
        <v>72</v>
      </c>
      <c r="I664" s="66" t="s">
        <v>432</v>
      </c>
      <c r="J664" s="103">
        <v>2.0833333333333329E-2</v>
      </c>
      <c r="K664" s="103"/>
      <c r="O664" s="103">
        <v>2.0833333333333329E-2</v>
      </c>
      <c r="Q664" s="103"/>
      <c r="S664" s="102" t="s">
        <v>433</v>
      </c>
      <c r="T664" s="102" t="s">
        <v>62</v>
      </c>
      <c r="U664" s="102" t="s">
        <v>432</v>
      </c>
    </row>
    <row r="665" spans="1:21">
      <c r="A665" t="s">
        <v>430</v>
      </c>
      <c r="B665" s="65">
        <v>45824</v>
      </c>
      <c r="C665" s="102">
        <v>404</v>
      </c>
      <c r="D665" s="66" t="s">
        <v>474</v>
      </c>
      <c r="F665" s="102" t="s">
        <v>109</v>
      </c>
      <c r="I665" s="66" t="s">
        <v>432</v>
      </c>
      <c r="J665" s="103">
        <v>0.34375</v>
      </c>
      <c r="K665" s="103"/>
      <c r="M665" s="103">
        <v>2.0833333333333329E-2</v>
      </c>
      <c r="O665" s="103">
        <v>0.36458333333333331</v>
      </c>
      <c r="S665" s="102" t="s">
        <v>433</v>
      </c>
      <c r="T665" s="102" t="s">
        <v>62</v>
      </c>
      <c r="U665" s="102" t="s">
        <v>432</v>
      </c>
    </row>
    <row r="666" spans="1:21">
      <c r="A666" t="s">
        <v>430</v>
      </c>
      <c r="B666" s="65">
        <v>45824</v>
      </c>
      <c r="C666" s="102">
        <v>404</v>
      </c>
      <c r="D666" s="66" t="s">
        <v>441</v>
      </c>
      <c r="F666" s="102" t="s">
        <v>56</v>
      </c>
      <c r="I666" s="66" t="s">
        <v>432</v>
      </c>
      <c r="J666" s="103">
        <v>0.34375</v>
      </c>
      <c r="K666" s="103"/>
      <c r="O666" s="103">
        <v>0.34375</v>
      </c>
      <c r="S666" s="102" t="s">
        <v>433</v>
      </c>
      <c r="T666" s="102" t="s">
        <v>62</v>
      </c>
      <c r="U666" s="102" t="s">
        <v>432</v>
      </c>
    </row>
    <row r="667" spans="1:21">
      <c r="A667" t="s">
        <v>430</v>
      </c>
      <c r="B667" s="65">
        <v>45824</v>
      </c>
      <c r="C667" s="102">
        <v>404</v>
      </c>
      <c r="D667" s="66" t="s">
        <v>477</v>
      </c>
      <c r="F667" s="102" t="s">
        <v>113</v>
      </c>
      <c r="I667" s="66" t="s">
        <v>432</v>
      </c>
      <c r="J667" s="103">
        <v>0.34375</v>
      </c>
      <c r="K667" s="103"/>
      <c r="O667" s="103">
        <v>0.34375</v>
      </c>
      <c r="S667" s="102" t="s">
        <v>433</v>
      </c>
      <c r="T667" s="102" t="s">
        <v>62</v>
      </c>
      <c r="U667" s="102" t="s">
        <v>432</v>
      </c>
    </row>
    <row r="668" spans="1:21">
      <c r="A668" t="s">
        <v>430</v>
      </c>
      <c r="B668" s="65">
        <v>45824</v>
      </c>
      <c r="C668" s="102">
        <v>404</v>
      </c>
      <c r="D668" s="66" t="s">
        <v>476</v>
      </c>
      <c r="F668" s="102" t="s">
        <v>112</v>
      </c>
      <c r="I668" s="66" t="s">
        <v>432</v>
      </c>
      <c r="J668" s="103">
        <v>0.34375</v>
      </c>
      <c r="K668" s="103"/>
      <c r="M668" s="103"/>
      <c r="O668" s="103">
        <v>0.34375</v>
      </c>
      <c r="S668" s="102" t="s">
        <v>433</v>
      </c>
      <c r="T668" s="102" t="s">
        <v>62</v>
      </c>
      <c r="U668" s="102" t="s">
        <v>432</v>
      </c>
    </row>
    <row r="669" spans="1:21">
      <c r="A669" t="s">
        <v>430</v>
      </c>
      <c r="B669" s="65">
        <v>45824</v>
      </c>
      <c r="C669" s="102">
        <v>5400257994</v>
      </c>
      <c r="D669" s="66" t="s">
        <v>471</v>
      </c>
      <c r="F669" s="102" t="s">
        <v>105</v>
      </c>
      <c r="I669" s="66" t="s">
        <v>432</v>
      </c>
      <c r="J669" s="103"/>
      <c r="K669" s="103">
        <v>0.34375</v>
      </c>
      <c r="M669" s="103"/>
      <c r="O669" s="103">
        <v>0.34375</v>
      </c>
      <c r="S669" s="102" t="s">
        <v>433</v>
      </c>
      <c r="T669" s="102" t="s">
        <v>200</v>
      </c>
      <c r="U669" s="102" t="s">
        <v>432</v>
      </c>
    </row>
    <row r="670" spans="1:21">
      <c r="A670" t="s">
        <v>430</v>
      </c>
      <c r="B670" s="65">
        <v>45824</v>
      </c>
      <c r="C670" s="102">
        <v>5400255113</v>
      </c>
      <c r="D670" s="66" t="s">
        <v>469</v>
      </c>
      <c r="F670" s="102" t="s">
        <v>102</v>
      </c>
      <c r="I670" s="66" t="s">
        <v>432</v>
      </c>
      <c r="J670" s="103"/>
      <c r="K670" s="103">
        <v>0.34375</v>
      </c>
      <c r="O670" s="103">
        <v>0.34375</v>
      </c>
      <c r="S670" s="102" t="s">
        <v>433</v>
      </c>
      <c r="T670" s="102" t="s">
        <v>104</v>
      </c>
      <c r="U670" s="102" t="s">
        <v>432</v>
      </c>
    </row>
    <row r="671" spans="1:21">
      <c r="A671" t="s">
        <v>430</v>
      </c>
      <c r="B671" s="65">
        <v>45824</v>
      </c>
      <c r="C671" s="102">
        <v>5400255113</v>
      </c>
      <c r="D671" s="66" t="s">
        <v>470</v>
      </c>
      <c r="F671" s="102" t="s">
        <v>103</v>
      </c>
      <c r="I671" s="66" t="s">
        <v>432</v>
      </c>
      <c r="J671" s="103"/>
      <c r="K671" s="103">
        <v>0.34375</v>
      </c>
      <c r="O671" s="103">
        <v>0.34375</v>
      </c>
      <c r="S671" s="102" t="s">
        <v>433</v>
      </c>
      <c r="T671" s="102" t="s">
        <v>104</v>
      </c>
      <c r="U671" s="102" t="s">
        <v>432</v>
      </c>
    </row>
    <row r="672" spans="1:21">
      <c r="A672" t="s">
        <v>430</v>
      </c>
      <c r="B672" s="65">
        <v>45824</v>
      </c>
      <c r="C672" s="102">
        <v>5400255118</v>
      </c>
      <c r="D672" s="66" t="s">
        <v>465</v>
      </c>
      <c r="F672" s="102" t="s">
        <v>96</v>
      </c>
      <c r="I672" s="66" t="s">
        <v>432</v>
      </c>
      <c r="J672" s="103"/>
      <c r="K672" s="103">
        <v>0.34375</v>
      </c>
      <c r="O672" s="103">
        <v>0.34375</v>
      </c>
      <c r="S672" s="102" t="s">
        <v>433</v>
      </c>
      <c r="T672" s="102" t="s">
        <v>98</v>
      </c>
      <c r="U672" s="102" t="s">
        <v>432</v>
      </c>
    </row>
    <row r="673" spans="1:21">
      <c r="A673" t="s">
        <v>430</v>
      </c>
      <c r="B673" s="65">
        <v>45824</v>
      </c>
      <c r="C673" s="102">
        <v>5400255118</v>
      </c>
      <c r="D673" s="66" t="s">
        <v>438</v>
      </c>
      <c r="F673" s="102" t="s">
        <v>52</v>
      </c>
      <c r="I673" s="66" t="s">
        <v>432</v>
      </c>
      <c r="J673" s="103"/>
      <c r="K673" s="103">
        <v>0.34375</v>
      </c>
      <c r="O673" s="103">
        <v>0.34375</v>
      </c>
      <c r="S673" s="102" t="s">
        <v>433</v>
      </c>
      <c r="T673" s="102" t="s">
        <v>98</v>
      </c>
      <c r="U673" s="102" t="s">
        <v>432</v>
      </c>
    </row>
    <row r="674" spans="1:21">
      <c r="A674" t="s">
        <v>430</v>
      </c>
      <c r="B674" s="65">
        <v>45824</v>
      </c>
      <c r="C674" s="102">
        <v>5400253778</v>
      </c>
      <c r="D674" s="66" t="s">
        <v>467</v>
      </c>
      <c r="F674" s="102" t="s">
        <v>99</v>
      </c>
      <c r="I674" s="66" t="s">
        <v>432</v>
      </c>
      <c r="J674" s="103"/>
      <c r="K674" s="103">
        <v>0.32291666666666669</v>
      </c>
      <c r="O674" s="103">
        <v>0.32291666666666669</v>
      </c>
      <c r="S674" s="102" t="s">
        <v>433</v>
      </c>
      <c r="T674" s="102" t="s">
        <v>101</v>
      </c>
      <c r="U674" s="102" t="s">
        <v>432</v>
      </c>
    </row>
    <row r="675" spans="1:21">
      <c r="A675" t="s">
        <v>430</v>
      </c>
      <c r="B675" s="65">
        <v>45824</v>
      </c>
      <c r="C675" s="102">
        <v>5400253778</v>
      </c>
      <c r="D675" s="66" t="s">
        <v>466</v>
      </c>
      <c r="F675" s="102" t="s">
        <v>97</v>
      </c>
      <c r="I675" s="66" t="s">
        <v>432</v>
      </c>
      <c r="J675" s="103"/>
      <c r="K675" s="103">
        <v>0.32291666666666669</v>
      </c>
      <c r="O675" s="103">
        <v>0.32291666666666669</v>
      </c>
      <c r="S675" s="102" t="s">
        <v>433</v>
      </c>
      <c r="T675" s="102" t="s">
        <v>101</v>
      </c>
      <c r="U675" s="102" t="s">
        <v>432</v>
      </c>
    </row>
    <row r="676" spans="1:21">
      <c r="A676" t="s">
        <v>430</v>
      </c>
      <c r="B676" s="65">
        <v>45824</v>
      </c>
      <c r="C676" s="102">
        <v>5400255115</v>
      </c>
      <c r="D676" s="66" t="s">
        <v>468</v>
      </c>
      <c r="F676" s="102" t="s">
        <v>100</v>
      </c>
      <c r="I676" s="66" t="s">
        <v>432</v>
      </c>
      <c r="J676" s="103"/>
      <c r="K676" s="103">
        <v>0.34375</v>
      </c>
      <c r="O676" s="103">
        <v>0.34375</v>
      </c>
      <c r="S676" s="102" t="s">
        <v>433</v>
      </c>
      <c r="T676" s="102" t="s">
        <v>95</v>
      </c>
      <c r="U676" s="102" t="s">
        <v>432</v>
      </c>
    </row>
    <row r="677" spans="1:21">
      <c r="A677" t="s">
        <v>430</v>
      </c>
      <c r="B677" s="65">
        <v>45824</v>
      </c>
      <c r="C677" s="102">
        <v>5400255115</v>
      </c>
      <c r="D677" s="66" t="s">
        <v>472</v>
      </c>
      <c r="F677" s="102" t="s">
        <v>107</v>
      </c>
      <c r="I677" s="66" t="s">
        <v>432</v>
      </c>
      <c r="J677" s="103"/>
      <c r="K677" s="103">
        <v>0.34375</v>
      </c>
      <c r="O677" s="103">
        <v>0.34375</v>
      </c>
      <c r="S677" s="102" t="s">
        <v>433</v>
      </c>
      <c r="T677" s="102" t="s">
        <v>95</v>
      </c>
      <c r="U677" s="102" t="s">
        <v>432</v>
      </c>
    </row>
    <row r="678" spans="1:21">
      <c r="A678" t="s">
        <v>430</v>
      </c>
      <c r="B678" s="65">
        <v>45824</v>
      </c>
      <c r="C678" s="102">
        <v>5400255115</v>
      </c>
      <c r="D678" s="66" t="s">
        <v>431</v>
      </c>
      <c r="F678" s="102" t="s">
        <v>42</v>
      </c>
      <c r="I678" s="66" t="s">
        <v>432</v>
      </c>
      <c r="J678" s="103"/>
      <c r="K678" s="103">
        <v>0.34375</v>
      </c>
      <c r="O678" s="103">
        <v>0.34375</v>
      </c>
      <c r="S678" s="102" t="s">
        <v>433</v>
      </c>
      <c r="T678" s="102" t="s">
        <v>95</v>
      </c>
      <c r="U678" s="102" t="s">
        <v>432</v>
      </c>
    </row>
    <row r="679" spans="1:21">
      <c r="A679" t="s">
        <v>430</v>
      </c>
      <c r="B679" s="65">
        <v>45824</v>
      </c>
      <c r="C679" s="102">
        <v>5400256523</v>
      </c>
      <c r="D679" s="66" t="s">
        <v>465</v>
      </c>
      <c r="F679" s="102" t="s">
        <v>96</v>
      </c>
      <c r="I679" s="66" t="s">
        <v>432</v>
      </c>
      <c r="J679" s="103"/>
      <c r="K679" s="103">
        <v>0.33333333333333331</v>
      </c>
      <c r="O679" s="103">
        <v>0.33333333333333331</v>
      </c>
      <c r="S679" s="102" t="s">
        <v>433</v>
      </c>
      <c r="T679" s="102" t="s">
        <v>201</v>
      </c>
      <c r="U679" s="102" t="s">
        <v>432</v>
      </c>
    </row>
    <row r="680" spans="1:21">
      <c r="A680" t="s">
        <v>430</v>
      </c>
      <c r="B680" s="65">
        <v>45824</v>
      </c>
      <c r="C680" s="102">
        <v>5400256523</v>
      </c>
      <c r="D680" s="66" t="s">
        <v>434</v>
      </c>
      <c r="F680" s="102" t="s">
        <v>43</v>
      </c>
      <c r="I680" s="66" t="s">
        <v>432</v>
      </c>
      <c r="J680" s="103"/>
      <c r="K680" s="103">
        <v>0.33333333333333331</v>
      </c>
      <c r="O680" s="103">
        <v>0.33333333333333331</v>
      </c>
      <c r="S680" s="102" t="s">
        <v>433</v>
      </c>
      <c r="T680" s="102" t="s">
        <v>201</v>
      </c>
      <c r="U680" s="102" t="s">
        <v>432</v>
      </c>
    </row>
    <row r="681" spans="1:21">
      <c r="A681" t="s">
        <v>430</v>
      </c>
      <c r="B681" s="65">
        <v>45824</v>
      </c>
      <c r="C681" s="102">
        <v>404</v>
      </c>
      <c r="D681" s="66" t="s">
        <v>472</v>
      </c>
      <c r="F681" s="102" t="s">
        <v>107</v>
      </c>
      <c r="I681" s="66" t="s">
        <v>432</v>
      </c>
      <c r="J681" s="103">
        <v>4.1666666666666657E-2</v>
      </c>
      <c r="K681" s="103"/>
      <c r="O681" s="103">
        <v>4.1666666666666657E-2</v>
      </c>
      <c r="S681" s="102" t="s">
        <v>433</v>
      </c>
      <c r="T681" s="102" t="s">
        <v>62</v>
      </c>
      <c r="U681" s="102" t="s">
        <v>432</v>
      </c>
    </row>
    <row r="682" spans="1:21">
      <c r="A682" t="s">
        <v>430</v>
      </c>
      <c r="B682" s="65">
        <v>45824</v>
      </c>
      <c r="C682" s="102">
        <v>404</v>
      </c>
      <c r="D682" s="66" t="s">
        <v>473</v>
      </c>
      <c r="F682" s="102" t="s">
        <v>108</v>
      </c>
      <c r="I682" s="66" t="s">
        <v>432</v>
      </c>
      <c r="J682" s="103">
        <v>0.34375</v>
      </c>
      <c r="K682" s="103"/>
      <c r="O682" s="103">
        <v>0.34375</v>
      </c>
      <c r="S682" s="102" t="s">
        <v>433</v>
      </c>
      <c r="T682" s="102" t="s">
        <v>62</v>
      </c>
      <c r="U682" s="102" t="s">
        <v>432</v>
      </c>
    </row>
    <row r="683" spans="1:21">
      <c r="A683" t="s">
        <v>430</v>
      </c>
      <c r="B683" s="65">
        <v>45824</v>
      </c>
      <c r="C683" s="102">
        <v>404</v>
      </c>
      <c r="D683" s="66" t="s">
        <v>472</v>
      </c>
      <c r="F683" s="102" t="s">
        <v>107</v>
      </c>
      <c r="I683" s="66" t="s">
        <v>432</v>
      </c>
      <c r="J683" s="103">
        <v>0.25</v>
      </c>
      <c r="K683" s="103"/>
      <c r="O683" s="103">
        <v>0.25</v>
      </c>
      <c r="S683" s="102" t="s">
        <v>433</v>
      </c>
      <c r="T683" s="102" t="s">
        <v>62</v>
      </c>
      <c r="U683" s="102" t="s">
        <v>432</v>
      </c>
    </row>
    <row r="684" spans="1:21">
      <c r="A684" t="s">
        <v>430</v>
      </c>
      <c r="B684" s="65">
        <v>45824</v>
      </c>
      <c r="C684" s="102">
        <v>404</v>
      </c>
      <c r="D684" s="66" t="s">
        <v>439</v>
      </c>
      <c r="F684" s="102" t="s">
        <v>54</v>
      </c>
      <c r="I684" s="66" t="s">
        <v>432</v>
      </c>
      <c r="J684" s="103">
        <v>0.30208333333333331</v>
      </c>
      <c r="K684" s="103"/>
      <c r="O684" s="103">
        <v>0.30208333333333331</v>
      </c>
      <c r="S684" s="102" t="s">
        <v>433</v>
      </c>
      <c r="T684" s="102" t="s">
        <v>62</v>
      </c>
      <c r="U684" s="102" t="s">
        <v>432</v>
      </c>
    </row>
    <row r="685" spans="1:21">
      <c r="A685" t="s">
        <v>430</v>
      </c>
      <c r="B685" s="65">
        <v>45824</v>
      </c>
      <c r="C685" s="102">
        <v>5400248537</v>
      </c>
      <c r="D685" s="66" t="s">
        <v>453</v>
      </c>
      <c r="F685" s="102" t="s">
        <v>75</v>
      </c>
      <c r="I685" s="66" t="s">
        <v>432</v>
      </c>
      <c r="J685" s="103"/>
      <c r="K685" s="103">
        <v>8.3333333333333329E-2</v>
      </c>
      <c r="O685" s="103">
        <v>8.3333333333333329E-2</v>
      </c>
      <c r="S685" s="102" t="s">
        <v>433</v>
      </c>
      <c r="T685" s="102" t="s">
        <v>172</v>
      </c>
      <c r="U685" s="102" t="s">
        <v>432</v>
      </c>
    </row>
    <row r="686" spans="1:21">
      <c r="A686" t="s">
        <v>430</v>
      </c>
      <c r="B686" s="65">
        <v>45824</v>
      </c>
      <c r="C686" s="102">
        <v>5400248537</v>
      </c>
      <c r="D686" s="66" t="s">
        <v>461</v>
      </c>
      <c r="F686" s="102" t="s">
        <v>88</v>
      </c>
      <c r="I686" s="66" t="s">
        <v>432</v>
      </c>
      <c r="J686" s="103"/>
      <c r="K686" s="103">
        <v>8.3333333333333329E-2</v>
      </c>
      <c r="O686" s="103">
        <v>8.3333333333333329E-2</v>
      </c>
      <c r="S686" s="102" t="s">
        <v>433</v>
      </c>
      <c r="T686" s="102" t="s">
        <v>172</v>
      </c>
      <c r="U686" s="102" t="s">
        <v>432</v>
      </c>
    </row>
    <row r="687" spans="1:21">
      <c r="A687" t="s">
        <v>430</v>
      </c>
      <c r="B687" s="65">
        <v>45824</v>
      </c>
      <c r="C687" s="102">
        <v>5400248537</v>
      </c>
      <c r="D687" s="66" t="s">
        <v>453</v>
      </c>
      <c r="F687" s="102" t="s">
        <v>75</v>
      </c>
      <c r="I687" s="66" t="s">
        <v>432</v>
      </c>
      <c r="K687" s="103">
        <v>0.15625</v>
      </c>
      <c r="O687" s="103">
        <v>0.15625</v>
      </c>
      <c r="P687" s="103"/>
      <c r="S687" s="102" t="s">
        <v>433</v>
      </c>
      <c r="T687" s="102" t="s">
        <v>172</v>
      </c>
      <c r="U687" s="102" t="s">
        <v>432</v>
      </c>
    </row>
    <row r="688" spans="1:21">
      <c r="A688" t="s">
        <v>430</v>
      </c>
      <c r="B688" s="65">
        <v>45824</v>
      </c>
      <c r="C688" s="102" t="s">
        <v>294</v>
      </c>
      <c r="D688" s="66" t="s">
        <v>478</v>
      </c>
      <c r="F688" s="102" t="s">
        <v>114</v>
      </c>
      <c r="I688" s="66" t="s">
        <v>432</v>
      </c>
      <c r="K688" s="103">
        <v>0.34375</v>
      </c>
      <c r="O688" s="103">
        <v>0.34375</v>
      </c>
      <c r="P688" s="103"/>
      <c r="S688" s="102" t="s">
        <v>433</v>
      </c>
      <c r="T688" s="102" t="s">
        <v>156</v>
      </c>
      <c r="U688" s="102" t="s">
        <v>432</v>
      </c>
    </row>
    <row r="689" spans="1:21">
      <c r="A689" t="s">
        <v>430</v>
      </c>
      <c r="B689" s="65">
        <v>45825</v>
      </c>
      <c r="C689" s="102">
        <v>404</v>
      </c>
      <c r="D689" s="66" t="s">
        <v>460</v>
      </c>
      <c r="F689" s="102" t="s">
        <v>87</v>
      </c>
      <c r="I689" s="66" t="s">
        <v>432</v>
      </c>
      <c r="K689" s="103"/>
      <c r="O689" s="103">
        <v>0.13541666666666671</v>
      </c>
      <c r="P689" s="103">
        <v>0.13541666666666671</v>
      </c>
      <c r="S689" s="102" t="s">
        <v>433</v>
      </c>
      <c r="T689" s="102" t="s">
        <v>48</v>
      </c>
      <c r="U689" s="102" t="s">
        <v>432</v>
      </c>
    </row>
    <row r="690" spans="1:21">
      <c r="A690" t="s">
        <v>430</v>
      </c>
      <c r="B690" s="65">
        <v>45825</v>
      </c>
      <c r="C690" s="102">
        <v>404</v>
      </c>
      <c r="D690" s="66" t="s">
        <v>469</v>
      </c>
      <c r="F690" s="102" t="s">
        <v>102</v>
      </c>
      <c r="I690" s="66" t="s">
        <v>432</v>
      </c>
      <c r="K690" s="103"/>
      <c r="O690" s="103">
        <v>4.1666666666666657E-2</v>
      </c>
      <c r="P690" s="103">
        <v>4.1666666666666657E-2</v>
      </c>
      <c r="S690" s="102" t="s">
        <v>433</v>
      </c>
      <c r="T690" s="102" t="s">
        <v>48</v>
      </c>
      <c r="U690" s="102" t="s">
        <v>432</v>
      </c>
    </row>
    <row r="691" spans="1:21">
      <c r="A691" t="s">
        <v>430</v>
      </c>
      <c r="B691" s="65">
        <v>45825</v>
      </c>
      <c r="C691" s="102">
        <v>404</v>
      </c>
      <c r="D691" s="66" t="s">
        <v>456</v>
      </c>
      <c r="F691" s="102" t="s">
        <v>81</v>
      </c>
      <c r="I691" s="66" t="s">
        <v>432</v>
      </c>
      <c r="J691" s="103"/>
      <c r="K691" s="103"/>
      <c r="O691" s="103">
        <v>0.34375</v>
      </c>
      <c r="P691" s="103">
        <v>0.34375</v>
      </c>
      <c r="S691" s="102" t="s">
        <v>433</v>
      </c>
      <c r="T691" s="102" t="s">
        <v>53</v>
      </c>
      <c r="U691" s="102" t="s">
        <v>432</v>
      </c>
    </row>
    <row r="692" spans="1:21">
      <c r="A692" t="s">
        <v>430</v>
      </c>
      <c r="B692" s="65">
        <v>45825</v>
      </c>
      <c r="C692" s="102">
        <v>404</v>
      </c>
      <c r="D692" s="66" t="s">
        <v>443</v>
      </c>
      <c r="F692" s="102" t="s">
        <v>58</v>
      </c>
      <c r="I692" s="66" t="s">
        <v>432</v>
      </c>
      <c r="J692" s="103"/>
      <c r="K692" s="103"/>
      <c r="O692" s="103">
        <v>0.34375</v>
      </c>
      <c r="P692" s="103">
        <v>0.34375</v>
      </c>
      <c r="S692" s="102" t="s">
        <v>433</v>
      </c>
      <c r="T692" s="102" t="s">
        <v>53</v>
      </c>
      <c r="U692" s="102" t="s">
        <v>432</v>
      </c>
    </row>
    <row r="693" spans="1:21">
      <c r="A693" t="s">
        <v>430</v>
      </c>
      <c r="B693" s="65">
        <v>45825</v>
      </c>
      <c r="C693" s="102">
        <v>404</v>
      </c>
      <c r="D693" s="66" t="s">
        <v>434</v>
      </c>
      <c r="F693" s="102" t="s">
        <v>43</v>
      </c>
      <c r="I693" s="66" t="s">
        <v>432</v>
      </c>
      <c r="J693" s="103"/>
      <c r="K693" s="103"/>
      <c r="O693" s="103">
        <v>0.34375</v>
      </c>
      <c r="P693" s="103">
        <v>0.34375</v>
      </c>
      <c r="S693" s="102" t="s">
        <v>433</v>
      </c>
      <c r="T693" s="102" t="s">
        <v>53</v>
      </c>
      <c r="U693" s="102" t="s">
        <v>432</v>
      </c>
    </row>
    <row r="694" spans="1:21">
      <c r="A694" t="s">
        <v>430</v>
      </c>
      <c r="B694" s="65">
        <v>45825</v>
      </c>
      <c r="C694" s="102">
        <v>404</v>
      </c>
      <c r="D694" s="66" t="s">
        <v>436</v>
      </c>
      <c r="F694" s="102" t="s">
        <v>50</v>
      </c>
      <c r="I694" s="66" t="s">
        <v>432</v>
      </c>
      <c r="J694" s="103"/>
      <c r="K694" s="103"/>
      <c r="O694" s="103">
        <v>0.34375</v>
      </c>
      <c r="P694" s="103">
        <v>0.34375</v>
      </c>
      <c r="S694" s="102" t="s">
        <v>433</v>
      </c>
      <c r="T694" s="102" t="s">
        <v>53</v>
      </c>
      <c r="U694" s="102" t="s">
        <v>432</v>
      </c>
    </row>
    <row r="695" spans="1:21">
      <c r="A695" t="s">
        <v>430</v>
      </c>
      <c r="B695" s="65">
        <v>45825</v>
      </c>
      <c r="C695" s="102">
        <v>404</v>
      </c>
      <c r="D695" s="66" t="s">
        <v>486</v>
      </c>
      <c r="F695" s="102" t="s">
        <v>157</v>
      </c>
      <c r="I695" s="66" t="s">
        <v>432</v>
      </c>
      <c r="J695" s="103"/>
      <c r="K695" s="103"/>
      <c r="O695" s="103">
        <v>0.34375</v>
      </c>
      <c r="P695" s="103">
        <v>0.34375</v>
      </c>
      <c r="Q695" s="103"/>
      <c r="S695" s="102" t="s">
        <v>433</v>
      </c>
      <c r="T695" s="102" t="s">
        <v>53</v>
      </c>
      <c r="U695" s="102" t="s">
        <v>432</v>
      </c>
    </row>
    <row r="696" spans="1:21">
      <c r="A696" t="s">
        <v>430</v>
      </c>
      <c r="B696" s="65">
        <v>45825</v>
      </c>
      <c r="C696" s="102">
        <v>404</v>
      </c>
      <c r="D696" s="66" t="s">
        <v>465</v>
      </c>
      <c r="F696" s="102" t="s">
        <v>96</v>
      </c>
      <c r="I696" s="66" t="s">
        <v>432</v>
      </c>
      <c r="J696" s="103"/>
      <c r="K696" s="103"/>
      <c r="O696" s="103">
        <v>0.34375</v>
      </c>
      <c r="P696" s="103">
        <v>0.34375</v>
      </c>
      <c r="Q696" s="103"/>
      <c r="S696" s="102" t="s">
        <v>433</v>
      </c>
      <c r="T696" s="102" t="s">
        <v>53</v>
      </c>
      <c r="U696" s="102" t="s">
        <v>432</v>
      </c>
    </row>
    <row r="697" spans="1:21">
      <c r="A697" t="s">
        <v>430</v>
      </c>
      <c r="B697" s="65">
        <v>45825</v>
      </c>
      <c r="C697" s="102">
        <v>404</v>
      </c>
      <c r="D697" s="66" t="s">
        <v>449</v>
      </c>
      <c r="F697" s="102" t="s">
        <v>68</v>
      </c>
      <c r="I697" s="66" t="s">
        <v>432</v>
      </c>
      <c r="J697" s="103"/>
      <c r="K697" s="103"/>
      <c r="O697" s="103">
        <v>0.34375</v>
      </c>
      <c r="P697" s="103">
        <v>0.34375</v>
      </c>
      <c r="Q697" s="103"/>
      <c r="S697" s="102" t="s">
        <v>433</v>
      </c>
      <c r="T697" s="102" t="s">
        <v>53</v>
      </c>
      <c r="U697" s="102" t="s">
        <v>432</v>
      </c>
    </row>
    <row r="698" spans="1:21">
      <c r="A698" t="s">
        <v>430</v>
      </c>
      <c r="B698" s="65">
        <v>45825</v>
      </c>
      <c r="C698" s="102">
        <v>404</v>
      </c>
      <c r="D698" s="66" t="s">
        <v>448</v>
      </c>
      <c r="F698" s="102" t="s">
        <v>66</v>
      </c>
      <c r="I698" s="66" t="s">
        <v>432</v>
      </c>
      <c r="J698" s="103"/>
      <c r="K698" s="103"/>
      <c r="O698" s="103">
        <v>0.34375</v>
      </c>
      <c r="P698" s="103">
        <v>0.34375</v>
      </c>
      <c r="Q698" s="103"/>
      <c r="S698" s="102" t="s">
        <v>433</v>
      </c>
      <c r="T698" s="102" t="s">
        <v>48</v>
      </c>
      <c r="U698" s="102" t="s">
        <v>432</v>
      </c>
    </row>
    <row r="699" spans="1:21">
      <c r="A699" t="s">
        <v>430</v>
      </c>
      <c r="B699" s="65">
        <v>45825</v>
      </c>
      <c r="C699" s="102">
        <v>5400255372</v>
      </c>
      <c r="D699" s="66" t="s">
        <v>454</v>
      </c>
      <c r="F699" s="102" t="s">
        <v>77</v>
      </c>
      <c r="I699" s="66" t="s">
        <v>432</v>
      </c>
      <c r="J699" s="103"/>
      <c r="K699" s="103">
        <v>0.34375</v>
      </c>
      <c r="O699" s="103">
        <v>0.34375</v>
      </c>
      <c r="S699" s="102" t="s">
        <v>433</v>
      </c>
      <c r="T699" s="102" t="s">
        <v>79</v>
      </c>
      <c r="U699" s="102" t="s">
        <v>432</v>
      </c>
    </row>
    <row r="700" spans="1:21">
      <c r="A700" t="s">
        <v>430</v>
      </c>
      <c r="B700" s="65">
        <v>45825</v>
      </c>
      <c r="C700" s="102">
        <v>5400255372</v>
      </c>
      <c r="D700" s="66" t="s">
        <v>455</v>
      </c>
      <c r="F700" s="102" t="s">
        <v>78</v>
      </c>
      <c r="I700" s="66" t="s">
        <v>432</v>
      </c>
      <c r="J700" s="103"/>
      <c r="K700" s="103">
        <v>0.34375</v>
      </c>
      <c r="O700" s="103">
        <v>0.34375</v>
      </c>
      <c r="S700" s="102" t="s">
        <v>433</v>
      </c>
      <c r="T700" s="102" t="s">
        <v>79</v>
      </c>
      <c r="U700" s="102" t="s">
        <v>432</v>
      </c>
    </row>
    <row r="701" spans="1:21">
      <c r="A701" t="s">
        <v>430</v>
      </c>
      <c r="B701" s="65">
        <v>45825</v>
      </c>
      <c r="C701" s="102">
        <v>5400256318</v>
      </c>
      <c r="D701" s="66" t="s">
        <v>450</v>
      </c>
      <c r="F701" s="102" t="s">
        <v>69</v>
      </c>
      <c r="I701" s="66" t="s">
        <v>432</v>
      </c>
      <c r="J701" s="103"/>
      <c r="K701" s="103">
        <v>0.34375</v>
      </c>
      <c r="O701" s="103">
        <v>0.34375</v>
      </c>
      <c r="S701" s="102" t="s">
        <v>433</v>
      </c>
      <c r="T701" s="102" t="s">
        <v>202</v>
      </c>
      <c r="U701" s="102" t="s">
        <v>432</v>
      </c>
    </row>
    <row r="702" spans="1:21">
      <c r="A702" t="s">
        <v>430</v>
      </c>
      <c r="B702" s="65">
        <v>45825</v>
      </c>
      <c r="C702" s="102">
        <v>5400256318</v>
      </c>
      <c r="D702" s="66" t="s">
        <v>460</v>
      </c>
      <c r="F702" s="102" t="s">
        <v>87</v>
      </c>
      <c r="I702" s="66" t="s">
        <v>432</v>
      </c>
      <c r="J702" s="103"/>
      <c r="K702" s="103">
        <v>0.20833333333333329</v>
      </c>
      <c r="O702" s="103">
        <v>0.20833333333333329</v>
      </c>
      <c r="S702" s="102" t="s">
        <v>433</v>
      </c>
      <c r="T702" s="102" t="s">
        <v>202</v>
      </c>
      <c r="U702" s="102" t="s">
        <v>432</v>
      </c>
    </row>
    <row r="703" spans="1:21">
      <c r="A703" t="s">
        <v>430</v>
      </c>
      <c r="B703" s="65">
        <v>45825</v>
      </c>
      <c r="C703" s="102">
        <v>5400256318</v>
      </c>
      <c r="D703" s="66" t="s">
        <v>439</v>
      </c>
      <c r="F703" s="102" t="s">
        <v>54</v>
      </c>
      <c r="I703" s="66" t="s">
        <v>432</v>
      </c>
      <c r="J703" s="103"/>
      <c r="K703" s="103">
        <v>0.125</v>
      </c>
      <c r="O703" s="103">
        <v>0.125</v>
      </c>
      <c r="S703" s="102" t="s">
        <v>433</v>
      </c>
      <c r="T703" s="102" t="s">
        <v>202</v>
      </c>
      <c r="U703" s="102" t="s">
        <v>432</v>
      </c>
    </row>
    <row r="704" spans="1:21">
      <c r="A704" t="s">
        <v>430</v>
      </c>
      <c r="B704" s="65">
        <v>45825</v>
      </c>
      <c r="C704" s="102">
        <v>5400248537</v>
      </c>
      <c r="D704" s="66" t="s">
        <v>453</v>
      </c>
      <c r="F704" s="102" t="s">
        <v>75</v>
      </c>
      <c r="I704" s="66" t="s">
        <v>432</v>
      </c>
      <c r="J704" s="103"/>
      <c r="K704" s="103">
        <v>0.17708333333333329</v>
      </c>
      <c r="O704" s="103">
        <v>0.17708333333333329</v>
      </c>
      <c r="S704" s="102" t="s">
        <v>433</v>
      </c>
      <c r="T704" s="102" t="s">
        <v>172</v>
      </c>
      <c r="U704" s="102" t="s">
        <v>432</v>
      </c>
    </row>
    <row r="705" spans="1:21">
      <c r="A705" t="s">
        <v>430</v>
      </c>
      <c r="B705" s="65">
        <v>45825</v>
      </c>
      <c r="C705" s="102">
        <v>5400248537</v>
      </c>
      <c r="D705" s="66" t="s">
        <v>461</v>
      </c>
      <c r="F705" s="102" t="s">
        <v>88</v>
      </c>
      <c r="I705" s="66" t="s">
        <v>432</v>
      </c>
      <c r="J705" s="103"/>
      <c r="K705" s="103">
        <v>0.17708333333333329</v>
      </c>
      <c r="O705" s="103">
        <v>0.17708333333333329</v>
      </c>
      <c r="S705" s="102" t="s">
        <v>433</v>
      </c>
      <c r="T705" s="102" t="s">
        <v>172</v>
      </c>
      <c r="U705" s="102" t="s">
        <v>432</v>
      </c>
    </row>
    <row r="706" spans="1:21">
      <c r="A706" t="s">
        <v>430</v>
      </c>
      <c r="B706" s="65">
        <v>45825</v>
      </c>
      <c r="C706" s="102">
        <v>5400232107</v>
      </c>
      <c r="D706" s="66" t="s">
        <v>453</v>
      </c>
      <c r="F706" s="102" t="s">
        <v>75</v>
      </c>
      <c r="I706" s="66" t="s">
        <v>432</v>
      </c>
      <c r="J706" s="103"/>
      <c r="K706" s="103">
        <v>0.16666666666666671</v>
      </c>
      <c r="O706" s="103">
        <v>0.16666666666666671</v>
      </c>
      <c r="S706" s="102" t="s">
        <v>433</v>
      </c>
      <c r="T706" s="102" t="s">
        <v>203</v>
      </c>
      <c r="U706" s="102" t="s">
        <v>432</v>
      </c>
    </row>
    <row r="707" spans="1:21">
      <c r="A707" t="s">
        <v>430</v>
      </c>
      <c r="B707" s="65">
        <v>45825</v>
      </c>
      <c r="C707" s="102">
        <v>5400232107</v>
      </c>
      <c r="D707" s="66" t="s">
        <v>461</v>
      </c>
      <c r="F707" s="102" t="s">
        <v>88</v>
      </c>
      <c r="I707" s="66" t="s">
        <v>432</v>
      </c>
      <c r="J707" s="103"/>
      <c r="K707" s="103">
        <v>0.16666666666666671</v>
      </c>
      <c r="O707" s="103">
        <v>0.16666666666666671</v>
      </c>
      <c r="S707" s="102" t="s">
        <v>433</v>
      </c>
      <c r="T707" s="102" t="s">
        <v>203</v>
      </c>
      <c r="U707" s="102" t="s">
        <v>432</v>
      </c>
    </row>
    <row r="708" spans="1:21">
      <c r="A708" t="s">
        <v>430</v>
      </c>
      <c r="B708" s="65">
        <v>45825</v>
      </c>
      <c r="C708" s="102">
        <v>5400232107</v>
      </c>
      <c r="D708" s="66" t="s">
        <v>485</v>
      </c>
      <c r="F708" s="102" t="s">
        <v>155</v>
      </c>
      <c r="I708" s="66" t="s">
        <v>432</v>
      </c>
      <c r="J708" s="103"/>
      <c r="K708" s="103">
        <v>0.34375</v>
      </c>
      <c r="O708" s="103">
        <v>0.34375</v>
      </c>
      <c r="S708" s="102" t="s">
        <v>433</v>
      </c>
      <c r="T708" s="102" t="s">
        <v>204</v>
      </c>
      <c r="U708" s="102" t="s">
        <v>432</v>
      </c>
    </row>
    <row r="709" spans="1:21">
      <c r="A709" t="s">
        <v>430</v>
      </c>
      <c r="B709" s="65">
        <v>45825</v>
      </c>
      <c r="C709" s="102">
        <v>5400232107</v>
      </c>
      <c r="D709" s="66" t="s">
        <v>442</v>
      </c>
      <c r="F709" s="102" t="s">
        <v>57</v>
      </c>
      <c r="I709" s="66" t="s">
        <v>432</v>
      </c>
      <c r="J709" s="103"/>
      <c r="K709" s="103">
        <v>0.34375</v>
      </c>
      <c r="O709" s="103">
        <v>0.34375</v>
      </c>
      <c r="S709" s="102" t="s">
        <v>433</v>
      </c>
      <c r="T709" s="102" t="s">
        <v>204</v>
      </c>
      <c r="U709" s="102" t="s">
        <v>432</v>
      </c>
    </row>
    <row r="710" spans="1:21">
      <c r="A710" t="s">
        <v>430</v>
      </c>
      <c r="B710" s="65">
        <v>45825</v>
      </c>
      <c r="C710" s="102">
        <v>5400261041</v>
      </c>
      <c r="D710" s="66" t="s">
        <v>462</v>
      </c>
      <c r="F710" s="102" t="s">
        <v>89</v>
      </c>
      <c r="I710" s="66" t="s">
        <v>432</v>
      </c>
      <c r="J710" s="103"/>
      <c r="K710" s="103">
        <v>0.34375</v>
      </c>
      <c r="O710" s="103">
        <v>0.34375</v>
      </c>
      <c r="S710" s="102" t="s">
        <v>433</v>
      </c>
      <c r="T710" s="102" t="s">
        <v>90</v>
      </c>
      <c r="U710" s="102" t="s">
        <v>432</v>
      </c>
    </row>
    <row r="711" spans="1:21">
      <c r="A711" t="s">
        <v>430</v>
      </c>
      <c r="B711" s="65">
        <v>45825</v>
      </c>
      <c r="C711" s="102">
        <v>5400255114</v>
      </c>
      <c r="D711" s="66" t="s">
        <v>447</v>
      </c>
      <c r="F711" s="102" t="s">
        <v>65</v>
      </c>
      <c r="I711" s="66" t="s">
        <v>432</v>
      </c>
      <c r="J711" s="103"/>
      <c r="K711" s="103">
        <v>0.34375</v>
      </c>
      <c r="O711" s="103">
        <v>0.34375</v>
      </c>
      <c r="S711" s="102" t="s">
        <v>433</v>
      </c>
      <c r="T711" s="102" t="s">
        <v>67</v>
      </c>
      <c r="U711" s="102" t="s">
        <v>432</v>
      </c>
    </row>
    <row r="712" spans="1:21">
      <c r="A712" t="s">
        <v>430</v>
      </c>
      <c r="B712" s="65">
        <v>45825</v>
      </c>
      <c r="C712" s="102">
        <v>5400255114</v>
      </c>
      <c r="D712" s="66" t="s">
        <v>479</v>
      </c>
      <c r="F712" s="102" t="s">
        <v>115</v>
      </c>
      <c r="I712" s="66" t="s">
        <v>432</v>
      </c>
      <c r="J712" s="103"/>
      <c r="K712" s="103">
        <v>0.34375</v>
      </c>
      <c r="O712" s="103">
        <v>0.34375</v>
      </c>
      <c r="S712" s="102" t="s">
        <v>433</v>
      </c>
      <c r="T712" s="102" t="s">
        <v>67</v>
      </c>
      <c r="U712" s="102" t="s">
        <v>432</v>
      </c>
    </row>
    <row r="713" spans="1:21">
      <c r="A713" t="s">
        <v>430</v>
      </c>
      <c r="B713" s="65">
        <v>45825</v>
      </c>
      <c r="C713" s="102">
        <v>5400256064</v>
      </c>
      <c r="D713" s="66" t="s">
        <v>485</v>
      </c>
      <c r="F713" s="102" t="s">
        <v>155</v>
      </c>
      <c r="I713" s="66" t="s">
        <v>432</v>
      </c>
      <c r="J713" s="103"/>
      <c r="K713" s="103">
        <v>6.25E-2</v>
      </c>
      <c r="O713" s="103">
        <v>6.25E-2</v>
      </c>
      <c r="S713" s="102" t="s">
        <v>433</v>
      </c>
      <c r="T713" s="102" t="s">
        <v>183</v>
      </c>
      <c r="U713" s="102" t="s">
        <v>432</v>
      </c>
    </row>
    <row r="714" spans="1:21">
      <c r="A714" t="s">
        <v>430</v>
      </c>
      <c r="B714" s="65">
        <v>45825</v>
      </c>
      <c r="C714" s="102">
        <v>5400256064</v>
      </c>
      <c r="D714" s="66" t="s">
        <v>437</v>
      </c>
      <c r="F714" s="102" t="s">
        <v>51</v>
      </c>
      <c r="I714" s="66" t="s">
        <v>432</v>
      </c>
      <c r="J714" s="103"/>
      <c r="K714" s="103">
        <v>0.34375</v>
      </c>
      <c r="O714" s="103">
        <v>0.34375</v>
      </c>
      <c r="S714" s="102" t="s">
        <v>433</v>
      </c>
      <c r="T714" s="102" t="s">
        <v>183</v>
      </c>
      <c r="U714" s="102" t="s">
        <v>432</v>
      </c>
    </row>
    <row r="715" spans="1:21">
      <c r="A715" t="s">
        <v>430</v>
      </c>
      <c r="B715" s="65">
        <v>45825</v>
      </c>
      <c r="C715" s="102">
        <v>5400256064</v>
      </c>
      <c r="D715" s="66" t="s">
        <v>485</v>
      </c>
      <c r="F715" s="102" t="s">
        <v>155</v>
      </c>
      <c r="I715" s="66" t="s">
        <v>432</v>
      </c>
      <c r="J715" s="103"/>
      <c r="K715" s="103">
        <v>6.25E-2</v>
      </c>
      <c r="O715" s="103">
        <v>6.25E-2</v>
      </c>
      <c r="S715" s="102" t="s">
        <v>433</v>
      </c>
      <c r="T715" s="102" t="s">
        <v>183</v>
      </c>
      <c r="U715" s="102" t="s">
        <v>432</v>
      </c>
    </row>
    <row r="716" spans="1:21">
      <c r="A716" t="s">
        <v>430</v>
      </c>
      <c r="B716" s="65">
        <v>45825</v>
      </c>
      <c r="C716" s="102">
        <v>5400255117</v>
      </c>
      <c r="D716" s="66" t="s">
        <v>445</v>
      </c>
      <c r="F716" s="102" t="s">
        <v>63</v>
      </c>
      <c r="I716" s="66" t="s">
        <v>432</v>
      </c>
      <c r="J716" s="103"/>
      <c r="K716" s="103">
        <v>0.34375</v>
      </c>
      <c r="O716" s="103">
        <v>0.34375</v>
      </c>
      <c r="S716" s="102" t="s">
        <v>433</v>
      </c>
      <c r="T716" s="102" t="s">
        <v>71</v>
      </c>
      <c r="U716" s="102" t="s">
        <v>432</v>
      </c>
    </row>
    <row r="717" spans="1:21">
      <c r="A717" t="s">
        <v>430</v>
      </c>
      <c r="B717" s="65">
        <v>45825</v>
      </c>
      <c r="C717" s="102">
        <v>5400255117</v>
      </c>
      <c r="D717" s="66" t="s">
        <v>446</v>
      </c>
      <c r="F717" s="102" t="s">
        <v>64</v>
      </c>
      <c r="I717" s="66" t="s">
        <v>432</v>
      </c>
      <c r="J717" s="103"/>
      <c r="K717" s="103">
        <v>0.34375</v>
      </c>
      <c r="O717" s="103">
        <v>0.34375</v>
      </c>
      <c r="S717" s="102" t="s">
        <v>433</v>
      </c>
      <c r="T717" s="102" t="s">
        <v>71</v>
      </c>
      <c r="U717" s="102" t="s">
        <v>432</v>
      </c>
    </row>
    <row r="718" spans="1:21">
      <c r="A718" t="s">
        <v>430</v>
      </c>
      <c r="B718" s="65">
        <v>45825</v>
      </c>
      <c r="C718" s="102">
        <v>5400255112</v>
      </c>
      <c r="D718" s="66" t="s">
        <v>451</v>
      </c>
      <c r="F718" s="102" t="s">
        <v>72</v>
      </c>
      <c r="I718" s="66" t="s">
        <v>432</v>
      </c>
      <c r="J718" s="103"/>
      <c r="K718" s="103">
        <v>0.34375</v>
      </c>
      <c r="O718" s="103">
        <v>0.34375</v>
      </c>
      <c r="S718" s="102" t="s">
        <v>433</v>
      </c>
      <c r="T718" s="102" t="s">
        <v>60</v>
      </c>
      <c r="U718" s="102" t="s">
        <v>432</v>
      </c>
    </row>
    <row r="719" spans="1:21">
      <c r="A719" t="s">
        <v>430</v>
      </c>
      <c r="B719" s="65">
        <v>45825</v>
      </c>
      <c r="C719" s="102">
        <v>5400255112</v>
      </c>
      <c r="D719" s="66" t="s">
        <v>452</v>
      </c>
      <c r="F719" s="102" t="s">
        <v>73</v>
      </c>
      <c r="I719" s="66" t="s">
        <v>432</v>
      </c>
      <c r="J719" s="103"/>
      <c r="K719" s="103">
        <v>0.34375</v>
      </c>
      <c r="O719" s="103">
        <v>0.34375</v>
      </c>
      <c r="S719" s="102" t="s">
        <v>433</v>
      </c>
      <c r="T719" s="102" t="s">
        <v>60</v>
      </c>
      <c r="U719" s="102" t="s">
        <v>432</v>
      </c>
    </row>
    <row r="720" spans="1:21">
      <c r="A720" t="s">
        <v>430</v>
      </c>
      <c r="B720" s="65">
        <v>45825</v>
      </c>
      <c r="C720" s="102">
        <v>5400254859</v>
      </c>
      <c r="D720" s="66" t="s">
        <v>483</v>
      </c>
      <c r="F720" s="102" t="s">
        <v>143</v>
      </c>
      <c r="I720" s="66" t="s">
        <v>432</v>
      </c>
      <c r="J720" s="103"/>
      <c r="K720" s="103">
        <v>0.17708333333333329</v>
      </c>
      <c r="O720" s="103">
        <v>0.17708333333333329</v>
      </c>
      <c r="S720" s="102" t="s">
        <v>433</v>
      </c>
      <c r="T720" s="102" t="s">
        <v>199</v>
      </c>
      <c r="U720" s="102" t="s">
        <v>432</v>
      </c>
    </row>
    <row r="721" spans="1:21">
      <c r="A721" t="s">
        <v>430</v>
      </c>
      <c r="B721" s="65">
        <v>45825</v>
      </c>
      <c r="C721" s="102">
        <v>5400254859</v>
      </c>
      <c r="D721" s="66" t="s">
        <v>487</v>
      </c>
      <c r="F721" s="102" t="s">
        <v>162</v>
      </c>
      <c r="I721" s="66" t="s">
        <v>432</v>
      </c>
      <c r="J721" s="103"/>
      <c r="K721" s="103">
        <v>0.17708333333333329</v>
      </c>
      <c r="O721" s="103">
        <v>0.17708333333333329</v>
      </c>
      <c r="S721" s="102" t="s">
        <v>433</v>
      </c>
      <c r="T721" s="102" t="s">
        <v>199</v>
      </c>
      <c r="U721" s="102" t="s">
        <v>432</v>
      </c>
    </row>
    <row r="722" spans="1:21">
      <c r="A722" t="s">
        <v>430</v>
      </c>
      <c r="B722" s="65">
        <v>45825</v>
      </c>
      <c r="C722" s="102">
        <v>5400256591</v>
      </c>
      <c r="D722" s="66" t="s">
        <v>483</v>
      </c>
      <c r="F722" s="102" t="s">
        <v>143</v>
      </c>
      <c r="I722" s="66" t="s">
        <v>432</v>
      </c>
      <c r="J722" s="103"/>
      <c r="K722" s="103">
        <v>0.16666666666666671</v>
      </c>
      <c r="O722" s="103">
        <v>0.16666666666666671</v>
      </c>
      <c r="S722" s="102" t="s">
        <v>433</v>
      </c>
      <c r="T722" s="102" t="s">
        <v>205</v>
      </c>
      <c r="U722" s="102" t="s">
        <v>432</v>
      </c>
    </row>
    <row r="723" spans="1:21">
      <c r="A723" t="s">
        <v>430</v>
      </c>
      <c r="B723" s="65">
        <v>45825</v>
      </c>
      <c r="C723" s="102">
        <v>5400256591</v>
      </c>
      <c r="D723" s="66" t="s">
        <v>487</v>
      </c>
      <c r="F723" s="102" t="s">
        <v>162</v>
      </c>
      <c r="I723" s="66" t="s">
        <v>432</v>
      </c>
      <c r="J723" s="103"/>
      <c r="K723" s="103">
        <v>0.16666666666666671</v>
      </c>
      <c r="O723" s="103">
        <v>0.16666666666666671</v>
      </c>
      <c r="S723" s="102" t="s">
        <v>433</v>
      </c>
      <c r="T723" s="102" t="s">
        <v>205</v>
      </c>
      <c r="U723" s="102" t="s">
        <v>432</v>
      </c>
    </row>
    <row r="724" spans="1:21">
      <c r="A724" t="s">
        <v>430</v>
      </c>
      <c r="B724" s="65">
        <v>45825</v>
      </c>
      <c r="C724" s="102">
        <v>5400243313</v>
      </c>
      <c r="D724" s="66" t="s">
        <v>457</v>
      </c>
      <c r="F724" s="102" t="s">
        <v>82</v>
      </c>
      <c r="I724" s="66" t="s">
        <v>432</v>
      </c>
      <c r="J724" s="103"/>
      <c r="K724" s="103">
        <v>0.34375</v>
      </c>
      <c r="O724" s="103">
        <v>0.34375</v>
      </c>
      <c r="S724" s="102" t="s">
        <v>433</v>
      </c>
      <c r="T724" s="102" t="s">
        <v>145</v>
      </c>
      <c r="U724" s="102" t="s">
        <v>432</v>
      </c>
    </row>
    <row r="725" spans="1:21">
      <c r="A725" t="s">
        <v>430</v>
      </c>
      <c r="B725" s="65">
        <v>45825</v>
      </c>
      <c r="C725" s="102">
        <v>5400243313</v>
      </c>
      <c r="D725" s="66" t="s">
        <v>463</v>
      </c>
      <c r="F725" s="102" t="s">
        <v>92</v>
      </c>
      <c r="I725" s="66" t="s">
        <v>432</v>
      </c>
      <c r="J725" s="103"/>
      <c r="K725" s="103">
        <v>0.34375</v>
      </c>
      <c r="O725" s="103">
        <v>0.34375</v>
      </c>
      <c r="S725" s="102" t="s">
        <v>433</v>
      </c>
      <c r="T725" s="102" t="s">
        <v>145</v>
      </c>
      <c r="U725" s="102" t="s">
        <v>432</v>
      </c>
    </row>
    <row r="726" spans="1:21">
      <c r="A726" t="s">
        <v>430</v>
      </c>
      <c r="B726" s="65">
        <v>45825</v>
      </c>
      <c r="C726" s="102">
        <v>5400254970</v>
      </c>
      <c r="D726" s="66" t="s">
        <v>476</v>
      </c>
      <c r="F726" s="102" t="s">
        <v>112</v>
      </c>
      <c r="I726" s="66" t="s">
        <v>432</v>
      </c>
      <c r="J726" s="103"/>
      <c r="K726" s="103">
        <v>4.1666666666666657E-2</v>
      </c>
      <c r="O726" s="103">
        <v>4.1666666666666657E-2</v>
      </c>
      <c r="S726" s="102" t="s">
        <v>433</v>
      </c>
      <c r="T726" s="102" t="s">
        <v>83</v>
      </c>
      <c r="U726" s="102" t="s">
        <v>432</v>
      </c>
    </row>
    <row r="727" spans="1:21">
      <c r="A727" t="s">
        <v>430</v>
      </c>
      <c r="B727" s="65">
        <v>45825</v>
      </c>
      <c r="C727" s="102">
        <v>5400254970</v>
      </c>
      <c r="D727" s="66" t="s">
        <v>439</v>
      </c>
      <c r="F727" s="102" t="s">
        <v>54</v>
      </c>
      <c r="I727" s="66" t="s">
        <v>432</v>
      </c>
      <c r="J727" s="103"/>
      <c r="K727" s="103">
        <v>4.1666666666666657E-2</v>
      </c>
      <c r="O727" s="103">
        <v>4.1666666666666657E-2</v>
      </c>
      <c r="S727" s="102" t="s">
        <v>433</v>
      </c>
      <c r="T727" s="102" t="s">
        <v>83</v>
      </c>
      <c r="U727" s="102" t="s">
        <v>432</v>
      </c>
    </row>
    <row r="728" spans="1:21">
      <c r="A728" t="s">
        <v>430</v>
      </c>
      <c r="B728" s="65">
        <v>45825</v>
      </c>
      <c r="C728" s="102">
        <v>5400256342</v>
      </c>
      <c r="D728" s="66" t="s">
        <v>476</v>
      </c>
      <c r="F728" s="102" t="s">
        <v>112</v>
      </c>
      <c r="I728" s="66" t="s">
        <v>432</v>
      </c>
      <c r="J728" s="103"/>
      <c r="K728" s="103">
        <v>4.1666666666666657E-2</v>
      </c>
      <c r="O728" s="103">
        <v>4.1666666666666657E-2</v>
      </c>
      <c r="S728" s="102" t="s">
        <v>433</v>
      </c>
      <c r="T728" s="102" t="s">
        <v>206</v>
      </c>
      <c r="U728" s="102" t="s">
        <v>432</v>
      </c>
    </row>
    <row r="729" spans="1:21">
      <c r="A729" t="s">
        <v>430</v>
      </c>
      <c r="B729" s="65">
        <v>45825</v>
      </c>
      <c r="C729" s="102">
        <v>5400256342</v>
      </c>
      <c r="D729" s="66" t="s">
        <v>439</v>
      </c>
      <c r="F729" s="102" t="s">
        <v>54</v>
      </c>
      <c r="I729" s="66" t="s">
        <v>432</v>
      </c>
      <c r="J729" s="103"/>
      <c r="K729" s="103">
        <v>4.1666666666666657E-2</v>
      </c>
      <c r="O729" s="103">
        <v>4.1666666666666657E-2</v>
      </c>
      <c r="S729" s="102" t="s">
        <v>433</v>
      </c>
      <c r="T729" s="102" t="s">
        <v>206</v>
      </c>
      <c r="U729" s="102" t="s">
        <v>432</v>
      </c>
    </row>
    <row r="730" spans="1:21">
      <c r="A730" t="s">
        <v>430</v>
      </c>
      <c r="B730" s="65">
        <v>45825</v>
      </c>
      <c r="C730" s="102">
        <v>5400256304</v>
      </c>
      <c r="D730" s="66" t="s">
        <v>444</v>
      </c>
      <c r="F730" s="102" t="s">
        <v>59</v>
      </c>
      <c r="I730" s="66" t="s">
        <v>432</v>
      </c>
      <c r="J730" s="103"/>
      <c r="K730" s="103">
        <v>0.34375</v>
      </c>
      <c r="O730" s="103">
        <v>0.34375</v>
      </c>
      <c r="S730" s="102" t="s">
        <v>433</v>
      </c>
      <c r="T730" s="102" t="s">
        <v>207</v>
      </c>
      <c r="U730" s="102" t="s">
        <v>432</v>
      </c>
    </row>
    <row r="731" spans="1:21">
      <c r="A731" t="s">
        <v>430</v>
      </c>
      <c r="B731" s="65">
        <v>45825</v>
      </c>
      <c r="C731" s="102">
        <v>5400256304</v>
      </c>
      <c r="D731" s="66" t="s">
        <v>458</v>
      </c>
      <c r="F731" s="102" t="s">
        <v>84</v>
      </c>
      <c r="I731" s="66" t="s">
        <v>432</v>
      </c>
      <c r="J731" s="103"/>
      <c r="K731" s="103">
        <v>0.34375</v>
      </c>
      <c r="O731" s="103">
        <v>0.34375</v>
      </c>
      <c r="S731" s="102" t="s">
        <v>433</v>
      </c>
      <c r="T731" s="102" t="s">
        <v>207</v>
      </c>
      <c r="U731" s="102" t="s">
        <v>432</v>
      </c>
    </row>
    <row r="732" spans="1:21">
      <c r="A732" t="s">
        <v>430</v>
      </c>
      <c r="B732" s="65">
        <v>45825</v>
      </c>
      <c r="C732" s="102">
        <v>5400256301</v>
      </c>
      <c r="D732" s="66" t="s">
        <v>475</v>
      </c>
      <c r="F732" s="102" t="s">
        <v>110</v>
      </c>
      <c r="I732" s="66" t="s">
        <v>432</v>
      </c>
      <c r="J732" s="103"/>
      <c r="K732" s="103">
        <v>0.34375</v>
      </c>
      <c r="O732" s="103">
        <v>0.34375</v>
      </c>
      <c r="S732" s="102" t="s">
        <v>433</v>
      </c>
      <c r="T732" s="102" t="s">
        <v>208</v>
      </c>
      <c r="U732" s="102" t="s">
        <v>432</v>
      </c>
    </row>
    <row r="733" spans="1:21">
      <c r="A733" t="s">
        <v>430</v>
      </c>
      <c r="B733" s="65">
        <v>45825</v>
      </c>
      <c r="C733" s="102">
        <v>5400256301</v>
      </c>
      <c r="D733" s="66" t="s">
        <v>484</v>
      </c>
      <c r="F733" s="102" t="s">
        <v>144</v>
      </c>
      <c r="I733" s="66" t="s">
        <v>432</v>
      </c>
      <c r="J733" s="103"/>
      <c r="K733" s="103">
        <v>0.34375</v>
      </c>
      <c r="O733" s="103">
        <v>0.34375</v>
      </c>
      <c r="S733" s="102" t="s">
        <v>433</v>
      </c>
      <c r="T733" s="102" t="s">
        <v>208</v>
      </c>
      <c r="U733" s="102" t="s">
        <v>432</v>
      </c>
    </row>
    <row r="734" spans="1:21">
      <c r="A734" t="s">
        <v>430</v>
      </c>
      <c r="B734" s="65">
        <v>45825</v>
      </c>
      <c r="C734" s="102">
        <v>5400255113</v>
      </c>
      <c r="D734" s="66" t="s">
        <v>431</v>
      </c>
      <c r="F734" s="102" t="s">
        <v>42</v>
      </c>
      <c r="I734" s="66" t="s">
        <v>432</v>
      </c>
      <c r="J734" s="103"/>
      <c r="K734" s="103">
        <v>0.34375</v>
      </c>
      <c r="O734" s="103">
        <v>0.34375</v>
      </c>
      <c r="S734" s="102" t="s">
        <v>433</v>
      </c>
      <c r="T734" s="102" t="s">
        <v>104</v>
      </c>
      <c r="U734" s="102" t="s">
        <v>432</v>
      </c>
    </row>
    <row r="735" spans="1:21">
      <c r="A735" t="s">
        <v>430</v>
      </c>
      <c r="B735" s="65">
        <v>45825</v>
      </c>
      <c r="C735" s="102">
        <v>5400255113</v>
      </c>
      <c r="D735" s="66" t="s">
        <v>464</v>
      </c>
      <c r="F735" s="102" t="s">
        <v>94</v>
      </c>
      <c r="I735" s="66" t="s">
        <v>432</v>
      </c>
      <c r="J735" s="103"/>
      <c r="K735" s="103">
        <v>0.34375</v>
      </c>
      <c r="O735" s="103">
        <v>0.34375</v>
      </c>
      <c r="S735" s="102" t="s">
        <v>433</v>
      </c>
      <c r="T735" s="102" t="s">
        <v>104</v>
      </c>
      <c r="U735" s="102" t="s">
        <v>432</v>
      </c>
    </row>
    <row r="736" spans="1:21">
      <c r="A736" t="s">
        <v>430</v>
      </c>
      <c r="B736" s="65">
        <v>45825</v>
      </c>
      <c r="C736" s="102">
        <v>5400255115</v>
      </c>
      <c r="D736" s="66" t="s">
        <v>469</v>
      </c>
      <c r="F736" s="102" t="s">
        <v>102</v>
      </c>
      <c r="I736" s="66" t="s">
        <v>432</v>
      </c>
      <c r="J736" s="103"/>
      <c r="K736" s="103">
        <v>0.30208333333333331</v>
      </c>
      <c r="M736" s="103"/>
      <c r="O736" s="103">
        <v>0.30208333333333331</v>
      </c>
      <c r="S736" s="102" t="s">
        <v>433</v>
      </c>
      <c r="T736" s="102" t="s">
        <v>95</v>
      </c>
      <c r="U736" s="102" t="s">
        <v>432</v>
      </c>
    </row>
    <row r="737" spans="1:21">
      <c r="A737" t="s">
        <v>430</v>
      </c>
      <c r="B737" s="65">
        <v>45825</v>
      </c>
      <c r="C737" s="102">
        <v>5400255118</v>
      </c>
      <c r="D737" s="66" t="s">
        <v>438</v>
      </c>
      <c r="F737" s="102" t="s">
        <v>52</v>
      </c>
      <c r="I737" s="66" t="s">
        <v>432</v>
      </c>
      <c r="J737" s="103"/>
      <c r="K737" s="103">
        <v>4.1666666666666657E-2</v>
      </c>
      <c r="O737" s="103">
        <v>4.1666666666666657E-2</v>
      </c>
      <c r="S737" s="102" t="s">
        <v>433</v>
      </c>
      <c r="T737" s="102" t="s">
        <v>98</v>
      </c>
      <c r="U737" s="102" t="s">
        <v>432</v>
      </c>
    </row>
    <row r="738" spans="1:21">
      <c r="A738" t="s">
        <v>430</v>
      </c>
      <c r="B738" s="65">
        <v>45825</v>
      </c>
      <c r="C738" s="102">
        <v>5400255115</v>
      </c>
      <c r="D738" s="66" t="s">
        <v>470</v>
      </c>
      <c r="F738" s="102" t="s">
        <v>103</v>
      </c>
      <c r="I738" s="66" t="s">
        <v>432</v>
      </c>
      <c r="J738" s="103"/>
      <c r="K738" s="103">
        <v>0.34375</v>
      </c>
      <c r="O738" s="103">
        <v>0.34375</v>
      </c>
      <c r="S738" s="102" t="s">
        <v>433</v>
      </c>
      <c r="T738" s="102" t="s">
        <v>95</v>
      </c>
      <c r="U738" s="102" t="s">
        <v>432</v>
      </c>
    </row>
    <row r="739" spans="1:21">
      <c r="A739" t="s">
        <v>430</v>
      </c>
      <c r="B739" s="65">
        <v>45825</v>
      </c>
      <c r="C739" s="102">
        <v>5400255118</v>
      </c>
      <c r="D739" s="66" t="s">
        <v>467</v>
      </c>
      <c r="F739" s="102" t="s">
        <v>99</v>
      </c>
      <c r="I739" s="66" t="s">
        <v>432</v>
      </c>
      <c r="J739" s="103"/>
      <c r="K739" s="103">
        <v>0.34375</v>
      </c>
      <c r="M739" s="103"/>
      <c r="O739" s="103">
        <v>0.34375</v>
      </c>
      <c r="S739" s="102" t="s">
        <v>433</v>
      </c>
      <c r="T739" s="102" t="s">
        <v>98</v>
      </c>
      <c r="U739" s="102" t="s">
        <v>432</v>
      </c>
    </row>
    <row r="740" spans="1:21">
      <c r="A740" t="s">
        <v>430</v>
      </c>
      <c r="B740" s="65">
        <v>45825</v>
      </c>
      <c r="C740" s="102">
        <v>5400255118</v>
      </c>
      <c r="D740" s="66" t="s">
        <v>466</v>
      </c>
      <c r="F740" s="102" t="s">
        <v>97</v>
      </c>
      <c r="I740" s="66" t="s">
        <v>432</v>
      </c>
      <c r="J740" s="103"/>
      <c r="K740" s="103">
        <v>0.34375</v>
      </c>
      <c r="M740" s="103"/>
      <c r="O740" s="103">
        <v>0.34375</v>
      </c>
      <c r="S740" s="102" t="s">
        <v>433</v>
      </c>
      <c r="T740" s="102" t="s">
        <v>98</v>
      </c>
      <c r="U740" s="102" t="s">
        <v>432</v>
      </c>
    </row>
    <row r="741" spans="1:21">
      <c r="A741" t="s">
        <v>430</v>
      </c>
      <c r="B741" s="65">
        <v>45825</v>
      </c>
      <c r="C741" s="102">
        <v>5400255113</v>
      </c>
      <c r="D741" s="66" t="s">
        <v>438</v>
      </c>
      <c r="F741" s="102" t="s">
        <v>52</v>
      </c>
      <c r="I741" s="66" t="s">
        <v>432</v>
      </c>
      <c r="J741" s="103"/>
      <c r="K741" s="103">
        <v>0.30208333333333331</v>
      </c>
      <c r="M741" s="103"/>
      <c r="O741" s="103">
        <v>0.30208333333333331</v>
      </c>
      <c r="S741" s="102" t="s">
        <v>433</v>
      </c>
      <c r="T741" s="102" t="s">
        <v>104</v>
      </c>
      <c r="U741" s="102" t="s">
        <v>432</v>
      </c>
    </row>
    <row r="742" spans="1:21">
      <c r="A742" t="s">
        <v>430</v>
      </c>
      <c r="B742" s="65">
        <v>45825</v>
      </c>
      <c r="C742" s="102">
        <v>5400255113</v>
      </c>
      <c r="D742" s="66" t="s">
        <v>468</v>
      </c>
      <c r="F742" s="102" t="s">
        <v>100</v>
      </c>
      <c r="I742" s="66" t="s">
        <v>432</v>
      </c>
      <c r="J742" s="103"/>
      <c r="K742" s="103">
        <v>0.30208333333333331</v>
      </c>
      <c r="M742" s="103"/>
      <c r="O742" s="103">
        <v>0.30208333333333331</v>
      </c>
      <c r="S742" s="102" t="s">
        <v>433</v>
      </c>
      <c r="T742" s="102" t="s">
        <v>104</v>
      </c>
      <c r="U742" s="102" t="s">
        <v>432</v>
      </c>
    </row>
    <row r="743" spans="1:21">
      <c r="A743" t="s">
        <v>430</v>
      </c>
      <c r="B743" s="65">
        <v>45825</v>
      </c>
      <c r="C743" s="102">
        <v>5400257994</v>
      </c>
      <c r="D743" s="66" t="s">
        <v>471</v>
      </c>
      <c r="F743" s="102" t="s">
        <v>105</v>
      </c>
      <c r="I743" s="66" t="s">
        <v>432</v>
      </c>
      <c r="J743" s="103"/>
      <c r="K743" s="103">
        <v>0.34375</v>
      </c>
      <c r="M743" s="103"/>
      <c r="O743" s="103">
        <v>0.34375</v>
      </c>
      <c r="S743" s="102" t="s">
        <v>433</v>
      </c>
      <c r="T743" s="102" t="s">
        <v>209</v>
      </c>
      <c r="U743" s="102" t="s">
        <v>432</v>
      </c>
    </row>
    <row r="744" spans="1:21">
      <c r="A744" t="s">
        <v>430</v>
      </c>
      <c r="B744" s="65">
        <v>45825</v>
      </c>
      <c r="C744" s="102">
        <v>404</v>
      </c>
      <c r="D744" s="66" t="s">
        <v>473</v>
      </c>
      <c r="F744" s="102" t="s">
        <v>108</v>
      </c>
      <c r="I744" s="66" t="s">
        <v>432</v>
      </c>
      <c r="J744" s="103">
        <v>0.34375</v>
      </c>
      <c r="K744" s="103"/>
      <c r="O744" s="103">
        <v>0.34375</v>
      </c>
      <c r="R744" s="103"/>
      <c r="S744" s="102" t="s">
        <v>433</v>
      </c>
      <c r="T744" s="102" t="s">
        <v>62</v>
      </c>
      <c r="U744" s="102" t="s">
        <v>432</v>
      </c>
    </row>
    <row r="745" spans="1:21">
      <c r="A745" t="s">
        <v>430</v>
      </c>
      <c r="B745" s="65">
        <v>45825</v>
      </c>
      <c r="C745" s="102">
        <v>404</v>
      </c>
      <c r="D745" s="66" t="s">
        <v>472</v>
      </c>
      <c r="F745" s="102" t="s">
        <v>107</v>
      </c>
      <c r="I745" s="66" t="s">
        <v>432</v>
      </c>
      <c r="J745" s="103">
        <v>0.34375</v>
      </c>
      <c r="K745" s="103"/>
      <c r="M745" s="103">
        <v>0.125</v>
      </c>
      <c r="O745" s="103">
        <v>0.46875</v>
      </c>
      <c r="R745" s="103"/>
      <c r="S745" s="102" t="s">
        <v>433</v>
      </c>
      <c r="T745" s="102" t="s">
        <v>62</v>
      </c>
      <c r="U745" s="102" t="s">
        <v>432</v>
      </c>
    </row>
    <row r="746" spans="1:21">
      <c r="A746" t="s">
        <v>430</v>
      </c>
      <c r="B746" s="65">
        <v>45825</v>
      </c>
      <c r="C746" s="102" t="s">
        <v>294</v>
      </c>
      <c r="D746" s="66" t="s">
        <v>468</v>
      </c>
      <c r="F746" s="102" t="s">
        <v>100</v>
      </c>
      <c r="I746" s="66" t="s">
        <v>432</v>
      </c>
      <c r="J746" s="103"/>
      <c r="K746" s="103">
        <v>4.1666666666666657E-2</v>
      </c>
      <c r="O746" s="103">
        <v>4.1666666666666657E-2</v>
      </c>
      <c r="R746" s="103"/>
      <c r="S746" s="102" t="s">
        <v>433</v>
      </c>
      <c r="T746" s="102" t="s">
        <v>156</v>
      </c>
      <c r="U746" s="102" t="s">
        <v>432</v>
      </c>
    </row>
    <row r="747" spans="1:21">
      <c r="A747" t="s">
        <v>430</v>
      </c>
      <c r="B747" s="65">
        <v>45825</v>
      </c>
      <c r="C747" s="102" t="s">
        <v>294</v>
      </c>
      <c r="D747" s="66" t="s">
        <v>478</v>
      </c>
      <c r="F747" s="102" t="s">
        <v>114</v>
      </c>
      <c r="I747" s="66" t="s">
        <v>432</v>
      </c>
      <c r="J747" s="103"/>
      <c r="K747" s="103">
        <v>0.34375</v>
      </c>
      <c r="O747" s="103">
        <v>0.34375</v>
      </c>
      <c r="P747" s="103"/>
      <c r="S747" s="102" t="s">
        <v>433</v>
      </c>
      <c r="T747" s="102" t="s">
        <v>156</v>
      </c>
      <c r="U747" s="102" t="s">
        <v>432</v>
      </c>
    </row>
    <row r="748" spans="1:21">
      <c r="A748" t="s">
        <v>430</v>
      </c>
      <c r="B748" s="65">
        <v>45825</v>
      </c>
      <c r="C748" s="102">
        <v>404</v>
      </c>
      <c r="D748" s="66" t="s">
        <v>445</v>
      </c>
      <c r="F748" s="102" t="s">
        <v>63</v>
      </c>
      <c r="I748" s="66" t="s">
        <v>432</v>
      </c>
      <c r="J748" s="103">
        <v>6.25E-2</v>
      </c>
      <c r="K748" s="103"/>
      <c r="O748" s="103">
        <v>6.25E-2</v>
      </c>
      <c r="P748" s="103"/>
      <c r="S748" s="102" t="s">
        <v>433</v>
      </c>
      <c r="T748" s="102" t="s">
        <v>62</v>
      </c>
      <c r="U748" s="102" t="s">
        <v>432</v>
      </c>
    </row>
    <row r="749" spans="1:21">
      <c r="A749" t="s">
        <v>430</v>
      </c>
      <c r="B749" s="65">
        <v>45825</v>
      </c>
      <c r="C749" s="102">
        <v>404</v>
      </c>
      <c r="D749" s="66" t="s">
        <v>445</v>
      </c>
      <c r="F749" s="102" t="s">
        <v>63</v>
      </c>
      <c r="I749" s="66" t="s">
        <v>432</v>
      </c>
      <c r="J749" s="103">
        <v>2.0833333333333329E-2</v>
      </c>
      <c r="K749" s="103"/>
      <c r="O749" s="103">
        <v>2.0833333333333329E-2</v>
      </c>
      <c r="P749" s="103"/>
      <c r="S749" s="102" t="s">
        <v>433</v>
      </c>
      <c r="T749" s="102" t="s">
        <v>62</v>
      </c>
      <c r="U749" s="102" t="s">
        <v>432</v>
      </c>
    </row>
    <row r="750" spans="1:21">
      <c r="A750" t="s">
        <v>430</v>
      </c>
      <c r="B750" s="65">
        <v>45825</v>
      </c>
      <c r="C750" s="102">
        <v>404</v>
      </c>
      <c r="D750" s="66" t="s">
        <v>451</v>
      </c>
      <c r="F750" s="102" t="s">
        <v>72</v>
      </c>
      <c r="I750" s="66" t="s">
        <v>432</v>
      </c>
      <c r="J750" s="103">
        <v>2.0833333333333329E-2</v>
      </c>
      <c r="K750" s="103"/>
      <c r="O750" s="103">
        <v>2.0833333333333329E-2</v>
      </c>
      <c r="P750" s="103"/>
      <c r="S750" s="102" t="s">
        <v>433</v>
      </c>
      <c r="T750" s="102" t="s">
        <v>62</v>
      </c>
      <c r="U750" s="102" t="s">
        <v>432</v>
      </c>
    </row>
    <row r="751" spans="1:21">
      <c r="A751" t="s">
        <v>430</v>
      </c>
      <c r="B751" s="65">
        <v>45825</v>
      </c>
      <c r="C751" s="102">
        <v>404</v>
      </c>
      <c r="D751" s="66" t="s">
        <v>474</v>
      </c>
      <c r="F751" s="102" t="s">
        <v>109</v>
      </c>
      <c r="I751" s="66" t="s">
        <v>432</v>
      </c>
      <c r="J751" s="103">
        <v>0.34375</v>
      </c>
      <c r="K751" s="103"/>
      <c r="M751" s="103">
        <v>4.1666666666666657E-2</v>
      </c>
      <c r="O751" s="103">
        <v>0.38541666666666669</v>
      </c>
      <c r="P751" s="103"/>
      <c r="S751" s="102" t="s">
        <v>433</v>
      </c>
      <c r="T751" s="102" t="s">
        <v>62</v>
      </c>
      <c r="U751" s="102" t="s">
        <v>432</v>
      </c>
    </row>
    <row r="752" spans="1:21">
      <c r="A752" t="s">
        <v>430</v>
      </c>
      <c r="B752" s="65">
        <v>45825</v>
      </c>
      <c r="C752" s="102">
        <v>404</v>
      </c>
      <c r="D752" s="66" t="s">
        <v>441</v>
      </c>
      <c r="F752" s="102" t="s">
        <v>56</v>
      </c>
      <c r="I752" s="66" t="s">
        <v>432</v>
      </c>
      <c r="J752" s="103">
        <v>0.34375</v>
      </c>
      <c r="K752" s="103"/>
      <c r="O752" s="103">
        <v>0.34375</v>
      </c>
      <c r="P752" s="103"/>
      <c r="S752" s="102" t="s">
        <v>433</v>
      </c>
      <c r="T752" s="102" t="s">
        <v>62</v>
      </c>
      <c r="U752" s="102" t="s">
        <v>432</v>
      </c>
    </row>
    <row r="753" spans="1:21">
      <c r="A753" t="s">
        <v>430</v>
      </c>
      <c r="B753" s="65">
        <v>45825</v>
      </c>
      <c r="C753" s="102">
        <v>404</v>
      </c>
      <c r="D753" s="66" t="s">
        <v>477</v>
      </c>
      <c r="F753" s="102" t="s">
        <v>113</v>
      </c>
      <c r="I753" s="66" t="s">
        <v>432</v>
      </c>
      <c r="J753" s="103">
        <v>0.34375</v>
      </c>
      <c r="K753" s="103"/>
      <c r="O753" s="103">
        <v>0.34375</v>
      </c>
      <c r="P753" s="103"/>
      <c r="S753" s="102" t="s">
        <v>433</v>
      </c>
      <c r="T753" s="102" t="s">
        <v>62</v>
      </c>
      <c r="U753" s="102" t="s">
        <v>432</v>
      </c>
    </row>
    <row r="754" spans="1:21">
      <c r="A754" t="s">
        <v>430</v>
      </c>
      <c r="B754" s="65">
        <v>45825</v>
      </c>
      <c r="C754" s="102">
        <v>404</v>
      </c>
      <c r="D754" s="66" t="s">
        <v>439</v>
      </c>
      <c r="F754" s="102" t="s">
        <v>54</v>
      </c>
      <c r="I754" s="66" t="s">
        <v>432</v>
      </c>
      <c r="J754" s="103">
        <v>0.13541666666666671</v>
      </c>
      <c r="K754" s="103"/>
      <c r="O754" s="103">
        <v>0.13541666666666671</v>
      </c>
      <c r="P754" s="103"/>
      <c r="S754" s="102" t="s">
        <v>433</v>
      </c>
      <c r="T754" s="102" t="s">
        <v>62</v>
      </c>
      <c r="U754" s="102" t="s">
        <v>432</v>
      </c>
    </row>
    <row r="755" spans="1:21">
      <c r="A755" t="s">
        <v>430</v>
      </c>
      <c r="B755" s="65">
        <v>45825</v>
      </c>
      <c r="C755" s="102" t="s">
        <v>294</v>
      </c>
      <c r="D755" s="66" t="s">
        <v>475</v>
      </c>
      <c r="F755" s="102" t="s">
        <v>110</v>
      </c>
      <c r="I755" s="66" t="s">
        <v>432</v>
      </c>
      <c r="J755" s="103"/>
      <c r="K755" s="103">
        <v>6.25E-2</v>
      </c>
      <c r="O755" s="103">
        <v>6.25E-2</v>
      </c>
      <c r="P755" s="103"/>
      <c r="S755" s="102" t="s">
        <v>433</v>
      </c>
      <c r="T755" s="102" t="s">
        <v>111</v>
      </c>
      <c r="U755" s="102" t="s">
        <v>432</v>
      </c>
    </row>
    <row r="756" spans="1:21">
      <c r="A756" t="s">
        <v>430</v>
      </c>
      <c r="B756" s="65">
        <v>45825</v>
      </c>
      <c r="C756" s="102" t="s">
        <v>294</v>
      </c>
      <c r="D756" s="66" t="s">
        <v>475</v>
      </c>
      <c r="F756" s="102" t="s">
        <v>110</v>
      </c>
      <c r="I756" s="66" t="s">
        <v>432</v>
      </c>
      <c r="J756" s="103"/>
      <c r="K756" s="103">
        <v>2.0833333333333329E-2</v>
      </c>
      <c r="O756" s="103">
        <v>2.0833333333333329E-2</v>
      </c>
      <c r="P756" s="103"/>
      <c r="S756" s="102" t="s">
        <v>433</v>
      </c>
      <c r="T756" s="102" t="s">
        <v>111</v>
      </c>
      <c r="U756" s="102" t="s">
        <v>432</v>
      </c>
    </row>
    <row r="757" spans="1:21">
      <c r="A757" t="s">
        <v>430</v>
      </c>
      <c r="B757" s="65">
        <v>45825</v>
      </c>
      <c r="C757" s="102">
        <v>404</v>
      </c>
      <c r="D757" s="66" t="s">
        <v>476</v>
      </c>
      <c r="F757" s="102" t="s">
        <v>112</v>
      </c>
      <c r="I757" s="66" t="s">
        <v>432</v>
      </c>
      <c r="J757" s="103">
        <v>0.13541666666666671</v>
      </c>
      <c r="K757" s="103"/>
      <c r="O757" s="103">
        <v>0.13541666666666671</v>
      </c>
      <c r="P757" s="103"/>
      <c r="S757" s="102" t="s">
        <v>433</v>
      </c>
      <c r="T757" s="102" t="s">
        <v>62</v>
      </c>
      <c r="U757" s="102" t="s">
        <v>432</v>
      </c>
    </row>
    <row r="758" spans="1:21">
      <c r="A758" t="s">
        <v>430</v>
      </c>
      <c r="B758" s="65">
        <v>45825</v>
      </c>
      <c r="C758" s="102">
        <v>404</v>
      </c>
      <c r="D758" s="66" t="s">
        <v>476</v>
      </c>
      <c r="F758" s="102" t="s">
        <v>112</v>
      </c>
      <c r="I758" s="66" t="s">
        <v>432</v>
      </c>
      <c r="J758" s="103">
        <v>0.125</v>
      </c>
      <c r="K758" s="103"/>
      <c r="O758" s="103">
        <v>0.125</v>
      </c>
      <c r="P758" s="103"/>
      <c r="S758" s="102" t="s">
        <v>433</v>
      </c>
      <c r="T758" s="102" t="s">
        <v>62</v>
      </c>
      <c r="U758" s="102" t="s">
        <v>432</v>
      </c>
    </row>
    <row r="759" spans="1:21">
      <c r="A759" t="s">
        <v>430</v>
      </c>
      <c r="B759" s="65">
        <v>45826</v>
      </c>
      <c r="C759" s="102">
        <v>5400256064</v>
      </c>
      <c r="D759" s="66" t="s">
        <v>451</v>
      </c>
      <c r="F759" s="102" t="s">
        <v>72</v>
      </c>
      <c r="I759" s="66" t="s">
        <v>432</v>
      </c>
      <c r="J759" s="103"/>
      <c r="K759" s="103">
        <v>0.17708333333333329</v>
      </c>
      <c r="O759" s="103">
        <v>0.17708333333333329</v>
      </c>
      <c r="P759" s="103"/>
      <c r="S759" s="102" t="s">
        <v>433</v>
      </c>
      <c r="T759" s="102" t="s">
        <v>189</v>
      </c>
      <c r="U759" s="102" t="s">
        <v>432</v>
      </c>
    </row>
    <row r="760" spans="1:21">
      <c r="A760" t="s">
        <v>430</v>
      </c>
      <c r="B760" s="65">
        <v>45826</v>
      </c>
      <c r="C760" s="102">
        <v>5400256064</v>
      </c>
      <c r="D760" s="66" t="s">
        <v>452</v>
      </c>
      <c r="F760" s="102" t="s">
        <v>73</v>
      </c>
      <c r="I760" s="66" t="s">
        <v>432</v>
      </c>
      <c r="J760" s="103"/>
      <c r="K760" s="103">
        <v>0.17708333333333329</v>
      </c>
      <c r="O760" s="103">
        <v>0.17708333333333329</v>
      </c>
      <c r="P760" s="103"/>
      <c r="S760" s="102" t="s">
        <v>433</v>
      </c>
      <c r="T760" s="102" t="s">
        <v>189</v>
      </c>
      <c r="U760" s="102" t="s">
        <v>432</v>
      </c>
    </row>
    <row r="761" spans="1:21">
      <c r="A761" t="s">
        <v>430</v>
      </c>
      <c r="B761" s="65">
        <v>45826</v>
      </c>
      <c r="C761" s="102">
        <v>5400256064</v>
      </c>
      <c r="D761" s="66" t="s">
        <v>485</v>
      </c>
      <c r="F761" s="102" t="s">
        <v>155</v>
      </c>
      <c r="I761" s="66" t="s">
        <v>432</v>
      </c>
      <c r="J761" s="103"/>
      <c r="K761" s="103">
        <v>0.17708333333333329</v>
      </c>
      <c r="O761" s="103">
        <v>0.17708333333333329</v>
      </c>
      <c r="P761" s="103"/>
      <c r="Q761" s="103"/>
      <c r="S761" s="102" t="s">
        <v>433</v>
      </c>
      <c r="T761" s="102" t="s">
        <v>189</v>
      </c>
      <c r="U761" s="102" t="s">
        <v>432</v>
      </c>
    </row>
    <row r="762" spans="1:21">
      <c r="A762" t="s">
        <v>430</v>
      </c>
      <c r="B762" s="65">
        <v>45826</v>
      </c>
      <c r="C762" s="102">
        <v>5400256064</v>
      </c>
      <c r="D762" s="66" t="s">
        <v>442</v>
      </c>
      <c r="F762" s="102" t="s">
        <v>57</v>
      </c>
      <c r="I762" s="66" t="s">
        <v>432</v>
      </c>
      <c r="J762" s="103"/>
      <c r="K762" s="103">
        <v>0.17708333333333329</v>
      </c>
      <c r="O762" s="103">
        <v>0.17708333333333329</v>
      </c>
      <c r="P762" s="103"/>
      <c r="Q762" s="103"/>
      <c r="S762" s="102" t="s">
        <v>433</v>
      </c>
      <c r="T762" s="102" t="s">
        <v>189</v>
      </c>
      <c r="U762" s="102" t="s">
        <v>432</v>
      </c>
    </row>
    <row r="763" spans="1:21">
      <c r="A763" t="s">
        <v>430</v>
      </c>
      <c r="B763" s="65">
        <v>45826</v>
      </c>
      <c r="C763" s="102">
        <v>5400256064</v>
      </c>
      <c r="D763" s="66" t="s">
        <v>484</v>
      </c>
      <c r="F763" s="102" t="s">
        <v>144</v>
      </c>
      <c r="I763" s="66" t="s">
        <v>432</v>
      </c>
      <c r="J763" s="103"/>
      <c r="K763" s="103">
        <v>0.17708333333333329</v>
      </c>
      <c r="O763" s="103">
        <v>0.17708333333333329</v>
      </c>
      <c r="P763" s="103"/>
      <c r="Q763" s="103"/>
      <c r="S763" s="102" t="s">
        <v>433</v>
      </c>
      <c r="T763" s="102" t="s">
        <v>189</v>
      </c>
      <c r="U763" s="102" t="s">
        <v>432</v>
      </c>
    </row>
    <row r="764" spans="1:21">
      <c r="A764" t="s">
        <v>430</v>
      </c>
      <c r="B764" s="65">
        <v>45826</v>
      </c>
      <c r="C764" s="102">
        <v>5400254753</v>
      </c>
      <c r="D764" s="66" t="s">
        <v>451</v>
      </c>
      <c r="F764" s="102" t="s">
        <v>72</v>
      </c>
      <c r="I764" s="66" t="s">
        <v>432</v>
      </c>
      <c r="K764" s="103">
        <v>8.3333333333333329E-2</v>
      </c>
      <c r="O764" s="103">
        <v>8.3333333333333329E-2</v>
      </c>
      <c r="P764" s="103"/>
      <c r="S764" s="102" t="s">
        <v>433</v>
      </c>
      <c r="T764" s="102" t="s">
        <v>173</v>
      </c>
      <c r="U764" s="102" t="s">
        <v>432</v>
      </c>
    </row>
    <row r="765" spans="1:21">
      <c r="A765" t="s">
        <v>430</v>
      </c>
      <c r="B765" s="65">
        <v>45826</v>
      </c>
      <c r="C765" s="102">
        <v>5400254753</v>
      </c>
      <c r="D765" s="66" t="s">
        <v>452</v>
      </c>
      <c r="F765" s="102" t="s">
        <v>73</v>
      </c>
      <c r="I765" s="66" t="s">
        <v>432</v>
      </c>
      <c r="K765" s="103">
        <v>8.3333333333333329E-2</v>
      </c>
      <c r="O765" s="103">
        <v>8.3333333333333329E-2</v>
      </c>
      <c r="P765" s="103"/>
      <c r="S765" s="102" t="s">
        <v>433</v>
      </c>
      <c r="T765" s="102" t="s">
        <v>173</v>
      </c>
      <c r="U765" s="102" t="s">
        <v>432</v>
      </c>
    </row>
    <row r="766" spans="1:21">
      <c r="A766" t="s">
        <v>430</v>
      </c>
      <c r="B766" s="65">
        <v>45826</v>
      </c>
      <c r="C766" s="102">
        <v>5400256221</v>
      </c>
      <c r="D766" s="66" t="s">
        <v>451</v>
      </c>
      <c r="F766" s="102" t="s">
        <v>72</v>
      </c>
      <c r="I766" s="66" t="s">
        <v>432</v>
      </c>
      <c r="K766" s="103">
        <v>8.3333333333333329E-2</v>
      </c>
      <c r="O766" s="103">
        <v>8.3333333333333329E-2</v>
      </c>
      <c r="P766" s="103"/>
      <c r="S766" s="102" t="s">
        <v>433</v>
      </c>
      <c r="T766" s="102" t="s">
        <v>198</v>
      </c>
      <c r="U766" s="102" t="s">
        <v>432</v>
      </c>
    </row>
    <row r="767" spans="1:21">
      <c r="A767" t="s">
        <v>430</v>
      </c>
      <c r="B767" s="65">
        <v>45826</v>
      </c>
      <c r="C767" s="102">
        <v>5400256221</v>
      </c>
      <c r="D767" s="66" t="s">
        <v>452</v>
      </c>
      <c r="F767" s="102" t="s">
        <v>73</v>
      </c>
      <c r="I767" s="66" t="s">
        <v>432</v>
      </c>
      <c r="K767" s="103">
        <v>8.3333333333333329E-2</v>
      </c>
      <c r="O767" s="103">
        <v>8.3333333333333329E-2</v>
      </c>
      <c r="P767" s="103"/>
      <c r="S767" s="102" t="s">
        <v>433</v>
      </c>
      <c r="T767" s="102" t="s">
        <v>198</v>
      </c>
      <c r="U767" s="102" t="s">
        <v>432</v>
      </c>
    </row>
    <row r="768" spans="1:21">
      <c r="A768" t="s">
        <v>430</v>
      </c>
      <c r="B768" s="65">
        <v>45826</v>
      </c>
      <c r="C768" s="102">
        <v>5400255113</v>
      </c>
      <c r="D768" s="66" t="s">
        <v>471</v>
      </c>
      <c r="F768" s="102" t="s">
        <v>105</v>
      </c>
      <c r="I768" s="66" t="s">
        <v>432</v>
      </c>
      <c r="K768" s="103">
        <v>0.17708333333333329</v>
      </c>
      <c r="O768" s="103">
        <v>0.17708333333333329</v>
      </c>
      <c r="P768" s="103"/>
      <c r="S768" s="102" t="s">
        <v>433</v>
      </c>
      <c r="T768" s="102" t="s">
        <v>104</v>
      </c>
      <c r="U768" s="102" t="s">
        <v>432</v>
      </c>
    </row>
    <row r="769" spans="1:21">
      <c r="A769" t="s">
        <v>430</v>
      </c>
      <c r="B769" s="65">
        <v>45826</v>
      </c>
      <c r="C769" s="102">
        <v>5400255113</v>
      </c>
      <c r="D769" s="66" t="s">
        <v>431</v>
      </c>
      <c r="F769" s="102" t="s">
        <v>42</v>
      </c>
      <c r="I769" s="66" t="s">
        <v>432</v>
      </c>
      <c r="K769" s="103">
        <v>0.17708333333333329</v>
      </c>
      <c r="O769" s="103">
        <v>0.17708333333333329</v>
      </c>
      <c r="P769" s="103"/>
      <c r="S769" s="102" t="s">
        <v>433</v>
      </c>
      <c r="T769" s="102" t="s">
        <v>104</v>
      </c>
      <c r="U769" s="102" t="s">
        <v>432</v>
      </c>
    </row>
    <row r="770" spans="1:21">
      <c r="A770" t="s">
        <v>430</v>
      </c>
      <c r="B770" s="65">
        <v>45826</v>
      </c>
      <c r="C770" s="102">
        <v>5400255113</v>
      </c>
      <c r="D770" s="66" t="s">
        <v>471</v>
      </c>
      <c r="F770" s="102" t="s">
        <v>105</v>
      </c>
      <c r="I770" s="66" t="s">
        <v>432</v>
      </c>
      <c r="K770" s="103">
        <v>0.16666666666666671</v>
      </c>
      <c r="O770" s="103">
        <v>0.16666666666666671</v>
      </c>
      <c r="P770" s="103"/>
      <c r="S770" s="102" t="s">
        <v>433</v>
      </c>
      <c r="T770" s="102" t="s">
        <v>104</v>
      </c>
      <c r="U770" s="102" t="s">
        <v>432</v>
      </c>
    </row>
    <row r="771" spans="1:21">
      <c r="A771" t="s">
        <v>430</v>
      </c>
      <c r="B771" s="65">
        <v>45826</v>
      </c>
      <c r="C771" s="102">
        <v>5400255113</v>
      </c>
      <c r="D771" s="66" t="s">
        <v>468</v>
      </c>
      <c r="F771" s="102" t="s">
        <v>100</v>
      </c>
      <c r="I771" s="66" t="s">
        <v>432</v>
      </c>
      <c r="K771" s="103">
        <v>0.16666666666666671</v>
      </c>
      <c r="O771" s="103">
        <v>0.16666666666666671</v>
      </c>
      <c r="P771" s="103"/>
      <c r="S771" s="102" t="s">
        <v>433</v>
      </c>
      <c r="T771" s="102" t="s">
        <v>104</v>
      </c>
      <c r="U771" s="102" t="s">
        <v>432</v>
      </c>
    </row>
    <row r="772" spans="1:21">
      <c r="A772" t="s">
        <v>430</v>
      </c>
      <c r="B772" s="65">
        <v>45826</v>
      </c>
      <c r="C772" s="102">
        <v>5400255115</v>
      </c>
      <c r="D772" s="66" t="s">
        <v>469</v>
      </c>
      <c r="F772" s="102" t="s">
        <v>102</v>
      </c>
      <c r="I772" s="66" t="s">
        <v>432</v>
      </c>
      <c r="K772" s="103">
        <v>0.34375</v>
      </c>
      <c r="O772" s="103">
        <v>0.34375</v>
      </c>
      <c r="Q772" s="103"/>
      <c r="S772" s="102" t="s">
        <v>433</v>
      </c>
      <c r="T772" s="102" t="s">
        <v>95</v>
      </c>
      <c r="U772" s="102" t="s">
        <v>432</v>
      </c>
    </row>
    <row r="773" spans="1:21">
      <c r="A773" t="s">
        <v>430</v>
      </c>
      <c r="B773" s="65">
        <v>45826</v>
      </c>
      <c r="C773" s="102">
        <v>5400255115</v>
      </c>
      <c r="D773" s="66" t="s">
        <v>470</v>
      </c>
      <c r="F773" s="102" t="s">
        <v>103</v>
      </c>
      <c r="I773" s="66" t="s">
        <v>432</v>
      </c>
      <c r="K773" s="103">
        <v>0.34375</v>
      </c>
      <c r="O773" s="103">
        <v>0.34375</v>
      </c>
      <c r="Q773" s="103"/>
      <c r="S773" s="102" t="s">
        <v>433</v>
      </c>
      <c r="T773" s="102" t="s">
        <v>95</v>
      </c>
      <c r="U773" s="102" t="s">
        <v>432</v>
      </c>
    </row>
    <row r="774" spans="1:21">
      <c r="A774" t="s">
        <v>430</v>
      </c>
      <c r="B774" s="65">
        <v>45826</v>
      </c>
      <c r="C774" s="102">
        <v>5400255118</v>
      </c>
      <c r="D774" s="66" t="s">
        <v>465</v>
      </c>
      <c r="F774" s="102" t="s">
        <v>96</v>
      </c>
      <c r="I774" s="66" t="s">
        <v>432</v>
      </c>
      <c r="K774" s="103">
        <v>0.34375</v>
      </c>
      <c r="O774" s="103">
        <v>0.34375</v>
      </c>
      <c r="Q774" s="103"/>
      <c r="S774" s="102" t="s">
        <v>433</v>
      </c>
      <c r="T774" s="102" t="s">
        <v>98</v>
      </c>
      <c r="U774" s="102" t="s">
        <v>432</v>
      </c>
    </row>
    <row r="775" spans="1:21">
      <c r="A775" t="s">
        <v>430</v>
      </c>
      <c r="B775" s="65">
        <v>45826</v>
      </c>
      <c r="C775" s="102">
        <v>5400255118</v>
      </c>
      <c r="D775" s="66" t="s">
        <v>438</v>
      </c>
      <c r="F775" s="102" t="s">
        <v>52</v>
      </c>
      <c r="I775" s="66" t="s">
        <v>432</v>
      </c>
      <c r="K775" s="103">
        <v>0.34375</v>
      </c>
      <c r="O775" s="103">
        <v>0.34375</v>
      </c>
      <c r="Q775" s="103"/>
      <c r="S775" s="102" t="s">
        <v>433</v>
      </c>
      <c r="T775" s="102" t="s">
        <v>98</v>
      </c>
      <c r="U775" s="102" t="s">
        <v>432</v>
      </c>
    </row>
    <row r="776" spans="1:21">
      <c r="A776" t="s">
        <v>430</v>
      </c>
      <c r="B776" s="65">
        <v>45826</v>
      </c>
      <c r="C776" s="102">
        <v>5400253778</v>
      </c>
      <c r="D776" s="66" t="s">
        <v>468</v>
      </c>
      <c r="F776" s="102" t="s">
        <v>100</v>
      </c>
      <c r="I776" s="66" t="s">
        <v>432</v>
      </c>
      <c r="K776" s="103">
        <v>0.17708333333333329</v>
      </c>
      <c r="O776" s="103">
        <v>0.17708333333333329</v>
      </c>
      <c r="Q776" s="103"/>
      <c r="S776" s="102" t="s">
        <v>433</v>
      </c>
      <c r="T776" s="102" t="s">
        <v>101</v>
      </c>
      <c r="U776" s="102" t="s">
        <v>432</v>
      </c>
    </row>
    <row r="777" spans="1:21">
      <c r="A777" t="s">
        <v>430</v>
      </c>
      <c r="B777" s="65">
        <v>45826</v>
      </c>
      <c r="C777" s="102">
        <v>5400253778</v>
      </c>
      <c r="D777" s="66" t="s">
        <v>472</v>
      </c>
      <c r="F777" s="102" t="s">
        <v>107</v>
      </c>
      <c r="I777" s="66" t="s">
        <v>432</v>
      </c>
      <c r="K777" s="103">
        <v>0.17708333333333329</v>
      </c>
      <c r="O777" s="103">
        <v>0.17708333333333329</v>
      </c>
      <c r="Q777" s="103"/>
      <c r="S777" s="102" t="s">
        <v>433</v>
      </c>
      <c r="T777" s="102" t="s">
        <v>101</v>
      </c>
      <c r="U777" s="102" t="s">
        <v>432</v>
      </c>
    </row>
    <row r="778" spans="1:21">
      <c r="A778" t="s">
        <v>430</v>
      </c>
      <c r="B778" s="65">
        <v>45826</v>
      </c>
      <c r="C778" s="102">
        <v>5400253778</v>
      </c>
      <c r="D778" s="66" t="s">
        <v>490</v>
      </c>
      <c r="F778" s="102" t="s">
        <v>131</v>
      </c>
      <c r="I778" s="66" t="s">
        <v>432</v>
      </c>
      <c r="K778" s="103">
        <v>0.29166666666666669</v>
      </c>
      <c r="O778" s="103">
        <v>0.29166666666666669</v>
      </c>
      <c r="Q778" s="103"/>
      <c r="S778" s="102" t="s">
        <v>433</v>
      </c>
      <c r="T778" s="102" t="s">
        <v>101</v>
      </c>
      <c r="U778" s="102" t="s">
        <v>432</v>
      </c>
    </row>
    <row r="779" spans="1:21">
      <c r="A779" t="s">
        <v>430</v>
      </c>
      <c r="B779" s="65">
        <v>45826</v>
      </c>
      <c r="C779" s="102">
        <v>5400253778</v>
      </c>
      <c r="D779" s="66" t="s">
        <v>491</v>
      </c>
      <c r="F779" s="102" t="s">
        <v>210</v>
      </c>
      <c r="I779" s="66" t="s">
        <v>432</v>
      </c>
      <c r="K779" s="103">
        <v>0.29166666666666669</v>
      </c>
      <c r="O779" s="103">
        <v>0.29166666666666669</v>
      </c>
      <c r="Q779" s="103"/>
      <c r="S779" s="102" t="s">
        <v>433</v>
      </c>
      <c r="T779" s="102" t="s">
        <v>101</v>
      </c>
      <c r="U779" s="102" t="s">
        <v>432</v>
      </c>
    </row>
    <row r="780" spans="1:21">
      <c r="A780" t="s">
        <v>430</v>
      </c>
      <c r="B780" s="65">
        <v>45826</v>
      </c>
      <c r="C780" s="102">
        <v>404</v>
      </c>
      <c r="D780" s="66" t="s">
        <v>472</v>
      </c>
      <c r="F780" s="102" t="s">
        <v>107</v>
      </c>
      <c r="I780" s="66" t="s">
        <v>432</v>
      </c>
      <c r="J780" s="103">
        <v>4.1666666666666657E-2</v>
      </c>
      <c r="K780" s="103"/>
      <c r="O780" s="103">
        <v>4.1666666666666657E-2</v>
      </c>
      <c r="Q780" s="103"/>
      <c r="S780" s="102" t="s">
        <v>433</v>
      </c>
      <c r="T780" s="102" t="s">
        <v>62</v>
      </c>
      <c r="U780" s="102" t="s">
        <v>432</v>
      </c>
    </row>
    <row r="781" spans="1:21">
      <c r="A781" t="s">
        <v>430</v>
      </c>
      <c r="B781" s="65">
        <v>45826</v>
      </c>
      <c r="C781" s="102">
        <v>404</v>
      </c>
      <c r="D781" s="66" t="s">
        <v>472</v>
      </c>
      <c r="F781" s="102" t="s">
        <v>107</v>
      </c>
      <c r="I781" s="66" t="s">
        <v>432</v>
      </c>
      <c r="J781" s="103">
        <v>0.29166666666666669</v>
      </c>
      <c r="K781" s="103"/>
      <c r="O781" s="103">
        <v>0.29166666666666669</v>
      </c>
      <c r="Q781" s="103"/>
      <c r="S781" s="102" t="s">
        <v>433</v>
      </c>
      <c r="T781" s="102" t="s">
        <v>62</v>
      </c>
      <c r="U781" s="102" t="s">
        <v>432</v>
      </c>
    </row>
    <row r="782" spans="1:21">
      <c r="A782" t="s">
        <v>430</v>
      </c>
      <c r="B782" s="65">
        <v>45826</v>
      </c>
      <c r="C782" s="102" t="s">
        <v>294</v>
      </c>
      <c r="D782" s="66" t="s">
        <v>468</v>
      </c>
      <c r="F782" s="102" t="s">
        <v>100</v>
      </c>
      <c r="I782" s="66" t="s">
        <v>432</v>
      </c>
      <c r="J782" s="103"/>
      <c r="K782" s="103">
        <v>2.0833333333333329E-2</v>
      </c>
      <c r="O782" s="103">
        <v>2.0833333333333329E-2</v>
      </c>
      <c r="Q782" s="103"/>
      <c r="S782" s="102" t="s">
        <v>433</v>
      </c>
      <c r="T782" s="102" t="s">
        <v>156</v>
      </c>
      <c r="U782" s="102" t="s">
        <v>432</v>
      </c>
    </row>
    <row r="783" spans="1:21">
      <c r="A783" t="s">
        <v>430</v>
      </c>
      <c r="B783" s="65">
        <v>45826</v>
      </c>
      <c r="C783" s="102">
        <v>5400255117</v>
      </c>
      <c r="D783" s="66" t="s">
        <v>445</v>
      </c>
      <c r="F783" s="102" t="s">
        <v>63</v>
      </c>
      <c r="I783" s="66" t="s">
        <v>432</v>
      </c>
      <c r="J783" s="103"/>
      <c r="K783" s="103">
        <v>0.34375</v>
      </c>
      <c r="O783" s="103">
        <v>0.34375</v>
      </c>
      <c r="Q783" s="103"/>
      <c r="S783" s="102" t="s">
        <v>433</v>
      </c>
      <c r="T783" s="102" t="s">
        <v>71</v>
      </c>
      <c r="U783" s="102" t="s">
        <v>432</v>
      </c>
    </row>
    <row r="784" spans="1:21">
      <c r="A784" t="s">
        <v>430</v>
      </c>
      <c r="B784" s="65">
        <v>45826</v>
      </c>
      <c r="C784" s="102">
        <v>5400255117</v>
      </c>
      <c r="D784" s="66" t="s">
        <v>446</v>
      </c>
      <c r="F784" s="102" t="s">
        <v>64</v>
      </c>
      <c r="I784" s="66" t="s">
        <v>432</v>
      </c>
      <c r="J784" s="103"/>
      <c r="K784" s="103">
        <v>0.34375</v>
      </c>
      <c r="O784" s="103">
        <v>0.34375</v>
      </c>
      <c r="Q784" s="103"/>
      <c r="S784" s="102" t="s">
        <v>433</v>
      </c>
      <c r="T784" s="102" t="s">
        <v>71</v>
      </c>
      <c r="U784" s="102" t="s">
        <v>432</v>
      </c>
    </row>
    <row r="785" spans="1:21">
      <c r="A785" t="s">
        <v>430</v>
      </c>
      <c r="B785" s="65">
        <v>45826</v>
      </c>
      <c r="C785" s="102">
        <v>5400256406</v>
      </c>
      <c r="D785" s="66" t="s">
        <v>444</v>
      </c>
      <c r="F785" s="102" t="s">
        <v>59</v>
      </c>
      <c r="I785" s="66" t="s">
        <v>432</v>
      </c>
      <c r="J785" s="103"/>
      <c r="K785" s="103">
        <v>0.34375</v>
      </c>
      <c r="O785" s="103">
        <v>0.34375</v>
      </c>
      <c r="Q785" s="103"/>
      <c r="S785" s="102" t="s">
        <v>433</v>
      </c>
      <c r="T785" s="102" t="s">
        <v>211</v>
      </c>
      <c r="U785" s="102" t="s">
        <v>432</v>
      </c>
    </row>
    <row r="786" spans="1:21">
      <c r="A786" t="s">
        <v>430</v>
      </c>
      <c r="B786" s="65">
        <v>45826</v>
      </c>
      <c r="C786" s="102">
        <v>5400256406</v>
      </c>
      <c r="D786" s="66" t="s">
        <v>458</v>
      </c>
      <c r="F786" s="102" t="s">
        <v>84</v>
      </c>
      <c r="I786" s="66" t="s">
        <v>432</v>
      </c>
      <c r="J786" s="103"/>
      <c r="K786" s="103">
        <v>0.34375</v>
      </c>
      <c r="O786" s="103">
        <v>0.34375</v>
      </c>
      <c r="Q786" s="103"/>
      <c r="S786" s="102" t="s">
        <v>433</v>
      </c>
      <c r="T786" s="102" t="s">
        <v>211</v>
      </c>
      <c r="U786" s="102" t="s">
        <v>432</v>
      </c>
    </row>
    <row r="787" spans="1:21">
      <c r="A787" t="s">
        <v>430</v>
      </c>
      <c r="B787" s="65">
        <v>45826</v>
      </c>
      <c r="C787" s="102">
        <v>5400256318</v>
      </c>
      <c r="D787" s="66" t="s">
        <v>450</v>
      </c>
      <c r="F787" s="102" t="s">
        <v>69</v>
      </c>
      <c r="I787" s="66" t="s">
        <v>432</v>
      </c>
      <c r="J787" s="103"/>
      <c r="K787" s="103">
        <v>0.34375</v>
      </c>
      <c r="O787" s="103">
        <v>0.34375</v>
      </c>
      <c r="Q787" s="103"/>
      <c r="S787" s="102" t="s">
        <v>433</v>
      </c>
      <c r="T787" s="102" t="s">
        <v>202</v>
      </c>
      <c r="U787" s="102" t="s">
        <v>432</v>
      </c>
    </row>
    <row r="788" spans="1:21">
      <c r="A788" t="s">
        <v>430</v>
      </c>
      <c r="B788" s="65">
        <v>45826</v>
      </c>
      <c r="C788" s="102">
        <v>5400256318</v>
      </c>
      <c r="D788" s="66" t="s">
        <v>466</v>
      </c>
      <c r="F788" s="102" t="s">
        <v>97</v>
      </c>
      <c r="I788" s="66" t="s">
        <v>432</v>
      </c>
      <c r="J788" s="103"/>
      <c r="K788" s="103">
        <v>0.34375</v>
      </c>
      <c r="O788" s="103">
        <v>0.34375</v>
      </c>
      <c r="Q788" s="103"/>
      <c r="S788" s="102" t="s">
        <v>433</v>
      </c>
      <c r="T788" s="102" t="s">
        <v>202</v>
      </c>
      <c r="U788" s="102" t="s">
        <v>432</v>
      </c>
    </row>
    <row r="789" spans="1:21">
      <c r="A789" t="s">
        <v>430</v>
      </c>
      <c r="B789" s="65">
        <v>45826</v>
      </c>
      <c r="C789" s="102">
        <v>5400255114</v>
      </c>
      <c r="D789" s="66" t="s">
        <v>447</v>
      </c>
      <c r="F789" s="102" t="s">
        <v>65</v>
      </c>
      <c r="I789" s="66" t="s">
        <v>432</v>
      </c>
      <c r="J789" s="103"/>
      <c r="K789" s="103">
        <v>0.34375</v>
      </c>
      <c r="O789" s="103">
        <v>0.34375</v>
      </c>
      <c r="Q789" s="103"/>
      <c r="S789" s="102" t="s">
        <v>433</v>
      </c>
      <c r="T789" s="102" t="s">
        <v>67</v>
      </c>
      <c r="U789" s="102" t="s">
        <v>432</v>
      </c>
    </row>
    <row r="790" spans="1:21">
      <c r="A790" t="s">
        <v>430</v>
      </c>
      <c r="B790" s="65">
        <v>45826</v>
      </c>
      <c r="C790" s="102">
        <v>5400255114</v>
      </c>
      <c r="D790" s="66" t="s">
        <v>448</v>
      </c>
      <c r="F790" s="102" t="s">
        <v>66</v>
      </c>
      <c r="I790" s="66" t="s">
        <v>432</v>
      </c>
      <c r="J790" s="103"/>
      <c r="K790" s="103">
        <v>0.34375</v>
      </c>
      <c r="O790" s="103">
        <v>0.34375</v>
      </c>
      <c r="Q790" s="103"/>
      <c r="S790" s="102" t="s">
        <v>433</v>
      </c>
      <c r="T790" s="102" t="s">
        <v>67</v>
      </c>
      <c r="U790" s="102" t="s">
        <v>432</v>
      </c>
    </row>
    <row r="791" spans="1:21">
      <c r="A791" t="s">
        <v>430</v>
      </c>
      <c r="B791" s="65">
        <v>45826</v>
      </c>
      <c r="C791" s="102">
        <v>5400256064</v>
      </c>
      <c r="D791" s="66" t="s">
        <v>485</v>
      </c>
      <c r="F791" s="102" t="s">
        <v>155</v>
      </c>
      <c r="I791" s="66" t="s">
        <v>432</v>
      </c>
      <c r="J791" s="103"/>
      <c r="K791" s="103">
        <v>6.25E-2</v>
      </c>
      <c r="O791" s="103">
        <v>6.25E-2</v>
      </c>
      <c r="Q791" s="103"/>
      <c r="S791" s="102" t="s">
        <v>433</v>
      </c>
      <c r="T791" s="102" t="s">
        <v>183</v>
      </c>
      <c r="U791" s="102" t="s">
        <v>432</v>
      </c>
    </row>
    <row r="792" spans="1:21">
      <c r="A792" t="s">
        <v>430</v>
      </c>
      <c r="B792" s="65">
        <v>45826</v>
      </c>
      <c r="C792" s="102">
        <v>5400256064</v>
      </c>
      <c r="D792" s="66" t="s">
        <v>437</v>
      </c>
      <c r="F792" s="102" t="s">
        <v>51</v>
      </c>
      <c r="I792" s="66" t="s">
        <v>432</v>
      </c>
      <c r="J792" s="103"/>
      <c r="K792" s="103">
        <v>0.34375</v>
      </c>
      <c r="O792" s="103">
        <v>0.34375</v>
      </c>
      <c r="Q792" s="103"/>
      <c r="S792" s="102" t="s">
        <v>433</v>
      </c>
      <c r="T792" s="102" t="s">
        <v>183</v>
      </c>
      <c r="U792" s="102" t="s">
        <v>432</v>
      </c>
    </row>
    <row r="793" spans="1:21">
      <c r="A793" t="s">
        <v>430</v>
      </c>
      <c r="B793" s="65">
        <v>45826</v>
      </c>
      <c r="C793" s="102">
        <v>5400256064</v>
      </c>
      <c r="D793" s="66" t="s">
        <v>485</v>
      </c>
      <c r="F793" s="102" t="s">
        <v>155</v>
      </c>
      <c r="I793" s="66" t="s">
        <v>432</v>
      </c>
      <c r="J793" s="103"/>
      <c r="K793" s="103">
        <v>6.25E-2</v>
      </c>
      <c r="O793" s="103">
        <v>6.25E-2</v>
      </c>
      <c r="Q793" s="103"/>
      <c r="S793" s="102" t="s">
        <v>433</v>
      </c>
      <c r="T793" s="102" t="s">
        <v>183</v>
      </c>
      <c r="U793" s="102" t="s">
        <v>432</v>
      </c>
    </row>
    <row r="794" spans="1:21">
      <c r="A794" t="s">
        <v>430</v>
      </c>
      <c r="B794" s="65">
        <v>45826</v>
      </c>
      <c r="C794" s="102">
        <v>5400255372</v>
      </c>
      <c r="D794" s="66" t="s">
        <v>454</v>
      </c>
      <c r="F794" s="102" t="s">
        <v>77</v>
      </c>
      <c r="I794" s="66" t="s">
        <v>432</v>
      </c>
      <c r="J794" s="103"/>
      <c r="K794" s="103">
        <v>0.34375</v>
      </c>
      <c r="O794" s="103">
        <v>0.34375</v>
      </c>
      <c r="Q794" s="103"/>
      <c r="S794" s="102" t="s">
        <v>433</v>
      </c>
      <c r="T794" s="102" t="s">
        <v>79</v>
      </c>
      <c r="U794" s="102" t="s">
        <v>432</v>
      </c>
    </row>
    <row r="795" spans="1:21">
      <c r="A795" t="s">
        <v>430</v>
      </c>
      <c r="B795" s="65">
        <v>45826</v>
      </c>
      <c r="C795" s="102">
        <v>5400255372</v>
      </c>
      <c r="D795" s="66" t="s">
        <v>455</v>
      </c>
      <c r="F795" s="102" t="s">
        <v>78</v>
      </c>
      <c r="I795" s="66" t="s">
        <v>432</v>
      </c>
      <c r="J795" s="103"/>
      <c r="K795" s="103">
        <v>0.34375</v>
      </c>
      <c r="O795" s="103">
        <v>0.34375</v>
      </c>
      <c r="Q795" s="103"/>
      <c r="S795" s="102" t="s">
        <v>433</v>
      </c>
      <c r="T795" s="102" t="s">
        <v>79</v>
      </c>
      <c r="U795" s="102" t="s">
        <v>432</v>
      </c>
    </row>
    <row r="796" spans="1:21">
      <c r="A796" t="s">
        <v>430</v>
      </c>
      <c r="B796" s="65">
        <v>45826</v>
      </c>
      <c r="C796" s="102">
        <v>5400255112</v>
      </c>
      <c r="D796" s="66" t="s">
        <v>443</v>
      </c>
      <c r="F796" s="102" t="s">
        <v>58</v>
      </c>
      <c r="I796" s="66" t="s">
        <v>432</v>
      </c>
      <c r="J796" s="103"/>
      <c r="K796" s="103">
        <v>0.34375</v>
      </c>
      <c r="O796" s="103">
        <v>0.34375</v>
      </c>
      <c r="S796" s="102" t="s">
        <v>433</v>
      </c>
      <c r="T796" s="102" t="s">
        <v>60</v>
      </c>
      <c r="U796" s="102" t="s">
        <v>432</v>
      </c>
    </row>
    <row r="797" spans="1:21">
      <c r="A797" t="s">
        <v>430</v>
      </c>
      <c r="B797" s="65">
        <v>45826</v>
      </c>
      <c r="C797" s="102">
        <v>5400255112</v>
      </c>
      <c r="D797" s="66" t="s">
        <v>434</v>
      </c>
      <c r="F797" s="102" t="s">
        <v>43</v>
      </c>
      <c r="I797" s="66" t="s">
        <v>432</v>
      </c>
      <c r="J797" s="103"/>
      <c r="K797" s="103">
        <v>0.34375</v>
      </c>
      <c r="O797" s="103">
        <v>0.34375</v>
      </c>
      <c r="S797" s="102" t="s">
        <v>433</v>
      </c>
      <c r="T797" s="102" t="s">
        <v>60</v>
      </c>
      <c r="U797" s="102" t="s">
        <v>432</v>
      </c>
    </row>
    <row r="798" spans="1:21">
      <c r="A798" t="s">
        <v>430</v>
      </c>
      <c r="B798" s="65">
        <v>45826</v>
      </c>
      <c r="C798" s="102">
        <v>404</v>
      </c>
      <c r="D798" s="66" t="s">
        <v>453</v>
      </c>
      <c r="F798" s="102" t="s">
        <v>75</v>
      </c>
      <c r="I798" s="66" t="s">
        <v>432</v>
      </c>
      <c r="J798" s="103">
        <v>0.17708333333333329</v>
      </c>
      <c r="K798" s="103"/>
      <c r="O798" s="103">
        <v>0.17708333333333329</v>
      </c>
      <c r="S798" s="102" t="s">
        <v>433</v>
      </c>
      <c r="T798" s="102" t="s">
        <v>116</v>
      </c>
      <c r="U798" s="102" t="s">
        <v>432</v>
      </c>
    </row>
    <row r="799" spans="1:21">
      <c r="A799" t="s">
        <v>430</v>
      </c>
      <c r="B799" s="65">
        <v>45826</v>
      </c>
      <c r="C799" s="102">
        <v>5400256107</v>
      </c>
      <c r="D799" s="66" t="s">
        <v>453</v>
      </c>
      <c r="F799" s="102" t="s">
        <v>75</v>
      </c>
      <c r="I799" s="66" t="s">
        <v>432</v>
      </c>
      <c r="J799" s="103"/>
      <c r="K799" s="103">
        <v>0.16666666666666671</v>
      </c>
      <c r="O799" s="103">
        <v>0.16666666666666671</v>
      </c>
      <c r="S799" s="102" t="s">
        <v>433</v>
      </c>
      <c r="T799" s="102" t="s">
        <v>212</v>
      </c>
      <c r="U799" s="102" t="s">
        <v>432</v>
      </c>
    </row>
    <row r="800" spans="1:21">
      <c r="A800" t="s">
        <v>430</v>
      </c>
      <c r="B800" s="65">
        <v>45826</v>
      </c>
      <c r="C800" s="102">
        <v>5400256107</v>
      </c>
      <c r="D800" s="66" t="s">
        <v>485</v>
      </c>
      <c r="F800" s="102" t="s">
        <v>155</v>
      </c>
      <c r="I800" s="66" t="s">
        <v>432</v>
      </c>
      <c r="J800" s="103"/>
      <c r="K800" s="103">
        <v>0.16666666666666671</v>
      </c>
      <c r="O800" s="103">
        <v>0.16666666666666671</v>
      </c>
      <c r="S800" s="102" t="s">
        <v>433</v>
      </c>
      <c r="T800" s="102" t="s">
        <v>212</v>
      </c>
      <c r="U800" s="102" t="s">
        <v>432</v>
      </c>
    </row>
    <row r="801" spans="1:21">
      <c r="A801" t="s">
        <v>430</v>
      </c>
      <c r="B801" s="65">
        <v>45826</v>
      </c>
      <c r="C801" s="102">
        <v>5400256107</v>
      </c>
      <c r="D801" s="66" t="s">
        <v>442</v>
      </c>
      <c r="F801" s="102" t="s">
        <v>57</v>
      </c>
      <c r="I801" s="66" t="s">
        <v>432</v>
      </c>
      <c r="J801" s="103"/>
      <c r="K801" s="103">
        <v>0.16666666666666671</v>
      </c>
      <c r="O801" s="103">
        <v>0.16666666666666671</v>
      </c>
      <c r="S801" s="102" t="s">
        <v>433</v>
      </c>
      <c r="T801" s="102" t="s">
        <v>212</v>
      </c>
      <c r="U801" s="102" t="s">
        <v>432</v>
      </c>
    </row>
    <row r="802" spans="1:21">
      <c r="A802" t="s">
        <v>430</v>
      </c>
      <c r="B802" s="65">
        <v>45826</v>
      </c>
      <c r="C802" s="102">
        <v>5400261041</v>
      </c>
      <c r="D802" s="66" t="s">
        <v>462</v>
      </c>
      <c r="F802" s="102" t="s">
        <v>89</v>
      </c>
      <c r="I802" s="66" t="s">
        <v>432</v>
      </c>
      <c r="K802" s="103">
        <v>0.34375</v>
      </c>
      <c r="O802" s="103">
        <v>0.34375</v>
      </c>
      <c r="S802" s="102" t="s">
        <v>433</v>
      </c>
      <c r="T802" s="102" t="s">
        <v>90</v>
      </c>
      <c r="U802" s="102" t="s">
        <v>432</v>
      </c>
    </row>
    <row r="803" spans="1:21">
      <c r="A803" t="s">
        <v>430</v>
      </c>
      <c r="B803" s="65">
        <v>45826</v>
      </c>
      <c r="C803" s="102">
        <v>404</v>
      </c>
      <c r="D803" s="66" t="s">
        <v>441</v>
      </c>
      <c r="F803" s="102" t="s">
        <v>56</v>
      </c>
      <c r="I803" s="66" t="s">
        <v>432</v>
      </c>
      <c r="J803" s="103">
        <v>0.34375</v>
      </c>
      <c r="K803" s="103"/>
      <c r="O803" s="103">
        <v>0.34375</v>
      </c>
      <c r="S803" s="102" t="s">
        <v>433</v>
      </c>
      <c r="T803" s="102" t="s">
        <v>62</v>
      </c>
      <c r="U803" s="102" t="s">
        <v>432</v>
      </c>
    </row>
    <row r="804" spans="1:21">
      <c r="A804" t="s">
        <v>430</v>
      </c>
      <c r="B804" s="65">
        <v>45826</v>
      </c>
      <c r="C804" s="102">
        <v>404</v>
      </c>
      <c r="D804" s="66" t="s">
        <v>477</v>
      </c>
      <c r="F804" s="102" t="s">
        <v>113</v>
      </c>
      <c r="I804" s="66" t="s">
        <v>432</v>
      </c>
      <c r="J804" s="103">
        <v>0.34375</v>
      </c>
      <c r="K804" s="103"/>
      <c r="O804" s="103">
        <v>0.34375</v>
      </c>
      <c r="S804" s="102" t="s">
        <v>433</v>
      </c>
      <c r="T804" s="102" t="s">
        <v>62</v>
      </c>
      <c r="U804" s="102" t="s">
        <v>432</v>
      </c>
    </row>
    <row r="805" spans="1:21">
      <c r="A805" t="s">
        <v>430</v>
      </c>
      <c r="B805" s="65">
        <v>45826</v>
      </c>
      <c r="C805" s="102">
        <v>404</v>
      </c>
      <c r="D805" s="66" t="s">
        <v>443</v>
      </c>
      <c r="F805" s="102" t="s">
        <v>58</v>
      </c>
      <c r="I805" s="66" t="s">
        <v>432</v>
      </c>
      <c r="J805" s="103">
        <v>2.0833333333333329E-2</v>
      </c>
      <c r="K805" s="103"/>
      <c r="O805" s="103">
        <v>2.0833333333333329E-2</v>
      </c>
      <c r="S805" s="102" t="s">
        <v>433</v>
      </c>
      <c r="T805" s="102" t="s">
        <v>62</v>
      </c>
      <c r="U805" s="102" t="s">
        <v>432</v>
      </c>
    </row>
    <row r="806" spans="1:21">
      <c r="A806" t="s">
        <v>430</v>
      </c>
      <c r="B806" s="65">
        <v>45826</v>
      </c>
      <c r="C806" s="102">
        <v>404</v>
      </c>
      <c r="D806" s="66" t="s">
        <v>445</v>
      </c>
      <c r="F806" s="102" t="s">
        <v>63</v>
      </c>
      <c r="I806" s="66" t="s">
        <v>432</v>
      </c>
      <c r="J806" s="103">
        <v>2.0833333333333329E-2</v>
      </c>
      <c r="K806" s="103"/>
      <c r="O806" s="103">
        <v>2.0833333333333329E-2</v>
      </c>
      <c r="S806" s="102" t="s">
        <v>433</v>
      </c>
      <c r="T806" s="102" t="s">
        <v>62</v>
      </c>
      <c r="U806" s="102" t="s">
        <v>432</v>
      </c>
    </row>
    <row r="807" spans="1:21">
      <c r="A807" t="s">
        <v>430</v>
      </c>
      <c r="B807" s="65">
        <v>45826</v>
      </c>
      <c r="C807" s="102">
        <v>404</v>
      </c>
      <c r="D807" s="66" t="s">
        <v>445</v>
      </c>
      <c r="F807" s="102" t="s">
        <v>63</v>
      </c>
      <c r="I807" s="66" t="s">
        <v>432</v>
      </c>
      <c r="J807" s="103">
        <v>6.25E-2</v>
      </c>
      <c r="K807" s="103"/>
      <c r="O807" s="103">
        <v>6.25E-2</v>
      </c>
      <c r="S807" s="102" t="s">
        <v>433</v>
      </c>
      <c r="T807" s="102" t="s">
        <v>62</v>
      </c>
      <c r="U807" s="102" t="s">
        <v>432</v>
      </c>
    </row>
    <row r="808" spans="1:21">
      <c r="A808" t="s">
        <v>430</v>
      </c>
      <c r="B808" s="65">
        <v>45826</v>
      </c>
      <c r="C808" s="102">
        <v>404</v>
      </c>
      <c r="D808" s="66" t="s">
        <v>474</v>
      </c>
      <c r="F808" s="102" t="s">
        <v>109</v>
      </c>
      <c r="I808" s="66" t="s">
        <v>432</v>
      </c>
      <c r="J808" s="103">
        <v>0.34375</v>
      </c>
      <c r="K808" s="103"/>
      <c r="M808" s="103">
        <v>4.1666666666666657E-2</v>
      </c>
      <c r="O808" s="103">
        <v>0.38541666666666669</v>
      </c>
      <c r="S808" s="102" t="s">
        <v>433</v>
      </c>
      <c r="T808" s="102" t="s">
        <v>62</v>
      </c>
      <c r="U808" s="102" t="s">
        <v>432</v>
      </c>
    </row>
    <row r="809" spans="1:21">
      <c r="A809" t="s">
        <v>430</v>
      </c>
      <c r="B809" s="65">
        <v>45826</v>
      </c>
      <c r="C809" s="102" t="s">
        <v>294</v>
      </c>
      <c r="D809" s="66" t="s">
        <v>451</v>
      </c>
      <c r="F809" s="102" t="s">
        <v>72</v>
      </c>
      <c r="I809" s="66" t="s">
        <v>432</v>
      </c>
      <c r="K809" s="103">
        <v>4.1666666666666657E-2</v>
      </c>
      <c r="O809" s="103">
        <v>4.1666666666666657E-2</v>
      </c>
      <c r="S809" s="102" t="s">
        <v>433</v>
      </c>
      <c r="T809" s="102" t="s">
        <v>213</v>
      </c>
      <c r="U809" s="102" t="s">
        <v>432</v>
      </c>
    </row>
    <row r="810" spans="1:21">
      <c r="A810" t="s">
        <v>430</v>
      </c>
      <c r="B810" s="65">
        <v>45826</v>
      </c>
      <c r="C810" s="102">
        <v>5400243313</v>
      </c>
      <c r="D810" s="66" t="s">
        <v>457</v>
      </c>
      <c r="F810" s="102" t="s">
        <v>82</v>
      </c>
      <c r="I810" s="66" t="s">
        <v>432</v>
      </c>
      <c r="J810" s="103"/>
      <c r="K810" s="103">
        <v>0.34375</v>
      </c>
      <c r="M810" s="103"/>
      <c r="O810" s="103">
        <v>0.34375</v>
      </c>
      <c r="S810" s="102" t="s">
        <v>433</v>
      </c>
      <c r="T810" s="102" t="s">
        <v>145</v>
      </c>
      <c r="U810" s="102" t="s">
        <v>432</v>
      </c>
    </row>
    <row r="811" spans="1:21">
      <c r="A811" t="s">
        <v>430</v>
      </c>
      <c r="B811" s="65">
        <v>45826</v>
      </c>
      <c r="C811" s="102">
        <v>5400243313</v>
      </c>
      <c r="D811" s="66" t="s">
        <v>461</v>
      </c>
      <c r="F811" s="102" t="s">
        <v>88</v>
      </c>
      <c r="I811" s="66" t="s">
        <v>432</v>
      </c>
      <c r="J811" s="103"/>
      <c r="K811" s="103">
        <v>0.34375</v>
      </c>
      <c r="M811" s="103"/>
      <c r="O811" s="103">
        <v>0.34375</v>
      </c>
      <c r="S811" s="102" t="s">
        <v>433</v>
      </c>
      <c r="T811" s="102" t="s">
        <v>145</v>
      </c>
      <c r="U811" s="102" t="s">
        <v>432</v>
      </c>
    </row>
    <row r="812" spans="1:21">
      <c r="A812" t="s">
        <v>430</v>
      </c>
      <c r="B812" s="65">
        <v>45826</v>
      </c>
      <c r="C812" s="102">
        <v>5400254243</v>
      </c>
      <c r="D812" s="66" t="s">
        <v>479</v>
      </c>
      <c r="F812" s="102" t="s">
        <v>115</v>
      </c>
      <c r="I812" s="66" t="s">
        <v>432</v>
      </c>
      <c r="J812" s="103"/>
      <c r="K812" s="103">
        <v>0.34375</v>
      </c>
      <c r="O812" s="103">
        <v>0.34375</v>
      </c>
      <c r="P812" s="103"/>
      <c r="S812" s="102" t="s">
        <v>433</v>
      </c>
      <c r="T812" s="102" t="s">
        <v>214</v>
      </c>
      <c r="U812" s="102" t="s">
        <v>432</v>
      </c>
    </row>
    <row r="813" spans="1:21">
      <c r="A813" t="s">
        <v>430</v>
      </c>
      <c r="B813" s="65">
        <v>45826</v>
      </c>
      <c r="C813" s="102">
        <v>5400254243</v>
      </c>
      <c r="D813" s="66" t="s">
        <v>475</v>
      </c>
      <c r="F813" s="102" t="s">
        <v>110</v>
      </c>
      <c r="I813" s="66" t="s">
        <v>432</v>
      </c>
      <c r="J813" s="103"/>
      <c r="K813" s="103">
        <v>0.34375</v>
      </c>
      <c r="O813" s="103">
        <v>0.34375</v>
      </c>
      <c r="P813" s="103"/>
      <c r="S813" s="102" t="s">
        <v>433</v>
      </c>
      <c r="T813" s="102" t="s">
        <v>214</v>
      </c>
      <c r="U813" s="102" t="s">
        <v>432</v>
      </c>
    </row>
    <row r="814" spans="1:21">
      <c r="A814" t="s">
        <v>430</v>
      </c>
      <c r="B814" s="65">
        <v>45826</v>
      </c>
      <c r="C814" s="102" t="s">
        <v>294</v>
      </c>
      <c r="D814" s="66" t="s">
        <v>475</v>
      </c>
      <c r="F814" s="102" t="s">
        <v>110</v>
      </c>
      <c r="I814" s="66" t="s">
        <v>432</v>
      </c>
      <c r="J814" s="103"/>
      <c r="K814" s="103">
        <v>6.25E-2</v>
      </c>
      <c r="O814" s="103">
        <v>6.25E-2</v>
      </c>
      <c r="P814" s="103"/>
      <c r="S814" s="102" t="s">
        <v>433</v>
      </c>
      <c r="T814" s="102" t="s">
        <v>111</v>
      </c>
      <c r="U814" s="102" t="s">
        <v>432</v>
      </c>
    </row>
    <row r="815" spans="1:21">
      <c r="A815" t="s">
        <v>430</v>
      </c>
      <c r="B815" s="65">
        <v>45826</v>
      </c>
      <c r="C815" s="102" t="s">
        <v>294</v>
      </c>
      <c r="D815" s="66" t="s">
        <v>475</v>
      </c>
      <c r="F815" s="102" t="s">
        <v>110</v>
      </c>
      <c r="I815" s="66" t="s">
        <v>432</v>
      </c>
      <c r="J815" s="103"/>
      <c r="K815" s="103">
        <v>2.0833333333333329E-2</v>
      </c>
      <c r="O815" s="103">
        <v>2.0833333333333329E-2</v>
      </c>
      <c r="P815" s="103"/>
      <c r="S815" s="102" t="s">
        <v>433</v>
      </c>
      <c r="T815" s="102" t="s">
        <v>111</v>
      </c>
      <c r="U815" s="102" t="s">
        <v>432</v>
      </c>
    </row>
    <row r="816" spans="1:21">
      <c r="A816" t="s">
        <v>430</v>
      </c>
      <c r="B816" s="65">
        <v>45826</v>
      </c>
      <c r="C816" s="102">
        <v>404</v>
      </c>
      <c r="D816" s="66" t="s">
        <v>473</v>
      </c>
      <c r="F816" s="102" t="s">
        <v>108</v>
      </c>
      <c r="I816" s="66" t="s">
        <v>432</v>
      </c>
      <c r="J816" s="103"/>
      <c r="K816" s="103"/>
      <c r="O816" s="103">
        <v>0.34375</v>
      </c>
      <c r="P816" s="103">
        <v>0.34375</v>
      </c>
      <c r="S816" s="102" t="s">
        <v>433</v>
      </c>
      <c r="T816" s="102" t="s">
        <v>53</v>
      </c>
      <c r="U816" s="102" t="s">
        <v>432</v>
      </c>
    </row>
    <row r="817" spans="1:21">
      <c r="A817" t="s">
        <v>430</v>
      </c>
      <c r="B817" s="65">
        <v>45826</v>
      </c>
      <c r="C817" s="102">
        <v>404</v>
      </c>
      <c r="D817" s="66" t="s">
        <v>456</v>
      </c>
      <c r="F817" s="102" t="s">
        <v>81</v>
      </c>
      <c r="I817" s="66" t="s">
        <v>432</v>
      </c>
      <c r="J817" s="103"/>
      <c r="K817" s="103"/>
      <c r="O817" s="103">
        <v>0.34375</v>
      </c>
      <c r="P817" s="103">
        <v>0.34375</v>
      </c>
      <c r="S817" s="102" t="s">
        <v>433</v>
      </c>
      <c r="T817" s="102" t="s">
        <v>53</v>
      </c>
      <c r="U817" s="102" t="s">
        <v>432</v>
      </c>
    </row>
    <row r="818" spans="1:21">
      <c r="A818" t="s">
        <v>430</v>
      </c>
      <c r="B818" s="65">
        <v>45826</v>
      </c>
      <c r="C818" s="102">
        <v>404</v>
      </c>
      <c r="D818" s="66" t="s">
        <v>439</v>
      </c>
      <c r="F818" s="102" t="s">
        <v>54</v>
      </c>
      <c r="I818" s="66" t="s">
        <v>432</v>
      </c>
      <c r="J818" s="103"/>
      <c r="K818" s="103"/>
      <c r="O818" s="103">
        <v>0.34375</v>
      </c>
      <c r="P818" s="103">
        <v>0.34375</v>
      </c>
      <c r="S818" s="102" t="s">
        <v>433</v>
      </c>
      <c r="T818" s="102" t="s">
        <v>53</v>
      </c>
      <c r="U818" s="102" t="s">
        <v>432</v>
      </c>
    </row>
    <row r="819" spans="1:21">
      <c r="A819" t="s">
        <v>430</v>
      </c>
      <c r="B819" s="65">
        <v>45826</v>
      </c>
      <c r="C819" s="102">
        <v>404</v>
      </c>
      <c r="D819" s="66" t="s">
        <v>436</v>
      </c>
      <c r="F819" s="102" t="s">
        <v>50</v>
      </c>
      <c r="I819" s="66" t="s">
        <v>432</v>
      </c>
      <c r="J819" s="103"/>
      <c r="K819" s="103"/>
      <c r="O819" s="103">
        <v>0.34375</v>
      </c>
      <c r="P819" s="103">
        <v>0.34375</v>
      </c>
      <c r="S819" s="102" t="s">
        <v>433</v>
      </c>
      <c r="T819" s="102" t="s">
        <v>53</v>
      </c>
      <c r="U819" s="102" t="s">
        <v>432</v>
      </c>
    </row>
    <row r="820" spans="1:21">
      <c r="A820" t="s">
        <v>430</v>
      </c>
      <c r="B820" s="65">
        <v>45826</v>
      </c>
      <c r="C820" s="102">
        <v>404</v>
      </c>
      <c r="D820" s="66" t="s">
        <v>460</v>
      </c>
      <c r="F820" s="102" t="s">
        <v>87</v>
      </c>
      <c r="I820" s="66" t="s">
        <v>432</v>
      </c>
      <c r="J820" s="103"/>
      <c r="K820" s="103"/>
      <c r="O820" s="103">
        <v>0.34375</v>
      </c>
      <c r="P820" s="103">
        <v>0.34375</v>
      </c>
      <c r="S820" s="102" t="s">
        <v>433</v>
      </c>
      <c r="T820" s="102" t="s">
        <v>53</v>
      </c>
      <c r="U820" s="102" t="s">
        <v>432</v>
      </c>
    </row>
    <row r="821" spans="1:21">
      <c r="A821" t="s">
        <v>430</v>
      </c>
      <c r="B821" s="65">
        <v>45826</v>
      </c>
      <c r="C821" s="102">
        <v>404</v>
      </c>
      <c r="D821" s="66" t="s">
        <v>449</v>
      </c>
      <c r="F821" s="102" t="s">
        <v>68</v>
      </c>
      <c r="I821" s="66" t="s">
        <v>432</v>
      </c>
      <c r="J821" s="103"/>
      <c r="K821" s="103"/>
      <c r="O821" s="103">
        <v>0.34375</v>
      </c>
      <c r="P821" s="103">
        <v>0.34375</v>
      </c>
      <c r="S821" s="102" t="s">
        <v>433</v>
      </c>
      <c r="T821" s="102" t="s">
        <v>53</v>
      </c>
      <c r="U821" s="102" t="s">
        <v>432</v>
      </c>
    </row>
    <row r="822" spans="1:21">
      <c r="A822" t="s">
        <v>430</v>
      </c>
      <c r="B822" s="65">
        <v>45826</v>
      </c>
      <c r="C822" s="102">
        <v>404</v>
      </c>
      <c r="D822" s="66" t="s">
        <v>467</v>
      </c>
      <c r="F822" s="102" t="s">
        <v>99</v>
      </c>
      <c r="I822" s="66" t="s">
        <v>432</v>
      </c>
      <c r="J822" s="103"/>
      <c r="K822" s="103"/>
      <c r="O822" s="103">
        <v>0.34375</v>
      </c>
      <c r="P822" s="103">
        <v>0.34375</v>
      </c>
      <c r="S822" s="102" t="s">
        <v>433</v>
      </c>
      <c r="T822" s="102" t="s">
        <v>48</v>
      </c>
      <c r="U822" s="102" t="s">
        <v>432</v>
      </c>
    </row>
    <row r="823" spans="1:21">
      <c r="A823" t="s">
        <v>430</v>
      </c>
      <c r="B823" s="65">
        <v>45826</v>
      </c>
      <c r="C823" s="102">
        <v>404</v>
      </c>
      <c r="D823" s="66" t="s">
        <v>464</v>
      </c>
      <c r="F823" s="102" t="s">
        <v>94</v>
      </c>
      <c r="I823" s="66" t="s">
        <v>432</v>
      </c>
      <c r="J823" s="103"/>
      <c r="K823" s="103"/>
      <c r="O823" s="103">
        <v>0.34375</v>
      </c>
      <c r="P823" s="103"/>
      <c r="R823" s="103">
        <v>0.34375</v>
      </c>
      <c r="S823" s="102" t="s">
        <v>433</v>
      </c>
      <c r="T823" s="102" t="s">
        <v>182</v>
      </c>
      <c r="U823" s="102" t="s">
        <v>432</v>
      </c>
    </row>
    <row r="824" spans="1:21">
      <c r="A824" t="s">
        <v>430</v>
      </c>
      <c r="B824" s="65">
        <v>45826</v>
      </c>
      <c r="C824" s="102">
        <v>404</v>
      </c>
      <c r="D824" s="66" t="s">
        <v>431</v>
      </c>
      <c r="F824" s="102" t="s">
        <v>42</v>
      </c>
      <c r="I824" s="66" t="s">
        <v>432</v>
      </c>
      <c r="J824" s="103"/>
      <c r="K824" s="103"/>
      <c r="O824" s="103">
        <v>0.16666666666666671</v>
      </c>
      <c r="P824" s="103">
        <v>0.16666666666666671</v>
      </c>
      <c r="S824" s="102" t="s">
        <v>433</v>
      </c>
      <c r="T824" s="102" t="s">
        <v>48</v>
      </c>
      <c r="U824" s="102" t="s">
        <v>432</v>
      </c>
    </row>
    <row r="825" spans="1:21">
      <c r="A825" t="s">
        <v>430</v>
      </c>
      <c r="B825" s="65">
        <v>45826</v>
      </c>
      <c r="C825" s="102">
        <v>404</v>
      </c>
      <c r="D825" s="66" t="s">
        <v>476</v>
      </c>
      <c r="F825" s="102" t="s">
        <v>112</v>
      </c>
      <c r="I825" s="66" t="s">
        <v>432</v>
      </c>
      <c r="J825" s="103">
        <v>0.34375</v>
      </c>
      <c r="K825" s="103"/>
      <c r="O825" s="103">
        <v>0.34375</v>
      </c>
      <c r="Q825" s="103"/>
      <c r="S825" s="102" t="s">
        <v>433</v>
      </c>
      <c r="T825" s="102" t="s">
        <v>62</v>
      </c>
      <c r="U825" s="102" t="s">
        <v>432</v>
      </c>
    </row>
    <row r="826" spans="1:21">
      <c r="A826" t="s">
        <v>430</v>
      </c>
      <c r="B826" s="65">
        <v>45826</v>
      </c>
      <c r="C826" s="102" t="s">
        <v>294</v>
      </c>
      <c r="D826" s="66" t="s">
        <v>478</v>
      </c>
      <c r="F826" s="102" t="s">
        <v>114</v>
      </c>
      <c r="I826" s="66" t="s">
        <v>432</v>
      </c>
      <c r="J826" s="103"/>
      <c r="K826" s="103">
        <v>0.34375</v>
      </c>
      <c r="O826" s="103">
        <v>0.34375</v>
      </c>
      <c r="Q826" s="103"/>
      <c r="S826" s="102" t="s">
        <v>433</v>
      </c>
      <c r="T826" s="102" t="s">
        <v>111</v>
      </c>
      <c r="U826" s="102" t="s">
        <v>432</v>
      </c>
    </row>
    <row r="827" spans="1:21">
      <c r="A827" t="s">
        <v>430</v>
      </c>
      <c r="B827" s="65">
        <v>45826</v>
      </c>
      <c r="C827" s="102" t="s">
        <v>294</v>
      </c>
      <c r="D827" s="66" t="s">
        <v>484</v>
      </c>
      <c r="F827" s="102" t="s">
        <v>144</v>
      </c>
      <c r="I827" s="66" t="s">
        <v>432</v>
      </c>
      <c r="J827" s="103"/>
      <c r="K827" s="103">
        <v>0.16666666666666671</v>
      </c>
      <c r="O827" s="103">
        <v>0.16666666666666671</v>
      </c>
      <c r="Q827" s="103"/>
      <c r="S827" s="102" t="s">
        <v>433</v>
      </c>
      <c r="T827" s="102" t="s">
        <v>111</v>
      </c>
      <c r="U827" s="102" t="s">
        <v>432</v>
      </c>
    </row>
    <row r="828" spans="1:21">
      <c r="A828" t="s">
        <v>430</v>
      </c>
      <c r="B828" s="65">
        <v>45827</v>
      </c>
      <c r="C828" s="102">
        <v>5400243313</v>
      </c>
      <c r="D828" s="66" t="s">
        <v>457</v>
      </c>
      <c r="F828" s="102" t="s">
        <v>82</v>
      </c>
      <c r="I828" s="66" t="s">
        <v>432</v>
      </c>
      <c r="J828" s="103"/>
      <c r="K828" s="103">
        <v>0.26041666666666669</v>
      </c>
      <c r="O828" s="103">
        <v>0.26041666666666669</v>
      </c>
      <c r="Q828" s="103"/>
      <c r="S828" s="102" t="s">
        <v>433</v>
      </c>
      <c r="T828" s="102" t="s">
        <v>145</v>
      </c>
      <c r="U828" s="102" t="s">
        <v>432</v>
      </c>
    </row>
    <row r="829" spans="1:21">
      <c r="A829" t="s">
        <v>430</v>
      </c>
      <c r="B829" s="65">
        <v>45827</v>
      </c>
      <c r="C829" s="102">
        <v>5400243313</v>
      </c>
      <c r="D829" s="66" t="s">
        <v>461</v>
      </c>
      <c r="F829" s="102" t="s">
        <v>88</v>
      </c>
      <c r="I829" s="66" t="s">
        <v>432</v>
      </c>
      <c r="J829" s="103"/>
      <c r="K829" s="103">
        <v>0.26041666666666669</v>
      </c>
      <c r="O829" s="103">
        <v>0.26041666666666669</v>
      </c>
      <c r="Q829" s="103"/>
      <c r="S829" s="102" t="s">
        <v>433</v>
      </c>
      <c r="T829" s="102" t="s">
        <v>145</v>
      </c>
      <c r="U829" s="102" t="s">
        <v>432</v>
      </c>
    </row>
    <row r="830" spans="1:21">
      <c r="A830" t="s">
        <v>430</v>
      </c>
      <c r="B830" s="65">
        <v>45827</v>
      </c>
      <c r="C830" s="102">
        <v>5400256304</v>
      </c>
      <c r="D830" s="66" t="s">
        <v>444</v>
      </c>
      <c r="F830" s="102" t="s">
        <v>59</v>
      </c>
      <c r="I830" s="66" t="s">
        <v>432</v>
      </c>
      <c r="J830" s="103"/>
      <c r="K830" s="103">
        <v>0.23958333333333329</v>
      </c>
      <c r="O830" s="103">
        <v>0.23958333333333329</v>
      </c>
      <c r="Q830" s="103"/>
      <c r="S830" s="102" t="s">
        <v>433</v>
      </c>
      <c r="T830" s="102" t="s">
        <v>207</v>
      </c>
      <c r="U830" s="102" t="s">
        <v>432</v>
      </c>
    </row>
    <row r="831" spans="1:21">
      <c r="A831" t="s">
        <v>430</v>
      </c>
      <c r="B831" s="65">
        <v>45827</v>
      </c>
      <c r="C831" s="102">
        <v>5400256304</v>
      </c>
      <c r="D831" s="66" t="s">
        <v>458</v>
      </c>
      <c r="F831" s="102" t="s">
        <v>84</v>
      </c>
      <c r="I831" s="66" t="s">
        <v>432</v>
      </c>
      <c r="J831" s="103"/>
      <c r="K831" s="103">
        <v>0.26041666666666669</v>
      </c>
      <c r="O831" s="103">
        <v>0.26041666666666669</v>
      </c>
      <c r="Q831" s="103"/>
      <c r="S831" s="102" t="s">
        <v>433</v>
      </c>
      <c r="T831" s="102" t="s">
        <v>207</v>
      </c>
      <c r="U831" s="102" t="s">
        <v>432</v>
      </c>
    </row>
    <row r="832" spans="1:21">
      <c r="A832" t="s">
        <v>430</v>
      </c>
      <c r="B832" s="65">
        <v>45827</v>
      </c>
      <c r="C832" s="102">
        <v>5400254243</v>
      </c>
      <c r="D832" s="66" t="s">
        <v>479</v>
      </c>
      <c r="F832" s="102" t="s">
        <v>115</v>
      </c>
      <c r="I832" s="66" t="s">
        <v>432</v>
      </c>
      <c r="J832" s="103"/>
      <c r="K832" s="103">
        <v>9.375E-2</v>
      </c>
      <c r="O832" s="103">
        <v>9.375E-2</v>
      </c>
      <c r="Q832" s="103"/>
      <c r="S832" s="102" t="s">
        <v>433</v>
      </c>
      <c r="T832" s="102" t="s">
        <v>214</v>
      </c>
      <c r="U832" s="102" t="s">
        <v>432</v>
      </c>
    </row>
    <row r="833" spans="1:21">
      <c r="A833" t="s">
        <v>430</v>
      </c>
      <c r="B833" s="65">
        <v>45827</v>
      </c>
      <c r="C833" s="102">
        <v>5400254243</v>
      </c>
      <c r="D833" s="66" t="s">
        <v>434</v>
      </c>
      <c r="F833" s="102" t="s">
        <v>43</v>
      </c>
      <c r="I833" s="66" t="s">
        <v>432</v>
      </c>
      <c r="J833" s="103"/>
      <c r="K833" s="103">
        <v>9.375E-2</v>
      </c>
      <c r="O833" s="103">
        <v>9.375E-2</v>
      </c>
      <c r="Q833" s="103"/>
      <c r="S833" s="102" t="s">
        <v>433</v>
      </c>
      <c r="T833" s="102" t="s">
        <v>214</v>
      </c>
      <c r="U833" s="102" t="s">
        <v>432</v>
      </c>
    </row>
    <row r="834" spans="1:21">
      <c r="A834" t="s">
        <v>430</v>
      </c>
      <c r="B834" s="65">
        <v>45827</v>
      </c>
      <c r="C834" s="102">
        <v>5400254243</v>
      </c>
      <c r="D834" s="66" t="s">
        <v>443</v>
      </c>
      <c r="F834" s="102" t="s">
        <v>58</v>
      </c>
      <c r="I834" s="66" t="s">
        <v>432</v>
      </c>
      <c r="J834" s="103"/>
      <c r="K834" s="103">
        <v>0.17708333333333329</v>
      </c>
      <c r="O834" s="103">
        <v>0.17708333333333329</v>
      </c>
      <c r="Q834" s="103"/>
      <c r="S834" s="102" t="s">
        <v>433</v>
      </c>
      <c r="T834" s="102" t="s">
        <v>214</v>
      </c>
      <c r="U834" s="102" t="s">
        <v>432</v>
      </c>
    </row>
    <row r="835" spans="1:21">
      <c r="A835" t="s">
        <v>430</v>
      </c>
      <c r="B835" s="65">
        <v>45827</v>
      </c>
      <c r="C835" s="102">
        <v>5400254243</v>
      </c>
      <c r="D835" s="66" t="s">
        <v>475</v>
      </c>
      <c r="F835" s="102" t="s">
        <v>110</v>
      </c>
      <c r="I835" s="66" t="s">
        <v>432</v>
      </c>
      <c r="J835" s="103"/>
      <c r="K835" s="103">
        <v>0.17708333333333329</v>
      </c>
      <c r="O835" s="103">
        <v>0.17708333333333329</v>
      </c>
      <c r="Q835" s="103"/>
      <c r="S835" s="102" t="s">
        <v>433</v>
      </c>
      <c r="T835" s="102" t="s">
        <v>214</v>
      </c>
      <c r="U835" s="102" t="s">
        <v>432</v>
      </c>
    </row>
    <row r="836" spans="1:21">
      <c r="A836" t="s">
        <v>430</v>
      </c>
      <c r="B836" s="65">
        <v>45827</v>
      </c>
      <c r="C836" s="102" t="s">
        <v>294</v>
      </c>
      <c r="D836" s="66" t="s">
        <v>475</v>
      </c>
      <c r="F836" s="102" t="s">
        <v>110</v>
      </c>
      <c r="I836" s="66" t="s">
        <v>432</v>
      </c>
      <c r="J836" s="103"/>
      <c r="K836" s="103">
        <v>0.1875</v>
      </c>
      <c r="O836" s="103">
        <v>0.1875</v>
      </c>
      <c r="Q836" s="103"/>
      <c r="S836" s="102" t="s">
        <v>433</v>
      </c>
      <c r="T836" s="102" t="s">
        <v>111</v>
      </c>
      <c r="U836" s="102" t="s">
        <v>432</v>
      </c>
    </row>
    <row r="837" spans="1:21">
      <c r="A837" t="s">
        <v>430</v>
      </c>
      <c r="B837" s="65">
        <v>45827</v>
      </c>
      <c r="C837" s="102">
        <v>404</v>
      </c>
      <c r="D837" s="66" t="s">
        <v>472</v>
      </c>
      <c r="F837" s="102" t="s">
        <v>107</v>
      </c>
      <c r="I837" s="66" t="s">
        <v>432</v>
      </c>
      <c r="J837" s="103">
        <v>8.3333333333333329E-2</v>
      </c>
      <c r="K837" s="103"/>
      <c r="O837" s="103">
        <v>8.3333333333333329E-2</v>
      </c>
      <c r="Q837" s="103"/>
      <c r="S837" s="102" t="s">
        <v>433</v>
      </c>
      <c r="T837" s="102" t="s">
        <v>140</v>
      </c>
      <c r="U837" s="102" t="s">
        <v>432</v>
      </c>
    </row>
    <row r="838" spans="1:21">
      <c r="A838" t="s">
        <v>430</v>
      </c>
      <c r="B838" s="65">
        <v>45827</v>
      </c>
      <c r="C838" s="102">
        <v>404</v>
      </c>
      <c r="D838" s="66" t="s">
        <v>473</v>
      </c>
      <c r="F838" s="102" t="s">
        <v>108</v>
      </c>
      <c r="I838" s="66" t="s">
        <v>432</v>
      </c>
      <c r="J838" s="103">
        <v>8.3333333333333329E-2</v>
      </c>
      <c r="K838" s="103"/>
      <c r="O838" s="103">
        <v>8.3333333333333329E-2</v>
      </c>
      <c r="Q838" s="103"/>
      <c r="S838" s="102" t="s">
        <v>433</v>
      </c>
      <c r="T838" s="102" t="s">
        <v>140</v>
      </c>
      <c r="U838" s="102" t="s">
        <v>432</v>
      </c>
    </row>
    <row r="839" spans="1:21">
      <c r="A839" t="s">
        <v>430</v>
      </c>
      <c r="B839" s="65">
        <v>45827</v>
      </c>
      <c r="C839" s="102">
        <v>404</v>
      </c>
      <c r="D839" s="66" t="s">
        <v>464</v>
      </c>
      <c r="F839" s="102" t="s">
        <v>94</v>
      </c>
      <c r="I839" s="66" t="s">
        <v>432</v>
      </c>
      <c r="J839" s="103">
        <v>8.3333333333333329E-2</v>
      </c>
      <c r="K839" s="103"/>
      <c r="O839" s="103">
        <v>8.3333333333333329E-2</v>
      </c>
      <c r="Q839" s="103"/>
      <c r="S839" s="102" t="s">
        <v>433</v>
      </c>
      <c r="T839" s="102" t="s">
        <v>140</v>
      </c>
      <c r="U839" s="102" t="s">
        <v>432</v>
      </c>
    </row>
    <row r="840" spans="1:21">
      <c r="A840" t="s">
        <v>430</v>
      </c>
      <c r="B840" s="65">
        <v>45827</v>
      </c>
      <c r="C840" s="102">
        <v>404</v>
      </c>
      <c r="D840" s="66" t="s">
        <v>452</v>
      </c>
      <c r="F840" s="102" t="s">
        <v>73</v>
      </c>
      <c r="I840" s="66" t="s">
        <v>432</v>
      </c>
      <c r="J840" s="103">
        <v>8.3333333333333329E-2</v>
      </c>
      <c r="K840" s="103"/>
      <c r="O840" s="103">
        <v>8.3333333333333329E-2</v>
      </c>
      <c r="Q840" s="103"/>
      <c r="S840" s="102" t="s">
        <v>433</v>
      </c>
      <c r="T840" s="102" t="s">
        <v>140</v>
      </c>
      <c r="U840" s="102" t="s">
        <v>432</v>
      </c>
    </row>
    <row r="841" spans="1:21">
      <c r="A841" t="s">
        <v>430</v>
      </c>
      <c r="B841" s="65">
        <v>45827</v>
      </c>
      <c r="C841" s="102">
        <v>404</v>
      </c>
      <c r="D841" s="66" t="s">
        <v>471</v>
      </c>
      <c r="F841" s="102" t="s">
        <v>105</v>
      </c>
      <c r="I841" s="66" t="s">
        <v>432</v>
      </c>
      <c r="J841" s="103">
        <v>8.3333333333333329E-2</v>
      </c>
      <c r="K841" s="103"/>
      <c r="O841" s="103">
        <v>8.3333333333333329E-2</v>
      </c>
      <c r="Q841" s="103"/>
      <c r="S841" s="102" t="s">
        <v>433</v>
      </c>
      <c r="T841" s="102" t="s">
        <v>140</v>
      </c>
      <c r="U841" s="102" t="s">
        <v>432</v>
      </c>
    </row>
    <row r="842" spans="1:21">
      <c r="A842" t="s">
        <v>430</v>
      </c>
      <c r="B842" s="65">
        <v>45827</v>
      </c>
      <c r="C842" s="102">
        <v>404</v>
      </c>
      <c r="D842" s="66" t="s">
        <v>439</v>
      </c>
      <c r="F842" s="102" t="s">
        <v>54</v>
      </c>
      <c r="I842" s="66" t="s">
        <v>432</v>
      </c>
      <c r="J842" s="103">
        <v>8.3333333333333329E-2</v>
      </c>
      <c r="K842" s="103"/>
      <c r="O842" s="103">
        <v>8.3333333333333329E-2</v>
      </c>
      <c r="Q842" s="103"/>
      <c r="S842" s="102" t="s">
        <v>433</v>
      </c>
      <c r="T842" s="102" t="s">
        <v>140</v>
      </c>
      <c r="U842" s="102" t="s">
        <v>432</v>
      </c>
    </row>
    <row r="843" spans="1:21">
      <c r="A843" t="s">
        <v>430</v>
      </c>
      <c r="B843" s="65">
        <v>45827</v>
      </c>
      <c r="C843" s="102">
        <v>404</v>
      </c>
      <c r="D843" s="66" t="s">
        <v>479</v>
      </c>
      <c r="F843" s="102" t="s">
        <v>115</v>
      </c>
      <c r="I843" s="66" t="s">
        <v>432</v>
      </c>
      <c r="J843" s="103">
        <v>8.3333333333333329E-2</v>
      </c>
      <c r="K843" s="103"/>
      <c r="O843" s="103">
        <v>8.3333333333333329E-2</v>
      </c>
      <c r="Q843" s="103"/>
      <c r="S843" s="102" t="s">
        <v>433</v>
      </c>
      <c r="T843" s="102" t="s">
        <v>140</v>
      </c>
      <c r="U843" s="102" t="s">
        <v>432</v>
      </c>
    </row>
    <row r="844" spans="1:21">
      <c r="A844" t="s">
        <v>430</v>
      </c>
      <c r="B844" s="65">
        <v>45827</v>
      </c>
      <c r="C844" s="102">
        <v>404</v>
      </c>
      <c r="D844" s="66" t="s">
        <v>467</v>
      </c>
      <c r="F844" s="102" t="s">
        <v>99</v>
      </c>
      <c r="I844" s="66" t="s">
        <v>432</v>
      </c>
      <c r="J844" s="103">
        <v>8.3333333333333329E-2</v>
      </c>
      <c r="K844" s="103"/>
      <c r="O844" s="103">
        <v>8.3333333333333329E-2</v>
      </c>
      <c r="Q844" s="103"/>
      <c r="S844" s="102" t="s">
        <v>433</v>
      </c>
      <c r="T844" s="102" t="s">
        <v>140</v>
      </c>
      <c r="U844" s="102" t="s">
        <v>432</v>
      </c>
    </row>
    <row r="845" spans="1:21">
      <c r="A845" t="s">
        <v>430</v>
      </c>
      <c r="B845" s="65">
        <v>45827</v>
      </c>
      <c r="C845" s="102">
        <v>404</v>
      </c>
      <c r="D845" s="66" t="s">
        <v>466</v>
      </c>
      <c r="F845" s="102" t="s">
        <v>97</v>
      </c>
      <c r="I845" s="66" t="s">
        <v>432</v>
      </c>
      <c r="J845" s="103">
        <v>8.3333333333333329E-2</v>
      </c>
      <c r="K845" s="103"/>
      <c r="O845" s="103">
        <v>8.3333333333333329E-2</v>
      </c>
      <c r="Q845" s="103"/>
      <c r="S845" s="102" t="s">
        <v>433</v>
      </c>
      <c r="T845" s="102" t="s">
        <v>140</v>
      </c>
      <c r="U845" s="102" t="s">
        <v>432</v>
      </c>
    </row>
    <row r="846" spans="1:21">
      <c r="A846" t="s">
        <v>430</v>
      </c>
      <c r="B846" s="65">
        <v>45827</v>
      </c>
      <c r="C846" s="102">
        <v>404</v>
      </c>
      <c r="D846" s="66" t="s">
        <v>434</v>
      </c>
      <c r="F846" s="102" t="s">
        <v>43</v>
      </c>
      <c r="I846" s="66" t="s">
        <v>432</v>
      </c>
      <c r="J846" s="103">
        <v>8.3333333333333329E-2</v>
      </c>
      <c r="K846" s="103"/>
      <c r="O846" s="103">
        <v>8.3333333333333329E-2</v>
      </c>
      <c r="Q846" s="103"/>
      <c r="S846" s="102" t="s">
        <v>433</v>
      </c>
      <c r="T846" s="102" t="s">
        <v>140</v>
      </c>
      <c r="U846" s="102" t="s">
        <v>432</v>
      </c>
    </row>
    <row r="847" spans="1:21">
      <c r="A847" t="s">
        <v>430</v>
      </c>
      <c r="B847" s="65">
        <v>45827</v>
      </c>
      <c r="C847" s="102">
        <v>404</v>
      </c>
      <c r="D847" s="66" t="s">
        <v>444</v>
      </c>
      <c r="F847" s="102" t="s">
        <v>59</v>
      </c>
      <c r="I847" s="66" t="s">
        <v>432</v>
      </c>
      <c r="J847" s="103">
        <v>8.3333333333333329E-2</v>
      </c>
      <c r="K847" s="103"/>
      <c r="O847" s="103">
        <v>8.3333333333333329E-2</v>
      </c>
      <c r="Q847" s="103"/>
      <c r="S847" s="102" t="s">
        <v>433</v>
      </c>
      <c r="T847" s="102" t="s">
        <v>140</v>
      </c>
      <c r="U847" s="102" t="s">
        <v>432</v>
      </c>
    </row>
    <row r="848" spans="1:21">
      <c r="A848" t="s">
        <v>430</v>
      </c>
      <c r="B848" s="65">
        <v>45827</v>
      </c>
      <c r="C848" s="102">
        <v>404</v>
      </c>
      <c r="D848" s="66" t="s">
        <v>457</v>
      </c>
      <c r="F848" s="102" t="s">
        <v>82</v>
      </c>
      <c r="I848" s="66" t="s">
        <v>432</v>
      </c>
      <c r="J848" s="103">
        <v>8.3333333333333329E-2</v>
      </c>
      <c r="K848" s="103"/>
      <c r="O848" s="103">
        <v>8.3333333333333329E-2</v>
      </c>
      <c r="Q848" s="103"/>
      <c r="S848" s="102" t="s">
        <v>433</v>
      </c>
      <c r="T848" s="102" t="s">
        <v>140</v>
      </c>
      <c r="U848" s="102" t="s">
        <v>432</v>
      </c>
    </row>
    <row r="849" spans="1:21">
      <c r="A849" t="s">
        <v>430</v>
      </c>
      <c r="B849" s="65">
        <v>45827</v>
      </c>
      <c r="C849" s="102">
        <v>404</v>
      </c>
      <c r="D849" s="66" t="s">
        <v>448</v>
      </c>
      <c r="F849" s="102" t="s">
        <v>66</v>
      </c>
      <c r="I849" s="66" t="s">
        <v>432</v>
      </c>
      <c r="J849" s="103">
        <v>8.3333333333333329E-2</v>
      </c>
      <c r="K849" s="103"/>
      <c r="O849" s="103">
        <v>8.3333333333333329E-2</v>
      </c>
      <c r="P849" s="103"/>
      <c r="S849" s="102" t="s">
        <v>433</v>
      </c>
      <c r="T849" s="102" t="s">
        <v>140</v>
      </c>
      <c r="U849" s="102" t="s">
        <v>432</v>
      </c>
    </row>
    <row r="850" spans="1:21">
      <c r="A850" t="s">
        <v>430</v>
      </c>
      <c r="B850" s="65">
        <v>45827</v>
      </c>
      <c r="C850" s="102">
        <v>404</v>
      </c>
      <c r="D850" s="66" t="s">
        <v>461</v>
      </c>
      <c r="F850" s="102" t="s">
        <v>88</v>
      </c>
      <c r="I850" s="66" t="s">
        <v>432</v>
      </c>
      <c r="J850" s="103">
        <v>8.3333333333333329E-2</v>
      </c>
      <c r="K850" s="103"/>
      <c r="O850" s="103">
        <v>8.3333333333333329E-2</v>
      </c>
      <c r="P850" s="103"/>
      <c r="S850" s="102" t="s">
        <v>433</v>
      </c>
      <c r="T850" s="102" t="s">
        <v>140</v>
      </c>
      <c r="U850" s="102" t="s">
        <v>432</v>
      </c>
    </row>
    <row r="851" spans="1:21">
      <c r="A851" t="s">
        <v>430</v>
      </c>
      <c r="B851" s="65">
        <v>45827</v>
      </c>
      <c r="C851" s="102">
        <v>404</v>
      </c>
      <c r="D851" s="66" t="s">
        <v>451</v>
      </c>
      <c r="F851" s="102" t="s">
        <v>72</v>
      </c>
      <c r="I851" s="66" t="s">
        <v>432</v>
      </c>
      <c r="J851" s="103">
        <v>8.3333333333333329E-2</v>
      </c>
      <c r="K851" s="103"/>
      <c r="O851" s="103">
        <v>8.3333333333333329E-2</v>
      </c>
      <c r="P851" s="103"/>
      <c r="S851" s="102" t="s">
        <v>433</v>
      </c>
      <c r="T851" s="102" t="s">
        <v>140</v>
      </c>
      <c r="U851" s="102" t="s">
        <v>432</v>
      </c>
    </row>
    <row r="852" spans="1:21">
      <c r="A852" t="s">
        <v>430</v>
      </c>
      <c r="B852" s="65">
        <v>45827</v>
      </c>
      <c r="C852" s="102">
        <v>404</v>
      </c>
      <c r="D852" s="66" t="s">
        <v>470</v>
      </c>
      <c r="F852" s="102" t="s">
        <v>103</v>
      </c>
      <c r="I852" s="66" t="s">
        <v>432</v>
      </c>
      <c r="J852" s="103">
        <v>8.3333333333333329E-2</v>
      </c>
      <c r="K852" s="103"/>
      <c r="O852" s="103">
        <v>8.3333333333333329E-2</v>
      </c>
      <c r="P852" s="103"/>
      <c r="S852" s="102" t="s">
        <v>433</v>
      </c>
      <c r="T852" s="102" t="s">
        <v>140</v>
      </c>
      <c r="U852" s="102" t="s">
        <v>432</v>
      </c>
    </row>
    <row r="853" spans="1:21">
      <c r="A853" t="s">
        <v>430</v>
      </c>
      <c r="B853" s="65">
        <v>45827</v>
      </c>
      <c r="C853" s="102">
        <v>404</v>
      </c>
      <c r="D853" s="66" t="s">
        <v>462</v>
      </c>
      <c r="F853" s="102" t="s">
        <v>89</v>
      </c>
      <c r="I853" s="66" t="s">
        <v>432</v>
      </c>
      <c r="J853" s="103">
        <v>8.3333333333333329E-2</v>
      </c>
      <c r="K853" s="103"/>
      <c r="O853" s="103">
        <v>8.3333333333333329E-2</v>
      </c>
      <c r="P853" s="103"/>
      <c r="S853" s="102" t="s">
        <v>433</v>
      </c>
      <c r="T853" s="102" t="s">
        <v>140</v>
      </c>
      <c r="U853" s="102" t="s">
        <v>432</v>
      </c>
    </row>
    <row r="854" spans="1:21">
      <c r="A854" t="s">
        <v>430</v>
      </c>
      <c r="B854" s="65">
        <v>45827</v>
      </c>
      <c r="C854" s="102">
        <v>404</v>
      </c>
      <c r="D854" s="66" t="s">
        <v>441</v>
      </c>
      <c r="F854" s="102" t="s">
        <v>56</v>
      </c>
      <c r="I854" s="66" t="s">
        <v>432</v>
      </c>
      <c r="J854" s="103">
        <v>8.3333333333333329E-2</v>
      </c>
      <c r="K854" s="103"/>
      <c r="O854" s="103">
        <v>8.3333333333333329E-2</v>
      </c>
      <c r="P854" s="103"/>
      <c r="S854" s="102" t="s">
        <v>433</v>
      </c>
      <c r="T854" s="102" t="s">
        <v>140</v>
      </c>
      <c r="U854" s="102" t="s">
        <v>432</v>
      </c>
    </row>
    <row r="855" spans="1:21">
      <c r="A855" t="s">
        <v>430</v>
      </c>
      <c r="B855" s="65">
        <v>45827</v>
      </c>
      <c r="C855" s="102">
        <v>404</v>
      </c>
      <c r="D855" s="66" t="s">
        <v>447</v>
      </c>
      <c r="F855" s="102" t="s">
        <v>65</v>
      </c>
      <c r="I855" s="66" t="s">
        <v>432</v>
      </c>
      <c r="J855" s="103">
        <v>8.3333333333333329E-2</v>
      </c>
      <c r="K855" s="103"/>
      <c r="O855" s="103">
        <v>8.3333333333333329E-2</v>
      </c>
      <c r="P855" s="103"/>
      <c r="S855" s="102" t="s">
        <v>433</v>
      </c>
      <c r="T855" s="102" t="s">
        <v>140</v>
      </c>
      <c r="U855" s="102" t="s">
        <v>432</v>
      </c>
    </row>
    <row r="856" spans="1:21">
      <c r="A856" t="s">
        <v>430</v>
      </c>
      <c r="B856" s="65">
        <v>45827</v>
      </c>
      <c r="C856" s="102">
        <v>404</v>
      </c>
      <c r="D856" s="66" t="s">
        <v>465</v>
      </c>
      <c r="F856" s="102" t="s">
        <v>96</v>
      </c>
      <c r="I856" s="66" t="s">
        <v>432</v>
      </c>
      <c r="J856" s="103">
        <v>8.3333333333333329E-2</v>
      </c>
      <c r="K856" s="103"/>
      <c r="O856" s="103">
        <v>8.3333333333333329E-2</v>
      </c>
      <c r="P856" s="103"/>
      <c r="S856" s="102" t="s">
        <v>433</v>
      </c>
      <c r="T856" s="102" t="s">
        <v>140</v>
      </c>
      <c r="U856" s="102" t="s">
        <v>432</v>
      </c>
    </row>
    <row r="857" spans="1:21">
      <c r="A857" t="s">
        <v>430</v>
      </c>
      <c r="B857" s="65">
        <v>45827</v>
      </c>
      <c r="C857" s="102">
        <v>404</v>
      </c>
      <c r="D857" s="66" t="s">
        <v>438</v>
      </c>
      <c r="F857" s="102" t="s">
        <v>52</v>
      </c>
      <c r="I857" s="66" t="s">
        <v>432</v>
      </c>
      <c r="J857" s="103">
        <v>8.3333333333333329E-2</v>
      </c>
      <c r="K857" s="103"/>
      <c r="O857" s="103">
        <v>8.3333333333333329E-2</v>
      </c>
      <c r="P857" s="103"/>
      <c r="S857" s="102" t="s">
        <v>433</v>
      </c>
      <c r="T857" s="102" t="s">
        <v>140</v>
      </c>
      <c r="U857" s="102" t="s">
        <v>432</v>
      </c>
    </row>
    <row r="858" spans="1:21">
      <c r="A858" t="s">
        <v>430</v>
      </c>
      <c r="B858" s="65">
        <v>45827</v>
      </c>
      <c r="C858" s="102">
        <v>404</v>
      </c>
      <c r="D858" s="66" t="s">
        <v>431</v>
      </c>
      <c r="F858" s="102" t="s">
        <v>42</v>
      </c>
      <c r="I858" s="66" t="s">
        <v>432</v>
      </c>
      <c r="J858" s="103">
        <v>8.3333333333333329E-2</v>
      </c>
      <c r="K858" s="103"/>
      <c r="O858" s="103">
        <v>8.3333333333333329E-2</v>
      </c>
      <c r="P858" s="103"/>
      <c r="S858" s="102" t="s">
        <v>433</v>
      </c>
      <c r="T858" s="102" t="s">
        <v>140</v>
      </c>
      <c r="U858" s="102" t="s">
        <v>432</v>
      </c>
    </row>
    <row r="859" spans="1:21">
      <c r="A859" t="s">
        <v>430</v>
      </c>
      <c r="B859" s="65">
        <v>45827</v>
      </c>
      <c r="C859" s="102">
        <v>404</v>
      </c>
      <c r="D859" s="66" t="s">
        <v>450</v>
      </c>
      <c r="F859" s="102" t="s">
        <v>69</v>
      </c>
      <c r="I859" s="66" t="s">
        <v>432</v>
      </c>
      <c r="J859" s="103">
        <v>8.3333333333333329E-2</v>
      </c>
      <c r="K859" s="103"/>
      <c r="O859" s="103">
        <v>8.3333333333333329E-2</v>
      </c>
      <c r="Q859" s="103"/>
      <c r="S859" s="102" t="s">
        <v>433</v>
      </c>
      <c r="T859" s="102" t="s">
        <v>140</v>
      </c>
      <c r="U859" s="102" t="s">
        <v>432</v>
      </c>
    </row>
    <row r="860" spans="1:21">
      <c r="A860" t="s">
        <v>430</v>
      </c>
      <c r="B860" s="65">
        <v>45827</v>
      </c>
      <c r="C860" s="102">
        <v>404</v>
      </c>
      <c r="D860" s="66" t="s">
        <v>442</v>
      </c>
      <c r="F860" s="102" t="s">
        <v>194</v>
      </c>
      <c r="I860" s="66" t="s">
        <v>432</v>
      </c>
      <c r="J860" s="103">
        <v>8.3333333333333329E-2</v>
      </c>
      <c r="K860" s="103"/>
      <c r="O860" s="103">
        <v>8.3333333333333329E-2</v>
      </c>
      <c r="Q860" s="103"/>
      <c r="S860" s="102" t="s">
        <v>433</v>
      </c>
      <c r="T860" s="102" t="s">
        <v>140</v>
      </c>
      <c r="U860" s="102" t="s">
        <v>432</v>
      </c>
    </row>
    <row r="861" spans="1:21">
      <c r="A861" t="s">
        <v>430</v>
      </c>
      <c r="B861" s="65">
        <v>45827</v>
      </c>
      <c r="C861" s="102">
        <v>5400256252</v>
      </c>
      <c r="D861" s="66" t="s">
        <v>458</v>
      </c>
      <c r="F861" s="102" t="s">
        <v>84</v>
      </c>
      <c r="I861" s="66" t="s">
        <v>432</v>
      </c>
      <c r="K861" s="103">
        <v>8.3333333333333329E-2</v>
      </c>
      <c r="O861" s="103">
        <v>8.3333333333333329E-2</v>
      </c>
      <c r="Q861" s="103"/>
      <c r="S861" s="102" t="s">
        <v>433</v>
      </c>
      <c r="T861" s="102" t="s">
        <v>215</v>
      </c>
      <c r="U861" s="102" t="s">
        <v>432</v>
      </c>
    </row>
    <row r="862" spans="1:21">
      <c r="A862" t="s">
        <v>430</v>
      </c>
      <c r="B862" s="65">
        <v>45827</v>
      </c>
      <c r="C862" s="102">
        <v>5400256252</v>
      </c>
      <c r="D862" s="66" t="s">
        <v>460</v>
      </c>
      <c r="F862" s="102" t="s">
        <v>87</v>
      </c>
      <c r="I862" s="66" t="s">
        <v>432</v>
      </c>
      <c r="K862" s="103">
        <v>8.3333333333333329E-2</v>
      </c>
      <c r="O862" s="103">
        <v>8.3333333333333329E-2</v>
      </c>
      <c r="Q862" s="103"/>
      <c r="S862" s="102" t="s">
        <v>433</v>
      </c>
      <c r="T862" s="102" t="s">
        <v>215</v>
      </c>
      <c r="U862" s="102" t="s">
        <v>432</v>
      </c>
    </row>
    <row r="863" spans="1:21">
      <c r="A863" t="s">
        <v>430</v>
      </c>
      <c r="B863" s="65">
        <v>45827</v>
      </c>
      <c r="C863" s="102">
        <v>5400255112</v>
      </c>
      <c r="D863" s="66" t="s">
        <v>451</v>
      </c>
      <c r="F863" s="102" t="s">
        <v>72</v>
      </c>
      <c r="I863" s="66" t="s">
        <v>432</v>
      </c>
      <c r="K863" s="103">
        <v>9.375E-2</v>
      </c>
      <c r="O863" s="103">
        <v>9.375E-2</v>
      </c>
      <c r="Q863" s="103"/>
      <c r="S863" s="102" t="s">
        <v>433</v>
      </c>
      <c r="T863" s="102" t="s">
        <v>60</v>
      </c>
      <c r="U863" s="102" t="s">
        <v>432</v>
      </c>
    </row>
    <row r="864" spans="1:21">
      <c r="A864" t="s">
        <v>430</v>
      </c>
      <c r="B864" s="65">
        <v>45827</v>
      </c>
      <c r="C864" s="102">
        <v>5400255112</v>
      </c>
      <c r="D864" s="66" t="s">
        <v>452</v>
      </c>
      <c r="F864" s="102" t="s">
        <v>73</v>
      </c>
      <c r="I864" s="66" t="s">
        <v>432</v>
      </c>
      <c r="K864" s="103">
        <v>9.375E-2</v>
      </c>
      <c r="O864" s="103">
        <v>9.375E-2</v>
      </c>
      <c r="Q864" s="103"/>
      <c r="S864" s="102" t="s">
        <v>433</v>
      </c>
      <c r="T864" s="102" t="s">
        <v>60</v>
      </c>
      <c r="U864" s="102" t="s">
        <v>432</v>
      </c>
    </row>
    <row r="865" spans="1:21">
      <c r="A865" t="s">
        <v>430</v>
      </c>
      <c r="B865" s="65">
        <v>45827</v>
      </c>
      <c r="C865" s="102">
        <v>5400256064</v>
      </c>
      <c r="D865" s="66" t="s">
        <v>451</v>
      </c>
      <c r="F865" s="102" t="s">
        <v>72</v>
      </c>
      <c r="I865" s="66" t="s">
        <v>432</v>
      </c>
      <c r="J865" s="103"/>
      <c r="K865" s="103">
        <v>8.3333333333333329E-2</v>
      </c>
      <c r="O865" s="103">
        <v>8.3333333333333329E-2</v>
      </c>
      <c r="S865" s="102" t="s">
        <v>433</v>
      </c>
      <c r="T865" s="102" t="s">
        <v>189</v>
      </c>
      <c r="U865" s="102" t="s">
        <v>432</v>
      </c>
    </row>
    <row r="866" spans="1:21">
      <c r="A866" t="s">
        <v>430</v>
      </c>
      <c r="B866" s="65">
        <v>45827</v>
      </c>
      <c r="C866" s="102">
        <v>5400256064</v>
      </c>
      <c r="D866" s="66" t="s">
        <v>452</v>
      </c>
      <c r="F866" s="102" t="s">
        <v>73</v>
      </c>
      <c r="I866" s="66" t="s">
        <v>432</v>
      </c>
      <c r="J866" s="103"/>
      <c r="K866" s="103">
        <v>8.3333333333333329E-2</v>
      </c>
      <c r="O866" s="103">
        <v>8.3333333333333329E-2</v>
      </c>
      <c r="S866" s="102" t="s">
        <v>433</v>
      </c>
      <c r="T866" s="102" t="s">
        <v>189</v>
      </c>
      <c r="U866" s="102" t="s">
        <v>432</v>
      </c>
    </row>
    <row r="867" spans="1:21">
      <c r="A867" t="s">
        <v>430</v>
      </c>
      <c r="B867" s="65">
        <v>45827</v>
      </c>
      <c r="C867" s="102">
        <v>5400255114</v>
      </c>
      <c r="D867" s="66" t="s">
        <v>451</v>
      </c>
      <c r="F867" s="102" t="s">
        <v>72</v>
      </c>
      <c r="I867" s="66" t="s">
        <v>432</v>
      </c>
      <c r="J867" s="103"/>
      <c r="K867" s="103">
        <v>8.3333333333333329E-2</v>
      </c>
      <c r="O867" s="103">
        <v>8.3333333333333329E-2</v>
      </c>
      <c r="S867" s="102" t="s">
        <v>433</v>
      </c>
      <c r="T867" s="102" t="s">
        <v>67</v>
      </c>
      <c r="U867" s="102" t="s">
        <v>432</v>
      </c>
    </row>
    <row r="868" spans="1:21">
      <c r="A868" t="s">
        <v>430</v>
      </c>
      <c r="B868" s="65">
        <v>45827</v>
      </c>
      <c r="C868" s="102">
        <v>5400255114</v>
      </c>
      <c r="D868" s="66" t="s">
        <v>452</v>
      </c>
      <c r="F868" s="102" t="s">
        <v>73</v>
      </c>
      <c r="I868" s="66" t="s">
        <v>432</v>
      </c>
      <c r="J868" s="103"/>
      <c r="K868" s="103">
        <v>8.3333333333333329E-2</v>
      </c>
      <c r="O868" s="103">
        <v>8.3333333333333329E-2</v>
      </c>
      <c r="S868" s="102" t="s">
        <v>433</v>
      </c>
      <c r="T868" s="102" t="s">
        <v>67</v>
      </c>
      <c r="U868" s="102" t="s">
        <v>432</v>
      </c>
    </row>
    <row r="869" spans="1:21">
      <c r="A869" t="s">
        <v>430</v>
      </c>
      <c r="B869" s="65">
        <v>45827</v>
      </c>
      <c r="C869" s="102">
        <v>5400261343</v>
      </c>
      <c r="D869" s="66" t="s">
        <v>451</v>
      </c>
      <c r="F869" s="102" t="s">
        <v>72</v>
      </c>
      <c r="I869" s="66" t="s">
        <v>432</v>
      </c>
      <c r="J869" s="103"/>
      <c r="K869" s="103">
        <v>4.1666666666666657E-2</v>
      </c>
      <c r="O869" s="103">
        <v>4.1666666666666657E-2</v>
      </c>
      <c r="S869" s="102" t="s">
        <v>433</v>
      </c>
      <c r="T869" s="102" t="s">
        <v>216</v>
      </c>
      <c r="U869" s="102" t="s">
        <v>432</v>
      </c>
    </row>
    <row r="870" spans="1:21">
      <c r="A870" t="s">
        <v>430</v>
      </c>
      <c r="B870" s="65">
        <v>45827</v>
      </c>
      <c r="C870" s="102">
        <v>5400261343</v>
      </c>
      <c r="D870" s="66" t="s">
        <v>452</v>
      </c>
      <c r="F870" s="102" t="s">
        <v>73</v>
      </c>
      <c r="I870" s="66" t="s">
        <v>432</v>
      </c>
      <c r="J870" s="103"/>
      <c r="K870" s="103">
        <v>4.1666666666666657E-2</v>
      </c>
      <c r="O870" s="103">
        <v>4.1666666666666657E-2</v>
      </c>
      <c r="S870" s="102" t="s">
        <v>433</v>
      </c>
      <c r="T870" s="102" t="s">
        <v>216</v>
      </c>
      <c r="U870" s="102" t="s">
        <v>432</v>
      </c>
    </row>
    <row r="871" spans="1:21">
      <c r="A871" t="s">
        <v>430</v>
      </c>
      <c r="B871" s="65">
        <v>45827</v>
      </c>
      <c r="C871" s="102">
        <v>5400255114</v>
      </c>
      <c r="D871" s="66" t="s">
        <v>447</v>
      </c>
      <c r="F871" s="102" t="s">
        <v>65</v>
      </c>
      <c r="I871" s="66" t="s">
        <v>432</v>
      </c>
      <c r="J871" s="103"/>
      <c r="K871" s="103">
        <v>0.26041666666666669</v>
      </c>
      <c r="M871" s="103"/>
      <c r="O871" s="103">
        <v>0.26041666666666669</v>
      </c>
      <c r="S871" s="102" t="s">
        <v>433</v>
      </c>
      <c r="T871" s="102" t="s">
        <v>67</v>
      </c>
      <c r="U871" s="102" t="s">
        <v>432</v>
      </c>
    </row>
    <row r="872" spans="1:21">
      <c r="A872" t="s">
        <v>430</v>
      </c>
      <c r="B872" s="65">
        <v>45827</v>
      </c>
      <c r="C872" s="102">
        <v>5400255114</v>
      </c>
      <c r="D872" s="66" t="s">
        <v>448</v>
      </c>
      <c r="F872" s="102" t="s">
        <v>66</v>
      </c>
      <c r="I872" s="66" t="s">
        <v>432</v>
      </c>
      <c r="J872" s="103"/>
      <c r="K872" s="103">
        <v>0.26041666666666669</v>
      </c>
      <c r="M872" s="103"/>
      <c r="O872" s="103">
        <v>0.26041666666666669</v>
      </c>
      <c r="S872" s="102" t="s">
        <v>433</v>
      </c>
      <c r="T872" s="102" t="s">
        <v>67</v>
      </c>
      <c r="U872" s="102" t="s">
        <v>432</v>
      </c>
    </row>
    <row r="873" spans="1:21">
      <c r="A873" t="s">
        <v>430</v>
      </c>
      <c r="B873" s="65">
        <v>45827</v>
      </c>
      <c r="C873" s="102">
        <v>5400261343</v>
      </c>
      <c r="D873" s="66" t="s">
        <v>447</v>
      </c>
      <c r="F873" s="102" t="s">
        <v>65</v>
      </c>
      <c r="I873" s="66" t="s">
        <v>432</v>
      </c>
      <c r="K873" s="103">
        <v>4.1666666666666657E-2</v>
      </c>
      <c r="M873" s="103"/>
      <c r="O873" s="103">
        <v>4.1666666666666657E-2</v>
      </c>
      <c r="S873" s="102" t="s">
        <v>433</v>
      </c>
      <c r="T873" s="102" t="s">
        <v>216</v>
      </c>
      <c r="U873" s="102" t="s">
        <v>432</v>
      </c>
    </row>
    <row r="874" spans="1:21">
      <c r="A874" t="s">
        <v>430</v>
      </c>
      <c r="B874" s="65">
        <v>45827</v>
      </c>
      <c r="C874" s="102">
        <v>5400261343</v>
      </c>
      <c r="D874" s="66" t="s">
        <v>448</v>
      </c>
      <c r="F874" s="102" t="s">
        <v>66</v>
      </c>
      <c r="I874" s="66" t="s">
        <v>432</v>
      </c>
      <c r="K874" s="103">
        <v>4.1666666666666657E-2</v>
      </c>
      <c r="M874" s="103"/>
      <c r="O874" s="103">
        <v>4.1666666666666657E-2</v>
      </c>
      <c r="S874" s="102" t="s">
        <v>433</v>
      </c>
      <c r="T874" s="102" t="s">
        <v>216</v>
      </c>
      <c r="U874" s="102" t="s">
        <v>432</v>
      </c>
    </row>
    <row r="875" spans="1:21">
      <c r="A875" t="s">
        <v>430</v>
      </c>
      <c r="B875" s="65">
        <v>45827</v>
      </c>
      <c r="C875" s="102">
        <v>5400261041</v>
      </c>
      <c r="D875" s="66" t="s">
        <v>453</v>
      </c>
      <c r="F875" s="102" t="s">
        <v>75</v>
      </c>
      <c r="I875" s="66" t="s">
        <v>432</v>
      </c>
      <c r="K875" s="103">
        <v>6.25E-2</v>
      </c>
      <c r="M875" s="103"/>
      <c r="O875" s="103">
        <v>6.25E-2</v>
      </c>
      <c r="S875" s="102" t="s">
        <v>433</v>
      </c>
      <c r="T875" s="102" t="s">
        <v>90</v>
      </c>
      <c r="U875" s="102" t="s">
        <v>432</v>
      </c>
    </row>
    <row r="876" spans="1:21">
      <c r="A876" t="s">
        <v>430</v>
      </c>
      <c r="B876" s="65">
        <v>45827</v>
      </c>
      <c r="C876" s="102">
        <v>5400261041</v>
      </c>
      <c r="D876" s="66" t="s">
        <v>462</v>
      </c>
      <c r="F876" s="102" t="s">
        <v>89</v>
      </c>
      <c r="I876" s="66" t="s">
        <v>432</v>
      </c>
      <c r="K876" s="103">
        <v>0.26041666666666669</v>
      </c>
      <c r="M876" s="103"/>
      <c r="O876" s="103">
        <v>0.26041666666666669</v>
      </c>
      <c r="S876" s="102" t="s">
        <v>433</v>
      </c>
      <c r="T876" s="102" t="s">
        <v>90</v>
      </c>
      <c r="U876" s="102" t="s">
        <v>432</v>
      </c>
    </row>
    <row r="877" spans="1:21">
      <c r="A877" t="s">
        <v>430</v>
      </c>
      <c r="B877" s="65">
        <v>45827</v>
      </c>
      <c r="C877" s="102">
        <v>5400248537</v>
      </c>
      <c r="D877" s="66" t="s">
        <v>453</v>
      </c>
      <c r="F877" s="102" t="s">
        <v>75</v>
      </c>
      <c r="I877" s="66" t="s">
        <v>432</v>
      </c>
      <c r="J877" s="103"/>
      <c r="K877" s="103">
        <v>9.375E-2</v>
      </c>
      <c r="O877" s="103">
        <v>9.375E-2</v>
      </c>
      <c r="P877" s="103"/>
      <c r="S877" s="102" t="s">
        <v>433</v>
      </c>
      <c r="T877" s="102" t="s">
        <v>172</v>
      </c>
      <c r="U877" s="102" t="s">
        <v>432</v>
      </c>
    </row>
    <row r="878" spans="1:21">
      <c r="A878" t="s">
        <v>430</v>
      </c>
      <c r="B878" s="65">
        <v>45827</v>
      </c>
      <c r="C878" s="102">
        <v>5400256107</v>
      </c>
      <c r="D878" s="66" t="s">
        <v>434</v>
      </c>
      <c r="F878" s="102" t="s">
        <v>43</v>
      </c>
      <c r="I878" s="66" t="s">
        <v>432</v>
      </c>
      <c r="J878" s="103"/>
      <c r="K878" s="103">
        <v>0.16666666666666671</v>
      </c>
      <c r="O878" s="103">
        <v>0.16666666666666671</v>
      </c>
      <c r="P878" s="103"/>
      <c r="S878" s="102" t="s">
        <v>433</v>
      </c>
      <c r="T878" s="102" t="s">
        <v>212</v>
      </c>
      <c r="U878" s="102" t="s">
        <v>432</v>
      </c>
    </row>
    <row r="879" spans="1:21">
      <c r="A879" t="s">
        <v>430</v>
      </c>
      <c r="B879" s="65">
        <v>45827</v>
      </c>
      <c r="C879" s="102">
        <v>5400256107</v>
      </c>
      <c r="D879" s="66" t="s">
        <v>479</v>
      </c>
      <c r="F879" s="102" t="s">
        <v>115</v>
      </c>
      <c r="I879" s="66" t="s">
        <v>432</v>
      </c>
      <c r="J879" s="103"/>
      <c r="K879" s="103">
        <v>0.16666666666666671</v>
      </c>
      <c r="O879" s="103">
        <v>0.16666666666666671</v>
      </c>
      <c r="P879" s="103"/>
      <c r="S879" s="102" t="s">
        <v>433</v>
      </c>
      <c r="T879" s="102" t="s">
        <v>212</v>
      </c>
      <c r="U879" s="102" t="s">
        <v>432</v>
      </c>
    </row>
    <row r="880" spans="1:21">
      <c r="A880" t="s">
        <v>430</v>
      </c>
      <c r="B880" s="65">
        <v>45827</v>
      </c>
      <c r="C880" s="102">
        <v>5400256107</v>
      </c>
      <c r="D880" s="66" t="s">
        <v>443</v>
      </c>
      <c r="F880" s="102" t="s">
        <v>58</v>
      </c>
      <c r="I880" s="66" t="s">
        <v>432</v>
      </c>
      <c r="J880" s="103"/>
      <c r="K880" s="103">
        <v>0.16666666666666671</v>
      </c>
      <c r="O880" s="103">
        <v>0.16666666666666671</v>
      </c>
      <c r="P880" s="103"/>
      <c r="S880" s="102" t="s">
        <v>433</v>
      </c>
      <c r="T880" s="102" t="s">
        <v>212</v>
      </c>
      <c r="U880" s="102" t="s">
        <v>432</v>
      </c>
    </row>
    <row r="881" spans="1:21">
      <c r="A881" t="s">
        <v>430</v>
      </c>
      <c r="B881" s="65">
        <v>45827</v>
      </c>
      <c r="C881" s="102">
        <v>5400256107</v>
      </c>
      <c r="D881" s="66" t="s">
        <v>485</v>
      </c>
      <c r="F881" s="102" t="s">
        <v>155</v>
      </c>
      <c r="I881" s="66" t="s">
        <v>432</v>
      </c>
      <c r="J881" s="103"/>
      <c r="K881" s="103">
        <v>0.16666666666666671</v>
      </c>
      <c r="O881" s="103">
        <v>0.16666666666666671</v>
      </c>
      <c r="P881" s="103"/>
      <c r="S881" s="102" t="s">
        <v>433</v>
      </c>
      <c r="T881" s="102" t="s">
        <v>212</v>
      </c>
      <c r="U881" s="102" t="s">
        <v>432</v>
      </c>
    </row>
    <row r="882" spans="1:21">
      <c r="A882" t="s">
        <v>430</v>
      </c>
      <c r="B882" s="65">
        <v>45827</v>
      </c>
      <c r="C882" s="102">
        <v>5400256107</v>
      </c>
      <c r="D882" s="66" t="s">
        <v>442</v>
      </c>
      <c r="F882" s="102" t="s">
        <v>194</v>
      </c>
      <c r="I882" s="66" t="s">
        <v>432</v>
      </c>
      <c r="J882" s="103"/>
      <c r="K882" s="103">
        <v>0.16666666666666671</v>
      </c>
      <c r="O882" s="103">
        <v>0.16666666666666671</v>
      </c>
      <c r="P882" s="103"/>
      <c r="S882" s="102" t="s">
        <v>433</v>
      </c>
      <c r="T882" s="102" t="s">
        <v>212</v>
      </c>
      <c r="U882" s="102" t="s">
        <v>432</v>
      </c>
    </row>
    <row r="883" spans="1:21">
      <c r="A883" t="s">
        <v>430</v>
      </c>
      <c r="B883" s="65">
        <v>45827</v>
      </c>
      <c r="C883" s="102">
        <v>5400246667</v>
      </c>
      <c r="D883" s="66" t="s">
        <v>485</v>
      </c>
      <c r="F883" s="102" t="s">
        <v>155</v>
      </c>
      <c r="I883" s="66" t="s">
        <v>432</v>
      </c>
      <c r="K883" s="103">
        <v>9.375E-2</v>
      </c>
      <c r="O883" s="103">
        <v>9.375E-2</v>
      </c>
      <c r="Q883" s="103"/>
      <c r="S883" s="102" t="s">
        <v>433</v>
      </c>
      <c r="T883" s="102" t="s">
        <v>217</v>
      </c>
      <c r="U883" s="102" t="s">
        <v>432</v>
      </c>
    </row>
    <row r="884" spans="1:21">
      <c r="A884" t="s">
        <v>430</v>
      </c>
      <c r="B884" s="65">
        <v>45827</v>
      </c>
      <c r="C884" s="102">
        <v>5400246667</v>
      </c>
      <c r="D884" s="66" t="s">
        <v>442</v>
      </c>
      <c r="F884" s="102" t="s">
        <v>194</v>
      </c>
      <c r="I884" s="66" t="s">
        <v>432</v>
      </c>
      <c r="K884" s="103">
        <v>9.375E-2</v>
      </c>
      <c r="O884" s="103">
        <v>9.375E-2</v>
      </c>
      <c r="Q884" s="103"/>
      <c r="S884" s="102" t="s">
        <v>433</v>
      </c>
      <c r="T884" s="102" t="s">
        <v>217</v>
      </c>
      <c r="U884" s="102" t="s">
        <v>432</v>
      </c>
    </row>
    <row r="885" spans="1:21">
      <c r="A885" t="s">
        <v>430</v>
      </c>
      <c r="B885" s="65">
        <v>45827</v>
      </c>
      <c r="C885" s="102">
        <v>5400256564</v>
      </c>
      <c r="D885" s="66" t="s">
        <v>445</v>
      </c>
      <c r="F885" s="102" t="s">
        <v>63</v>
      </c>
      <c r="I885" s="66" t="s">
        <v>432</v>
      </c>
      <c r="K885" s="103">
        <v>0.17708333333333329</v>
      </c>
      <c r="O885" s="103">
        <v>0.17708333333333329</v>
      </c>
      <c r="Q885" s="103"/>
      <c r="S885" s="102" t="s">
        <v>433</v>
      </c>
      <c r="T885" s="102" t="s">
        <v>218</v>
      </c>
      <c r="U885" s="102" t="s">
        <v>432</v>
      </c>
    </row>
    <row r="886" spans="1:21">
      <c r="A886" t="s">
        <v>430</v>
      </c>
      <c r="B886" s="65">
        <v>45827</v>
      </c>
      <c r="C886" s="102">
        <v>5400256564</v>
      </c>
      <c r="D886" s="66" t="s">
        <v>446</v>
      </c>
      <c r="F886" s="102" t="s">
        <v>64</v>
      </c>
      <c r="I886" s="66" t="s">
        <v>432</v>
      </c>
      <c r="K886" s="103">
        <v>0.17708333333333329</v>
      </c>
      <c r="O886" s="103">
        <v>0.17708333333333329</v>
      </c>
      <c r="Q886" s="103"/>
      <c r="S886" s="102" t="s">
        <v>433</v>
      </c>
      <c r="T886" s="102" t="s">
        <v>218</v>
      </c>
      <c r="U886" s="102" t="s">
        <v>432</v>
      </c>
    </row>
    <row r="887" spans="1:21">
      <c r="A887" t="s">
        <v>430</v>
      </c>
      <c r="B887" s="65">
        <v>45827</v>
      </c>
      <c r="C887" s="102">
        <v>5400255117</v>
      </c>
      <c r="D887" s="66" t="s">
        <v>445</v>
      </c>
      <c r="F887" s="102" t="s">
        <v>63</v>
      </c>
      <c r="I887" s="66" t="s">
        <v>432</v>
      </c>
      <c r="K887" s="103">
        <v>0.16666666666666671</v>
      </c>
      <c r="O887" s="103">
        <v>0.16666666666666671</v>
      </c>
      <c r="Q887" s="103"/>
      <c r="S887" s="102" t="s">
        <v>433</v>
      </c>
      <c r="T887" s="102" t="s">
        <v>71</v>
      </c>
      <c r="U887" s="102" t="s">
        <v>432</v>
      </c>
    </row>
    <row r="888" spans="1:21">
      <c r="A888" t="s">
        <v>430</v>
      </c>
      <c r="B888" s="65">
        <v>45827</v>
      </c>
      <c r="C888" s="102">
        <v>5400255117</v>
      </c>
      <c r="D888" s="66" t="s">
        <v>446</v>
      </c>
      <c r="F888" s="102" t="s">
        <v>64</v>
      </c>
      <c r="I888" s="66" t="s">
        <v>432</v>
      </c>
      <c r="K888" s="103">
        <v>0.16666666666666671</v>
      </c>
      <c r="O888" s="103">
        <v>0.16666666666666671</v>
      </c>
      <c r="Q888" s="103"/>
      <c r="S888" s="102" t="s">
        <v>433</v>
      </c>
      <c r="T888" s="102" t="s">
        <v>71</v>
      </c>
      <c r="U888" s="102" t="s">
        <v>432</v>
      </c>
    </row>
    <row r="889" spans="1:21">
      <c r="A889" t="s">
        <v>430</v>
      </c>
      <c r="B889" s="65">
        <v>45827</v>
      </c>
      <c r="C889" s="102">
        <v>5400255372</v>
      </c>
      <c r="D889" s="66" t="s">
        <v>454</v>
      </c>
      <c r="F889" s="102" t="s">
        <v>77</v>
      </c>
      <c r="I889" s="66" t="s">
        <v>432</v>
      </c>
      <c r="J889" s="103"/>
      <c r="K889" s="103">
        <v>0.34375</v>
      </c>
      <c r="O889" s="103">
        <v>0.34375</v>
      </c>
      <c r="P889" s="103"/>
      <c r="S889" s="102" t="s">
        <v>433</v>
      </c>
      <c r="T889" s="102" t="s">
        <v>79</v>
      </c>
      <c r="U889" s="102" t="s">
        <v>432</v>
      </c>
    </row>
    <row r="890" spans="1:21">
      <c r="A890" t="s">
        <v>430</v>
      </c>
      <c r="B890" s="65">
        <v>45827</v>
      </c>
      <c r="C890" s="102">
        <v>5400255372</v>
      </c>
      <c r="D890" s="66" t="s">
        <v>455</v>
      </c>
      <c r="F890" s="102" t="s">
        <v>78</v>
      </c>
      <c r="I890" s="66" t="s">
        <v>432</v>
      </c>
      <c r="J890" s="103"/>
      <c r="K890" s="103">
        <v>0.34375</v>
      </c>
      <c r="O890" s="103">
        <v>0.34375</v>
      </c>
      <c r="P890" s="103"/>
      <c r="S890" s="102" t="s">
        <v>433</v>
      </c>
      <c r="T890" s="102" t="s">
        <v>79</v>
      </c>
      <c r="U890" s="102" t="s">
        <v>432</v>
      </c>
    </row>
    <row r="891" spans="1:21">
      <c r="A891" t="s">
        <v>430</v>
      </c>
      <c r="B891" s="65">
        <v>45827</v>
      </c>
      <c r="C891" s="102">
        <v>5400256883</v>
      </c>
      <c r="D891" s="66" t="s">
        <v>484</v>
      </c>
      <c r="F891" s="102" t="s">
        <v>144</v>
      </c>
      <c r="I891" s="66" t="s">
        <v>432</v>
      </c>
      <c r="K891" s="103">
        <v>0.34375</v>
      </c>
      <c r="O891" s="103">
        <v>0.34375</v>
      </c>
      <c r="S891" s="102" t="s">
        <v>433</v>
      </c>
      <c r="T891" s="102" t="s">
        <v>219</v>
      </c>
      <c r="U891" s="102" t="s">
        <v>432</v>
      </c>
    </row>
    <row r="892" spans="1:21">
      <c r="A892" t="s">
        <v>430</v>
      </c>
      <c r="B892" s="65">
        <v>45827</v>
      </c>
      <c r="C892" s="102">
        <v>5400256883</v>
      </c>
      <c r="D892" s="66" t="s">
        <v>437</v>
      </c>
      <c r="F892" s="102" t="s">
        <v>51</v>
      </c>
      <c r="I892" s="66" t="s">
        <v>432</v>
      </c>
      <c r="K892" s="103">
        <v>0.34375</v>
      </c>
      <c r="O892" s="103">
        <v>0.34375</v>
      </c>
      <c r="S892" s="102" t="s">
        <v>433</v>
      </c>
      <c r="T892" s="102" t="s">
        <v>219</v>
      </c>
      <c r="U892" s="102" t="s">
        <v>432</v>
      </c>
    </row>
    <row r="893" spans="1:21">
      <c r="A893" t="s">
        <v>430</v>
      </c>
      <c r="B893" s="65">
        <v>45827</v>
      </c>
      <c r="C893" s="102">
        <v>5400256318</v>
      </c>
      <c r="D893" s="66" t="s">
        <v>450</v>
      </c>
      <c r="F893" s="102" t="s">
        <v>69</v>
      </c>
      <c r="I893" s="66" t="s">
        <v>432</v>
      </c>
      <c r="K893" s="103">
        <v>0.26041666666666669</v>
      </c>
      <c r="O893" s="103">
        <v>0.26041666666666669</v>
      </c>
      <c r="S893" s="102" t="s">
        <v>433</v>
      </c>
      <c r="T893" s="102" t="s">
        <v>202</v>
      </c>
      <c r="U893" s="102" t="s">
        <v>432</v>
      </c>
    </row>
    <row r="894" spans="1:21">
      <c r="A894" t="s">
        <v>430</v>
      </c>
      <c r="B894" s="65">
        <v>45827</v>
      </c>
      <c r="C894" s="102">
        <v>5400256318</v>
      </c>
      <c r="D894" s="66" t="s">
        <v>460</v>
      </c>
      <c r="F894" s="102" t="s">
        <v>87</v>
      </c>
      <c r="I894" s="66" t="s">
        <v>432</v>
      </c>
      <c r="K894" s="103">
        <v>0.26041666666666669</v>
      </c>
      <c r="O894" s="103">
        <v>0.26041666666666669</v>
      </c>
      <c r="S894" s="102" t="s">
        <v>433</v>
      </c>
      <c r="T894" s="102" t="s">
        <v>202</v>
      </c>
      <c r="U894" s="102" t="s">
        <v>432</v>
      </c>
    </row>
    <row r="895" spans="1:21">
      <c r="A895" t="s">
        <v>430</v>
      </c>
      <c r="B895" s="65">
        <v>45827</v>
      </c>
      <c r="C895" s="102">
        <v>5400256432</v>
      </c>
      <c r="D895" s="66" t="s">
        <v>476</v>
      </c>
      <c r="F895" s="102" t="s">
        <v>112</v>
      </c>
      <c r="I895" s="66" t="s">
        <v>432</v>
      </c>
      <c r="J895" s="103"/>
      <c r="K895" s="103">
        <v>8.3333333333333329E-2</v>
      </c>
      <c r="O895" s="103">
        <v>8.3333333333333329E-2</v>
      </c>
      <c r="S895" s="102" t="s">
        <v>433</v>
      </c>
      <c r="T895" s="102" t="s">
        <v>220</v>
      </c>
      <c r="U895" s="102" t="s">
        <v>432</v>
      </c>
    </row>
    <row r="896" spans="1:21">
      <c r="A896" t="s">
        <v>430</v>
      </c>
      <c r="B896" s="65">
        <v>45827</v>
      </c>
      <c r="C896" s="102">
        <v>5400256064</v>
      </c>
      <c r="D896" s="66" t="s">
        <v>485</v>
      </c>
      <c r="F896" s="102" t="s">
        <v>155</v>
      </c>
      <c r="I896" s="66" t="s">
        <v>432</v>
      </c>
      <c r="K896" s="103">
        <v>0.14583333333333329</v>
      </c>
      <c r="O896" s="103">
        <v>0.14583333333333329</v>
      </c>
      <c r="S896" s="102" t="s">
        <v>433</v>
      </c>
      <c r="T896" s="102" t="s">
        <v>183</v>
      </c>
      <c r="U896" s="102" t="s">
        <v>432</v>
      </c>
    </row>
    <row r="897" spans="1:21">
      <c r="A897" t="s">
        <v>430</v>
      </c>
      <c r="B897" s="65">
        <v>45827</v>
      </c>
      <c r="C897" s="102">
        <v>5400256064</v>
      </c>
      <c r="D897" s="66" t="s">
        <v>476</v>
      </c>
      <c r="F897" s="102" t="s">
        <v>112</v>
      </c>
      <c r="I897" s="66" t="s">
        <v>432</v>
      </c>
      <c r="K897" s="103">
        <v>9.375E-2</v>
      </c>
      <c r="O897" s="103">
        <v>9.375E-2</v>
      </c>
      <c r="S897" s="102" t="s">
        <v>433</v>
      </c>
      <c r="T897" s="102" t="s">
        <v>183</v>
      </c>
      <c r="U897" s="102" t="s">
        <v>432</v>
      </c>
    </row>
    <row r="898" spans="1:21">
      <c r="A898" t="s">
        <v>430</v>
      </c>
      <c r="B898" s="65">
        <v>45827</v>
      </c>
      <c r="C898" s="102">
        <v>5400256064</v>
      </c>
      <c r="D898" s="66" t="s">
        <v>439</v>
      </c>
      <c r="F898" s="102" t="s">
        <v>54</v>
      </c>
      <c r="I898" s="66" t="s">
        <v>432</v>
      </c>
      <c r="K898" s="103">
        <v>9.375E-2</v>
      </c>
      <c r="O898" s="103">
        <v>9.375E-2</v>
      </c>
      <c r="S898" s="102" t="s">
        <v>433</v>
      </c>
      <c r="T898" s="102" t="s">
        <v>183</v>
      </c>
      <c r="U898" s="102" t="s">
        <v>432</v>
      </c>
    </row>
    <row r="899" spans="1:21">
      <c r="A899" t="s">
        <v>430</v>
      </c>
      <c r="B899" s="65">
        <v>45827</v>
      </c>
      <c r="C899" s="102">
        <v>404</v>
      </c>
      <c r="D899" s="66" t="s">
        <v>439</v>
      </c>
      <c r="F899" s="102" t="s">
        <v>54</v>
      </c>
      <c r="I899" s="66" t="s">
        <v>432</v>
      </c>
      <c r="J899" s="103">
        <v>4.1666666666666657E-2</v>
      </c>
      <c r="K899" s="103"/>
      <c r="O899" s="103">
        <v>4.1666666666666657E-2</v>
      </c>
      <c r="S899" s="102" t="s">
        <v>433</v>
      </c>
      <c r="T899" s="102" t="s">
        <v>62</v>
      </c>
      <c r="U899" s="102" t="s">
        <v>432</v>
      </c>
    </row>
    <row r="900" spans="1:21">
      <c r="A900" t="s">
        <v>430</v>
      </c>
      <c r="B900" s="65">
        <v>45827</v>
      </c>
      <c r="C900" s="102">
        <v>404</v>
      </c>
      <c r="D900" s="66" t="s">
        <v>476</v>
      </c>
      <c r="F900" s="102" t="s">
        <v>112</v>
      </c>
      <c r="I900" s="66" t="s">
        <v>432</v>
      </c>
      <c r="J900" s="103">
        <v>4.1666666666666657E-2</v>
      </c>
      <c r="K900" s="103"/>
      <c r="O900" s="103">
        <v>4.1666666666666657E-2</v>
      </c>
      <c r="S900" s="102" t="s">
        <v>433</v>
      </c>
      <c r="T900" s="102" t="s">
        <v>62</v>
      </c>
      <c r="U900" s="102" t="s">
        <v>432</v>
      </c>
    </row>
    <row r="901" spans="1:21">
      <c r="A901" t="s">
        <v>430</v>
      </c>
      <c r="B901" s="65">
        <v>45827</v>
      </c>
      <c r="C901" s="102">
        <v>5400252754</v>
      </c>
      <c r="D901" s="66" t="s">
        <v>439</v>
      </c>
      <c r="F901" s="102" t="s">
        <v>54</v>
      </c>
      <c r="I901" s="66" t="s">
        <v>432</v>
      </c>
      <c r="K901" s="103">
        <v>0.125</v>
      </c>
      <c r="O901" s="103">
        <v>0.125</v>
      </c>
      <c r="S901" s="102" t="s">
        <v>433</v>
      </c>
      <c r="T901" s="102" t="s">
        <v>221</v>
      </c>
      <c r="U901" s="102" t="s">
        <v>432</v>
      </c>
    </row>
    <row r="902" spans="1:21">
      <c r="A902" t="s">
        <v>430</v>
      </c>
      <c r="B902" s="65">
        <v>45827</v>
      </c>
      <c r="C902" s="102">
        <v>5400252754</v>
      </c>
      <c r="D902" s="66" t="s">
        <v>476</v>
      </c>
      <c r="F902" s="102" t="s">
        <v>112</v>
      </c>
      <c r="I902" s="66" t="s">
        <v>432</v>
      </c>
      <c r="K902" s="103">
        <v>0.125</v>
      </c>
      <c r="O902" s="103">
        <v>0.125</v>
      </c>
      <c r="S902" s="102" t="s">
        <v>433</v>
      </c>
      <c r="T902" s="102" t="s">
        <v>221</v>
      </c>
      <c r="U902" s="102" t="s">
        <v>432</v>
      </c>
    </row>
    <row r="903" spans="1:21">
      <c r="A903" t="s">
        <v>430</v>
      </c>
      <c r="B903" s="65">
        <v>45827</v>
      </c>
      <c r="C903" s="102">
        <v>5400256064</v>
      </c>
      <c r="D903" s="66" t="s">
        <v>485</v>
      </c>
      <c r="F903" s="102" t="s">
        <v>155</v>
      </c>
      <c r="I903" s="66" t="s">
        <v>432</v>
      </c>
      <c r="K903" s="103">
        <v>6.25E-2</v>
      </c>
      <c r="O903" s="103">
        <v>6.25E-2</v>
      </c>
      <c r="S903" s="102" t="s">
        <v>433</v>
      </c>
      <c r="T903" s="102" t="s">
        <v>183</v>
      </c>
      <c r="U903" s="102" t="s">
        <v>432</v>
      </c>
    </row>
    <row r="904" spans="1:21">
      <c r="A904" t="s">
        <v>430</v>
      </c>
      <c r="B904" s="65">
        <v>45827</v>
      </c>
      <c r="C904" s="102">
        <v>404</v>
      </c>
      <c r="D904" s="66" t="s">
        <v>453</v>
      </c>
      <c r="F904" s="102" t="s">
        <v>75</v>
      </c>
      <c r="I904" s="66" t="s">
        <v>432</v>
      </c>
      <c r="K904" s="103"/>
      <c r="O904" s="103">
        <v>0.16666666666666671</v>
      </c>
      <c r="P904" s="103">
        <v>0.16666666666666671</v>
      </c>
      <c r="S904" s="102" t="s">
        <v>433</v>
      </c>
      <c r="T904" s="102" t="s">
        <v>48</v>
      </c>
      <c r="U904" s="102" t="s">
        <v>432</v>
      </c>
    </row>
    <row r="905" spans="1:21">
      <c r="A905" t="s">
        <v>430</v>
      </c>
      <c r="B905" s="65">
        <v>45827</v>
      </c>
      <c r="C905" s="102">
        <v>404</v>
      </c>
      <c r="D905" s="66" t="s">
        <v>453</v>
      </c>
      <c r="F905" s="102" t="s">
        <v>75</v>
      </c>
      <c r="I905" s="66" t="s">
        <v>432</v>
      </c>
      <c r="K905" s="103"/>
      <c r="O905" s="103">
        <v>2.0833333333333329E-2</v>
      </c>
      <c r="P905" s="103">
        <v>2.0833333333333329E-2</v>
      </c>
      <c r="S905" s="102" t="s">
        <v>433</v>
      </c>
      <c r="T905" s="102" t="s">
        <v>48</v>
      </c>
      <c r="U905" s="102" t="s">
        <v>432</v>
      </c>
    </row>
    <row r="906" spans="1:21">
      <c r="A906" t="s">
        <v>430</v>
      </c>
      <c r="B906" s="65">
        <v>45827</v>
      </c>
      <c r="C906" s="102">
        <v>404</v>
      </c>
      <c r="D906" s="66" t="s">
        <v>445</v>
      </c>
      <c r="F906" s="102" t="s">
        <v>63</v>
      </c>
      <c r="I906" s="66" t="s">
        <v>432</v>
      </c>
      <c r="J906" s="103">
        <v>6.25E-2</v>
      </c>
      <c r="K906" s="103"/>
      <c r="O906" s="103">
        <v>6.25E-2</v>
      </c>
      <c r="S906" s="102" t="s">
        <v>433</v>
      </c>
      <c r="T906" s="102" t="s">
        <v>62</v>
      </c>
      <c r="U906" s="102" t="s">
        <v>432</v>
      </c>
    </row>
    <row r="907" spans="1:21">
      <c r="A907" t="s">
        <v>430</v>
      </c>
      <c r="B907" s="65">
        <v>45827</v>
      </c>
      <c r="C907" s="102">
        <v>404</v>
      </c>
      <c r="D907" s="66" t="s">
        <v>475</v>
      </c>
      <c r="F907" s="102" t="s">
        <v>110</v>
      </c>
      <c r="I907" s="66" t="s">
        <v>432</v>
      </c>
      <c r="J907" s="103">
        <v>6.25E-2</v>
      </c>
      <c r="K907" s="103"/>
      <c r="O907" s="103">
        <v>6.25E-2</v>
      </c>
      <c r="S907" s="102" t="s">
        <v>433</v>
      </c>
      <c r="T907" s="102" t="s">
        <v>62</v>
      </c>
      <c r="U907" s="102" t="s">
        <v>432</v>
      </c>
    </row>
    <row r="908" spans="1:21">
      <c r="A908" t="s">
        <v>430</v>
      </c>
      <c r="B908" s="65">
        <v>45827</v>
      </c>
      <c r="C908" s="102">
        <v>404</v>
      </c>
      <c r="D908" s="66" t="s">
        <v>445</v>
      </c>
      <c r="F908" s="102" t="s">
        <v>63</v>
      </c>
      <c r="I908" s="66" t="s">
        <v>432</v>
      </c>
      <c r="J908" s="103">
        <v>2.0833333333333329E-2</v>
      </c>
      <c r="K908" s="103"/>
      <c r="O908" s="103">
        <v>2.0833333333333329E-2</v>
      </c>
      <c r="S908" s="102" t="s">
        <v>433</v>
      </c>
      <c r="T908" s="102" t="s">
        <v>62</v>
      </c>
      <c r="U908" s="102" t="s">
        <v>432</v>
      </c>
    </row>
    <row r="909" spans="1:21">
      <c r="A909" t="s">
        <v>430</v>
      </c>
      <c r="B909" s="65">
        <v>45827</v>
      </c>
      <c r="C909" s="102">
        <v>404</v>
      </c>
      <c r="D909" s="66" t="s">
        <v>474</v>
      </c>
      <c r="F909" s="102" t="s">
        <v>109</v>
      </c>
      <c r="I909" s="66" t="s">
        <v>432</v>
      </c>
      <c r="J909" s="103">
        <v>0.34375</v>
      </c>
      <c r="K909" s="103"/>
      <c r="M909" s="103">
        <v>6.25E-2</v>
      </c>
      <c r="O909" s="103">
        <v>0.40625</v>
      </c>
      <c r="S909" s="102" t="s">
        <v>433</v>
      </c>
      <c r="T909" s="102" t="s">
        <v>62</v>
      </c>
      <c r="U909" s="102" t="s">
        <v>432</v>
      </c>
    </row>
    <row r="910" spans="1:21">
      <c r="A910" t="s">
        <v>430</v>
      </c>
      <c r="B910" s="65">
        <v>45827</v>
      </c>
      <c r="C910" s="102">
        <v>404</v>
      </c>
      <c r="D910" s="66" t="s">
        <v>444</v>
      </c>
      <c r="F910" s="102" t="s">
        <v>59</v>
      </c>
      <c r="I910" s="66" t="s">
        <v>432</v>
      </c>
      <c r="K910" s="103"/>
      <c r="O910" s="103">
        <v>2.0833333333333329E-2</v>
      </c>
      <c r="P910" s="103">
        <v>2.0833333333333329E-2</v>
      </c>
      <c r="S910" s="102" t="s">
        <v>433</v>
      </c>
      <c r="T910" s="102" t="s">
        <v>48</v>
      </c>
      <c r="U910" s="102" t="s">
        <v>432</v>
      </c>
    </row>
    <row r="911" spans="1:21">
      <c r="A911" t="s">
        <v>430</v>
      </c>
      <c r="B911" s="65">
        <v>45827</v>
      </c>
      <c r="C911" s="102">
        <v>404</v>
      </c>
      <c r="D911" s="66" t="s">
        <v>468</v>
      </c>
      <c r="F911" s="102" t="s">
        <v>100</v>
      </c>
      <c r="I911" s="66" t="s">
        <v>432</v>
      </c>
      <c r="J911" s="103">
        <v>8.3333333333333329E-2</v>
      </c>
      <c r="K911" s="103"/>
      <c r="O911" s="103">
        <v>8.3333333333333329E-2</v>
      </c>
      <c r="S911" s="102" t="s">
        <v>433</v>
      </c>
      <c r="T911" s="102" t="s">
        <v>140</v>
      </c>
      <c r="U911" s="102" t="s">
        <v>432</v>
      </c>
    </row>
    <row r="912" spans="1:21">
      <c r="A912" t="s">
        <v>430</v>
      </c>
      <c r="B912" s="65">
        <v>45827</v>
      </c>
      <c r="C912" s="102">
        <v>404</v>
      </c>
      <c r="D912" s="66" t="s">
        <v>456</v>
      </c>
      <c r="F912" s="102" t="s">
        <v>81</v>
      </c>
      <c r="I912" s="66" t="s">
        <v>432</v>
      </c>
      <c r="K912" s="103"/>
      <c r="O912" s="103">
        <v>0.34375</v>
      </c>
      <c r="P912" s="103">
        <v>0.34375</v>
      </c>
      <c r="S912" s="102" t="s">
        <v>433</v>
      </c>
      <c r="T912" s="102" t="s">
        <v>53</v>
      </c>
      <c r="U912" s="102" t="s">
        <v>432</v>
      </c>
    </row>
    <row r="913" spans="1:21">
      <c r="A913" t="s">
        <v>430</v>
      </c>
      <c r="B913" s="65">
        <v>45827</v>
      </c>
      <c r="C913" s="102">
        <v>404</v>
      </c>
      <c r="D913" s="66" t="s">
        <v>436</v>
      </c>
      <c r="F913" s="102" t="s">
        <v>50</v>
      </c>
      <c r="I913" s="66" t="s">
        <v>432</v>
      </c>
      <c r="K913" s="103"/>
      <c r="O913" s="103">
        <v>0.34375</v>
      </c>
      <c r="P913" s="103">
        <v>0.34375</v>
      </c>
      <c r="S913" s="102" t="s">
        <v>433</v>
      </c>
      <c r="T913" s="102" t="s">
        <v>53</v>
      </c>
      <c r="U913" s="102" t="s">
        <v>432</v>
      </c>
    </row>
    <row r="914" spans="1:21">
      <c r="A914" t="s">
        <v>430</v>
      </c>
      <c r="B914" s="65">
        <v>45827</v>
      </c>
      <c r="C914" s="102">
        <v>404</v>
      </c>
      <c r="D914" s="66" t="s">
        <v>449</v>
      </c>
      <c r="F914" s="102" t="s">
        <v>68</v>
      </c>
      <c r="I914" s="66" t="s">
        <v>432</v>
      </c>
      <c r="K914" s="103"/>
      <c r="O914" s="103">
        <v>0.34375</v>
      </c>
      <c r="P914" s="103">
        <v>0.34375</v>
      </c>
      <c r="S914" s="102" t="s">
        <v>433</v>
      </c>
      <c r="T914" s="102" t="s">
        <v>53</v>
      </c>
      <c r="U914" s="102" t="s">
        <v>432</v>
      </c>
    </row>
    <row r="915" spans="1:21">
      <c r="A915" t="s">
        <v>430</v>
      </c>
      <c r="B915" s="65">
        <v>45827</v>
      </c>
      <c r="C915" s="102">
        <v>404</v>
      </c>
      <c r="D915" s="66" t="s">
        <v>469</v>
      </c>
      <c r="F915" s="102" t="s">
        <v>102</v>
      </c>
      <c r="I915" s="66" t="s">
        <v>432</v>
      </c>
      <c r="K915" s="103"/>
      <c r="O915" s="103">
        <v>0.34375</v>
      </c>
      <c r="P915" s="103">
        <v>0.34375</v>
      </c>
      <c r="S915" s="102" t="s">
        <v>433</v>
      </c>
      <c r="T915" s="102" t="s">
        <v>53</v>
      </c>
      <c r="U915" s="102" t="s">
        <v>432</v>
      </c>
    </row>
    <row r="916" spans="1:21">
      <c r="A916" t="s">
        <v>430</v>
      </c>
      <c r="B916" s="65">
        <v>45827</v>
      </c>
      <c r="C916" s="102">
        <v>404</v>
      </c>
      <c r="D916" s="66" t="s">
        <v>477</v>
      </c>
      <c r="F916" s="102" t="s">
        <v>113</v>
      </c>
      <c r="I916" s="66" t="s">
        <v>432</v>
      </c>
      <c r="K916" s="103"/>
      <c r="O916" s="103">
        <v>0.34375</v>
      </c>
      <c r="Q916" s="103">
        <v>0.34375</v>
      </c>
      <c r="S916" s="102" t="s">
        <v>433</v>
      </c>
      <c r="T916" s="102" t="s">
        <v>22</v>
      </c>
      <c r="U916" s="102" t="s">
        <v>432</v>
      </c>
    </row>
    <row r="917" spans="1:21">
      <c r="A917" t="s">
        <v>430</v>
      </c>
      <c r="B917" s="65">
        <v>45827</v>
      </c>
      <c r="C917" s="102">
        <v>5400255115</v>
      </c>
      <c r="D917" s="66" t="s">
        <v>431</v>
      </c>
      <c r="F917" s="102" t="s">
        <v>42</v>
      </c>
      <c r="I917" s="66" t="s">
        <v>432</v>
      </c>
      <c r="K917" s="103">
        <v>0.21875</v>
      </c>
      <c r="O917" s="103">
        <v>0.21875</v>
      </c>
      <c r="S917" s="102" t="s">
        <v>433</v>
      </c>
      <c r="T917" s="102" t="s">
        <v>95</v>
      </c>
      <c r="U917" s="102" t="s">
        <v>432</v>
      </c>
    </row>
    <row r="918" spans="1:21">
      <c r="A918" t="s">
        <v>430</v>
      </c>
      <c r="B918" s="65">
        <v>45827</v>
      </c>
      <c r="C918" s="102">
        <v>5400255115</v>
      </c>
      <c r="D918" s="66" t="s">
        <v>464</v>
      </c>
      <c r="F918" s="102" t="s">
        <v>94</v>
      </c>
      <c r="I918" s="66" t="s">
        <v>432</v>
      </c>
      <c r="K918" s="103">
        <v>0.21875</v>
      </c>
      <c r="O918" s="103">
        <v>0.21875</v>
      </c>
      <c r="S918" s="102" t="s">
        <v>433</v>
      </c>
      <c r="T918" s="102" t="s">
        <v>95</v>
      </c>
      <c r="U918" s="102" t="s">
        <v>432</v>
      </c>
    </row>
    <row r="919" spans="1:21">
      <c r="A919" t="s">
        <v>430</v>
      </c>
      <c r="B919" s="65">
        <v>45827</v>
      </c>
      <c r="C919" s="102">
        <v>5400255118</v>
      </c>
      <c r="D919" s="66" t="s">
        <v>465</v>
      </c>
      <c r="F919" s="102" t="s">
        <v>96</v>
      </c>
      <c r="I919" s="66" t="s">
        <v>432</v>
      </c>
      <c r="K919" s="103">
        <v>0.26041666666666669</v>
      </c>
      <c r="O919" s="103">
        <v>0.26041666666666669</v>
      </c>
      <c r="S919" s="102" t="s">
        <v>433</v>
      </c>
      <c r="T919" s="102" t="s">
        <v>98</v>
      </c>
      <c r="U919" s="102" t="s">
        <v>432</v>
      </c>
    </row>
    <row r="920" spans="1:21">
      <c r="A920" t="s">
        <v>430</v>
      </c>
      <c r="B920" s="65">
        <v>45827</v>
      </c>
      <c r="C920" s="102">
        <v>5400255118</v>
      </c>
      <c r="D920" s="66" t="s">
        <v>438</v>
      </c>
      <c r="F920" s="102" t="s">
        <v>52</v>
      </c>
      <c r="I920" s="66" t="s">
        <v>432</v>
      </c>
      <c r="K920" s="103">
        <v>0.26041666666666669</v>
      </c>
      <c r="O920" s="103">
        <v>0.26041666666666669</v>
      </c>
      <c r="S920" s="102" t="s">
        <v>433</v>
      </c>
      <c r="T920" s="102" t="s">
        <v>98</v>
      </c>
      <c r="U920" s="102" t="s">
        <v>432</v>
      </c>
    </row>
    <row r="921" spans="1:21">
      <c r="A921" t="s">
        <v>430</v>
      </c>
      <c r="B921" s="65">
        <v>45827</v>
      </c>
      <c r="C921" s="102">
        <v>5400255113</v>
      </c>
      <c r="D921" s="66" t="s">
        <v>468</v>
      </c>
      <c r="F921" s="102" t="s">
        <v>100</v>
      </c>
      <c r="I921" s="66" t="s">
        <v>432</v>
      </c>
      <c r="K921" s="103">
        <v>0.26041666666666669</v>
      </c>
      <c r="O921" s="103">
        <v>0.26041666666666669</v>
      </c>
      <c r="S921" s="102" t="s">
        <v>433</v>
      </c>
      <c r="T921" s="102" t="s">
        <v>104</v>
      </c>
      <c r="U921" s="102" t="s">
        <v>432</v>
      </c>
    </row>
    <row r="922" spans="1:21">
      <c r="A922" t="s">
        <v>430</v>
      </c>
      <c r="B922" s="65">
        <v>45827</v>
      </c>
      <c r="C922" s="102">
        <v>5400255113</v>
      </c>
      <c r="D922" s="66" t="s">
        <v>471</v>
      </c>
      <c r="F922" s="102" t="s">
        <v>105</v>
      </c>
      <c r="I922" s="66" t="s">
        <v>432</v>
      </c>
      <c r="K922" s="103">
        <v>0.26041666666666669</v>
      </c>
      <c r="O922" s="103">
        <v>0.26041666666666669</v>
      </c>
      <c r="S922" s="102" t="s">
        <v>433</v>
      </c>
      <c r="T922" s="102" t="s">
        <v>104</v>
      </c>
      <c r="U922" s="102" t="s">
        <v>432</v>
      </c>
    </row>
    <row r="923" spans="1:21">
      <c r="A923" t="s">
        <v>430</v>
      </c>
      <c r="B923" s="65">
        <v>45827</v>
      </c>
      <c r="C923" s="102">
        <v>5400255113</v>
      </c>
      <c r="D923" s="66" t="s">
        <v>472</v>
      </c>
      <c r="F923" s="102" t="s">
        <v>107</v>
      </c>
      <c r="I923" s="66" t="s">
        <v>432</v>
      </c>
      <c r="K923" s="103">
        <v>0.26041666666666669</v>
      </c>
      <c r="O923" s="103">
        <v>0.26041666666666669</v>
      </c>
      <c r="S923" s="102" t="s">
        <v>433</v>
      </c>
      <c r="T923" s="102" t="s">
        <v>104</v>
      </c>
      <c r="U923" s="102" t="s">
        <v>432</v>
      </c>
    </row>
    <row r="924" spans="1:21">
      <c r="A924" t="s">
        <v>430</v>
      </c>
      <c r="B924" s="65">
        <v>45827</v>
      </c>
      <c r="C924" s="102">
        <v>5400255113</v>
      </c>
      <c r="D924" s="66" t="s">
        <v>470</v>
      </c>
      <c r="F924" s="102" t="s">
        <v>103</v>
      </c>
      <c r="I924" s="66" t="s">
        <v>432</v>
      </c>
      <c r="K924" s="103">
        <v>0.26041666666666669</v>
      </c>
      <c r="O924" s="103">
        <v>0.26041666666666669</v>
      </c>
      <c r="S924" s="102" t="s">
        <v>433</v>
      </c>
      <c r="T924" s="102" t="s">
        <v>104</v>
      </c>
      <c r="U924" s="102" t="s">
        <v>432</v>
      </c>
    </row>
    <row r="925" spans="1:21">
      <c r="A925" t="s">
        <v>430</v>
      </c>
      <c r="B925" s="65">
        <v>45827</v>
      </c>
      <c r="C925" s="102">
        <v>404</v>
      </c>
      <c r="D925" s="66" t="s">
        <v>473</v>
      </c>
      <c r="F925" s="102" t="s">
        <v>108</v>
      </c>
      <c r="I925" s="66" t="s">
        <v>432</v>
      </c>
      <c r="J925" s="103">
        <v>0.26041666666666669</v>
      </c>
      <c r="K925" s="103"/>
      <c r="O925" s="103">
        <v>0.26041666666666669</v>
      </c>
      <c r="S925" s="102" t="s">
        <v>433</v>
      </c>
      <c r="T925" s="102" t="s">
        <v>62</v>
      </c>
      <c r="U925" s="102" t="s">
        <v>432</v>
      </c>
    </row>
    <row r="926" spans="1:21">
      <c r="A926" t="s">
        <v>430</v>
      </c>
      <c r="B926" s="65">
        <v>45827</v>
      </c>
      <c r="C926" s="102">
        <v>404</v>
      </c>
      <c r="D926" s="66" t="s">
        <v>472</v>
      </c>
      <c r="F926" s="102" t="s">
        <v>107</v>
      </c>
      <c r="I926" s="66" t="s">
        <v>432</v>
      </c>
      <c r="J926" s="103">
        <v>6.25E-2</v>
      </c>
      <c r="K926" s="103"/>
      <c r="O926" s="103">
        <v>6.25E-2</v>
      </c>
      <c r="S926" s="102" t="s">
        <v>433</v>
      </c>
      <c r="T926" s="102" t="s">
        <v>62</v>
      </c>
      <c r="U926" s="102" t="s">
        <v>432</v>
      </c>
    </row>
    <row r="927" spans="1:21">
      <c r="A927" t="s">
        <v>430</v>
      </c>
      <c r="B927" s="65">
        <v>45827</v>
      </c>
      <c r="C927" s="102">
        <v>5400253778</v>
      </c>
      <c r="D927" s="66" t="s">
        <v>467</v>
      </c>
      <c r="F927" s="102" t="s">
        <v>99</v>
      </c>
      <c r="I927" s="66" t="s">
        <v>432</v>
      </c>
      <c r="K927" s="103">
        <v>0.26041666666666669</v>
      </c>
      <c r="O927" s="103">
        <v>0.26041666666666669</v>
      </c>
      <c r="S927" s="102" t="s">
        <v>433</v>
      </c>
      <c r="T927" s="102" t="s">
        <v>101</v>
      </c>
      <c r="U927" s="102" t="s">
        <v>432</v>
      </c>
    </row>
    <row r="928" spans="1:21">
      <c r="A928" t="s">
        <v>430</v>
      </c>
      <c r="B928" s="65">
        <v>45827</v>
      </c>
      <c r="C928" s="102">
        <v>5400253778</v>
      </c>
      <c r="D928" s="66" t="s">
        <v>466</v>
      </c>
      <c r="F928" s="102" t="s">
        <v>97</v>
      </c>
      <c r="I928" s="66" t="s">
        <v>432</v>
      </c>
      <c r="K928" s="103">
        <v>0.26041666666666669</v>
      </c>
      <c r="O928" s="103">
        <v>0.26041666666666669</v>
      </c>
      <c r="S928" s="102" t="s">
        <v>433</v>
      </c>
      <c r="T928" s="102" t="s">
        <v>101</v>
      </c>
      <c r="U928" s="102" t="s">
        <v>432</v>
      </c>
    </row>
    <row r="929" spans="1:21">
      <c r="A929" t="s">
        <v>430</v>
      </c>
      <c r="B929" s="65">
        <v>45827</v>
      </c>
      <c r="C929" s="102">
        <v>5400247347</v>
      </c>
      <c r="D929" s="66" t="s">
        <v>431</v>
      </c>
      <c r="F929" s="102" t="s">
        <v>42</v>
      </c>
      <c r="I929" s="66" t="s">
        <v>432</v>
      </c>
      <c r="K929" s="103">
        <v>4.1666666666666657E-2</v>
      </c>
      <c r="O929" s="103">
        <v>4.1666666666666657E-2</v>
      </c>
      <c r="S929" s="102" t="s">
        <v>433</v>
      </c>
      <c r="T929" s="102" t="s">
        <v>222</v>
      </c>
      <c r="U929" s="102" t="s">
        <v>432</v>
      </c>
    </row>
    <row r="930" spans="1:21">
      <c r="A930" t="s">
        <v>430</v>
      </c>
      <c r="B930" s="65">
        <v>45827</v>
      </c>
      <c r="C930" s="102">
        <v>5400247347</v>
      </c>
      <c r="D930" s="66" t="s">
        <v>464</v>
      </c>
      <c r="F930" s="102" t="s">
        <v>94</v>
      </c>
      <c r="I930" s="66" t="s">
        <v>432</v>
      </c>
      <c r="K930" s="103">
        <v>4.1666666666666657E-2</v>
      </c>
      <c r="O930" s="103">
        <v>4.1666666666666657E-2</v>
      </c>
      <c r="S930" s="102" t="s">
        <v>433</v>
      </c>
      <c r="T930" s="102" t="s">
        <v>222</v>
      </c>
      <c r="U930" s="102" t="s">
        <v>432</v>
      </c>
    </row>
    <row r="931" spans="1:21">
      <c r="A931" t="s">
        <v>430</v>
      </c>
      <c r="B931" s="65">
        <v>45827</v>
      </c>
      <c r="C931" s="102">
        <v>404</v>
      </c>
      <c r="D931" s="66" t="s">
        <v>441</v>
      </c>
      <c r="F931" s="102" t="s">
        <v>56</v>
      </c>
      <c r="I931" s="66" t="s">
        <v>432</v>
      </c>
      <c r="J931" s="103">
        <v>0.26041666666666669</v>
      </c>
      <c r="K931" s="103"/>
      <c r="O931" s="103">
        <v>0.26041666666666669</v>
      </c>
      <c r="S931" s="102" t="s">
        <v>433</v>
      </c>
      <c r="T931" s="102" t="s">
        <v>62</v>
      </c>
      <c r="U931" s="102" t="s">
        <v>432</v>
      </c>
    </row>
    <row r="932" spans="1:21">
      <c r="A932" t="s">
        <v>430</v>
      </c>
      <c r="B932" s="65">
        <v>45827</v>
      </c>
      <c r="C932" s="102" t="s">
        <v>294</v>
      </c>
      <c r="D932" s="66" t="s">
        <v>478</v>
      </c>
      <c r="F932" s="102" t="s">
        <v>114</v>
      </c>
      <c r="I932" s="66" t="s">
        <v>432</v>
      </c>
      <c r="K932" s="103">
        <v>0.34375</v>
      </c>
      <c r="O932" s="103">
        <v>0.34375</v>
      </c>
      <c r="S932" s="102" t="s">
        <v>433</v>
      </c>
      <c r="T932" s="102" t="s">
        <v>111</v>
      </c>
      <c r="U932" s="102" t="s">
        <v>432</v>
      </c>
    </row>
    <row r="933" spans="1:21">
      <c r="A933" t="s">
        <v>430</v>
      </c>
      <c r="B933" s="65">
        <v>45828</v>
      </c>
      <c r="C933" s="102">
        <v>5400256301</v>
      </c>
      <c r="D933" s="66" t="s">
        <v>484</v>
      </c>
      <c r="F933" s="102" t="s">
        <v>144</v>
      </c>
      <c r="I933" s="66" t="s">
        <v>432</v>
      </c>
      <c r="K933" s="103">
        <v>0.29166666666666669</v>
      </c>
      <c r="O933" s="103">
        <v>0.29166666666666669</v>
      </c>
      <c r="S933" s="102" t="s">
        <v>433</v>
      </c>
      <c r="T933" s="102" t="s">
        <v>208</v>
      </c>
      <c r="U933" s="102" t="s">
        <v>432</v>
      </c>
    </row>
    <row r="934" spans="1:21">
      <c r="A934" t="s">
        <v>430</v>
      </c>
      <c r="B934" s="65">
        <v>45828</v>
      </c>
      <c r="C934" s="102">
        <v>5400256064</v>
      </c>
      <c r="D934" s="66" t="s">
        <v>485</v>
      </c>
      <c r="F934" s="102" t="s">
        <v>155</v>
      </c>
      <c r="I934" s="66" t="s">
        <v>432</v>
      </c>
      <c r="K934" s="103">
        <v>0.29166666666666669</v>
      </c>
      <c r="M934" s="103">
        <v>0.14583333333333329</v>
      </c>
      <c r="O934" s="103">
        <v>0.4375</v>
      </c>
      <c r="S934" s="102" t="s">
        <v>433</v>
      </c>
      <c r="T934" s="102" t="s">
        <v>183</v>
      </c>
      <c r="U934" s="102" t="s">
        <v>432</v>
      </c>
    </row>
    <row r="935" spans="1:21">
      <c r="A935" t="s">
        <v>430</v>
      </c>
      <c r="B935" s="65">
        <v>45828</v>
      </c>
      <c r="C935" s="102">
        <v>5400256891</v>
      </c>
      <c r="D935" s="66" t="s">
        <v>450</v>
      </c>
      <c r="F935" s="102" t="s">
        <v>69</v>
      </c>
      <c r="I935" s="66" t="s">
        <v>432</v>
      </c>
      <c r="K935" s="103">
        <v>7.2916666666666671E-2</v>
      </c>
      <c r="O935" s="103">
        <v>7.2916666666666671E-2</v>
      </c>
      <c r="S935" s="102" t="s">
        <v>433</v>
      </c>
      <c r="T935" s="102" t="s">
        <v>223</v>
      </c>
      <c r="U935" s="102" t="s">
        <v>432</v>
      </c>
    </row>
    <row r="936" spans="1:21">
      <c r="A936" t="s">
        <v>430</v>
      </c>
      <c r="B936" s="65">
        <v>45828</v>
      </c>
      <c r="C936" s="102">
        <v>404</v>
      </c>
      <c r="D936" s="66" t="s">
        <v>472</v>
      </c>
      <c r="F936" s="102" t="s">
        <v>107</v>
      </c>
      <c r="I936" s="66" t="s">
        <v>432</v>
      </c>
      <c r="K936" s="103"/>
      <c r="O936" s="103">
        <v>0.20833333333333329</v>
      </c>
      <c r="P936" s="103">
        <v>0.20833333333333329</v>
      </c>
      <c r="S936" s="102" t="s">
        <v>433</v>
      </c>
      <c r="T936" s="102" t="s">
        <v>53</v>
      </c>
      <c r="U936" s="102" t="s">
        <v>432</v>
      </c>
    </row>
    <row r="937" spans="1:21">
      <c r="A937" t="s">
        <v>430</v>
      </c>
      <c r="B937" s="65">
        <v>45828</v>
      </c>
      <c r="C937" s="102">
        <v>404</v>
      </c>
      <c r="D937" s="66" t="s">
        <v>452</v>
      </c>
      <c r="F937" s="102" t="s">
        <v>73</v>
      </c>
      <c r="I937" s="66" t="s">
        <v>432</v>
      </c>
      <c r="K937" s="103"/>
      <c r="O937" s="103">
        <v>0.20833333333333329</v>
      </c>
      <c r="P937" s="103">
        <v>0.20833333333333329</v>
      </c>
      <c r="S937" s="102" t="s">
        <v>433</v>
      </c>
      <c r="T937" s="102" t="s">
        <v>53</v>
      </c>
      <c r="U937" s="102" t="s">
        <v>432</v>
      </c>
    </row>
    <row r="938" spans="1:21">
      <c r="A938" t="s">
        <v>430</v>
      </c>
      <c r="B938" s="65">
        <v>45828</v>
      </c>
      <c r="C938" s="102">
        <v>404</v>
      </c>
      <c r="D938" s="66" t="s">
        <v>456</v>
      </c>
      <c r="F938" s="102" t="s">
        <v>81</v>
      </c>
      <c r="I938" s="66" t="s">
        <v>432</v>
      </c>
      <c r="K938" s="103"/>
      <c r="O938" s="103">
        <v>0.20833333333333329</v>
      </c>
      <c r="P938" s="103">
        <v>0.20833333333333329</v>
      </c>
      <c r="S938" s="102" t="s">
        <v>433</v>
      </c>
      <c r="T938" s="102" t="s">
        <v>53</v>
      </c>
      <c r="U938" s="102" t="s">
        <v>432</v>
      </c>
    </row>
    <row r="939" spans="1:21">
      <c r="A939" t="s">
        <v>430</v>
      </c>
      <c r="B939" s="65">
        <v>45828</v>
      </c>
      <c r="C939" s="102">
        <v>404</v>
      </c>
      <c r="D939" s="66" t="s">
        <v>478</v>
      </c>
      <c r="F939" s="102" t="s">
        <v>114</v>
      </c>
      <c r="I939" s="66" t="s">
        <v>432</v>
      </c>
      <c r="K939" s="103"/>
      <c r="O939" s="103">
        <v>0.20833333333333329</v>
      </c>
      <c r="P939" s="103">
        <v>0.20833333333333329</v>
      </c>
      <c r="S939" s="102" t="s">
        <v>433</v>
      </c>
      <c r="T939" s="102" t="s">
        <v>53</v>
      </c>
      <c r="U939" s="102" t="s">
        <v>432</v>
      </c>
    </row>
    <row r="940" spans="1:21">
      <c r="A940" t="s">
        <v>430</v>
      </c>
      <c r="B940" s="65">
        <v>45828</v>
      </c>
      <c r="C940" s="102">
        <v>404</v>
      </c>
      <c r="D940" s="66" t="s">
        <v>443</v>
      </c>
      <c r="F940" s="102" t="s">
        <v>58</v>
      </c>
      <c r="I940" s="66" t="s">
        <v>432</v>
      </c>
      <c r="K940" s="103"/>
      <c r="O940" s="103">
        <v>0.20833333333333329</v>
      </c>
      <c r="P940" s="103">
        <v>0.20833333333333329</v>
      </c>
      <c r="S940" s="102" t="s">
        <v>433</v>
      </c>
      <c r="T940" s="102" t="s">
        <v>53</v>
      </c>
      <c r="U940" s="102" t="s">
        <v>432</v>
      </c>
    </row>
    <row r="941" spans="1:21">
      <c r="A941" t="s">
        <v>430</v>
      </c>
      <c r="B941" s="65">
        <v>45828</v>
      </c>
      <c r="C941" s="102">
        <v>404</v>
      </c>
      <c r="D941" s="66" t="s">
        <v>471</v>
      </c>
      <c r="F941" s="102" t="s">
        <v>105</v>
      </c>
      <c r="I941" s="66" t="s">
        <v>432</v>
      </c>
      <c r="K941" s="103"/>
      <c r="O941" s="103">
        <v>0.20833333333333329</v>
      </c>
      <c r="P941" s="103">
        <v>0.20833333333333329</v>
      </c>
      <c r="S941" s="102" t="s">
        <v>433</v>
      </c>
      <c r="T941" s="102" t="s">
        <v>53</v>
      </c>
      <c r="U941" s="102" t="s">
        <v>432</v>
      </c>
    </row>
    <row r="942" spans="1:21">
      <c r="A942" t="s">
        <v>430</v>
      </c>
      <c r="B942" s="65">
        <v>45828</v>
      </c>
      <c r="C942" s="102">
        <v>404</v>
      </c>
      <c r="D942" s="66" t="s">
        <v>445</v>
      </c>
      <c r="F942" s="102" t="s">
        <v>63</v>
      </c>
      <c r="I942" s="66" t="s">
        <v>432</v>
      </c>
      <c r="K942" s="103"/>
      <c r="O942" s="103">
        <v>0.20833333333333329</v>
      </c>
      <c r="P942" s="103">
        <v>0.20833333333333329</v>
      </c>
      <c r="S942" s="102" t="s">
        <v>433</v>
      </c>
      <c r="T942" s="102" t="s">
        <v>53</v>
      </c>
      <c r="U942" s="102" t="s">
        <v>432</v>
      </c>
    </row>
    <row r="943" spans="1:21">
      <c r="A943" t="s">
        <v>430</v>
      </c>
      <c r="B943" s="65">
        <v>45828</v>
      </c>
      <c r="C943" s="102">
        <v>404</v>
      </c>
      <c r="D943" s="66" t="s">
        <v>439</v>
      </c>
      <c r="F943" s="102" t="s">
        <v>54</v>
      </c>
      <c r="I943" s="66" t="s">
        <v>432</v>
      </c>
      <c r="K943" s="103"/>
      <c r="O943" s="103">
        <v>0.20833333333333329</v>
      </c>
      <c r="P943" s="103">
        <v>0.20833333333333329</v>
      </c>
      <c r="S943" s="102" t="s">
        <v>433</v>
      </c>
      <c r="T943" s="102" t="s">
        <v>53</v>
      </c>
      <c r="U943" s="102" t="s">
        <v>432</v>
      </c>
    </row>
    <row r="944" spans="1:21">
      <c r="A944" t="s">
        <v>430</v>
      </c>
      <c r="B944" s="65">
        <v>45828</v>
      </c>
      <c r="C944" s="102">
        <v>404</v>
      </c>
      <c r="D944" s="66" t="s">
        <v>479</v>
      </c>
      <c r="F944" s="102" t="s">
        <v>115</v>
      </c>
      <c r="I944" s="66" t="s">
        <v>432</v>
      </c>
      <c r="K944" s="103"/>
      <c r="O944" s="103">
        <v>0.20833333333333329</v>
      </c>
      <c r="P944" s="103">
        <v>0.20833333333333329</v>
      </c>
      <c r="S944" s="102" t="s">
        <v>433</v>
      </c>
      <c r="T944" s="102" t="s">
        <v>53</v>
      </c>
      <c r="U944" s="102" t="s">
        <v>432</v>
      </c>
    </row>
    <row r="945" spans="1:21">
      <c r="A945" t="s">
        <v>430</v>
      </c>
      <c r="B945" s="65">
        <v>45828</v>
      </c>
      <c r="C945" s="102">
        <v>404</v>
      </c>
      <c r="D945" s="66" t="s">
        <v>466</v>
      </c>
      <c r="F945" s="102" t="s">
        <v>97</v>
      </c>
      <c r="I945" s="66" t="s">
        <v>432</v>
      </c>
      <c r="K945" s="103"/>
      <c r="O945" s="103">
        <v>0.20833333333333329</v>
      </c>
      <c r="P945" s="103">
        <v>0.20833333333333329</v>
      </c>
      <c r="S945" s="102" t="s">
        <v>433</v>
      </c>
      <c r="T945" s="102" t="s">
        <v>53</v>
      </c>
      <c r="U945" s="102" t="s">
        <v>432</v>
      </c>
    </row>
    <row r="946" spans="1:21">
      <c r="A946" t="s">
        <v>430</v>
      </c>
      <c r="B946" s="65">
        <v>45828</v>
      </c>
      <c r="C946" s="102">
        <v>404</v>
      </c>
      <c r="D946" s="66" t="s">
        <v>474</v>
      </c>
      <c r="F946" s="102" t="s">
        <v>109</v>
      </c>
      <c r="I946" s="66" t="s">
        <v>432</v>
      </c>
      <c r="K946" s="103"/>
      <c r="O946" s="103">
        <v>0.20833333333333329</v>
      </c>
      <c r="P946" s="103">
        <v>0.20833333333333329</v>
      </c>
      <c r="S946" s="102" t="s">
        <v>433</v>
      </c>
      <c r="T946" s="102" t="s">
        <v>53</v>
      </c>
      <c r="U946" s="102" t="s">
        <v>432</v>
      </c>
    </row>
    <row r="947" spans="1:21">
      <c r="A947" t="s">
        <v>430</v>
      </c>
      <c r="B947" s="65">
        <v>45828</v>
      </c>
      <c r="C947" s="102">
        <v>404</v>
      </c>
      <c r="D947" s="66" t="s">
        <v>434</v>
      </c>
      <c r="F947" s="102" t="s">
        <v>43</v>
      </c>
      <c r="I947" s="66" t="s">
        <v>432</v>
      </c>
      <c r="K947" s="103"/>
      <c r="O947" s="103">
        <v>0.20833333333333329</v>
      </c>
      <c r="P947" s="103">
        <v>0.20833333333333329</v>
      </c>
      <c r="S947" s="102" t="s">
        <v>433</v>
      </c>
      <c r="T947" s="102" t="s">
        <v>53</v>
      </c>
      <c r="U947" s="102" t="s">
        <v>432</v>
      </c>
    </row>
    <row r="948" spans="1:21">
      <c r="A948" t="s">
        <v>430</v>
      </c>
      <c r="B948" s="65">
        <v>45828</v>
      </c>
      <c r="C948" s="102">
        <v>404</v>
      </c>
      <c r="D948" s="66" t="s">
        <v>436</v>
      </c>
      <c r="F948" s="102" t="s">
        <v>50</v>
      </c>
      <c r="I948" s="66" t="s">
        <v>432</v>
      </c>
      <c r="K948" s="103"/>
      <c r="O948" s="103">
        <v>0.20833333333333329</v>
      </c>
      <c r="P948" s="103">
        <v>0.20833333333333329</v>
      </c>
      <c r="S948" s="102" t="s">
        <v>433</v>
      </c>
      <c r="T948" s="102" t="s">
        <v>53</v>
      </c>
      <c r="U948" s="102" t="s">
        <v>432</v>
      </c>
    </row>
    <row r="949" spans="1:21">
      <c r="A949" t="s">
        <v>430</v>
      </c>
      <c r="B949" s="65">
        <v>45828</v>
      </c>
      <c r="C949" s="102">
        <v>404</v>
      </c>
      <c r="D949" s="66" t="s">
        <v>444</v>
      </c>
      <c r="F949" s="102" t="s">
        <v>59</v>
      </c>
      <c r="I949" s="66" t="s">
        <v>432</v>
      </c>
      <c r="K949" s="103"/>
      <c r="O949" s="103">
        <v>0.20833333333333329</v>
      </c>
      <c r="P949" s="103">
        <v>0.20833333333333329</v>
      </c>
      <c r="S949" s="102" t="s">
        <v>433</v>
      </c>
      <c r="T949" s="102" t="s">
        <v>53</v>
      </c>
      <c r="U949" s="102" t="s">
        <v>432</v>
      </c>
    </row>
    <row r="950" spans="1:21">
      <c r="A950" t="s">
        <v>430</v>
      </c>
      <c r="B950" s="65">
        <v>45828</v>
      </c>
      <c r="C950" s="102">
        <v>404</v>
      </c>
      <c r="D950" s="66" t="s">
        <v>457</v>
      </c>
      <c r="F950" s="102" t="s">
        <v>82</v>
      </c>
      <c r="I950" s="66" t="s">
        <v>432</v>
      </c>
      <c r="K950" s="103"/>
      <c r="O950" s="103">
        <v>0.20833333333333329</v>
      </c>
      <c r="P950" s="103">
        <v>0.20833333333333329</v>
      </c>
      <c r="S950" s="102" t="s">
        <v>433</v>
      </c>
      <c r="T950" s="102" t="s">
        <v>53</v>
      </c>
      <c r="U950" s="102" t="s">
        <v>432</v>
      </c>
    </row>
    <row r="951" spans="1:21">
      <c r="A951" t="s">
        <v>430</v>
      </c>
      <c r="B951" s="65">
        <v>45828</v>
      </c>
      <c r="C951" s="102">
        <v>404</v>
      </c>
      <c r="D951" s="66" t="s">
        <v>463</v>
      </c>
      <c r="F951" s="102" t="s">
        <v>92</v>
      </c>
      <c r="I951" s="66" t="s">
        <v>432</v>
      </c>
      <c r="K951" s="103"/>
      <c r="O951" s="103">
        <v>0.20833333333333329</v>
      </c>
      <c r="P951" s="103">
        <v>0.20833333333333329</v>
      </c>
      <c r="S951" s="102" t="s">
        <v>433</v>
      </c>
      <c r="T951" s="102" t="s">
        <v>53</v>
      </c>
      <c r="U951" s="102" t="s">
        <v>432</v>
      </c>
    </row>
    <row r="952" spans="1:21">
      <c r="A952" t="s">
        <v>430</v>
      </c>
      <c r="B952" s="65">
        <v>45828</v>
      </c>
      <c r="C952" s="102">
        <v>404</v>
      </c>
      <c r="D952" s="66" t="s">
        <v>486</v>
      </c>
      <c r="F952" s="102" t="s">
        <v>157</v>
      </c>
      <c r="I952" s="66" t="s">
        <v>432</v>
      </c>
      <c r="J952" s="103"/>
      <c r="K952" s="103"/>
      <c r="M952" s="103"/>
      <c r="O952" s="103">
        <v>0.20833333333333329</v>
      </c>
      <c r="P952" s="103">
        <v>0.20833333333333329</v>
      </c>
      <c r="S952" s="102" t="s">
        <v>433</v>
      </c>
      <c r="T952" s="102" t="s">
        <v>53</v>
      </c>
      <c r="U952" s="102" t="s">
        <v>432</v>
      </c>
    </row>
    <row r="953" spans="1:21">
      <c r="A953" t="s">
        <v>430</v>
      </c>
      <c r="B953" s="65">
        <v>45828</v>
      </c>
      <c r="C953" s="102">
        <v>404</v>
      </c>
      <c r="D953" s="66" t="s">
        <v>461</v>
      </c>
      <c r="F953" s="102" t="s">
        <v>88</v>
      </c>
      <c r="I953" s="66" t="s">
        <v>432</v>
      </c>
      <c r="J953" s="103"/>
      <c r="K953" s="103"/>
      <c r="M953" s="103"/>
      <c r="O953" s="103">
        <v>0.20833333333333329</v>
      </c>
      <c r="P953" s="103">
        <v>0.20833333333333329</v>
      </c>
      <c r="S953" s="102" t="s">
        <v>433</v>
      </c>
      <c r="T953" s="102" t="s">
        <v>53</v>
      </c>
      <c r="U953" s="102" t="s">
        <v>432</v>
      </c>
    </row>
    <row r="954" spans="1:21">
      <c r="A954" t="s">
        <v>430</v>
      </c>
      <c r="B954" s="65">
        <v>45828</v>
      </c>
      <c r="C954" s="102">
        <v>404</v>
      </c>
      <c r="D954" s="66" t="s">
        <v>451</v>
      </c>
      <c r="F954" s="102" t="s">
        <v>72</v>
      </c>
      <c r="I954" s="66" t="s">
        <v>432</v>
      </c>
      <c r="J954" s="103"/>
      <c r="K954" s="103"/>
      <c r="O954" s="103">
        <v>0.20833333333333329</v>
      </c>
      <c r="P954" s="103">
        <v>0.20833333333333329</v>
      </c>
      <c r="S954" s="102" t="s">
        <v>433</v>
      </c>
      <c r="T954" s="102" t="s">
        <v>53</v>
      </c>
      <c r="U954" s="102" t="s">
        <v>432</v>
      </c>
    </row>
    <row r="955" spans="1:21">
      <c r="A955" t="s">
        <v>430</v>
      </c>
      <c r="B955" s="65">
        <v>45828</v>
      </c>
      <c r="C955" s="102">
        <v>404</v>
      </c>
      <c r="D955" s="66" t="s">
        <v>470</v>
      </c>
      <c r="F955" s="102" t="s">
        <v>103</v>
      </c>
      <c r="I955" s="66" t="s">
        <v>432</v>
      </c>
      <c r="J955" s="103"/>
      <c r="K955" s="103"/>
      <c r="O955" s="103">
        <v>0.20833333333333329</v>
      </c>
      <c r="P955" s="103">
        <v>0.20833333333333329</v>
      </c>
      <c r="S955" s="102" t="s">
        <v>433</v>
      </c>
      <c r="T955" s="102" t="s">
        <v>53</v>
      </c>
      <c r="U955" s="102" t="s">
        <v>432</v>
      </c>
    </row>
    <row r="956" spans="1:21">
      <c r="A956" t="s">
        <v>430</v>
      </c>
      <c r="B956" s="65">
        <v>45828</v>
      </c>
      <c r="C956" s="102">
        <v>404</v>
      </c>
      <c r="D956" s="66" t="s">
        <v>441</v>
      </c>
      <c r="F956" s="102" t="s">
        <v>56</v>
      </c>
      <c r="I956" s="66" t="s">
        <v>432</v>
      </c>
      <c r="K956" s="103"/>
      <c r="O956" s="103">
        <v>0.20833333333333329</v>
      </c>
      <c r="P956" s="103">
        <v>0.20833333333333329</v>
      </c>
      <c r="S956" s="102" t="s">
        <v>433</v>
      </c>
      <c r="T956" s="102" t="s">
        <v>53</v>
      </c>
      <c r="U956" s="102" t="s">
        <v>432</v>
      </c>
    </row>
    <row r="957" spans="1:21">
      <c r="A957" t="s">
        <v>430</v>
      </c>
      <c r="B957" s="65">
        <v>45828</v>
      </c>
      <c r="C957" s="102">
        <v>404</v>
      </c>
      <c r="D957" s="66" t="s">
        <v>447</v>
      </c>
      <c r="F957" s="102" t="s">
        <v>65</v>
      </c>
      <c r="I957" s="66" t="s">
        <v>432</v>
      </c>
      <c r="K957" s="103"/>
      <c r="O957" s="103">
        <v>0.20833333333333329</v>
      </c>
      <c r="P957" s="103">
        <v>0.20833333333333329</v>
      </c>
      <c r="S957" s="102" t="s">
        <v>433</v>
      </c>
      <c r="T957" s="102" t="s">
        <v>53</v>
      </c>
      <c r="U957" s="102" t="s">
        <v>432</v>
      </c>
    </row>
    <row r="958" spans="1:21">
      <c r="A958" t="s">
        <v>430</v>
      </c>
      <c r="B958" s="65">
        <v>45828</v>
      </c>
      <c r="C958" s="102">
        <v>404</v>
      </c>
      <c r="D958" s="66" t="s">
        <v>465</v>
      </c>
      <c r="F958" s="102" t="s">
        <v>96</v>
      </c>
      <c r="I958" s="66" t="s">
        <v>432</v>
      </c>
      <c r="J958" s="103"/>
      <c r="K958" s="103"/>
      <c r="O958" s="103">
        <v>0.20833333333333329</v>
      </c>
      <c r="P958" s="103">
        <v>0.20833333333333329</v>
      </c>
      <c r="S958" s="102" t="s">
        <v>433</v>
      </c>
      <c r="T958" s="102" t="s">
        <v>53</v>
      </c>
      <c r="U958" s="102" t="s">
        <v>432</v>
      </c>
    </row>
    <row r="959" spans="1:21">
      <c r="A959" t="s">
        <v>430</v>
      </c>
      <c r="B959" s="65">
        <v>45828</v>
      </c>
      <c r="C959" s="102">
        <v>404</v>
      </c>
      <c r="D959" s="66" t="s">
        <v>454</v>
      </c>
      <c r="F959" s="102" t="s">
        <v>77</v>
      </c>
      <c r="I959" s="66" t="s">
        <v>432</v>
      </c>
      <c r="J959" s="103"/>
      <c r="K959" s="103"/>
      <c r="O959" s="103">
        <v>0.20833333333333329</v>
      </c>
      <c r="P959" s="103">
        <v>0.20833333333333329</v>
      </c>
      <c r="S959" s="102" t="s">
        <v>433</v>
      </c>
      <c r="T959" s="102" t="s">
        <v>53</v>
      </c>
      <c r="U959" s="102" t="s">
        <v>432</v>
      </c>
    </row>
    <row r="960" spans="1:21">
      <c r="A960" t="s">
        <v>430</v>
      </c>
      <c r="B960" s="65">
        <v>45828</v>
      </c>
      <c r="C960" s="102">
        <v>404</v>
      </c>
      <c r="D960" s="66" t="s">
        <v>455</v>
      </c>
      <c r="F960" s="102" t="s">
        <v>78</v>
      </c>
      <c r="I960" s="66" t="s">
        <v>432</v>
      </c>
      <c r="J960" s="103"/>
      <c r="K960" s="103"/>
      <c r="O960" s="103">
        <v>0.20833333333333329</v>
      </c>
      <c r="P960" s="103">
        <v>0.20833333333333329</v>
      </c>
      <c r="S960" s="102" t="s">
        <v>433</v>
      </c>
      <c r="T960" s="102" t="s">
        <v>53</v>
      </c>
      <c r="U960" s="102" t="s">
        <v>432</v>
      </c>
    </row>
    <row r="961" spans="1:21">
      <c r="A961" t="s">
        <v>430</v>
      </c>
      <c r="B961" s="65">
        <v>45828</v>
      </c>
      <c r="C961" s="102">
        <v>404</v>
      </c>
      <c r="D961" s="66" t="s">
        <v>475</v>
      </c>
      <c r="F961" s="102" t="s">
        <v>110</v>
      </c>
      <c r="I961" s="66" t="s">
        <v>432</v>
      </c>
      <c r="J961" s="103"/>
      <c r="K961" s="103"/>
      <c r="O961" s="103">
        <v>0.20833333333333329</v>
      </c>
      <c r="P961" s="103">
        <v>0.20833333333333329</v>
      </c>
      <c r="S961" s="102" t="s">
        <v>433</v>
      </c>
      <c r="T961" s="102" t="s">
        <v>53</v>
      </c>
      <c r="U961" s="102" t="s">
        <v>432</v>
      </c>
    </row>
    <row r="962" spans="1:21">
      <c r="A962" t="s">
        <v>430</v>
      </c>
      <c r="B962" s="65">
        <v>45828</v>
      </c>
      <c r="C962" s="102">
        <v>404</v>
      </c>
      <c r="D962" s="66" t="s">
        <v>458</v>
      </c>
      <c r="F962" s="102" t="s">
        <v>84</v>
      </c>
      <c r="I962" s="66" t="s">
        <v>432</v>
      </c>
      <c r="J962" s="103"/>
      <c r="K962" s="103"/>
      <c r="O962" s="103">
        <v>0.20833333333333329</v>
      </c>
      <c r="P962" s="103">
        <v>0.20833333333333329</v>
      </c>
      <c r="S962" s="102" t="s">
        <v>433</v>
      </c>
      <c r="T962" s="102" t="s">
        <v>53</v>
      </c>
      <c r="U962" s="102" t="s">
        <v>432</v>
      </c>
    </row>
    <row r="963" spans="1:21">
      <c r="A963" t="s">
        <v>430</v>
      </c>
      <c r="B963" s="65">
        <v>45828</v>
      </c>
      <c r="C963" s="102">
        <v>404</v>
      </c>
      <c r="D963" s="66" t="s">
        <v>438</v>
      </c>
      <c r="F963" s="102" t="s">
        <v>52</v>
      </c>
      <c r="I963" s="66" t="s">
        <v>432</v>
      </c>
      <c r="J963" s="103"/>
      <c r="K963" s="103"/>
      <c r="O963" s="103">
        <v>0.20833333333333329</v>
      </c>
      <c r="P963" s="103">
        <v>0.20833333333333329</v>
      </c>
      <c r="S963" s="102" t="s">
        <v>433</v>
      </c>
      <c r="T963" s="102" t="s">
        <v>53</v>
      </c>
      <c r="U963" s="102" t="s">
        <v>432</v>
      </c>
    </row>
    <row r="964" spans="1:21">
      <c r="A964" t="s">
        <v>430</v>
      </c>
      <c r="B964" s="65">
        <v>45828</v>
      </c>
      <c r="C964" s="102">
        <v>404</v>
      </c>
      <c r="D964" s="66" t="s">
        <v>476</v>
      </c>
      <c r="F964" s="102" t="s">
        <v>112</v>
      </c>
      <c r="I964" s="66" t="s">
        <v>432</v>
      </c>
      <c r="J964" s="103"/>
      <c r="K964" s="103"/>
      <c r="O964" s="103">
        <v>0.20833333333333329</v>
      </c>
      <c r="P964" s="103">
        <v>0.20833333333333329</v>
      </c>
      <c r="S964" s="102" t="s">
        <v>433</v>
      </c>
      <c r="T964" s="102" t="s">
        <v>53</v>
      </c>
      <c r="U964" s="102" t="s">
        <v>432</v>
      </c>
    </row>
    <row r="965" spans="1:21">
      <c r="A965" t="s">
        <v>430</v>
      </c>
      <c r="B965" s="65">
        <v>45828</v>
      </c>
      <c r="C965" s="102">
        <v>404</v>
      </c>
      <c r="D965" s="66" t="s">
        <v>431</v>
      </c>
      <c r="F965" s="102" t="s">
        <v>42</v>
      </c>
      <c r="I965" s="66" t="s">
        <v>432</v>
      </c>
      <c r="J965" s="103"/>
      <c r="K965" s="103"/>
      <c r="O965" s="103">
        <v>0.20833333333333329</v>
      </c>
      <c r="P965" s="103">
        <v>0.20833333333333329</v>
      </c>
      <c r="S965" s="102" t="s">
        <v>433</v>
      </c>
      <c r="T965" s="102" t="s">
        <v>53</v>
      </c>
      <c r="U965" s="102" t="s">
        <v>432</v>
      </c>
    </row>
    <row r="966" spans="1:21">
      <c r="A966" t="s">
        <v>430</v>
      </c>
      <c r="B966" s="65">
        <v>45828</v>
      </c>
      <c r="C966" s="102">
        <v>404</v>
      </c>
      <c r="D966" s="66" t="s">
        <v>469</v>
      </c>
      <c r="F966" s="102" t="s">
        <v>102</v>
      </c>
      <c r="I966" s="66" t="s">
        <v>432</v>
      </c>
      <c r="J966" s="103"/>
      <c r="K966" s="103"/>
      <c r="O966" s="103">
        <v>0.20833333333333329</v>
      </c>
      <c r="P966" s="103">
        <v>0.20833333333333329</v>
      </c>
      <c r="S966" s="102" t="s">
        <v>433</v>
      </c>
      <c r="T966" s="102" t="s">
        <v>53</v>
      </c>
      <c r="U966" s="102" t="s">
        <v>432</v>
      </c>
    </row>
    <row r="967" spans="1:21">
      <c r="A967" t="s">
        <v>430</v>
      </c>
      <c r="B967" s="65">
        <v>45828</v>
      </c>
      <c r="C967" s="102">
        <v>404</v>
      </c>
      <c r="D967" s="66" t="s">
        <v>442</v>
      </c>
      <c r="F967" s="102" t="s">
        <v>194</v>
      </c>
      <c r="I967" s="66" t="s">
        <v>432</v>
      </c>
      <c r="J967" s="103"/>
      <c r="K967" s="103"/>
      <c r="O967" s="103">
        <v>0.20833333333333329</v>
      </c>
      <c r="P967" s="103">
        <v>0.20833333333333329</v>
      </c>
      <c r="S967" s="102" t="s">
        <v>433</v>
      </c>
      <c r="T967" s="102" t="s">
        <v>53</v>
      </c>
      <c r="U967" s="102" t="s">
        <v>432</v>
      </c>
    </row>
    <row r="968" spans="1:21">
      <c r="A968" t="s">
        <v>430</v>
      </c>
      <c r="B968" s="65">
        <v>45828</v>
      </c>
      <c r="C968" s="102">
        <v>404</v>
      </c>
      <c r="D968" s="66" t="s">
        <v>483</v>
      </c>
      <c r="F968" s="102" t="s">
        <v>143</v>
      </c>
      <c r="I968" s="66" t="s">
        <v>432</v>
      </c>
      <c r="J968" s="103"/>
      <c r="K968" s="103"/>
      <c r="O968" s="103">
        <v>0.20833333333333329</v>
      </c>
      <c r="P968" s="103">
        <v>0.20833333333333329</v>
      </c>
      <c r="S968" s="102" t="s">
        <v>433</v>
      </c>
      <c r="T968" s="102" t="s">
        <v>53</v>
      </c>
      <c r="U968" s="102" t="s">
        <v>432</v>
      </c>
    </row>
    <row r="969" spans="1:21">
      <c r="A969" t="s">
        <v>430</v>
      </c>
      <c r="B969" s="65">
        <v>45828</v>
      </c>
      <c r="C969" s="102">
        <v>404</v>
      </c>
      <c r="D969" s="66" t="s">
        <v>487</v>
      </c>
      <c r="F969" s="102" t="s">
        <v>162</v>
      </c>
      <c r="I969" s="66" t="s">
        <v>432</v>
      </c>
      <c r="J969" s="103"/>
      <c r="K969" s="103"/>
      <c r="O969" s="103">
        <v>0.20833333333333329</v>
      </c>
      <c r="P969" s="103">
        <v>0.20833333333333329</v>
      </c>
      <c r="S969" s="102" t="s">
        <v>433</v>
      </c>
      <c r="T969" s="102" t="s">
        <v>53</v>
      </c>
      <c r="U969" s="102" t="s">
        <v>432</v>
      </c>
    </row>
    <row r="970" spans="1:21">
      <c r="A970" t="s">
        <v>430</v>
      </c>
      <c r="B970" s="65">
        <v>45828</v>
      </c>
      <c r="C970" s="102">
        <v>404</v>
      </c>
      <c r="D970" s="66" t="s">
        <v>464</v>
      </c>
      <c r="F970" s="102" t="s">
        <v>94</v>
      </c>
      <c r="I970" s="66" t="s">
        <v>432</v>
      </c>
      <c r="J970" s="103"/>
      <c r="K970" s="103"/>
      <c r="O970" s="103">
        <v>0.20833333333333329</v>
      </c>
      <c r="P970" s="103">
        <v>0.20833333333333329</v>
      </c>
      <c r="S970" s="102" t="s">
        <v>433</v>
      </c>
      <c r="T970" s="102" t="s">
        <v>48</v>
      </c>
      <c r="U970" s="102" t="s">
        <v>432</v>
      </c>
    </row>
    <row r="971" spans="1:21">
      <c r="A971" t="s">
        <v>430</v>
      </c>
      <c r="B971" s="65">
        <v>45828</v>
      </c>
      <c r="C971" s="102">
        <v>404</v>
      </c>
      <c r="D971" s="66" t="s">
        <v>453</v>
      </c>
      <c r="F971" s="102" t="s">
        <v>75</v>
      </c>
      <c r="I971" s="66" t="s">
        <v>432</v>
      </c>
      <c r="J971" s="103"/>
      <c r="K971" s="103"/>
      <c r="O971" s="103">
        <v>0.20833333333333329</v>
      </c>
      <c r="P971" s="103">
        <v>0.20833333333333329</v>
      </c>
      <c r="S971" s="102" t="s">
        <v>433</v>
      </c>
      <c r="T971" s="102" t="s">
        <v>48</v>
      </c>
      <c r="U971" s="102" t="s">
        <v>432</v>
      </c>
    </row>
    <row r="972" spans="1:21">
      <c r="A972" t="s">
        <v>430</v>
      </c>
      <c r="B972" s="65">
        <v>45828</v>
      </c>
      <c r="C972" s="102">
        <v>404</v>
      </c>
      <c r="D972" s="66" t="s">
        <v>467</v>
      </c>
      <c r="F972" s="102" t="s">
        <v>99</v>
      </c>
      <c r="I972" s="66" t="s">
        <v>432</v>
      </c>
      <c r="J972" s="103"/>
      <c r="K972" s="103"/>
      <c r="M972" s="103"/>
      <c r="O972" s="103">
        <v>0.20833333333333329</v>
      </c>
      <c r="P972" s="103">
        <v>0.20833333333333329</v>
      </c>
      <c r="S972" s="102" t="s">
        <v>433</v>
      </c>
      <c r="T972" s="102" t="s">
        <v>48</v>
      </c>
      <c r="U972" s="102" t="s">
        <v>432</v>
      </c>
    </row>
    <row r="973" spans="1:21">
      <c r="A973" t="s">
        <v>430</v>
      </c>
      <c r="B973" s="65">
        <v>45828</v>
      </c>
      <c r="C973" s="102">
        <v>404</v>
      </c>
      <c r="D973" s="66" t="s">
        <v>460</v>
      </c>
      <c r="F973" s="102" t="s">
        <v>87</v>
      </c>
      <c r="I973" s="66" t="s">
        <v>432</v>
      </c>
      <c r="J973" s="103"/>
      <c r="K973" s="103"/>
      <c r="M973" s="103"/>
      <c r="O973" s="103">
        <v>0.20833333333333329</v>
      </c>
      <c r="P973" s="103">
        <v>0.20833333333333329</v>
      </c>
      <c r="S973" s="102" t="s">
        <v>433</v>
      </c>
      <c r="T973" s="102" t="s">
        <v>48</v>
      </c>
      <c r="U973" s="102" t="s">
        <v>432</v>
      </c>
    </row>
    <row r="974" spans="1:21">
      <c r="A974" t="s">
        <v>430</v>
      </c>
      <c r="B974" s="65">
        <v>45828</v>
      </c>
      <c r="C974" s="102">
        <v>404</v>
      </c>
      <c r="D974" s="66" t="s">
        <v>463</v>
      </c>
      <c r="F974" s="102" t="s">
        <v>92</v>
      </c>
      <c r="I974" s="66" t="s">
        <v>432</v>
      </c>
      <c r="J974" s="103"/>
      <c r="K974" s="103"/>
      <c r="O974" s="103">
        <v>0.20833333333333329</v>
      </c>
      <c r="P974" s="103">
        <v>0.20833333333333329</v>
      </c>
      <c r="S974" s="102" t="s">
        <v>433</v>
      </c>
      <c r="T974" s="102" t="s">
        <v>48</v>
      </c>
      <c r="U974" s="102" t="s">
        <v>432</v>
      </c>
    </row>
    <row r="975" spans="1:21">
      <c r="A975" t="s">
        <v>430</v>
      </c>
      <c r="B975" s="65">
        <v>45828</v>
      </c>
      <c r="C975" s="102">
        <v>404</v>
      </c>
      <c r="D975" s="66" t="s">
        <v>468</v>
      </c>
      <c r="F975" s="102" t="s">
        <v>100</v>
      </c>
      <c r="I975" s="66" t="s">
        <v>432</v>
      </c>
      <c r="J975" s="103"/>
      <c r="K975" s="103"/>
      <c r="O975" s="103">
        <v>0.20833333333333329</v>
      </c>
      <c r="P975" s="103">
        <v>0.20833333333333329</v>
      </c>
      <c r="S975" s="102" t="s">
        <v>433</v>
      </c>
      <c r="T975" s="102" t="s">
        <v>48</v>
      </c>
      <c r="U975" s="102" t="s">
        <v>432</v>
      </c>
    </row>
    <row r="976" spans="1:21">
      <c r="A976" t="s">
        <v>430</v>
      </c>
      <c r="B976" s="65">
        <v>45828</v>
      </c>
      <c r="C976" s="102">
        <v>404</v>
      </c>
      <c r="D976" s="66" t="s">
        <v>473</v>
      </c>
      <c r="F976" s="102" t="s">
        <v>108</v>
      </c>
      <c r="I976" s="66" t="s">
        <v>432</v>
      </c>
      <c r="J976" s="103"/>
      <c r="K976" s="103"/>
      <c r="O976" s="103">
        <v>0.20833333333333329</v>
      </c>
      <c r="R976" s="103">
        <v>0.20833333333333329</v>
      </c>
      <c r="S976" s="102" t="s">
        <v>433</v>
      </c>
      <c r="T976" s="102" t="s">
        <v>224</v>
      </c>
      <c r="U976" s="102" t="s">
        <v>432</v>
      </c>
    </row>
    <row r="977" spans="1:21">
      <c r="A977" t="s">
        <v>430</v>
      </c>
      <c r="B977" s="65">
        <v>45828</v>
      </c>
      <c r="C977" s="102">
        <v>404</v>
      </c>
      <c r="D977" s="66" t="s">
        <v>462</v>
      </c>
      <c r="F977" s="102" t="s">
        <v>89</v>
      </c>
      <c r="I977" s="66" t="s">
        <v>432</v>
      </c>
      <c r="J977" s="103"/>
      <c r="K977" s="103"/>
      <c r="O977" s="103">
        <v>0.20833333333333329</v>
      </c>
      <c r="R977" s="103">
        <v>0.20833333333333329</v>
      </c>
      <c r="S977" s="102" t="s">
        <v>433</v>
      </c>
      <c r="T977" s="102" t="s">
        <v>224</v>
      </c>
      <c r="U977" s="102" t="s">
        <v>432</v>
      </c>
    </row>
    <row r="978" spans="1:21">
      <c r="A978" t="s">
        <v>430</v>
      </c>
      <c r="B978" s="65">
        <v>45828</v>
      </c>
      <c r="C978" s="102">
        <v>404</v>
      </c>
      <c r="D978" s="66" t="s">
        <v>449</v>
      </c>
      <c r="F978" s="102" t="s">
        <v>68</v>
      </c>
      <c r="I978" s="66" t="s">
        <v>432</v>
      </c>
      <c r="J978" s="103"/>
      <c r="K978" s="103"/>
      <c r="M978" s="103"/>
      <c r="O978" s="103">
        <v>0.20833333333333329</v>
      </c>
      <c r="R978" s="103">
        <v>0.20833333333333329</v>
      </c>
      <c r="S978" s="102" t="s">
        <v>433</v>
      </c>
      <c r="T978" s="102" t="s">
        <v>224</v>
      </c>
      <c r="U978" s="102" t="s">
        <v>432</v>
      </c>
    </row>
    <row r="979" spans="1:21">
      <c r="A979" t="s">
        <v>430</v>
      </c>
      <c r="B979" s="65">
        <v>45828</v>
      </c>
      <c r="C979" s="102">
        <v>404</v>
      </c>
      <c r="D979" s="66" t="s">
        <v>446</v>
      </c>
      <c r="F979" s="102" t="s">
        <v>64</v>
      </c>
      <c r="I979" s="66" t="s">
        <v>432</v>
      </c>
      <c r="J979" s="103"/>
      <c r="K979" s="103"/>
      <c r="M979" s="103"/>
      <c r="O979" s="103">
        <v>0.20833333333333329</v>
      </c>
      <c r="P979" s="103">
        <v>0.20833333333333329</v>
      </c>
      <c r="S979" s="102" t="s">
        <v>433</v>
      </c>
      <c r="T979" s="102" t="s">
        <v>48</v>
      </c>
      <c r="U979" s="102" t="s">
        <v>432</v>
      </c>
    </row>
    <row r="980" spans="1:21">
      <c r="A980" t="s">
        <v>430</v>
      </c>
      <c r="B980" s="65">
        <v>45828</v>
      </c>
      <c r="C980" s="102">
        <v>404</v>
      </c>
      <c r="D980" s="66" t="s">
        <v>437</v>
      </c>
      <c r="F980" s="102" t="s">
        <v>51</v>
      </c>
      <c r="I980" s="66" t="s">
        <v>432</v>
      </c>
      <c r="J980" s="103">
        <v>0.20833333333333329</v>
      </c>
      <c r="K980" s="103"/>
      <c r="O980" s="103">
        <v>0.20833333333333329</v>
      </c>
      <c r="S980" s="102" t="s">
        <v>433</v>
      </c>
      <c r="T980" s="102" t="s">
        <v>62</v>
      </c>
      <c r="U980" s="102" t="s">
        <v>432</v>
      </c>
    </row>
    <row r="981" spans="1:21">
      <c r="A981" t="s">
        <v>430</v>
      </c>
      <c r="B981" s="65">
        <v>45828</v>
      </c>
      <c r="C981" s="102">
        <v>404</v>
      </c>
      <c r="D981" s="66" t="s">
        <v>450</v>
      </c>
      <c r="F981" s="102" t="s">
        <v>69</v>
      </c>
      <c r="I981" s="66" t="s">
        <v>432</v>
      </c>
      <c r="J981" s="103"/>
      <c r="K981" s="103"/>
      <c r="O981" s="103">
        <v>0.20833333333333329</v>
      </c>
      <c r="P981" s="103">
        <v>0.20833333333333329</v>
      </c>
      <c r="S981" s="102" t="s">
        <v>433</v>
      </c>
      <c r="T981" s="102" t="s">
        <v>48</v>
      </c>
      <c r="U981" s="102" t="s">
        <v>432</v>
      </c>
    </row>
    <row r="982" spans="1:21">
      <c r="A982" t="s">
        <v>430</v>
      </c>
      <c r="B982" s="65">
        <v>45828</v>
      </c>
      <c r="C982" s="102">
        <v>404</v>
      </c>
      <c r="D982" s="66" t="s">
        <v>477</v>
      </c>
      <c r="F982" s="102" t="s">
        <v>113</v>
      </c>
      <c r="I982" s="66" t="s">
        <v>432</v>
      </c>
      <c r="J982" s="103"/>
      <c r="K982" s="103"/>
      <c r="O982" s="103">
        <v>0.20833333333333329</v>
      </c>
      <c r="Q982" s="103">
        <v>0.20833333333333329</v>
      </c>
      <c r="S982" s="102" t="s">
        <v>433</v>
      </c>
      <c r="T982" s="102" t="s">
        <v>22</v>
      </c>
      <c r="U982" s="102" t="s">
        <v>432</v>
      </c>
    </row>
    <row r="983" spans="1:21">
      <c r="A983" t="s">
        <v>430</v>
      </c>
      <c r="B983" s="65">
        <v>45830</v>
      </c>
      <c r="C983" s="102">
        <v>5400257906</v>
      </c>
      <c r="D983" s="66" t="s">
        <v>431</v>
      </c>
      <c r="F983" s="102" t="s">
        <v>42</v>
      </c>
      <c r="I983" s="66" t="s">
        <v>432</v>
      </c>
      <c r="J983" s="103"/>
      <c r="K983" s="103"/>
      <c r="N983" s="103">
        <v>0.3125</v>
      </c>
      <c r="O983" s="103">
        <v>0.3125</v>
      </c>
      <c r="S983" s="102" t="s">
        <v>433</v>
      </c>
      <c r="T983" s="102" t="s">
        <v>225</v>
      </c>
      <c r="U983" s="102" t="s">
        <v>432</v>
      </c>
    </row>
    <row r="984" spans="1:21">
      <c r="A984" t="s">
        <v>430</v>
      </c>
      <c r="B984" s="65">
        <v>45830</v>
      </c>
      <c r="C984" s="102">
        <v>5400257906</v>
      </c>
      <c r="D984" s="66" t="s">
        <v>472</v>
      </c>
      <c r="F984" s="102" t="s">
        <v>107</v>
      </c>
      <c r="I984" s="66" t="s">
        <v>432</v>
      </c>
      <c r="J984" s="103"/>
      <c r="K984" s="103"/>
      <c r="N984" s="103">
        <v>0.3125</v>
      </c>
      <c r="O984" s="103">
        <v>0.3125</v>
      </c>
      <c r="S984" s="102" t="s">
        <v>433</v>
      </c>
      <c r="T984" s="102" t="s">
        <v>225</v>
      </c>
      <c r="U984" s="102" t="s">
        <v>432</v>
      </c>
    </row>
    <row r="985" spans="1:21">
      <c r="A985" t="s">
        <v>430</v>
      </c>
      <c r="B985" s="65">
        <v>45831</v>
      </c>
      <c r="C985" s="102">
        <v>5400255693</v>
      </c>
      <c r="D985" s="66" t="s">
        <v>451</v>
      </c>
      <c r="F985" s="102" t="s">
        <v>72</v>
      </c>
      <c r="I985" s="66" t="s">
        <v>432</v>
      </c>
      <c r="J985" s="103"/>
      <c r="K985" s="103">
        <v>0.26041666666666669</v>
      </c>
      <c r="O985" s="103">
        <v>0.26041666666666669</v>
      </c>
      <c r="S985" s="102" t="s">
        <v>433</v>
      </c>
      <c r="T985" s="102" t="s">
        <v>142</v>
      </c>
      <c r="U985" s="102" t="s">
        <v>432</v>
      </c>
    </row>
    <row r="986" spans="1:21">
      <c r="A986" t="s">
        <v>430</v>
      </c>
      <c r="B986" s="65">
        <v>45831</v>
      </c>
      <c r="C986" s="102">
        <v>5400255693</v>
      </c>
      <c r="D986" s="66" t="s">
        <v>452</v>
      </c>
      <c r="F986" s="102" t="s">
        <v>73</v>
      </c>
      <c r="I986" s="66" t="s">
        <v>432</v>
      </c>
      <c r="J986" s="103"/>
      <c r="K986" s="103">
        <v>0.34375</v>
      </c>
      <c r="O986" s="103">
        <v>0.34375</v>
      </c>
      <c r="S986" s="102" t="s">
        <v>433</v>
      </c>
      <c r="T986" s="102" t="s">
        <v>142</v>
      </c>
      <c r="U986" s="102" t="s">
        <v>432</v>
      </c>
    </row>
    <row r="987" spans="1:21">
      <c r="A987" t="s">
        <v>430</v>
      </c>
      <c r="B987" s="65">
        <v>45831</v>
      </c>
      <c r="C987" s="102">
        <v>5400256064</v>
      </c>
      <c r="D987" s="66" t="s">
        <v>485</v>
      </c>
      <c r="F987" s="102" t="s">
        <v>155</v>
      </c>
      <c r="I987" s="66" t="s">
        <v>432</v>
      </c>
      <c r="J987" s="103"/>
      <c r="K987" s="103">
        <v>6.25E-2</v>
      </c>
      <c r="O987" s="103">
        <v>6.25E-2</v>
      </c>
      <c r="S987" s="102" t="s">
        <v>433</v>
      </c>
      <c r="T987" s="102" t="s">
        <v>183</v>
      </c>
      <c r="U987" s="102" t="s">
        <v>432</v>
      </c>
    </row>
    <row r="988" spans="1:21">
      <c r="A988" t="s">
        <v>430</v>
      </c>
      <c r="B988" s="65">
        <v>45831</v>
      </c>
      <c r="C988" s="102">
        <v>5400256064</v>
      </c>
      <c r="D988" s="66" t="s">
        <v>439</v>
      </c>
      <c r="F988" s="102" t="s">
        <v>54</v>
      </c>
      <c r="I988" s="66" t="s">
        <v>432</v>
      </c>
      <c r="J988" s="103"/>
      <c r="K988" s="103">
        <v>0.34375</v>
      </c>
      <c r="O988" s="103">
        <v>0.34375</v>
      </c>
      <c r="P988" s="103"/>
      <c r="S988" s="102" t="s">
        <v>433</v>
      </c>
      <c r="T988" s="102" t="s">
        <v>183</v>
      </c>
      <c r="U988" s="102" t="s">
        <v>432</v>
      </c>
    </row>
    <row r="989" spans="1:21">
      <c r="A989" t="s">
        <v>430</v>
      </c>
      <c r="B989" s="65">
        <v>45831</v>
      </c>
      <c r="C989" s="102">
        <v>5400256064</v>
      </c>
      <c r="D989" s="66" t="s">
        <v>485</v>
      </c>
      <c r="F989" s="102" t="s">
        <v>155</v>
      </c>
      <c r="I989" s="66" t="s">
        <v>432</v>
      </c>
      <c r="J989" s="103"/>
      <c r="K989" s="103">
        <v>6.25E-2</v>
      </c>
      <c r="O989" s="103">
        <v>6.25E-2</v>
      </c>
      <c r="S989" s="102" t="s">
        <v>433</v>
      </c>
      <c r="T989" s="102" t="s">
        <v>183</v>
      </c>
      <c r="U989" s="102" t="s">
        <v>432</v>
      </c>
    </row>
    <row r="990" spans="1:21">
      <c r="A990" t="s">
        <v>430</v>
      </c>
      <c r="B990" s="65">
        <v>45831</v>
      </c>
      <c r="C990" s="102">
        <v>5400255114</v>
      </c>
      <c r="D990" s="66" t="s">
        <v>447</v>
      </c>
      <c r="F990" s="102" t="s">
        <v>65</v>
      </c>
      <c r="I990" s="66" t="s">
        <v>432</v>
      </c>
      <c r="J990" s="103"/>
      <c r="K990" s="103">
        <v>0.34375</v>
      </c>
      <c r="O990" s="103">
        <v>0.34375</v>
      </c>
      <c r="S990" s="102" t="s">
        <v>433</v>
      </c>
      <c r="T990" s="102" t="s">
        <v>67</v>
      </c>
      <c r="U990" s="102" t="s">
        <v>432</v>
      </c>
    </row>
    <row r="991" spans="1:21">
      <c r="A991" t="s">
        <v>430</v>
      </c>
      <c r="B991" s="65">
        <v>45831</v>
      </c>
      <c r="C991" s="102">
        <v>5400255114</v>
      </c>
      <c r="D991" s="66" t="s">
        <v>448</v>
      </c>
      <c r="F991" s="102" t="s">
        <v>66</v>
      </c>
      <c r="I991" s="66" t="s">
        <v>432</v>
      </c>
      <c r="J991" s="103"/>
      <c r="K991" s="103">
        <v>0.34375</v>
      </c>
      <c r="O991" s="103">
        <v>0.34375</v>
      </c>
      <c r="S991" s="102" t="s">
        <v>433</v>
      </c>
      <c r="T991" s="102" t="s">
        <v>67</v>
      </c>
      <c r="U991" s="102" t="s">
        <v>432</v>
      </c>
    </row>
    <row r="992" spans="1:21">
      <c r="A992" t="s">
        <v>430</v>
      </c>
      <c r="B992" s="65">
        <v>45831</v>
      </c>
      <c r="C992" s="102">
        <v>5400252273</v>
      </c>
      <c r="D992" s="66" t="s">
        <v>443</v>
      </c>
      <c r="F992" s="102" t="s">
        <v>58</v>
      </c>
      <c r="I992" s="66" t="s">
        <v>432</v>
      </c>
      <c r="J992" s="103"/>
      <c r="K992" s="103">
        <v>0.34375</v>
      </c>
      <c r="O992" s="103">
        <v>0.34375</v>
      </c>
      <c r="S992" s="102" t="s">
        <v>433</v>
      </c>
      <c r="T992" s="102" t="s">
        <v>226</v>
      </c>
      <c r="U992" s="102" t="s">
        <v>432</v>
      </c>
    </row>
    <row r="993" spans="1:21">
      <c r="A993" t="s">
        <v>430</v>
      </c>
      <c r="B993" s="65">
        <v>45831</v>
      </c>
      <c r="C993" s="102">
        <v>5400252273</v>
      </c>
      <c r="D993" s="66" t="s">
        <v>486</v>
      </c>
      <c r="F993" s="102" t="s">
        <v>157</v>
      </c>
      <c r="I993" s="66" t="s">
        <v>432</v>
      </c>
      <c r="J993" s="103"/>
      <c r="K993" s="103">
        <v>0.34375</v>
      </c>
      <c r="O993" s="103">
        <v>0.34375</v>
      </c>
      <c r="S993" s="102" t="s">
        <v>433</v>
      </c>
      <c r="T993" s="102" t="s">
        <v>226</v>
      </c>
      <c r="U993" s="102" t="s">
        <v>432</v>
      </c>
    </row>
    <row r="994" spans="1:21">
      <c r="A994" t="s">
        <v>430</v>
      </c>
      <c r="B994" s="65">
        <v>45831</v>
      </c>
      <c r="C994" s="102">
        <v>5400246667</v>
      </c>
      <c r="D994" s="66" t="s">
        <v>485</v>
      </c>
      <c r="F994" s="102" t="s">
        <v>155</v>
      </c>
      <c r="I994" s="66" t="s">
        <v>432</v>
      </c>
      <c r="J994" s="103"/>
      <c r="K994" s="103">
        <v>0.34375</v>
      </c>
      <c r="O994" s="103">
        <v>0.34375</v>
      </c>
      <c r="S994" s="102" t="s">
        <v>433</v>
      </c>
      <c r="T994" s="102" t="s">
        <v>217</v>
      </c>
      <c r="U994" s="102" t="s">
        <v>432</v>
      </c>
    </row>
    <row r="995" spans="1:21">
      <c r="A995" t="s">
        <v>430</v>
      </c>
      <c r="B995" s="65">
        <v>45831</v>
      </c>
      <c r="C995" s="102">
        <v>5400246667</v>
      </c>
      <c r="D995" s="66" t="s">
        <v>442</v>
      </c>
      <c r="F995" s="102" t="s">
        <v>57</v>
      </c>
      <c r="I995" s="66" t="s">
        <v>432</v>
      </c>
      <c r="J995" s="103"/>
      <c r="K995" s="103">
        <v>0.34375</v>
      </c>
      <c r="O995" s="103">
        <v>0.34375</v>
      </c>
      <c r="S995" s="102" t="s">
        <v>433</v>
      </c>
      <c r="T995" s="102" t="s">
        <v>217</v>
      </c>
      <c r="U995" s="102" t="s">
        <v>432</v>
      </c>
    </row>
    <row r="996" spans="1:21">
      <c r="A996" t="s">
        <v>430</v>
      </c>
      <c r="B996" s="65">
        <v>45831</v>
      </c>
      <c r="C996" s="102">
        <v>5400261041</v>
      </c>
      <c r="D996" s="66" t="s">
        <v>462</v>
      </c>
      <c r="F996" s="102" t="s">
        <v>89</v>
      </c>
      <c r="I996" s="66" t="s">
        <v>432</v>
      </c>
      <c r="K996" s="103">
        <v>0.34375</v>
      </c>
      <c r="O996" s="103">
        <v>0.34375</v>
      </c>
      <c r="Q996" s="103"/>
      <c r="S996" s="102" t="s">
        <v>433</v>
      </c>
      <c r="T996" s="102" t="s">
        <v>90</v>
      </c>
      <c r="U996" s="102" t="s">
        <v>432</v>
      </c>
    </row>
    <row r="997" spans="1:21">
      <c r="A997" t="s">
        <v>430</v>
      </c>
      <c r="B997" s="65">
        <v>45831</v>
      </c>
      <c r="C997" s="102">
        <v>5400256061</v>
      </c>
      <c r="D997" s="66" t="s">
        <v>453</v>
      </c>
      <c r="F997" s="102" t="s">
        <v>75</v>
      </c>
      <c r="I997" s="66" t="s">
        <v>432</v>
      </c>
      <c r="K997" s="103">
        <v>0.34375</v>
      </c>
      <c r="O997" s="103">
        <v>0.34375</v>
      </c>
      <c r="Q997" s="103"/>
      <c r="S997" s="102" t="s">
        <v>433</v>
      </c>
      <c r="T997" s="102" t="s">
        <v>227</v>
      </c>
      <c r="U997" s="102" t="s">
        <v>432</v>
      </c>
    </row>
    <row r="998" spans="1:21">
      <c r="A998" t="s">
        <v>430</v>
      </c>
      <c r="B998" s="65">
        <v>45831</v>
      </c>
      <c r="C998" s="102">
        <v>5400256061</v>
      </c>
      <c r="D998" s="66" t="s">
        <v>434</v>
      </c>
      <c r="F998" s="102" t="s">
        <v>43</v>
      </c>
      <c r="I998" s="66" t="s">
        <v>432</v>
      </c>
      <c r="K998" s="103">
        <v>0.34375</v>
      </c>
      <c r="O998" s="103">
        <v>0.34375</v>
      </c>
      <c r="Q998" s="103"/>
      <c r="S998" s="102" t="s">
        <v>433</v>
      </c>
      <c r="T998" s="102" t="s">
        <v>227</v>
      </c>
      <c r="U998" s="102" t="s">
        <v>432</v>
      </c>
    </row>
    <row r="999" spans="1:21">
      <c r="A999" t="s">
        <v>430</v>
      </c>
      <c r="B999" s="65">
        <v>45831</v>
      </c>
      <c r="C999" s="102">
        <v>5400255372</v>
      </c>
      <c r="D999" s="66" t="s">
        <v>454</v>
      </c>
      <c r="F999" s="102" t="s">
        <v>77</v>
      </c>
      <c r="I999" s="66" t="s">
        <v>432</v>
      </c>
      <c r="J999" s="103"/>
      <c r="K999" s="103">
        <v>0.34375</v>
      </c>
      <c r="O999" s="103">
        <v>0.34375</v>
      </c>
      <c r="S999" s="102" t="s">
        <v>433</v>
      </c>
      <c r="T999" s="102" t="s">
        <v>79</v>
      </c>
      <c r="U999" s="102" t="s">
        <v>432</v>
      </c>
    </row>
    <row r="1000" spans="1:21">
      <c r="A1000" t="s">
        <v>430</v>
      </c>
      <c r="B1000" s="65">
        <v>45831</v>
      </c>
      <c r="C1000" s="102">
        <v>5400255372</v>
      </c>
      <c r="D1000" s="66" t="s">
        <v>455</v>
      </c>
      <c r="F1000" s="102" t="s">
        <v>78</v>
      </c>
      <c r="I1000" s="66" t="s">
        <v>432</v>
      </c>
      <c r="J1000" s="103"/>
      <c r="K1000" s="103">
        <v>0.34375</v>
      </c>
      <c r="O1000" s="103">
        <v>0.34375</v>
      </c>
      <c r="S1000" s="102" t="s">
        <v>433</v>
      </c>
      <c r="T1000" s="102" t="s">
        <v>79</v>
      </c>
      <c r="U1000" s="102" t="s">
        <v>432</v>
      </c>
    </row>
    <row r="1001" spans="1:21">
      <c r="A1001" t="s">
        <v>430</v>
      </c>
      <c r="B1001" s="65">
        <v>45831</v>
      </c>
      <c r="C1001" s="102">
        <v>5400256064</v>
      </c>
      <c r="D1001" s="66" t="s">
        <v>483</v>
      </c>
      <c r="F1001" s="102" t="s">
        <v>143</v>
      </c>
      <c r="I1001" s="66" t="s">
        <v>432</v>
      </c>
      <c r="J1001" s="103"/>
      <c r="K1001" s="103">
        <v>0.34375</v>
      </c>
      <c r="O1001" s="103">
        <v>0.34375</v>
      </c>
      <c r="S1001" s="102" t="s">
        <v>433</v>
      </c>
      <c r="T1001" s="102" t="s">
        <v>189</v>
      </c>
      <c r="U1001" s="102" t="s">
        <v>432</v>
      </c>
    </row>
    <row r="1002" spans="1:21">
      <c r="A1002" t="s">
        <v>430</v>
      </c>
      <c r="B1002" s="65">
        <v>45831</v>
      </c>
      <c r="C1002" s="102">
        <v>5400256064</v>
      </c>
      <c r="D1002" s="66" t="s">
        <v>463</v>
      </c>
      <c r="F1002" s="102" t="s">
        <v>92</v>
      </c>
      <c r="I1002" s="66" t="s">
        <v>432</v>
      </c>
      <c r="J1002" s="103"/>
      <c r="K1002" s="103">
        <v>0.34375</v>
      </c>
      <c r="O1002" s="103">
        <v>0.34375</v>
      </c>
      <c r="S1002" s="102" t="s">
        <v>433</v>
      </c>
      <c r="T1002" s="102" t="s">
        <v>189</v>
      </c>
      <c r="U1002" s="102" t="s">
        <v>432</v>
      </c>
    </row>
    <row r="1003" spans="1:21">
      <c r="A1003" t="s">
        <v>430</v>
      </c>
      <c r="B1003" s="65">
        <v>45831</v>
      </c>
      <c r="C1003" s="102">
        <v>5400243313</v>
      </c>
      <c r="D1003" s="66" t="s">
        <v>457</v>
      </c>
      <c r="F1003" s="102" t="s">
        <v>82</v>
      </c>
      <c r="I1003" s="66" t="s">
        <v>432</v>
      </c>
      <c r="J1003" s="103"/>
      <c r="K1003" s="103">
        <v>0.34375</v>
      </c>
      <c r="O1003" s="103">
        <v>0.34375</v>
      </c>
      <c r="S1003" s="102" t="s">
        <v>433</v>
      </c>
      <c r="T1003" s="102" t="s">
        <v>145</v>
      </c>
      <c r="U1003" s="102" t="s">
        <v>432</v>
      </c>
    </row>
    <row r="1004" spans="1:21">
      <c r="A1004" t="s">
        <v>430</v>
      </c>
      <c r="B1004" s="65">
        <v>45831</v>
      </c>
      <c r="C1004" s="102">
        <v>5400243313</v>
      </c>
      <c r="D1004" s="66" t="s">
        <v>461</v>
      </c>
      <c r="F1004" s="102" t="s">
        <v>88</v>
      </c>
      <c r="I1004" s="66" t="s">
        <v>432</v>
      </c>
      <c r="J1004" s="103"/>
      <c r="K1004" s="103">
        <v>0.34375</v>
      </c>
      <c r="O1004" s="103">
        <v>0.34375</v>
      </c>
      <c r="S1004" s="102" t="s">
        <v>433</v>
      </c>
      <c r="T1004" s="102" t="s">
        <v>145</v>
      </c>
      <c r="U1004" s="102" t="s">
        <v>432</v>
      </c>
    </row>
    <row r="1005" spans="1:21">
      <c r="A1005" t="s">
        <v>430</v>
      </c>
      <c r="B1005" s="65">
        <v>45831</v>
      </c>
      <c r="C1005" s="102">
        <v>5400256406</v>
      </c>
      <c r="D1005" s="66" t="s">
        <v>444</v>
      </c>
      <c r="F1005" s="102" t="s">
        <v>59</v>
      </c>
      <c r="I1005" s="66" t="s">
        <v>432</v>
      </c>
      <c r="J1005" s="103"/>
      <c r="K1005" s="103">
        <v>0.34375</v>
      </c>
      <c r="O1005" s="103">
        <v>0.34375</v>
      </c>
      <c r="S1005" s="102" t="s">
        <v>433</v>
      </c>
      <c r="T1005" s="102" t="s">
        <v>211</v>
      </c>
      <c r="U1005" s="102" t="s">
        <v>432</v>
      </c>
    </row>
    <row r="1006" spans="1:21">
      <c r="A1006" t="s">
        <v>430</v>
      </c>
      <c r="B1006" s="65">
        <v>45831</v>
      </c>
      <c r="C1006" s="102">
        <v>5400256406</v>
      </c>
      <c r="D1006" s="66" t="s">
        <v>458</v>
      </c>
      <c r="F1006" s="102" t="s">
        <v>84</v>
      </c>
      <c r="I1006" s="66" t="s">
        <v>432</v>
      </c>
      <c r="J1006" s="103"/>
      <c r="K1006" s="103">
        <v>0.34375</v>
      </c>
      <c r="O1006" s="103">
        <v>0.34375</v>
      </c>
      <c r="S1006" s="102" t="s">
        <v>433</v>
      </c>
      <c r="T1006" s="102" t="s">
        <v>211</v>
      </c>
      <c r="U1006" s="102" t="s">
        <v>432</v>
      </c>
    </row>
    <row r="1007" spans="1:21">
      <c r="A1007" t="s">
        <v>430</v>
      </c>
      <c r="B1007" s="65">
        <v>45831</v>
      </c>
      <c r="C1007" s="102">
        <v>5400255121</v>
      </c>
      <c r="D1007" s="66" t="s">
        <v>456</v>
      </c>
      <c r="F1007" s="102" t="s">
        <v>81</v>
      </c>
      <c r="I1007" s="66" t="s">
        <v>432</v>
      </c>
      <c r="J1007" s="103"/>
      <c r="K1007" s="103">
        <v>9.375E-2</v>
      </c>
      <c r="O1007" s="103">
        <v>9.375E-2</v>
      </c>
      <c r="P1007" s="103"/>
      <c r="S1007" s="102" t="s">
        <v>433</v>
      </c>
      <c r="T1007" s="102" t="s">
        <v>121</v>
      </c>
      <c r="U1007" s="102" t="s">
        <v>432</v>
      </c>
    </row>
    <row r="1008" spans="1:21">
      <c r="A1008" t="s">
        <v>430</v>
      </c>
      <c r="B1008" s="65">
        <v>45831</v>
      </c>
      <c r="C1008" s="102">
        <v>5400255121</v>
      </c>
      <c r="D1008" s="66" t="s">
        <v>475</v>
      </c>
      <c r="F1008" s="102" t="s">
        <v>110</v>
      </c>
      <c r="I1008" s="66" t="s">
        <v>432</v>
      </c>
      <c r="J1008" s="103"/>
      <c r="K1008" s="103">
        <v>9.375E-2</v>
      </c>
      <c r="O1008" s="103">
        <v>9.375E-2</v>
      </c>
      <c r="P1008" s="103"/>
      <c r="S1008" s="102" t="s">
        <v>433</v>
      </c>
      <c r="T1008" s="102" t="s">
        <v>121</v>
      </c>
      <c r="U1008" s="102" t="s">
        <v>432</v>
      </c>
    </row>
    <row r="1009" spans="1:21">
      <c r="A1009" t="s">
        <v>430</v>
      </c>
      <c r="B1009" s="65">
        <v>45831</v>
      </c>
      <c r="C1009" s="102">
        <v>5400256432</v>
      </c>
      <c r="D1009" s="66" t="s">
        <v>456</v>
      </c>
      <c r="F1009" s="102" t="s">
        <v>81</v>
      </c>
      <c r="I1009" s="66" t="s">
        <v>432</v>
      </c>
      <c r="J1009" s="103"/>
      <c r="K1009" s="103">
        <v>8.3333333333333329E-2</v>
      </c>
      <c r="O1009" s="103">
        <v>8.3333333333333329E-2</v>
      </c>
      <c r="P1009" s="103"/>
      <c r="S1009" s="102" t="s">
        <v>433</v>
      </c>
      <c r="T1009" s="102" t="s">
        <v>220</v>
      </c>
      <c r="U1009" s="102" t="s">
        <v>432</v>
      </c>
    </row>
    <row r="1010" spans="1:21">
      <c r="A1010" t="s">
        <v>430</v>
      </c>
      <c r="B1010" s="65">
        <v>45831</v>
      </c>
      <c r="C1010" s="102">
        <v>5400256432</v>
      </c>
      <c r="D1010" s="66" t="s">
        <v>475</v>
      </c>
      <c r="F1010" s="102" t="s">
        <v>110</v>
      </c>
      <c r="I1010" s="66" t="s">
        <v>432</v>
      </c>
      <c r="J1010" s="103"/>
      <c r="K1010" s="103">
        <v>8.3333333333333329E-2</v>
      </c>
      <c r="O1010" s="103">
        <v>8.3333333333333329E-2</v>
      </c>
      <c r="P1010" s="103"/>
      <c r="S1010" s="102" t="s">
        <v>433</v>
      </c>
      <c r="T1010" s="102" t="s">
        <v>220</v>
      </c>
      <c r="U1010" s="102" t="s">
        <v>432</v>
      </c>
    </row>
    <row r="1011" spans="1:21">
      <c r="A1011" t="s">
        <v>430</v>
      </c>
      <c r="B1011" s="65">
        <v>45831</v>
      </c>
      <c r="C1011" s="102">
        <v>5400256750</v>
      </c>
      <c r="D1011" s="66" t="s">
        <v>445</v>
      </c>
      <c r="F1011" s="102" t="s">
        <v>63</v>
      </c>
      <c r="I1011" s="66" t="s">
        <v>432</v>
      </c>
      <c r="K1011" s="103">
        <v>0.17708333333333329</v>
      </c>
      <c r="O1011" s="103">
        <v>0.17708333333333329</v>
      </c>
      <c r="Q1011" s="103"/>
      <c r="S1011" s="102" t="s">
        <v>433</v>
      </c>
      <c r="T1011" s="102" t="s">
        <v>228</v>
      </c>
      <c r="U1011" s="102" t="s">
        <v>432</v>
      </c>
    </row>
    <row r="1012" spans="1:21">
      <c r="A1012" t="s">
        <v>430</v>
      </c>
      <c r="B1012" s="65">
        <v>45831</v>
      </c>
      <c r="C1012" s="102">
        <v>5400256750</v>
      </c>
      <c r="D1012" s="66" t="s">
        <v>446</v>
      </c>
      <c r="F1012" s="102" t="s">
        <v>64</v>
      </c>
      <c r="I1012" s="66" t="s">
        <v>432</v>
      </c>
      <c r="K1012" s="103">
        <v>0.17708333333333329</v>
      </c>
      <c r="O1012" s="103">
        <v>0.17708333333333329</v>
      </c>
      <c r="Q1012" s="103"/>
      <c r="S1012" s="102" t="s">
        <v>433</v>
      </c>
      <c r="T1012" s="102" t="s">
        <v>228</v>
      </c>
      <c r="U1012" s="102" t="s">
        <v>432</v>
      </c>
    </row>
    <row r="1013" spans="1:21">
      <c r="A1013" t="s">
        <v>430</v>
      </c>
      <c r="B1013" s="65">
        <v>45831</v>
      </c>
      <c r="C1013" s="102">
        <v>5400256750</v>
      </c>
      <c r="D1013" s="66" t="s">
        <v>445</v>
      </c>
      <c r="F1013" s="102" t="s">
        <v>63</v>
      </c>
      <c r="I1013" s="66" t="s">
        <v>432</v>
      </c>
      <c r="K1013" s="103">
        <v>0.16666666666666671</v>
      </c>
      <c r="O1013" s="103">
        <v>0.16666666666666671</v>
      </c>
      <c r="Q1013" s="103"/>
      <c r="S1013" s="102" t="s">
        <v>433</v>
      </c>
      <c r="T1013" s="102" t="s">
        <v>228</v>
      </c>
      <c r="U1013" s="102" t="s">
        <v>432</v>
      </c>
    </row>
    <row r="1014" spans="1:21">
      <c r="A1014" t="s">
        <v>430</v>
      </c>
      <c r="B1014" s="65">
        <v>45831</v>
      </c>
      <c r="C1014" s="102">
        <v>5400256750</v>
      </c>
      <c r="D1014" s="66" t="s">
        <v>456</v>
      </c>
      <c r="F1014" s="102" t="s">
        <v>81</v>
      </c>
      <c r="I1014" s="66" t="s">
        <v>432</v>
      </c>
      <c r="K1014" s="103">
        <v>0.16666666666666671</v>
      </c>
      <c r="O1014" s="103">
        <v>0.16666666666666671</v>
      </c>
      <c r="Q1014" s="103"/>
      <c r="S1014" s="102" t="s">
        <v>433</v>
      </c>
      <c r="T1014" s="102" t="s">
        <v>228</v>
      </c>
      <c r="U1014" s="102" t="s">
        <v>432</v>
      </c>
    </row>
    <row r="1015" spans="1:21">
      <c r="A1015" t="s">
        <v>430</v>
      </c>
      <c r="B1015" s="65">
        <v>45831</v>
      </c>
      <c r="C1015" s="102">
        <v>5400256318</v>
      </c>
      <c r="D1015" s="66" t="s">
        <v>449</v>
      </c>
      <c r="F1015" s="102" t="s">
        <v>68</v>
      </c>
      <c r="I1015" s="66" t="s">
        <v>432</v>
      </c>
      <c r="K1015" s="103">
        <v>0.34375</v>
      </c>
      <c r="O1015" s="103">
        <v>0.34375</v>
      </c>
      <c r="Q1015" s="103"/>
      <c r="S1015" s="102" t="s">
        <v>433</v>
      </c>
      <c r="T1015" s="102" t="s">
        <v>202</v>
      </c>
      <c r="U1015" s="102" t="s">
        <v>432</v>
      </c>
    </row>
    <row r="1016" spans="1:21">
      <c r="A1016" t="s">
        <v>430</v>
      </c>
      <c r="B1016" s="65">
        <v>45831</v>
      </c>
      <c r="C1016" s="102">
        <v>5400256318</v>
      </c>
      <c r="D1016" s="66" t="s">
        <v>450</v>
      </c>
      <c r="F1016" s="102" t="s">
        <v>69</v>
      </c>
      <c r="I1016" s="66" t="s">
        <v>432</v>
      </c>
      <c r="K1016" s="103">
        <v>0.34375</v>
      </c>
      <c r="O1016" s="103">
        <v>0.34375</v>
      </c>
      <c r="Q1016" s="103"/>
      <c r="S1016" s="102" t="s">
        <v>433</v>
      </c>
      <c r="T1016" s="102" t="s">
        <v>202</v>
      </c>
      <c r="U1016" s="102" t="s">
        <v>432</v>
      </c>
    </row>
    <row r="1017" spans="1:21">
      <c r="A1017" t="s">
        <v>430</v>
      </c>
      <c r="B1017" s="65">
        <v>45831</v>
      </c>
      <c r="C1017" s="102">
        <v>5400256883</v>
      </c>
      <c r="D1017" s="66" t="s">
        <v>484</v>
      </c>
      <c r="F1017" s="102" t="s">
        <v>144</v>
      </c>
      <c r="I1017" s="66" t="s">
        <v>432</v>
      </c>
      <c r="K1017" s="103">
        <v>0.34375</v>
      </c>
      <c r="O1017" s="103">
        <v>0.34375</v>
      </c>
      <c r="Q1017" s="103"/>
      <c r="S1017" s="102" t="s">
        <v>433</v>
      </c>
      <c r="T1017" s="102" t="s">
        <v>219</v>
      </c>
      <c r="U1017" s="102" t="s">
        <v>432</v>
      </c>
    </row>
    <row r="1018" spans="1:21">
      <c r="A1018" t="s">
        <v>430</v>
      </c>
      <c r="B1018" s="65">
        <v>45831</v>
      </c>
      <c r="C1018" s="102">
        <v>5400256883</v>
      </c>
      <c r="D1018" s="66" t="s">
        <v>487</v>
      </c>
      <c r="F1018" s="102" t="s">
        <v>162</v>
      </c>
      <c r="I1018" s="66" t="s">
        <v>432</v>
      </c>
      <c r="K1018" s="103">
        <v>0.34375</v>
      </c>
      <c r="O1018" s="103">
        <v>0.34375</v>
      </c>
      <c r="Q1018" s="103"/>
      <c r="S1018" s="102" t="s">
        <v>433</v>
      </c>
      <c r="T1018" s="102" t="s">
        <v>219</v>
      </c>
      <c r="U1018" s="102" t="s">
        <v>432</v>
      </c>
    </row>
    <row r="1019" spans="1:21">
      <c r="A1019" t="s">
        <v>430</v>
      </c>
      <c r="B1019" s="65">
        <v>45831</v>
      </c>
      <c r="C1019" s="102">
        <v>5400256883</v>
      </c>
      <c r="D1019" s="66" t="s">
        <v>479</v>
      </c>
      <c r="F1019" s="102" t="s">
        <v>115</v>
      </c>
      <c r="I1019" s="66" t="s">
        <v>432</v>
      </c>
      <c r="K1019" s="103">
        <v>0.34375</v>
      </c>
      <c r="N1019" s="103"/>
      <c r="O1019" s="103">
        <v>0.34375</v>
      </c>
      <c r="P1019" s="103"/>
      <c r="Q1019" s="103"/>
      <c r="S1019" s="102" t="s">
        <v>433</v>
      </c>
      <c r="T1019" s="102" t="s">
        <v>219</v>
      </c>
      <c r="U1019" s="102" t="s">
        <v>432</v>
      </c>
    </row>
    <row r="1020" spans="1:21">
      <c r="A1020" t="s">
        <v>430</v>
      </c>
      <c r="B1020" s="65">
        <v>45831</v>
      </c>
      <c r="C1020" s="102">
        <v>5400256883</v>
      </c>
      <c r="D1020" s="66" t="s">
        <v>437</v>
      </c>
      <c r="F1020" s="102" t="s">
        <v>51</v>
      </c>
      <c r="I1020" s="66" t="s">
        <v>432</v>
      </c>
      <c r="K1020" s="103">
        <v>0.34375</v>
      </c>
      <c r="N1020" s="103"/>
      <c r="O1020" s="103">
        <v>0.34375</v>
      </c>
      <c r="P1020" s="103"/>
      <c r="Q1020" s="103"/>
      <c r="S1020" s="102" t="s">
        <v>433</v>
      </c>
      <c r="T1020" s="102" t="s">
        <v>219</v>
      </c>
      <c r="U1020" s="102" t="s">
        <v>432</v>
      </c>
    </row>
    <row r="1021" spans="1:21">
      <c r="A1021" t="s">
        <v>430</v>
      </c>
      <c r="B1021" s="65">
        <v>45831</v>
      </c>
      <c r="C1021" s="102">
        <v>5400255115</v>
      </c>
      <c r="D1021" s="66" t="s">
        <v>431</v>
      </c>
      <c r="F1021" s="102" t="s">
        <v>42</v>
      </c>
      <c r="I1021" s="66" t="s">
        <v>432</v>
      </c>
      <c r="K1021" s="103">
        <v>0.34375</v>
      </c>
      <c r="N1021" s="103"/>
      <c r="O1021" s="103">
        <v>0.34375</v>
      </c>
      <c r="Q1021" s="103"/>
      <c r="R1021" s="103"/>
      <c r="S1021" s="102" t="s">
        <v>433</v>
      </c>
      <c r="T1021" s="102" t="s">
        <v>95</v>
      </c>
      <c r="U1021" s="102" t="s">
        <v>432</v>
      </c>
    </row>
    <row r="1022" spans="1:21">
      <c r="A1022" t="s">
        <v>430</v>
      </c>
      <c r="B1022" s="65">
        <v>45831</v>
      </c>
      <c r="C1022" s="102">
        <v>5400255115</v>
      </c>
      <c r="D1022" s="66" t="s">
        <v>471</v>
      </c>
      <c r="F1022" s="102" t="s">
        <v>105</v>
      </c>
      <c r="I1022" s="66" t="s">
        <v>432</v>
      </c>
      <c r="K1022" s="103">
        <v>0.34375</v>
      </c>
      <c r="N1022" s="103"/>
      <c r="O1022" s="103">
        <v>0.34375</v>
      </c>
      <c r="Q1022" s="103"/>
      <c r="R1022" s="103"/>
      <c r="S1022" s="102" t="s">
        <v>433</v>
      </c>
      <c r="T1022" s="102" t="s">
        <v>95</v>
      </c>
      <c r="U1022" s="102" t="s">
        <v>432</v>
      </c>
    </row>
    <row r="1023" spans="1:21">
      <c r="A1023" t="s">
        <v>430</v>
      </c>
      <c r="B1023" s="65">
        <v>45831</v>
      </c>
      <c r="C1023" s="102">
        <v>5400255118</v>
      </c>
      <c r="D1023" s="66" t="s">
        <v>465</v>
      </c>
      <c r="F1023" s="102" t="s">
        <v>96</v>
      </c>
      <c r="I1023" s="66" t="s">
        <v>432</v>
      </c>
      <c r="K1023" s="103">
        <v>0.34375</v>
      </c>
      <c r="N1023" s="103"/>
      <c r="O1023" s="103">
        <v>0.34375</v>
      </c>
      <c r="Q1023" s="103"/>
      <c r="R1023" s="103"/>
      <c r="S1023" s="102" t="s">
        <v>433</v>
      </c>
      <c r="T1023" s="102" t="s">
        <v>98</v>
      </c>
      <c r="U1023" s="102" t="s">
        <v>432</v>
      </c>
    </row>
    <row r="1024" spans="1:21">
      <c r="A1024" t="s">
        <v>430</v>
      </c>
      <c r="B1024" s="65">
        <v>45831</v>
      </c>
      <c r="C1024" s="102">
        <v>5400255118</v>
      </c>
      <c r="D1024" s="66" t="s">
        <v>438</v>
      </c>
      <c r="F1024" s="102" t="s">
        <v>52</v>
      </c>
      <c r="I1024" s="66" t="s">
        <v>432</v>
      </c>
      <c r="K1024" s="103">
        <v>0.34375</v>
      </c>
      <c r="N1024" s="103"/>
      <c r="O1024" s="103">
        <v>0.34375</v>
      </c>
      <c r="Q1024" s="103"/>
      <c r="R1024" s="103"/>
      <c r="S1024" s="102" t="s">
        <v>433</v>
      </c>
      <c r="T1024" s="102" t="s">
        <v>98</v>
      </c>
      <c r="U1024" s="102" t="s">
        <v>432</v>
      </c>
    </row>
    <row r="1025" spans="1:21">
      <c r="A1025" t="s">
        <v>430</v>
      </c>
      <c r="B1025" s="65">
        <v>45831</v>
      </c>
      <c r="C1025" s="102">
        <v>5400256149</v>
      </c>
      <c r="D1025" s="66" t="s">
        <v>467</v>
      </c>
      <c r="F1025" s="102" t="s">
        <v>99</v>
      </c>
      <c r="I1025" s="66" t="s">
        <v>432</v>
      </c>
      <c r="K1025" s="103">
        <v>0.34375</v>
      </c>
      <c r="O1025" s="103">
        <v>0.34375</v>
      </c>
      <c r="P1025" s="103"/>
      <c r="R1025" s="103"/>
      <c r="S1025" s="102" t="s">
        <v>433</v>
      </c>
      <c r="T1025" s="102" t="s">
        <v>229</v>
      </c>
      <c r="U1025" s="102" t="s">
        <v>432</v>
      </c>
    </row>
    <row r="1026" spans="1:21">
      <c r="A1026" t="s">
        <v>430</v>
      </c>
      <c r="B1026" s="65">
        <v>45831</v>
      </c>
      <c r="C1026" s="102">
        <v>5400256149</v>
      </c>
      <c r="D1026" s="66" t="s">
        <v>466</v>
      </c>
      <c r="F1026" s="102" t="s">
        <v>97</v>
      </c>
      <c r="I1026" s="66" t="s">
        <v>432</v>
      </c>
      <c r="K1026" s="103">
        <v>0.34375</v>
      </c>
      <c r="O1026" s="103">
        <v>0.34375</v>
      </c>
      <c r="P1026" s="103"/>
      <c r="R1026" s="103"/>
      <c r="S1026" s="102" t="s">
        <v>433</v>
      </c>
      <c r="T1026" s="102" t="s">
        <v>229</v>
      </c>
      <c r="U1026" s="102" t="s">
        <v>432</v>
      </c>
    </row>
    <row r="1027" spans="1:21">
      <c r="A1027" t="s">
        <v>430</v>
      </c>
      <c r="B1027" s="65">
        <v>45831</v>
      </c>
      <c r="C1027" s="102">
        <v>5400255113</v>
      </c>
      <c r="D1027" s="66" t="s">
        <v>469</v>
      </c>
      <c r="F1027" s="102" t="s">
        <v>102</v>
      </c>
      <c r="I1027" s="66" t="s">
        <v>432</v>
      </c>
      <c r="K1027" s="103">
        <v>0.34375</v>
      </c>
      <c r="O1027" s="103">
        <v>0.34375</v>
      </c>
      <c r="P1027" s="103"/>
      <c r="R1027" s="103"/>
      <c r="S1027" s="102" t="s">
        <v>433</v>
      </c>
      <c r="T1027" s="102" t="s">
        <v>104</v>
      </c>
      <c r="U1027" s="102" t="s">
        <v>432</v>
      </c>
    </row>
    <row r="1028" spans="1:21">
      <c r="A1028" t="s">
        <v>430</v>
      </c>
      <c r="B1028" s="65">
        <v>45831</v>
      </c>
      <c r="C1028" s="102">
        <v>5400255113</v>
      </c>
      <c r="D1028" s="66" t="s">
        <v>470</v>
      </c>
      <c r="F1028" s="102" t="s">
        <v>103</v>
      </c>
      <c r="I1028" s="66" t="s">
        <v>432</v>
      </c>
      <c r="K1028" s="103">
        <v>0.34375</v>
      </c>
      <c r="O1028" s="103">
        <v>0.34375</v>
      </c>
      <c r="P1028" s="103"/>
      <c r="R1028" s="103"/>
      <c r="S1028" s="102" t="s">
        <v>433</v>
      </c>
      <c r="T1028" s="102" t="s">
        <v>104</v>
      </c>
      <c r="U1028" s="102" t="s">
        <v>432</v>
      </c>
    </row>
    <row r="1029" spans="1:21">
      <c r="A1029" t="s">
        <v>430</v>
      </c>
      <c r="B1029" s="65">
        <v>45831</v>
      </c>
      <c r="C1029" s="102">
        <v>5400255115</v>
      </c>
      <c r="D1029" s="66" t="s">
        <v>468</v>
      </c>
      <c r="F1029" s="102" t="s">
        <v>100</v>
      </c>
      <c r="I1029" s="66" t="s">
        <v>432</v>
      </c>
      <c r="J1029" s="103"/>
      <c r="K1029" s="103">
        <v>0.34375</v>
      </c>
      <c r="O1029" s="103">
        <v>0.34375</v>
      </c>
      <c r="R1029" s="103"/>
      <c r="S1029" s="102" t="s">
        <v>433</v>
      </c>
      <c r="T1029" s="102" t="s">
        <v>95</v>
      </c>
      <c r="U1029" s="102" t="s">
        <v>432</v>
      </c>
    </row>
    <row r="1030" spans="1:21">
      <c r="A1030" t="s">
        <v>430</v>
      </c>
      <c r="B1030" s="65">
        <v>45831</v>
      </c>
      <c r="C1030" s="102">
        <v>5400255115</v>
      </c>
      <c r="D1030" s="66" t="s">
        <v>460</v>
      </c>
      <c r="F1030" s="102" t="s">
        <v>87</v>
      </c>
      <c r="I1030" s="66" t="s">
        <v>432</v>
      </c>
      <c r="J1030" s="103"/>
      <c r="K1030" s="103">
        <v>0.34375</v>
      </c>
      <c r="O1030" s="103">
        <v>0.34375</v>
      </c>
      <c r="R1030" s="103"/>
      <c r="S1030" s="102" t="s">
        <v>433</v>
      </c>
      <c r="T1030" s="102" t="s">
        <v>95</v>
      </c>
      <c r="U1030" s="102" t="s">
        <v>432</v>
      </c>
    </row>
    <row r="1031" spans="1:21">
      <c r="A1031" t="s">
        <v>430</v>
      </c>
      <c r="B1031" s="65">
        <v>45831</v>
      </c>
      <c r="C1031" s="102" t="s">
        <v>294</v>
      </c>
      <c r="D1031" s="66" t="s">
        <v>472</v>
      </c>
      <c r="F1031" s="102" t="s">
        <v>107</v>
      </c>
      <c r="I1031" s="66" t="s">
        <v>432</v>
      </c>
      <c r="J1031" s="103"/>
      <c r="K1031" s="103">
        <v>0.34375</v>
      </c>
      <c r="M1031" s="103">
        <v>0.125</v>
      </c>
      <c r="O1031" s="103">
        <v>0.46875</v>
      </c>
      <c r="R1031" s="103"/>
      <c r="S1031" s="102" t="s">
        <v>433</v>
      </c>
      <c r="T1031" s="102" t="s">
        <v>156</v>
      </c>
      <c r="U1031" s="102" t="s">
        <v>432</v>
      </c>
    </row>
    <row r="1032" spans="1:21">
      <c r="A1032" t="s">
        <v>430</v>
      </c>
      <c r="B1032" s="65">
        <v>45831</v>
      </c>
      <c r="C1032" s="102">
        <v>404</v>
      </c>
      <c r="D1032" s="66" t="s">
        <v>464</v>
      </c>
      <c r="F1032" s="102" t="s">
        <v>94</v>
      </c>
      <c r="I1032" s="66" t="s">
        <v>432</v>
      </c>
      <c r="J1032" s="103"/>
      <c r="K1032" s="103"/>
      <c r="O1032" s="103">
        <v>0.34375</v>
      </c>
      <c r="P1032" s="103">
        <v>0.34375</v>
      </c>
      <c r="R1032" s="103"/>
      <c r="S1032" s="102" t="s">
        <v>433</v>
      </c>
      <c r="T1032" s="102" t="s">
        <v>53</v>
      </c>
      <c r="U1032" s="102" t="s">
        <v>432</v>
      </c>
    </row>
    <row r="1033" spans="1:21">
      <c r="A1033" t="s">
        <v>430</v>
      </c>
      <c r="B1033" s="65">
        <v>45831</v>
      </c>
      <c r="C1033" s="102">
        <v>404</v>
      </c>
      <c r="D1033" s="66" t="s">
        <v>474</v>
      </c>
      <c r="F1033" s="102" t="s">
        <v>109</v>
      </c>
      <c r="I1033" s="66" t="s">
        <v>432</v>
      </c>
      <c r="J1033" s="103"/>
      <c r="K1033" s="103"/>
      <c r="O1033" s="103">
        <v>0.34375</v>
      </c>
      <c r="P1033" s="103">
        <v>0.34375</v>
      </c>
      <c r="R1033" s="103"/>
      <c r="S1033" s="102" t="s">
        <v>433</v>
      </c>
      <c r="T1033" s="102" t="s">
        <v>53</v>
      </c>
      <c r="U1033" s="102" t="s">
        <v>432</v>
      </c>
    </row>
    <row r="1034" spans="1:21">
      <c r="A1034" t="s">
        <v>430</v>
      </c>
      <c r="B1034" s="65">
        <v>45831</v>
      </c>
      <c r="C1034" s="102">
        <v>404</v>
      </c>
      <c r="D1034" s="66" t="s">
        <v>436</v>
      </c>
      <c r="F1034" s="102" t="s">
        <v>50</v>
      </c>
      <c r="I1034" s="66" t="s">
        <v>432</v>
      </c>
      <c r="J1034" s="103"/>
      <c r="K1034" s="103"/>
      <c r="O1034" s="103">
        <v>0.34375</v>
      </c>
      <c r="P1034" s="103">
        <v>0.34375</v>
      </c>
      <c r="R1034" s="103"/>
      <c r="S1034" s="102" t="s">
        <v>433</v>
      </c>
      <c r="T1034" s="102" t="s">
        <v>53</v>
      </c>
      <c r="U1034" s="102" t="s">
        <v>432</v>
      </c>
    </row>
    <row r="1035" spans="1:21">
      <c r="A1035" t="s">
        <v>430</v>
      </c>
      <c r="B1035" s="65">
        <v>45831</v>
      </c>
      <c r="C1035" s="102">
        <v>404</v>
      </c>
      <c r="D1035" s="66" t="s">
        <v>473</v>
      </c>
      <c r="F1035" s="102" t="s">
        <v>108</v>
      </c>
      <c r="I1035" s="66" t="s">
        <v>432</v>
      </c>
      <c r="J1035" s="103"/>
      <c r="K1035" s="103"/>
      <c r="O1035" s="103">
        <v>0.34375</v>
      </c>
      <c r="P1035" s="103"/>
      <c r="Q1035" s="103">
        <v>0.34375</v>
      </c>
      <c r="R1035" s="103"/>
      <c r="S1035" s="102" t="s">
        <v>433</v>
      </c>
      <c r="T1035" s="102" t="s">
        <v>22</v>
      </c>
      <c r="U1035" s="102" t="s">
        <v>432</v>
      </c>
    </row>
    <row r="1036" spans="1:21">
      <c r="A1036" t="s">
        <v>430</v>
      </c>
      <c r="B1036" s="65">
        <v>45831</v>
      </c>
      <c r="C1036" s="102">
        <v>404</v>
      </c>
      <c r="D1036" s="66" t="s">
        <v>477</v>
      </c>
      <c r="F1036" s="102" t="s">
        <v>113</v>
      </c>
      <c r="I1036" s="66" t="s">
        <v>432</v>
      </c>
      <c r="J1036" s="103"/>
      <c r="K1036" s="103"/>
      <c r="O1036" s="103">
        <v>0.34375</v>
      </c>
      <c r="P1036" s="103"/>
      <c r="Q1036" s="103">
        <v>0.34375</v>
      </c>
      <c r="R1036" s="103"/>
      <c r="S1036" s="102" t="s">
        <v>433</v>
      </c>
      <c r="T1036" s="102" t="s">
        <v>22</v>
      </c>
      <c r="U1036" s="102" t="s">
        <v>432</v>
      </c>
    </row>
    <row r="1037" spans="1:21">
      <c r="A1037" t="s">
        <v>430</v>
      </c>
      <c r="B1037" s="65">
        <v>45831</v>
      </c>
      <c r="C1037" s="102" t="s">
        <v>294</v>
      </c>
      <c r="D1037" s="66" t="s">
        <v>445</v>
      </c>
      <c r="F1037" s="102" t="s">
        <v>63</v>
      </c>
      <c r="I1037" s="66" t="s">
        <v>432</v>
      </c>
      <c r="J1037" s="103"/>
      <c r="K1037" s="103">
        <v>6.25E-2</v>
      </c>
      <c r="O1037" s="103">
        <v>6.25E-2</v>
      </c>
      <c r="P1037" s="103"/>
      <c r="R1037" s="103"/>
      <c r="S1037" s="102" t="s">
        <v>433</v>
      </c>
      <c r="T1037" s="102" t="s">
        <v>111</v>
      </c>
      <c r="U1037" s="102" t="s">
        <v>432</v>
      </c>
    </row>
    <row r="1038" spans="1:21">
      <c r="A1038" t="s">
        <v>430</v>
      </c>
      <c r="B1038" s="65">
        <v>45831</v>
      </c>
      <c r="C1038" s="102" t="s">
        <v>294</v>
      </c>
      <c r="D1038" s="66" t="s">
        <v>475</v>
      </c>
      <c r="F1038" s="102" t="s">
        <v>110</v>
      </c>
      <c r="I1038" s="66" t="s">
        <v>432</v>
      </c>
      <c r="J1038" s="103"/>
      <c r="K1038" s="103">
        <v>6.25E-2</v>
      </c>
      <c r="O1038" s="103">
        <v>6.25E-2</v>
      </c>
      <c r="P1038" s="103"/>
      <c r="R1038" s="103"/>
      <c r="S1038" s="102" t="s">
        <v>433</v>
      </c>
      <c r="T1038" s="102" t="s">
        <v>111</v>
      </c>
      <c r="U1038" s="102" t="s">
        <v>432</v>
      </c>
    </row>
    <row r="1039" spans="1:21">
      <c r="A1039" t="s">
        <v>430</v>
      </c>
      <c r="B1039" s="65">
        <v>45831</v>
      </c>
      <c r="C1039" s="102">
        <v>404</v>
      </c>
      <c r="D1039" s="66" t="s">
        <v>445</v>
      </c>
      <c r="F1039" s="102" t="s">
        <v>63</v>
      </c>
      <c r="I1039" s="66" t="s">
        <v>432</v>
      </c>
      <c r="J1039" s="103">
        <v>2.0833333333333329E-2</v>
      </c>
      <c r="K1039" s="103"/>
      <c r="O1039" s="103">
        <v>2.0833333333333329E-2</v>
      </c>
      <c r="P1039" s="103"/>
      <c r="R1039" s="103"/>
      <c r="S1039" s="102" t="s">
        <v>433</v>
      </c>
      <c r="T1039" s="102" t="s">
        <v>62</v>
      </c>
      <c r="U1039" s="102" t="s">
        <v>432</v>
      </c>
    </row>
    <row r="1040" spans="1:21">
      <c r="A1040" t="s">
        <v>430</v>
      </c>
      <c r="B1040" s="65">
        <v>45831</v>
      </c>
      <c r="C1040" s="102">
        <v>404</v>
      </c>
      <c r="D1040" s="66" t="s">
        <v>446</v>
      </c>
      <c r="F1040" s="102" t="s">
        <v>64</v>
      </c>
      <c r="I1040" s="66" t="s">
        <v>432</v>
      </c>
      <c r="J1040" s="103"/>
      <c r="K1040" s="103"/>
      <c r="O1040" s="103">
        <v>0.16666666666666671</v>
      </c>
      <c r="P1040" s="103">
        <v>0.16666666666666671</v>
      </c>
      <c r="R1040" s="103"/>
      <c r="S1040" s="102" t="s">
        <v>433</v>
      </c>
      <c r="T1040" s="102" t="s">
        <v>48</v>
      </c>
      <c r="U1040" s="102" t="s">
        <v>432</v>
      </c>
    </row>
    <row r="1041" spans="1:21">
      <c r="A1041" t="s">
        <v>430</v>
      </c>
      <c r="B1041" s="65">
        <v>45831</v>
      </c>
      <c r="C1041" s="102">
        <v>404</v>
      </c>
      <c r="D1041" s="66" t="s">
        <v>451</v>
      </c>
      <c r="F1041" s="102" t="s">
        <v>72</v>
      </c>
      <c r="I1041" s="66" t="s">
        <v>432</v>
      </c>
      <c r="J1041" s="103"/>
      <c r="K1041" s="103"/>
      <c r="O1041" s="103">
        <v>8.3333333333333329E-2</v>
      </c>
      <c r="P1041" s="103">
        <v>8.3333333333333329E-2</v>
      </c>
      <c r="Q1041" s="103"/>
      <c r="S1041" s="102" t="s">
        <v>433</v>
      </c>
      <c r="T1041" s="102" t="s">
        <v>48</v>
      </c>
      <c r="U1041" s="102" t="s">
        <v>432</v>
      </c>
    </row>
    <row r="1042" spans="1:21">
      <c r="A1042" t="s">
        <v>430</v>
      </c>
      <c r="B1042" s="65">
        <v>45831</v>
      </c>
      <c r="C1042" s="102" t="s">
        <v>294</v>
      </c>
      <c r="D1042" s="66" t="s">
        <v>475</v>
      </c>
      <c r="F1042" s="102" t="s">
        <v>110</v>
      </c>
      <c r="I1042" s="66" t="s">
        <v>432</v>
      </c>
      <c r="J1042" s="103"/>
      <c r="K1042" s="103">
        <v>0.20833333333333329</v>
      </c>
      <c r="O1042" s="103">
        <v>0.20833333333333329</v>
      </c>
      <c r="Q1042" s="103"/>
      <c r="S1042" s="102" t="s">
        <v>433</v>
      </c>
      <c r="T1042" s="102" t="s">
        <v>111</v>
      </c>
      <c r="U1042" s="102" t="s">
        <v>432</v>
      </c>
    </row>
    <row r="1043" spans="1:21">
      <c r="A1043" t="s">
        <v>430</v>
      </c>
      <c r="B1043" s="65">
        <v>45831</v>
      </c>
      <c r="C1043" s="102" t="s">
        <v>294</v>
      </c>
      <c r="D1043" s="66" t="s">
        <v>478</v>
      </c>
      <c r="F1043" s="102" t="s">
        <v>114</v>
      </c>
      <c r="I1043" s="66" t="s">
        <v>432</v>
      </c>
      <c r="J1043" s="103"/>
      <c r="K1043" s="103">
        <v>0.34375</v>
      </c>
      <c r="O1043" s="103">
        <v>0.34375</v>
      </c>
      <c r="Q1043" s="103"/>
      <c r="S1043" s="102" t="s">
        <v>433</v>
      </c>
      <c r="T1043" s="102" t="s">
        <v>156</v>
      </c>
      <c r="U1043" s="102" t="s">
        <v>432</v>
      </c>
    </row>
    <row r="1044" spans="1:21">
      <c r="A1044" t="s">
        <v>430</v>
      </c>
      <c r="B1044" s="65">
        <v>45831</v>
      </c>
      <c r="C1044" s="102">
        <v>404</v>
      </c>
      <c r="D1044" s="66" t="s">
        <v>476</v>
      </c>
      <c r="F1044" s="102" t="s">
        <v>112</v>
      </c>
      <c r="I1044" s="66" t="s">
        <v>432</v>
      </c>
      <c r="J1044" s="103">
        <v>0.34375</v>
      </c>
      <c r="K1044" s="103"/>
      <c r="O1044" s="103">
        <v>0.34375</v>
      </c>
      <c r="Q1044" s="103"/>
      <c r="S1044" s="102" t="s">
        <v>433</v>
      </c>
      <c r="T1044" s="102" t="s">
        <v>62</v>
      </c>
      <c r="U1044" s="102" t="s">
        <v>432</v>
      </c>
    </row>
    <row r="1045" spans="1:21">
      <c r="A1045" t="s">
        <v>430</v>
      </c>
      <c r="B1045" s="65">
        <v>45831</v>
      </c>
      <c r="C1045" s="102">
        <v>404</v>
      </c>
      <c r="D1045" s="66" t="s">
        <v>441</v>
      </c>
      <c r="F1045" s="102" t="s">
        <v>56</v>
      </c>
      <c r="I1045" s="66" t="s">
        <v>432</v>
      </c>
      <c r="J1045" s="103">
        <v>0.34375</v>
      </c>
      <c r="K1045" s="103"/>
      <c r="O1045" s="103">
        <v>0.34375</v>
      </c>
      <c r="S1045" s="102" t="s">
        <v>433</v>
      </c>
      <c r="T1045" s="102" t="s">
        <v>62</v>
      </c>
      <c r="U1045" s="102" t="s">
        <v>432</v>
      </c>
    </row>
    <row r="1046" spans="1:21">
      <c r="A1046" t="s">
        <v>430</v>
      </c>
      <c r="B1046" s="65">
        <v>45832</v>
      </c>
      <c r="C1046" s="102">
        <v>5400256061</v>
      </c>
      <c r="D1046" s="66" t="s">
        <v>453</v>
      </c>
      <c r="F1046" s="102" t="s">
        <v>75</v>
      </c>
      <c r="I1046" s="66" t="s">
        <v>432</v>
      </c>
      <c r="K1046" s="103">
        <v>0.34375</v>
      </c>
      <c r="M1046" s="103">
        <v>2.0833333333333329E-2</v>
      </c>
      <c r="O1046" s="103">
        <v>0.36458333333333331</v>
      </c>
      <c r="S1046" s="102" t="s">
        <v>433</v>
      </c>
      <c r="T1046" s="102" t="s">
        <v>227</v>
      </c>
      <c r="U1046" s="102" t="s">
        <v>432</v>
      </c>
    </row>
    <row r="1047" spans="1:21">
      <c r="A1047" t="s">
        <v>430</v>
      </c>
      <c r="B1047" s="65">
        <v>45832</v>
      </c>
      <c r="C1047" s="102">
        <v>5400256061</v>
      </c>
      <c r="D1047" s="66" t="s">
        <v>434</v>
      </c>
      <c r="F1047" s="102" t="s">
        <v>43</v>
      </c>
      <c r="I1047" s="66" t="s">
        <v>432</v>
      </c>
      <c r="K1047" s="103">
        <v>0.34375</v>
      </c>
      <c r="M1047" s="103">
        <v>2.0833333333333329E-2</v>
      </c>
      <c r="O1047" s="103">
        <v>0.36458333333333331</v>
      </c>
      <c r="S1047" s="102" t="s">
        <v>433</v>
      </c>
      <c r="T1047" s="102" t="s">
        <v>227</v>
      </c>
      <c r="U1047" s="102" t="s">
        <v>432</v>
      </c>
    </row>
    <row r="1048" spans="1:21">
      <c r="A1048" t="s">
        <v>430</v>
      </c>
      <c r="B1048" s="65">
        <v>45832</v>
      </c>
      <c r="C1048" s="102">
        <v>5400246667</v>
      </c>
      <c r="D1048" s="66" t="s">
        <v>485</v>
      </c>
      <c r="F1048" s="102" t="s">
        <v>155</v>
      </c>
      <c r="I1048" s="66" t="s">
        <v>432</v>
      </c>
      <c r="K1048" s="103">
        <v>0.17708333333333329</v>
      </c>
      <c r="O1048" s="103">
        <v>0.17708333333333329</v>
      </c>
      <c r="S1048" s="102" t="s">
        <v>433</v>
      </c>
      <c r="T1048" s="102" t="s">
        <v>217</v>
      </c>
      <c r="U1048" s="102" t="s">
        <v>432</v>
      </c>
    </row>
    <row r="1049" spans="1:21">
      <c r="A1049" t="s">
        <v>430</v>
      </c>
      <c r="B1049" s="65">
        <v>45832</v>
      </c>
      <c r="C1049" s="102">
        <v>5400256107</v>
      </c>
      <c r="D1049" s="66" t="s">
        <v>456</v>
      </c>
      <c r="F1049" s="102" t="s">
        <v>81</v>
      </c>
      <c r="I1049" s="66" t="s">
        <v>432</v>
      </c>
      <c r="K1049" s="103">
        <v>0.25</v>
      </c>
      <c r="O1049" s="103">
        <v>0.25</v>
      </c>
      <c r="S1049" s="102" t="s">
        <v>433</v>
      </c>
      <c r="T1049" s="102" t="s">
        <v>212</v>
      </c>
      <c r="U1049" s="102" t="s">
        <v>432</v>
      </c>
    </row>
    <row r="1050" spans="1:21">
      <c r="A1050" t="s">
        <v>430</v>
      </c>
      <c r="B1050" s="65">
        <v>45832</v>
      </c>
      <c r="C1050" s="102">
        <v>5400256107</v>
      </c>
      <c r="D1050" s="66" t="s">
        <v>490</v>
      </c>
      <c r="F1050" s="102" t="s">
        <v>230</v>
      </c>
      <c r="I1050" s="66" t="s">
        <v>432</v>
      </c>
      <c r="K1050" s="103">
        <v>0.25</v>
      </c>
      <c r="O1050" s="103">
        <v>0.25</v>
      </c>
      <c r="S1050" s="102" t="s">
        <v>433</v>
      </c>
      <c r="T1050" s="102" t="s">
        <v>212</v>
      </c>
      <c r="U1050" s="102" t="s">
        <v>432</v>
      </c>
    </row>
    <row r="1051" spans="1:21">
      <c r="A1051" t="s">
        <v>430</v>
      </c>
      <c r="B1051" s="65">
        <v>45832</v>
      </c>
      <c r="C1051" s="102">
        <v>5400256107</v>
      </c>
      <c r="D1051" s="66" t="s">
        <v>451</v>
      </c>
      <c r="F1051" s="102" t="s">
        <v>72</v>
      </c>
      <c r="I1051" s="66" t="s">
        <v>432</v>
      </c>
      <c r="K1051" s="103">
        <v>0.16666666666666671</v>
      </c>
      <c r="O1051" s="103">
        <v>0.16666666666666671</v>
      </c>
      <c r="S1051" s="102" t="s">
        <v>433</v>
      </c>
      <c r="T1051" s="102" t="s">
        <v>212</v>
      </c>
      <c r="U1051" s="102" t="s">
        <v>432</v>
      </c>
    </row>
    <row r="1052" spans="1:21">
      <c r="A1052" t="s">
        <v>430</v>
      </c>
      <c r="B1052" s="65">
        <v>45832</v>
      </c>
      <c r="C1052" s="102">
        <v>5400256107</v>
      </c>
      <c r="D1052" s="66" t="s">
        <v>452</v>
      </c>
      <c r="F1052" s="102" t="s">
        <v>73</v>
      </c>
      <c r="I1052" s="66" t="s">
        <v>432</v>
      </c>
      <c r="K1052" s="103">
        <v>0.16666666666666671</v>
      </c>
      <c r="O1052" s="103">
        <v>0.16666666666666671</v>
      </c>
      <c r="S1052" s="102" t="s">
        <v>433</v>
      </c>
      <c r="T1052" s="102" t="s">
        <v>212</v>
      </c>
      <c r="U1052" s="102" t="s">
        <v>432</v>
      </c>
    </row>
    <row r="1053" spans="1:21">
      <c r="A1053" t="s">
        <v>430</v>
      </c>
      <c r="B1053" s="65">
        <v>45832</v>
      </c>
      <c r="C1053" s="102">
        <v>5400256107</v>
      </c>
      <c r="D1053" s="66" t="s">
        <v>485</v>
      </c>
      <c r="F1053" s="102" t="s">
        <v>155</v>
      </c>
      <c r="I1053" s="66" t="s">
        <v>432</v>
      </c>
      <c r="K1053" s="103">
        <v>0.16666666666666671</v>
      </c>
      <c r="O1053" s="103">
        <v>0.16666666666666671</v>
      </c>
      <c r="S1053" s="102" t="s">
        <v>433</v>
      </c>
      <c r="T1053" s="102" t="s">
        <v>212</v>
      </c>
      <c r="U1053" s="102" t="s">
        <v>432</v>
      </c>
    </row>
    <row r="1054" spans="1:21">
      <c r="A1054" t="s">
        <v>430</v>
      </c>
      <c r="B1054" s="65">
        <v>45832</v>
      </c>
      <c r="C1054" s="102">
        <v>5400256107</v>
      </c>
      <c r="D1054" s="66" t="s">
        <v>442</v>
      </c>
      <c r="F1054" s="102" t="s">
        <v>57</v>
      </c>
      <c r="I1054" s="66" t="s">
        <v>432</v>
      </c>
      <c r="K1054" s="103">
        <v>0.16666666666666671</v>
      </c>
      <c r="O1054" s="103">
        <v>0.16666666666666671</v>
      </c>
      <c r="S1054" s="102" t="s">
        <v>433</v>
      </c>
      <c r="T1054" s="102" t="s">
        <v>212</v>
      </c>
      <c r="U1054" s="102" t="s">
        <v>432</v>
      </c>
    </row>
    <row r="1055" spans="1:21">
      <c r="A1055" t="s">
        <v>430</v>
      </c>
      <c r="B1055" s="65">
        <v>45832</v>
      </c>
      <c r="C1055" s="102">
        <v>5400261041</v>
      </c>
      <c r="D1055" s="66" t="s">
        <v>462</v>
      </c>
      <c r="F1055" s="102" t="s">
        <v>89</v>
      </c>
      <c r="I1055" s="66" t="s">
        <v>432</v>
      </c>
      <c r="J1055" s="103"/>
      <c r="K1055" s="103">
        <v>0.34375</v>
      </c>
      <c r="O1055" s="103">
        <v>0.34375</v>
      </c>
      <c r="S1055" s="102" t="s">
        <v>433</v>
      </c>
      <c r="T1055" s="102" t="s">
        <v>90</v>
      </c>
      <c r="U1055" s="102" t="s">
        <v>432</v>
      </c>
    </row>
    <row r="1056" spans="1:21">
      <c r="A1056" t="s">
        <v>430</v>
      </c>
      <c r="B1056" s="65">
        <v>45832</v>
      </c>
      <c r="C1056" s="102">
        <v>404</v>
      </c>
      <c r="D1056" s="66" t="s">
        <v>483</v>
      </c>
      <c r="F1056" s="102" t="s">
        <v>143</v>
      </c>
      <c r="I1056" s="66" t="s">
        <v>432</v>
      </c>
      <c r="J1056" s="103">
        <v>4.1666666666666657E-2</v>
      </c>
      <c r="K1056" s="103"/>
      <c r="O1056" s="103">
        <v>4.1666666666666657E-2</v>
      </c>
      <c r="S1056" s="102" t="s">
        <v>433</v>
      </c>
      <c r="T1056" s="102" t="s">
        <v>62</v>
      </c>
      <c r="U1056" s="102" t="s">
        <v>432</v>
      </c>
    </row>
    <row r="1057" spans="1:21">
      <c r="A1057" t="s">
        <v>430</v>
      </c>
      <c r="B1057" s="65">
        <v>45832</v>
      </c>
      <c r="C1057" s="102">
        <v>5400256064</v>
      </c>
      <c r="D1057" s="66" t="s">
        <v>484</v>
      </c>
      <c r="F1057" s="102" t="s">
        <v>144</v>
      </c>
      <c r="I1057" s="66" t="s">
        <v>432</v>
      </c>
      <c r="K1057" s="103">
        <v>0.34375</v>
      </c>
      <c r="O1057" s="103">
        <v>0.34375</v>
      </c>
      <c r="S1057" s="102" t="s">
        <v>433</v>
      </c>
      <c r="T1057" s="102" t="s">
        <v>189</v>
      </c>
      <c r="U1057" s="102" t="s">
        <v>432</v>
      </c>
    </row>
    <row r="1058" spans="1:21">
      <c r="A1058" t="s">
        <v>430</v>
      </c>
      <c r="B1058" s="65">
        <v>45832</v>
      </c>
      <c r="C1058" s="102">
        <v>5400256064</v>
      </c>
      <c r="D1058" s="66" t="s">
        <v>478</v>
      </c>
      <c r="F1058" s="102" t="s">
        <v>114</v>
      </c>
      <c r="I1058" s="66" t="s">
        <v>432</v>
      </c>
      <c r="K1058" s="103">
        <v>0.34375</v>
      </c>
      <c r="O1058" s="103">
        <v>0.34375</v>
      </c>
      <c r="S1058" s="102" t="s">
        <v>433</v>
      </c>
      <c r="T1058" s="102" t="s">
        <v>189</v>
      </c>
      <c r="U1058" s="102" t="s">
        <v>432</v>
      </c>
    </row>
    <row r="1059" spans="1:21">
      <c r="A1059" t="s">
        <v>430</v>
      </c>
      <c r="B1059" s="65">
        <v>45832</v>
      </c>
      <c r="C1059" s="102">
        <v>5400256064</v>
      </c>
      <c r="D1059" s="66" t="s">
        <v>463</v>
      </c>
      <c r="F1059" s="102" t="s">
        <v>92</v>
      </c>
      <c r="I1059" s="66" t="s">
        <v>432</v>
      </c>
      <c r="K1059" s="103">
        <v>0.34375</v>
      </c>
      <c r="O1059" s="103">
        <v>0.34375</v>
      </c>
      <c r="S1059" s="102" t="s">
        <v>433</v>
      </c>
      <c r="T1059" s="102" t="s">
        <v>189</v>
      </c>
      <c r="U1059" s="102" t="s">
        <v>432</v>
      </c>
    </row>
    <row r="1060" spans="1:21">
      <c r="A1060" t="s">
        <v>430</v>
      </c>
      <c r="B1060" s="65">
        <v>45832</v>
      </c>
      <c r="C1060" s="102">
        <v>5400256064</v>
      </c>
      <c r="D1060" s="66" t="s">
        <v>483</v>
      </c>
      <c r="F1060" s="102" t="s">
        <v>143</v>
      </c>
      <c r="I1060" s="66" t="s">
        <v>432</v>
      </c>
      <c r="K1060" s="103">
        <v>0.34375</v>
      </c>
      <c r="O1060" s="103">
        <v>0.34375</v>
      </c>
      <c r="S1060" s="102" t="s">
        <v>433</v>
      </c>
      <c r="T1060" s="102" t="s">
        <v>189</v>
      </c>
      <c r="U1060" s="102" t="s">
        <v>432</v>
      </c>
    </row>
    <row r="1061" spans="1:21">
      <c r="A1061" t="s">
        <v>430</v>
      </c>
      <c r="B1061" s="65">
        <v>45832</v>
      </c>
      <c r="C1061" s="102">
        <v>5400255117</v>
      </c>
      <c r="D1061" s="66" t="s">
        <v>445</v>
      </c>
      <c r="F1061" s="102" t="s">
        <v>63</v>
      </c>
      <c r="I1061" s="66" t="s">
        <v>432</v>
      </c>
      <c r="K1061" s="103">
        <v>0.34375</v>
      </c>
      <c r="O1061" s="103">
        <v>0.34375</v>
      </c>
      <c r="S1061" s="102" t="s">
        <v>433</v>
      </c>
      <c r="T1061" s="102" t="s">
        <v>71</v>
      </c>
      <c r="U1061" s="102" t="s">
        <v>432</v>
      </c>
    </row>
    <row r="1062" spans="1:21">
      <c r="A1062" t="s">
        <v>430</v>
      </c>
      <c r="B1062" s="65">
        <v>45832</v>
      </c>
      <c r="C1062" s="102">
        <v>5400255117</v>
      </c>
      <c r="D1062" s="66" t="s">
        <v>446</v>
      </c>
      <c r="F1062" s="102" t="s">
        <v>64</v>
      </c>
      <c r="I1062" s="66" t="s">
        <v>432</v>
      </c>
      <c r="J1062" s="103"/>
      <c r="K1062" s="103">
        <v>0.33333333333333331</v>
      </c>
      <c r="O1062" s="103">
        <v>0.33333333333333331</v>
      </c>
      <c r="S1062" s="102" t="s">
        <v>433</v>
      </c>
      <c r="T1062" s="102" t="s">
        <v>71</v>
      </c>
      <c r="U1062" s="102" t="s">
        <v>432</v>
      </c>
    </row>
    <row r="1063" spans="1:21">
      <c r="A1063" t="s">
        <v>430</v>
      </c>
      <c r="B1063" s="65">
        <v>45832</v>
      </c>
      <c r="C1063" s="102">
        <v>5400256406</v>
      </c>
      <c r="D1063" s="66" t="s">
        <v>444</v>
      </c>
      <c r="F1063" s="102" t="s">
        <v>59</v>
      </c>
      <c r="I1063" s="66" t="s">
        <v>432</v>
      </c>
      <c r="J1063" s="103"/>
      <c r="K1063" s="103">
        <v>0.34375</v>
      </c>
      <c r="O1063" s="103">
        <v>0.34375</v>
      </c>
      <c r="S1063" s="102" t="s">
        <v>433</v>
      </c>
      <c r="T1063" s="102" t="s">
        <v>211</v>
      </c>
      <c r="U1063" s="102" t="s">
        <v>432</v>
      </c>
    </row>
    <row r="1064" spans="1:21">
      <c r="A1064" t="s">
        <v>430</v>
      </c>
      <c r="B1064" s="65">
        <v>45832</v>
      </c>
      <c r="C1064" s="102">
        <v>5400256406</v>
      </c>
      <c r="D1064" s="66" t="s">
        <v>458</v>
      </c>
      <c r="F1064" s="102" t="s">
        <v>84</v>
      </c>
      <c r="I1064" s="66" t="s">
        <v>432</v>
      </c>
      <c r="J1064" s="103"/>
      <c r="K1064" s="103">
        <v>0.34375</v>
      </c>
      <c r="O1064" s="103">
        <v>0.34375</v>
      </c>
      <c r="S1064" s="102" t="s">
        <v>433</v>
      </c>
      <c r="T1064" s="102" t="s">
        <v>211</v>
      </c>
      <c r="U1064" s="102" t="s">
        <v>432</v>
      </c>
    </row>
    <row r="1065" spans="1:21">
      <c r="A1065" t="s">
        <v>430</v>
      </c>
      <c r="B1065" s="65">
        <v>45832</v>
      </c>
      <c r="C1065" s="102">
        <v>5400255372</v>
      </c>
      <c r="D1065" s="66" t="s">
        <v>455</v>
      </c>
      <c r="F1065" s="102" t="s">
        <v>78</v>
      </c>
      <c r="I1065" s="66" t="s">
        <v>432</v>
      </c>
      <c r="J1065" s="103"/>
      <c r="K1065" s="103">
        <v>0.17708333333333329</v>
      </c>
      <c r="O1065" s="103">
        <v>0.17708333333333329</v>
      </c>
      <c r="S1065" s="102" t="s">
        <v>433</v>
      </c>
      <c r="T1065" s="102" t="s">
        <v>79</v>
      </c>
      <c r="U1065" s="102" t="s">
        <v>432</v>
      </c>
    </row>
    <row r="1066" spans="1:21">
      <c r="A1066" t="s">
        <v>430</v>
      </c>
      <c r="B1066" s="65">
        <v>45832</v>
      </c>
      <c r="C1066" s="102">
        <v>5400255372</v>
      </c>
      <c r="D1066" s="66" t="s">
        <v>464</v>
      </c>
      <c r="F1066" s="102" t="s">
        <v>94</v>
      </c>
      <c r="I1066" s="66" t="s">
        <v>432</v>
      </c>
      <c r="J1066" s="103"/>
      <c r="K1066" s="103">
        <v>0.17708333333333329</v>
      </c>
      <c r="O1066" s="103">
        <v>0.17708333333333329</v>
      </c>
      <c r="S1066" s="102" t="s">
        <v>433</v>
      </c>
      <c r="T1066" s="102" t="s">
        <v>79</v>
      </c>
      <c r="U1066" s="102" t="s">
        <v>432</v>
      </c>
    </row>
    <row r="1067" spans="1:21">
      <c r="A1067" t="s">
        <v>430</v>
      </c>
      <c r="B1067" s="65">
        <v>45832</v>
      </c>
      <c r="C1067" s="102">
        <v>5400256064</v>
      </c>
      <c r="D1067" s="66" t="s">
        <v>485</v>
      </c>
      <c r="F1067" s="102" t="s">
        <v>155</v>
      </c>
      <c r="I1067" s="66" t="s">
        <v>432</v>
      </c>
      <c r="J1067" s="103"/>
      <c r="K1067" s="103">
        <v>6.25E-2</v>
      </c>
      <c r="O1067" s="103">
        <v>6.25E-2</v>
      </c>
      <c r="S1067" s="102" t="s">
        <v>433</v>
      </c>
      <c r="T1067" s="102" t="s">
        <v>183</v>
      </c>
      <c r="U1067" s="102" t="s">
        <v>432</v>
      </c>
    </row>
    <row r="1068" spans="1:21">
      <c r="A1068" t="s">
        <v>430</v>
      </c>
      <c r="B1068" s="65">
        <v>45832</v>
      </c>
      <c r="C1068" s="102">
        <v>5400256064</v>
      </c>
      <c r="D1068" s="66" t="s">
        <v>439</v>
      </c>
      <c r="F1068" s="102" t="s">
        <v>54</v>
      </c>
      <c r="I1068" s="66" t="s">
        <v>432</v>
      </c>
      <c r="J1068" s="103"/>
      <c r="K1068" s="103">
        <v>0.17708333333333329</v>
      </c>
      <c r="O1068" s="103">
        <v>0.17708333333333329</v>
      </c>
      <c r="S1068" s="102" t="s">
        <v>433</v>
      </c>
      <c r="T1068" s="102" t="s">
        <v>183</v>
      </c>
      <c r="U1068" s="102" t="s">
        <v>432</v>
      </c>
    </row>
    <row r="1069" spans="1:21">
      <c r="A1069" t="s">
        <v>430</v>
      </c>
      <c r="B1069" s="65">
        <v>45832</v>
      </c>
      <c r="C1069" s="102">
        <v>5400256064</v>
      </c>
      <c r="D1069" s="66" t="s">
        <v>485</v>
      </c>
      <c r="F1069" s="102" t="s">
        <v>155</v>
      </c>
      <c r="I1069" s="66" t="s">
        <v>432</v>
      </c>
      <c r="J1069" s="103"/>
      <c r="K1069" s="103">
        <v>6.25E-2</v>
      </c>
      <c r="O1069" s="103">
        <v>6.25E-2</v>
      </c>
      <c r="S1069" s="102" t="s">
        <v>433</v>
      </c>
      <c r="T1069" s="102" t="s">
        <v>183</v>
      </c>
      <c r="U1069" s="102" t="s">
        <v>432</v>
      </c>
    </row>
    <row r="1070" spans="1:21">
      <c r="A1070" t="s">
        <v>430</v>
      </c>
      <c r="B1070" s="65">
        <v>45832</v>
      </c>
      <c r="C1070" s="102">
        <v>5400252273</v>
      </c>
      <c r="D1070" s="66" t="s">
        <v>443</v>
      </c>
      <c r="F1070" s="102" t="s">
        <v>58</v>
      </c>
      <c r="I1070" s="66" t="s">
        <v>432</v>
      </c>
      <c r="J1070" s="103"/>
      <c r="K1070" s="103">
        <v>0.34375</v>
      </c>
      <c r="O1070" s="103">
        <v>0.34375</v>
      </c>
      <c r="S1070" s="102" t="s">
        <v>433</v>
      </c>
      <c r="T1070" s="102" t="s">
        <v>226</v>
      </c>
      <c r="U1070" s="102" t="s">
        <v>432</v>
      </c>
    </row>
    <row r="1071" spans="1:21">
      <c r="A1071" t="s">
        <v>430</v>
      </c>
      <c r="B1071" s="65">
        <v>45832</v>
      </c>
      <c r="C1071" s="102">
        <v>5400252273</v>
      </c>
      <c r="D1071" s="66" t="s">
        <v>486</v>
      </c>
      <c r="F1071" s="102" t="s">
        <v>157</v>
      </c>
      <c r="I1071" s="66" t="s">
        <v>432</v>
      </c>
      <c r="J1071" s="103"/>
      <c r="K1071" s="103">
        <v>0.34375</v>
      </c>
      <c r="O1071" s="103">
        <v>0.34375</v>
      </c>
      <c r="S1071" s="102" t="s">
        <v>433</v>
      </c>
      <c r="T1071" s="102" t="s">
        <v>226</v>
      </c>
      <c r="U1071" s="102" t="s">
        <v>432</v>
      </c>
    </row>
    <row r="1072" spans="1:21">
      <c r="A1072" t="s">
        <v>430</v>
      </c>
      <c r="B1072" s="65">
        <v>45832</v>
      </c>
      <c r="C1072" s="102">
        <v>5400255114</v>
      </c>
      <c r="D1072" s="66" t="s">
        <v>447</v>
      </c>
      <c r="F1072" s="102" t="s">
        <v>65</v>
      </c>
      <c r="I1072" s="66" t="s">
        <v>432</v>
      </c>
      <c r="J1072" s="103"/>
      <c r="K1072" s="103">
        <v>0.34375</v>
      </c>
      <c r="O1072" s="103">
        <v>0.34375</v>
      </c>
      <c r="S1072" s="102" t="s">
        <v>433</v>
      </c>
      <c r="T1072" s="102" t="s">
        <v>67</v>
      </c>
      <c r="U1072" s="102" t="s">
        <v>432</v>
      </c>
    </row>
    <row r="1073" spans="1:21">
      <c r="A1073" t="s">
        <v>430</v>
      </c>
      <c r="B1073" s="65">
        <v>45832</v>
      </c>
      <c r="C1073" s="102">
        <v>5400255114</v>
      </c>
      <c r="D1073" s="66" t="s">
        <v>448</v>
      </c>
      <c r="F1073" s="102" t="s">
        <v>66</v>
      </c>
      <c r="I1073" s="66" t="s">
        <v>432</v>
      </c>
      <c r="J1073" s="103"/>
      <c r="K1073" s="103">
        <v>0.34375</v>
      </c>
      <c r="O1073" s="103">
        <v>0.34375</v>
      </c>
      <c r="S1073" s="102" t="s">
        <v>433</v>
      </c>
      <c r="T1073" s="102" t="s">
        <v>67</v>
      </c>
      <c r="U1073" s="102" t="s">
        <v>432</v>
      </c>
    </row>
    <row r="1074" spans="1:21">
      <c r="A1074" t="s">
        <v>430</v>
      </c>
      <c r="B1074" s="65">
        <v>45832</v>
      </c>
      <c r="C1074" s="102">
        <v>5400256883</v>
      </c>
      <c r="D1074" s="66" t="s">
        <v>487</v>
      </c>
      <c r="F1074" s="102" t="s">
        <v>162</v>
      </c>
      <c r="I1074" s="66" t="s">
        <v>432</v>
      </c>
      <c r="J1074" s="103"/>
      <c r="K1074" s="103">
        <v>0.34375</v>
      </c>
      <c r="O1074" s="103">
        <v>0.34375</v>
      </c>
      <c r="S1074" s="102" t="s">
        <v>433</v>
      </c>
      <c r="T1074" s="102" t="s">
        <v>219</v>
      </c>
      <c r="U1074" s="102" t="s">
        <v>432</v>
      </c>
    </row>
    <row r="1075" spans="1:21">
      <c r="A1075" t="s">
        <v>430</v>
      </c>
      <c r="B1075" s="65">
        <v>45832</v>
      </c>
      <c r="C1075" s="102">
        <v>5400256883</v>
      </c>
      <c r="D1075" s="66" t="s">
        <v>479</v>
      </c>
      <c r="F1075" s="102" t="s">
        <v>115</v>
      </c>
      <c r="I1075" s="66" t="s">
        <v>432</v>
      </c>
      <c r="J1075" s="103"/>
      <c r="K1075" s="103">
        <v>0.34375</v>
      </c>
      <c r="O1075" s="103">
        <v>0.34375</v>
      </c>
      <c r="S1075" s="102" t="s">
        <v>433</v>
      </c>
      <c r="T1075" s="102" t="s">
        <v>219</v>
      </c>
      <c r="U1075" s="102" t="s">
        <v>432</v>
      </c>
    </row>
    <row r="1076" spans="1:21">
      <c r="A1076" t="s">
        <v>430</v>
      </c>
      <c r="B1076" s="65">
        <v>45832</v>
      </c>
      <c r="C1076" s="102">
        <v>404</v>
      </c>
      <c r="D1076" s="66" t="s">
        <v>441</v>
      </c>
      <c r="F1076" s="102" t="s">
        <v>56</v>
      </c>
      <c r="I1076" s="66" t="s">
        <v>432</v>
      </c>
      <c r="J1076" s="103">
        <v>0.34375</v>
      </c>
      <c r="K1076" s="103"/>
      <c r="O1076" s="103">
        <v>0.34375</v>
      </c>
      <c r="S1076" s="102" t="s">
        <v>433</v>
      </c>
      <c r="T1076" s="102" t="s">
        <v>62</v>
      </c>
      <c r="U1076" s="102" t="s">
        <v>432</v>
      </c>
    </row>
    <row r="1077" spans="1:21">
      <c r="A1077" t="s">
        <v>430</v>
      </c>
      <c r="B1077" s="65">
        <v>45832</v>
      </c>
      <c r="C1077" s="102">
        <v>404</v>
      </c>
      <c r="D1077" s="66" t="s">
        <v>436</v>
      </c>
      <c r="F1077" s="102" t="s">
        <v>50</v>
      </c>
      <c r="I1077" s="66" t="s">
        <v>432</v>
      </c>
      <c r="J1077" s="103">
        <v>0.34375</v>
      </c>
      <c r="K1077" s="103"/>
      <c r="O1077" s="103">
        <v>0.34375</v>
      </c>
      <c r="S1077" s="102" t="s">
        <v>433</v>
      </c>
      <c r="T1077" s="102" t="s">
        <v>62</v>
      </c>
      <c r="U1077" s="102" t="s">
        <v>432</v>
      </c>
    </row>
    <row r="1078" spans="1:21">
      <c r="A1078" t="s">
        <v>430</v>
      </c>
      <c r="B1078" s="65">
        <v>45832</v>
      </c>
      <c r="C1078" s="102">
        <v>404</v>
      </c>
      <c r="D1078" s="66" t="s">
        <v>456</v>
      </c>
      <c r="F1078" s="102" t="s">
        <v>81</v>
      </c>
      <c r="I1078" s="66" t="s">
        <v>432</v>
      </c>
      <c r="J1078" s="103">
        <v>9.375E-2</v>
      </c>
      <c r="K1078" s="103"/>
      <c r="O1078" s="103">
        <v>9.375E-2</v>
      </c>
      <c r="S1078" s="102" t="s">
        <v>433</v>
      </c>
      <c r="T1078" s="102" t="s">
        <v>116</v>
      </c>
      <c r="U1078" s="102" t="s">
        <v>432</v>
      </c>
    </row>
    <row r="1079" spans="1:21">
      <c r="A1079" t="s">
        <v>430</v>
      </c>
      <c r="B1079" s="65">
        <v>45832</v>
      </c>
      <c r="C1079" s="102">
        <v>404</v>
      </c>
      <c r="D1079" s="66" t="s">
        <v>475</v>
      </c>
      <c r="F1079" s="102" t="s">
        <v>110</v>
      </c>
      <c r="I1079" s="66" t="s">
        <v>432</v>
      </c>
      <c r="J1079" s="103">
        <v>0.13541666666666671</v>
      </c>
      <c r="K1079" s="103"/>
      <c r="O1079" s="103">
        <v>0.13541666666666671</v>
      </c>
      <c r="S1079" s="102" t="s">
        <v>433</v>
      </c>
      <c r="T1079" s="102" t="s">
        <v>116</v>
      </c>
      <c r="U1079" s="102" t="s">
        <v>432</v>
      </c>
    </row>
    <row r="1080" spans="1:21">
      <c r="A1080" t="s">
        <v>430</v>
      </c>
      <c r="B1080" s="65">
        <v>45832</v>
      </c>
      <c r="C1080" s="102">
        <v>5400255693</v>
      </c>
      <c r="D1080" s="66" t="s">
        <v>451</v>
      </c>
      <c r="F1080" s="102" t="s">
        <v>72</v>
      </c>
      <c r="I1080" s="66" t="s">
        <v>432</v>
      </c>
      <c r="J1080" s="103"/>
      <c r="K1080" s="103">
        <v>0.17708333333333329</v>
      </c>
      <c r="O1080" s="103">
        <v>0.17708333333333329</v>
      </c>
      <c r="S1080" s="102" t="s">
        <v>433</v>
      </c>
      <c r="T1080" s="102" t="s">
        <v>142</v>
      </c>
      <c r="U1080" s="102" t="s">
        <v>432</v>
      </c>
    </row>
    <row r="1081" spans="1:21">
      <c r="A1081" t="s">
        <v>430</v>
      </c>
      <c r="B1081" s="65">
        <v>45832</v>
      </c>
      <c r="C1081" s="102">
        <v>5400255693</v>
      </c>
      <c r="D1081" s="66" t="s">
        <v>452</v>
      </c>
      <c r="F1081" s="102" t="s">
        <v>73</v>
      </c>
      <c r="I1081" s="66" t="s">
        <v>432</v>
      </c>
      <c r="J1081" s="103"/>
      <c r="K1081" s="103">
        <v>0.17708333333333329</v>
      </c>
      <c r="O1081" s="103">
        <v>0.17708333333333329</v>
      </c>
      <c r="S1081" s="102" t="s">
        <v>433</v>
      </c>
      <c r="T1081" s="102" t="s">
        <v>142</v>
      </c>
      <c r="U1081" s="102" t="s">
        <v>432</v>
      </c>
    </row>
    <row r="1082" spans="1:21">
      <c r="A1082" t="s">
        <v>430</v>
      </c>
      <c r="B1082" s="65">
        <v>45832</v>
      </c>
      <c r="C1082" s="102">
        <v>5400243313</v>
      </c>
      <c r="D1082" s="66" t="s">
        <v>457</v>
      </c>
      <c r="F1082" s="102" t="s">
        <v>82</v>
      </c>
      <c r="I1082" s="66" t="s">
        <v>432</v>
      </c>
      <c r="J1082" s="103"/>
      <c r="K1082" s="103">
        <v>0.34375</v>
      </c>
      <c r="O1082" s="103">
        <v>0.34375</v>
      </c>
      <c r="S1082" s="102" t="s">
        <v>433</v>
      </c>
      <c r="T1082" s="102" t="s">
        <v>145</v>
      </c>
      <c r="U1082" s="102" t="s">
        <v>432</v>
      </c>
    </row>
    <row r="1083" spans="1:21">
      <c r="A1083" t="s">
        <v>430</v>
      </c>
      <c r="B1083" s="65">
        <v>45832</v>
      </c>
      <c r="C1083" s="102">
        <v>5400243313</v>
      </c>
      <c r="D1083" s="66" t="s">
        <v>461</v>
      </c>
      <c r="F1083" s="102" t="s">
        <v>88</v>
      </c>
      <c r="I1083" s="66" t="s">
        <v>432</v>
      </c>
      <c r="J1083" s="103"/>
      <c r="K1083" s="103">
        <v>0.34375</v>
      </c>
      <c r="O1083" s="103">
        <v>0.34375</v>
      </c>
      <c r="S1083" s="102" t="s">
        <v>433</v>
      </c>
      <c r="T1083" s="102" t="s">
        <v>145</v>
      </c>
      <c r="U1083" s="102" t="s">
        <v>432</v>
      </c>
    </row>
    <row r="1084" spans="1:21">
      <c r="A1084" t="s">
        <v>430</v>
      </c>
      <c r="B1084" s="65">
        <v>45832</v>
      </c>
      <c r="C1084" s="102">
        <v>5400254243</v>
      </c>
      <c r="D1084" s="66" t="s">
        <v>437</v>
      </c>
      <c r="F1084" s="102" t="s">
        <v>51</v>
      </c>
      <c r="I1084" s="66" t="s">
        <v>432</v>
      </c>
      <c r="J1084" s="103"/>
      <c r="K1084" s="103">
        <v>0.17708333333333329</v>
      </c>
      <c r="O1084" s="103">
        <v>0.17708333333333329</v>
      </c>
      <c r="S1084" s="102" t="s">
        <v>433</v>
      </c>
      <c r="T1084" s="102" t="s">
        <v>214</v>
      </c>
      <c r="U1084" s="102" t="s">
        <v>432</v>
      </c>
    </row>
    <row r="1085" spans="1:21">
      <c r="A1085" t="s">
        <v>430</v>
      </c>
      <c r="B1085" s="65">
        <v>45832</v>
      </c>
      <c r="C1085" s="102">
        <v>5400254243</v>
      </c>
      <c r="D1085" s="66" t="s">
        <v>442</v>
      </c>
      <c r="F1085" s="102" t="s">
        <v>57</v>
      </c>
      <c r="I1085" s="66" t="s">
        <v>432</v>
      </c>
      <c r="J1085" s="103"/>
      <c r="K1085" s="103">
        <v>0.17708333333333329</v>
      </c>
      <c r="O1085" s="103">
        <v>0.17708333333333329</v>
      </c>
      <c r="S1085" s="102" t="s">
        <v>433</v>
      </c>
      <c r="T1085" s="102" t="s">
        <v>214</v>
      </c>
      <c r="U1085" s="102" t="s">
        <v>432</v>
      </c>
    </row>
    <row r="1086" spans="1:21">
      <c r="A1086" t="s">
        <v>430</v>
      </c>
      <c r="B1086" s="65">
        <v>45832</v>
      </c>
      <c r="C1086" s="102">
        <v>5400255117</v>
      </c>
      <c r="D1086" s="66" t="s">
        <v>455</v>
      </c>
      <c r="F1086" s="102" t="s">
        <v>78</v>
      </c>
      <c r="I1086" s="66" t="s">
        <v>432</v>
      </c>
      <c r="J1086" s="103"/>
      <c r="K1086" s="103">
        <v>0.16666666666666671</v>
      </c>
      <c r="O1086" s="103">
        <v>0.16666666666666671</v>
      </c>
      <c r="S1086" s="102" t="s">
        <v>433</v>
      </c>
      <c r="T1086" s="102" t="s">
        <v>71</v>
      </c>
      <c r="U1086" s="102" t="s">
        <v>432</v>
      </c>
    </row>
    <row r="1087" spans="1:21">
      <c r="A1087" t="s">
        <v>430</v>
      </c>
      <c r="B1087" s="65">
        <v>45832</v>
      </c>
      <c r="C1087" s="102">
        <v>5400255117</v>
      </c>
      <c r="D1087" s="66" t="s">
        <v>464</v>
      </c>
      <c r="F1087" s="102" t="s">
        <v>94</v>
      </c>
      <c r="I1087" s="66" t="s">
        <v>432</v>
      </c>
      <c r="J1087" s="103"/>
      <c r="K1087" s="103">
        <v>0.16666666666666671</v>
      </c>
      <c r="O1087" s="103">
        <v>0.16666666666666671</v>
      </c>
      <c r="S1087" s="102" t="s">
        <v>433</v>
      </c>
      <c r="T1087" s="102" t="s">
        <v>71</v>
      </c>
      <c r="U1087" s="102" t="s">
        <v>432</v>
      </c>
    </row>
    <row r="1088" spans="1:21">
      <c r="A1088" t="s">
        <v>430</v>
      </c>
      <c r="B1088" s="65">
        <v>45832</v>
      </c>
      <c r="C1088" s="102">
        <v>5400254373</v>
      </c>
      <c r="D1088" s="66" t="s">
        <v>471</v>
      </c>
      <c r="F1088" s="102" t="s">
        <v>105</v>
      </c>
      <c r="I1088" s="66" t="s">
        <v>432</v>
      </c>
      <c r="J1088" s="103"/>
      <c r="K1088" s="103">
        <v>0.34375</v>
      </c>
      <c r="O1088" s="103">
        <v>0.34375</v>
      </c>
      <c r="S1088" s="102" t="s">
        <v>433</v>
      </c>
      <c r="T1088" s="102" t="s">
        <v>151</v>
      </c>
      <c r="U1088" s="102" t="s">
        <v>432</v>
      </c>
    </row>
    <row r="1089" spans="1:21">
      <c r="A1089" t="s">
        <v>430</v>
      </c>
      <c r="B1089" s="65">
        <v>45832</v>
      </c>
      <c r="C1089" s="102">
        <v>5400254373</v>
      </c>
      <c r="D1089" s="66" t="s">
        <v>454</v>
      </c>
      <c r="F1089" s="102" t="s">
        <v>77</v>
      </c>
      <c r="I1089" s="66" t="s">
        <v>432</v>
      </c>
      <c r="J1089" s="103"/>
      <c r="K1089" s="103">
        <v>0.34375</v>
      </c>
      <c r="O1089" s="103">
        <v>0.34375</v>
      </c>
      <c r="S1089" s="102" t="s">
        <v>433</v>
      </c>
      <c r="T1089" s="102" t="s">
        <v>151</v>
      </c>
      <c r="U1089" s="102" t="s">
        <v>432</v>
      </c>
    </row>
    <row r="1090" spans="1:21">
      <c r="A1090" t="s">
        <v>430</v>
      </c>
      <c r="B1090" s="65">
        <v>45832</v>
      </c>
      <c r="C1090" s="102">
        <v>5400255115</v>
      </c>
      <c r="D1090" s="66" t="s">
        <v>431</v>
      </c>
      <c r="F1090" s="102" t="s">
        <v>42</v>
      </c>
      <c r="I1090" s="66" t="s">
        <v>432</v>
      </c>
      <c r="J1090" s="103"/>
      <c r="K1090" s="103">
        <v>0.34375</v>
      </c>
      <c r="O1090" s="103">
        <v>0.34375</v>
      </c>
      <c r="S1090" s="102" t="s">
        <v>433</v>
      </c>
      <c r="T1090" s="102" t="s">
        <v>95</v>
      </c>
      <c r="U1090" s="102" t="s">
        <v>432</v>
      </c>
    </row>
    <row r="1091" spans="1:21">
      <c r="A1091" t="s">
        <v>430</v>
      </c>
      <c r="B1091" s="65">
        <v>45832</v>
      </c>
      <c r="C1091" s="102">
        <v>5400255115</v>
      </c>
      <c r="D1091" s="66" t="s">
        <v>460</v>
      </c>
      <c r="F1091" s="102" t="s">
        <v>87</v>
      </c>
      <c r="I1091" s="66" t="s">
        <v>432</v>
      </c>
      <c r="J1091" s="103"/>
      <c r="K1091" s="103">
        <v>0.34375</v>
      </c>
      <c r="O1091" s="103">
        <v>0.34375</v>
      </c>
      <c r="S1091" s="102" t="s">
        <v>433</v>
      </c>
      <c r="T1091" s="102" t="s">
        <v>95</v>
      </c>
      <c r="U1091" s="102" t="s">
        <v>432</v>
      </c>
    </row>
    <row r="1092" spans="1:21">
      <c r="A1092" t="s">
        <v>430</v>
      </c>
      <c r="B1092" s="65">
        <v>45832</v>
      </c>
      <c r="C1092" s="102">
        <v>5400255113</v>
      </c>
      <c r="D1092" s="66" t="s">
        <v>469</v>
      </c>
      <c r="F1092" s="102" t="s">
        <v>102</v>
      </c>
      <c r="I1092" s="66" t="s">
        <v>432</v>
      </c>
      <c r="J1092" s="103"/>
      <c r="K1092" s="103">
        <v>0.34375</v>
      </c>
      <c r="O1092" s="103">
        <v>0.34375</v>
      </c>
      <c r="S1092" s="102" t="s">
        <v>433</v>
      </c>
      <c r="T1092" s="102" t="s">
        <v>104</v>
      </c>
      <c r="U1092" s="102" t="s">
        <v>432</v>
      </c>
    </row>
    <row r="1093" spans="1:21">
      <c r="A1093" t="s">
        <v>430</v>
      </c>
      <c r="B1093" s="65">
        <v>45832</v>
      </c>
      <c r="C1093" s="102">
        <v>5400255113</v>
      </c>
      <c r="D1093" s="66" t="s">
        <v>470</v>
      </c>
      <c r="F1093" s="102" t="s">
        <v>103</v>
      </c>
      <c r="I1093" s="66" t="s">
        <v>432</v>
      </c>
      <c r="J1093" s="103"/>
      <c r="K1093" s="103">
        <v>0.34375</v>
      </c>
      <c r="O1093" s="103">
        <v>0.34375</v>
      </c>
      <c r="S1093" s="102" t="s">
        <v>433</v>
      </c>
      <c r="T1093" s="102" t="s">
        <v>104</v>
      </c>
      <c r="U1093" s="102" t="s">
        <v>432</v>
      </c>
    </row>
    <row r="1094" spans="1:21">
      <c r="A1094" t="s">
        <v>430</v>
      </c>
      <c r="B1094" s="65">
        <v>45832</v>
      </c>
      <c r="C1094" s="102">
        <v>5400255118</v>
      </c>
      <c r="D1094" s="66" t="s">
        <v>465</v>
      </c>
      <c r="F1094" s="102" t="s">
        <v>96</v>
      </c>
      <c r="I1094" s="66" t="s">
        <v>432</v>
      </c>
      <c r="J1094" s="103"/>
      <c r="K1094" s="103">
        <v>0.33333333333333331</v>
      </c>
      <c r="M1094" s="103"/>
      <c r="O1094" s="103">
        <v>0.33333333333333331</v>
      </c>
      <c r="S1094" s="102" t="s">
        <v>433</v>
      </c>
      <c r="T1094" s="102" t="s">
        <v>98</v>
      </c>
      <c r="U1094" s="102" t="s">
        <v>432</v>
      </c>
    </row>
    <row r="1095" spans="1:21">
      <c r="A1095" t="s">
        <v>430</v>
      </c>
      <c r="B1095" s="65">
        <v>45832</v>
      </c>
      <c r="C1095" s="102">
        <v>5400255118</v>
      </c>
      <c r="D1095" s="66" t="s">
        <v>438</v>
      </c>
      <c r="F1095" s="102" t="s">
        <v>52</v>
      </c>
      <c r="I1095" s="66" t="s">
        <v>432</v>
      </c>
      <c r="J1095" s="103"/>
      <c r="K1095" s="103">
        <v>0.34375</v>
      </c>
      <c r="O1095" s="103">
        <v>0.34375</v>
      </c>
      <c r="R1095" s="103"/>
      <c r="S1095" s="102" t="s">
        <v>433</v>
      </c>
      <c r="T1095" s="102" t="s">
        <v>98</v>
      </c>
      <c r="U1095" s="102" t="s">
        <v>432</v>
      </c>
    </row>
    <row r="1096" spans="1:21">
      <c r="A1096" t="s">
        <v>430</v>
      </c>
      <c r="B1096" s="65">
        <v>45832</v>
      </c>
      <c r="C1096" s="102">
        <v>5400255115</v>
      </c>
      <c r="D1096" s="66" t="s">
        <v>468</v>
      </c>
      <c r="F1096" s="102" t="s">
        <v>100</v>
      </c>
      <c r="I1096" s="66" t="s">
        <v>432</v>
      </c>
      <c r="J1096" s="103"/>
      <c r="K1096" s="103">
        <v>0.16666666666666671</v>
      </c>
      <c r="O1096" s="103">
        <v>0.16666666666666671</v>
      </c>
      <c r="S1096" s="102" t="s">
        <v>433</v>
      </c>
      <c r="T1096" s="102" t="s">
        <v>95</v>
      </c>
      <c r="U1096" s="102" t="s">
        <v>432</v>
      </c>
    </row>
    <row r="1097" spans="1:21">
      <c r="A1097" t="s">
        <v>430</v>
      </c>
      <c r="B1097" s="65">
        <v>45832</v>
      </c>
      <c r="C1097" s="102">
        <v>5400255115</v>
      </c>
      <c r="D1097" s="66" t="s">
        <v>472</v>
      </c>
      <c r="F1097" s="102" t="s">
        <v>107</v>
      </c>
      <c r="I1097" s="66" t="s">
        <v>432</v>
      </c>
      <c r="J1097" s="103"/>
      <c r="K1097" s="103">
        <v>0.16666666666666671</v>
      </c>
      <c r="O1097" s="103">
        <v>0.16666666666666671</v>
      </c>
      <c r="S1097" s="102" t="s">
        <v>433</v>
      </c>
      <c r="T1097" s="102" t="s">
        <v>95</v>
      </c>
      <c r="U1097" s="102" t="s">
        <v>432</v>
      </c>
    </row>
    <row r="1098" spans="1:21">
      <c r="A1098" t="s">
        <v>430</v>
      </c>
      <c r="B1098" s="65">
        <v>45832</v>
      </c>
      <c r="C1098" s="102">
        <v>404</v>
      </c>
      <c r="D1098" s="66" t="s">
        <v>468</v>
      </c>
      <c r="F1098" s="102" t="s">
        <v>100</v>
      </c>
      <c r="I1098" s="66" t="s">
        <v>432</v>
      </c>
      <c r="J1098" s="103">
        <v>0.17708333333333329</v>
      </c>
      <c r="K1098" s="103"/>
      <c r="O1098" s="103">
        <v>0.17708333333333329</v>
      </c>
      <c r="S1098" s="102" t="s">
        <v>433</v>
      </c>
      <c r="T1098" s="102" t="s">
        <v>62</v>
      </c>
      <c r="U1098" s="102" t="s">
        <v>432</v>
      </c>
    </row>
    <row r="1099" spans="1:21">
      <c r="A1099" t="s">
        <v>430</v>
      </c>
      <c r="B1099" s="65">
        <v>45832</v>
      </c>
      <c r="C1099" s="102">
        <v>404</v>
      </c>
      <c r="D1099" s="66" t="s">
        <v>472</v>
      </c>
      <c r="F1099" s="102" t="s">
        <v>107</v>
      </c>
      <c r="I1099" s="66" t="s">
        <v>432</v>
      </c>
      <c r="J1099" s="103">
        <v>0.17708333333333329</v>
      </c>
      <c r="K1099" s="103"/>
      <c r="O1099" s="103">
        <v>0.17708333333333329</v>
      </c>
      <c r="S1099" s="102" t="s">
        <v>433</v>
      </c>
      <c r="T1099" s="102" t="s">
        <v>62</v>
      </c>
      <c r="U1099" s="102" t="s">
        <v>432</v>
      </c>
    </row>
    <row r="1100" spans="1:21">
      <c r="A1100" t="s">
        <v>430</v>
      </c>
      <c r="B1100" s="65">
        <v>45832</v>
      </c>
      <c r="C1100" s="102" t="s">
        <v>294</v>
      </c>
      <c r="D1100" s="66" t="s">
        <v>472</v>
      </c>
      <c r="F1100" s="102" t="s">
        <v>107</v>
      </c>
      <c r="I1100" s="66" t="s">
        <v>432</v>
      </c>
      <c r="J1100" s="103"/>
      <c r="K1100" s="103">
        <v>8.3333333333333329E-2</v>
      </c>
      <c r="O1100" s="103">
        <v>8.3333333333333329E-2</v>
      </c>
      <c r="S1100" s="102" t="s">
        <v>433</v>
      </c>
      <c r="T1100" s="102" t="s">
        <v>156</v>
      </c>
      <c r="U1100" s="102" t="s">
        <v>432</v>
      </c>
    </row>
    <row r="1101" spans="1:21">
      <c r="A1101" t="s">
        <v>430</v>
      </c>
      <c r="B1101" s="65">
        <v>45832</v>
      </c>
      <c r="C1101" s="102">
        <v>404</v>
      </c>
      <c r="D1101" s="66" t="s">
        <v>473</v>
      </c>
      <c r="F1101" s="102" t="s">
        <v>108</v>
      </c>
      <c r="I1101" s="66" t="s">
        <v>432</v>
      </c>
      <c r="J1101" s="103"/>
      <c r="K1101" s="103"/>
      <c r="O1101" s="103">
        <v>0.34375</v>
      </c>
      <c r="Q1101" s="103">
        <v>0.34375</v>
      </c>
      <c r="S1101" s="102" t="s">
        <v>433</v>
      </c>
      <c r="T1101" s="102" t="s">
        <v>22</v>
      </c>
      <c r="U1101" s="102" t="s">
        <v>432</v>
      </c>
    </row>
    <row r="1102" spans="1:21">
      <c r="A1102" t="s">
        <v>430</v>
      </c>
      <c r="B1102" s="65">
        <v>45832</v>
      </c>
      <c r="C1102" s="102">
        <v>404</v>
      </c>
      <c r="D1102" s="66" t="s">
        <v>477</v>
      </c>
      <c r="F1102" s="102" t="s">
        <v>113</v>
      </c>
      <c r="I1102" s="66" t="s">
        <v>432</v>
      </c>
      <c r="J1102" s="103"/>
      <c r="K1102" s="103"/>
      <c r="O1102" s="103">
        <v>0.34375</v>
      </c>
      <c r="Q1102" s="103">
        <v>0.34375</v>
      </c>
      <c r="S1102" s="102" t="s">
        <v>433</v>
      </c>
      <c r="T1102" s="102" t="s">
        <v>22</v>
      </c>
      <c r="U1102" s="102" t="s">
        <v>432</v>
      </c>
    </row>
    <row r="1103" spans="1:21">
      <c r="A1103" t="s">
        <v>430</v>
      </c>
      <c r="B1103" s="65">
        <v>45832</v>
      </c>
      <c r="C1103" s="102">
        <v>404</v>
      </c>
      <c r="D1103" s="66" t="s">
        <v>446</v>
      </c>
      <c r="F1103" s="102" t="s">
        <v>64</v>
      </c>
      <c r="I1103" s="66" t="s">
        <v>432</v>
      </c>
      <c r="J1103" s="103"/>
      <c r="K1103" s="103"/>
      <c r="O1103" s="103">
        <v>1.041666666666667E-2</v>
      </c>
      <c r="P1103" s="103">
        <v>1.041666666666667E-2</v>
      </c>
      <c r="S1103" s="102" t="s">
        <v>433</v>
      </c>
      <c r="T1103" s="102" t="s">
        <v>48</v>
      </c>
      <c r="U1103" s="102" t="s">
        <v>432</v>
      </c>
    </row>
    <row r="1104" spans="1:21">
      <c r="A1104" t="s">
        <v>430</v>
      </c>
      <c r="B1104" s="65">
        <v>45832</v>
      </c>
      <c r="C1104" s="102">
        <v>404</v>
      </c>
      <c r="D1104" s="66" t="s">
        <v>465</v>
      </c>
      <c r="F1104" s="102" t="s">
        <v>96</v>
      </c>
      <c r="I1104" s="66" t="s">
        <v>432</v>
      </c>
      <c r="J1104" s="103"/>
      <c r="K1104" s="103"/>
      <c r="O1104" s="103">
        <v>1.041666666666667E-2</v>
      </c>
      <c r="P1104" s="103">
        <v>1.041666666666667E-2</v>
      </c>
      <c r="S1104" s="102" t="s">
        <v>433</v>
      </c>
      <c r="T1104" s="102" t="s">
        <v>48</v>
      </c>
      <c r="U1104" s="102" t="s">
        <v>432</v>
      </c>
    </row>
    <row r="1105" spans="1:21">
      <c r="A1105" t="s">
        <v>430</v>
      </c>
      <c r="B1105" s="65">
        <v>45832</v>
      </c>
      <c r="C1105" s="102">
        <v>404</v>
      </c>
      <c r="D1105" s="66" t="s">
        <v>439</v>
      </c>
      <c r="F1105" s="102" t="s">
        <v>54</v>
      </c>
      <c r="I1105" s="66" t="s">
        <v>432</v>
      </c>
      <c r="J1105" s="103"/>
      <c r="K1105" s="103"/>
      <c r="O1105" s="103">
        <v>0.16666666666666671</v>
      </c>
      <c r="P1105" s="103">
        <v>0.16666666666666671</v>
      </c>
      <c r="S1105" s="102" t="s">
        <v>433</v>
      </c>
      <c r="T1105" s="102" t="s">
        <v>48</v>
      </c>
      <c r="U1105" s="102" t="s">
        <v>432</v>
      </c>
    </row>
    <row r="1106" spans="1:21">
      <c r="A1106" t="s">
        <v>430</v>
      </c>
      <c r="B1106" s="65">
        <v>45832</v>
      </c>
      <c r="C1106" s="102">
        <v>404</v>
      </c>
      <c r="D1106" s="66" t="s">
        <v>467</v>
      </c>
      <c r="F1106" s="102" t="s">
        <v>99</v>
      </c>
      <c r="I1106" s="66" t="s">
        <v>432</v>
      </c>
      <c r="J1106" s="103"/>
      <c r="K1106" s="103"/>
      <c r="O1106" s="103">
        <v>1.041666666666667E-2</v>
      </c>
      <c r="P1106" s="103">
        <v>1.041666666666667E-2</v>
      </c>
      <c r="S1106" s="102" t="s">
        <v>433</v>
      </c>
      <c r="T1106" s="102" t="s">
        <v>48</v>
      </c>
      <c r="U1106" s="102" t="s">
        <v>432</v>
      </c>
    </row>
    <row r="1107" spans="1:21">
      <c r="A1107" t="s">
        <v>430</v>
      </c>
      <c r="B1107" s="65">
        <v>45832</v>
      </c>
      <c r="C1107" s="102">
        <v>404</v>
      </c>
      <c r="D1107" s="66" t="s">
        <v>466</v>
      </c>
      <c r="F1107" s="102" t="s">
        <v>97</v>
      </c>
      <c r="I1107" s="66" t="s">
        <v>432</v>
      </c>
      <c r="J1107" s="103"/>
      <c r="K1107" s="103"/>
      <c r="O1107" s="103">
        <v>1.041666666666667E-2</v>
      </c>
      <c r="P1107" s="103">
        <v>1.041666666666667E-2</v>
      </c>
      <c r="S1107" s="102" t="s">
        <v>433</v>
      </c>
      <c r="T1107" s="102" t="s">
        <v>48</v>
      </c>
      <c r="U1107" s="102" t="s">
        <v>432</v>
      </c>
    </row>
    <row r="1108" spans="1:21">
      <c r="A1108" t="s">
        <v>430</v>
      </c>
      <c r="B1108" s="65">
        <v>45832</v>
      </c>
      <c r="C1108" s="102">
        <v>5400257401</v>
      </c>
      <c r="D1108" s="66" t="s">
        <v>467</v>
      </c>
      <c r="F1108" s="102" t="s">
        <v>99</v>
      </c>
      <c r="I1108" s="66" t="s">
        <v>432</v>
      </c>
      <c r="J1108" s="103"/>
      <c r="K1108" s="103">
        <v>0.33333333333333331</v>
      </c>
      <c r="O1108" s="103">
        <v>0.33333333333333331</v>
      </c>
      <c r="S1108" s="102" t="s">
        <v>433</v>
      </c>
      <c r="T1108" s="102" t="s">
        <v>231</v>
      </c>
      <c r="U1108" s="102" t="s">
        <v>432</v>
      </c>
    </row>
    <row r="1109" spans="1:21">
      <c r="A1109" t="s">
        <v>430</v>
      </c>
      <c r="B1109" s="65">
        <v>45832</v>
      </c>
      <c r="C1109" s="102">
        <v>5400257401</v>
      </c>
      <c r="D1109" s="66" t="s">
        <v>466</v>
      </c>
      <c r="F1109" s="102" t="s">
        <v>97</v>
      </c>
      <c r="I1109" s="66" t="s">
        <v>432</v>
      </c>
      <c r="J1109" s="103"/>
      <c r="K1109" s="103">
        <v>0.33333333333333331</v>
      </c>
      <c r="O1109" s="103">
        <v>0.33333333333333331</v>
      </c>
      <c r="S1109" s="102" t="s">
        <v>433</v>
      </c>
      <c r="T1109" s="102" t="s">
        <v>231</v>
      </c>
      <c r="U1109" s="102" t="s">
        <v>432</v>
      </c>
    </row>
    <row r="1110" spans="1:21">
      <c r="A1110" t="s">
        <v>430</v>
      </c>
      <c r="B1110" s="65">
        <v>45832</v>
      </c>
      <c r="C1110" s="102">
        <v>404</v>
      </c>
      <c r="D1110" s="66" t="s">
        <v>451</v>
      </c>
      <c r="F1110" s="102" t="s">
        <v>72</v>
      </c>
      <c r="I1110" s="66" t="s">
        <v>432</v>
      </c>
      <c r="J1110" s="103">
        <v>2.0833333333333329E-2</v>
      </c>
      <c r="K1110" s="103"/>
      <c r="O1110" s="103">
        <v>2.0833333333333329E-2</v>
      </c>
      <c r="S1110" s="102" t="s">
        <v>433</v>
      </c>
      <c r="T1110" s="102" t="s">
        <v>62</v>
      </c>
      <c r="U1110" s="102" t="s">
        <v>432</v>
      </c>
    </row>
    <row r="1111" spans="1:21">
      <c r="A1111" t="s">
        <v>430</v>
      </c>
      <c r="B1111" s="65">
        <v>45832</v>
      </c>
      <c r="C1111" s="102">
        <v>404</v>
      </c>
      <c r="D1111" s="66" t="s">
        <v>445</v>
      </c>
      <c r="F1111" s="102" t="s">
        <v>63</v>
      </c>
      <c r="I1111" s="66" t="s">
        <v>432</v>
      </c>
      <c r="J1111" s="103">
        <v>2.0833333333333329E-2</v>
      </c>
      <c r="K1111" s="103"/>
      <c r="O1111" s="103">
        <v>2.0833333333333329E-2</v>
      </c>
      <c r="S1111" s="102" t="s">
        <v>433</v>
      </c>
      <c r="T1111" s="102" t="s">
        <v>62</v>
      </c>
      <c r="U1111" s="102" t="s">
        <v>432</v>
      </c>
    </row>
    <row r="1112" spans="1:21">
      <c r="A1112" t="s">
        <v>430</v>
      </c>
      <c r="B1112" s="65">
        <v>45832</v>
      </c>
      <c r="C1112" s="102">
        <v>404</v>
      </c>
      <c r="D1112" s="66" t="s">
        <v>445</v>
      </c>
      <c r="F1112" s="102" t="s">
        <v>63</v>
      </c>
      <c r="I1112" s="66" t="s">
        <v>432</v>
      </c>
      <c r="J1112" s="103">
        <v>6.25E-2</v>
      </c>
      <c r="K1112" s="103"/>
      <c r="M1112" s="103"/>
      <c r="O1112" s="103">
        <v>6.25E-2</v>
      </c>
      <c r="S1112" s="102" t="s">
        <v>433</v>
      </c>
      <c r="T1112" s="102" t="s">
        <v>62</v>
      </c>
      <c r="U1112" s="102" t="s">
        <v>432</v>
      </c>
    </row>
    <row r="1113" spans="1:21">
      <c r="A1113" t="s">
        <v>430</v>
      </c>
      <c r="B1113" s="65">
        <v>45832</v>
      </c>
      <c r="C1113" s="102">
        <v>404</v>
      </c>
      <c r="D1113" s="66" t="s">
        <v>474</v>
      </c>
      <c r="F1113" s="102" t="s">
        <v>109</v>
      </c>
      <c r="I1113" s="66" t="s">
        <v>432</v>
      </c>
      <c r="J1113" s="103">
        <v>0.34375</v>
      </c>
      <c r="K1113" s="103"/>
      <c r="M1113" s="103">
        <v>4.1666666666666657E-2</v>
      </c>
      <c r="O1113" s="103">
        <v>0.38541666666666669</v>
      </c>
      <c r="S1113" s="102" t="s">
        <v>433</v>
      </c>
      <c r="T1113" s="102" t="s">
        <v>62</v>
      </c>
      <c r="U1113" s="102" t="s">
        <v>432</v>
      </c>
    </row>
    <row r="1114" spans="1:21">
      <c r="A1114" t="s">
        <v>430</v>
      </c>
      <c r="B1114" s="65">
        <v>45832</v>
      </c>
      <c r="C1114" s="102" t="s">
        <v>294</v>
      </c>
      <c r="D1114" s="66" t="s">
        <v>475</v>
      </c>
      <c r="F1114" s="102" t="s">
        <v>110</v>
      </c>
      <c r="I1114" s="66" t="s">
        <v>432</v>
      </c>
      <c r="J1114" s="103"/>
      <c r="K1114" s="103">
        <v>6.25E-2</v>
      </c>
      <c r="O1114" s="103">
        <v>6.25E-2</v>
      </c>
      <c r="S1114" s="102" t="s">
        <v>433</v>
      </c>
      <c r="T1114" s="102" t="s">
        <v>111</v>
      </c>
      <c r="U1114" s="102" t="s">
        <v>432</v>
      </c>
    </row>
    <row r="1115" spans="1:21">
      <c r="A1115" t="s">
        <v>430</v>
      </c>
      <c r="B1115" s="65">
        <v>45832</v>
      </c>
      <c r="C1115" s="102" t="s">
        <v>294</v>
      </c>
      <c r="D1115" s="66" t="s">
        <v>475</v>
      </c>
      <c r="F1115" s="102" t="s">
        <v>110</v>
      </c>
      <c r="I1115" s="66" t="s">
        <v>432</v>
      </c>
      <c r="J1115" s="103"/>
      <c r="K1115" s="103">
        <v>0.25</v>
      </c>
      <c r="O1115" s="103">
        <v>0.25</v>
      </c>
      <c r="S1115" s="102" t="s">
        <v>433</v>
      </c>
      <c r="T1115" s="102" t="s">
        <v>111</v>
      </c>
      <c r="U1115" s="102" t="s">
        <v>432</v>
      </c>
    </row>
    <row r="1116" spans="1:21">
      <c r="A1116" t="s">
        <v>430</v>
      </c>
      <c r="B1116" s="65">
        <v>45832</v>
      </c>
      <c r="C1116" s="102">
        <v>404</v>
      </c>
      <c r="D1116" s="66" t="s">
        <v>437</v>
      </c>
      <c r="F1116" s="102" t="s">
        <v>51</v>
      </c>
      <c r="I1116" s="66" t="s">
        <v>432</v>
      </c>
      <c r="J1116" s="103">
        <v>0.16666666666666671</v>
      </c>
      <c r="K1116" s="103"/>
      <c r="O1116" s="103">
        <v>0.16666666666666671</v>
      </c>
      <c r="S1116" s="102" t="s">
        <v>433</v>
      </c>
      <c r="T1116" s="102" t="s">
        <v>62</v>
      </c>
      <c r="U1116" s="102" t="s">
        <v>432</v>
      </c>
    </row>
    <row r="1117" spans="1:21">
      <c r="A1117" t="s">
        <v>430</v>
      </c>
      <c r="B1117" s="65">
        <v>45832</v>
      </c>
      <c r="C1117" s="102">
        <v>404</v>
      </c>
      <c r="D1117" s="66" t="s">
        <v>476</v>
      </c>
      <c r="F1117" s="102" t="s">
        <v>112</v>
      </c>
      <c r="I1117" s="66" t="s">
        <v>432</v>
      </c>
      <c r="J1117" s="103">
        <v>0.34375</v>
      </c>
      <c r="K1117" s="103"/>
      <c r="O1117" s="103">
        <v>0.34375</v>
      </c>
      <c r="S1117" s="102" t="s">
        <v>433</v>
      </c>
      <c r="T1117" s="102" t="s">
        <v>62</v>
      </c>
      <c r="U1117" s="102" t="s">
        <v>432</v>
      </c>
    </row>
    <row r="1118" spans="1:21">
      <c r="A1118" t="s">
        <v>430</v>
      </c>
      <c r="B1118" s="65">
        <v>45832</v>
      </c>
      <c r="C1118" s="102">
        <v>5400256490</v>
      </c>
      <c r="D1118" s="66" t="s">
        <v>449</v>
      </c>
      <c r="F1118" s="102" t="s">
        <v>68</v>
      </c>
      <c r="I1118" s="66" t="s">
        <v>432</v>
      </c>
      <c r="J1118" s="103"/>
      <c r="K1118" s="103">
        <v>0.34375</v>
      </c>
      <c r="O1118" s="103">
        <v>0.34375</v>
      </c>
      <c r="P1118" s="103"/>
      <c r="S1118" s="102" t="s">
        <v>433</v>
      </c>
      <c r="T1118" s="102" t="s">
        <v>232</v>
      </c>
      <c r="U1118" s="102" t="s">
        <v>432</v>
      </c>
    </row>
    <row r="1119" spans="1:21">
      <c r="A1119" t="s">
        <v>430</v>
      </c>
      <c r="B1119" s="65">
        <v>45832</v>
      </c>
      <c r="C1119" s="102">
        <v>5400256490</v>
      </c>
      <c r="D1119" s="66" t="s">
        <v>450</v>
      </c>
      <c r="F1119" s="102" t="s">
        <v>69</v>
      </c>
      <c r="I1119" s="66" t="s">
        <v>432</v>
      </c>
      <c r="J1119" s="103"/>
      <c r="K1119" s="103">
        <v>0.34375</v>
      </c>
      <c r="O1119" s="103">
        <v>0.34375</v>
      </c>
      <c r="P1119" s="103"/>
      <c r="S1119" s="102" t="s">
        <v>433</v>
      </c>
      <c r="T1119" s="102" t="s">
        <v>232</v>
      </c>
      <c r="U1119" s="102" t="s">
        <v>432</v>
      </c>
    </row>
    <row r="1120" spans="1:21">
      <c r="A1120" t="s">
        <v>430</v>
      </c>
      <c r="B1120" s="65">
        <v>45833</v>
      </c>
      <c r="C1120" s="102">
        <v>404</v>
      </c>
      <c r="D1120" s="66" t="s">
        <v>473</v>
      </c>
      <c r="F1120" s="102" t="s">
        <v>108</v>
      </c>
      <c r="I1120" s="66" t="s">
        <v>432</v>
      </c>
      <c r="J1120" s="103"/>
      <c r="K1120" s="103"/>
      <c r="O1120" s="103">
        <v>0.34375</v>
      </c>
      <c r="P1120" s="103"/>
      <c r="Q1120" s="103">
        <v>0.34375</v>
      </c>
      <c r="S1120" s="102" t="s">
        <v>433</v>
      </c>
      <c r="T1120" s="102" t="s">
        <v>22</v>
      </c>
      <c r="U1120" s="102" t="s">
        <v>432</v>
      </c>
    </row>
    <row r="1121" spans="1:21">
      <c r="A1121" t="s">
        <v>430</v>
      </c>
      <c r="B1121" s="65">
        <v>45833</v>
      </c>
      <c r="C1121" s="102">
        <v>404</v>
      </c>
      <c r="D1121" s="66" t="s">
        <v>439</v>
      </c>
      <c r="F1121" s="102" t="s">
        <v>54</v>
      </c>
      <c r="I1121" s="66" t="s">
        <v>432</v>
      </c>
      <c r="J1121" s="103"/>
      <c r="K1121" s="103"/>
      <c r="O1121" s="103">
        <v>0.34375</v>
      </c>
      <c r="P1121" s="103"/>
      <c r="Q1121" s="103">
        <v>0.34375</v>
      </c>
      <c r="S1121" s="102" t="s">
        <v>433</v>
      </c>
      <c r="T1121" s="102" t="s">
        <v>22</v>
      </c>
      <c r="U1121" s="102" t="s">
        <v>432</v>
      </c>
    </row>
    <row r="1122" spans="1:21">
      <c r="A1122" t="s">
        <v>430</v>
      </c>
      <c r="B1122" s="65">
        <v>45833</v>
      </c>
      <c r="C1122" s="102">
        <v>404</v>
      </c>
      <c r="D1122" s="66" t="s">
        <v>437</v>
      </c>
      <c r="F1122" s="102" t="s">
        <v>51</v>
      </c>
      <c r="I1122" s="66" t="s">
        <v>432</v>
      </c>
      <c r="J1122" s="103"/>
      <c r="K1122" s="103"/>
      <c r="O1122" s="103">
        <v>0.34375</v>
      </c>
      <c r="Q1122" s="103">
        <v>0.34375</v>
      </c>
      <c r="S1122" s="102" t="s">
        <v>433</v>
      </c>
      <c r="T1122" s="102" t="s">
        <v>22</v>
      </c>
      <c r="U1122" s="102" t="s">
        <v>432</v>
      </c>
    </row>
    <row r="1123" spans="1:21">
      <c r="A1123" t="s">
        <v>430</v>
      </c>
      <c r="B1123" s="65">
        <v>45833</v>
      </c>
      <c r="C1123" s="102">
        <v>404</v>
      </c>
      <c r="D1123" s="66" t="s">
        <v>477</v>
      </c>
      <c r="F1123" s="102" t="s">
        <v>113</v>
      </c>
      <c r="I1123" s="66" t="s">
        <v>432</v>
      </c>
      <c r="J1123" s="103"/>
      <c r="K1123" s="103"/>
      <c r="O1123" s="103">
        <v>0.34375</v>
      </c>
      <c r="Q1123" s="103">
        <v>0.34375</v>
      </c>
      <c r="S1123" s="102" t="s">
        <v>433</v>
      </c>
      <c r="T1123" s="102" t="s">
        <v>22</v>
      </c>
      <c r="U1123" s="102" t="s">
        <v>432</v>
      </c>
    </row>
    <row r="1124" spans="1:21">
      <c r="A1124" t="s">
        <v>430</v>
      </c>
      <c r="B1124" s="65">
        <v>45833</v>
      </c>
      <c r="C1124" s="102">
        <v>404</v>
      </c>
      <c r="D1124" s="66" t="s">
        <v>442</v>
      </c>
      <c r="F1124" s="102" t="s">
        <v>194</v>
      </c>
      <c r="I1124" s="66" t="s">
        <v>432</v>
      </c>
      <c r="J1124" s="103"/>
      <c r="K1124" s="103"/>
      <c r="O1124" s="103">
        <v>0.34375</v>
      </c>
      <c r="Q1124" s="103">
        <v>0.34375</v>
      </c>
      <c r="S1124" s="102" t="s">
        <v>433</v>
      </c>
      <c r="T1124" s="102" t="s">
        <v>22</v>
      </c>
      <c r="U1124" s="102" t="s">
        <v>432</v>
      </c>
    </row>
    <row r="1125" spans="1:21">
      <c r="A1125" t="s">
        <v>430</v>
      </c>
      <c r="B1125" s="65">
        <v>45833</v>
      </c>
      <c r="C1125" s="102">
        <v>404</v>
      </c>
      <c r="D1125" s="66" t="s">
        <v>467</v>
      </c>
      <c r="F1125" s="102" t="s">
        <v>99</v>
      </c>
      <c r="I1125" s="66" t="s">
        <v>432</v>
      </c>
      <c r="J1125" s="103"/>
      <c r="K1125" s="103"/>
      <c r="O1125" s="103">
        <v>0.34375</v>
      </c>
      <c r="P1125" s="103">
        <v>0.34375</v>
      </c>
      <c r="S1125" s="102" t="s">
        <v>433</v>
      </c>
      <c r="T1125" s="102" t="s">
        <v>48</v>
      </c>
      <c r="U1125" s="102" t="s">
        <v>432</v>
      </c>
    </row>
    <row r="1126" spans="1:21">
      <c r="A1126" t="s">
        <v>430</v>
      </c>
      <c r="B1126" s="65">
        <v>45833</v>
      </c>
      <c r="C1126" s="102">
        <v>404</v>
      </c>
      <c r="D1126" s="66" t="s">
        <v>443</v>
      </c>
      <c r="F1126" s="102" t="s">
        <v>58</v>
      </c>
      <c r="I1126" s="66" t="s">
        <v>432</v>
      </c>
      <c r="J1126" s="103"/>
      <c r="K1126" s="103"/>
      <c r="O1126" s="103">
        <v>4.1666666666666657E-2</v>
      </c>
      <c r="P1126" s="103">
        <v>4.1666666666666657E-2</v>
      </c>
      <c r="R1126" s="103"/>
      <c r="S1126" s="102" t="s">
        <v>433</v>
      </c>
      <c r="T1126" s="102" t="s">
        <v>48</v>
      </c>
      <c r="U1126" s="102" t="s">
        <v>432</v>
      </c>
    </row>
    <row r="1127" spans="1:21">
      <c r="A1127" t="s">
        <v>430</v>
      </c>
      <c r="B1127" s="65">
        <v>45833</v>
      </c>
      <c r="C1127" s="102">
        <v>404</v>
      </c>
      <c r="D1127" s="66" t="s">
        <v>486</v>
      </c>
      <c r="F1127" s="102" t="s">
        <v>157</v>
      </c>
      <c r="I1127" s="66" t="s">
        <v>432</v>
      </c>
      <c r="J1127" s="103"/>
      <c r="K1127" s="103"/>
      <c r="O1127" s="103">
        <v>4.1666666666666657E-2</v>
      </c>
      <c r="P1127" s="103">
        <v>4.1666666666666657E-2</v>
      </c>
      <c r="R1127" s="103"/>
      <c r="S1127" s="102" t="s">
        <v>433</v>
      </c>
      <c r="T1127" s="102" t="s">
        <v>48</v>
      </c>
      <c r="U1127" s="102" t="s">
        <v>432</v>
      </c>
    </row>
    <row r="1128" spans="1:21">
      <c r="A1128" t="s">
        <v>430</v>
      </c>
      <c r="B1128" s="65">
        <v>45833</v>
      </c>
      <c r="C1128" s="102">
        <v>404</v>
      </c>
      <c r="D1128" s="66" t="s">
        <v>449</v>
      </c>
      <c r="F1128" s="102" t="s">
        <v>68</v>
      </c>
      <c r="I1128" s="66" t="s">
        <v>432</v>
      </c>
      <c r="J1128" s="103"/>
      <c r="K1128" s="103"/>
      <c r="O1128" s="103">
        <v>1.041666666666667E-2</v>
      </c>
      <c r="P1128" s="103">
        <v>1.041666666666667E-2</v>
      </c>
      <c r="R1128" s="103"/>
      <c r="S1128" s="102" t="s">
        <v>433</v>
      </c>
      <c r="T1128" s="102" t="s">
        <v>48</v>
      </c>
      <c r="U1128" s="102" t="s">
        <v>432</v>
      </c>
    </row>
    <row r="1129" spans="1:21">
      <c r="A1129" t="s">
        <v>430</v>
      </c>
      <c r="B1129" s="65">
        <v>45833</v>
      </c>
      <c r="C1129" s="102">
        <v>404</v>
      </c>
      <c r="D1129" s="66" t="s">
        <v>450</v>
      </c>
      <c r="F1129" s="102" t="s">
        <v>69</v>
      </c>
      <c r="I1129" s="66" t="s">
        <v>432</v>
      </c>
      <c r="J1129" s="103"/>
      <c r="K1129" s="103"/>
      <c r="O1129" s="103">
        <v>1.041666666666667E-2</v>
      </c>
      <c r="P1129" s="103">
        <v>1.041666666666667E-2</v>
      </c>
      <c r="R1129" s="103"/>
      <c r="S1129" s="102" t="s">
        <v>433</v>
      </c>
      <c r="T1129" s="102" t="s">
        <v>48</v>
      </c>
      <c r="U1129" s="102" t="s">
        <v>432</v>
      </c>
    </row>
    <row r="1130" spans="1:21">
      <c r="A1130" t="s">
        <v>430</v>
      </c>
      <c r="B1130" s="65">
        <v>45833</v>
      </c>
      <c r="C1130" s="102">
        <v>5400256107</v>
      </c>
      <c r="D1130" s="66" t="s">
        <v>451</v>
      </c>
      <c r="F1130" s="102" t="s">
        <v>72</v>
      </c>
      <c r="I1130" s="66" t="s">
        <v>432</v>
      </c>
      <c r="J1130" s="103"/>
      <c r="K1130" s="103">
        <v>0.34375</v>
      </c>
      <c r="O1130" s="103">
        <v>0.34375</v>
      </c>
      <c r="P1130" s="103"/>
      <c r="S1130" s="102" t="s">
        <v>433</v>
      </c>
      <c r="T1130" s="102" t="s">
        <v>212</v>
      </c>
      <c r="U1130" s="102" t="s">
        <v>432</v>
      </c>
    </row>
    <row r="1131" spans="1:21">
      <c r="A1131" t="s">
        <v>430</v>
      </c>
      <c r="B1131" s="65">
        <v>45833</v>
      </c>
      <c r="C1131" s="102">
        <v>5400256107</v>
      </c>
      <c r="D1131" s="66" t="s">
        <v>452</v>
      </c>
      <c r="F1131" s="102" t="s">
        <v>73</v>
      </c>
      <c r="I1131" s="66" t="s">
        <v>432</v>
      </c>
      <c r="J1131" s="103"/>
      <c r="K1131" s="103">
        <v>0.34375</v>
      </c>
      <c r="O1131" s="103">
        <v>0.34375</v>
      </c>
      <c r="P1131" s="103"/>
      <c r="S1131" s="102" t="s">
        <v>433</v>
      </c>
      <c r="T1131" s="102" t="s">
        <v>212</v>
      </c>
      <c r="U1131" s="102" t="s">
        <v>432</v>
      </c>
    </row>
    <row r="1132" spans="1:21">
      <c r="A1132" t="s">
        <v>430</v>
      </c>
      <c r="B1132" s="65">
        <v>45833</v>
      </c>
      <c r="C1132" s="102">
        <v>5400256107</v>
      </c>
      <c r="D1132" s="66" t="s">
        <v>456</v>
      </c>
      <c r="F1132" s="102" t="s">
        <v>81</v>
      </c>
      <c r="I1132" s="66" t="s">
        <v>432</v>
      </c>
      <c r="J1132" s="103"/>
      <c r="K1132" s="103">
        <v>0.34375</v>
      </c>
      <c r="O1132" s="103">
        <v>0.34375</v>
      </c>
      <c r="P1132" s="103"/>
      <c r="S1132" s="102" t="s">
        <v>433</v>
      </c>
      <c r="T1132" s="102" t="s">
        <v>212</v>
      </c>
      <c r="U1132" s="102" t="s">
        <v>432</v>
      </c>
    </row>
    <row r="1133" spans="1:21">
      <c r="A1133" t="s">
        <v>430</v>
      </c>
      <c r="B1133" s="65">
        <v>45833</v>
      </c>
      <c r="C1133" s="102">
        <v>5400256107</v>
      </c>
      <c r="D1133" s="66" t="s">
        <v>444</v>
      </c>
      <c r="F1133" s="102" t="s">
        <v>59</v>
      </c>
      <c r="I1133" s="66" t="s">
        <v>432</v>
      </c>
      <c r="J1133" s="103"/>
      <c r="K1133" s="103">
        <v>0.34375</v>
      </c>
      <c r="O1133" s="103">
        <v>0.34375</v>
      </c>
      <c r="P1133" s="103"/>
      <c r="S1133" s="102" t="s">
        <v>433</v>
      </c>
      <c r="T1133" s="102" t="s">
        <v>212</v>
      </c>
      <c r="U1133" s="102" t="s">
        <v>432</v>
      </c>
    </row>
    <row r="1134" spans="1:21">
      <c r="A1134" t="s">
        <v>430</v>
      </c>
      <c r="B1134" s="65">
        <v>45833</v>
      </c>
      <c r="C1134" s="102">
        <v>5400256107</v>
      </c>
      <c r="D1134" s="66" t="s">
        <v>490</v>
      </c>
      <c r="F1134" s="102" t="s">
        <v>230</v>
      </c>
      <c r="I1134" s="66" t="s">
        <v>432</v>
      </c>
      <c r="J1134" s="103"/>
      <c r="K1134" s="103">
        <v>0.34375</v>
      </c>
      <c r="O1134" s="103">
        <v>0.34375</v>
      </c>
      <c r="P1134" s="103"/>
      <c r="S1134" s="102" t="s">
        <v>433</v>
      </c>
      <c r="T1134" s="102" t="s">
        <v>212</v>
      </c>
      <c r="U1134" s="102" t="s">
        <v>432</v>
      </c>
    </row>
    <row r="1135" spans="1:21">
      <c r="A1135" t="s">
        <v>430</v>
      </c>
      <c r="B1135" s="65">
        <v>45833</v>
      </c>
      <c r="C1135" s="102">
        <v>5400261041</v>
      </c>
      <c r="D1135" s="66" t="s">
        <v>462</v>
      </c>
      <c r="F1135" s="102" t="s">
        <v>89</v>
      </c>
      <c r="I1135" s="66" t="s">
        <v>432</v>
      </c>
      <c r="J1135" s="103"/>
      <c r="K1135" s="103">
        <v>0.34375</v>
      </c>
      <c r="O1135" s="103">
        <v>0.34375</v>
      </c>
      <c r="P1135" s="103"/>
      <c r="S1135" s="102" t="s">
        <v>433</v>
      </c>
      <c r="T1135" s="102" t="s">
        <v>90</v>
      </c>
      <c r="U1135" s="102" t="s">
        <v>432</v>
      </c>
    </row>
    <row r="1136" spans="1:21">
      <c r="A1136" t="s">
        <v>430</v>
      </c>
      <c r="B1136" s="65">
        <v>45833</v>
      </c>
      <c r="C1136" s="102">
        <v>5400256318</v>
      </c>
      <c r="D1136" s="66" t="s">
        <v>449</v>
      </c>
      <c r="F1136" s="102" t="s">
        <v>233</v>
      </c>
      <c r="I1136" s="66" t="s">
        <v>432</v>
      </c>
      <c r="J1136" s="103"/>
      <c r="K1136" s="103">
        <v>0.33333333333333331</v>
      </c>
      <c r="O1136" s="103">
        <v>0.33333333333333331</v>
      </c>
      <c r="P1136" s="103"/>
      <c r="S1136" s="102" t="s">
        <v>433</v>
      </c>
      <c r="T1136" s="102" t="s">
        <v>202</v>
      </c>
      <c r="U1136" s="102" t="s">
        <v>432</v>
      </c>
    </row>
    <row r="1137" spans="1:21">
      <c r="A1137" t="s">
        <v>430</v>
      </c>
      <c r="B1137" s="65">
        <v>45833</v>
      </c>
      <c r="C1137" s="102">
        <v>5400256318</v>
      </c>
      <c r="D1137" s="66" t="s">
        <v>450</v>
      </c>
      <c r="F1137" s="102" t="s">
        <v>69</v>
      </c>
      <c r="I1137" s="66" t="s">
        <v>432</v>
      </c>
      <c r="J1137" s="103"/>
      <c r="K1137" s="103">
        <v>0.33333333333333331</v>
      </c>
      <c r="O1137" s="103">
        <v>0.33333333333333331</v>
      </c>
      <c r="P1137" s="103"/>
      <c r="S1137" s="102" t="s">
        <v>433</v>
      </c>
      <c r="T1137" s="102" t="s">
        <v>202</v>
      </c>
      <c r="U1137" s="102" t="s">
        <v>432</v>
      </c>
    </row>
    <row r="1138" spans="1:21">
      <c r="A1138" t="s">
        <v>430</v>
      </c>
      <c r="B1138" s="65">
        <v>45833</v>
      </c>
      <c r="C1138" s="102">
        <v>5400256883</v>
      </c>
      <c r="D1138" s="66" t="s">
        <v>483</v>
      </c>
      <c r="F1138" s="102" t="s">
        <v>143</v>
      </c>
      <c r="I1138" s="66" t="s">
        <v>432</v>
      </c>
      <c r="J1138" s="103"/>
      <c r="K1138" s="103">
        <v>0.34375</v>
      </c>
      <c r="O1138" s="103">
        <v>0.34375</v>
      </c>
      <c r="Q1138" s="103"/>
      <c r="S1138" s="102" t="s">
        <v>433</v>
      </c>
      <c r="T1138" s="102" t="s">
        <v>234</v>
      </c>
      <c r="U1138" s="102" t="s">
        <v>432</v>
      </c>
    </row>
    <row r="1139" spans="1:21">
      <c r="A1139" t="s">
        <v>430</v>
      </c>
      <c r="B1139" s="65">
        <v>45833</v>
      </c>
      <c r="C1139" s="102">
        <v>5400256883</v>
      </c>
      <c r="D1139" s="66" t="s">
        <v>487</v>
      </c>
      <c r="F1139" s="102" t="s">
        <v>162</v>
      </c>
      <c r="I1139" s="66" t="s">
        <v>432</v>
      </c>
      <c r="J1139" s="103"/>
      <c r="K1139" s="103">
        <v>0.34375</v>
      </c>
      <c r="O1139" s="103">
        <v>0.34375</v>
      </c>
      <c r="Q1139" s="103"/>
      <c r="S1139" s="102" t="s">
        <v>433</v>
      </c>
      <c r="T1139" s="102" t="s">
        <v>234</v>
      </c>
      <c r="U1139" s="102" t="s">
        <v>432</v>
      </c>
    </row>
    <row r="1140" spans="1:21">
      <c r="A1140" t="s">
        <v>430</v>
      </c>
      <c r="B1140" s="65">
        <v>45833</v>
      </c>
      <c r="C1140" s="102">
        <v>5400256883</v>
      </c>
      <c r="D1140" s="66" t="s">
        <v>484</v>
      </c>
      <c r="F1140" s="102" t="s">
        <v>144</v>
      </c>
      <c r="I1140" s="66" t="s">
        <v>432</v>
      </c>
      <c r="J1140" s="103"/>
      <c r="K1140" s="103">
        <v>0.34375</v>
      </c>
      <c r="O1140" s="103">
        <v>0.34375</v>
      </c>
      <c r="Q1140" s="103"/>
      <c r="S1140" s="102" t="s">
        <v>433</v>
      </c>
      <c r="T1140" s="102" t="s">
        <v>234</v>
      </c>
      <c r="U1140" s="102" t="s">
        <v>432</v>
      </c>
    </row>
    <row r="1141" spans="1:21">
      <c r="A1141" t="s">
        <v>430</v>
      </c>
      <c r="B1141" s="65">
        <v>45833</v>
      </c>
      <c r="C1141" s="102">
        <v>5400256883</v>
      </c>
      <c r="D1141" s="66" t="s">
        <v>463</v>
      </c>
      <c r="F1141" s="102" t="s">
        <v>92</v>
      </c>
      <c r="I1141" s="66" t="s">
        <v>432</v>
      </c>
      <c r="J1141" s="103"/>
      <c r="K1141" s="103">
        <v>0.34375</v>
      </c>
      <c r="O1141" s="103">
        <v>0.34375</v>
      </c>
      <c r="Q1141" s="103"/>
      <c r="S1141" s="102" t="s">
        <v>433</v>
      </c>
      <c r="T1141" s="102" t="s">
        <v>234</v>
      </c>
      <c r="U1141" s="102" t="s">
        <v>432</v>
      </c>
    </row>
    <row r="1142" spans="1:21">
      <c r="A1142" t="s">
        <v>430</v>
      </c>
      <c r="B1142" s="65">
        <v>45833</v>
      </c>
      <c r="C1142" s="102">
        <v>5400256883</v>
      </c>
      <c r="D1142" s="66" t="s">
        <v>483</v>
      </c>
      <c r="F1142" s="102" t="s">
        <v>143</v>
      </c>
      <c r="I1142" s="66" t="s">
        <v>432</v>
      </c>
      <c r="J1142" s="103"/>
      <c r="K1142" s="103">
        <v>4.1666666666666657E-2</v>
      </c>
      <c r="O1142" s="103">
        <v>4.1666666666666657E-2</v>
      </c>
      <c r="Q1142" s="103"/>
      <c r="S1142" s="102" t="s">
        <v>433</v>
      </c>
      <c r="T1142" s="102" t="s">
        <v>234</v>
      </c>
      <c r="U1142" s="102" t="s">
        <v>432</v>
      </c>
    </row>
    <row r="1143" spans="1:21">
      <c r="A1143" t="s">
        <v>430</v>
      </c>
      <c r="B1143" s="65">
        <v>45833</v>
      </c>
      <c r="C1143" s="102">
        <v>5400256127</v>
      </c>
      <c r="D1143" s="66" t="s">
        <v>476</v>
      </c>
      <c r="F1143" s="102" t="s">
        <v>112</v>
      </c>
      <c r="I1143" s="66" t="s">
        <v>432</v>
      </c>
      <c r="J1143" s="103"/>
      <c r="K1143" s="103">
        <v>4.1666666666666657E-2</v>
      </c>
      <c r="O1143" s="103">
        <v>4.1666666666666657E-2</v>
      </c>
      <c r="Q1143" s="103"/>
      <c r="S1143" s="102" t="s">
        <v>433</v>
      </c>
      <c r="T1143" s="102" t="s">
        <v>235</v>
      </c>
      <c r="U1143" s="102" t="s">
        <v>432</v>
      </c>
    </row>
    <row r="1144" spans="1:21">
      <c r="A1144" t="s">
        <v>430</v>
      </c>
      <c r="B1144" s="65">
        <v>45833</v>
      </c>
      <c r="C1144" s="102">
        <v>5400256127</v>
      </c>
      <c r="D1144" s="66" t="s">
        <v>458</v>
      </c>
      <c r="F1144" s="102" t="s">
        <v>84</v>
      </c>
      <c r="I1144" s="66" t="s">
        <v>432</v>
      </c>
      <c r="J1144" s="103"/>
      <c r="K1144" s="103">
        <v>4.1666666666666657E-2</v>
      </c>
      <c r="O1144" s="103">
        <v>4.1666666666666657E-2</v>
      </c>
      <c r="Q1144" s="103"/>
      <c r="S1144" s="102" t="s">
        <v>433</v>
      </c>
      <c r="T1144" s="102" t="s">
        <v>235</v>
      </c>
      <c r="U1144" s="102" t="s">
        <v>432</v>
      </c>
    </row>
    <row r="1145" spans="1:21">
      <c r="A1145" t="s">
        <v>430</v>
      </c>
      <c r="B1145" s="65">
        <v>45833</v>
      </c>
      <c r="C1145" s="102">
        <v>5400255372</v>
      </c>
      <c r="D1145" s="66" t="s">
        <v>455</v>
      </c>
      <c r="F1145" s="102" t="s">
        <v>78</v>
      </c>
      <c r="I1145" s="66" t="s">
        <v>432</v>
      </c>
      <c r="J1145" s="103"/>
      <c r="K1145" s="103">
        <v>0.34375</v>
      </c>
      <c r="O1145" s="103">
        <v>0.34375</v>
      </c>
      <c r="S1145" s="102" t="s">
        <v>433</v>
      </c>
      <c r="T1145" s="102" t="s">
        <v>79</v>
      </c>
      <c r="U1145" s="102" t="s">
        <v>432</v>
      </c>
    </row>
    <row r="1146" spans="1:21">
      <c r="A1146" t="s">
        <v>430</v>
      </c>
      <c r="B1146" s="65">
        <v>45833</v>
      </c>
      <c r="C1146" s="102">
        <v>5400255372</v>
      </c>
      <c r="D1146" s="66" t="s">
        <v>464</v>
      </c>
      <c r="F1146" s="102" t="s">
        <v>94</v>
      </c>
      <c r="I1146" s="66" t="s">
        <v>432</v>
      </c>
      <c r="J1146" s="103"/>
      <c r="K1146" s="103">
        <v>0.34375</v>
      </c>
      <c r="O1146" s="103">
        <v>0.34375</v>
      </c>
      <c r="S1146" s="102" t="s">
        <v>433</v>
      </c>
      <c r="T1146" s="102" t="s">
        <v>79</v>
      </c>
      <c r="U1146" s="102" t="s">
        <v>432</v>
      </c>
    </row>
    <row r="1147" spans="1:21">
      <c r="A1147" t="s">
        <v>430</v>
      </c>
      <c r="B1147" s="65">
        <v>45833</v>
      </c>
      <c r="C1147" s="102">
        <v>5400255114</v>
      </c>
      <c r="D1147" s="66" t="s">
        <v>447</v>
      </c>
      <c r="F1147" s="102" t="s">
        <v>65</v>
      </c>
      <c r="I1147" s="66" t="s">
        <v>432</v>
      </c>
      <c r="J1147" s="103"/>
      <c r="K1147" s="103">
        <v>0.34375</v>
      </c>
      <c r="O1147" s="103">
        <v>0.34375</v>
      </c>
      <c r="S1147" s="102" t="s">
        <v>433</v>
      </c>
      <c r="T1147" s="102" t="s">
        <v>67</v>
      </c>
      <c r="U1147" s="102" t="s">
        <v>432</v>
      </c>
    </row>
    <row r="1148" spans="1:21">
      <c r="A1148" t="s">
        <v>430</v>
      </c>
      <c r="B1148" s="65">
        <v>45833</v>
      </c>
      <c r="C1148" s="102">
        <v>5400255114</v>
      </c>
      <c r="D1148" s="66" t="s">
        <v>448</v>
      </c>
      <c r="F1148" s="102" t="s">
        <v>66</v>
      </c>
      <c r="I1148" s="66" t="s">
        <v>432</v>
      </c>
      <c r="J1148" s="103"/>
      <c r="K1148" s="103">
        <v>0.34375</v>
      </c>
      <c r="O1148" s="103">
        <v>0.34375</v>
      </c>
      <c r="S1148" s="102" t="s">
        <v>433</v>
      </c>
      <c r="T1148" s="102" t="s">
        <v>67</v>
      </c>
      <c r="U1148" s="102" t="s">
        <v>432</v>
      </c>
    </row>
    <row r="1149" spans="1:21">
      <c r="A1149" t="s">
        <v>430</v>
      </c>
      <c r="B1149" s="65">
        <v>45833</v>
      </c>
      <c r="C1149" s="102">
        <v>5400256301</v>
      </c>
      <c r="D1149" s="66" t="s">
        <v>443</v>
      </c>
      <c r="F1149" s="102" t="s">
        <v>58</v>
      </c>
      <c r="I1149" s="66" t="s">
        <v>432</v>
      </c>
      <c r="J1149" s="103"/>
      <c r="K1149" s="103">
        <v>0.17708333333333329</v>
      </c>
      <c r="O1149" s="103">
        <v>0.17708333333333329</v>
      </c>
      <c r="S1149" s="102" t="s">
        <v>433</v>
      </c>
      <c r="T1149" s="102" t="s">
        <v>208</v>
      </c>
      <c r="U1149" s="102" t="s">
        <v>432</v>
      </c>
    </row>
    <row r="1150" spans="1:21">
      <c r="A1150" t="s">
        <v>430</v>
      </c>
      <c r="B1150" s="65">
        <v>45833</v>
      </c>
      <c r="C1150" s="102">
        <v>5400256301</v>
      </c>
      <c r="D1150" s="66" t="s">
        <v>486</v>
      </c>
      <c r="F1150" s="102" t="s">
        <v>157</v>
      </c>
      <c r="I1150" s="66" t="s">
        <v>432</v>
      </c>
      <c r="J1150" s="103"/>
      <c r="K1150" s="103">
        <v>0.17708333333333329</v>
      </c>
      <c r="O1150" s="103">
        <v>0.17708333333333329</v>
      </c>
      <c r="S1150" s="102" t="s">
        <v>433</v>
      </c>
      <c r="T1150" s="102" t="s">
        <v>208</v>
      </c>
      <c r="U1150" s="102" t="s">
        <v>432</v>
      </c>
    </row>
    <row r="1151" spans="1:21">
      <c r="A1151" t="s">
        <v>430</v>
      </c>
      <c r="B1151" s="65">
        <v>45833</v>
      </c>
      <c r="C1151" s="102">
        <v>5400255112</v>
      </c>
      <c r="D1151" s="66" t="s">
        <v>443</v>
      </c>
      <c r="F1151" s="102" t="s">
        <v>58</v>
      </c>
      <c r="I1151" s="66" t="s">
        <v>432</v>
      </c>
      <c r="J1151" s="103"/>
      <c r="K1151" s="103">
        <v>0.125</v>
      </c>
      <c r="M1151" s="103"/>
      <c r="O1151" s="103">
        <v>0.125</v>
      </c>
      <c r="S1151" s="102" t="s">
        <v>433</v>
      </c>
      <c r="T1151" s="102" t="s">
        <v>60</v>
      </c>
      <c r="U1151" s="102" t="s">
        <v>432</v>
      </c>
    </row>
    <row r="1152" spans="1:21">
      <c r="A1152" t="s">
        <v>430</v>
      </c>
      <c r="B1152" s="65">
        <v>45833</v>
      </c>
      <c r="C1152" s="102">
        <v>5400255112</v>
      </c>
      <c r="D1152" s="66" t="s">
        <v>486</v>
      </c>
      <c r="F1152" s="102" t="s">
        <v>157</v>
      </c>
      <c r="I1152" s="66" t="s">
        <v>432</v>
      </c>
      <c r="J1152" s="103"/>
      <c r="K1152" s="103">
        <v>0.125</v>
      </c>
      <c r="M1152" s="103"/>
      <c r="O1152" s="103">
        <v>0.125</v>
      </c>
      <c r="S1152" s="102" t="s">
        <v>433</v>
      </c>
      <c r="T1152" s="102" t="s">
        <v>60</v>
      </c>
      <c r="U1152" s="102" t="s">
        <v>432</v>
      </c>
    </row>
    <row r="1153" spans="1:21">
      <c r="A1153" t="s">
        <v>430</v>
      </c>
      <c r="B1153" s="65">
        <v>45833</v>
      </c>
      <c r="C1153" s="102">
        <v>5400256061</v>
      </c>
      <c r="D1153" s="66" t="s">
        <v>453</v>
      </c>
      <c r="F1153" s="102" t="s">
        <v>75</v>
      </c>
      <c r="I1153" s="66" t="s">
        <v>432</v>
      </c>
      <c r="J1153" s="103"/>
      <c r="K1153" s="103">
        <v>0.34375</v>
      </c>
      <c r="M1153" s="103">
        <v>6.25E-2</v>
      </c>
      <c r="O1153" s="103">
        <v>0.40625</v>
      </c>
      <c r="S1153" s="102" t="s">
        <v>433</v>
      </c>
      <c r="T1153" s="102" t="s">
        <v>227</v>
      </c>
      <c r="U1153" s="102" t="s">
        <v>432</v>
      </c>
    </row>
    <row r="1154" spans="1:21">
      <c r="A1154" t="s">
        <v>430</v>
      </c>
      <c r="B1154" s="65">
        <v>45833</v>
      </c>
      <c r="C1154" s="102">
        <v>5400256061</v>
      </c>
      <c r="D1154" s="66" t="s">
        <v>434</v>
      </c>
      <c r="F1154" s="102" t="s">
        <v>43</v>
      </c>
      <c r="I1154" s="66" t="s">
        <v>432</v>
      </c>
      <c r="J1154" s="103"/>
      <c r="K1154" s="103">
        <v>0.34375</v>
      </c>
      <c r="O1154" s="103">
        <v>0.34375</v>
      </c>
      <c r="S1154" s="102" t="s">
        <v>433</v>
      </c>
      <c r="T1154" s="102" t="s">
        <v>227</v>
      </c>
      <c r="U1154" s="102" t="s">
        <v>432</v>
      </c>
    </row>
    <row r="1155" spans="1:21">
      <c r="A1155" t="s">
        <v>430</v>
      </c>
      <c r="B1155" s="65">
        <v>45833</v>
      </c>
      <c r="C1155" s="102">
        <v>5400256750</v>
      </c>
      <c r="D1155" s="66" t="s">
        <v>445</v>
      </c>
      <c r="F1155" s="102" t="s">
        <v>63</v>
      </c>
      <c r="I1155" s="66" t="s">
        <v>432</v>
      </c>
      <c r="J1155" s="103"/>
      <c r="K1155" s="103">
        <v>0.34375</v>
      </c>
      <c r="O1155" s="103">
        <v>0.34375</v>
      </c>
      <c r="S1155" s="102" t="s">
        <v>433</v>
      </c>
      <c r="T1155" s="102" t="s">
        <v>228</v>
      </c>
      <c r="U1155" s="102" t="s">
        <v>432</v>
      </c>
    </row>
    <row r="1156" spans="1:21">
      <c r="A1156" t="s">
        <v>430</v>
      </c>
      <c r="B1156" s="65">
        <v>45833</v>
      </c>
      <c r="C1156" s="102">
        <v>5400256750</v>
      </c>
      <c r="D1156" s="66" t="s">
        <v>446</v>
      </c>
      <c r="F1156" s="102" t="s">
        <v>64</v>
      </c>
      <c r="I1156" s="66" t="s">
        <v>432</v>
      </c>
      <c r="J1156" s="103"/>
      <c r="K1156" s="103">
        <v>0.34375</v>
      </c>
      <c r="O1156" s="103">
        <v>0.34375</v>
      </c>
      <c r="S1156" s="102" t="s">
        <v>433</v>
      </c>
      <c r="T1156" s="102" t="s">
        <v>228</v>
      </c>
      <c r="U1156" s="102" t="s">
        <v>432</v>
      </c>
    </row>
    <row r="1157" spans="1:21">
      <c r="A1157" t="s">
        <v>430</v>
      </c>
      <c r="B1157" s="65">
        <v>45833</v>
      </c>
      <c r="C1157" s="102">
        <v>5400246769</v>
      </c>
      <c r="D1157" s="66" t="s">
        <v>475</v>
      </c>
      <c r="F1157" s="102" t="s">
        <v>110</v>
      </c>
      <c r="I1157" s="66" t="s">
        <v>432</v>
      </c>
      <c r="J1157" s="103"/>
      <c r="K1157" s="103">
        <v>0.1041666666666667</v>
      </c>
      <c r="O1157" s="103">
        <v>0.1041666666666667</v>
      </c>
      <c r="S1157" s="102" t="s">
        <v>433</v>
      </c>
      <c r="T1157" s="102" t="s">
        <v>236</v>
      </c>
      <c r="U1157" s="102" t="s">
        <v>432</v>
      </c>
    </row>
    <row r="1158" spans="1:21">
      <c r="A1158" t="s">
        <v>430</v>
      </c>
      <c r="B1158" s="65">
        <v>45833</v>
      </c>
      <c r="C1158" s="102">
        <v>5400246769</v>
      </c>
      <c r="D1158" s="66" t="s">
        <v>436</v>
      </c>
      <c r="F1158" s="102" t="s">
        <v>50</v>
      </c>
      <c r="I1158" s="66" t="s">
        <v>432</v>
      </c>
      <c r="J1158" s="103"/>
      <c r="K1158" s="103">
        <v>0.1041666666666667</v>
      </c>
      <c r="O1158" s="103">
        <v>0.1041666666666667</v>
      </c>
      <c r="S1158" s="102" t="s">
        <v>433</v>
      </c>
      <c r="T1158" s="102" t="s">
        <v>236</v>
      </c>
      <c r="U1158" s="102" t="s">
        <v>432</v>
      </c>
    </row>
    <row r="1159" spans="1:21">
      <c r="A1159" t="s">
        <v>430</v>
      </c>
      <c r="B1159" s="65">
        <v>45833</v>
      </c>
      <c r="C1159" s="102">
        <v>5400256064</v>
      </c>
      <c r="D1159" s="66" t="s">
        <v>485</v>
      </c>
      <c r="F1159" s="102" t="s">
        <v>155</v>
      </c>
      <c r="I1159" s="66" t="s">
        <v>432</v>
      </c>
      <c r="J1159" s="103"/>
      <c r="K1159" s="103">
        <v>0.23958333333333329</v>
      </c>
      <c r="O1159" s="103">
        <v>0.23958333333333329</v>
      </c>
      <c r="S1159" s="102" t="s">
        <v>433</v>
      </c>
      <c r="T1159" s="102" t="s">
        <v>183</v>
      </c>
      <c r="U1159" s="102" t="s">
        <v>432</v>
      </c>
    </row>
    <row r="1160" spans="1:21">
      <c r="A1160" t="s">
        <v>430</v>
      </c>
      <c r="B1160" s="65">
        <v>45833</v>
      </c>
      <c r="C1160" s="102">
        <v>5400255115</v>
      </c>
      <c r="D1160" s="66" t="s">
        <v>431</v>
      </c>
      <c r="F1160" s="102" t="s">
        <v>42</v>
      </c>
      <c r="I1160" s="66" t="s">
        <v>432</v>
      </c>
      <c r="J1160" s="103"/>
      <c r="K1160" s="103">
        <v>0.34375</v>
      </c>
      <c r="O1160" s="103">
        <v>0.34375</v>
      </c>
      <c r="S1160" s="102" t="s">
        <v>433</v>
      </c>
      <c r="T1160" s="102" t="s">
        <v>95</v>
      </c>
      <c r="U1160" s="102" t="s">
        <v>432</v>
      </c>
    </row>
    <row r="1161" spans="1:21">
      <c r="A1161" t="s">
        <v>430</v>
      </c>
      <c r="B1161" s="65">
        <v>45833</v>
      </c>
      <c r="C1161" s="102">
        <v>5400255115</v>
      </c>
      <c r="D1161" s="66" t="s">
        <v>460</v>
      </c>
      <c r="F1161" s="102" t="s">
        <v>87</v>
      </c>
      <c r="I1161" s="66" t="s">
        <v>432</v>
      </c>
      <c r="J1161" s="103"/>
      <c r="K1161" s="103">
        <v>0.34375</v>
      </c>
      <c r="O1161" s="103">
        <v>0.34375</v>
      </c>
      <c r="S1161" s="102" t="s">
        <v>433</v>
      </c>
      <c r="T1161" s="102" t="s">
        <v>95</v>
      </c>
      <c r="U1161" s="102" t="s">
        <v>432</v>
      </c>
    </row>
    <row r="1162" spans="1:21">
      <c r="A1162" t="s">
        <v>430</v>
      </c>
      <c r="B1162" s="65">
        <v>45833</v>
      </c>
      <c r="C1162" s="102">
        <v>5400255113</v>
      </c>
      <c r="D1162" s="66" t="s">
        <v>469</v>
      </c>
      <c r="F1162" s="102" t="s">
        <v>102</v>
      </c>
      <c r="I1162" s="66" t="s">
        <v>432</v>
      </c>
      <c r="J1162" s="103"/>
      <c r="K1162" s="103">
        <v>0.34375</v>
      </c>
      <c r="O1162" s="103">
        <v>0.34375</v>
      </c>
      <c r="S1162" s="102" t="s">
        <v>433</v>
      </c>
      <c r="T1162" s="102" t="s">
        <v>104</v>
      </c>
      <c r="U1162" s="102" t="s">
        <v>432</v>
      </c>
    </row>
    <row r="1163" spans="1:21">
      <c r="A1163" t="s">
        <v>430</v>
      </c>
      <c r="B1163" s="65">
        <v>45833</v>
      </c>
      <c r="C1163" s="102">
        <v>5400255113</v>
      </c>
      <c r="D1163" s="66" t="s">
        <v>470</v>
      </c>
      <c r="F1163" s="102" t="s">
        <v>103</v>
      </c>
      <c r="I1163" s="66" t="s">
        <v>432</v>
      </c>
      <c r="J1163" s="103"/>
      <c r="K1163" s="103">
        <v>0.34375</v>
      </c>
      <c r="O1163" s="103">
        <v>0.34375</v>
      </c>
      <c r="S1163" s="102" t="s">
        <v>433</v>
      </c>
      <c r="T1163" s="102" t="s">
        <v>104</v>
      </c>
      <c r="U1163" s="102" t="s">
        <v>432</v>
      </c>
    </row>
    <row r="1164" spans="1:21">
      <c r="A1164" t="s">
        <v>430</v>
      </c>
      <c r="B1164" s="65">
        <v>45833</v>
      </c>
      <c r="C1164" s="102">
        <v>5400255118</v>
      </c>
      <c r="D1164" s="66" t="s">
        <v>465</v>
      </c>
      <c r="F1164" s="102" t="s">
        <v>96</v>
      </c>
      <c r="I1164" s="66" t="s">
        <v>432</v>
      </c>
      <c r="J1164" s="103"/>
      <c r="K1164" s="103">
        <v>0.34375</v>
      </c>
      <c r="O1164" s="103">
        <v>0.34375</v>
      </c>
      <c r="S1164" s="102" t="s">
        <v>433</v>
      </c>
      <c r="T1164" s="102" t="s">
        <v>98</v>
      </c>
      <c r="U1164" s="102" t="s">
        <v>432</v>
      </c>
    </row>
    <row r="1165" spans="1:21">
      <c r="A1165" t="s">
        <v>430</v>
      </c>
      <c r="B1165" s="65">
        <v>45833</v>
      </c>
      <c r="C1165" s="102">
        <v>5400255118</v>
      </c>
      <c r="D1165" s="66" t="s">
        <v>438</v>
      </c>
      <c r="F1165" s="102" t="s">
        <v>52</v>
      </c>
      <c r="I1165" s="66" t="s">
        <v>432</v>
      </c>
      <c r="J1165" s="103"/>
      <c r="K1165" s="103">
        <v>0.34375</v>
      </c>
      <c r="O1165" s="103">
        <v>0.34375</v>
      </c>
      <c r="S1165" s="102" t="s">
        <v>433</v>
      </c>
      <c r="T1165" s="102" t="s">
        <v>98</v>
      </c>
      <c r="U1165" s="102" t="s">
        <v>432</v>
      </c>
    </row>
    <row r="1166" spans="1:21">
      <c r="A1166" t="s">
        <v>430</v>
      </c>
      <c r="B1166" s="65">
        <v>45833</v>
      </c>
      <c r="C1166" s="102">
        <v>5400255118</v>
      </c>
      <c r="D1166" s="66" t="s">
        <v>468</v>
      </c>
      <c r="F1166" s="102" t="s">
        <v>100</v>
      </c>
      <c r="I1166" s="66" t="s">
        <v>432</v>
      </c>
      <c r="J1166" s="103"/>
      <c r="K1166" s="103">
        <v>0.34375</v>
      </c>
      <c r="O1166" s="103">
        <v>0.34375</v>
      </c>
      <c r="S1166" s="102" t="s">
        <v>433</v>
      </c>
      <c r="T1166" s="102" t="s">
        <v>98</v>
      </c>
      <c r="U1166" s="102" t="s">
        <v>432</v>
      </c>
    </row>
    <row r="1167" spans="1:21">
      <c r="A1167" t="s">
        <v>430</v>
      </c>
      <c r="B1167" s="65">
        <v>45833</v>
      </c>
      <c r="C1167" s="102">
        <v>5400255118</v>
      </c>
      <c r="D1167" s="66" t="s">
        <v>466</v>
      </c>
      <c r="F1167" s="102" t="s">
        <v>97</v>
      </c>
      <c r="I1167" s="66" t="s">
        <v>432</v>
      </c>
      <c r="J1167" s="103"/>
      <c r="K1167" s="103">
        <v>0.34375</v>
      </c>
      <c r="O1167" s="103">
        <v>0.34375</v>
      </c>
      <c r="S1167" s="102" t="s">
        <v>433</v>
      </c>
      <c r="T1167" s="102" t="s">
        <v>98</v>
      </c>
      <c r="U1167" s="102" t="s">
        <v>432</v>
      </c>
    </row>
    <row r="1168" spans="1:21">
      <c r="A1168" t="s">
        <v>430</v>
      </c>
      <c r="B1168" s="65">
        <v>45833</v>
      </c>
      <c r="C1168" s="102">
        <v>5400254373</v>
      </c>
      <c r="D1168" s="66" t="s">
        <v>471</v>
      </c>
      <c r="F1168" s="102" t="s">
        <v>105</v>
      </c>
      <c r="I1168" s="66" t="s">
        <v>432</v>
      </c>
      <c r="J1168" s="103"/>
      <c r="K1168" s="103">
        <v>0.34375</v>
      </c>
      <c r="M1168" s="103"/>
      <c r="O1168" s="103">
        <v>0.34375</v>
      </c>
      <c r="S1168" s="102" t="s">
        <v>433</v>
      </c>
      <c r="T1168" s="102" t="s">
        <v>151</v>
      </c>
      <c r="U1168" s="102" t="s">
        <v>432</v>
      </c>
    </row>
    <row r="1169" spans="1:21">
      <c r="A1169" t="s">
        <v>430</v>
      </c>
      <c r="B1169" s="65">
        <v>45833</v>
      </c>
      <c r="C1169" s="102">
        <v>5400254373</v>
      </c>
      <c r="D1169" s="66" t="s">
        <v>454</v>
      </c>
      <c r="F1169" s="102" t="s">
        <v>77</v>
      </c>
      <c r="I1169" s="66" t="s">
        <v>432</v>
      </c>
      <c r="J1169" s="103"/>
      <c r="K1169" s="103">
        <v>0.34375</v>
      </c>
      <c r="M1169" s="103"/>
      <c r="O1169" s="103">
        <v>0.34375</v>
      </c>
      <c r="S1169" s="102" t="s">
        <v>433</v>
      </c>
      <c r="T1169" s="102" t="s">
        <v>151</v>
      </c>
      <c r="U1169" s="102" t="s">
        <v>432</v>
      </c>
    </row>
    <row r="1170" spans="1:21">
      <c r="A1170" t="s">
        <v>430</v>
      </c>
      <c r="B1170" s="65">
        <v>45833</v>
      </c>
      <c r="C1170" s="102">
        <v>404</v>
      </c>
      <c r="D1170" s="66" t="s">
        <v>468</v>
      </c>
      <c r="F1170" s="102" t="s">
        <v>100</v>
      </c>
      <c r="I1170" s="66" t="s">
        <v>432</v>
      </c>
      <c r="J1170" s="103">
        <v>2.0833333333333329E-2</v>
      </c>
      <c r="K1170" s="103"/>
      <c r="M1170" s="103"/>
      <c r="O1170" s="103">
        <v>2.0833333333333329E-2</v>
      </c>
      <c r="S1170" s="102" t="s">
        <v>433</v>
      </c>
      <c r="T1170" s="102" t="s">
        <v>62</v>
      </c>
      <c r="U1170" s="102" t="s">
        <v>432</v>
      </c>
    </row>
    <row r="1171" spans="1:21">
      <c r="A1171" t="s">
        <v>430</v>
      </c>
      <c r="B1171" s="65">
        <v>45833</v>
      </c>
      <c r="C1171" s="102" t="s">
        <v>294</v>
      </c>
      <c r="D1171" s="66" t="s">
        <v>472</v>
      </c>
      <c r="F1171" s="102" t="s">
        <v>107</v>
      </c>
      <c r="I1171" s="66" t="s">
        <v>432</v>
      </c>
      <c r="J1171" s="103"/>
      <c r="K1171" s="103">
        <v>0.34375</v>
      </c>
      <c r="M1171" s="103">
        <v>0.125</v>
      </c>
      <c r="O1171" s="103">
        <v>0.46875</v>
      </c>
      <c r="S1171" s="102" t="s">
        <v>433</v>
      </c>
      <c r="T1171" s="102" t="s">
        <v>156</v>
      </c>
      <c r="U1171" s="102" t="s">
        <v>432</v>
      </c>
    </row>
    <row r="1172" spans="1:21">
      <c r="A1172" t="s">
        <v>430</v>
      </c>
      <c r="B1172" s="65">
        <v>45833</v>
      </c>
      <c r="C1172" s="102">
        <v>5400243313</v>
      </c>
      <c r="D1172" s="66" t="s">
        <v>457</v>
      </c>
      <c r="F1172" s="102" t="s">
        <v>82</v>
      </c>
      <c r="I1172" s="66" t="s">
        <v>432</v>
      </c>
      <c r="J1172" s="103"/>
      <c r="K1172" s="103">
        <v>0.34375</v>
      </c>
      <c r="O1172" s="103">
        <v>0.34375</v>
      </c>
      <c r="S1172" s="102" t="s">
        <v>433</v>
      </c>
      <c r="T1172" s="102" t="s">
        <v>145</v>
      </c>
      <c r="U1172" s="102" t="s">
        <v>432</v>
      </c>
    </row>
    <row r="1173" spans="1:21">
      <c r="A1173" t="s">
        <v>430</v>
      </c>
      <c r="B1173" s="65">
        <v>45833</v>
      </c>
      <c r="C1173" s="102">
        <v>5400243313</v>
      </c>
      <c r="D1173" s="66" t="s">
        <v>461</v>
      </c>
      <c r="F1173" s="102" t="s">
        <v>88</v>
      </c>
      <c r="I1173" s="66" t="s">
        <v>432</v>
      </c>
      <c r="J1173" s="103"/>
      <c r="K1173" s="103">
        <v>0.34375</v>
      </c>
      <c r="O1173" s="103">
        <v>0.34375</v>
      </c>
      <c r="S1173" s="102" t="s">
        <v>433</v>
      </c>
      <c r="T1173" s="102" t="s">
        <v>145</v>
      </c>
      <c r="U1173" s="102" t="s">
        <v>432</v>
      </c>
    </row>
    <row r="1174" spans="1:21">
      <c r="A1174" t="s">
        <v>430</v>
      </c>
      <c r="B1174" s="65">
        <v>45833</v>
      </c>
      <c r="C1174" s="102">
        <v>5400255117</v>
      </c>
      <c r="D1174" s="66" t="s">
        <v>475</v>
      </c>
      <c r="F1174" s="102" t="s">
        <v>110</v>
      </c>
      <c r="I1174" s="66" t="s">
        <v>432</v>
      </c>
      <c r="J1174" s="103"/>
      <c r="K1174" s="103">
        <v>0.17708333333333329</v>
      </c>
      <c r="O1174" s="103">
        <v>0.17708333333333329</v>
      </c>
      <c r="S1174" s="102" t="s">
        <v>433</v>
      </c>
      <c r="T1174" s="102" t="s">
        <v>71</v>
      </c>
      <c r="U1174" s="102" t="s">
        <v>432</v>
      </c>
    </row>
    <row r="1175" spans="1:21">
      <c r="A1175" t="s">
        <v>430</v>
      </c>
      <c r="B1175" s="65">
        <v>45833</v>
      </c>
      <c r="C1175" s="102">
        <v>5400255117</v>
      </c>
      <c r="D1175" s="66" t="s">
        <v>436</v>
      </c>
      <c r="F1175" s="102" t="s">
        <v>50</v>
      </c>
      <c r="I1175" s="66" t="s">
        <v>432</v>
      </c>
      <c r="J1175" s="103"/>
      <c r="K1175" s="103">
        <v>0.17708333333333329</v>
      </c>
      <c r="O1175" s="103">
        <v>0.17708333333333329</v>
      </c>
      <c r="S1175" s="102" t="s">
        <v>433</v>
      </c>
      <c r="T1175" s="102" t="s">
        <v>71</v>
      </c>
      <c r="U1175" s="102" t="s">
        <v>432</v>
      </c>
    </row>
    <row r="1176" spans="1:21">
      <c r="A1176" t="s">
        <v>430</v>
      </c>
      <c r="B1176" s="65">
        <v>45833</v>
      </c>
      <c r="C1176" s="102">
        <v>5400250282</v>
      </c>
      <c r="D1176" s="66" t="s">
        <v>485</v>
      </c>
      <c r="F1176" s="102" t="s">
        <v>155</v>
      </c>
      <c r="I1176" s="66" t="s">
        <v>432</v>
      </c>
      <c r="J1176" s="103"/>
      <c r="K1176" s="103">
        <v>0.16666666666666671</v>
      </c>
      <c r="O1176" s="103">
        <v>0.16666666666666671</v>
      </c>
      <c r="S1176" s="102" t="s">
        <v>433</v>
      </c>
      <c r="T1176" s="102" t="s">
        <v>237</v>
      </c>
      <c r="U1176" s="102" t="s">
        <v>432</v>
      </c>
    </row>
    <row r="1177" spans="1:21">
      <c r="A1177" t="s">
        <v>430</v>
      </c>
      <c r="B1177" s="65">
        <v>45833</v>
      </c>
      <c r="C1177" s="102">
        <v>5400250282</v>
      </c>
      <c r="D1177" s="66" t="s">
        <v>458</v>
      </c>
      <c r="F1177" s="102" t="s">
        <v>84</v>
      </c>
      <c r="I1177" s="66" t="s">
        <v>432</v>
      </c>
      <c r="J1177" s="103"/>
      <c r="K1177" s="103">
        <v>0.16666666666666671</v>
      </c>
      <c r="O1177" s="103">
        <v>0.16666666666666671</v>
      </c>
      <c r="S1177" s="102" t="s">
        <v>433</v>
      </c>
      <c r="T1177" s="102" t="s">
        <v>237</v>
      </c>
      <c r="U1177" s="102" t="s">
        <v>432</v>
      </c>
    </row>
    <row r="1178" spans="1:21">
      <c r="A1178" t="s">
        <v>430</v>
      </c>
      <c r="B1178" s="65">
        <v>45833</v>
      </c>
      <c r="C1178" s="102">
        <v>404</v>
      </c>
      <c r="D1178" s="66" t="s">
        <v>451</v>
      </c>
      <c r="F1178" s="102" t="s">
        <v>72</v>
      </c>
      <c r="I1178" s="66" t="s">
        <v>432</v>
      </c>
      <c r="J1178" s="103">
        <v>2.0833333333333329E-2</v>
      </c>
      <c r="K1178" s="103"/>
      <c r="O1178" s="103">
        <v>2.0833333333333329E-2</v>
      </c>
      <c r="R1178" s="103"/>
      <c r="S1178" s="102" t="s">
        <v>433</v>
      </c>
      <c r="T1178" s="102" t="s">
        <v>62</v>
      </c>
      <c r="U1178" s="102" t="s">
        <v>432</v>
      </c>
    </row>
    <row r="1179" spans="1:21">
      <c r="A1179" t="s">
        <v>430</v>
      </c>
      <c r="B1179" s="65">
        <v>45833</v>
      </c>
      <c r="C1179" s="102" t="s">
        <v>294</v>
      </c>
      <c r="D1179" s="66" t="s">
        <v>478</v>
      </c>
      <c r="F1179" s="102" t="s">
        <v>114</v>
      </c>
      <c r="I1179" s="66" t="s">
        <v>432</v>
      </c>
      <c r="J1179" s="103"/>
      <c r="K1179" s="103">
        <v>0.34375</v>
      </c>
      <c r="O1179" s="103">
        <v>0.34375</v>
      </c>
      <c r="R1179" s="103"/>
      <c r="S1179" s="102" t="s">
        <v>433</v>
      </c>
      <c r="T1179" s="102" t="s">
        <v>156</v>
      </c>
      <c r="U1179" s="102" t="s">
        <v>432</v>
      </c>
    </row>
    <row r="1180" spans="1:21">
      <c r="A1180" t="s">
        <v>430</v>
      </c>
      <c r="B1180" s="65">
        <v>45833</v>
      </c>
      <c r="C1180" s="102">
        <v>404</v>
      </c>
      <c r="D1180" s="66" t="s">
        <v>445</v>
      </c>
      <c r="F1180" s="102" t="s">
        <v>63</v>
      </c>
      <c r="I1180" s="66" t="s">
        <v>432</v>
      </c>
      <c r="J1180" s="103">
        <v>6.25E-2</v>
      </c>
      <c r="K1180" s="103"/>
      <c r="O1180" s="103">
        <v>6.25E-2</v>
      </c>
      <c r="R1180" s="103"/>
      <c r="S1180" s="102" t="s">
        <v>433</v>
      </c>
      <c r="T1180" s="102" t="s">
        <v>62</v>
      </c>
      <c r="U1180" s="102" t="s">
        <v>432</v>
      </c>
    </row>
    <row r="1181" spans="1:21">
      <c r="A1181" t="s">
        <v>430</v>
      </c>
      <c r="B1181" s="65">
        <v>45833</v>
      </c>
      <c r="C1181" s="102">
        <v>404</v>
      </c>
      <c r="D1181" s="66" t="s">
        <v>479</v>
      </c>
      <c r="F1181" s="102" t="s">
        <v>115</v>
      </c>
      <c r="I1181" s="66" t="s">
        <v>432</v>
      </c>
      <c r="J1181" s="103"/>
      <c r="K1181" s="103"/>
      <c r="O1181" s="103">
        <v>0.34375</v>
      </c>
      <c r="P1181" s="103">
        <v>0.34375</v>
      </c>
      <c r="R1181" s="103"/>
      <c r="S1181" s="102" t="s">
        <v>433</v>
      </c>
      <c r="T1181" s="102" t="s">
        <v>53</v>
      </c>
      <c r="U1181" s="102" t="s">
        <v>432</v>
      </c>
    </row>
    <row r="1182" spans="1:21">
      <c r="A1182" t="s">
        <v>430</v>
      </c>
      <c r="B1182" s="65">
        <v>45833</v>
      </c>
      <c r="C1182" s="102">
        <v>404</v>
      </c>
      <c r="D1182" s="66" t="s">
        <v>474</v>
      </c>
      <c r="F1182" s="102" t="s">
        <v>109</v>
      </c>
      <c r="I1182" s="66" t="s">
        <v>432</v>
      </c>
      <c r="J1182" s="103">
        <v>0.34375</v>
      </c>
      <c r="K1182" s="103"/>
      <c r="M1182" s="103">
        <v>2.0833333333333329E-2</v>
      </c>
      <c r="O1182" s="103">
        <v>0.36458333333333331</v>
      </c>
      <c r="R1182" s="103"/>
      <c r="S1182" s="102" t="s">
        <v>433</v>
      </c>
      <c r="T1182" s="102" t="s">
        <v>62</v>
      </c>
      <c r="U1182" s="102" t="s">
        <v>432</v>
      </c>
    </row>
    <row r="1183" spans="1:21">
      <c r="A1183" t="s">
        <v>430</v>
      </c>
      <c r="B1183" s="65">
        <v>45833</v>
      </c>
      <c r="C1183" s="102">
        <v>404</v>
      </c>
      <c r="D1183" s="66" t="s">
        <v>436</v>
      </c>
      <c r="F1183" s="102" t="s">
        <v>50</v>
      </c>
      <c r="I1183" s="66" t="s">
        <v>432</v>
      </c>
      <c r="J1183" s="103">
        <v>6.25E-2</v>
      </c>
      <c r="K1183" s="103"/>
      <c r="O1183" s="103">
        <v>6.25E-2</v>
      </c>
      <c r="R1183" s="103"/>
      <c r="S1183" s="102" t="s">
        <v>433</v>
      </c>
      <c r="T1183" s="102" t="s">
        <v>62</v>
      </c>
      <c r="U1183" s="102" t="s">
        <v>432</v>
      </c>
    </row>
    <row r="1184" spans="1:21">
      <c r="A1184" t="s">
        <v>430</v>
      </c>
      <c r="B1184" s="65">
        <v>45833</v>
      </c>
      <c r="C1184" s="102">
        <v>404</v>
      </c>
      <c r="D1184" s="66" t="s">
        <v>441</v>
      </c>
      <c r="F1184" s="102" t="s">
        <v>56</v>
      </c>
      <c r="I1184" s="66" t="s">
        <v>432</v>
      </c>
      <c r="J1184" s="103">
        <v>0.34375</v>
      </c>
      <c r="K1184" s="103"/>
      <c r="O1184" s="103">
        <v>0.34375</v>
      </c>
      <c r="R1184" s="103"/>
      <c r="S1184" s="102" t="s">
        <v>433</v>
      </c>
      <c r="T1184" s="102" t="s">
        <v>62</v>
      </c>
      <c r="U1184" s="102" t="s">
        <v>432</v>
      </c>
    </row>
    <row r="1185" spans="1:21">
      <c r="A1185" t="s">
        <v>430</v>
      </c>
      <c r="B1185" s="65">
        <v>45833</v>
      </c>
      <c r="C1185" s="102" t="s">
        <v>294</v>
      </c>
      <c r="D1185" s="66" t="s">
        <v>475</v>
      </c>
      <c r="F1185" s="102" t="s">
        <v>110</v>
      </c>
      <c r="I1185" s="66" t="s">
        <v>432</v>
      </c>
      <c r="J1185" s="103"/>
      <c r="K1185" s="103">
        <v>6.25E-2</v>
      </c>
      <c r="O1185" s="103">
        <v>6.25E-2</v>
      </c>
      <c r="R1185" s="103"/>
      <c r="S1185" s="102" t="s">
        <v>433</v>
      </c>
      <c r="T1185" s="102" t="s">
        <v>111</v>
      </c>
      <c r="U1185" s="102" t="s">
        <v>432</v>
      </c>
    </row>
    <row r="1186" spans="1:21">
      <c r="A1186" t="s">
        <v>430</v>
      </c>
      <c r="B1186" s="65">
        <v>45833</v>
      </c>
      <c r="C1186" s="102" t="s">
        <v>294</v>
      </c>
      <c r="D1186" s="66" t="s">
        <v>475</v>
      </c>
      <c r="F1186" s="102" t="s">
        <v>110</v>
      </c>
      <c r="I1186" s="66" t="s">
        <v>432</v>
      </c>
      <c r="J1186" s="103"/>
      <c r="K1186" s="103">
        <v>0.125</v>
      </c>
      <c r="O1186" s="103">
        <v>0.125</v>
      </c>
      <c r="R1186" s="103"/>
      <c r="S1186" s="102" t="s">
        <v>433</v>
      </c>
      <c r="T1186" s="102" t="s">
        <v>111</v>
      </c>
      <c r="U1186" s="102" t="s">
        <v>432</v>
      </c>
    </row>
    <row r="1187" spans="1:21">
      <c r="A1187" t="s">
        <v>430</v>
      </c>
      <c r="B1187" s="65">
        <v>45833</v>
      </c>
      <c r="C1187" s="102">
        <v>404</v>
      </c>
      <c r="D1187" s="66" t="s">
        <v>476</v>
      </c>
      <c r="F1187" s="102" t="s">
        <v>112</v>
      </c>
      <c r="I1187" s="66" t="s">
        <v>432</v>
      </c>
      <c r="J1187" s="103">
        <v>0.30208333333333331</v>
      </c>
      <c r="K1187" s="103"/>
      <c r="O1187" s="103">
        <v>0.30208333333333331</v>
      </c>
      <c r="R1187" s="103"/>
      <c r="S1187" s="102" t="s">
        <v>433</v>
      </c>
      <c r="T1187" s="102" t="s">
        <v>62</v>
      </c>
      <c r="U1187" s="102" t="s">
        <v>432</v>
      </c>
    </row>
    <row r="1188" spans="1:21">
      <c r="A1188" t="s">
        <v>430</v>
      </c>
      <c r="B1188" s="65">
        <v>45833</v>
      </c>
      <c r="C1188" s="102" t="s">
        <v>294</v>
      </c>
      <c r="D1188" s="66" t="s">
        <v>445</v>
      </c>
      <c r="F1188" s="102" t="s">
        <v>63</v>
      </c>
      <c r="I1188" s="66" t="s">
        <v>432</v>
      </c>
      <c r="K1188" s="103">
        <v>4.1666666666666657E-2</v>
      </c>
      <c r="O1188" s="103">
        <v>4.1666666666666657E-2</v>
      </c>
      <c r="R1188" s="103"/>
      <c r="S1188" s="102" t="s">
        <v>433</v>
      </c>
      <c r="T1188" s="102" t="s">
        <v>111</v>
      </c>
      <c r="U1188" s="102" t="s">
        <v>432</v>
      </c>
    </row>
    <row r="1189" spans="1:21">
      <c r="A1189" t="s">
        <v>430</v>
      </c>
      <c r="B1189" s="65">
        <v>45833</v>
      </c>
      <c r="C1189" s="102">
        <v>404</v>
      </c>
      <c r="D1189" s="66" t="s">
        <v>458</v>
      </c>
      <c r="F1189" s="102" t="s">
        <v>84</v>
      </c>
      <c r="I1189" s="66" t="s">
        <v>432</v>
      </c>
      <c r="J1189" s="103">
        <v>0.13541666666666671</v>
      </c>
      <c r="K1189" s="103"/>
      <c r="O1189" s="103">
        <v>0.13541666666666671</v>
      </c>
      <c r="R1189" s="103"/>
      <c r="S1189" s="102" t="s">
        <v>433</v>
      </c>
      <c r="T1189" s="102" t="s">
        <v>62</v>
      </c>
      <c r="U1189" s="102" t="s">
        <v>432</v>
      </c>
    </row>
    <row r="1190" spans="1:21">
      <c r="A1190" t="s">
        <v>430</v>
      </c>
      <c r="B1190" s="65">
        <v>45834</v>
      </c>
      <c r="C1190" s="102">
        <v>5400256591</v>
      </c>
      <c r="D1190" s="66" t="s">
        <v>485</v>
      </c>
      <c r="F1190" s="102" t="s">
        <v>155</v>
      </c>
      <c r="I1190" s="66" t="s">
        <v>432</v>
      </c>
      <c r="K1190" s="103">
        <v>0.34375</v>
      </c>
      <c r="O1190" s="103">
        <v>0.34375</v>
      </c>
      <c r="R1190" s="103"/>
      <c r="S1190" s="102" t="s">
        <v>433</v>
      </c>
      <c r="T1190" s="102" t="s">
        <v>238</v>
      </c>
      <c r="U1190" s="102" t="s">
        <v>432</v>
      </c>
    </row>
    <row r="1191" spans="1:21">
      <c r="A1191" t="s">
        <v>430</v>
      </c>
      <c r="B1191" s="65">
        <v>45834</v>
      </c>
      <c r="C1191" s="102">
        <v>5400256591</v>
      </c>
      <c r="D1191" s="66" t="s">
        <v>458</v>
      </c>
      <c r="F1191" s="102" t="s">
        <v>84</v>
      </c>
      <c r="I1191" s="66" t="s">
        <v>432</v>
      </c>
      <c r="K1191" s="103">
        <v>0.34375</v>
      </c>
      <c r="O1191" s="103">
        <v>0.34375</v>
      </c>
      <c r="R1191" s="103"/>
      <c r="S1191" s="102" t="s">
        <v>433</v>
      </c>
      <c r="T1191" s="102" t="s">
        <v>238</v>
      </c>
      <c r="U1191" s="102" t="s">
        <v>432</v>
      </c>
    </row>
    <row r="1192" spans="1:21">
      <c r="A1192" t="s">
        <v>430</v>
      </c>
      <c r="B1192" s="65">
        <v>45834</v>
      </c>
      <c r="C1192" s="102">
        <v>5400256883</v>
      </c>
      <c r="D1192" s="66" t="s">
        <v>483</v>
      </c>
      <c r="F1192" s="102" t="s">
        <v>143</v>
      </c>
      <c r="I1192" s="66" t="s">
        <v>432</v>
      </c>
      <c r="J1192" s="103"/>
      <c r="K1192" s="103">
        <v>0.30208333333333331</v>
      </c>
      <c r="O1192" s="103">
        <v>0.30208333333333331</v>
      </c>
      <c r="R1192" s="103"/>
      <c r="S1192" s="102" t="s">
        <v>433</v>
      </c>
      <c r="T1192" s="102" t="s">
        <v>219</v>
      </c>
      <c r="U1192" s="102" t="s">
        <v>432</v>
      </c>
    </row>
    <row r="1193" spans="1:21">
      <c r="A1193" t="s">
        <v>430</v>
      </c>
      <c r="B1193" s="65">
        <v>45834</v>
      </c>
      <c r="C1193" s="102">
        <v>5400256883</v>
      </c>
      <c r="D1193" s="66" t="s">
        <v>487</v>
      </c>
      <c r="F1193" s="102" t="s">
        <v>162</v>
      </c>
      <c r="I1193" s="66" t="s">
        <v>432</v>
      </c>
      <c r="J1193" s="103"/>
      <c r="K1193" s="103">
        <v>0.30208333333333331</v>
      </c>
      <c r="O1193" s="103">
        <v>0.30208333333333331</v>
      </c>
      <c r="R1193" s="103"/>
      <c r="S1193" s="102" t="s">
        <v>433</v>
      </c>
      <c r="T1193" s="102" t="s">
        <v>219</v>
      </c>
      <c r="U1193" s="102" t="s">
        <v>432</v>
      </c>
    </row>
    <row r="1194" spans="1:21">
      <c r="A1194" t="s">
        <v>430</v>
      </c>
      <c r="B1194" s="65">
        <v>45834</v>
      </c>
      <c r="C1194" s="102">
        <v>5400256883</v>
      </c>
      <c r="D1194" s="66" t="s">
        <v>484</v>
      </c>
      <c r="F1194" s="102" t="s">
        <v>144</v>
      </c>
      <c r="I1194" s="66" t="s">
        <v>432</v>
      </c>
      <c r="K1194" s="103">
        <v>0.34375</v>
      </c>
      <c r="O1194" s="103">
        <v>0.34375</v>
      </c>
      <c r="R1194" s="103"/>
      <c r="S1194" s="102" t="s">
        <v>433</v>
      </c>
      <c r="T1194" s="102" t="s">
        <v>219</v>
      </c>
      <c r="U1194" s="102" t="s">
        <v>432</v>
      </c>
    </row>
    <row r="1195" spans="1:21">
      <c r="A1195" t="s">
        <v>430</v>
      </c>
      <c r="B1195" s="65">
        <v>45834</v>
      </c>
      <c r="C1195" s="102">
        <v>5400255117</v>
      </c>
      <c r="D1195" s="66" t="s">
        <v>445</v>
      </c>
      <c r="F1195" s="102" t="s">
        <v>63</v>
      </c>
      <c r="I1195" s="66" t="s">
        <v>432</v>
      </c>
      <c r="K1195" s="103">
        <v>0.34375</v>
      </c>
      <c r="O1195" s="103">
        <v>0.34375</v>
      </c>
      <c r="R1195" s="103"/>
      <c r="S1195" s="102" t="s">
        <v>433</v>
      </c>
      <c r="T1195" s="102" t="s">
        <v>71</v>
      </c>
      <c r="U1195" s="102" t="s">
        <v>432</v>
      </c>
    </row>
    <row r="1196" spans="1:21">
      <c r="A1196" t="s">
        <v>430</v>
      </c>
      <c r="B1196" s="65">
        <v>45834</v>
      </c>
      <c r="C1196" s="102">
        <v>5400255117</v>
      </c>
      <c r="D1196" s="66" t="s">
        <v>446</v>
      </c>
      <c r="F1196" s="102" t="s">
        <v>64</v>
      </c>
      <c r="I1196" s="66" t="s">
        <v>432</v>
      </c>
      <c r="K1196" s="103">
        <v>0.34375</v>
      </c>
      <c r="O1196" s="103">
        <v>0.34375</v>
      </c>
      <c r="R1196" s="103"/>
      <c r="S1196" s="102" t="s">
        <v>433</v>
      </c>
      <c r="T1196" s="102" t="s">
        <v>71</v>
      </c>
      <c r="U1196" s="102" t="s">
        <v>432</v>
      </c>
    </row>
    <row r="1197" spans="1:21">
      <c r="A1197" t="s">
        <v>430</v>
      </c>
      <c r="B1197" s="65">
        <v>45834</v>
      </c>
      <c r="C1197" s="102">
        <v>5400256074</v>
      </c>
      <c r="D1197" s="66" t="s">
        <v>453</v>
      </c>
      <c r="F1197" s="102" t="s">
        <v>75</v>
      </c>
      <c r="I1197" s="66" t="s">
        <v>432</v>
      </c>
      <c r="K1197" s="103">
        <v>0.17708333333333329</v>
      </c>
      <c r="O1197" s="103">
        <v>0.17708333333333329</v>
      </c>
      <c r="R1197" s="103"/>
      <c r="S1197" s="102" t="s">
        <v>433</v>
      </c>
      <c r="T1197" s="102" t="s">
        <v>239</v>
      </c>
      <c r="U1197" s="102" t="s">
        <v>432</v>
      </c>
    </row>
    <row r="1198" spans="1:21">
      <c r="A1198" t="s">
        <v>430</v>
      </c>
      <c r="B1198" s="65">
        <v>45834</v>
      </c>
      <c r="C1198" s="102">
        <v>5400256074</v>
      </c>
      <c r="D1198" s="66" t="s">
        <v>434</v>
      </c>
      <c r="F1198" s="102" t="s">
        <v>43</v>
      </c>
      <c r="I1198" s="66" t="s">
        <v>432</v>
      </c>
      <c r="K1198" s="103">
        <v>0.17708333333333329</v>
      </c>
      <c r="O1198" s="103">
        <v>0.17708333333333329</v>
      </c>
      <c r="R1198" s="103"/>
      <c r="S1198" s="102" t="s">
        <v>433</v>
      </c>
      <c r="T1198" s="102" t="s">
        <v>239</v>
      </c>
      <c r="U1198" s="102" t="s">
        <v>432</v>
      </c>
    </row>
    <row r="1199" spans="1:21">
      <c r="A1199" t="s">
        <v>430</v>
      </c>
      <c r="B1199" s="65">
        <v>45834</v>
      </c>
      <c r="C1199" s="102">
        <v>5400257004</v>
      </c>
      <c r="D1199" s="66" t="s">
        <v>453</v>
      </c>
      <c r="F1199" s="102" t="s">
        <v>75</v>
      </c>
      <c r="I1199" s="66" t="s">
        <v>432</v>
      </c>
      <c r="K1199" s="103">
        <v>0.125</v>
      </c>
      <c r="O1199" s="103">
        <v>0.125</v>
      </c>
      <c r="P1199" s="103"/>
      <c r="R1199" s="103"/>
      <c r="S1199" s="102" t="s">
        <v>433</v>
      </c>
      <c r="T1199" s="102" t="s">
        <v>240</v>
      </c>
      <c r="U1199" s="102" t="s">
        <v>432</v>
      </c>
    </row>
    <row r="1200" spans="1:21">
      <c r="A1200" t="s">
        <v>430</v>
      </c>
      <c r="B1200" s="65">
        <v>45834</v>
      </c>
      <c r="C1200" s="102">
        <v>5400257004</v>
      </c>
      <c r="D1200" s="66" t="s">
        <v>434</v>
      </c>
      <c r="F1200" s="102" t="s">
        <v>43</v>
      </c>
      <c r="I1200" s="66" t="s">
        <v>432</v>
      </c>
      <c r="K1200" s="103">
        <v>0.125</v>
      </c>
      <c r="O1200" s="103">
        <v>0.125</v>
      </c>
      <c r="P1200" s="103"/>
      <c r="R1200" s="103"/>
      <c r="S1200" s="102" t="s">
        <v>433</v>
      </c>
      <c r="T1200" s="102" t="s">
        <v>240</v>
      </c>
      <c r="U1200" s="102" t="s">
        <v>432</v>
      </c>
    </row>
    <row r="1201" spans="1:21">
      <c r="A1201" t="s">
        <v>430</v>
      </c>
      <c r="B1201" s="65">
        <v>45834</v>
      </c>
      <c r="C1201" s="102">
        <v>5400261041</v>
      </c>
      <c r="D1201" s="66" t="s">
        <v>462</v>
      </c>
      <c r="F1201" s="102" t="s">
        <v>89</v>
      </c>
      <c r="I1201" s="66" t="s">
        <v>432</v>
      </c>
      <c r="K1201" s="103">
        <v>0.34375</v>
      </c>
      <c r="O1201" s="103">
        <v>0.34375</v>
      </c>
      <c r="P1201" s="103"/>
      <c r="R1201" s="103"/>
      <c r="S1201" s="102" t="s">
        <v>433</v>
      </c>
      <c r="T1201" s="102" t="s">
        <v>90</v>
      </c>
      <c r="U1201" s="102" t="s">
        <v>432</v>
      </c>
    </row>
    <row r="1202" spans="1:21">
      <c r="A1202" t="s">
        <v>430</v>
      </c>
      <c r="B1202" s="65">
        <v>45834</v>
      </c>
      <c r="C1202" s="102">
        <v>404</v>
      </c>
      <c r="D1202" s="66" t="s">
        <v>441</v>
      </c>
      <c r="F1202" s="102" t="s">
        <v>56</v>
      </c>
      <c r="I1202" s="66" t="s">
        <v>432</v>
      </c>
      <c r="J1202" s="103">
        <v>0.34375</v>
      </c>
      <c r="K1202" s="103"/>
      <c r="M1202" s="103">
        <v>2.0833333333333329E-2</v>
      </c>
      <c r="O1202" s="103">
        <v>0.36458333333333331</v>
      </c>
      <c r="P1202" s="103"/>
      <c r="R1202" s="103"/>
      <c r="S1202" s="102" t="s">
        <v>433</v>
      </c>
      <c r="T1202" s="102" t="s">
        <v>62</v>
      </c>
      <c r="U1202" s="102" t="s">
        <v>432</v>
      </c>
    </row>
    <row r="1203" spans="1:21">
      <c r="A1203" t="s">
        <v>430</v>
      </c>
      <c r="B1203" s="65">
        <v>45834</v>
      </c>
      <c r="C1203" s="102">
        <v>404</v>
      </c>
      <c r="D1203" s="66" t="s">
        <v>465</v>
      </c>
      <c r="F1203" s="102" t="s">
        <v>96</v>
      </c>
      <c r="I1203" s="66" t="s">
        <v>432</v>
      </c>
      <c r="J1203" s="103">
        <v>8.3333333333333329E-2</v>
      </c>
      <c r="K1203" s="103"/>
      <c r="O1203" s="103">
        <v>8.3333333333333329E-2</v>
      </c>
      <c r="P1203" s="103"/>
      <c r="R1203" s="103"/>
      <c r="S1203" s="102" t="s">
        <v>433</v>
      </c>
      <c r="T1203" s="102" t="s">
        <v>116</v>
      </c>
      <c r="U1203" s="102" t="s">
        <v>432</v>
      </c>
    </row>
    <row r="1204" spans="1:21">
      <c r="A1204" t="s">
        <v>430</v>
      </c>
      <c r="B1204" s="65">
        <v>45834</v>
      </c>
      <c r="C1204" s="102">
        <v>404</v>
      </c>
      <c r="D1204" s="66" t="s">
        <v>437</v>
      </c>
      <c r="F1204" s="102" t="s">
        <v>51</v>
      </c>
      <c r="I1204" s="66" t="s">
        <v>432</v>
      </c>
      <c r="J1204" s="103">
        <v>8.3333333333333329E-2</v>
      </c>
      <c r="K1204" s="103"/>
      <c r="O1204" s="103">
        <v>8.3333333333333329E-2</v>
      </c>
      <c r="P1204" s="103"/>
      <c r="R1204" s="103"/>
      <c r="S1204" s="102" t="s">
        <v>433</v>
      </c>
      <c r="T1204" s="102" t="s">
        <v>116</v>
      </c>
      <c r="U1204" s="102" t="s">
        <v>432</v>
      </c>
    </row>
    <row r="1205" spans="1:21">
      <c r="A1205" t="s">
        <v>430</v>
      </c>
      <c r="B1205" s="65">
        <v>45834</v>
      </c>
      <c r="C1205" s="102">
        <v>404</v>
      </c>
      <c r="D1205" s="66" t="s">
        <v>431</v>
      </c>
      <c r="F1205" s="102" t="s">
        <v>42</v>
      </c>
      <c r="I1205" s="66" t="s">
        <v>432</v>
      </c>
      <c r="J1205" s="103">
        <v>8.3333333333333329E-2</v>
      </c>
      <c r="K1205" s="103"/>
      <c r="O1205" s="103">
        <v>8.3333333333333329E-2</v>
      </c>
      <c r="P1205" s="103"/>
      <c r="R1205" s="103"/>
      <c r="S1205" s="102" t="s">
        <v>433</v>
      </c>
      <c r="T1205" s="102" t="s">
        <v>116</v>
      </c>
      <c r="U1205" s="102" t="s">
        <v>432</v>
      </c>
    </row>
    <row r="1206" spans="1:21">
      <c r="A1206" t="s">
        <v>430</v>
      </c>
      <c r="B1206" s="65">
        <v>45834</v>
      </c>
      <c r="C1206" s="102">
        <v>5400255114</v>
      </c>
      <c r="D1206" s="66" t="s">
        <v>447</v>
      </c>
      <c r="F1206" s="102" t="s">
        <v>65</v>
      </c>
      <c r="I1206" s="66" t="s">
        <v>432</v>
      </c>
      <c r="K1206" s="103">
        <v>0.34375</v>
      </c>
      <c r="O1206" s="103">
        <v>0.34375</v>
      </c>
      <c r="P1206" s="103"/>
      <c r="R1206" s="103"/>
      <c r="S1206" s="102" t="s">
        <v>433</v>
      </c>
      <c r="T1206" s="102" t="s">
        <v>67</v>
      </c>
      <c r="U1206" s="102" t="s">
        <v>432</v>
      </c>
    </row>
    <row r="1207" spans="1:21">
      <c r="A1207" t="s">
        <v>430</v>
      </c>
      <c r="B1207" s="65">
        <v>45834</v>
      </c>
      <c r="C1207" s="102">
        <v>5400255114</v>
      </c>
      <c r="D1207" s="66" t="s">
        <v>448</v>
      </c>
      <c r="F1207" s="102" t="s">
        <v>66</v>
      </c>
      <c r="I1207" s="66" t="s">
        <v>432</v>
      </c>
      <c r="K1207" s="103">
        <v>0.30208333333333331</v>
      </c>
      <c r="O1207" s="103">
        <v>0.30208333333333331</v>
      </c>
      <c r="P1207" s="103"/>
      <c r="R1207" s="103"/>
      <c r="S1207" s="102" t="s">
        <v>433</v>
      </c>
      <c r="T1207" s="102" t="s">
        <v>67</v>
      </c>
      <c r="U1207" s="102" t="s">
        <v>432</v>
      </c>
    </row>
    <row r="1208" spans="1:21">
      <c r="A1208" t="s">
        <v>430</v>
      </c>
      <c r="B1208" s="65">
        <v>45834</v>
      </c>
      <c r="C1208" s="102">
        <v>5400255112</v>
      </c>
      <c r="D1208" s="66" t="s">
        <v>451</v>
      </c>
      <c r="F1208" s="102" t="s">
        <v>72</v>
      </c>
      <c r="I1208" s="66" t="s">
        <v>432</v>
      </c>
      <c r="J1208" s="103"/>
      <c r="K1208" s="103">
        <v>0.125</v>
      </c>
      <c r="O1208" s="103">
        <v>0.125</v>
      </c>
      <c r="P1208" s="103"/>
      <c r="S1208" s="102" t="s">
        <v>433</v>
      </c>
      <c r="T1208" s="102" t="s">
        <v>60</v>
      </c>
      <c r="U1208" s="102" t="s">
        <v>432</v>
      </c>
    </row>
    <row r="1209" spans="1:21">
      <c r="A1209" t="s">
        <v>430</v>
      </c>
      <c r="B1209" s="65">
        <v>45834</v>
      </c>
      <c r="C1209" s="102">
        <v>5400255112</v>
      </c>
      <c r="D1209" s="66" t="s">
        <v>452</v>
      </c>
      <c r="F1209" s="102" t="s">
        <v>73</v>
      </c>
      <c r="I1209" s="66" t="s">
        <v>432</v>
      </c>
      <c r="J1209" s="103"/>
      <c r="K1209" s="103">
        <v>0.125</v>
      </c>
      <c r="O1209" s="103">
        <v>0.125</v>
      </c>
      <c r="P1209" s="103"/>
      <c r="S1209" s="102" t="s">
        <v>433</v>
      </c>
      <c r="T1209" s="102" t="s">
        <v>60</v>
      </c>
      <c r="U1209" s="102" t="s">
        <v>432</v>
      </c>
    </row>
    <row r="1210" spans="1:21">
      <c r="A1210" t="s">
        <v>430</v>
      </c>
      <c r="B1210" s="65">
        <v>45834</v>
      </c>
      <c r="C1210" s="102">
        <v>5400255112</v>
      </c>
      <c r="D1210" s="66" t="s">
        <v>452</v>
      </c>
      <c r="F1210" s="102" t="s">
        <v>73</v>
      </c>
      <c r="I1210" s="66" t="s">
        <v>432</v>
      </c>
      <c r="J1210" s="103"/>
      <c r="K1210" s="103">
        <v>5.2083333333333343E-2</v>
      </c>
      <c r="O1210" s="103">
        <v>5.2083333333333343E-2</v>
      </c>
      <c r="P1210" s="103"/>
      <c r="S1210" s="102" t="s">
        <v>433</v>
      </c>
      <c r="T1210" s="102" t="s">
        <v>60</v>
      </c>
      <c r="U1210" s="102" t="s">
        <v>432</v>
      </c>
    </row>
    <row r="1211" spans="1:21">
      <c r="A1211" t="s">
        <v>430</v>
      </c>
      <c r="B1211" s="65">
        <v>45834</v>
      </c>
      <c r="C1211" s="102">
        <v>5400257025</v>
      </c>
      <c r="D1211" s="66" t="s">
        <v>452</v>
      </c>
      <c r="F1211" s="102" t="s">
        <v>73</v>
      </c>
      <c r="I1211" s="66" t="s">
        <v>432</v>
      </c>
      <c r="K1211" s="103">
        <v>0.16666666666666671</v>
      </c>
      <c r="O1211" s="103">
        <v>0.16666666666666671</v>
      </c>
      <c r="P1211" s="103"/>
      <c r="S1211" s="102" t="s">
        <v>433</v>
      </c>
      <c r="T1211" s="102" t="s">
        <v>241</v>
      </c>
      <c r="U1211" s="102" t="s">
        <v>432</v>
      </c>
    </row>
    <row r="1212" spans="1:21">
      <c r="A1212" t="s">
        <v>430</v>
      </c>
      <c r="B1212" s="65">
        <v>45834</v>
      </c>
      <c r="C1212" s="102">
        <v>5400257025</v>
      </c>
      <c r="D1212" s="66" t="s">
        <v>442</v>
      </c>
      <c r="F1212" s="102" t="s">
        <v>57</v>
      </c>
      <c r="I1212" s="66" t="s">
        <v>432</v>
      </c>
      <c r="K1212" s="103">
        <v>0.125</v>
      </c>
      <c r="O1212" s="103">
        <v>0.125</v>
      </c>
      <c r="P1212" s="103"/>
      <c r="S1212" s="102" t="s">
        <v>433</v>
      </c>
      <c r="T1212" s="102" t="s">
        <v>241</v>
      </c>
      <c r="U1212" s="102" t="s">
        <v>432</v>
      </c>
    </row>
    <row r="1213" spans="1:21">
      <c r="A1213" t="s">
        <v>430</v>
      </c>
      <c r="B1213" s="65">
        <v>45834</v>
      </c>
      <c r="C1213" s="102">
        <v>5400256318</v>
      </c>
      <c r="D1213" s="66" t="s">
        <v>449</v>
      </c>
      <c r="F1213" s="102" t="s">
        <v>68</v>
      </c>
      <c r="I1213" s="66" t="s">
        <v>432</v>
      </c>
      <c r="J1213" s="103"/>
      <c r="K1213" s="103">
        <v>0.30208333333333331</v>
      </c>
      <c r="O1213" s="103">
        <v>0.30208333333333331</v>
      </c>
      <c r="P1213" s="103"/>
      <c r="S1213" s="102" t="s">
        <v>433</v>
      </c>
      <c r="T1213" s="102" t="s">
        <v>202</v>
      </c>
      <c r="U1213" s="102" t="s">
        <v>432</v>
      </c>
    </row>
    <row r="1214" spans="1:21">
      <c r="A1214" t="s">
        <v>430</v>
      </c>
      <c r="B1214" s="65">
        <v>45834</v>
      </c>
      <c r="C1214" s="102">
        <v>5400256318</v>
      </c>
      <c r="D1214" s="66" t="s">
        <v>450</v>
      </c>
      <c r="F1214" s="102" t="s">
        <v>69</v>
      </c>
      <c r="I1214" s="66" t="s">
        <v>432</v>
      </c>
      <c r="J1214" s="103"/>
      <c r="K1214" s="103">
        <v>0.30208333333333331</v>
      </c>
      <c r="O1214" s="103">
        <v>0.30208333333333331</v>
      </c>
      <c r="P1214" s="103"/>
      <c r="S1214" s="102" t="s">
        <v>433</v>
      </c>
      <c r="T1214" s="102" t="s">
        <v>202</v>
      </c>
      <c r="U1214" s="102" t="s">
        <v>432</v>
      </c>
    </row>
    <row r="1215" spans="1:21">
      <c r="A1215" t="s">
        <v>430</v>
      </c>
      <c r="B1215" s="65">
        <v>45834</v>
      </c>
      <c r="C1215" s="102">
        <v>5400243313</v>
      </c>
      <c r="D1215" s="66" t="s">
        <v>457</v>
      </c>
      <c r="F1215" s="102" t="s">
        <v>82</v>
      </c>
      <c r="I1215" s="66" t="s">
        <v>432</v>
      </c>
      <c r="J1215" s="103"/>
      <c r="K1215" s="103">
        <v>0.34375</v>
      </c>
      <c r="O1215" s="103">
        <v>0.34375</v>
      </c>
      <c r="P1215" s="103"/>
      <c r="S1215" s="102" t="s">
        <v>433</v>
      </c>
      <c r="T1215" s="102" t="s">
        <v>145</v>
      </c>
      <c r="U1215" s="102" t="s">
        <v>432</v>
      </c>
    </row>
    <row r="1216" spans="1:21">
      <c r="A1216" t="s">
        <v>430</v>
      </c>
      <c r="B1216" s="65">
        <v>45834</v>
      </c>
      <c r="C1216" s="102">
        <v>5400243313</v>
      </c>
      <c r="D1216" s="66" t="s">
        <v>461</v>
      </c>
      <c r="F1216" s="102" t="s">
        <v>88</v>
      </c>
      <c r="I1216" s="66" t="s">
        <v>432</v>
      </c>
      <c r="J1216" s="103"/>
      <c r="K1216" s="103">
        <v>0.34375</v>
      </c>
      <c r="O1216" s="103">
        <v>0.34375</v>
      </c>
      <c r="P1216" s="103"/>
      <c r="S1216" s="102" t="s">
        <v>433</v>
      </c>
      <c r="T1216" s="102" t="s">
        <v>145</v>
      </c>
      <c r="U1216" s="102" t="s">
        <v>432</v>
      </c>
    </row>
    <row r="1217" spans="1:21">
      <c r="A1217" t="s">
        <v>430</v>
      </c>
      <c r="B1217" s="65">
        <v>45834</v>
      </c>
      <c r="C1217" s="102">
        <v>5400255117</v>
      </c>
      <c r="D1217" s="66" t="s">
        <v>444</v>
      </c>
      <c r="F1217" s="102" t="s">
        <v>59</v>
      </c>
      <c r="I1217" s="66" t="s">
        <v>432</v>
      </c>
      <c r="J1217" s="103"/>
      <c r="K1217" s="103">
        <v>0.30208333333333331</v>
      </c>
      <c r="O1217" s="103">
        <v>0.30208333333333331</v>
      </c>
      <c r="Q1217" s="103"/>
      <c r="S1217" s="102" t="s">
        <v>433</v>
      </c>
      <c r="T1217" s="102" t="s">
        <v>71</v>
      </c>
      <c r="U1217" s="102" t="s">
        <v>432</v>
      </c>
    </row>
    <row r="1218" spans="1:21">
      <c r="A1218" t="s">
        <v>430</v>
      </c>
      <c r="B1218" s="65">
        <v>45834</v>
      </c>
      <c r="C1218" s="102">
        <v>5400255117</v>
      </c>
      <c r="D1218" s="66" t="s">
        <v>456</v>
      </c>
      <c r="F1218" s="102" t="s">
        <v>81</v>
      </c>
      <c r="I1218" s="66" t="s">
        <v>432</v>
      </c>
      <c r="J1218" s="103"/>
      <c r="K1218" s="103">
        <v>0.30208333333333331</v>
      </c>
      <c r="O1218" s="103">
        <v>0.30208333333333331</v>
      </c>
      <c r="Q1218" s="103"/>
      <c r="S1218" s="102" t="s">
        <v>433</v>
      </c>
      <c r="T1218" s="102" t="s">
        <v>71</v>
      </c>
      <c r="U1218" s="102" t="s">
        <v>432</v>
      </c>
    </row>
    <row r="1219" spans="1:21">
      <c r="A1219" t="s">
        <v>430</v>
      </c>
      <c r="B1219" s="65">
        <v>45834</v>
      </c>
      <c r="C1219" s="102">
        <v>5400252220</v>
      </c>
      <c r="D1219" s="66" t="s">
        <v>442</v>
      </c>
      <c r="F1219" s="102" t="s">
        <v>57</v>
      </c>
      <c r="I1219" s="66" t="s">
        <v>432</v>
      </c>
      <c r="J1219" s="103"/>
      <c r="K1219" s="103">
        <v>8.3333333333333329E-2</v>
      </c>
      <c r="O1219" s="103">
        <v>8.3333333333333329E-2</v>
      </c>
      <c r="Q1219" s="103"/>
      <c r="S1219" s="102" t="s">
        <v>433</v>
      </c>
      <c r="T1219" s="102" t="s">
        <v>242</v>
      </c>
      <c r="U1219" s="102" t="s">
        <v>432</v>
      </c>
    </row>
    <row r="1220" spans="1:21">
      <c r="A1220" t="s">
        <v>430</v>
      </c>
      <c r="B1220" s="65">
        <v>45834</v>
      </c>
      <c r="C1220" s="102">
        <v>5400253508</v>
      </c>
      <c r="D1220" s="66" t="s">
        <v>442</v>
      </c>
      <c r="F1220" s="102" t="s">
        <v>57</v>
      </c>
      <c r="I1220" s="66" t="s">
        <v>432</v>
      </c>
      <c r="J1220" s="103"/>
      <c r="K1220" s="103">
        <v>9.375E-2</v>
      </c>
      <c r="O1220" s="103">
        <v>9.375E-2</v>
      </c>
      <c r="S1220" s="102" t="s">
        <v>433</v>
      </c>
      <c r="T1220" s="102" t="s">
        <v>166</v>
      </c>
      <c r="U1220" s="102" t="s">
        <v>432</v>
      </c>
    </row>
    <row r="1221" spans="1:21">
      <c r="A1221" t="s">
        <v>430</v>
      </c>
      <c r="B1221" s="65">
        <v>45834</v>
      </c>
      <c r="C1221" s="102">
        <v>5400253508</v>
      </c>
      <c r="D1221" s="66" t="s">
        <v>437</v>
      </c>
      <c r="F1221" s="102" t="s">
        <v>51</v>
      </c>
      <c r="I1221" s="66" t="s">
        <v>432</v>
      </c>
      <c r="J1221" s="103"/>
      <c r="K1221" s="103">
        <v>9.375E-2</v>
      </c>
      <c r="O1221" s="103">
        <v>9.375E-2</v>
      </c>
      <c r="S1221" s="102" t="s">
        <v>433</v>
      </c>
      <c r="T1221" s="102" t="s">
        <v>166</v>
      </c>
      <c r="U1221" s="102" t="s">
        <v>432</v>
      </c>
    </row>
    <row r="1222" spans="1:21">
      <c r="A1222" t="s">
        <v>430</v>
      </c>
      <c r="B1222" s="65">
        <v>45834</v>
      </c>
      <c r="C1222" s="102">
        <v>5400255112</v>
      </c>
      <c r="D1222" s="66" t="s">
        <v>475</v>
      </c>
      <c r="F1222" s="102" t="s">
        <v>110</v>
      </c>
      <c r="I1222" s="66" t="s">
        <v>432</v>
      </c>
      <c r="J1222" s="103"/>
      <c r="K1222" s="103">
        <v>0.34375</v>
      </c>
      <c r="O1222" s="103">
        <v>0.34375</v>
      </c>
      <c r="S1222" s="102" t="s">
        <v>433</v>
      </c>
      <c r="T1222" s="102" t="s">
        <v>60</v>
      </c>
      <c r="U1222" s="102" t="s">
        <v>432</v>
      </c>
    </row>
    <row r="1223" spans="1:21">
      <c r="A1223" t="s">
        <v>430</v>
      </c>
      <c r="B1223" s="65">
        <v>45834</v>
      </c>
      <c r="C1223" s="102">
        <v>5400255112</v>
      </c>
      <c r="D1223" s="66" t="s">
        <v>486</v>
      </c>
      <c r="F1223" s="102" t="s">
        <v>157</v>
      </c>
      <c r="I1223" s="66" t="s">
        <v>432</v>
      </c>
      <c r="J1223" s="103"/>
      <c r="K1223" s="103">
        <v>0.30208333333333331</v>
      </c>
      <c r="O1223" s="103">
        <v>0.30208333333333331</v>
      </c>
      <c r="R1223" s="103"/>
      <c r="S1223" s="102" t="s">
        <v>433</v>
      </c>
      <c r="T1223" s="102" t="s">
        <v>60</v>
      </c>
      <c r="U1223" s="102" t="s">
        <v>432</v>
      </c>
    </row>
    <row r="1224" spans="1:21">
      <c r="A1224" t="s">
        <v>430</v>
      </c>
      <c r="B1224" s="65">
        <v>45834</v>
      </c>
      <c r="C1224" s="102">
        <v>5400256149</v>
      </c>
      <c r="D1224" s="66" t="s">
        <v>460</v>
      </c>
      <c r="F1224" s="102" t="s">
        <v>87</v>
      </c>
      <c r="I1224" s="66" t="s">
        <v>432</v>
      </c>
      <c r="J1224" s="103"/>
      <c r="K1224" s="103">
        <v>8.3333333333333329E-2</v>
      </c>
      <c r="M1224" s="103"/>
      <c r="O1224" s="103">
        <v>8.3333333333333329E-2</v>
      </c>
      <c r="R1224" s="103"/>
      <c r="S1224" s="102" t="s">
        <v>433</v>
      </c>
      <c r="T1224" s="102" t="s">
        <v>229</v>
      </c>
      <c r="U1224" s="102" t="s">
        <v>432</v>
      </c>
    </row>
    <row r="1225" spans="1:21">
      <c r="A1225" t="s">
        <v>430</v>
      </c>
      <c r="B1225" s="65">
        <v>45834</v>
      </c>
      <c r="C1225" s="102">
        <v>5400256149</v>
      </c>
      <c r="D1225" s="66" t="s">
        <v>464</v>
      </c>
      <c r="F1225" s="102" t="s">
        <v>94</v>
      </c>
      <c r="I1225" s="66" t="s">
        <v>432</v>
      </c>
      <c r="J1225" s="103"/>
      <c r="K1225" s="103">
        <v>8.3333333333333329E-2</v>
      </c>
      <c r="M1225" s="103"/>
      <c r="O1225" s="103">
        <v>8.3333333333333329E-2</v>
      </c>
      <c r="R1225" s="103"/>
      <c r="S1225" s="102" t="s">
        <v>433</v>
      </c>
      <c r="T1225" s="102" t="s">
        <v>229</v>
      </c>
      <c r="U1225" s="102" t="s">
        <v>432</v>
      </c>
    </row>
    <row r="1226" spans="1:21">
      <c r="A1226" t="s">
        <v>430</v>
      </c>
      <c r="B1226" s="65">
        <v>45834</v>
      </c>
      <c r="C1226" s="102">
        <v>5400256149</v>
      </c>
      <c r="D1226" s="66" t="s">
        <v>469</v>
      </c>
      <c r="F1226" s="102" t="s">
        <v>102</v>
      </c>
      <c r="I1226" s="66" t="s">
        <v>432</v>
      </c>
      <c r="J1226" s="103"/>
      <c r="K1226" s="103">
        <v>8.3333333333333329E-2</v>
      </c>
      <c r="O1226" s="103">
        <v>8.3333333333333329E-2</v>
      </c>
      <c r="R1226" s="103"/>
      <c r="S1226" s="102" t="s">
        <v>433</v>
      </c>
      <c r="T1226" s="102" t="s">
        <v>229</v>
      </c>
      <c r="U1226" s="102" t="s">
        <v>432</v>
      </c>
    </row>
    <row r="1227" spans="1:21">
      <c r="A1227" t="s">
        <v>430</v>
      </c>
      <c r="B1227" s="65">
        <v>45834</v>
      </c>
      <c r="C1227" s="102">
        <v>5400256149</v>
      </c>
      <c r="D1227" s="66" t="s">
        <v>438</v>
      </c>
      <c r="F1227" s="102" t="s">
        <v>52</v>
      </c>
      <c r="I1227" s="66" t="s">
        <v>432</v>
      </c>
      <c r="J1227" s="103"/>
      <c r="K1227" s="103">
        <v>8.3333333333333329E-2</v>
      </c>
      <c r="O1227" s="103">
        <v>8.3333333333333329E-2</v>
      </c>
      <c r="R1227" s="103"/>
      <c r="S1227" s="102" t="s">
        <v>433</v>
      </c>
      <c r="T1227" s="102" t="s">
        <v>229</v>
      </c>
      <c r="U1227" s="102" t="s">
        <v>432</v>
      </c>
    </row>
    <row r="1228" spans="1:21">
      <c r="A1228" t="s">
        <v>430</v>
      </c>
      <c r="B1228" s="65">
        <v>45834</v>
      </c>
      <c r="C1228" s="102">
        <v>5400256149</v>
      </c>
      <c r="D1228" s="66" t="s">
        <v>468</v>
      </c>
      <c r="F1228" s="102" t="s">
        <v>100</v>
      </c>
      <c r="I1228" s="66" t="s">
        <v>432</v>
      </c>
      <c r="J1228" s="103"/>
      <c r="K1228" s="103">
        <v>8.3333333333333329E-2</v>
      </c>
      <c r="O1228" s="103">
        <v>8.3333333333333329E-2</v>
      </c>
      <c r="R1228" s="103"/>
      <c r="S1228" s="102" t="s">
        <v>433</v>
      </c>
      <c r="T1228" s="102" t="s">
        <v>229</v>
      </c>
      <c r="U1228" s="102" t="s">
        <v>432</v>
      </c>
    </row>
    <row r="1229" spans="1:21">
      <c r="A1229" t="s">
        <v>430</v>
      </c>
      <c r="B1229" s="65">
        <v>45834</v>
      </c>
      <c r="C1229" s="102">
        <v>5400256149</v>
      </c>
      <c r="D1229" s="66" t="s">
        <v>470</v>
      </c>
      <c r="F1229" s="102" t="s">
        <v>103</v>
      </c>
      <c r="I1229" s="66" t="s">
        <v>432</v>
      </c>
      <c r="J1229" s="103"/>
      <c r="K1229" s="103">
        <v>8.3333333333333329E-2</v>
      </c>
      <c r="O1229" s="103">
        <v>8.3333333333333329E-2</v>
      </c>
      <c r="R1229" s="103"/>
      <c r="S1229" s="102" t="s">
        <v>433</v>
      </c>
      <c r="T1229" s="102" t="s">
        <v>229</v>
      </c>
      <c r="U1229" s="102" t="s">
        <v>432</v>
      </c>
    </row>
    <row r="1230" spans="1:21">
      <c r="A1230" t="s">
        <v>430</v>
      </c>
      <c r="B1230" s="65">
        <v>45834</v>
      </c>
      <c r="C1230" s="102">
        <v>5400256149</v>
      </c>
      <c r="D1230" s="66" t="s">
        <v>472</v>
      </c>
      <c r="F1230" s="102" t="s">
        <v>107</v>
      </c>
      <c r="I1230" s="66" t="s">
        <v>432</v>
      </c>
      <c r="J1230" s="103"/>
      <c r="K1230" s="103">
        <v>8.3333333333333329E-2</v>
      </c>
      <c r="O1230" s="103">
        <v>8.3333333333333329E-2</v>
      </c>
      <c r="R1230" s="103"/>
      <c r="S1230" s="102" t="s">
        <v>433</v>
      </c>
      <c r="T1230" s="102" t="s">
        <v>229</v>
      </c>
      <c r="U1230" s="102" t="s">
        <v>432</v>
      </c>
    </row>
    <row r="1231" spans="1:21">
      <c r="A1231" t="s">
        <v>430</v>
      </c>
      <c r="B1231" s="65">
        <v>45834</v>
      </c>
      <c r="C1231" s="102">
        <v>5400255115</v>
      </c>
      <c r="D1231" s="66" t="s">
        <v>431</v>
      </c>
      <c r="F1231" s="102" t="s">
        <v>42</v>
      </c>
      <c r="I1231" s="66" t="s">
        <v>432</v>
      </c>
      <c r="J1231" s="103"/>
      <c r="K1231" s="103">
        <v>0.16666666666666671</v>
      </c>
      <c r="O1231" s="103">
        <v>0.16666666666666671</v>
      </c>
      <c r="R1231" s="103"/>
      <c r="S1231" s="102" t="s">
        <v>433</v>
      </c>
      <c r="T1231" s="102" t="s">
        <v>95</v>
      </c>
      <c r="U1231" s="102" t="s">
        <v>432</v>
      </c>
    </row>
    <row r="1232" spans="1:21">
      <c r="A1232" t="s">
        <v>430</v>
      </c>
      <c r="B1232" s="65">
        <v>45834</v>
      </c>
      <c r="C1232" s="102">
        <v>5400255115</v>
      </c>
      <c r="D1232" s="66" t="s">
        <v>460</v>
      </c>
      <c r="F1232" s="102" t="s">
        <v>87</v>
      </c>
      <c r="I1232" s="66" t="s">
        <v>432</v>
      </c>
      <c r="J1232" s="103"/>
      <c r="K1232" s="103">
        <v>0.16666666666666671</v>
      </c>
      <c r="O1232" s="103">
        <v>0.16666666666666671</v>
      </c>
      <c r="R1232" s="103"/>
      <c r="S1232" s="102" t="s">
        <v>433</v>
      </c>
      <c r="T1232" s="102" t="s">
        <v>95</v>
      </c>
      <c r="U1232" s="102" t="s">
        <v>432</v>
      </c>
    </row>
    <row r="1233" spans="1:21">
      <c r="A1233" t="s">
        <v>430</v>
      </c>
      <c r="B1233" s="65">
        <v>45834</v>
      </c>
      <c r="C1233" s="102">
        <v>5400257994</v>
      </c>
      <c r="D1233" s="66" t="s">
        <v>431</v>
      </c>
      <c r="F1233" s="102" t="s">
        <v>42</v>
      </c>
      <c r="I1233" s="66" t="s">
        <v>432</v>
      </c>
      <c r="J1233" s="103"/>
      <c r="K1233" s="103">
        <v>9.375E-2</v>
      </c>
      <c r="M1233" s="103"/>
      <c r="O1233" s="103">
        <v>9.375E-2</v>
      </c>
      <c r="S1233" s="102" t="s">
        <v>433</v>
      </c>
      <c r="T1233" s="102" t="s">
        <v>243</v>
      </c>
      <c r="U1233" s="102" t="s">
        <v>432</v>
      </c>
    </row>
    <row r="1234" spans="1:21">
      <c r="A1234" t="s">
        <v>430</v>
      </c>
      <c r="B1234" s="65">
        <v>45834</v>
      </c>
      <c r="C1234" s="102">
        <v>5400257994</v>
      </c>
      <c r="D1234" s="66" t="s">
        <v>460</v>
      </c>
      <c r="F1234" s="102" t="s">
        <v>87</v>
      </c>
      <c r="I1234" s="66" t="s">
        <v>432</v>
      </c>
      <c r="J1234" s="103"/>
      <c r="K1234" s="103">
        <v>9.375E-2</v>
      </c>
      <c r="M1234" s="103"/>
      <c r="O1234" s="103">
        <v>9.375E-2</v>
      </c>
      <c r="S1234" s="102" t="s">
        <v>433</v>
      </c>
      <c r="T1234" s="102" t="s">
        <v>243</v>
      </c>
      <c r="U1234" s="102" t="s">
        <v>432</v>
      </c>
    </row>
    <row r="1235" spans="1:21">
      <c r="A1235" t="s">
        <v>430</v>
      </c>
      <c r="B1235" s="65">
        <v>45834</v>
      </c>
      <c r="C1235" s="102">
        <v>5400255118</v>
      </c>
      <c r="D1235" s="66" t="s">
        <v>465</v>
      </c>
      <c r="F1235" s="102" t="s">
        <v>96</v>
      </c>
      <c r="I1235" s="66" t="s">
        <v>432</v>
      </c>
      <c r="J1235" s="103"/>
      <c r="K1235" s="103">
        <v>0.21875</v>
      </c>
      <c r="O1235" s="103">
        <v>0.21875</v>
      </c>
      <c r="S1235" s="102" t="s">
        <v>433</v>
      </c>
      <c r="T1235" s="102" t="s">
        <v>98</v>
      </c>
      <c r="U1235" s="102" t="s">
        <v>432</v>
      </c>
    </row>
    <row r="1236" spans="1:21">
      <c r="A1236" t="s">
        <v>430</v>
      </c>
      <c r="B1236" s="65">
        <v>45834</v>
      </c>
      <c r="C1236" s="102">
        <v>5400255118</v>
      </c>
      <c r="D1236" s="66" t="s">
        <v>438</v>
      </c>
      <c r="F1236" s="102" t="s">
        <v>52</v>
      </c>
      <c r="I1236" s="66" t="s">
        <v>432</v>
      </c>
      <c r="J1236" s="103"/>
      <c r="K1236" s="103">
        <v>0.26041666666666669</v>
      </c>
      <c r="O1236" s="103">
        <v>0.26041666666666669</v>
      </c>
      <c r="S1236" s="102" t="s">
        <v>433</v>
      </c>
      <c r="T1236" s="102" t="s">
        <v>98</v>
      </c>
      <c r="U1236" s="102" t="s">
        <v>432</v>
      </c>
    </row>
    <row r="1237" spans="1:21">
      <c r="A1237" t="s">
        <v>430</v>
      </c>
      <c r="B1237" s="65">
        <v>45834</v>
      </c>
      <c r="C1237" s="102">
        <v>5400255113</v>
      </c>
      <c r="D1237" s="66" t="s">
        <v>469</v>
      </c>
      <c r="F1237" s="102" t="s">
        <v>102</v>
      </c>
      <c r="I1237" s="66" t="s">
        <v>432</v>
      </c>
      <c r="J1237" s="103"/>
      <c r="K1237" s="103">
        <v>0.21875</v>
      </c>
      <c r="O1237" s="103">
        <v>0.21875</v>
      </c>
      <c r="S1237" s="102" t="s">
        <v>433</v>
      </c>
      <c r="T1237" s="102" t="s">
        <v>104</v>
      </c>
      <c r="U1237" s="102" t="s">
        <v>432</v>
      </c>
    </row>
    <row r="1238" spans="1:21">
      <c r="A1238" t="s">
        <v>430</v>
      </c>
      <c r="B1238" s="65">
        <v>45834</v>
      </c>
      <c r="C1238" s="102">
        <v>5400255113</v>
      </c>
      <c r="D1238" s="66" t="s">
        <v>470</v>
      </c>
      <c r="F1238" s="102" t="s">
        <v>103</v>
      </c>
      <c r="I1238" s="66" t="s">
        <v>432</v>
      </c>
      <c r="J1238" s="103"/>
      <c r="K1238" s="103">
        <v>0.21875</v>
      </c>
      <c r="O1238" s="103">
        <v>0.21875</v>
      </c>
      <c r="S1238" s="102" t="s">
        <v>433</v>
      </c>
      <c r="T1238" s="102" t="s">
        <v>104</v>
      </c>
      <c r="U1238" s="102" t="s">
        <v>432</v>
      </c>
    </row>
    <row r="1239" spans="1:21">
      <c r="A1239" t="s">
        <v>430</v>
      </c>
      <c r="B1239" s="65">
        <v>45834</v>
      </c>
      <c r="C1239" s="102">
        <v>5400257401</v>
      </c>
      <c r="D1239" s="66" t="s">
        <v>467</v>
      </c>
      <c r="F1239" s="102" t="s">
        <v>99</v>
      </c>
      <c r="I1239" s="66" t="s">
        <v>432</v>
      </c>
      <c r="J1239" s="103"/>
      <c r="K1239" s="103">
        <v>0.30208333333333331</v>
      </c>
      <c r="O1239" s="103">
        <v>0.30208333333333331</v>
      </c>
      <c r="S1239" s="102" t="s">
        <v>433</v>
      </c>
      <c r="T1239" s="102" t="s">
        <v>244</v>
      </c>
      <c r="U1239" s="102" t="s">
        <v>432</v>
      </c>
    </row>
    <row r="1240" spans="1:21">
      <c r="A1240" t="s">
        <v>430</v>
      </c>
      <c r="B1240" s="65">
        <v>45834</v>
      </c>
      <c r="C1240" s="102">
        <v>5400257401</v>
      </c>
      <c r="D1240" s="66" t="s">
        <v>466</v>
      </c>
      <c r="F1240" s="102" t="s">
        <v>97</v>
      </c>
      <c r="I1240" s="66" t="s">
        <v>432</v>
      </c>
      <c r="J1240" s="103"/>
      <c r="K1240" s="103">
        <v>0.30208333333333331</v>
      </c>
      <c r="O1240" s="103">
        <v>0.30208333333333331</v>
      </c>
      <c r="S1240" s="102" t="s">
        <v>433</v>
      </c>
      <c r="T1240" s="102" t="s">
        <v>244</v>
      </c>
      <c r="U1240" s="102" t="s">
        <v>432</v>
      </c>
    </row>
    <row r="1241" spans="1:21">
      <c r="A1241" t="s">
        <v>430</v>
      </c>
      <c r="B1241" s="65">
        <v>45834</v>
      </c>
      <c r="C1241" s="102">
        <v>5400255115</v>
      </c>
      <c r="D1241" s="66" t="s">
        <v>464</v>
      </c>
      <c r="F1241" s="102" t="s">
        <v>94</v>
      </c>
      <c r="I1241" s="66" t="s">
        <v>432</v>
      </c>
      <c r="K1241" s="103">
        <v>0.26041666666666669</v>
      </c>
      <c r="N1241" s="103"/>
      <c r="O1241" s="103">
        <v>0.26041666666666669</v>
      </c>
      <c r="S1241" s="102" t="s">
        <v>433</v>
      </c>
      <c r="T1241" s="102" t="s">
        <v>95</v>
      </c>
      <c r="U1241" s="102" t="s">
        <v>432</v>
      </c>
    </row>
    <row r="1242" spans="1:21">
      <c r="A1242" t="s">
        <v>430</v>
      </c>
      <c r="B1242" s="65">
        <v>45834</v>
      </c>
      <c r="C1242" s="102">
        <v>5400255115</v>
      </c>
      <c r="D1242" s="66" t="s">
        <v>468</v>
      </c>
      <c r="F1242" s="102" t="s">
        <v>100</v>
      </c>
      <c r="I1242" s="66" t="s">
        <v>432</v>
      </c>
      <c r="K1242" s="103">
        <v>0.21875</v>
      </c>
      <c r="N1242" s="103"/>
      <c r="O1242" s="103">
        <v>0.21875</v>
      </c>
      <c r="S1242" s="102" t="s">
        <v>433</v>
      </c>
      <c r="T1242" s="102" t="s">
        <v>95</v>
      </c>
      <c r="U1242" s="102" t="s">
        <v>432</v>
      </c>
    </row>
    <row r="1243" spans="1:21">
      <c r="A1243" t="s">
        <v>430</v>
      </c>
      <c r="B1243" s="65">
        <v>45834</v>
      </c>
      <c r="C1243" s="102">
        <v>404</v>
      </c>
      <c r="D1243" s="66" t="s">
        <v>472</v>
      </c>
      <c r="F1243" s="102" t="s">
        <v>107</v>
      </c>
      <c r="I1243" s="66" t="s">
        <v>432</v>
      </c>
      <c r="J1243" s="103">
        <v>4.1666666666666657E-2</v>
      </c>
      <c r="K1243" s="103"/>
      <c r="N1243" s="103"/>
      <c r="O1243" s="103">
        <v>4.1666666666666657E-2</v>
      </c>
      <c r="S1243" s="102" t="s">
        <v>433</v>
      </c>
      <c r="T1243" s="102" t="s">
        <v>62</v>
      </c>
      <c r="U1243" s="102" t="s">
        <v>432</v>
      </c>
    </row>
    <row r="1244" spans="1:21">
      <c r="A1244" t="s">
        <v>430</v>
      </c>
      <c r="B1244" s="65">
        <v>45834</v>
      </c>
      <c r="C1244" s="102" t="s">
        <v>294</v>
      </c>
      <c r="D1244" s="66" t="s">
        <v>472</v>
      </c>
      <c r="F1244" s="102" t="s">
        <v>107</v>
      </c>
      <c r="I1244" s="66" t="s">
        <v>432</v>
      </c>
      <c r="K1244" s="103">
        <v>0.34375</v>
      </c>
      <c r="M1244" s="103">
        <v>2.0833333333333329E-2</v>
      </c>
      <c r="N1244" s="103"/>
      <c r="O1244" s="103">
        <v>0.36458333333333331</v>
      </c>
      <c r="S1244" s="102" t="s">
        <v>433</v>
      </c>
      <c r="T1244" s="102" t="s">
        <v>156</v>
      </c>
      <c r="U1244" s="102" t="s">
        <v>432</v>
      </c>
    </row>
    <row r="1245" spans="1:21">
      <c r="A1245" t="s">
        <v>430</v>
      </c>
      <c r="B1245" s="65">
        <v>45834</v>
      </c>
      <c r="C1245" s="102">
        <v>5400254373</v>
      </c>
      <c r="D1245" s="66" t="s">
        <v>471</v>
      </c>
      <c r="F1245" s="102" t="s">
        <v>105</v>
      </c>
      <c r="I1245" s="66" t="s">
        <v>432</v>
      </c>
      <c r="K1245" s="103">
        <v>0.34375</v>
      </c>
      <c r="N1245" s="103"/>
      <c r="O1245" s="103">
        <v>0.34375</v>
      </c>
      <c r="S1245" s="102" t="s">
        <v>433</v>
      </c>
      <c r="T1245" s="102" t="s">
        <v>151</v>
      </c>
      <c r="U1245" s="102" t="s">
        <v>432</v>
      </c>
    </row>
    <row r="1246" spans="1:21">
      <c r="A1246" t="s">
        <v>430</v>
      </c>
      <c r="B1246" s="65">
        <v>45834</v>
      </c>
      <c r="C1246" s="102">
        <v>5400254373</v>
      </c>
      <c r="D1246" s="66" t="s">
        <v>454</v>
      </c>
      <c r="F1246" s="102" t="s">
        <v>77</v>
      </c>
      <c r="I1246" s="66" t="s">
        <v>432</v>
      </c>
      <c r="K1246" s="103">
        <v>0.34375</v>
      </c>
      <c r="N1246" s="103"/>
      <c r="O1246" s="103">
        <v>0.34375</v>
      </c>
      <c r="S1246" s="102" t="s">
        <v>433</v>
      </c>
      <c r="T1246" s="102" t="s">
        <v>151</v>
      </c>
      <c r="U1246" s="102" t="s">
        <v>432</v>
      </c>
    </row>
    <row r="1247" spans="1:21">
      <c r="A1247" t="s">
        <v>430</v>
      </c>
      <c r="B1247" s="65">
        <v>45834</v>
      </c>
      <c r="C1247" s="102">
        <v>404</v>
      </c>
      <c r="D1247" s="66" t="s">
        <v>473</v>
      </c>
      <c r="F1247" s="102" t="s">
        <v>108</v>
      </c>
      <c r="I1247" s="66" t="s">
        <v>432</v>
      </c>
      <c r="K1247" s="103"/>
      <c r="N1247" s="103"/>
      <c r="O1247" s="103">
        <v>0.34375</v>
      </c>
      <c r="Q1247" s="103">
        <v>0.34375</v>
      </c>
      <c r="S1247" s="102" t="s">
        <v>433</v>
      </c>
      <c r="T1247" s="102" t="s">
        <v>22</v>
      </c>
      <c r="U1247" s="102" t="s">
        <v>432</v>
      </c>
    </row>
    <row r="1248" spans="1:21">
      <c r="A1248" t="s">
        <v>430</v>
      </c>
      <c r="B1248" s="65">
        <v>45834</v>
      </c>
      <c r="C1248" s="102">
        <v>404</v>
      </c>
      <c r="D1248" s="66" t="s">
        <v>443</v>
      </c>
      <c r="F1248" s="102" t="s">
        <v>58</v>
      </c>
      <c r="I1248" s="66" t="s">
        <v>432</v>
      </c>
      <c r="K1248" s="103"/>
      <c r="N1248" s="103"/>
      <c r="O1248" s="103">
        <v>0.34375</v>
      </c>
      <c r="Q1248" s="103">
        <v>0.34375</v>
      </c>
      <c r="S1248" s="102" t="s">
        <v>433</v>
      </c>
      <c r="T1248" s="102" t="s">
        <v>22</v>
      </c>
      <c r="U1248" s="102" t="s">
        <v>432</v>
      </c>
    </row>
    <row r="1249" spans="1:21">
      <c r="A1249" t="s">
        <v>430</v>
      </c>
      <c r="B1249" s="65">
        <v>45834</v>
      </c>
      <c r="C1249" s="102">
        <v>404</v>
      </c>
      <c r="D1249" s="66" t="s">
        <v>439</v>
      </c>
      <c r="F1249" s="102" t="s">
        <v>54</v>
      </c>
      <c r="I1249" s="66" t="s">
        <v>432</v>
      </c>
      <c r="K1249" s="103"/>
      <c r="N1249" s="103"/>
      <c r="O1249" s="103">
        <v>0.34375</v>
      </c>
      <c r="P1249" s="103"/>
      <c r="Q1249" s="103">
        <v>0.34375</v>
      </c>
      <c r="S1249" s="102" t="s">
        <v>433</v>
      </c>
      <c r="T1249" s="102" t="s">
        <v>22</v>
      </c>
      <c r="U1249" s="102" t="s">
        <v>432</v>
      </c>
    </row>
    <row r="1250" spans="1:21">
      <c r="A1250" t="s">
        <v>430</v>
      </c>
      <c r="B1250" s="65">
        <v>45834</v>
      </c>
      <c r="C1250" s="102">
        <v>404</v>
      </c>
      <c r="D1250" s="66" t="s">
        <v>455</v>
      </c>
      <c r="F1250" s="102" t="s">
        <v>78</v>
      </c>
      <c r="I1250" s="66" t="s">
        <v>432</v>
      </c>
      <c r="K1250" s="103"/>
      <c r="N1250" s="103"/>
      <c r="O1250" s="103">
        <v>0.34375</v>
      </c>
      <c r="P1250" s="103"/>
      <c r="Q1250" s="103">
        <v>0.34375</v>
      </c>
      <c r="S1250" s="102" t="s">
        <v>433</v>
      </c>
      <c r="T1250" s="102" t="s">
        <v>22</v>
      </c>
      <c r="U1250" s="102" t="s">
        <v>432</v>
      </c>
    </row>
    <row r="1251" spans="1:21">
      <c r="A1251" t="s">
        <v>430</v>
      </c>
      <c r="B1251" s="65">
        <v>45834</v>
      </c>
      <c r="C1251" s="102">
        <v>404</v>
      </c>
      <c r="D1251" s="66" t="s">
        <v>477</v>
      </c>
      <c r="F1251" s="102" t="s">
        <v>113</v>
      </c>
      <c r="I1251" s="66" t="s">
        <v>432</v>
      </c>
      <c r="K1251" s="103"/>
      <c r="N1251" s="103"/>
      <c r="O1251" s="103">
        <v>0.34375</v>
      </c>
      <c r="P1251" s="103"/>
      <c r="Q1251" s="103">
        <v>0.34375</v>
      </c>
      <c r="S1251" s="102" t="s">
        <v>433</v>
      </c>
      <c r="T1251" s="102" t="s">
        <v>22</v>
      </c>
      <c r="U1251" s="102" t="s">
        <v>432</v>
      </c>
    </row>
    <row r="1252" spans="1:21">
      <c r="A1252" t="s">
        <v>430</v>
      </c>
      <c r="B1252" s="65">
        <v>45834</v>
      </c>
      <c r="C1252" s="102">
        <v>404</v>
      </c>
      <c r="D1252" s="66" t="s">
        <v>456</v>
      </c>
      <c r="F1252" s="102" t="s">
        <v>81</v>
      </c>
      <c r="I1252" s="66" t="s">
        <v>432</v>
      </c>
      <c r="K1252" s="103"/>
      <c r="N1252" s="103"/>
      <c r="O1252" s="103">
        <v>4.1666666666666657E-2</v>
      </c>
      <c r="P1252" s="103">
        <v>4.1666666666666657E-2</v>
      </c>
      <c r="S1252" s="102" t="s">
        <v>433</v>
      </c>
      <c r="T1252" s="102" t="s">
        <v>48</v>
      </c>
      <c r="U1252" s="102" t="s">
        <v>432</v>
      </c>
    </row>
    <row r="1253" spans="1:21">
      <c r="A1253" t="s">
        <v>430</v>
      </c>
      <c r="B1253" s="65">
        <v>45834</v>
      </c>
      <c r="C1253" s="102">
        <v>404</v>
      </c>
      <c r="D1253" s="66" t="s">
        <v>453</v>
      </c>
      <c r="F1253" s="102" t="s">
        <v>75</v>
      </c>
      <c r="I1253" s="66" t="s">
        <v>432</v>
      </c>
      <c r="K1253" s="103"/>
      <c r="N1253" s="103"/>
      <c r="O1253" s="103">
        <v>4.1666666666666657E-2</v>
      </c>
      <c r="P1253" s="103">
        <v>4.1666666666666657E-2</v>
      </c>
      <c r="S1253" s="102" t="s">
        <v>433</v>
      </c>
      <c r="T1253" s="102" t="s">
        <v>48</v>
      </c>
      <c r="U1253" s="102" t="s">
        <v>432</v>
      </c>
    </row>
    <row r="1254" spans="1:21">
      <c r="A1254" t="s">
        <v>430</v>
      </c>
      <c r="B1254" s="65">
        <v>45834</v>
      </c>
      <c r="C1254" s="102">
        <v>404</v>
      </c>
      <c r="D1254" s="66" t="s">
        <v>467</v>
      </c>
      <c r="F1254" s="102" t="s">
        <v>99</v>
      </c>
      <c r="I1254" s="66" t="s">
        <v>432</v>
      </c>
      <c r="K1254" s="103"/>
      <c r="N1254" s="103"/>
      <c r="O1254" s="103">
        <v>4.1666666666666657E-2</v>
      </c>
      <c r="P1254" s="103">
        <v>4.1666666666666657E-2</v>
      </c>
      <c r="S1254" s="102" t="s">
        <v>433</v>
      </c>
      <c r="T1254" s="102" t="s">
        <v>48</v>
      </c>
      <c r="U1254" s="102" t="s">
        <v>432</v>
      </c>
    </row>
    <row r="1255" spans="1:21">
      <c r="A1255" t="s">
        <v>430</v>
      </c>
      <c r="B1255" s="65">
        <v>45834</v>
      </c>
      <c r="C1255" s="102">
        <v>404</v>
      </c>
      <c r="D1255" s="66" t="s">
        <v>466</v>
      </c>
      <c r="F1255" s="102" t="s">
        <v>97</v>
      </c>
      <c r="I1255" s="66" t="s">
        <v>432</v>
      </c>
      <c r="K1255" s="103"/>
      <c r="N1255" s="103"/>
      <c r="O1255" s="103">
        <v>4.1666666666666657E-2</v>
      </c>
      <c r="P1255" s="103">
        <v>4.1666666666666657E-2</v>
      </c>
      <c r="S1255" s="102" t="s">
        <v>433</v>
      </c>
      <c r="T1255" s="102" t="s">
        <v>48</v>
      </c>
      <c r="U1255" s="102" t="s">
        <v>432</v>
      </c>
    </row>
    <row r="1256" spans="1:21">
      <c r="A1256" t="s">
        <v>430</v>
      </c>
      <c r="B1256" s="65">
        <v>45834</v>
      </c>
      <c r="C1256" s="102">
        <v>404</v>
      </c>
      <c r="D1256" s="66" t="s">
        <v>434</v>
      </c>
      <c r="F1256" s="102" t="s">
        <v>43</v>
      </c>
      <c r="I1256" s="66" t="s">
        <v>432</v>
      </c>
      <c r="K1256" s="103"/>
      <c r="N1256" s="103"/>
      <c r="O1256" s="103">
        <v>4.1666666666666657E-2</v>
      </c>
      <c r="P1256" s="103">
        <v>4.1666666666666657E-2</v>
      </c>
      <c r="S1256" s="102" t="s">
        <v>433</v>
      </c>
      <c r="T1256" s="102" t="s">
        <v>48</v>
      </c>
      <c r="U1256" s="102" t="s">
        <v>432</v>
      </c>
    </row>
    <row r="1257" spans="1:21">
      <c r="A1257" t="s">
        <v>430</v>
      </c>
      <c r="B1257" s="65">
        <v>45834</v>
      </c>
      <c r="C1257" s="102">
        <v>404</v>
      </c>
      <c r="D1257" s="66" t="s">
        <v>444</v>
      </c>
      <c r="F1257" s="102" t="s">
        <v>59</v>
      </c>
      <c r="I1257" s="66" t="s">
        <v>432</v>
      </c>
      <c r="K1257" s="103"/>
      <c r="N1257" s="103"/>
      <c r="O1257" s="103">
        <v>4.1666666666666657E-2</v>
      </c>
      <c r="P1257" s="103">
        <v>4.1666666666666657E-2</v>
      </c>
      <c r="S1257" s="102" t="s">
        <v>433</v>
      </c>
      <c r="T1257" s="102" t="s">
        <v>48</v>
      </c>
      <c r="U1257" s="102" t="s">
        <v>432</v>
      </c>
    </row>
    <row r="1258" spans="1:21">
      <c r="A1258" t="s">
        <v>430</v>
      </c>
      <c r="B1258" s="65">
        <v>45834</v>
      </c>
      <c r="C1258" s="102">
        <v>404</v>
      </c>
      <c r="D1258" s="66" t="s">
        <v>448</v>
      </c>
      <c r="F1258" s="102" t="s">
        <v>66</v>
      </c>
      <c r="I1258" s="66" t="s">
        <v>432</v>
      </c>
      <c r="J1258" s="103"/>
      <c r="K1258" s="103"/>
      <c r="N1258" s="103"/>
      <c r="O1258" s="103">
        <v>4.1666666666666657E-2</v>
      </c>
      <c r="P1258" s="103">
        <v>4.1666666666666657E-2</v>
      </c>
      <c r="S1258" s="102" t="s">
        <v>433</v>
      </c>
      <c r="T1258" s="102" t="s">
        <v>48</v>
      </c>
      <c r="U1258" s="102" t="s">
        <v>432</v>
      </c>
    </row>
    <row r="1259" spans="1:21">
      <c r="A1259" t="s">
        <v>430</v>
      </c>
      <c r="B1259" s="65">
        <v>45834</v>
      </c>
      <c r="C1259" s="102">
        <v>404</v>
      </c>
      <c r="D1259" s="66" t="s">
        <v>468</v>
      </c>
      <c r="F1259" s="102" t="s">
        <v>100</v>
      </c>
      <c r="I1259" s="66" t="s">
        <v>432</v>
      </c>
      <c r="J1259" s="103"/>
      <c r="K1259" s="103"/>
      <c r="N1259" s="103"/>
      <c r="O1259" s="103">
        <v>4.1666666666666657E-2</v>
      </c>
      <c r="P1259" s="103">
        <v>4.1666666666666657E-2</v>
      </c>
      <c r="S1259" s="102" t="s">
        <v>433</v>
      </c>
      <c r="T1259" s="102" t="s">
        <v>48</v>
      </c>
      <c r="U1259" s="102" t="s">
        <v>432</v>
      </c>
    </row>
    <row r="1260" spans="1:21">
      <c r="A1260" t="s">
        <v>430</v>
      </c>
      <c r="B1260" s="65">
        <v>45834</v>
      </c>
      <c r="C1260" s="102">
        <v>404</v>
      </c>
      <c r="D1260" s="66" t="s">
        <v>486</v>
      </c>
      <c r="F1260" s="102" t="s">
        <v>157</v>
      </c>
      <c r="I1260" s="66" t="s">
        <v>432</v>
      </c>
      <c r="K1260" s="103"/>
      <c r="N1260" s="103"/>
      <c r="O1260" s="103">
        <v>4.1666666666666657E-2</v>
      </c>
      <c r="P1260" s="103">
        <v>4.1666666666666657E-2</v>
      </c>
      <c r="Q1260" s="103"/>
      <c r="S1260" s="102" t="s">
        <v>433</v>
      </c>
      <c r="T1260" s="102" t="s">
        <v>48</v>
      </c>
      <c r="U1260" s="102" t="s">
        <v>432</v>
      </c>
    </row>
    <row r="1261" spans="1:21">
      <c r="A1261" t="s">
        <v>430</v>
      </c>
      <c r="B1261" s="65">
        <v>45834</v>
      </c>
      <c r="C1261" s="102">
        <v>404</v>
      </c>
      <c r="D1261" s="66" t="s">
        <v>470</v>
      </c>
      <c r="F1261" s="102" t="s">
        <v>103</v>
      </c>
      <c r="I1261" s="66" t="s">
        <v>432</v>
      </c>
      <c r="K1261" s="103"/>
      <c r="N1261" s="103"/>
      <c r="O1261" s="103">
        <v>4.1666666666666657E-2</v>
      </c>
      <c r="P1261" s="103">
        <v>4.1666666666666657E-2</v>
      </c>
      <c r="Q1261" s="103"/>
      <c r="S1261" s="102" t="s">
        <v>433</v>
      </c>
      <c r="T1261" s="102" t="s">
        <v>48</v>
      </c>
      <c r="U1261" s="102" t="s">
        <v>432</v>
      </c>
    </row>
    <row r="1262" spans="1:21">
      <c r="A1262" t="s">
        <v>430</v>
      </c>
      <c r="B1262" s="65">
        <v>45834</v>
      </c>
      <c r="C1262" s="102">
        <v>404</v>
      </c>
      <c r="D1262" s="66" t="s">
        <v>465</v>
      </c>
      <c r="F1262" s="102" t="s">
        <v>96</v>
      </c>
      <c r="I1262" s="66" t="s">
        <v>432</v>
      </c>
      <c r="K1262" s="103"/>
      <c r="N1262" s="103"/>
      <c r="O1262" s="103">
        <v>4.1666666666666657E-2</v>
      </c>
      <c r="P1262" s="103">
        <v>4.1666666666666657E-2</v>
      </c>
      <c r="Q1262" s="103"/>
      <c r="S1262" s="102" t="s">
        <v>433</v>
      </c>
      <c r="T1262" s="102" t="s">
        <v>48</v>
      </c>
      <c r="U1262" s="102" t="s">
        <v>432</v>
      </c>
    </row>
    <row r="1263" spans="1:21">
      <c r="A1263" t="s">
        <v>430</v>
      </c>
      <c r="B1263" s="65">
        <v>45834</v>
      </c>
      <c r="C1263" s="102">
        <v>404</v>
      </c>
      <c r="D1263" s="66" t="s">
        <v>449</v>
      </c>
      <c r="F1263" s="102" t="s">
        <v>68</v>
      </c>
      <c r="I1263" s="66" t="s">
        <v>432</v>
      </c>
      <c r="K1263" s="103"/>
      <c r="N1263" s="103"/>
      <c r="O1263" s="103">
        <v>4.1666666666666657E-2</v>
      </c>
      <c r="P1263" s="103">
        <v>4.1666666666666657E-2</v>
      </c>
      <c r="Q1263" s="103"/>
      <c r="S1263" s="102" t="s">
        <v>433</v>
      </c>
      <c r="T1263" s="102" t="s">
        <v>48</v>
      </c>
      <c r="U1263" s="102" t="s">
        <v>432</v>
      </c>
    </row>
    <row r="1264" spans="1:21">
      <c r="A1264" t="s">
        <v>430</v>
      </c>
      <c r="B1264" s="65">
        <v>45834</v>
      </c>
      <c r="C1264" s="102">
        <v>404</v>
      </c>
      <c r="D1264" s="66" t="s">
        <v>450</v>
      </c>
      <c r="F1264" s="102" t="s">
        <v>69</v>
      </c>
      <c r="I1264" s="66" t="s">
        <v>432</v>
      </c>
      <c r="K1264" s="103"/>
      <c r="N1264" s="103"/>
      <c r="O1264" s="103">
        <v>4.1666666666666657E-2</v>
      </c>
      <c r="P1264" s="103">
        <v>4.1666666666666657E-2</v>
      </c>
      <c r="S1264" s="102" t="s">
        <v>433</v>
      </c>
      <c r="T1264" s="102" t="s">
        <v>48</v>
      </c>
      <c r="U1264" s="102" t="s">
        <v>432</v>
      </c>
    </row>
    <row r="1265" spans="1:21">
      <c r="A1265" t="s">
        <v>430</v>
      </c>
      <c r="B1265" s="65">
        <v>45834</v>
      </c>
      <c r="C1265" s="102">
        <v>404</v>
      </c>
      <c r="D1265" s="66" t="s">
        <v>469</v>
      </c>
      <c r="F1265" s="102" t="s">
        <v>102</v>
      </c>
      <c r="I1265" s="66" t="s">
        <v>432</v>
      </c>
      <c r="K1265" s="103"/>
      <c r="N1265" s="103"/>
      <c r="O1265" s="103">
        <v>4.1666666666666657E-2</v>
      </c>
      <c r="P1265" s="103">
        <v>4.1666666666666657E-2</v>
      </c>
      <c r="S1265" s="102" t="s">
        <v>433</v>
      </c>
      <c r="T1265" s="102" t="s">
        <v>48</v>
      </c>
      <c r="U1265" s="102" t="s">
        <v>432</v>
      </c>
    </row>
    <row r="1266" spans="1:21">
      <c r="A1266" t="s">
        <v>430</v>
      </c>
      <c r="B1266" s="65">
        <v>45834</v>
      </c>
      <c r="C1266" s="102">
        <v>404</v>
      </c>
      <c r="D1266" s="66" t="s">
        <v>442</v>
      </c>
      <c r="F1266" s="102" t="s">
        <v>57</v>
      </c>
      <c r="I1266" s="66" t="s">
        <v>432</v>
      </c>
      <c r="K1266" s="103"/>
      <c r="N1266" s="103"/>
      <c r="O1266" s="103">
        <v>4.1666666666666657E-2</v>
      </c>
      <c r="P1266" s="103">
        <v>4.1666666666666657E-2</v>
      </c>
      <c r="S1266" s="102" t="s">
        <v>433</v>
      </c>
      <c r="T1266" s="102" t="s">
        <v>48</v>
      </c>
      <c r="U1266" s="102" t="s">
        <v>432</v>
      </c>
    </row>
    <row r="1267" spans="1:21">
      <c r="A1267" t="s">
        <v>430</v>
      </c>
      <c r="B1267" s="65">
        <v>45834</v>
      </c>
      <c r="C1267" s="102">
        <v>404</v>
      </c>
      <c r="D1267" s="66" t="s">
        <v>483</v>
      </c>
      <c r="F1267" s="102" t="s">
        <v>143</v>
      </c>
      <c r="I1267" s="66" t="s">
        <v>432</v>
      </c>
      <c r="K1267" s="103"/>
      <c r="N1267" s="103"/>
      <c r="O1267" s="103">
        <v>4.1666666666666657E-2</v>
      </c>
      <c r="P1267" s="103">
        <v>4.1666666666666657E-2</v>
      </c>
      <c r="S1267" s="102" t="s">
        <v>433</v>
      </c>
      <c r="T1267" s="102" t="s">
        <v>48</v>
      </c>
      <c r="U1267" s="102" t="s">
        <v>432</v>
      </c>
    </row>
    <row r="1268" spans="1:21">
      <c r="A1268" t="s">
        <v>430</v>
      </c>
      <c r="B1268" s="65">
        <v>45834</v>
      </c>
      <c r="C1268" s="102">
        <v>404</v>
      </c>
      <c r="D1268" s="66" t="s">
        <v>487</v>
      </c>
      <c r="F1268" s="102" t="s">
        <v>162</v>
      </c>
      <c r="I1268" s="66" t="s">
        <v>432</v>
      </c>
      <c r="K1268" s="103"/>
      <c r="O1268" s="103">
        <v>4.1666666666666657E-2</v>
      </c>
      <c r="P1268" s="103">
        <v>4.1666666666666657E-2</v>
      </c>
      <c r="S1268" s="102" t="s">
        <v>433</v>
      </c>
      <c r="T1268" s="102" t="s">
        <v>48</v>
      </c>
      <c r="U1268" s="102" t="s">
        <v>432</v>
      </c>
    </row>
    <row r="1269" spans="1:21">
      <c r="A1269" t="s">
        <v>430</v>
      </c>
      <c r="B1269" s="65">
        <v>45834</v>
      </c>
      <c r="C1269" s="102">
        <v>404</v>
      </c>
      <c r="D1269" s="66" t="s">
        <v>463</v>
      </c>
      <c r="F1269" s="102" t="s">
        <v>92</v>
      </c>
      <c r="I1269" s="66" t="s">
        <v>432</v>
      </c>
      <c r="K1269" s="103"/>
      <c r="M1269" s="103"/>
      <c r="O1269" s="103">
        <v>0.34375</v>
      </c>
      <c r="P1269" s="103">
        <v>0.34375</v>
      </c>
      <c r="S1269" s="102" t="s">
        <v>433</v>
      </c>
      <c r="T1269" s="102" t="s">
        <v>53</v>
      </c>
      <c r="U1269" s="102" t="s">
        <v>432</v>
      </c>
    </row>
    <row r="1270" spans="1:21">
      <c r="A1270" t="s">
        <v>430</v>
      </c>
      <c r="B1270" s="65">
        <v>45834</v>
      </c>
      <c r="C1270" s="102">
        <v>404</v>
      </c>
      <c r="D1270" s="66" t="s">
        <v>479</v>
      </c>
      <c r="F1270" s="102" t="s">
        <v>115</v>
      </c>
      <c r="I1270" s="66" t="s">
        <v>432</v>
      </c>
      <c r="K1270" s="103"/>
      <c r="M1270" s="103"/>
      <c r="O1270" s="103">
        <v>0.34375</v>
      </c>
      <c r="P1270" s="103">
        <v>0.34375</v>
      </c>
      <c r="S1270" s="102" t="s">
        <v>433</v>
      </c>
      <c r="T1270" s="102" t="s">
        <v>53</v>
      </c>
      <c r="U1270" s="102" t="s">
        <v>432</v>
      </c>
    </row>
    <row r="1271" spans="1:21">
      <c r="A1271" t="s">
        <v>430</v>
      </c>
      <c r="B1271" s="65">
        <v>45834</v>
      </c>
      <c r="C1271" s="102">
        <v>404</v>
      </c>
      <c r="D1271" s="66" t="s">
        <v>451</v>
      </c>
      <c r="F1271" s="102" t="s">
        <v>72</v>
      </c>
      <c r="I1271" s="66" t="s">
        <v>432</v>
      </c>
      <c r="K1271" s="103"/>
      <c r="O1271" s="103">
        <v>0.21875</v>
      </c>
      <c r="P1271" s="103">
        <v>0.21875</v>
      </c>
      <c r="S1271" s="102" t="s">
        <v>433</v>
      </c>
      <c r="T1271" s="102" t="s">
        <v>48</v>
      </c>
      <c r="U1271" s="102" t="s">
        <v>432</v>
      </c>
    </row>
    <row r="1272" spans="1:21">
      <c r="A1272" t="s">
        <v>430</v>
      </c>
      <c r="B1272" s="65">
        <v>45834</v>
      </c>
      <c r="C1272" s="102">
        <v>404</v>
      </c>
      <c r="D1272" s="66" t="s">
        <v>474</v>
      </c>
      <c r="F1272" s="102" t="s">
        <v>109</v>
      </c>
      <c r="I1272" s="66" t="s">
        <v>432</v>
      </c>
      <c r="J1272" s="103">
        <v>0.34375</v>
      </c>
      <c r="K1272" s="103"/>
      <c r="M1272" s="103">
        <v>4.1666666666666657E-2</v>
      </c>
      <c r="O1272" s="103">
        <v>0.38541666666666669</v>
      </c>
      <c r="P1272" s="103"/>
      <c r="S1272" s="102" t="s">
        <v>433</v>
      </c>
      <c r="T1272" s="102" t="s">
        <v>62</v>
      </c>
      <c r="U1272" s="102" t="s">
        <v>432</v>
      </c>
    </row>
    <row r="1273" spans="1:21">
      <c r="A1273" t="s">
        <v>430</v>
      </c>
      <c r="B1273" s="65">
        <v>45834</v>
      </c>
      <c r="C1273" s="102">
        <v>5400256064</v>
      </c>
      <c r="D1273" s="66" t="s">
        <v>485</v>
      </c>
      <c r="F1273" s="102" t="s">
        <v>155</v>
      </c>
      <c r="I1273" s="66" t="s">
        <v>432</v>
      </c>
      <c r="K1273" s="103">
        <v>6.25E-2</v>
      </c>
      <c r="O1273" s="103">
        <v>6.25E-2</v>
      </c>
      <c r="P1273" s="103"/>
      <c r="Q1273" s="103"/>
      <c r="S1273" s="102" t="s">
        <v>433</v>
      </c>
      <c r="T1273" s="102" t="s">
        <v>183</v>
      </c>
      <c r="U1273" s="102" t="s">
        <v>432</v>
      </c>
    </row>
    <row r="1274" spans="1:21">
      <c r="A1274" t="s">
        <v>430</v>
      </c>
      <c r="B1274" s="65">
        <v>45834</v>
      </c>
      <c r="C1274" s="102">
        <v>5400256064</v>
      </c>
      <c r="D1274" s="66" t="s">
        <v>485</v>
      </c>
      <c r="F1274" s="102" t="s">
        <v>155</v>
      </c>
      <c r="I1274" s="66" t="s">
        <v>432</v>
      </c>
      <c r="K1274" s="103">
        <v>6.25E-2</v>
      </c>
      <c r="O1274" s="103">
        <v>6.25E-2</v>
      </c>
      <c r="P1274" s="103"/>
      <c r="Q1274" s="103"/>
      <c r="S1274" s="102" t="s">
        <v>433</v>
      </c>
      <c r="T1274" s="102" t="s">
        <v>183</v>
      </c>
      <c r="U1274" s="102" t="s">
        <v>432</v>
      </c>
    </row>
    <row r="1275" spans="1:21">
      <c r="A1275" t="s">
        <v>430</v>
      </c>
      <c r="B1275" s="65">
        <v>45834</v>
      </c>
      <c r="C1275" s="102" t="s">
        <v>294</v>
      </c>
      <c r="D1275" s="66" t="s">
        <v>478</v>
      </c>
      <c r="F1275" s="102" t="s">
        <v>114</v>
      </c>
      <c r="I1275" s="66" t="s">
        <v>432</v>
      </c>
      <c r="K1275" s="103">
        <v>0.34375</v>
      </c>
      <c r="O1275" s="103">
        <v>0.34375</v>
      </c>
      <c r="P1275" s="103"/>
      <c r="Q1275" s="103"/>
      <c r="S1275" s="102" t="s">
        <v>433</v>
      </c>
      <c r="T1275" s="102" t="s">
        <v>156</v>
      </c>
      <c r="U1275" s="102" t="s">
        <v>432</v>
      </c>
    </row>
    <row r="1276" spans="1:21">
      <c r="A1276" t="s">
        <v>430</v>
      </c>
      <c r="B1276" s="65">
        <v>45834</v>
      </c>
      <c r="C1276" s="102" t="s">
        <v>294</v>
      </c>
      <c r="D1276" s="66" t="s">
        <v>445</v>
      </c>
      <c r="F1276" s="102" t="s">
        <v>63</v>
      </c>
      <c r="I1276" s="66" t="s">
        <v>432</v>
      </c>
      <c r="K1276" s="103">
        <v>6.25E-2</v>
      </c>
      <c r="O1276" s="103">
        <v>6.25E-2</v>
      </c>
      <c r="P1276" s="103"/>
      <c r="Q1276" s="103"/>
      <c r="S1276" s="102" t="s">
        <v>433</v>
      </c>
      <c r="T1276" s="102" t="s">
        <v>111</v>
      </c>
      <c r="U1276" s="102" t="s">
        <v>432</v>
      </c>
    </row>
    <row r="1277" spans="1:21">
      <c r="A1277" t="s">
        <v>430</v>
      </c>
      <c r="B1277" s="65">
        <v>45834</v>
      </c>
      <c r="C1277" s="102" t="s">
        <v>294</v>
      </c>
      <c r="D1277" s="66" t="s">
        <v>475</v>
      </c>
      <c r="F1277" s="102" t="s">
        <v>110</v>
      </c>
      <c r="I1277" s="66" t="s">
        <v>432</v>
      </c>
      <c r="K1277" s="103">
        <v>6.25E-2</v>
      </c>
      <c r="O1277" s="103">
        <v>6.25E-2</v>
      </c>
      <c r="P1277" s="103"/>
      <c r="Q1277" s="103"/>
      <c r="S1277" s="102" t="s">
        <v>433</v>
      </c>
      <c r="T1277" s="102" t="s">
        <v>111</v>
      </c>
      <c r="U1277" s="102" t="s">
        <v>432</v>
      </c>
    </row>
    <row r="1278" spans="1:21">
      <c r="A1278" t="s">
        <v>430</v>
      </c>
      <c r="B1278" s="65">
        <v>45834</v>
      </c>
      <c r="C1278" s="102">
        <v>404</v>
      </c>
      <c r="D1278" s="66" t="s">
        <v>445</v>
      </c>
      <c r="F1278" s="102" t="s">
        <v>63</v>
      </c>
      <c r="I1278" s="66" t="s">
        <v>432</v>
      </c>
      <c r="J1278" s="103">
        <v>2.0833333333333329E-2</v>
      </c>
      <c r="K1278" s="103"/>
      <c r="O1278" s="103">
        <v>2.0833333333333329E-2</v>
      </c>
      <c r="P1278" s="103"/>
      <c r="Q1278" s="103"/>
      <c r="S1278" s="102" t="s">
        <v>433</v>
      </c>
      <c r="T1278" s="102" t="s">
        <v>62</v>
      </c>
      <c r="U1278" s="102" t="s">
        <v>432</v>
      </c>
    </row>
    <row r="1279" spans="1:21">
      <c r="A1279" t="s">
        <v>430</v>
      </c>
      <c r="B1279" s="65">
        <v>45834</v>
      </c>
      <c r="C1279" s="102">
        <v>404</v>
      </c>
      <c r="D1279" s="66" t="s">
        <v>436</v>
      </c>
      <c r="F1279" s="102" t="s">
        <v>50</v>
      </c>
      <c r="I1279" s="66" t="s">
        <v>432</v>
      </c>
      <c r="J1279" s="103">
        <v>0.34375</v>
      </c>
      <c r="K1279" s="103"/>
      <c r="O1279" s="103">
        <v>0.34375</v>
      </c>
      <c r="P1279" s="103"/>
      <c r="Q1279" s="103"/>
      <c r="S1279" s="102" t="s">
        <v>433</v>
      </c>
      <c r="T1279" s="102" t="s">
        <v>62</v>
      </c>
      <c r="U1279" s="102" t="s">
        <v>432</v>
      </c>
    </row>
    <row r="1280" spans="1:21" s="98" customFormat="1">
      <c r="A1280" s="102" t="s">
        <v>430</v>
      </c>
      <c r="B1280" s="100">
        <v>45834</v>
      </c>
      <c r="C1280" s="98">
        <v>404</v>
      </c>
      <c r="D1280" s="101" t="s">
        <v>437</v>
      </c>
      <c r="E1280" s="101"/>
      <c r="F1280" s="98" t="s">
        <v>51</v>
      </c>
      <c r="I1280" s="101" t="s">
        <v>432</v>
      </c>
      <c r="J1280" s="99">
        <v>0.16666666666666671</v>
      </c>
      <c r="K1280" s="99"/>
      <c r="M1280" s="102"/>
      <c r="O1280" s="99">
        <v>0.16666666666666671</v>
      </c>
      <c r="P1280" s="99"/>
      <c r="Q1280" s="99"/>
      <c r="S1280" s="98" t="s">
        <v>433</v>
      </c>
      <c r="T1280" s="98" t="s">
        <v>62</v>
      </c>
      <c r="U1280" s="98" t="s">
        <v>432</v>
      </c>
    </row>
    <row r="1281" spans="1:21" s="98" customFormat="1">
      <c r="A1281" s="102" t="s">
        <v>430</v>
      </c>
      <c r="B1281" s="100">
        <v>45834</v>
      </c>
      <c r="C1281" s="98">
        <v>404</v>
      </c>
      <c r="D1281" s="101" t="s">
        <v>476</v>
      </c>
      <c r="E1281" s="101"/>
      <c r="F1281" s="98" t="s">
        <v>112</v>
      </c>
      <c r="I1281" s="101" t="s">
        <v>432</v>
      </c>
      <c r="J1281" s="99">
        <v>0.34375</v>
      </c>
      <c r="K1281" s="99"/>
      <c r="M1281" s="102"/>
      <c r="O1281" s="99">
        <v>0.34375</v>
      </c>
      <c r="P1281" s="99"/>
      <c r="Q1281" s="99"/>
      <c r="S1281" s="98" t="s">
        <v>433</v>
      </c>
      <c r="T1281" s="98" t="s">
        <v>62</v>
      </c>
      <c r="U1281" s="98" t="s">
        <v>432</v>
      </c>
    </row>
    <row r="1282" spans="1:21">
      <c r="A1282" t="s">
        <v>430</v>
      </c>
      <c r="B1282" s="65">
        <v>45834</v>
      </c>
      <c r="C1282" s="102" t="s">
        <v>294</v>
      </c>
      <c r="D1282" s="66" t="s">
        <v>475</v>
      </c>
      <c r="F1282" s="102" t="s">
        <v>110</v>
      </c>
      <c r="I1282" s="66" t="s">
        <v>432</v>
      </c>
      <c r="K1282" s="103">
        <v>2.0833333333333329E-2</v>
      </c>
      <c r="O1282" s="103">
        <v>2.0833333333333329E-2</v>
      </c>
      <c r="P1282" s="103"/>
      <c r="Q1282" s="103"/>
      <c r="S1282" s="102" t="s">
        <v>433</v>
      </c>
      <c r="T1282" s="102" t="s">
        <v>111</v>
      </c>
      <c r="U1282" s="102" t="s">
        <v>432</v>
      </c>
    </row>
    <row r="1283" spans="1:21">
      <c r="A1283" t="s">
        <v>430</v>
      </c>
      <c r="B1283" s="65">
        <v>45835</v>
      </c>
      <c r="C1283" s="102">
        <v>5400257904</v>
      </c>
      <c r="D1283" s="66" t="s">
        <v>431</v>
      </c>
      <c r="F1283" s="102" t="s">
        <v>42</v>
      </c>
      <c r="I1283" s="66" t="s">
        <v>432</v>
      </c>
      <c r="K1283" s="103">
        <v>8.3333333333333329E-2</v>
      </c>
      <c r="O1283" s="103">
        <v>8.3333333333333329E-2</v>
      </c>
      <c r="P1283" s="103"/>
      <c r="Q1283" s="103"/>
      <c r="S1283" s="102" t="s">
        <v>433</v>
      </c>
      <c r="T1283" s="102" t="s">
        <v>245</v>
      </c>
      <c r="U1283" s="102" t="s">
        <v>432</v>
      </c>
    </row>
    <row r="1284" spans="1:21">
      <c r="A1284" t="s">
        <v>430</v>
      </c>
      <c r="B1284" s="65">
        <v>45835</v>
      </c>
      <c r="C1284" s="102">
        <v>5400257904</v>
      </c>
      <c r="D1284" s="66" t="s">
        <v>472</v>
      </c>
      <c r="F1284" s="102" t="s">
        <v>107</v>
      </c>
      <c r="I1284" s="66" t="s">
        <v>432</v>
      </c>
      <c r="K1284" s="103">
        <v>8.3333333333333329E-2</v>
      </c>
      <c r="O1284" s="103">
        <v>8.3333333333333329E-2</v>
      </c>
      <c r="P1284" s="103"/>
      <c r="Q1284" s="103"/>
      <c r="S1284" s="102" t="s">
        <v>433</v>
      </c>
      <c r="T1284" s="102" t="s">
        <v>245</v>
      </c>
      <c r="U1284" s="102" t="s">
        <v>432</v>
      </c>
    </row>
    <row r="1285" spans="1:21">
      <c r="A1285" t="s">
        <v>430</v>
      </c>
      <c r="B1285" s="65">
        <v>45835</v>
      </c>
      <c r="C1285" s="102">
        <v>5400255115</v>
      </c>
      <c r="D1285" s="66" t="s">
        <v>431</v>
      </c>
      <c r="F1285" s="102" t="s">
        <v>42</v>
      </c>
      <c r="I1285" s="66" t="s">
        <v>432</v>
      </c>
      <c r="K1285" s="103">
        <v>0.20833333333333329</v>
      </c>
      <c r="O1285" s="103">
        <v>0.20833333333333329</v>
      </c>
      <c r="P1285" s="103"/>
      <c r="S1285" s="102" t="s">
        <v>433</v>
      </c>
      <c r="T1285" s="102" t="s">
        <v>95</v>
      </c>
      <c r="U1285" s="102" t="s">
        <v>432</v>
      </c>
    </row>
    <row r="1286" spans="1:21">
      <c r="A1286" t="s">
        <v>430</v>
      </c>
      <c r="B1286" s="65">
        <v>45835</v>
      </c>
      <c r="C1286" s="102">
        <v>5400255115</v>
      </c>
      <c r="D1286" s="66" t="s">
        <v>466</v>
      </c>
      <c r="F1286" s="102" t="s">
        <v>97</v>
      </c>
      <c r="I1286" s="66" t="s">
        <v>432</v>
      </c>
      <c r="K1286" s="103">
        <v>0.20833333333333329</v>
      </c>
      <c r="O1286" s="103">
        <v>0.20833333333333329</v>
      </c>
      <c r="P1286" s="103"/>
      <c r="S1286" s="102" t="s">
        <v>433</v>
      </c>
      <c r="T1286" s="102" t="s">
        <v>95</v>
      </c>
      <c r="U1286" s="102" t="s">
        <v>432</v>
      </c>
    </row>
    <row r="1287" spans="1:21">
      <c r="A1287" t="s">
        <v>430</v>
      </c>
      <c r="B1287" s="65">
        <v>45835</v>
      </c>
      <c r="C1287" s="102">
        <v>5400255118</v>
      </c>
      <c r="D1287" s="66" t="s">
        <v>465</v>
      </c>
      <c r="F1287" s="102" t="s">
        <v>96</v>
      </c>
      <c r="I1287" s="66" t="s">
        <v>432</v>
      </c>
      <c r="K1287" s="103">
        <v>0.20833333333333329</v>
      </c>
      <c r="O1287" s="103">
        <v>0.20833333333333329</v>
      </c>
      <c r="P1287" s="103"/>
      <c r="S1287" s="102" t="s">
        <v>433</v>
      </c>
      <c r="T1287" s="102" t="s">
        <v>98</v>
      </c>
      <c r="U1287" s="102" t="s">
        <v>432</v>
      </c>
    </row>
    <row r="1288" spans="1:21">
      <c r="A1288" t="s">
        <v>430</v>
      </c>
      <c r="B1288" s="65">
        <v>45835</v>
      </c>
      <c r="C1288" s="102">
        <v>5400255118</v>
      </c>
      <c r="D1288" s="66" t="s">
        <v>438</v>
      </c>
      <c r="F1288" s="102" t="s">
        <v>52</v>
      </c>
      <c r="I1288" s="66" t="s">
        <v>432</v>
      </c>
      <c r="K1288" s="103">
        <v>0.20833333333333329</v>
      </c>
      <c r="O1288" s="103">
        <v>0.20833333333333329</v>
      </c>
      <c r="P1288" s="103"/>
      <c r="S1288" s="102" t="s">
        <v>433</v>
      </c>
      <c r="T1288" s="102" t="s">
        <v>98</v>
      </c>
      <c r="U1288" s="102" t="s">
        <v>432</v>
      </c>
    </row>
    <row r="1289" spans="1:21">
      <c r="A1289" t="s">
        <v>430</v>
      </c>
      <c r="B1289" s="65">
        <v>45835</v>
      </c>
      <c r="C1289" s="102">
        <v>5400255113</v>
      </c>
      <c r="D1289" s="66" t="s">
        <v>469</v>
      </c>
      <c r="F1289" s="102" t="s">
        <v>102</v>
      </c>
      <c r="I1289" s="66" t="s">
        <v>432</v>
      </c>
      <c r="J1289" s="103"/>
      <c r="K1289" s="103">
        <v>0.20833333333333329</v>
      </c>
      <c r="O1289" s="103">
        <v>0.20833333333333329</v>
      </c>
      <c r="P1289" s="103"/>
      <c r="S1289" s="102" t="s">
        <v>433</v>
      </c>
      <c r="T1289" s="102" t="s">
        <v>104</v>
      </c>
      <c r="U1289" s="102" t="s">
        <v>432</v>
      </c>
    </row>
    <row r="1290" spans="1:21">
      <c r="A1290" t="s">
        <v>430</v>
      </c>
      <c r="B1290" s="65">
        <v>45835</v>
      </c>
      <c r="C1290" s="102">
        <v>5400255113</v>
      </c>
      <c r="D1290" s="66" t="s">
        <v>470</v>
      </c>
      <c r="F1290" s="102" t="s">
        <v>103</v>
      </c>
      <c r="I1290" s="66" t="s">
        <v>432</v>
      </c>
      <c r="J1290" s="103"/>
      <c r="K1290" s="103">
        <v>0.20833333333333329</v>
      </c>
      <c r="O1290" s="103">
        <v>0.20833333333333329</v>
      </c>
      <c r="P1290" s="103"/>
      <c r="S1290" s="102" t="s">
        <v>433</v>
      </c>
      <c r="T1290" s="102" t="s">
        <v>104</v>
      </c>
      <c r="U1290" s="102" t="s">
        <v>432</v>
      </c>
    </row>
    <row r="1291" spans="1:21">
      <c r="A1291" t="s">
        <v>430</v>
      </c>
      <c r="B1291" s="65">
        <v>45835</v>
      </c>
      <c r="C1291" s="102">
        <v>404</v>
      </c>
      <c r="D1291" s="66" t="s">
        <v>468</v>
      </c>
      <c r="F1291" s="102" t="s">
        <v>100</v>
      </c>
      <c r="I1291" s="66" t="s">
        <v>432</v>
      </c>
      <c r="J1291" s="103">
        <v>0.20833333333333329</v>
      </c>
      <c r="K1291" s="103"/>
      <c r="O1291" s="103">
        <v>0.20833333333333329</v>
      </c>
      <c r="P1291" s="103"/>
      <c r="S1291" s="102" t="s">
        <v>433</v>
      </c>
      <c r="T1291" s="102" t="s">
        <v>62</v>
      </c>
      <c r="U1291" s="102" t="s">
        <v>432</v>
      </c>
    </row>
    <row r="1292" spans="1:21">
      <c r="A1292" t="s">
        <v>430</v>
      </c>
      <c r="B1292" s="65">
        <v>45835</v>
      </c>
      <c r="C1292" s="102" t="s">
        <v>294</v>
      </c>
      <c r="D1292" s="66" t="s">
        <v>472</v>
      </c>
      <c r="F1292" s="102" t="s">
        <v>107</v>
      </c>
      <c r="I1292" s="66" t="s">
        <v>432</v>
      </c>
      <c r="J1292" s="103"/>
      <c r="K1292" s="103">
        <v>0.29166666666666669</v>
      </c>
      <c r="M1292" s="103">
        <v>0.22916666666666671</v>
      </c>
      <c r="O1292" s="103">
        <v>0.52083333333333337</v>
      </c>
      <c r="P1292" s="103"/>
      <c r="S1292" s="102" t="s">
        <v>433</v>
      </c>
      <c r="T1292" s="102" t="s">
        <v>156</v>
      </c>
      <c r="U1292" s="102" t="s">
        <v>432</v>
      </c>
    </row>
    <row r="1293" spans="1:21">
      <c r="A1293" t="s">
        <v>430</v>
      </c>
      <c r="B1293" s="65">
        <v>45835</v>
      </c>
      <c r="C1293" s="102">
        <v>404</v>
      </c>
      <c r="D1293" s="66" t="s">
        <v>465</v>
      </c>
      <c r="F1293" s="102" t="s">
        <v>96</v>
      </c>
      <c r="I1293" s="66" t="s">
        <v>432</v>
      </c>
      <c r="J1293" s="103">
        <v>0.25</v>
      </c>
      <c r="K1293" s="103"/>
      <c r="O1293" s="103">
        <v>0.25</v>
      </c>
      <c r="Q1293" s="103"/>
      <c r="S1293" s="102" t="s">
        <v>433</v>
      </c>
      <c r="T1293" s="102" t="s">
        <v>62</v>
      </c>
      <c r="U1293" s="102" t="s">
        <v>432</v>
      </c>
    </row>
    <row r="1294" spans="1:21">
      <c r="A1294" t="s">
        <v>430</v>
      </c>
      <c r="B1294" s="65">
        <v>45835</v>
      </c>
      <c r="C1294" s="102">
        <v>404</v>
      </c>
      <c r="D1294" s="66" t="s">
        <v>431</v>
      </c>
      <c r="F1294" s="102" t="s">
        <v>42</v>
      </c>
      <c r="I1294" s="66" t="s">
        <v>432</v>
      </c>
      <c r="J1294" s="103">
        <v>0.25</v>
      </c>
      <c r="K1294" s="103"/>
      <c r="O1294" s="103">
        <v>0.25</v>
      </c>
      <c r="Q1294" s="103"/>
      <c r="S1294" s="102" t="s">
        <v>433</v>
      </c>
      <c r="T1294" s="102" t="s">
        <v>62</v>
      </c>
      <c r="U1294" s="102" t="s">
        <v>432</v>
      </c>
    </row>
    <row r="1295" spans="1:21">
      <c r="A1295" t="s">
        <v>430</v>
      </c>
      <c r="B1295" s="65">
        <v>45835</v>
      </c>
      <c r="C1295" s="102">
        <v>5400257343</v>
      </c>
      <c r="D1295" s="66" t="s">
        <v>468</v>
      </c>
      <c r="F1295" s="102" t="s">
        <v>100</v>
      </c>
      <c r="I1295" s="66" t="s">
        <v>432</v>
      </c>
      <c r="K1295" s="103">
        <v>8.3333333333333329E-2</v>
      </c>
      <c r="O1295" s="103">
        <v>8.3333333333333329E-2</v>
      </c>
      <c r="Q1295" s="103"/>
      <c r="S1295" s="102" t="s">
        <v>433</v>
      </c>
      <c r="T1295" s="102" t="s">
        <v>246</v>
      </c>
      <c r="U1295" s="102" t="s">
        <v>432</v>
      </c>
    </row>
    <row r="1296" spans="1:21">
      <c r="A1296" t="s">
        <v>430</v>
      </c>
      <c r="B1296" s="65">
        <v>45835</v>
      </c>
      <c r="C1296" s="102">
        <v>5400257343</v>
      </c>
      <c r="D1296" s="66" t="s">
        <v>434</v>
      </c>
      <c r="F1296" s="102" t="s">
        <v>43</v>
      </c>
      <c r="I1296" s="66" t="s">
        <v>432</v>
      </c>
      <c r="K1296" s="103">
        <v>8.3333333333333329E-2</v>
      </c>
      <c r="O1296" s="103">
        <v>8.3333333333333329E-2</v>
      </c>
      <c r="Q1296" s="103"/>
      <c r="S1296" s="102" t="s">
        <v>433</v>
      </c>
      <c r="T1296" s="102" t="s">
        <v>246</v>
      </c>
      <c r="U1296" s="102" t="s">
        <v>432</v>
      </c>
    </row>
    <row r="1297" spans="1:21">
      <c r="A1297" t="s">
        <v>430</v>
      </c>
      <c r="B1297" s="65">
        <v>45835</v>
      </c>
      <c r="C1297" s="102">
        <v>5400257905</v>
      </c>
      <c r="D1297" s="66" t="s">
        <v>468</v>
      </c>
      <c r="F1297" s="102" t="s">
        <v>100</v>
      </c>
      <c r="I1297" s="66" t="s">
        <v>432</v>
      </c>
      <c r="J1297" s="103"/>
      <c r="K1297" s="103">
        <v>8.3333333333333329E-2</v>
      </c>
      <c r="O1297" s="103">
        <v>8.3333333333333329E-2</v>
      </c>
      <c r="Q1297" s="103"/>
      <c r="S1297" s="102" t="s">
        <v>433</v>
      </c>
      <c r="T1297" s="102" t="s">
        <v>247</v>
      </c>
      <c r="U1297" s="102" t="s">
        <v>432</v>
      </c>
    </row>
    <row r="1298" spans="1:21">
      <c r="A1298" t="s">
        <v>430</v>
      </c>
      <c r="B1298" s="65">
        <v>45835</v>
      </c>
      <c r="C1298" s="102">
        <v>5400257905</v>
      </c>
      <c r="D1298" s="66" t="s">
        <v>434</v>
      </c>
      <c r="F1298" s="102" t="s">
        <v>43</v>
      </c>
      <c r="I1298" s="66" t="s">
        <v>432</v>
      </c>
      <c r="J1298" s="103"/>
      <c r="K1298" s="103">
        <v>8.3333333333333329E-2</v>
      </c>
      <c r="O1298" s="103">
        <v>8.3333333333333329E-2</v>
      </c>
      <c r="Q1298" s="103"/>
      <c r="S1298" s="102" t="s">
        <v>433</v>
      </c>
      <c r="T1298" s="102" t="s">
        <v>247</v>
      </c>
      <c r="U1298" s="102" t="s">
        <v>432</v>
      </c>
    </row>
    <row r="1299" spans="1:21">
      <c r="A1299" t="s">
        <v>430</v>
      </c>
      <c r="B1299" s="65">
        <v>45835</v>
      </c>
      <c r="C1299" s="102">
        <v>404</v>
      </c>
      <c r="D1299" s="66" t="s">
        <v>436</v>
      </c>
      <c r="F1299" s="102" t="s">
        <v>50</v>
      </c>
      <c r="I1299" s="66" t="s">
        <v>432</v>
      </c>
      <c r="J1299" s="103">
        <v>0.29166666666666669</v>
      </c>
      <c r="K1299" s="103"/>
      <c r="O1299" s="103">
        <v>0.29166666666666669</v>
      </c>
      <c r="Q1299" s="103"/>
      <c r="S1299" s="102" t="s">
        <v>433</v>
      </c>
      <c r="T1299" s="102" t="s">
        <v>62</v>
      </c>
      <c r="U1299" s="102" t="s">
        <v>432</v>
      </c>
    </row>
    <row r="1300" spans="1:21">
      <c r="A1300" t="s">
        <v>430</v>
      </c>
      <c r="B1300" s="65">
        <v>45835</v>
      </c>
      <c r="C1300" s="102">
        <v>430</v>
      </c>
      <c r="D1300" s="66" t="s">
        <v>467</v>
      </c>
      <c r="F1300" s="102" t="s">
        <v>99</v>
      </c>
      <c r="I1300" s="66" t="s">
        <v>432</v>
      </c>
      <c r="J1300" s="103">
        <v>0.29166666666666669</v>
      </c>
      <c r="K1300" s="103"/>
      <c r="O1300" s="103">
        <v>0.29166666666666669</v>
      </c>
      <c r="Q1300" s="103"/>
      <c r="S1300" s="102" t="s">
        <v>433</v>
      </c>
      <c r="T1300" s="102" t="s">
        <v>169</v>
      </c>
      <c r="U1300" s="102" t="s">
        <v>432</v>
      </c>
    </row>
    <row r="1301" spans="1:21">
      <c r="A1301" t="s">
        <v>430</v>
      </c>
      <c r="B1301" s="65">
        <v>45835</v>
      </c>
      <c r="C1301" s="102">
        <v>5400257575</v>
      </c>
      <c r="D1301" s="66" t="s">
        <v>445</v>
      </c>
      <c r="F1301" s="102" t="s">
        <v>63</v>
      </c>
      <c r="I1301" s="66" t="s">
        <v>432</v>
      </c>
      <c r="J1301" s="103"/>
      <c r="K1301" s="103">
        <v>8.3333333333333329E-2</v>
      </c>
      <c r="O1301" s="103">
        <v>8.3333333333333329E-2</v>
      </c>
      <c r="Q1301" s="103"/>
      <c r="S1301" s="102" t="s">
        <v>433</v>
      </c>
      <c r="T1301" s="102" t="s">
        <v>248</v>
      </c>
      <c r="U1301" s="102" t="s">
        <v>432</v>
      </c>
    </row>
    <row r="1302" spans="1:21">
      <c r="A1302" t="s">
        <v>430</v>
      </c>
      <c r="B1302" s="65">
        <v>45835</v>
      </c>
      <c r="C1302" s="102">
        <v>5400257575</v>
      </c>
      <c r="D1302" s="66" t="s">
        <v>454</v>
      </c>
      <c r="F1302" s="102" t="s">
        <v>77</v>
      </c>
      <c r="I1302" s="66" t="s">
        <v>432</v>
      </c>
      <c r="J1302" s="103"/>
      <c r="K1302" s="103">
        <v>8.3333333333333329E-2</v>
      </c>
      <c r="O1302" s="103">
        <v>8.3333333333333329E-2</v>
      </c>
      <c r="Q1302" s="103"/>
      <c r="S1302" s="102" t="s">
        <v>433</v>
      </c>
      <c r="T1302" s="102" t="s">
        <v>248</v>
      </c>
      <c r="U1302" s="102" t="s">
        <v>432</v>
      </c>
    </row>
    <row r="1303" spans="1:21">
      <c r="A1303" t="s">
        <v>430</v>
      </c>
      <c r="B1303" s="65">
        <v>45835</v>
      </c>
      <c r="C1303" s="102">
        <v>5400256064</v>
      </c>
      <c r="D1303" s="66" t="s">
        <v>445</v>
      </c>
      <c r="F1303" s="102" t="s">
        <v>63</v>
      </c>
      <c r="I1303" s="66" t="s">
        <v>432</v>
      </c>
      <c r="J1303" s="103"/>
      <c r="K1303" s="103">
        <v>0.13541666666666671</v>
      </c>
      <c r="O1303" s="103">
        <v>0.13541666666666671</v>
      </c>
      <c r="Q1303" s="103"/>
      <c r="S1303" s="102" t="s">
        <v>433</v>
      </c>
      <c r="T1303" s="102" t="s">
        <v>180</v>
      </c>
      <c r="U1303" s="102" t="s">
        <v>432</v>
      </c>
    </row>
    <row r="1304" spans="1:21">
      <c r="A1304" t="s">
        <v>430</v>
      </c>
      <c r="B1304" s="65">
        <v>45835</v>
      </c>
      <c r="C1304" s="102">
        <v>5400256064</v>
      </c>
      <c r="D1304" s="66" t="s">
        <v>454</v>
      </c>
      <c r="F1304" s="102" t="s">
        <v>77</v>
      </c>
      <c r="I1304" s="66" t="s">
        <v>432</v>
      </c>
      <c r="J1304" s="103"/>
      <c r="K1304" s="103">
        <v>0.13541666666666671</v>
      </c>
      <c r="O1304" s="103">
        <v>0.13541666666666671</v>
      </c>
      <c r="Q1304" s="103"/>
      <c r="S1304" s="102" t="s">
        <v>433</v>
      </c>
      <c r="T1304" s="102" t="s">
        <v>180</v>
      </c>
      <c r="U1304" s="102" t="s">
        <v>432</v>
      </c>
    </row>
    <row r="1305" spans="1:21">
      <c r="A1305" t="s">
        <v>430</v>
      </c>
      <c r="B1305" s="65">
        <v>45835</v>
      </c>
      <c r="C1305" s="102">
        <v>5400256064</v>
      </c>
      <c r="D1305" s="66" t="s">
        <v>485</v>
      </c>
      <c r="F1305" s="102" t="s">
        <v>155</v>
      </c>
      <c r="I1305" s="66" t="s">
        <v>432</v>
      </c>
      <c r="J1305" s="103"/>
      <c r="K1305" s="103">
        <v>0.1145833333333333</v>
      </c>
      <c r="O1305" s="103">
        <v>0.1145833333333333</v>
      </c>
      <c r="Q1305" s="103"/>
      <c r="S1305" s="102" t="s">
        <v>433</v>
      </c>
      <c r="T1305" s="102" t="s">
        <v>180</v>
      </c>
      <c r="U1305" s="102" t="s">
        <v>432</v>
      </c>
    </row>
    <row r="1306" spans="1:21">
      <c r="A1306" t="s">
        <v>430</v>
      </c>
      <c r="B1306" s="65">
        <v>45835</v>
      </c>
      <c r="C1306" s="102">
        <v>5400256064</v>
      </c>
      <c r="D1306" s="66" t="s">
        <v>458</v>
      </c>
      <c r="F1306" s="102" t="s">
        <v>84</v>
      </c>
      <c r="I1306" s="66" t="s">
        <v>432</v>
      </c>
      <c r="J1306" s="103"/>
      <c r="K1306" s="103">
        <v>0.1145833333333333</v>
      </c>
      <c r="O1306" s="103">
        <v>0.1145833333333333</v>
      </c>
      <c r="Q1306" s="103"/>
      <c r="S1306" s="102" t="s">
        <v>433</v>
      </c>
      <c r="T1306" s="102" t="s">
        <v>180</v>
      </c>
      <c r="U1306" s="102" t="s">
        <v>432</v>
      </c>
    </row>
    <row r="1307" spans="1:21">
      <c r="A1307" t="s">
        <v>430</v>
      </c>
      <c r="B1307" s="65">
        <v>45835</v>
      </c>
      <c r="C1307" s="102">
        <v>5400256883</v>
      </c>
      <c r="D1307" s="66" t="s">
        <v>483</v>
      </c>
      <c r="F1307" s="102" t="s">
        <v>143</v>
      </c>
      <c r="I1307" s="66" t="s">
        <v>432</v>
      </c>
      <c r="J1307" s="103"/>
      <c r="K1307" s="103">
        <v>0.29166666666666669</v>
      </c>
      <c r="M1307" s="103">
        <v>0.16666666666666671</v>
      </c>
      <c r="O1307" s="103">
        <v>0.45833333333333331</v>
      </c>
      <c r="Q1307" s="103"/>
      <c r="S1307" s="102" t="s">
        <v>433</v>
      </c>
      <c r="T1307" s="102" t="s">
        <v>219</v>
      </c>
      <c r="U1307" s="102" t="s">
        <v>432</v>
      </c>
    </row>
    <row r="1308" spans="1:21">
      <c r="A1308" t="s">
        <v>430</v>
      </c>
      <c r="B1308" s="65">
        <v>45835</v>
      </c>
      <c r="C1308" s="102">
        <v>5400256883</v>
      </c>
      <c r="D1308" s="66" t="s">
        <v>487</v>
      </c>
      <c r="F1308" s="102" t="s">
        <v>162</v>
      </c>
      <c r="I1308" s="66" t="s">
        <v>432</v>
      </c>
      <c r="J1308" s="103"/>
      <c r="K1308" s="103">
        <v>0.29166666666666669</v>
      </c>
      <c r="M1308" s="103">
        <v>0.16666666666666671</v>
      </c>
      <c r="O1308" s="103">
        <v>0.45833333333333331</v>
      </c>
      <c r="Q1308" s="103"/>
      <c r="S1308" s="102" t="s">
        <v>433</v>
      </c>
      <c r="T1308" s="102" t="s">
        <v>219</v>
      </c>
      <c r="U1308" s="102" t="s">
        <v>432</v>
      </c>
    </row>
    <row r="1309" spans="1:21">
      <c r="A1309" t="s">
        <v>430</v>
      </c>
      <c r="B1309" s="65">
        <v>45835</v>
      </c>
      <c r="C1309" s="102">
        <v>5400256883</v>
      </c>
      <c r="D1309" s="66" t="s">
        <v>484</v>
      </c>
      <c r="F1309" s="102" t="s">
        <v>144</v>
      </c>
      <c r="I1309" s="66" t="s">
        <v>432</v>
      </c>
      <c r="J1309" s="103"/>
      <c r="K1309" s="103">
        <v>0.29166666666666669</v>
      </c>
      <c r="O1309" s="103">
        <v>0.29166666666666669</v>
      </c>
      <c r="Q1309" s="103"/>
      <c r="S1309" s="102" t="s">
        <v>433</v>
      </c>
      <c r="T1309" s="102" t="s">
        <v>219</v>
      </c>
      <c r="U1309" s="102" t="s">
        <v>432</v>
      </c>
    </row>
    <row r="1310" spans="1:21">
      <c r="A1310" t="s">
        <v>430</v>
      </c>
      <c r="B1310" s="65">
        <v>45835</v>
      </c>
      <c r="C1310" s="102" t="s">
        <v>294</v>
      </c>
      <c r="D1310" s="66" t="s">
        <v>483</v>
      </c>
      <c r="F1310" s="102" t="s">
        <v>143</v>
      </c>
      <c r="I1310" s="66" t="s">
        <v>432</v>
      </c>
      <c r="K1310" s="103">
        <v>4.1666666666666657E-2</v>
      </c>
      <c r="O1310" s="103">
        <v>4.1666666666666657E-2</v>
      </c>
      <c r="Q1310" s="103"/>
      <c r="S1310" s="102" t="s">
        <v>433</v>
      </c>
      <c r="T1310" s="102" t="s">
        <v>111</v>
      </c>
      <c r="U1310" s="102" t="s">
        <v>432</v>
      </c>
    </row>
    <row r="1311" spans="1:21">
      <c r="A1311" t="s">
        <v>430</v>
      </c>
      <c r="B1311" s="65">
        <v>45835</v>
      </c>
      <c r="C1311" s="102">
        <v>5400256883</v>
      </c>
      <c r="D1311" s="66" t="s">
        <v>463</v>
      </c>
      <c r="F1311" s="102" t="s">
        <v>92</v>
      </c>
      <c r="I1311" s="66" t="s">
        <v>432</v>
      </c>
      <c r="K1311" s="103">
        <v>0.20833333333333329</v>
      </c>
      <c r="O1311" s="103">
        <v>0.20833333333333329</v>
      </c>
      <c r="Q1311" s="103"/>
      <c r="S1311" s="102" t="s">
        <v>433</v>
      </c>
      <c r="T1311" s="102" t="s">
        <v>219</v>
      </c>
      <c r="U1311" s="102" t="s">
        <v>432</v>
      </c>
    </row>
    <row r="1312" spans="1:21">
      <c r="A1312" t="s">
        <v>430</v>
      </c>
      <c r="B1312" s="65">
        <v>45835</v>
      </c>
      <c r="C1312" s="102">
        <v>5400256107</v>
      </c>
      <c r="D1312" s="66" t="s">
        <v>451</v>
      </c>
      <c r="F1312" s="102" t="s">
        <v>72</v>
      </c>
      <c r="I1312" s="66" t="s">
        <v>432</v>
      </c>
      <c r="K1312" s="103">
        <v>0.20833333333333329</v>
      </c>
      <c r="O1312" s="103">
        <v>0.20833333333333329</v>
      </c>
      <c r="Q1312" s="103"/>
      <c r="S1312" s="102" t="s">
        <v>433</v>
      </c>
      <c r="T1312" s="102" t="s">
        <v>212</v>
      </c>
      <c r="U1312" s="102" t="s">
        <v>432</v>
      </c>
    </row>
    <row r="1313" spans="1:21">
      <c r="A1313" t="s">
        <v>430</v>
      </c>
      <c r="B1313" s="65">
        <v>45835</v>
      </c>
      <c r="C1313" s="102">
        <v>5400256107</v>
      </c>
      <c r="D1313" s="66" t="s">
        <v>452</v>
      </c>
      <c r="F1313" s="102" t="s">
        <v>73</v>
      </c>
      <c r="I1313" s="66" t="s">
        <v>432</v>
      </c>
      <c r="K1313" s="103">
        <v>0.20833333333333329</v>
      </c>
      <c r="O1313" s="103">
        <v>0.20833333333333329</v>
      </c>
      <c r="Q1313" s="103"/>
      <c r="S1313" s="102" t="s">
        <v>433</v>
      </c>
      <c r="T1313" s="102" t="s">
        <v>212</v>
      </c>
      <c r="U1313" s="102" t="s">
        <v>432</v>
      </c>
    </row>
    <row r="1314" spans="1:21">
      <c r="A1314" t="s">
        <v>430</v>
      </c>
      <c r="B1314" s="65">
        <v>45835</v>
      </c>
      <c r="C1314" s="102">
        <v>5400256107</v>
      </c>
      <c r="D1314" s="66" t="s">
        <v>456</v>
      </c>
      <c r="F1314" s="102" t="s">
        <v>81</v>
      </c>
      <c r="I1314" s="66" t="s">
        <v>432</v>
      </c>
      <c r="K1314" s="103">
        <v>0.20833333333333329</v>
      </c>
      <c r="O1314" s="103">
        <v>0.20833333333333329</v>
      </c>
      <c r="Q1314" s="103"/>
      <c r="S1314" s="102" t="s">
        <v>433</v>
      </c>
      <c r="T1314" s="102" t="s">
        <v>212</v>
      </c>
      <c r="U1314" s="102" t="s">
        <v>432</v>
      </c>
    </row>
    <row r="1315" spans="1:21">
      <c r="A1315" t="s">
        <v>430</v>
      </c>
      <c r="B1315" s="65">
        <v>45835</v>
      </c>
      <c r="C1315" s="102">
        <v>5400256107</v>
      </c>
      <c r="D1315" s="66" t="s">
        <v>444</v>
      </c>
      <c r="F1315" s="102" t="s">
        <v>59</v>
      </c>
      <c r="I1315" s="66" t="s">
        <v>432</v>
      </c>
      <c r="K1315" s="103">
        <v>0.20833333333333329</v>
      </c>
      <c r="O1315" s="103">
        <v>0.20833333333333329</v>
      </c>
      <c r="Q1315" s="103"/>
      <c r="S1315" s="102" t="s">
        <v>433</v>
      </c>
      <c r="T1315" s="102" t="s">
        <v>212</v>
      </c>
      <c r="U1315" s="102" t="s">
        <v>432</v>
      </c>
    </row>
    <row r="1316" spans="1:21">
      <c r="A1316" t="s">
        <v>430</v>
      </c>
      <c r="B1316" s="65">
        <v>45835</v>
      </c>
      <c r="C1316" s="102">
        <v>5400256107</v>
      </c>
      <c r="D1316" s="66" t="s">
        <v>442</v>
      </c>
      <c r="F1316" s="102" t="s">
        <v>57</v>
      </c>
      <c r="I1316" s="66" t="s">
        <v>432</v>
      </c>
      <c r="J1316" s="103"/>
      <c r="K1316" s="103">
        <v>0.20833333333333329</v>
      </c>
      <c r="O1316" s="103">
        <v>0.20833333333333329</v>
      </c>
      <c r="Q1316" s="103"/>
      <c r="S1316" s="102" t="s">
        <v>433</v>
      </c>
      <c r="T1316" s="102" t="s">
        <v>212</v>
      </c>
      <c r="U1316" s="102" t="s">
        <v>432</v>
      </c>
    </row>
    <row r="1317" spans="1:21">
      <c r="A1317" t="s">
        <v>430</v>
      </c>
      <c r="B1317" s="65">
        <v>45835</v>
      </c>
      <c r="C1317" s="102">
        <v>5400256074</v>
      </c>
      <c r="D1317" s="66" t="s">
        <v>453</v>
      </c>
      <c r="F1317" s="102" t="s">
        <v>75</v>
      </c>
      <c r="I1317" s="66" t="s">
        <v>432</v>
      </c>
      <c r="J1317" s="103"/>
      <c r="K1317" s="103">
        <v>0.20833333333333329</v>
      </c>
      <c r="O1317" s="103">
        <v>0.20833333333333329</v>
      </c>
      <c r="Q1317" s="103"/>
      <c r="S1317" s="102" t="s">
        <v>433</v>
      </c>
      <c r="T1317" s="102" t="s">
        <v>239</v>
      </c>
      <c r="U1317" s="102" t="s">
        <v>432</v>
      </c>
    </row>
    <row r="1318" spans="1:21">
      <c r="A1318" t="s">
        <v>430</v>
      </c>
      <c r="B1318" s="65">
        <v>45835</v>
      </c>
      <c r="C1318" s="102">
        <v>5400256074</v>
      </c>
      <c r="D1318" s="66" t="s">
        <v>434</v>
      </c>
      <c r="F1318" s="102" t="s">
        <v>43</v>
      </c>
      <c r="I1318" s="66" t="s">
        <v>432</v>
      </c>
      <c r="J1318" s="103"/>
      <c r="K1318" s="103">
        <v>0.20833333333333329</v>
      </c>
      <c r="O1318" s="103">
        <v>0.20833333333333329</v>
      </c>
      <c r="Q1318" s="103"/>
      <c r="S1318" s="102" t="s">
        <v>433</v>
      </c>
      <c r="T1318" s="102" t="s">
        <v>239</v>
      </c>
      <c r="U1318" s="102" t="s">
        <v>432</v>
      </c>
    </row>
    <row r="1319" spans="1:21">
      <c r="A1319" t="s">
        <v>430</v>
      </c>
      <c r="B1319" s="65">
        <v>45835</v>
      </c>
      <c r="C1319" s="102">
        <v>5400261041</v>
      </c>
      <c r="D1319" s="66" t="s">
        <v>462</v>
      </c>
      <c r="F1319" s="102" t="s">
        <v>89</v>
      </c>
      <c r="I1319" s="66" t="s">
        <v>432</v>
      </c>
      <c r="J1319" s="103"/>
      <c r="K1319" s="103">
        <v>0.20833333333333329</v>
      </c>
      <c r="O1319" s="103">
        <v>0.20833333333333329</v>
      </c>
      <c r="Q1319" s="103"/>
      <c r="S1319" s="102" t="s">
        <v>433</v>
      </c>
      <c r="T1319" s="102" t="s">
        <v>90</v>
      </c>
      <c r="U1319" s="102" t="s">
        <v>432</v>
      </c>
    </row>
    <row r="1320" spans="1:21">
      <c r="A1320" t="s">
        <v>430</v>
      </c>
      <c r="B1320" s="65">
        <v>45835</v>
      </c>
      <c r="C1320" s="102">
        <v>5400256301</v>
      </c>
      <c r="D1320" s="66" t="s">
        <v>486</v>
      </c>
      <c r="F1320" s="102" t="s">
        <v>157</v>
      </c>
      <c r="I1320" s="66" t="s">
        <v>432</v>
      </c>
      <c r="J1320" s="103"/>
      <c r="K1320" s="103">
        <v>0.20833333333333329</v>
      </c>
      <c r="O1320" s="103">
        <v>0.20833333333333329</v>
      </c>
      <c r="Q1320" s="103"/>
      <c r="S1320" s="102" t="s">
        <v>433</v>
      </c>
      <c r="T1320" s="102" t="s">
        <v>208</v>
      </c>
      <c r="U1320" s="102" t="s">
        <v>432</v>
      </c>
    </row>
    <row r="1321" spans="1:21">
      <c r="A1321" t="s">
        <v>430</v>
      </c>
      <c r="B1321" s="65">
        <v>45835</v>
      </c>
      <c r="C1321" s="102">
        <v>5400256301</v>
      </c>
      <c r="D1321" s="66" t="s">
        <v>479</v>
      </c>
      <c r="F1321" s="102" t="s">
        <v>115</v>
      </c>
      <c r="I1321" s="66" t="s">
        <v>432</v>
      </c>
      <c r="J1321" s="103"/>
      <c r="K1321" s="103">
        <v>0.20833333333333329</v>
      </c>
      <c r="O1321" s="103">
        <v>0.20833333333333329</v>
      </c>
      <c r="Q1321" s="103"/>
      <c r="S1321" s="102" t="s">
        <v>433</v>
      </c>
      <c r="T1321" s="102" t="s">
        <v>208</v>
      </c>
      <c r="U1321" s="102" t="s">
        <v>432</v>
      </c>
    </row>
    <row r="1322" spans="1:21">
      <c r="A1322" t="s">
        <v>430</v>
      </c>
      <c r="B1322" s="65">
        <v>45835</v>
      </c>
      <c r="C1322" s="102">
        <v>5400255372</v>
      </c>
      <c r="D1322" s="66" t="s">
        <v>454</v>
      </c>
      <c r="F1322" s="102" t="s">
        <v>77</v>
      </c>
      <c r="I1322" s="66" t="s">
        <v>432</v>
      </c>
      <c r="J1322" s="103"/>
      <c r="K1322" s="103">
        <v>0.20833333333333329</v>
      </c>
      <c r="O1322" s="103">
        <v>0.20833333333333329</v>
      </c>
      <c r="Q1322" s="103"/>
      <c r="S1322" s="102" t="s">
        <v>433</v>
      </c>
      <c r="T1322" s="102" t="s">
        <v>79</v>
      </c>
      <c r="U1322" s="102" t="s">
        <v>432</v>
      </c>
    </row>
    <row r="1323" spans="1:21">
      <c r="A1323" t="s">
        <v>430</v>
      </c>
      <c r="B1323" s="65">
        <v>45835</v>
      </c>
      <c r="C1323" s="102">
        <v>5400255372</v>
      </c>
      <c r="D1323" s="66" t="s">
        <v>471</v>
      </c>
      <c r="F1323" s="102" t="s">
        <v>105</v>
      </c>
      <c r="I1323" s="66" t="s">
        <v>432</v>
      </c>
      <c r="J1323" s="103"/>
      <c r="K1323" s="103">
        <v>0.20833333333333329</v>
      </c>
      <c r="O1323" s="103">
        <v>0.20833333333333329</v>
      </c>
      <c r="Q1323" s="103"/>
      <c r="S1323" s="102" t="s">
        <v>433</v>
      </c>
      <c r="T1323" s="102" t="s">
        <v>79</v>
      </c>
      <c r="U1323" s="102" t="s">
        <v>432</v>
      </c>
    </row>
    <row r="1324" spans="1:21">
      <c r="A1324" t="s">
        <v>430</v>
      </c>
      <c r="B1324" s="65">
        <v>45835</v>
      </c>
      <c r="C1324" s="102">
        <v>5400255114</v>
      </c>
      <c r="D1324" s="66" t="s">
        <v>447</v>
      </c>
      <c r="F1324" s="102" t="s">
        <v>65</v>
      </c>
      <c r="I1324" s="66" t="s">
        <v>432</v>
      </c>
      <c r="K1324" s="103">
        <v>0.20833333333333329</v>
      </c>
      <c r="O1324" s="103">
        <v>0.20833333333333329</v>
      </c>
      <c r="Q1324" s="103"/>
      <c r="S1324" s="102" t="s">
        <v>433</v>
      </c>
      <c r="T1324" s="102" t="s">
        <v>67</v>
      </c>
      <c r="U1324" s="102" t="s">
        <v>432</v>
      </c>
    </row>
    <row r="1325" spans="1:21">
      <c r="A1325" t="s">
        <v>430</v>
      </c>
      <c r="B1325" s="65">
        <v>45835</v>
      </c>
      <c r="C1325" s="102">
        <v>5400255114</v>
      </c>
      <c r="D1325" s="66" t="s">
        <v>448</v>
      </c>
      <c r="F1325" s="102" t="s">
        <v>66</v>
      </c>
      <c r="I1325" s="66" t="s">
        <v>432</v>
      </c>
      <c r="K1325" s="103">
        <v>0.20833333333333329</v>
      </c>
      <c r="O1325" s="103">
        <v>0.20833333333333329</v>
      </c>
      <c r="Q1325" s="103"/>
      <c r="S1325" s="102" t="s">
        <v>433</v>
      </c>
      <c r="T1325" s="102" t="s">
        <v>67</v>
      </c>
      <c r="U1325" s="102" t="s">
        <v>432</v>
      </c>
    </row>
    <row r="1326" spans="1:21">
      <c r="A1326" t="s">
        <v>430</v>
      </c>
      <c r="B1326" s="65">
        <v>45835</v>
      </c>
      <c r="C1326" s="102">
        <v>5400243313</v>
      </c>
      <c r="D1326" s="66" t="s">
        <v>457</v>
      </c>
      <c r="F1326" s="102" t="s">
        <v>82</v>
      </c>
      <c r="I1326" s="66" t="s">
        <v>432</v>
      </c>
      <c r="K1326" s="103">
        <v>0.20833333333333329</v>
      </c>
      <c r="O1326" s="103">
        <v>0.20833333333333329</v>
      </c>
      <c r="Q1326" s="103"/>
      <c r="S1326" s="102" t="s">
        <v>433</v>
      </c>
      <c r="T1326" s="102" t="s">
        <v>145</v>
      </c>
      <c r="U1326" s="102" t="s">
        <v>432</v>
      </c>
    </row>
    <row r="1327" spans="1:21">
      <c r="A1327" t="s">
        <v>430</v>
      </c>
      <c r="B1327" s="65">
        <v>45835</v>
      </c>
      <c r="C1327" s="102">
        <v>5400243313</v>
      </c>
      <c r="D1327" s="66" t="s">
        <v>461</v>
      </c>
      <c r="F1327" s="102" t="s">
        <v>88</v>
      </c>
      <c r="I1327" s="66" t="s">
        <v>432</v>
      </c>
      <c r="K1327" s="103">
        <v>0.20833333333333329</v>
      </c>
      <c r="O1327" s="103">
        <v>0.20833333333333329</v>
      </c>
      <c r="Q1327" s="103"/>
      <c r="S1327" s="102" t="s">
        <v>433</v>
      </c>
      <c r="T1327" s="102" t="s">
        <v>145</v>
      </c>
      <c r="U1327" s="102" t="s">
        <v>432</v>
      </c>
    </row>
    <row r="1328" spans="1:21">
      <c r="A1328" t="s">
        <v>430</v>
      </c>
      <c r="B1328" s="65">
        <v>45835</v>
      </c>
      <c r="C1328" s="102">
        <v>5400256591</v>
      </c>
      <c r="D1328" s="66" t="s">
        <v>485</v>
      </c>
      <c r="F1328" s="102" t="s">
        <v>155</v>
      </c>
      <c r="I1328" s="66" t="s">
        <v>432</v>
      </c>
      <c r="K1328" s="103">
        <v>0.20833333333333329</v>
      </c>
      <c r="O1328" s="103">
        <v>0.20833333333333329</v>
      </c>
      <c r="Q1328" s="103"/>
      <c r="S1328" s="102" t="s">
        <v>433</v>
      </c>
      <c r="T1328" s="102" t="s">
        <v>238</v>
      </c>
      <c r="U1328" s="102" t="s">
        <v>432</v>
      </c>
    </row>
    <row r="1329" spans="1:21">
      <c r="A1329" t="s">
        <v>430</v>
      </c>
      <c r="B1329" s="65">
        <v>45835</v>
      </c>
      <c r="C1329" s="102">
        <v>5400256591</v>
      </c>
      <c r="D1329" s="66" t="s">
        <v>458</v>
      </c>
      <c r="F1329" s="102" t="s">
        <v>84</v>
      </c>
      <c r="I1329" s="66" t="s">
        <v>432</v>
      </c>
      <c r="K1329" s="103">
        <v>0.20833333333333329</v>
      </c>
      <c r="O1329" s="103">
        <v>0.20833333333333329</v>
      </c>
      <c r="Q1329" s="103"/>
      <c r="S1329" s="102" t="s">
        <v>433</v>
      </c>
      <c r="T1329" s="102" t="s">
        <v>238</v>
      </c>
      <c r="U1329" s="102" t="s">
        <v>432</v>
      </c>
    </row>
    <row r="1330" spans="1:21">
      <c r="A1330" t="s">
        <v>430</v>
      </c>
      <c r="B1330" s="65">
        <v>45835</v>
      </c>
      <c r="C1330" s="102">
        <v>5400256252</v>
      </c>
      <c r="D1330" s="66" t="s">
        <v>437</v>
      </c>
      <c r="F1330" s="102" t="s">
        <v>51</v>
      </c>
      <c r="I1330" s="66" t="s">
        <v>432</v>
      </c>
      <c r="J1330" s="103"/>
      <c r="K1330" s="103">
        <v>8.3333333333333329E-2</v>
      </c>
      <c r="O1330" s="103">
        <v>8.3333333333333329E-2</v>
      </c>
      <c r="S1330" s="102" t="s">
        <v>433</v>
      </c>
      <c r="T1330" s="102" t="s">
        <v>215</v>
      </c>
      <c r="U1330" s="102" t="s">
        <v>432</v>
      </c>
    </row>
    <row r="1331" spans="1:21">
      <c r="A1331" t="s">
        <v>430</v>
      </c>
      <c r="B1331" s="65">
        <v>45835</v>
      </c>
      <c r="C1331" s="102">
        <v>5400256252</v>
      </c>
      <c r="D1331" s="66" t="s">
        <v>475</v>
      </c>
      <c r="F1331" s="102" t="s">
        <v>110</v>
      </c>
      <c r="I1331" s="66" t="s">
        <v>432</v>
      </c>
      <c r="J1331" s="103"/>
      <c r="K1331" s="103">
        <v>8.3333333333333329E-2</v>
      </c>
      <c r="O1331" s="103">
        <v>8.3333333333333329E-2</v>
      </c>
      <c r="S1331" s="102" t="s">
        <v>433</v>
      </c>
      <c r="T1331" s="102" t="s">
        <v>215</v>
      </c>
      <c r="U1331" s="102" t="s">
        <v>432</v>
      </c>
    </row>
    <row r="1332" spans="1:21">
      <c r="A1332" t="s">
        <v>430</v>
      </c>
      <c r="B1332" s="65">
        <v>45835</v>
      </c>
      <c r="C1332" s="102">
        <v>5400254243</v>
      </c>
      <c r="D1332" s="66" t="s">
        <v>437</v>
      </c>
      <c r="F1332" s="102" t="s">
        <v>51</v>
      </c>
      <c r="I1332" s="66" t="s">
        <v>432</v>
      </c>
      <c r="J1332" s="103"/>
      <c r="K1332" s="103">
        <v>0.125</v>
      </c>
      <c r="O1332" s="103">
        <v>0.125</v>
      </c>
      <c r="S1332" s="102" t="s">
        <v>433</v>
      </c>
      <c r="T1332" s="102" t="s">
        <v>214</v>
      </c>
      <c r="U1332" s="102" t="s">
        <v>432</v>
      </c>
    </row>
    <row r="1333" spans="1:21">
      <c r="A1333" t="s">
        <v>430</v>
      </c>
      <c r="B1333" s="65">
        <v>45835</v>
      </c>
      <c r="C1333" s="102">
        <v>5400254243</v>
      </c>
      <c r="D1333" s="66" t="s">
        <v>475</v>
      </c>
      <c r="F1333" s="102" t="s">
        <v>110</v>
      </c>
      <c r="I1333" s="66" t="s">
        <v>432</v>
      </c>
      <c r="J1333" s="103"/>
      <c r="K1333" s="103">
        <v>0.125</v>
      </c>
      <c r="O1333" s="103">
        <v>0.125</v>
      </c>
      <c r="S1333" s="102" t="s">
        <v>433</v>
      </c>
      <c r="T1333" s="102" t="s">
        <v>214</v>
      </c>
      <c r="U1333" s="102" t="s">
        <v>432</v>
      </c>
    </row>
    <row r="1334" spans="1:21">
      <c r="A1334" t="s">
        <v>430</v>
      </c>
      <c r="B1334" s="65">
        <v>45835</v>
      </c>
      <c r="C1334" s="102">
        <v>404</v>
      </c>
      <c r="D1334" s="66" t="s">
        <v>473</v>
      </c>
      <c r="F1334" s="102" t="s">
        <v>108</v>
      </c>
      <c r="I1334" s="66" t="s">
        <v>432</v>
      </c>
      <c r="J1334" s="103"/>
      <c r="K1334" s="103"/>
      <c r="O1334" s="103">
        <v>0.20833333333333329</v>
      </c>
      <c r="Q1334" s="103">
        <v>0.20833333333333329</v>
      </c>
      <c r="S1334" s="102" t="s">
        <v>433</v>
      </c>
      <c r="T1334" s="102" t="s">
        <v>22</v>
      </c>
      <c r="U1334" s="102" t="s">
        <v>432</v>
      </c>
    </row>
    <row r="1335" spans="1:21">
      <c r="A1335" t="s">
        <v>430</v>
      </c>
      <c r="B1335" s="65">
        <v>45835</v>
      </c>
      <c r="C1335" s="102">
        <v>404</v>
      </c>
      <c r="D1335" s="66" t="s">
        <v>443</v>
      </c>
      <c r="F1335" s="102" t="s">
        <v>58</v>
      </c>
      <c r="I1335" s="66" t="s">
        <v>432</v>
      </c>
      <c r="J1335" s="103"/>
      <c r="K1335" s="103"/>
      <c r="O1335" s="103">
        <v>0.20833333333333329</v>
      </c>
      <c r="Q1335" s="103">
        <v>0.20833333333333329</v>
      </c>
      <c r="S1335" s="102" t="s">
        <v>433</v>
      </c>
      <c r="T1335" s="102" t="s">
        <v>22</v>
      </c>
      <c r="U1335" s="102" t="s">
        <v>432</v>
      </c>
    </row>
    <row r="1336" spans="1:21">
      <c r="A1336" t="s">
        <v>430</v>
      </c>
      <c r="B1336" s="65">
        <v>45835</v>
      </c>
      <c r="C1336" s="102">
        <v>404</v>
      </c>
      <c r="D1336" s="66" t="s">
        <v>439</v>
      </c>
      <c r="F1336" s="102" t="s">
        <v>54</v>
      </c>
      <c r="I1336" s="66" t="s">
        <v>432</v>
      </c>
      <c r="J1336" s="103"/>
      <c r="K1336" s="103"/>
      <c r="O1336" s="103">
        <v>0.20833333333333329</v>
      </c>
      <c r="Q1336" s="103">
        <v>0.20833333333333329</v>
      </c>
      <c r="S1336" s="102" t="s">
        <v>433</v>
      </c>
      <c r="T1336" s="102" t="s">
        <v>22</v>
      </c>
      <c r="U1336" s="102" t="s">
        <v>432</v>
      </c>
    </row>
    <row r="1337" spans="1:21">
      <c r="A1337" t="s">
        <v>430</v>
      </c>
      <c r="B1337" s="65">
        <v>45835</v>
      </c>
      <c r="C1337" s="102">
        <v>404</v>
      </c>
      <c r="D1337" s="66" t="s">
        <v>455</v>
      </c>
      <c r="F1337" s="102" t="s">
        <v>78</v>
      </c>
      <c r="I1337" s="66" t="s">
        <v>432</v>
      </c>
      <c r="J1337" s="103"/>
      <c r="K1337" s="103"/>
      <c r="O1337" s="103">
        <v>0.20833333333333329</v>
      </c>
      <c r="Q1337" s="103">
        <v>0.20833333333333329</v>
      </c>
      <c r="S1337" s="102" t="s">
        <v>433</v>
      </c>
      <c r="T1337" s="102" t="s">
        <v>22</v>
      </c>
      <c r="U1337" s="102" t="s">
        <v>432</v>
      </c>
    </row>
    <row r="1338" spans="1:21">
      <c r="A1338" t="s">
        <v>430</v>
      </c>
      <c r="B1338" s="65">
        <v>45835</v>
      </c>
      <c r="C1338" s="102">
        <v>404</v>
      </c>
      <c r="D1338" s="66" t="s">
        <v>441</v>
      </c>
      <c r="F1338" s="102" t="s">
        <v>56</v>
      </c>
      <c r="I1338" s="66" t="s">
        <v>432</v>
      </c>
      <c r="J1338" s="103"/>
      <c r="K1338" s="103"/>
      <c r="O1338" s="103">
        <v>0.20833333333333329</v>
      </c>
      <c r="P1338" s="103">
        <v>0.20833333333333329</v>
      </c>
      <c r="S1338" s="102" t="s">
        <v>433</v>
      </c>
      <c r="T1338" s="102" t="s">
        <v>53</v>
      </c>
      <c r="U1338" s="102" t="s">
        <v>432</v>
      </c>
    </row>
    <row r="1339" spans="1:21">
      <c r="A1339" t="s">
        <v>430</v>
      </c>
      <c r="B1339" s="65">
        <v>45835</v>
      </c>
      <c r="C1339" s="102">
        <v>404</v>
      </c>
      <c r="D1339" s="66" t="s">
        <v>477</v>
      </c>
      <c r="F1339" s="102" t="s">
        <v>113</v>
      </c>
      <c r="I1339" s="66" t="s">
        <v>432</v>
      </c>
      <c r="J1339" s="103"/>
      <c r="K1339" s="103"/>
      <c r="O1339" s="103">
        <v>0.20833333333333329</v>
      </c>
      <c r="P1339" s="103">
        <v>0.20833333333333329</v>
      </c>
      <c r="S1339" s="102" t="s">
        <v>433</v>
      </c>
      <c r="T1339" s="102" t="s">
        <v>53</v>
      </c>
      <c r="U1339" s="102" t="s">
        <v>432</v>
      </c>
    </row>
    <row r="1340" spans="1:21">
      <c r="A1340" t="s">
        <v>430</v>
      </c>
      <c r="B1340" s="65">
        <v>45835</v>
      </c>
      <c r="C1340" s="102">
        <v>404</v>
      </c>
      <c r="D1340" s="66" t="s">
        <v>464</v>
      </c>
      <c r="F1340" s="102" t="s">
        <v>94</v>
      </c>
      <c r="I1340" s="66" t="s">
        <v>432</v>
      </c>
      <c r="J1340" s="103"/>
      <c r="K1340" s="103"/>
      <c r="O1340" s="103">
        <v>0.20833333333333329</v>
      </c>
      <c r="P1340" s="103">
        <v>0.20833333333333329</v>
      </c>
      <c r="S1340" s="102" t="s">
        <v>433</v>
      </c>
      <c r="T1340" s="102" t="s">
        <v>48</v>
      </c>
      <c r="U1340" s="102" t="s">
        <v>432</v>
      </c>
    </row>
    <row r="1341" spans="1:21">
      <c r="A1341" t="s">
        <v>430</v>
      </c>
      <c r="B1341" s="65">
        <v>45835</v>
      </c>
      <c r="C1341" s="102">
        <v>404</v>
      </c>
      <c r="D1341" s="66" t="s">
        <v>460</v>
      </c>
      <c r="F1341" s="102" t="s">
        <v>87</v>
      </c>
      <c r="I1341" s="66" t="s">
        <v>432</v>
      </c>
      <c r="J1341" s="103"/>
      <c r="K1341" s="103"/>
      <c r="O1341" s="103">
        <v>0.20833333333333329</v>
      </c>
      <c r="P1341" s="103">
        <v>0.20833333333333329</v>
      </c>
      <c r="S1341" s="102" t="s">
        <v>433</v>
      </c>
      <c r="T1341" s="102" t="s">
        <v>48</v>
      </c>
      <c r="U1341" s="102" t="s">
        <v>432</v>
      </c>
    </row>
    <row r="1342" spans="1:21">
      <c r="A1342" t="s">
        <v>430</v>
      </c>
      <c r="B1342" s="65">
        <v>45835</v>
      </c>
      <c r="C1342" s="102">
        <v>5400256064</v>
      </c>
      <c r="D1342" s="66" t="s">
        <v>485</v>
      </c>
      <c r="F1342" s="102" t="s">
        <v>155</v>
      </c>
      <c r="I1342" s="66" t="s">
        <v>432</v>
      </c>
      <c r="J1342" s="103"/>
      <c r="K1342" s="103">
        <v>6.25E-2</v>
      </c>
      <c r="O1342" s="103">
        <v>6.25E-2</v>
      </c>
      <c r="S1342" s="102" t="s">
        <v>433</v>
      </c>
      <c r="T1342" s="102" t="s">
        <v>183</v>
      </c>
      <c r="U1342" s="102" t="s">
        <v>432</v>
      </c>
    </row>
    <row r="1343" spans="1:21">
      <c r="A1343" t="s">
        <v>430</v>
      </c>
      <c r="B1343" s="65">
        <v>45835</v>
      </c>
      <c r="C1343" s="102">
        <v>5400256064</v>
      </c>
      <c r="D1343" s="66" t="s">
        <v>485</v>
      </c>
      <c r="F1343" s="102" t="s">
        <v>155</v>
      </c>
      <c r="I1343" s="66" t="s">
        <v>432</v>
      </c>
      <c r="J1343" s="103"/>
      <c r="K1343" s="103">
        <v>0.13541666666666671</v>
      </c>
      <c r="M1343" s="103"/>
      <c r="O1343" s="103">
        <v>0.13541666666666671</v>
      </c>
      <c r="S1343" s="102" t="s">
        <v>433</v>
      </c>
      <c r="T1343" s="102" t="s">
        <v>183</v>
      </c>
      <c r="U1343" s="102" t="s">
        <v>432</v>
      </c>
    </row>
    <row r="1344" spans="1:21">
      <c r="A1344" t="s">
        <v>430</v>
      </c>
      <c r="B1344" s="65">
        <v>45835</v>
      </c>
      <c r="C1344" s="102">
        <v>5400256064</v>
      </c>
      <c r="D1344" s="66" t="s">
        <v>458</v>
      </c>
      <c r="F1344" s="102" t="s">
        <v>84</v>
      </c>
      <c r="I1344" s="66" t="s">
        <v>432</v>
      </c>
      <c r="J1344" s="103"/>
      <c r="K1344" s="103">
        <v>0.13541666666666671</v>
      </c>
      <c r="M1344" s="103"/>
      <c r="O1344" s="103">
        <v>0.13541666666666671</v>
      </c>
      <c r="S1344" s="102" t="s">
        <v>433</v>
      </c>
      <c r="T1344" s="102" t="s">
        <v>183</v>
      </c>
      <c r="U1344" s="102" t="s">
        <v>432</v>
      </c>
    </row>
    <row r="1345" spans="1:21">
      <c r="A1345" t="s">
        <v>430</v>
      </c>
      <c r="B1345" s="65">
        <v>45835</v>
      </c>
      <c r="C1345" s="102">
        <v>404</v>
      </c>
      <c r="D1345" s="66" t="s">
        <v>478</v>
      </c>
      <c r="F1345" s="102" t="s">
        <v>114</v>
      </c>
      <c r="I1345" s="66" t="s">
        <v>432</v>
      </c>
      <c r="J1345" s="103">
        <v>0.20833333333333329</v>
      </c>
      <c r="K1345" s="103"/>
      <c r="O1345" s="103">
        <v>0.20833333333333329</v>
      </c>
      <c r="S1345" s="102" t="s">
        <v>433</v>
      </c>
      <c r="T1345" s="102" t="s">
        <v>62</v>
      </c>
      <c r="U1345" s="102" t="s">
        <v>432</v>
      </c>
    </row>
    <row r="1346" spans="1:21">
      <c r="A1346" t="s">
        <v>430</v>
      </c>
      <c r="B1346" s="65">
        <v>45835</v>
      </c>
      <c r="C1346" s="102">
        <v>404</v>
      </c>
      <c r="D1346" s="66" t="s">
        <v>476</v>
      </c>
      <c r="F1346" s="102" t="s">
        <v>112</v>
      </c>
      <c r="I1346" s="66" t="s">
        <v>432</v>
      </c>
      <c r="J1346" s="103">
        <v>0.20833333333333329</v>
      </c>
      <c r="K1346" s="103"/>
      <c r="O1346" s="103">
        <v>0.20833333333333329</v>
      </c>
      <c r="S1346" s="102" t="s">
        <v>433</v>
      </c>
      <c r="T1346" s="102" t="s">
        <v>62</v>
      </c>
      <c r="U1346" s="102" t="s">
        <v>432</v>
      </c>
    </row>
    <row r="1347" spans="1:21">
      <c r="A1347" t="s">
        <v>430</v>
      </c>
      <c r="B1347" s="65">
        <v>45835</v>
      </c>
      <c r="C1347" s="102">
        <v>404</v>
      </c>
      <c r="D1347" s="66" t="s">
        <v>454</v>
      </c>
      <c r="F1347" s="102" t="s">
        <v>77</v>
      </c>
      <c r="I1347" s="66" t="s">
        <v>432</v>
      </c>
      <c r="J1347" s="103">
        <v>5.2083333333333343E-2</v>
      </c>
      <c r="K1347" s="103"/>
      <c r="O1347" s="103">
        <v>5.2083333333333343E-2</v>
      </c>
      <c r="S1347" s="102" t="s">
        <v>433</v>
      </c>
      <c r="T1347" s="102" t="s">
        <v>62</v>
      </c>
      <c r="U1347" s="102" t="s">
        <v>432</v>
      </c>
    </row>
    <row r="1348" spans="1:21">
      <c r="A1348" t="s">
        <v>430</v>
      </c>
      <c r="B1348" s="65">
        <v>45835</v>
      </c>
      <c r="C1348" s="102">
        <v>404</v>
      </c>
      <c r="D1348" s="66" t="s">
        <v>445</v>
      </c>
      <c r="F1348" s="102" t="s">
        <v>63</v>
      </c>
      <c r="I1348" s="66" t="s">
        <v>432</v>
      </c>
      <c r="J1348" s="103">
        <v>5.2083333333333343E-2</v>
      </c>
      <c r="K1348" s="103"/>
      <c r="O1348" s="103">
        <v>5.2083333333333343E-2</v>
      </c>
      <c r="S1348" s="102" t="s">
        <v>433</v>
      </c>
      <c r="T1348" s="102" t="s">
        <v>62</v>
      </c>
      <c r="U1348" s="102" t="s">
        <v>432</v>
      </c>
    </row>
    <row r="1349" spans="1:21">
      <c r="A1349" t="s">
        <v>430</v>
      </c>
      <c r="B1349" s="65">
        <v>45835</v>
      </c>
      <c r="C1349" s="102" t="s">
        <v>294</v>
      </c>
      <c r="D1349" s="66" t="s">
        <v>445</v>
      </c>
      <c r="F1349" s="102" t="s">
        <v>63</v>
      </c>
      <c r="I1349" s="66" t="s">
        <v>432</v>
      </c>
      <c r="J1349" s="103"/>
      <c r="K1349" s="103">
        <v>6.25E-2</v>
      </c>
      <c r="O1349" s="103">
        <v>6.25E-2</v>
      </c>
      <c r="S1349" s="102" t="s">
        <v>433</v>
      </c>
      <c r="T1349" s="102" t="s">
        <v>111</v>
      </c>
      <c r="U1349" s="102" t="s">
        <v>432</v>
      </c>
    </row>
    <row r="1350" spans="1:21">
      <c r="A1350" t="s">
        <v>430</v>
      </c>
      <c r="B1350" s="65">
        <v>45835</v>
      </c>
      <c r="C1350" s="102" t="s">
        <v>294</v>
      </c>
      <c r="D1350" s="66" t="s">
        <v>475</v>
      </c>
      <c r="F1350" s="102" t="s">
        <v>110</v>
      </c>
      <c r="I1350" s="66" t="s">
        <v>432</v>
      </c>
      <c r="J1350" s="103"/>
      <c r="K1350" s="103">
        <v>6.25E-2</v>
      </c>
      <c r="O1350" s="103">
        <v>6.25E-2</v>
      </c>
      <c r="S1350" s="102" t="s">
        <v>433</v>
      </c>
      <c r="T1350" s="102" t="s">
        <v>111</v>
      </c>
      <c r="U1350" s="102" t="s">
        <v>432</v>
      </c>
    </row>
    <row r="1351" spans="1:21">
      <c r="A1351" t="s">
        <v>430</v>
      </c>
      <c r="B1351" s="65">
        <v>45835</v>
      </c>
      <c r="C1351" s="102">
        <v>5400255112</v>
      </c>
      <c r="D1351" s="66" t="s">
        <v>445</v>
      </c>
      <c r="F1351" s="102" t="s">
        <v>63</v>
      </c>
      <c r="I1351" s="66" t="s">
        <v>432</v>
      </c>
      <c r="J1351" s="103"/>
      <c r="K1351" s="103">
        <v>0.20833333333333329</v>
      </c>
      <c r="O1351" s="103">
        <v>0.20833333333333329</v>
      </c>
      <c r="S1351" s="102" t="s">
        <v>433</v>
      </c>
      <c r="T1351" s="102" t="s">
        <v>60</v>
      </c>
      <c r="U1351" s="102" t="s">
        <v>432</v>
      </c>
    </row>
    <row r="1352" spans="1:21">
      <c r="A1352" t="s">
        <v>430</v>
      </c>
      <c r="B1352" s="65">
        <v>45835</v>
      </c>
      <c r="C1352" s="102">
        <v>5400255112</v>
      </c>
      <c r="D1352" s="66" t="s">
        <v>446</v>
      </c>
      <c r="F1352" s="102" t="s">
        <v>64</v>
      </c>
      <c r="I1352" s="66" t="s">
        <v>432</v>
      </c>
      <c r="J1352" s="103"/>
      <c r="K1352" s="103">
        <v>0.20833333333333329</v>
      </c>
      <c r="O1352" s="103">
        <v>0.20833333333333329</v>
      </c>
      <c r="S1352" s="102" t="s">
        <v>433</v>
      </c>
      <c r="T1352" s="102" t="s">
        <v>60</v>
      </c>
      <c r="U1352" s="102" t="s">
        <v>432</v>
      </c>
    </row>
    <row r="1353" spans="1:21">
      <c r="A1353" t="s">
        <v>430</v>
      </c>
      <c r="B1353" s="65">
        <v>45835</v>
      </c>
      <c r="C1353" s="102">
        <v>404</v>
      </c>
      <c r="D1353" s="66" t="s">
        <v>474</v>
      </c>
      <c r="F1353" s="102" t="s">
        <v>109</v>
      </c>
      <c r="I1353" s="66" t="s">
        <v>432</v>
      </c>
      <c r="J1353" s="103">
        <v>0.29166666666666669</v>
      </c>
      <c r="K1353" s="103"/>
      <c r="M1353" s="103">
        <v>2.0833333333333329E-2</v>
      </c>
      <c r="O1353" s="103">
        <v>0.3125</v>
      </c>
      <c r="S1353" s="102" t="s">
        <v>433</v>
      </c>
      <c r="T1353" s="102" t="s">
        <v>62</v>
      </c>
      <c r="U1353" s="102" t="s">
        <v>432</v>
      </c>
    </row>
    <row r="1354" spans="1:21">
      <c r="A1354" t="s">
        <v>430</v>
      </c>
      <c r="B1354" s="65">
        <v>45835</v>
      </c>
      <c r="C1354" s="102">
        <v>5400256318</v>
      </c>
      <c r="D1354" s="66" t="s">
        <v>449</v>
      </c>
      <c r="F1354" s="102" t="s">
        <v>68</v>
      </c>
      <c r="I1354" s="66" t="s">
        <v>432</v>
      </c>
      <c r="J1354" s="103"/>
      <c r="K1354" s="103">
        <v>0.20833333333333329</v>
      </c>
      <c r="O1354" s="103">
        <v>0.20833333333333329</v>
      </c>
      <c r="S1354" s="102" t="s">
        <v>433</v>
      </c>
      <c r="T1354" s="102" t="s">
        <v>202</v>
      </c>
      <c r="U1354" s="102" t="s">
        <v>432</v>
      </c>
    </row>
    <row r="1355" spans="1:21">
      <c r="A1355" t="s">
        <v>430</v>
      </c>
      <c r="B1355" s="65">
        <v>45835</v>
      </c>
      <c r="C1355" s="102">
        <v>5400256318</v>
      </c>
      <c r="D1355" s="66" t="s">
        <v>450</v>
      </c>
      <c r="F1355" s="102" t="s">
        <v>69</v>
      </c>
      <c r="I1355" s="66" t="s">
        <v>432</v>
      </c>
      <c r="J1355" s="103"/>
      <c r="K1355" s="103">
        <v>0.20833333333333329</v>
      </c>
      <c r="O1355" s="103">
        <v>0.20833333333333329</v>
      </c>
      <c r="S1355" s="102" t="s">
        <v>433</v>
      </c>
      <c r="T1355" s="102" t="s">
        <v>202</v>
      </c>
      <c r="U1355" s="102" t="s">
        <v>432</v>
      </c>
    </row>
    <row r="1356" spans="1:21">
      <c r="A1356" t="s">
        <v>430</v>
      </c>
      <c r="B1356" s="65">
        <v>45835</v>
      </c>
      <c r="C1356" s="102">
        <v>404</v>
      </c>
      <c r="D1356" s="66" t="s">
        <v>437</v>
      </c>
      <c r="F1356" s="102" t="s">
        <v>51</v>
      </c>
      <c r="I1356" s="66" t="s">
        <v>432</v>
      </c>
      <c r="J1356" s="103">
        <v>8.3333333333333329E-2</v>
      </c>
      <c r="K1356" s="103"/>
      <c r="O1356" s="103">
        <v>8.3333333333333329E-2</v>
      </c>
      <c r="S1356" s="102" t="s">
        <v>433</v>
      </c>
      <c r="T1356" s="102" t="s">
        <v>62</v>
      </c>
      <c r="U1356" s="102" t="s">
        <v>432</v>
      </c>
    </row>
    <row r="1357" spans="1:21">
      <c r="A1357" t="s">
        <v>430</v>
      </c>
      <c r="B1357" s="65">
        <v>45835</v>
      </c>
      <c r="C1357" s="102">
        <v>404</v>
      </c>
      <c r="D1357" s="66" t="s">
        <v>476</v>
      </c>
      <c r="F1357" s="102" t="s">
        <v>112</v>
      </c>
      <c r="I1357" s="66" t="s">
        <v>432</v>
      </c>
      <c r="J1357" s="103">
        <v>8.3333333333333329E-2</v>
      </c>
      <c r="K1357" s="103"/>
      <c r="O1357" s="103">
        <v>8.3333333333333329E-2</v>
      </c>
      <c r="S1357" s="102" t="s">
        <v>433</v>
      </c>
      <c r="T1357" s="102" t="s">
        <v>62</v>
      </c>
      <c r="U1357" s="102" t="s">
        <v>432</v>
      </c>
    </row>
    <row r="1358" spans="1:21">
      <c r="A1358" t="s">
        <v>430</v>
      </c>
      <c r="B1358" s="65">
        <v>45835</v>
      </c>
      <c r="C1358" s="102" t="s">
        <v>294</v>
      </c>
      <c r="D1358" s="66" t="s">
        <v>475</v>
      </c>
      <c r="F1358" s="102" t="s">
        <v>110</v>
      </c>
      <c r="I1358" s="66" t="s">
        <v>432</v>
      </c>
      <c r="J1358" s="103"/>
      <c r="K1358" s="103">
        <v>8.3333333333333329E-2</v>
      </c>
      <c r="O1358" s="103">
        <v>8.3333333333333329E-2</v>
      </c>
      <c r="S1358" s="102" t="s">
        <v>433</v>
      </c>
      <c r="T1358" s="102" t="s">
        <v>111</v>
      </c>
      <c r="U1358" s="102" t="s">
        <v>432</v>
      </c>
    </row>
    <row r="1359" spans="1:21">
      <c r="B1359" s="65">
        <v>45836</v>
      </c>
      <c r="C1359" s="102">
        <v>5400257835</v>
      </c>
      <c r="D1359" s="66" t="s">
        <v>431</v>
      </c>
      <c r="F1359" s="102" t="s">
        <v>42</v>
      </c>
      <c r="I1359" s="66" t="s">
        <v>432</v>
      </c>
      <c r="J1359" s="103"/>
      <c r="K1359" s="103"/>
      <c r="N1359" s="103">
        <v>0.25</v>
      </c>
      <c r="O1359" s="103">
        <v>0.25</v>
      </c>
      <c r="S1359" s="102" t="s">
        <v>433</v>
      </c>
      <c r="T1359" s="102" t="s">
        <v>249</v>
      </c>
      <c r="U1359" s="102" t="s">
        <v>432</v>
      </c>
    </row>
    <row r="1360" spans="1:21">
      <c r="B1360" s="65">
        <v>45836</v>
      </c>
      <c r="C1360" s="102">
        <v>5400257835</v>
      </c>
      <c r="D1360" s="66" t="s">
        <v>469</v>
      </c>
      <c r="F1360" s="102" t="s">
        <v>102</v>
      </c>
      <c r="I1360" s="66" t="s">
        <v>432</v>
      </c>
      <c r="J1360" s="103"/>
      <c r="K1360" s="103"/>
      <c r="N1360" s="103">
        <v>0.25</v>
      </c>
      <c r="O1360" s="103">
        <v>0.25</v>
      </c>
      <c r="S1360" s="102" t="s">
        <v>433</v>
      </c>
      <c r="T1360" s="102" t="s">
        <v>249</v>
      </c>
      <c r="U1360" s="102" t="s">
        <v>432</v>
      </c>
    </row>
    <row r="1361" spans="2:21">
      <c r="B1361" s="65">
        <v>45838</v>
      </c>
      <c r="C1361" s="102">
        <v>404</v>
      </c>
      <c r="D1361" s="66" t="s">
        <v>486</v>
      </c>
      <c r="F1361" s="102" t="s">
        <v>157</v>
      </c>
      <c r="I1361" s="66" t="s">
        <v>432</v>
      </c>
      <c r="J1361" s="103"/>
      <c r="K1361" s="103"/>
      <c r="O1361" s="103">
        <v>8.3333333333333329E-2</v>
      </c>
      <c r="P1361" s="103">
        <v>8.3333333333333329E-2</v>
      </c>
      <c r="S1361" s="102" t="s">
        <v>433</v>
      </c>
      <c r="T1361" s="102" t="s">
        <v>48</v>
      </c>
      <c r="U1361" s="102" t="s">
        <v>432</v>
      </c>
    </row>
    <row r="1362" spans="2:21">
      <c r="B1362" s="65">
        <v>45838</v>
      </c>
      <c r="C1362" s="102">
        <v>404</v>
      </c>
      <c r="D1362" s="66" t="s">
        <v>451</v>
      </c>
      <c r="F1362" s="102" t="s">
        <v>72</v>
      </c>
      <c r="I1362" s="66" t="s">
        <v>432</v>
      </c>
      <c r="J1362" s="103"/>
      <c r="K1362" s="103"/>
      <c r="M1362" s="103"/>
      <c r="O1362" s="103">
        <v>4.1666666666666657E-2</v>
      </c>
      <c r="P1362" s="103">
        <v>4.1666666666666657E-2</v>
      </c>
      <c r="S1362" s="102" t="s">
        <v>433</v>
      </c>
      <c r="T1362" s="102" t="s">
        <v>48</v>
      </c>
      <c r="U1362" s="102" t="s">
        <v>432</v>
      </c>
    </row>
    <row r="1363" spans="2:21">
      <c r="B1363" s="65">
        <v>45838</v>
      </c>
      <c r="C1363" s="102">
        <v>404</v>
      </c>
      <c r="D1363" s="66" t="s">
        <v>456</v>
      </c>
      <c r="F1363" s="102" t="s">
        <v>81</v>
      </c>
      <c r="I1363" s="66" t="s">
        <v>432</v>
      </c>
      <c r="J1363" s="103"/>
      <c r="K1363" s="103"/>
      <c r="O1363" s="103">
        <v>0.34375</v>
      </c>
      <c r="P1363" s="103">
        <v>0.34375</v>
      </c>
      <c r="S1363" s="102" t="s">
        <v>433</v>
      </c>
      <c r="T1363" s="102" t="s">
        <v>53</v>
      </c>
      <c r="U1363" s="102" t="s">
        <v>432</v>
      </c>
    </row>
    <row r="1364" spans="2:21">
      <c r="B1364" s="65">
        <v>45838</v>
      </c>
      <c r="C1364" s="102">
        <v>404</v>
      </c>
      <c r="D1364" s="66" t="s">
        <v>473</v>
      </c>
      <c r="F1364" s="102" t="s">
        <v>108</v>
      </c>
      <c r="I1364" s="66" t="s">
        <v>432</v>
      </c>
      <c r="J1364" s="103"/>
      <c r="K1364" s="103"/>
      <c r="O1364" s="103">
        <v>0.34375</v>
      </c>
      <c r="Q1364" s="103">
        <v>0.34375</v>
      </c>
      <c r="S1364" s="102" t="s">
        <v>433</v>
      </c>
      <c r="T1364" s="102" t="s">
        <v>22</v>
      </c>
      <c r="U1364" s="102" t="s">
        <v>432</v>
      </c>
    </row>
    <row r="1365" spans="2:21">
      <c r="B1365" s="65">
        <v>45838</v>
      </c>
      <c r="C1365" s="102">
        <v>404</v>
      </c>
      <c r="D1365" s="66" t="s">
        <v>439</v>
      </c>
      <c r="F1365" s="102" t="s">
        <v>54</v>
      </c>
      <c r="I1365" s="66" t="s">
        <v>432</v>
      </c>
      <c r="J1365" s="103"/>
      <c r="K1365" s="103"/>
      <c r="O1365" s="103">
        <v>0.34375</v>
      </c>
      <c r="Q1365" s="103">
        <v>0.34375</v>
      </c>
      <c r="S1365" s="102" t="s">
        <v>433</v>
      </c>
      <c r="T1365" s="102" t="s">
        <v>22</v>
      </c>
      <c r="U1365" s="102" t="s">
        <v>432</v>
      </c>
    </row>
    <row r="1366" spans="2:21">
      <c r="B1366" s="65">
        <v>45838</v>
      </c>
      <c r="C1366" s="102">
        <v>404</v>
      </c>
      <c r="D1366" s="66" t="s">
        <v>464</v>
      </c>
      <c r="F1366" s="102" t="s">
        <v>94</v>
      </c>
      <c r="I1366" s="66" t="s">
        <v>432</v>
      </c>
      <c r="J1366" s="103"/>
      <c r="K1366" s="103"/>
      <c r="O1366" s="103">
        <v>0.34375</v>
      </c>
      <c r="P1366" s="103">
        <v>0.34375</v>
      </c>
      <c r="S1366" s="102" t="s">
        <v>433</v>
      </c>
      <c r="T1366" s="102" t="s">
        <v>48</v>
      </c>
      <c r="U1366" s="102" t="s">
        <v>432</v>
      </c>
    </row>
    <row r="1367" spans="2:21">
      <c r="B1367" s="65">
        <v>45838</v>
      </c>
      <c r="C1367" s="102">
        <v>5400255114</v>
      </c>
      <c r="D1367" s="66" t="s">
        <v>447</v>
      </c>
      <c r="F1367" s="102" t="s">
        <v>65</v>
      </c>
      <c r="I1367" s="66" t="s">
        <v>432</v>
      </c>
      <c r="J1367" s="103"/>
      <c r="K1367" s="103">
        <v>0.34375</v>
      </c>
      <c r="O1367" s="103">
        <v>0.34375</v>
      </c>
      <c r="S1367" s="102" t="s">
        <v>433</v>
      </c>
      <c r="T1367" s="102" t="s">
        <v>67</v>
      </c>
      <c r="U1367" s="102" t="s">
        <v>432</v>
      </c>
    </row>
    <row r="1368" spans="2:21">
      <c r="B1368" s="65">
        <v>45838</v>
      </c>
      <c r="C1368" s="102">
        <v>5400255114</v>
      </c>
      <c r="D1368" s="66" t="s">
        <v>448</v>
      </c>
      <c r="F1368" s="102" t="s">
        <v>66</v>
      </c>
      <c r="I1368" s="66" t="s">
        <v>432</v>
      </c>
      <c r="J1368" s="103"/>
      <c r="K1368" s="103">
        <v>0.34375</v>
      </c>
      <c r="O1368" s="103">
        <v>0.34375</v>
      </c>
      <c r="S1368" s="102" t="s">
        <v>433</v>
      </c>
      <c r="T1368" s="102" t="s">
        <v>67</v>
      </c>
      <c r="U1368" s="102" t="s">
        <v>432</v>
      </c>
    </row>
    <row r="1369" spans="2:21">
      <c r="B1369" s="65">
        <v>45838</v>
      </c>
      <c r="C1369" s="102">
        <v>404</v>
      </c>
      <c r="D1369" s="66" t="s">
        <v>483</v>
      </c>
      <c r="F1369" s="102" t="s">
        <v>143</v>
      </c>
      <c r="I1369" s="66" t="s">
        <v>432</v>
      </c>
      <c r="J1369" s="103">
        <v>4.1666666666666657E-2</v>
      </c>
      <c r="K1369" s="103"/>
      <c r="O1369" s="103">
        <v>4.1666666666666657E-2</v>
      </c>
      <c r="S1369" s="102" t="s">
        <v>433</v>
      </c>
      <c r="T1369" s="102" t="s">
        <v>62</v>
      </c>
      <c r="U1369" s="102" t="s">
        <v>432</v>
      </c>
    </row>
    <row r="1370" spans="2:21">
      <c r="B1370" s="65">
        <v>45838</v>
      </c>
      <c r="C1370" s="102">
        <v>5400255112</v>
      </c>
      <c r="D1370" s="66" t="s">
        <v>483</v>
      </c>
      <c r="F1370" s="102" t="s">
        <v>143</v>
      </c>
      <c r="I1370" s="66" t="s">
        <v>432</v>
      </c>
      <c r="J1370" s="103"/>
      <c r="K1370" s="103">
        <v>0.34375</v>
      </c>
      <c r="O1370" s="103">
        <v>0.34375</v>
      </c>
      <c r="S1370" s="102" t="s">
        <v>433</v>
      </c>
      <c r="T1370" s="102" t="s">
        <v>60</v>
      </c>
      <c r="U1370" s="102" t="s">
        <v>432</v>
      </c>
    </row>
    <row r="1371" spans="2:21">
      <c r="B1371" s="65">
        <v>45838</v>
      </c>
      <c r="C1371" s="102">
        <v>5400255112</v>
      </c>
      <c r="D1371" s="66" t="s">
        <v>487</v>
      </c>
      <c r="F1371" s="102" t="s">
        <v>162</v>
      </c>
      <c r="I1371" s="66" t="s">
        <v>432</v>
      </c>
      <c r="J1371" s="103"/>
      <c r="K1371" s="103">
        <v>0.34375</v>
      </c>
      <c r="O1371" s="103">
        <v>0.34375</v>
      </c>
      <c r="S1371" s="102" t="s">
        <v>433</v>
      </c>
      <c r="T1371" s="102" t="s">
        <v>60</v>
      </c>
      <c r="U1371" s="102" t="s">
        <v>432</v>
      </c>
    </row>
    <row r="1372" spans="2:21">
      <c r="B1372" s="65">
        <v>45838</v>
      </c>
      <c r="C1372" s="102">
        <v>5400255117</v>
      </c>
      <c r="D1372" s="66" t="s">
        <v>445</v>
      </c>
      <c r="F1372" s="102" t="s">
        <v>63</v>
      </c>
      <c r="I1372" s="66" t="s">
        <v>432</v>
      </c>
      <c r="J1372" s="103"/>
      <c r="K1372" s="103">
        <v>0.34375</v>
      </c>
      <c r="O1372" s="103">
        <v>0.34375</v>
      </c>
      <c r="S1372" s="102" t="s">
        <v>433</v>
      </c>
      <c r="T1372" s="102" t="s">
        <v>71</v>
      </c>
      <c r="U1372" s="102" t="s">
        <v>432</v>
      </c>
    </row>
    <row r="1373" spans="2:21">
      <c r="B1373" s="65">
        <v>45838</v>
      </c>
      <c r="C1373" s="102">
        <v>5400255117</v>
      </c>
      <c r="D1373" s="66" t="s">
        <v>446</v>
      </c>
      <c r="F1373" s="102" t="s">
        <v>64</v>
      </c>
      <c r="I1373" s="66" t="s">
        <v>432</v>
      </c>
      <c r="J1373" s="103"/>
      <c r="K1373" s="103">
        <v>0.34375</v>
      </c>
      <c r="O1373" s="103">
        <v>0.34375</v>
      </c>
      <c r="S1373" s="102" t="s">
        <v>433</v>
      </c>
      <c r="T1373" s="102" t="s">
        <v>71</v>
      </c>
      <c r="U1373" s="102" t="s">
        <v>432</v>
      </c>
    </row>
    <row r="1374" spans="2:21">
      <c r="B1374" s="65">
        <v>45838</v>
      </c>
      <c r="C1374" s="102">
        <v>5400255372</v>
      </c>
      <c r="D1374" s="66" t="s">
        <v>454</v>
      </c>
      <c r="F1374" s="102" t="s">
        <v>77</v>
      </c>
      <c r="I1374" s="66" t="s">
        <v>432</v>
      </c>
      <c r="J1374" s="103"/>
      <c r="K1374" s="103">
        <v>0.34375</v>
      </c>
      <c r="O1374" s="103">
        <v>0.34375</v>
      </c>
      <c r="S1374" s="102" t="s">
        <v>433</v>
      </c>
      <c r="T1374" s="102" t="s">
        <v>79</v>
      </c>
      <c r="U1374" s="102" t="s">
        <v>432</v>
      </c>
    </row>
    <row r="1375" spans="2:21">
      <c r="B1375" s="65">
        <v>45838</v>
      </c>
      <c r="C1375" s="102">
        <v>5400255372</v>
      </c>
      <c r="D1375" s="66" t="s">
        <v>455</v>
      </c>
      <c r="F1375" s="102" t="s">
        <v>78</v>
      </c>
      <c r="I1375" s="66" t="s">
        <v>432</v>
      </c>
      <c r="J1375" s="103"/>
      <c r="K1375" s="103">
        <v>0.34375</v>
      </c>
      <c r="O1375" s="103">
        <v>0.34375</v>
      </c>
      <c r="S1375" s="102" t="s">
        <v>433</v>
      </c>
      <c r="T1375" s="102" t="s">
        <v>79</v>
      </c>
      <c r="U1375" s="102" t="s">
        <v>432</v>
      </c>
    </row>
    <row r="1376" spans="2:21">
      <c r="B1376" s="65">
        <v>45838</v>
      </c>
      <c r="C1376" s="102">
        <v>404</v>
      </c>
      <c r="D1376" s="66" t="s">
        <v>485</v>
      </c>
      <c r="F1376" s="102" t="s">
        <v>155</v>
      </c>
      <c r="I1376" s="66" t="s">
        <v>432</v>
      </c>
      <c r="J1376" s="103"/>
      <c r="K1376" s="103"/>
      <c r="O1376" s="103">
        <v>8.3333333333333329E-2</v>
      </c>
      <c r="P1376" s="103">
        <v>8.3333333333333329E-2</v>
      </c>
      <c r="S1376" s="102" t="s">
        <v>433</v>
      </c>
      <c r="T1376" s="102" t="s">
        <v>48</v>
      </c>
      <c r="U1376" s="102" t="s">
        <v>432</v>
      </c>
    </row>
    <row r="1377" spans="2:21">
      <c r="B1377" s="65">
        <v>45838</v>
      </c>
      <c r="C1377" s="102">
        <v>5400250282</v>
      </c>
      <c r="D1377" s="66" t="s">
        <v>485</v>
      </c>
      <c r="F1377" s="102" t="s">
        <v>155</v>
      </c>
      <c r="I1377" s="66" t="s">
        <v>432</v>
      </c>
      <c r="J1377" s="103"/>
      <c r="K1377" s="103">
        <v>0.26041666666666669</v>
      </c>
      <c r="O1377" s="103">
        <v>0.26041666666666669</v>
      </c>
      <c r="S1377" s="102" t="s">
        <v>433</v>
      </c>
      <c r="T1377" s="102" t="s">
        <v>237</v>
      </c>
      <c r="U1377" s="102" t="s">
        <v>432</v>
      </c>
    </row>
    <row r="1378" spans="2:21">
      <c r="B1378" s="65">
        <v>45838</v>
      </c>
      <c r="C1378" s="102">
        <v>5400250282</v>
      </c>
      <c r="D1378" s="66" t="s">
        <v>458</v>
      </c>
      <c r="F1378" s="102" t="s">
        <v>84</v>
      </c>
      <c r="I1378" s="66" t="s">
        <v>432</v>
      </c>
      <c r="J1378" s="103"/>
      <c r="K1378" s="103">
        <v>0.34375</v>
      </c>
      <c r="O1378" s="103">
        <v>0.34375</v>
      </c>
      <c r="S1378" s="102" t="s">
        <v>433</v>
      </c>
      <c r="T1378" s="102" t="s">
        <v>237</v>
      </c>
      <c r="U1378" s="102" t="s">
        <v>432</v>
      </c>
    </row>
    <row r="1379" spans="2:21">
      <c r="B1379" s="65">
        <v>45838</v>
      </c>
      <c r="C1379" s="102">
        <v>5400243313</v>
      </c>
      <c r="D1379" s="66" t="s">
        <v>457</v>
      </c>
      <c r="F1379" s="102" t="s">
        <v>82</v>
      </c>
      <c r="I1379" s="66" t="s">
        <v>432</v>
      </c>
      <c r="J1379" s="103"/>
      <c r="K1379" s="103">
        <v>0.34375</v>
      </c>
      <c r="O1379" s="103">
        <v>0.34375</v>
      </c>
      <c r="S1379" s="102" t="s">
        <v>433</v>
      </c>
      <c r="T1379" s="102" t="s">
        <v>145</v>
      </c>
      <c r="U1379" s="102" t="s">
        <v>432</v>
      </c>
    </row>
    <row r="1380" spans="2:21">
      <c r="B1380" s="65">
        <v>45838</v>
      </c>
      <c r="C1380" s="102">
        <v>5400243313</v>
      </c>
      <c r="D1380" s="66" t="s">
        <v>444</v>
      </c>
      <c r="F1380" s="102" t="s">
        <v>59</v>
      </c>
      <c r="I1380" s="66" t="s">
        <v>432</v>
      </c>
      <c r="J1380" s="103"/>
      <c r="K1380" s="103">
        <v>0.34375</v>
      </c>
      <c r="O1380" s="103">
        <v>0.34375</v>
      </c>
      <c r="S1380" s="102" t="s">
        <v>433</v>
      </c>
      <c r="T1380" s="102" t="s">
        <v>145</v>
      </c>
      <c r="U1380" s="102" t="s">
        <v>432</v>
      </c>
    </row>
    <row r="1381" spans="2:21">
      <c r="B1381" s="65">
        <v>45838</v>
      </c>
      <c r="C1381" s="102">
        <v>5400250280</v>
      </c>
      <c r="D1381" s="66" t="s">
        <v>434</v>
      </c>
      <c r="F1381" s="102" t="s">
        <v>43</v>
      </c>
      <c r="I1381" s="66" t="s">
        <v>432</v>
      </c>
      <c r="J1381" s="103"/>
      <c r="K1381" s="103">
        <v>0.34375</v>
      </c>
      <c r="O1381" s="103">
        <v>0.34375</v>
      </c>
      <c r="S1381" s="102" t="s">
        <v>433</v>
      </c>
      <c r="T1381" s="102" t="s">
        <v>179</v>
      </c>
      <c r="U1381" s="102" t="s">
        <v>432</v>
      </c>
    </row>
    <row r="1382" spans="2:21">
      <c r="B1382" s="65">
        <v>45838</v>
      </c>
      <c r="C1382" s="102">
        <v>5400250280</v>
      </c>
      <c r="D1382" s="66" t="s">
        <v>479</v>
      </c>
      <c r="F1382" s="102" t="s">
        <v>115</v>
      </c>
      <c r="I1382" s="66" t="s">
        <v>432</v>
      </c>
      <c r="J1382" s="103"/>
      <c r="K1382" s="103">
        <v>0.34375</v>
      </c>
      <c r="O1382" s="103">
        <v>0.34375</v>
      </c>
      <c r="S1382" s="102" t="s">
        <v>433</v>
      </c>
      <c r="T1382" s="102" t="s">
        <v>179</v>
      </c>
      <c r="U1382" s="102" t="s">
        <v>432</v>
      </c>
    </row>
    <row r="1383" spans="2:21">
      <c r="B1383" s="65">
        <v>45838</v>
      </c>
      <c r="C1383" s="102">
        <v>5400254243</v>
      </c>
      <c r="D1383" s="66" t="s">
        <v>437</v>
      </c>
      <c r="F1383" s="102" t="s">
        <v>51</v>
      </c>
      <c r="I1383" s="66" t="s">
        <v>432</v>
      </c>
      <c r="J1383" s="103"/>
      <c r="K1383" s="103">
        <v>0.17708333333333329</v>
      </c>
      <c r="M1383" s="103"/>
      <c r="O1383" s="103">
        <v>0.17708333333333329</v>
      </c>
      <c r="P1383" s="103"/>
      <c r="S1383" s="102" t="s">
        <v>433</v>
      </c>
      <c r="T1383" s="102" t="s">
        <v>214</v>
      </c>
      <c r="U1383" s="102" t="s">
        <v>432</v>
      </c>
    </row>
    <row r="1384" spans="2:21">
      <c r="B1384" s="65">
        <v>45838</v>
      </c>
      <c r="C1384" s="102">
        <v>5400254243</v>
      </c>
      <c r="D1384" s="66" t="s">
        <v>475</v>
      </c>
      <c r="F1384" s="102" t="s">
        <v>110</v>
      </c>
      <c r="I1384" s="66" t="s">
        <v>432</v>
      </c>
      <c r="J1384" s="103"/>
      <c r="K1384" s="103">
        <v>0.17708333333333329</v>
      </c>
      <c r="M1384" s="103"/>
      <c r="O1384" s="103">
        <v>0.17708333333333329</v>
      </c>
      <c r="P1384" s="103"/>
      <c r="S1384" s="102" t="s">
        <v>433</v>
      </c>
      <c r="T1384" s="102" t="s">
        <v>214</v>
      </c>
      <c r="U1384" s="102" t="s">
        <v>432</v>
      </c>
    </row>
    <row r="1385" spans="2:21">
      <c r="B1385" s="65">
        <v>45838</v>
      </c>
      <c r="C1385" s="102">
        <v>5400257263</v>
      </c>
      <c r="D1385" s="66" t="s">
        <v>451</v>
      </c>
      <c r="F1385" s="102" t="s">
        <v>72</v>
      </c>
      <c r="I1385" s="66" t="s">
        <v>432</v>
      </c>
      <c r="J1385" s="103"/>
      <c r="K1385" s="103">
        <v>0.30208333333333331</v>
      </c>
      <c r="M1385" s="103"/>
      <c r="O1385" s="103">
        <v>0.30208333333333331</v>
      </c>
      <c r="P1385" s="103"/>
      <c r="S1385" s="102" t="s">
        <v>433</v>
      </c>
      <c r="T1385" s="102" t="s">
        <v>250</v>
      </c>
      <c r="U1385" s="102" t="s">
        <v>432</v>
      </c>
    </row>
    <row r="1386" spans="2:21">
      <c r="B1386" s="65">
        <v>45838</v>
      </c>
      <c r="C1386" s="102">
        <v>5400257263</v>
      </c>
      <c r="D1386" s="66" t="s">
        <v>442</v>
      </c>
      <c r="F1386" s="102" t="s">
        <v>57</v>
      </c>
      <c r="I1386" s="66" t="s">
        <v>432</v>
      </c>
      <c r="J1386" s="103"/>
      <c r="K1386" s="103">
        <v>0.34375</v>
      </c>
      <c r="M1386" s="103"/>
      <c r="O1386" s="103">
        <v>0.34375</v>
      </c>
      <c r="P1386" s="103"/>
      <c r="S1386" s="102" t="s">
        <v>433</v>
      </c>
      <c r="T1386" s="102" t="s">
        <v>250</v>
      </c>
      <c r="U1386" s="102" t="s">
        <v>432</v>
      </c>
    </row>
    <row r="1387" spans="2:21">
      <c r="B1387" s="65">
        <v>45838</v>
      </c>
      <c r="C1387" s="102">
        <v>5400257263</v>
      </c>
      <c r="D1387" s="66" t="s">
        <v>452</v>
      </c>
      <c r="F1387" s="102" t="s">
        <v>73</v>
      </c>
      <c r="I1387" s="66" t="s">
        <v>432</v>
      </c>
      <c r="J1387" s="103"/>
      <c r="K1387" s="103">
        <v>0.34375</v>
      </c>
      <c r="M1387" s="103"/>
      <c r="O1387" s="103">
        <v>0.34375</v>
      </c>
      <c r="P1387" s="103"/>
      <c r="S1387" s="102" t="s">
        <v>433</v>
      </c>
      <c r="T1387" s="102" t="s">
        <v>250</v>
      </c>
      <c r="U1387" s="102" t="s">
        <v>432</v>
      </c>
    </row>
    <row r="1388" spans="2:21">
      <c r="B1388" s="65">
        <v>45838</v>
      </c>
      <c r="C1388" s="102">
        <v>5400256301</v>
      </c>
      <c r="D1388" s="66" t="s">
        <v>443</v>
      </c>
      <c r="F1388" s="102" t="s">
        <v>58</v>
      </c>
      <c r="I1388" s="66" t="s">
        <v>432</v>
      </c>
      <c r="J1388" s="103"/>
      <c r="K1388" s="103">
        <v>0.34375</v>
      </c>
      <c r="M1388" s="103"/>
      <c r="O1388" s="103">
        <v>0.34375</v>
      </c>
      <c r="P1388" s="103"/>
      <c r="S1388" s="102" t="s">
        <v>433</v>
      </c>
      <c r="T1388" s="102" t="s">
        <v>208</v>
      </c>
      <c r="U1388" s="102" t="s">
        <v>432</v>
      </c>
    </row>
    <row r="1389" spans="2:21">
      <c r="B1389" s="65">
        <v>45838</v>
      </c>
      <c r="C1389" s="102">
        <v>5400256301</v>
      </c>
      <c r="D1389" s="66" t="s">
        <v>486</v>
      </c>
      <c r="F1389" s="102" t="s">
        <v>157</v>
      </c>
      <c r="I1389" s="66" t="s">
        <v>432</v>
      </c>
      <c r="J1389" s="103"/>
      <c r="K1389" s="103">
        <v>0.26041666666666669</v>
      </c>
      <c r="M1389" s="103"/>
      <c r="O1389" s="103">
        <v>0.26041666666666669</v>
      </c>
      <c r="P1389" s="103"/>
      <c r="S1389" s="102" t="s">
        <v>433</v>
      </c>
      <c r="T1389" s="102" t="s">
        <v>208</v>
      </c>
      <c r="U1389" s="102" t="s">
        <v>432</v>
      </c>
    </row>
    <row r="1390" spans="2:21">
      <c r="B1390" s="65">
        <v>45838</v>
      </c>
      <c r="C1390" s="102">
        <v>5400256301</v>
      </c>
      <c r="D1390" s="66" t="s">
        <v>437</v>
      </c>
      <c r="F1390" s="102" t="s">
        <v>51</v>
      </c>
      <c r="I1390" s="66" t="s">
        <v>432</v>
      </c>
      <c r="K1390" s="103">
        <v>8.3333333333333329E-2</v>
      </c>
      <c r="O1390" s="103">
        <v>8.3333333333333329E-2</v>
      </c>
      <c r="Q1390" s="103"/>
      <c r="S1390" s="102" t="s">
        <v>433</v>
      </c>
      <c r="T1390" s="102" t="s">
        <v>208</v>
      </c>
      <c r="U1390" s="102" t="s">
        <v>432</v>
      </c>
    </row>
    <row r="1391" spans="2:21">
      <c r="B1391" s="65">
        <v>45838</v>
      </c>
      <c r="C1391" s="102">
        <v>5400257253</v>
      </c>
      <c r="D1391" s="66" t="s">
        <v>449</v>
      </c>
      <c r="F1391" s="102" t="s">
        <v>68</v>
      </c>
      <c r="I1391" s="66" t="s">
        <v>432</v>
      </c>
      <c r="K1391" s="103">
        <v>0.16666666666666671</v>
      </c>
      <c r="O1391" s="103">
        <v>0.16666666666666671</v>
      </c>
      <c r="Q1391" s="103"/>
      <c r="S1391" s="102" t="s">
        <v>433</v>
      </c>
      <c r="T1391" s="102" t="s">
        <v>251</v>
      </c>
      <c r="U1391" s="102" t="s">
        <v>432</v>
      </c>
    </row>
    <row r="1392" spans="2:21">
      <c r="B1392" s="65">
        <v>45838</v>
      </c>
      <c r="C1392" s="102">
        <v>5400257253</v>
      </c>
      <c r="D1392" s="66" t="s">
        <v>450</v>
      </c>
      <c r="F1392" s="102" t="s">
        <v>69</v>
      </c>
      <c r="I1392" s="66" t="s">
        <v>432</v>
      </c>
      <c r="K1392" s="103">
        <v>0.16666666666666671</v>
      </c>
      <c r="O1392" s="103">
        <v>0.16666666666666671</v>
      </c>
      <c r="Q1392" s="103"/>
      <c r="S1392" s="102" t="s">
        <v>433</v>
      </c>
      <c r="T1392" s="102" t="s">
        <v>251</v>
      </c>
      <c r="U1392" s="102" t="s">
        <v>432</v>
      </c>
    </row>
    <row r="1393" spans="2:21">
      <c r="B1393" s="65">
        <v>45838</v>
      </c>
      <c r="C1393" s="102">
        <v>5400256074</v>
      </c>
      <c r="D1393" s="66" t="s">
        <v>453</v>
      </c>
      <c r="F1393" s="102" t="s">
        <v>75</v>
      </c>
      <c r="I1393" s="66" t="s">
        <v>432</v>
      </c>
      <c r="K1393" s="103">
        <v>0.34375</v>
      </c>
      <c r="O1393" s="103">
        <v>0.34375</v>
      </c>
      <c r="Q1393" s="103"/>
      <c r="S1393" s="102" t="s">
        <v>433</v>
      </c>
      <c r="T1393" s="102" t="s">
        <v>239</v>
      </c>
      <c r="U1393" s="102" t="s">
        <v>432</v>
      </c>
    </row>
    <row r="1394" spans="2:21">
      <c r="B1394" s="65">
        <v>45838</v>
      </c>
      <c r="C1394" s="102">
        <v>5400256074</v>
      </c>
      <c r="D1394" s="66" t="s">
        <v>461</v>
      </c>
      <c r="F1394" s="102" t="s">
        <v>88</v>
      </c>
      <c r="I1394" s="66" t="s">
        <v>432</v>
      </c>
      <c r="K1394" s="103">
        <v>0.34375</v>
      </c>
      <c r="O1394" s="103">
        <v>0.34375</v>
      </c>
      <c r="Q1394" s="103"/>
      <c r="S1394" s="102" t="s">
        <v>433</v>
      </c>
      <c r="T1394" s="102" t="s">
        <v>239</v>
      </c>
      <c r="U1394" s="102" t="s">
        <v>432</v>
      </c>
    </row>
    <row r="1395" spans="2:21">
      <c r="B1395" s="65">
        <v>45838</v>
      </c>
      <c r="C1395" s="102">
        <v>5400261041</v>
      </c>
      <c r="D1395" s="66" t="s">
        <v>462</v>
      </c>
      <c r="F1395" s="102" t="s">
        <v>89</v>
      </c>
      <c r="I1395" s="66" t="s">
        <v>432</v>
      </c>
      <c r="K1395" s="103">
        <v>0.34375</v>
      </c>
      <c r="O1395" s="103">
        <v>0.34375</v>
      </c>
      <c r="Q1395" s="103"/>
      <c r="S1395" s="102" t="s">
        <v>433</v>
      </c>
      <c r="T1395" s="102" t="s">
        <v>90</v>
      </c>
      <c r="U1395" s="102" t="s">
        <v>432</v>
      </c>
    </row>
    <row r="1396" spans="2:21">
      <c r="B1396" s="65">
        <v>45838</v>
      </c>
      <c r="C1396" s="102">
        <v>5400255115</v>
      </c>
      <c r="D1396" s="66" t="s">
        <v>431</v>
      </c>
      <c r="F1396" s="102" t="s">
        <v>42</v>
      </c>
      <c r="I1396" s="66" t="s">
        <v>432</v>
      </c>
      <c r="K1396" s="103">
        <v>0.34375</v>
      </c>
      <c r="O1396" s="103">
        <v>0.34375</v>
      </c>
      <c r="P1396" s="103"/>
      <c r="S1396" s="102" t="s">
        <v>433</v>
      </c>
      <c r="T1396" s="102" t="s">
        <v>95</v>
      </c>
      <c r="U1396" s="102" t="s">
        <v>432</v>
      </c>
    </row>
    <row r="1397" spans="2:21">
      <c r="B1397" s="65">
        <v>45838</v>
      </c>
      <c r="C1397" s="102">
        <v>5400255115</v>
      </c>
      <c r="D1397" s="66" t="s">
        <v>460</v>
      </c>
      <c r="F1397" s="102" t="s">
        <v>87</v>
      </c>
      <c r="I1397" s="66" t="s">
        <v>432</v>
      </c>
      <c r="K1397" s="103">
        <v>0.34375</v>
      </c>
      <c r="O1397" s="103">
        <v>0.34375</v>
      </c>
      <c r="P1397" s="103"/>
      <c r="S1397" s="102" t="s">
        <v>433</v>
      </c>
      <c r="T1397" s="102" t="s">
        <v>95</v>
      </c>
      <c r="U1397" s="102" t="s">
        <v>432</v>
      </c>
    </row>
    <row r="1398" spans="2:21">
      <c r="B1398" s="65">
        <v>45838</v>
      </c>
      <c r="C1398" s="102">
        <v>5400255113</v>
      </c>
      <c r="D1398" s="66" t="s">
        <v>469</v>
      </c>
      <c r="F1398" s="102" t="s">
        <v>102</v>
      </c>
      <c r="I1398" s="66" t="s">
        <v>432</v>
      </c>
      <c r="K1398" s="103">
        <v>0.34375</v>
      </c>
      <c r="O1398" s="103">
        <v>0.34375</v>
      </c>
      <c r="S1398" s="102" t="s">
        <v>433</v>
      </c>
      <c r="T1398" s="102" t="s">
        <v>104</v>
      </c>
      <c r="U1398" s="102" t="s">
        <v>432</v>
      </c>
    </row>
    <row r="1399" spans="2:21">
      <c r="B1399" s="65">
        <v>45838</v>
      </c>
      <c r="C1399" s="102">
        <v>5400255113</v>
      </c>
      <c r="D1399" s="66" t="s">
        <v>470</v>
      </c>
      <c r="F1399" s="102" t="s">
        <v>103</v>
      </c>
      <c r="I1399" s="66" t="s">
        <v>432</v>
      </c>
      <c r="K1399" s="103">
        <v>0.34375</v>
      </c>
      <c r="O1399" s="103">
        <v>0.34375</v>
      </c>
      <c r="S1399" s="102" t="s">
        <v>433</v>
      </c>
      <c r="T1399" s="102" t="s">
        <v>104</v>
      </c>
      <c r="U1399" s="102" t="s">
        <v>432</v>
      </c>
    </row>
    <row r="1400" spans="2:21">
      <c r="B1400" s="65">
        <v>45838</v>
      </c>
      <c r="C1400" s="102">
        <v>5400255118</v>
      </c>
      <c r="D1400" s="66" t="s">
        <v>465</v>
      </c>
      <c r="F1400" s="102" t="s">
        <v>96</v>
      </c>
      <c r="I1400" s="66" t="s">
        <v>432</v>
      </c>
      <c r="K1400" s="103">
        <v>0.34375</v>
      </c>
      <c r="O1400" s="103">
        <v>0.34375</v>
      </c>
      <c r="S1400" s="102" t="s">
        <v>433</v>
      </c>
      <c r="T1400" s="102" t="s">
        <v>98</v>
      </c>
      <c r="U1400" s="102" t="s">
        <v>432</v>
      </c>
    </row>
    <row r="1401" spans="2:21">
      <c r="B1401" s="65">
        <v>45838</v>
      </c>
      <c r="C1401" s="102">
        <v>5400255118</v>
      </c>
      <c r="D1401" s="66" t="s">
        <v>438</v>
      </c>
      <c r="F1401" s="102" t="s">
        <v>52</v>
      </c>
      <c r="I1401" s="66" t="s">
        <v>432</v>
      </c>
      <c r="K1401" s="103">
        <v>0.34375</v>
      </c>
      <c r="O1401" s="103">
        <v>0.34375</v>
      </c>
      <c r="S1401" s="102" t="s">
        <v>433</v>
      </c>
      <c r="T1401" s="102" t="s">
        <v>98</v>
      </c>
      <c r="U1401" s="102" t="s">
        <v>432</v>
      </c>
    </row>
    <row r="1402" spans="2:21">
      <c r="B1402" s="65">
        <v>45838</v>
      </c>
      <c r="C1402" s="102">
        <v>5400255118</v>
      </c>
      <c r="D1402" s="66" t="s">
        <v>467</v>
      </c>
      <c r="F1402" s="102" t="s">
        <v>99</v>
      </c>
      <c r="I1402" s="66" t="s">
        <v>432</v>
      </c>
      <c r="K1402" s="103">
        <v>0.14583333333333329</v>
      </c>
      <c r="O1402" s="103">
        <v>0.14583333333333329</v>
      </c>
      <c r="S1402" s="102" t="s">
        <v>433</v>
      </c>
      <c r="T1402" s="102" t="s">
        <v>98</v>
      </c>
      <c r="U1402" s="102" t="s">
        <v>432</v>
      </c>
    </row>
    <row r="1403" spans="2:21">
      <c r="B1403" s="65">
        <v>45838</v>
      </c>
      <c r="C1403" s="102">
        <v>5400255118</v>
      </c>
      <c r="D1403" s="66" t="s">
        <v>468</v>
      </c>
      <c r="F1403" s="102" t="s">
        <v>100</v>
      </c>
      <c r="I1403" s="66" t="s">
        <v>432</v>
      </c>
      <c r="K1403" s="103">
        <v>0.14583333333333329</v>
      </c>
      <c r="O1403" s="103">
        <v>0.14583333333333329</v>
      </c>
      <c r="S1403" s="102" t="s">
        <v>433</v>
      </c>
      <c r="T1403" s="102" t="s">
        <v>98</v>
      </c>
      <c r="U1403" s="102" t="s">
        <v>432</v>
      </c>
    </row>
    <row r="1404" spans="2:21">
      <c r="B1404" s="65">
        <v>45838</v>
      </c>
      <c r="C1404" s="102">
        <v>5400255115</v>
      </c>
      <c r="D1404" s="66" t="s">
        <v>467</v>
      </c>
      <c r="F1404" s="102" t="s">
        <v>99</v>
      </c>
      <c r="I1404" s="66" t="s">
        <v>432</v>
      </c>
      <c r="J1404" s="103"/>
      <c r="K1404" s="103">
        <v>6.25E-2</v>
      </c>
      <c r="O1404" s="103">
        <v>6.25E-2</v>
      </c>
      <c r="S1404" s="102" t="s">
        <v>433</v>
      </c>
      <c r="T1404" s="102" t="s">
        <v>95</v>
      </c>
      <c r="U1404" s="102" t="s">
        <v>432</v>
      </c>
    </row>
    <row r="1405" spans="2:21">
      <c r="B1405" s="65">
        <v>45838</v>
      </c>
      <c r="C1405" s="102">
        <v>5400255115</v>
      </c>
      <c r="D1405" s="66" t="s">
        <v>468</v>
      </c>
      <c r="F1405" s="102" t="s">
        <v>100</v>
      </c>
      <c r="I1405" s="66" t="s">
        <v>432</v>
      </c>
      <c r="J1405" s="103"/>
      <c r="K1405" s="103">
        <v>6.25E-2</v>
      </c>
      <c r="O1405" s="103">
        <v>6.25E-2</v>
      </c>
      <c r="S1405" s="102" t="s">
        <v>433</v>
      </c>
      <c r="T1405" s="102" t="s">
        <v>95</v>
      </c>
      <c r="U1405" s="102" t="s">
        <v>432</v>
      </c>
    </row>
    <row r="1406" spans="2:21">
      <c r="B1406" s="65">
        <v>45838</v>
      </c>
      <c r="C1406" s="102">
        <v>5400255113</v>
      </c>
      <c r="D1406" s="66" t="s">
        <v>467</v>
      </c>
      <c r="F1406" s="102" t="s">
        <v>99</v>
      </c>
      <c r="I1406" s="66" t="s">
        <v>432</v>
      </c>
      <c r="J1406" s="103"/>
      <c r="K1406" s="103">
        <v>0.13541666666666671</v>
      </c>
      <c r="O1406" s="103">
        <v>0.13541666666666671</v>
      </c>
      <c r="S1406" s="102" t="s">
        <v>433</v>
      </c>
      <c r="T1406" s="102" t="s">
        <v>104</v>
      </c>
      <c r="U1406" s="102" t="s">
        <v>432</v>
      </c>
    </row>
    <row r="1407" spans="2:21">
      <c r="B1407" s="65">
        <v>45838</v>
      </c>
      <c r="C1407" s="102">
        <v>5400255113</v>
      </c>
      <c r="D1407" s="66" t="s">
        <v>468</v>
      </c>
      <c r="F1407" s="102" t="s">
        <v>100</v>
      </c>
      <c r="I1407" s="66" t="s">
        <v>432</v>
      </c>
      <c r="J1407" s="103"/>
      <c r="K1407" s="103">
        <v>0.13541666666666671</v>
      </c>
      <c r="O1407" s="103">
        <v>0.13541666666666671</v>
      </c>
      <c r="S1407" s="102" t="s">
        <v>433</v>
      </c>
      <c r="T1407" s="102" t="s">
        <v>104</v>
      </c>
      <c r="U1407" s="102" t="s">
        <v>432</v>
      </c>
    </row>
    <row r="1408" spans="2:21">
      <c r="B1408" s="65">
        <v>45838</v>
      </c>
      <c r="C1408" s="102">
        <v>5400255113</v>
      </c>
      <c r="D1408" s="66" t="s">
        <v>471</v>
      </c>
      <c r="F1408" s="102" t="s">
        <v>105</v>
      </c>
      <c r="I1408" s="66" t="s">
        <v>432</v>
      </c>
      <c r="K1408" s="103">
        <v>0.20833333333333329</v>
      </c>
      <c r="O1408" s="103">
        <v>0.20833333333333329</v>
      </c>
      <c r="S1408" s="102" t="s">
        <v>433</v>
      </c>
      <c r="T1408" s="102" t="s">
        <v>104</v>
      </c>
      <c r="U1408" s="102" t="s">
        <v>432</v>
      </c>
    </row>
    <row r="1409" spans="2:21">
      <c r="B1409" s="65">
        <v>45838</v>
      </c>
      <c r="C1409" s="102">
        <v>5400255113</v>
      </c>
      <c r="D1409" s="66" t="s">
        <v>472</v>
      </c>
      <c r="F1409" s="102" t="s">
        <v>107</v>
      </c>
      <c r="I1409" s="66" t="s">
        <v>432</v>
      </c>
      <c r="K1409" s="103">
        <v>0.20833333333333329</v>
      </c>
      <c r="O1409" s="103">
        <v>0.20833333333333329</v>
      </c>
      <c r="S1409" s="102" t="s">
        <v>433</v>
      </c>
      <c r="T1409" s="102" t="s">
        <v>104</v>
      </c>
      <c r="U1409" s="102" t="s">
        <v>432</v>
      </c>
    </row>
    <row r="1410" spans="2:21">
      <c r="B1410" s="65">
        <v>45838</v>
      </c>
      <c r="C1410" s="102">
        <v>5400257401</v>
      </c>
      <c r="D1410" s="66" t="s">
        <v>471</v>
      </c>
      <c r="F1410" s="102" t="s">
        <v>105</v>
      </c>
      <c r="I1410" s="66" t="s">
        <v>432</v>
      </c>
      <c r="K1410" s="103">
        <v>0.13541666666666671</v>
      </c>
      <c r="O1410" s="103">
        <v>0.13541666666666671</v>
      </c>
      <c r="S1410" s="102" t="s">
        <v>433</v>
      </c>
      <c r="T1410" s="102" t="s">
        <v>252</v>
      </c>
      <c r="U1410" s="102" t="s">
        <v>432</v>
      </c>
    </row>
    <row r="1411" spans="2:21">
      <c r="B1411" s="65">
        <v>45838</v>
      </c>
      <c r="C1411" s="102">
        <v>5400257401</v>
      </c>
      <c r="D1411" s="66" t="s">
        <v>472</v>
      </c>
      <c r="F1411" s="102" t="s">
        <v>107</v>
      </c>
      <c r="I1411" s="66" t="s">
        <v>432</v>
      </c>
      <c r="K1411" s="103">
        <v>0.13541666666666671</v>
      </c>
      <c r="O1411" s="103">
        <v>0.13541666666666671</v>
      </c>
      <c r="S1411" s="102" t="s">
        <v>433</v>
      </c>
      <c r="T1411" s="102" t="s">
        <v>252</v>
      </c>
      <c r="U1411" s="102" t="s">
        <v>432</v>
      </c>
    </row>
    <row r="1412" spans="2:21">
      <c r="B1412" s="65">
        <v>45838</v>
      </c>
      <c r="C1412" s="102">
        <v>404</v>
      </c>
      <c r="D1412" s="66" t="s">
        <v>472</v>
      </c>
      <c r="F1412" s="102" t="s">
        <v>107</v>
      </c>
      <c r="I1412" s="66" t="s">
        <v>432</v>
      </c>
      <c r="J1412" s="103">
        <v>4.1666666666666657E-2</v>
      </c>
      <c r="K1412" s="103"/>
      <c r="O1412" s="103">
        <v>4.1666666666666657E-2</v>
      </c>
      <c r="S1412" s="102" t="s">
        <v>433</v>
      </c>
      <c r="T1412" s="102" t="s">
        <v>62</v>
      </c>
      <c r="U1412" s="102" t="s">
        <v>432</v>
      </c>
    </row>
    <row r="1413" spans="2:21">
      <c r="B1413" s="65">
        <v>45838</v>
      </c>
      <c r="C1413" s="102">
        <v>404</v>
      </c>
      <c r="D1413" s="66" t="s">
        <v>472</v>
      </c>
      <c r="F1413" s="102" t="s">
        <v>107</v>
      </c>
      <c r="I1413" s="66" t="s">
        <v>432</v>
      </c>
      <c r="J1413" s="103">
        <v>2.0833333333333329E-2</v>
      </c>
      <c r="K1413" s="103"/>
      <c r="O1413" s="103">
        <v>2.0833333333333329E-2</v>
      </c>
      <c r="S1413" s="102" t="s">
        <v>433</v>
      </c>
      <c r="T1413" s="102" t="s">
        <v>62</v>
      </c>
      <c r="U1413" s="102" t="s">
        <v>432</v>
      </c>
    </row>
    <row r="1414" spans="2:21">
      <c r="B1414" s="65">
        <v>45838</v>
      </c>
      <c r="C1414" s="102">
        <v>404</v>
      </c>
      <c r="D1414" s="66" t="s">
        <v>485</v>
      </c>
      <c r="F1414" s="102" t="s">
        <v>155</v>
      </c>
      <c r="I1414" s="66" t="s">
        <v>432</v>
      </c>
      <c r="J1414" s="103">
        <v>4.1666666666666657E-2</v>
      </c>
      <c r="K1414" s="103"/>
      <c r="O1414" s="103">
        <v>4.1666666666666657E-2</v>
      </c>
      <c r="S1414" s="102" t="s">
        <v>433</v>
      </c>
      <c r="T1414" s="102" t="s">
        <v>62</v>
      </c>
      <c r="U1414" s="102" t="s">
        <v>432</v>
      </c>
    </row>
    <row r="1415" spans="2:21">
      <c r="B1415" s="65">
        <v>45838</v>
      </c>
      <c r="C1415" s="102" t="s">
        <v>294</v>
      </c>
      <c r="D1415" s="66" t="s">
        <v>478</v>
      </c>
      <c r="F1415" s="102" t="s">
        <v>114</v>
      </c>
      <c r="I1415" s="66" t="s">
        <v>432</v>
      </c>
      <c r="K1415" s="103">
        <v>0.34375</v>
      </c>
      <c r="O1415" s="103">
        <v>0.34375</v>
      </c>
      <c r="S1415" s="102" t="s">
        <v>433</v>
      </c>
      <c r="T1415" s="102" t="s">
        <v>156</v>
      </c>
      <c r="U1415" s="102" t="s">
        <v>432</v>
      </c>
    </row>
    <row r="1416" spans="2:21">
      <c r="B1416" s="65">
        <v>45838</v>
      </c>
      <c r="C1416" s="102">
        <v>404</v>
      </c>
      <c r="D1416" s="66" t="s">
        <v>445</v>
      </c>
      <c r="F1416" s="102" t="s">
        <v>63</v>
      </c>
      <c r="I1416" s="66" t="s">
        <v>432</v>
      </c>
      <c r="J1416" s="103">
        <v>6.25E-2</v>
      </c>
      <c r="K1416" s="103"/>
      <c r="O1416" s="103">
        <v>6.25E-2</v>
      </c>
      <c r="S1416" s="102" t="s">
        <v>433</v>
      </c>
      <c r="T1416" s="102" t="s">
        <v>62</v>
      </c>
      <c r="U1416" s="102" t="s">
        <v>432</v>
      </c>
    </row>
    <row r="1417" spans="2:21">
      <c r="B1417" s="65">
        <v>45838</v>
      </c>
      <c r="C1417" s="102">
        <v>404</v>
      </c>
      <c r="D1417" s="66" t="s">
        <v>445</v>
      </c>
      <c r="F1417" s="102" t="s">
        <v>63</v>
      </c>
      <c r="I1417" s="66" t="s">
        <v>432</v>
      </c>
      <c r="J1417" s="103">
        <v>2.0833333333333329E-2</v>
      </c>
      <c r="K1417" s="103"/>
      <c r="O1417" s="103">
        <v>2.0833333333333329E-2</v>
      </c>
      <c r="S1417" s="102" t="s">
        <v>433</v>
      </c>
      <c r="T1417" s="102" t="s">
        <v>62</v>
      </c>
      <c r="U1417" s="102" t="s">
        <v>432</v>
      </c>
    </row>
    <row r="1418" spans="2:21">
      <c r="B1418" s="65">
        <v>45838</v>
      </c>
      <c r="C1418" s="102">
        <v>404</v>
      </c>
      <c r="D1418" s="66" t="s">
        <v>474</v>
      </c>
      <c r="F1418" s="102" t="s">
        <v>109</v>
      </c>
      <c r="I1418" s="66" t="s">
        <v>432</v>
      </c>
      <c r="J1418" s="103">
        <v>0.34375</v>
      </c>
      <c r="K1418" s="103"/>
      <c r="M1418" s="103">
        <v>4.1666666666666657E-2</v>
      </c>
      <c r="O1418" s="103">
        <v>0.38541666666666669</v>
      </c>
      <c r="S1418" s="102" t="s">
        <v>433</v>
      </c>
      <c r="T1418" s="102" t="s">
        <v>62</v>
      </c>
      <c r="U1418" s="102" t="s">
        <v>432</v>
      </c>
    </row>
    <row r="1419" spans="2:21">
      <c r="B1419" s="65">
        <v>45838</v>
      </c>
      <c r="C1419" s="102">
        <v>404</v>
      </c>
      <c r="D1419" s="66" t="s">
        <v>436</v>
      </c>
      <c r="F1419" s="102" t="s">
        <v>50</v>
      </c>
      <c r="I1419" s="66" t="s">
        <v>432</v>
      </c>
      <c r="J1419" s="103">
        <v>0.34375</v>
      </c>
      <c r="K1419" s="103"/>
      <c r="O1419" s="103">
        <v>0.34375</v>
      </c>
      <c r="S1419" s="102" t="s">
        <v>433</v>
      </c>
      <c r="T1419" s="102" t="s">
        <v>62</v>
      </c>
      <c r="U1419" s="102" t="s">
        <v>432</v>
      </c>
    </row>
    <row r="1420" spans="2:21">
      <c r="B1420" s="65">
        <v>45838</v>
      </c>
      <c r="C1420" s="102">
        <v>404</v>
      </c>
      <c r="D1420" s="66" t="s">
        <v>441</v>
      </c>
      <c r="F1420" s="102" t="s">
        <v>56</v>
      </c>
      <c r="I1420" s="66" t="s">
        <v>432</v>
      </c>
      <c r="J1420" s="103">
        <v>0.34375</v>
      </c>
      <c r="K1420" s="103"/>
      <c r="O1420" s="103">
        <v>0.34375</v>
      </c>
      <c r="S1420" s="102" t="s">
        <v>433</v>
      </c>
      <c r="T1420" s="102" t="s">
        <v>62</v>
      </c>
      <c r="U1420" s="102" t="s">
        <v>432</v>
      </c>
    </row>
    <row r="1421" spans="2:21">
      <c r="B1421" s="65">
        <v>45838</v>
      </c>
      <c r="C1421" s="102" t="s">
        <v>294</v>
      </c>
      <c r="D1421" s="66" t="s">
        <v>475</v>
      </c>
      <c r="F1421" s="102" t="s">
        <v>110</v>
      </c>
      <c r="I1421" s="66" t="s">
        <v>432</v>
      </c>
      <c r="K1421" s="103">
        <v>0.14583333333333329</v>
      </c>
      <c r="O1421" s="103">
        <v>0.14583333333333329</v>
      </c>
      <c r="S1421" s="102" t="s">
        <v>433</v>
      </c>
      <c r="T1421" s="102" t="s">
        <v>111</v>
      </c>
      <c r="U1421" s="102" t="s">
        <v>432</v>
      </c>
    </row>
    <row r="1422" spans="2:21">
      <c r="B1422" s="65">
        <v>45838</v>
      </c>
      <c r="C1422" s="102" t="s">
        <v>294</v>
      </c>
      <c r="D1422" s="66" t="s">
        <v>475</v>
      </c>
      <c r="F1422" s="102" t="s">
        <v>110</v>
      </c>
      <c r="I1422" s="66" t="s">
        <v>432</v>
      </c>
      <c r="K1422" s="103">
        <v>0.125</v>
      </c>
      <c r="O1422" s="103">
        <v>0.125</v>
      </c>
      <c r="S1422" s="102" t="s">
        <v>433</v>
      </c>
      <c r="T1422" s="102" t="s">
        <v>111</v>
      </c>
      <c r="U1422" s="102" t="s">
        <v>432</v>
      </c>
    </row>
    <row r="1423" spans="2:21">
      <c r="B1423" s="65">
        <v>45838</v>
      </c>
      <c r="C1423" s="102">
        <v>404</v>
      </c>
      <c r="D1423" s="66" t="s">
        <v>437</v>
      </c>
      <c r="F1423" s="102" t="s">
        <v>51</v>
      </c>
      <c r="I1423" s="66" t="s">
        <v>432</v>
      </c>
      <c r="J1423" s="103">
        <v>8.3333333333333329E-2</v>
      </c>
      <c r="K1423" s="103"/>
      <c r="O1423" s="103">
        <v>8.3333333333333329E-2</v>
      </c>
      <c r="S1423" s="102" t="s">
        <v>433</v>
      </c>
      <c r="T1423" s="102" t="s">
        <v>62</v>
      </c>
      <c r="U1423" s="102" t="s">
        <v>432</v>
      </c>
    </row>
    <row r="1424" spans="2:21">
      <c r="B1424" s="65">
        <v>45838</v>
      </c>
      <c r="C1424" s="102">
        <v>404</v>
      </c>
      <c r="D1424" s="66" t="s">
        <v>476</v>
      </c>
      <c r="F1424" s="102" t="s">
        <v>112</v>
      </c>
      <c r="I1424" s="66" t="s">
        <v>432</v>
      </c>
      <c r="J1424" s="103">
        <v>0.34375</v>
      </c>
      <c r="K1424" s="103"/>
      <c r="O1424" s="103">
        <v>0.34375</v>
      </c>
      <c r="S1424" s="102" t="s">
        <v>433</v>
      </c>
      <c r="T1424" s="102" t="s">
        <v>62</v>
      </c>
      <c r="U1424" s="102" t="s">
        <v>432</v>
      </c>
    </row>
    <row r="1425" spans="2:21">
      <c r="B1425" s="65">
        <v>45838</v>
      </c>
      <c r="C1425" s="102">
        <v>404</v>
      </c>
      <c r="D1425" s="66" t="s">
        <v>477</v>
      </c>
      <c r="F1425" s="102" t="s">
        <v>113</v>
      </c>
      <c r="I1425" s="66" t="s">
        <v>432</v>
      </c>
      <c r="J1425" s="103">
        <v>0.34375</v>
      </c>
      <c r="K1425" s="103"/>
      <c r="O1425" s="103">
        <v>0.34375</v>
      </c>
      <c r="S1425" s="102" t="s">
        <v>433</v>
      </c>
      <c r="T1425" s="102" t="s">
        <v>62</v>
      </c>
      <c r="U1425" s="102" t="s">
        <v>432</v>
      </c>
    </row>
    <row r="1426" spans="2:21">
      <c r="B1426" s="65">
        <v>45838</v>
      </c>
      <c r="C1426" s="102">
        <v>404</v>
      </c>
      <c r="D1426" s="66" t="s">
        <v>443</v>
      </c>
      <c r="F1426" s="102" t="s">
        <v>58</v>
      </c>
      <c r="I1426" s="66" t="s">
        <v>432</v>
      </c>
      <c r="J1426" s="103">
        <v>2.0833333333333329E-2</v>
      </c>
      <c r="K1426" s="103"/>
      <c r="O1426" s="103">
        <v>2.0833333333333329E-2</v>
      </c>
      <c r="S1426" s="102" t="s">
        <v>433</v>
      </c>
      <c r="T1426" s="102" t="s">
        <v>62</v>
      </c>
      <c r="U1426" s="102" t="s">
        <v>432</v>
      </c>
    </row>
    <row r="1427" spans="2:21">
      <c r="B1427" s="65">
        <v>45838</v>
      </c>
      <c r="C1427" s="102">
        <v>404</v>
      </c>
      <c r="D1427" s="66" t="s">
        <v>484</v>
      </c>
      <c r="F1427" s="102" t="s">
        <v>144</v>
      </c>
      <c r="I1427" s="66" t="s">
        <v>432</v>
      </c>
      <c r="J1427" s="103">
        <v>0.34375</v>
      </c>
      <c r="K1427" s="103"/>
      <c r="O1427" s="103">
        <v>0.34375</v>
      </c>
      <c r="S1427" s="102" t="s">
        <v>433</v>
      </c>
      <c r="T1427" s="102" t="s">
        <v>62</v>
      </c>
      <c r="U1427" s="102" t="s">
        <v>432</v>
      </c>
    </row>
    <row r="1428" spans="2:21">
      <c r="B1428" s="65">
        <v>45839</v>
      </c>
      <c r="C1428" s="102">
        <v>404</v>
      </c>
      <c r="D1428" s="66" t="s">
        <v>467</v>
      </c>
      <c r="F1428" s="102" t="s">
        <v>99</v>
      </c>
      <c r="I1428" s="66" t="s">
        <v>432</v>
      </c>
      <c r="K1428" s="103"/>
      <c r="O1428" s="103">
        <v>0.16666666666666671</v>
      </c>
      <c r="P1428" s="103">
        <v>0.16666666666666671</v>
      </c>
      <c r="S1428" s="102" t="s">
        <v>433</v>
      </c>
      <c r="T1428" s="102" t="s">
        <v>48</v>
      </c>
      <c r="U1428" s="102" t="s">
        <v>432</v>
      </c>
    </row>
    <row r="1429" spans="2:21">
      <c r="B1429" s="65">
        <v>45839</v>
      </c>
      <c r="C1429" s="102">
        <v>404</v>
      </c>
      <c r="D1429" s="66" t="s">
        <v>451</v>
      </c>
      <c r="F1429" s="102" t="s">
        <v>72</v>
      </c>
      <c r="I1429" s="66" t="s">
        <v>432</v>
      </c>
      <c r="K1429" s="103"/>
      <c r="O1429" s="103">
        <v>4.1666666666666657E-2</v>
      </c>
      <c r="P1429" s="103">
        <v>4.1666666666666657E-2</v>
      </c>
      <c r="S1429" s="102" t="s">
        <v>433</v>
      </c>
      <c r="T1429" s="102" t="s">
        <v>48</v>
      </c>
      <c r="U1429" s="102" t="s">
        <v>432</v>
      </c>
    </row>
    <row r="1430" spans="2:21">
      <c r="B1430" s="65">
        <v>45839</v>
      </c>
      <c r="C1430" s="102">
        <v>404</v>
      </c>
      <c r="D1430" s="66" t="s">
        <v>473</v>
      </c>
      <c r="F1430" s="102" t="s">
        <v>108</v>
      </c>
      <c r="I1430" s="66" t="s">
        <v>432</v>
      </c>
      <c r="J1430" s="103"/>
      <c r="K1430" s="103"/>
      <c r="O1430" s="103">
        <v>0.34375</v>
      </c>
      <c r="Q1430" s="103">
        <v>0.34375</v>
      </c>
      <c r="S1430" s="102" t="s">
        <v>433</v>
      </c>
      <c r="T1430" s="102" t="s">
        <v>22</v>
      </c>
      <c r="U1430" s="102" t="s">
        <v>432</v>
      </c>
    </row>
    <row r="1431" spans="2:21">
      <c r="B1431" s="65">
        <v>45839</v>
      </c>
      <c r="C1431" s="102">
        <v>404</v>
      </c>
      <c r="D1431" s="66" t="s">
        <v>439</v>
      </c>
      <c r="F1431" s="102" t="s">
        <v>54</v>
      </c>
      <c r="I1431" s="66" t="s">
        <v>432</v>
      </c>
      <c r="J1431" s="103"/>
      <c r="K1431" s="103"/>
      <c r="O1431" s="103">
        <v>0.34375</v>
      </c>
      <c r="Q1431" s="103">
        <v>0.34375</v>
      </c>
      <c r="S1431" s="102" t="s">
        <v>433</v>
      </c>
      <c r="T1431" s="102" t="s">
        <v>22</v>
      </c>
      <c r="U1431" s="102" t="s">
        <v>432</v>
      </c>
    </row>
    <row r="1432" spans="2:21">
      <c r="B1432" s="65">
        <v>45839</v>
      </c>
      <c r="C1432" s="102">
        <v>404</v>
      </c>
      <c r="D1432" s="66" t="s">
        <v>441</v>
      </c>
      <c r="F1432" s="102" t="s">
        <v>56</v>
      </c>
      <c r="I1432" s="66" t="s">
        <v>432</v>
      </c>
      <c r="J1432" s="103">
        <v>0.34375</v>
      </c>
      <c r="K1432" s="103"/>
      <c r="O1432" s="103">
        <v>0.34375</v>
      </c>
      <c r="S1432" s="102" t="s">
        <v>433</v>
      </c>
      <c r="T1432" s="102" t="s">
        <v>62</v>
      </c>
      <c r="U1432" s="102" t="s">
        <v>432</v>
      </c>
    </row>
    <row r="1433" spans="2:21">
      <c r="B1433" s="65">
        <v>45839</v>
      </c>
      <c r="C1433" s="102">
        <v>404</v>
      </c>
      <c r="D1433" s="66" t="s">
        <v>476</v>
      </c>
      <c r="F1433" s="102" t="s">
        <v>112</v>
      </c>
      <c r="I1433" s="66" t="s">
        <v>432</v>
      </c>
      <c r="J1433" s="103">
        <v>0.34375</v>
      </c>
      <c r="K1433" s="103"/>
      <c r="O1433" s="103">
        <v>0.34375</v>
      </c>
      <c r="S1433" s="102" t="s">
        <v>433</v>
      </c>
      <c r="T1433" s="102" t="s">
        <v>62</v>
      </c>
      <c r="U1433" s="102" t="s">
        <v>432</v>
      </c>
    </row>
    <row r="1434" spans="2:21">
      <c r="B1434" s="65">
        <v>45839</v>
      </c>
      <c r="C1434" s="102">
        <v>404</v>
      </c>
      <c r="D1434" s="66" t="s">
        <v>478</v>
      </c>
      <c r="F1434" s="102" t="s">
        <v>114</v>
      </c>
      <c r="I1434" s="66" t="s">
        <v>432</v>
      </c>
      <c r="J1434" s="103">
        <v>0.17708333333333329</v>
      </c>
      <c r="K1434" s="103"/>
      <c r="O1434" s="103">
        <v>0.17708333333333329</v>
      </c>
      <c r="S1434" s="102" t="s">
        <v>433</v>
      </c>
      <c r="T1434" s="102" t="s">
        <v>116</v>
      </c>
      <c r="U1434" s="102" t="s">
        <v>432</v>
      </c>
    </row>
    <row r="1435" spans="2:21">
      <c r="B1435" s="65">
        <v>45839</v>
      </c>
      <c r="C1435" s="102">
        <v>404</v>
      </c>
      <c r="D1435" s="66" t="s">
        <v>442</v>
      </c>
      <c r="F1435" s="102" t="s">
        <v>57</v>
      </c>
      <c r="I1435" s="66" t="s">
        <v>432</v>
      </c>
      <c r="J1435" s="103">
        <v>0.17708333333333329</v>
      </c>
      <c r="K1435" s="103"/>
      <c r="O1435" s="103">
        <v>0.17708333333333329</v>
      </c>
      <c r="S1435" s="102" t="s">
        <v>433</v>
      </c>
      <c r="T1435" s="102" t="s">
        <v>116</v>
      </c>
      <c r="U1435" s="102" t="s">
        <v>432</v>
      </c>
    </row>
    <row r="1436" spans="2:21">
      <c r="B1436" s="65">
        <v>45839</v>
      </c>
      <c r="C1436" s="102">
        <v>404</v>
      </c>
      <c r="D1436" s="66" t="s">
        <v>469</v>
      </c>
      <c r="F1436" s="102" t="s">
        <v>102</v>
      </c>
      <c r="I1436" s="66" t="s">
        <v>432</v>
      </c>
      <c r="J1436" s="103">
        <v>0.13541666666666671</v>
      </c>
      <c r="K1436" s="103"/>
      <c r="O1436" s="103">
        <v>0.13541666666666671</v>
      </c>
      <c r="S1436" s="102" t="s">
        <v>433</v>
      </c>
      <c r="T1436" s="102" t="s">
        <v>116</v>
      </c>
      <c r="U1436" s="102" t="s">
        <v>432</v>
      </c>
    </row>
    <row r="1437" spans="2:21">
      <c r="B1437" s="65">
        <v>45839</v>
      </c>
      <c r="C1437" s="102">
        <v>404</v>
      </c>
      <c r="D1437" s="66" t="s">
        <v>468</v>
      </c>
      <c r="F1437" s="102" t="s">
        <v>100</v>
      </c>
      <c r="I1437" s="66" t="s">
        <v>432</v>
      </c>
      <c r="J1437" s="103">
        <v>0.13541666666666671</v>
      </c>
      <c r="K1437" s="103"/>
      <c r="O1437" s="103">
        <v>0.13541666666666671</v>
      </c>
      <c r="S1437" s="102" t="s">
        <v>433</v>
      </c>
      <c r="T1437" s="102" t="s">
        <v>116</v>
      </c>
      <c r="U1437" s="102" t="s">
        <v>432</v>
      </c>
    </row>
    <row r="1438" spans="2:21">
      <c r="B1438" s="65">
        <v>45839</v>
      </c>
      <c r="C1438" s="102">
        <v>404</v>
      </c>
      <c r="D1438" s="66" t="s">
        <v>434</v>
      </c>
      <c r="F1438" s="102" t="s">
        <v>43</v>
      </c>
      <c r="I1438" s="66" t="s">
        <v>432</v>
      </c>
      <c r="J1438" s="103">
        <v>0.17708333333333329</v>
      </c>
      <c r="K1438" s="103"/>
      <c r="O1438" s="103">
        <v>0.17708333333333329</v>
      </c>
      <c r="S1438" s="102" t="s">
        <v>433</v>
      </c>
      <c r="T1438" s="102" t="s">
        <v>116</v>
      </c>
      <c r="U1438" s="102" t="s">
        <v>432</v>
      </c>
    </row>
    <row r="1439" spans="2:21">
      <c r="B1439" s="65">
        <v>45839</v>
      </c>
      <c r="C1439" s="102">
        <v>5400256301</v>
      </c>
      <c r="D1439" s="66" t="s">
        <v>443</v>
      </c>
      <c r="F1439" s="102" t="s">
        <v>58</v>
      </c>
      <c r="I1439" s="66" t="s">
        <v>432</v>
      </c>
      <c r="J1439" s="103"/>
      <c r="K1439" s="103">
        <v>0.34375</v>
      </c>
      <c r="O1439" s="103">
        <v>0.34375</v>
      </c>
      <c r="S1439" s="102" t="s">
        <v>433</v>
      </c>
      <c r="T1439" s="102" t="s">
        <v>208</v>
      </c>
      <c r="U1439" s="102" t="s">
        <v>432</v>
      </c>
    </row>
    <row r="1440" spans="2:21">
      <c r="B1440" s="65">
        <v>45839</v>
      </c>
      <c r="C1440" s="102">
        <v>5400256301</v>
      </c>
      <c r="D1440" s="66" t="s">
        <v>486</v>
      </c>
      <c r="F1440" s="102" t="s">
        <v>157</v>
      </c>
      <c r="I1440" s="66" t="s">
        <v>432</v>
      </c>
      <c r="J1440" s="103"/>
      <c r="K1440" s="103">
        <v>0.34375</v>
      </c>
      <c r="O1440" s="103">
        <v>0.34375</v>
      </c>
      <c r="S1440" s="102" t="s">
        <v>433</v>
      </c>
      <c r="T1440" s="102" t="s">
        <v>208</v>
      </c>
      <c r="U1440" s="102" t="s">
        <v>432</v>
      </c>
    </row>
    <row r="1441" spans="2:21">
      <c r="B1441" s="65">
        <v>45839</v>
      </c>
      <c r="C1441" s="102">
        <v>5400257568</v>
      </c>
      <c r="D1441" s="66" t="s">
        <v>454</v>
      </c>
      <c r="F1441" s="102" t="s">
        <v>77</v>
      </c>
      <c r="I1441" s="66" t="s">
        <v>432</v>
      </c>
      <c r="J1441" s="103"/>
      <c r="K1441" s="103">
        <v>0.34375</v>
      </c>
      <c r="O1441" s="103">
        <v>0.34375</v>
      </c>
      <c r="S1441" s="102" t="s">
        <v>433</v>
      </c>
      <c r="T1441" s="102" t="s">
        <v>253</v>
      </c>
      <c r="U1441" s="102" t="s">
        <v>432</v>
      </c>
    </row>
    <row r="1442" spans="2:21">
      <c r="B1442" s="65">
        <v>45839</v>
      </c>
      <c r="C1442" s="102">
        <v>5400257568</v>
      </c>
      <c r="D1442" s="66" t="s">
        <v>455</v>
      </c>
      <c r="F1442" s="102" t="s">
        <v>78</v>
      </c>
      <c r="I1442" s="66" t="s">
        <v>432</v>
      </c>
      <c r="J1442" s="103"/>
      <c r="K1442" s="103">
        <v>0.34375</v>
      </c>
      <c r="O1442" s="103">
        <v>0.34375</v>
      </c>
      <c r="S1442" s="102" t="s">
        <v>433</v>
      </c>
      <c r="T1442" s="102" t="s">
        <v>253</v>
      </c>
      <c r="U1442" s="102" t="s">
        <v>432</v>
      </c>
    </row>
    <row r="1443" spans="2:21">
      <c r="B1443" s="65">
        <v>45839</v>
      </c>
      <c r="C1443" s="102">
        <v>5400257253</v>
      </c>
      <c r="D1443" s="66" t="s">
        <v>449</v>
      </c>
      <c r="F1443" s="102" t="s">
        <v>68</v>
      </c>
      <c r="I1443" s="66" t="s">
        <v>432</v>
      </c>
      <c r="J1443" s="103"/>
      <c r="K1443" s="103">
        <v>0.34375</v>
      </c>
      <c r="O1443" s="103">
        <v>0.34375</v>
      </c>
      <c r="S1443" s="102" t="s">
        <v>433</v>
      </c>
      <c r="T1443" s="102" t="s">
        <v>251</v>
      </c>
      <c r="U1443" s="102" t="s">
        <v>432</v>
      </c>
    </row>
    <row r="1444" spans="2:21">
      <c r="B1444" s="65">
        <v>45839</v>
      </c>
      <c r="C1444" s="102">
        <v>5400257253</v>
      </c>
      <c r="D1444" s="66" t="s">
        <v>450</v>
      </c>
      <c r="F1444" s="102" t="s">
        <v>69</v>
      </c>
      <c r="I1444" s="66" t="s">
        <v>432</v>
      </c>
      <c r="J1444" s="103"/>
      <c r="K1444" s="103">
        <v>0.34375</v>
      </c>
      <c r="O1444" s="103">
        <v>0.34375</v>
      </c>
      <c r="S1444" s="102" t="s">
        <v>433</v>
      </c>
      <c r="T1444" s="102" t="s">
        <v>251</v>
      </c>
      <c r="U1444" s="102" t="s">
        <v>432</v>
      </c>
    </row>
    <row r="1445" spans="2:21">
      <c r="B1445" s="65">
        <v>45839</v>
      </c>
      <c r="C1445" s="102">
        <v>5400257263</v>
      </c>
      <c r="D1445" s="66" t="s">
        <v>451</v>
      </c>
      <c r="F1445" s="102" t="s">
        <v>72</v>
      </c>
      <c r="I1445" s="66" t="s">
        <v>432</v>
      </c>
      <c r="J1445" s="103"/>
      <c r="K1445" s="103">
        <v>0.30208333333333331</v>
      </c>
      <c r="O1445" s="103">
        <v>0.30208333333333331</v>
      </c>
      <c r="S1445" s="102" t="s">
        <v>433</v>
      </c>
      <c r="T1445" s="102" t="s">
        <v>250</v>
      </c>
      <c r="U1445" s="102" t="s">
        <v>432</v>
      </c>
    </row>
    <row r="1446" spans="2:21">
      <c r="B1446" s="65">
        <v>45839</v>
      </c>
      <c r="C1446" s="102">
        <v>5400257263</v>
      </c>
      <c r="D1446" s="66" t="s">
        <v>452</v>
      </c>
      <c r="F1446" s="102" t="s">
        <v>73</v>
      </c>
      <c r="I1446" s="66" t="s">
        <v>432</v>
      </c>
      <c r="J1446" s="103"/>
      <c r="K1446" s="103">
        <v>0.34375</v>
      </c>
      <c r="O1446" s="103">
        <v>0.34375</v>
      </c>
      <c r="S1446" s="102" t="s">
        <v>433</v>
      </c>
      <c r="T1446" s="102" t="s">
        <v>250</v>
      </c>
      <c r="U1446" s="102" t="s">
        <v>432</v>
      </c>
    </row>
    <row r="1447" spans="2:21">
      <c r="B1447" s="65">
        <v>45839</v>
      </c>
      <c r="C1447" s="102">
        <v>5400257236</v>
      </c>
      <c r="D1447" s="66" t="s">
        <v>447</v>
      </c>
      <c r="F1447" s="102" t="s">
        <v>65</v>
      </c>
      <c r="I1447" s="66" t="s">
        <v>432</v>
      </c>
      <c r="J1447" s="103"/>
      <c r="K1447" s="103">
        <v>0.34375</v>
      </c>
      <c r="O1447" s="103">
        <v>0.34375</v>
      </c>
      <c r="S1447" s="102" t="s">
        <v>433</v>
      </c>
      <c r="T1447" s="102" t="s">
        <v>254</v>
      </c>
      <c r="U1447" s="102" t="s">
        <v>432</v>
      </c>
    </row>
    <row r="1448" spans="2:21">
      <c r="B1448" s="65">
        <v>45839</v>
      </c>
      <c r="C1448" s="102">
        <v>5400257236</v>
      </c>
      <c r="D1448" s="66" t="s">
        <v>448</v>
      </c>
      <c r="F1448" s="102" t="s">
        <v>66</v>
      </c>
      <c r="I1448" s="66" t="s">
        <v>432</v>
      </c>
      <c r="J1448" s="103"/>
      <c r="K1448" s="103">
        <v>0.34375</v>
      </c>
      <c r="O1448" s="103">
        <v>0.34375</v>
      </c>
      <c r="S1448" s="102" t="s">
        <v>433</v>
      </c>
      <c r="T1448" s="102" t="s">
        <v>254</v>
      </c>
      <c r="U1448" s="102" t="s">
        <v>432</v>
      </c>
    </row>
    <row r="1449" spans="2:21">
      <c r="B1449" s="65">
        <v>45839</v>
      </c>
      <c r="C1449" s="102">
        <v>5400250282</v>
      </c>
      <c r="D1449" s="66" t="s">
        <v>485</v>
      </c>
      <c r="F1449" s="102" t="s">
        <v>155</v>
      </c>
      <c r="I1449" s="66" t="s">
        <v>432</v>
      </c>
      <c r="J1449" s="103"/>
      <c r="K1449" s="103">
        <v>0.16666666666666671</v>
      </c>
      <c r="O1449" s="103">
        <v>0.16666666666666671</v>
      </c>
      <c r="S1449" s="102" t="s">
        <v>433</v>
      </c>
      <c r="T1449" s="102" t="s">
        <v>237</v>
      </c>
      <c r="U1449" s="102" t="s">
        <v>432</v>
      </c>
    </row>
    <row r="1450" spans="2:21">
      <c r="B1450" s="65">
        <v>45839</v>
      </c>
      <c r="C1450" s="102">
        <v>5400250282</v>
      </c>
      <c r="D1450" s="66" t="s">
        <v>458</v>
      </c>
      <c r="F1450" s="102" t="s">
        <v>84</v>
      </c>
      <c r="I1450" s="66" t="s">
        <v>432</v>
      </c>
      <c r="J1450" s="103"/>
      <c r="K1450" s="103">
        <v>0.16666666666666671</v>
      </c>
      <c r="O1450" s="103">
        <v>0.16666666666666671</v>
      </c>
      <c r="S1450" s="102" t="s">
        <v>433</v>
      </c>
      <c r="T1450" s="102" t="s">
        <v>237</v>
      </c>
      <c r="U1450" s="102" t="s">
        <v>432</v>
      </c>
    </row>
    <row r="1451" spans="2:21">
      <c r="B1451" s="65">
        <v>45839</v>
      </c>
      <c r="C1451" s="102">
        <v>5400243313</v>
      </c>
      <c r="D1451" s="66" t="s">
        <v>457</v>
      </c>
      <c r="F1451" s="102" t="s">
        <v>82</v>
      </c>
      <c r="I1451" s="66" t="s">
        <v>432</v>
      </c>
      <c r="J1451" s="103"/>
      <c r="K1451" s="103">
        <v>0.34375</v>
      </c>
      <c r="O1451" s="103">
        <v>0.34375</v>
      </c>
      <c r="S1451" s="102" t="s">
        <v>433</v>
      </c>
      <c r="T1451" s="102" t="s">
        <v>145</v>
      </c>
      <c r="U1451" s="102" t="s">
        <v>432</v>
      </c>
    </row>
    <row r="1452" spans="2:21">
      <c r="B1452" s="65">
        <v>45839</v>
      </c>
      <c r="C1452" s="102">
        <v>5400243313</v>
      </c>
      <c r="D1452" s="66" t="s">
        <v>444</v>
      </c>
      <c r="F1452" s="102" t="s">
        <v>59</v>
      </c>
      <c r="I1452" s="66" t="s">
        <v>432</v>
      </c>
      <c r="J1452" s="103"/>
      <c r="K1452" s="103">
        <v>0.34375</v>
      </c>
      <c r="O1452" s="103">
        <v>0.34375</v>
      </c>
      <c r="S1452" s="102" t="s">
        <v>433</v>
      </c>
      <c r="T1452" s="102" t="s">
        <v>145</v>
      </c>
      <c r="U1452" s="102" t="s">
        <v>432</v>
      </c>
    </row>
    <row r="1453" spans="2:21">
      <c r="B1453" s="65">
        <v>45839</v>
      </c>
      <c r="C1453" s="102">
        <v>5400250280</v>
      </c>
      <c r="D1453" s="66" t="s">
        <v>479</v>
      </c>
      <c r="F1453" s="102" t="s">
        <v>115</v>
      </c>
      <c r="I1453" s="66" t="s">
        <v>432</v>
      </c>
      <c r="J1453" s="103"/>
      <c r="K1453" s="103">
        <v>0.34375</v>
      </c>
      <c r="O1453" s="103">
        <v>0.34375</v>
      </c>
      <c r="S1453" s="102" t="s">
        <v>433</v>
      </c>
      <c r="T1453" s="102" t="s">
        <v>179</v>
      </c>
      <c r="U1453" s="102" t="s">
        <v>432</v>
      </c>
    </row>
    <row r="1454" spans="2:21">
      <c r="B1454" s="65">
        <v>45839</v>
      </c>
      <c r="C1454" s="102">
        <v>5400250280</v>
      </c>
      <c r="D1454" s="66" t="s">
        <v>434</v>
      </c>
      <c r="F1454" s="102" t="s">
        <v>43</v>
      </c>
      <c r="I1454" s="66" t="s">
        <v>432</v>
      </c>
      <c r="J1454" s="103"/>
      <c r="K1454" s="103">
        <v>0.16666666666666671</v>
      </c>
      <c r="O1454" s="103">
        <v>0.16666666666666671</v>
      </c>
      <c r="S1454" s="102" t="s">
        <v>433</v>
      </c>
      <c r="T1454" s="102" t="s">
        <v>179</v>
      </c>
      <c r="U1454" s="102" t="s">
        <v>432</v>
      </c>
    </row>
    <row r="1455" spans="2:21">
      <c r="B1455" s="65">
        <v>45839</v>
      </c>
      <c r="C1455" s="102">
        <v>5400255892</v>
      </c>
      <c r="D1455" s="66" t="s">
        <v>475</v>
      </c>
      <c r="F1455" s="102" t="s">
        <v>110</v>
      </c>
      <c r="I1455" s="66" t="s">
        <v>432</v>
      </c>
      <c r="J1455" s="103"/>
      <c r="K1455" s="103">
        <v>8.3333333333333329E-2</v>
      </c>
      <c r="O1455" s="103">
        <v>8.3333333333333329E-2</v>
      </c>
      <c r="S1455" s="102" t="s">
        <v>433</v>
      </c>
      <c r="T1455" s="102" t="s">
        <v>255</v>
      </c>
      <c r="U1455" s="102" t="s">
        <v>432</v>
      </c>
    </row>
    <row r="1456" spans="2:21">
      <c r="B1456" s="65">
        <v>45839</v>
      </c>
      <c r="C1456" s="102">
        <v>5400255892</v>
      </c>
      <c r="D1456" s="66" t="s">
        <v>437</v>
      </c>
      <c r="F1456" s="102" t="s">
        <v>51</v>
      </c>
      <c r="I1456" s="66" t="s">
        <v>432</v>
      </c>
      <c r="J1456" s="103"/>
      <c r="K1456" s="103">
        <v>8.3333333333333329E-2</v>
      </c>
      <c r="O1456" s="103">
        <v>8.3333333333333329E-2</v>
      </c>
      <c r="S1456" s="102" t="s">
        <v>433</v>
      </c>
      <c r="T1456" s="102" t="s">
        <v>255</v>
      </c>
      <c r="U1456" s="102" t="s">
        <v>432</v>
      </c>
    </row>
    <row r="1457" spans="2:21">
      <c r="B1457" s="65">
        <v>45839</v>
      </c>
      <c r="C1457" s="102">
        <v>5400256074</v>
      </c>
      <c r="D1457" s="66" t="s">
        <v>453</v>
      </c>
      <c r="F1457" s="102" t="s">
        <v>75</v>
      </c>
      <c r="I1457" s="66" t="s">
        <v>432</v>
      </c>
      <c r="J1457" s="103"/>
      <c r="K1457" s="103">
        <v>0.34375</v>
      </c>
      <c r="O1457" s="103">
        <v>0.34375</v>
      </c>
      <c r="S1457" s="102" t="s">
        <v>433</v>
      </c>
      <c r="T1457" s="102" t="s">
        <v>256</v>
      </c>
      <c r="U1457" s="102" t="s">
        <v>432</v>
      </c>
    </row>
    <row r="1458" spans="2:21">
      <c r="B1458" s="65">
        <v>45839</v>
      </c>
      <c r="C1458" s="102">
        <v>5400256074</v>
      </c>
      <c r="D1458" s="66" t="s">
        <v>461</v>
      </c>
      <c r="F1458" s="102" t="s">
        <v>88</v>
      </c>
      <c r="I1458" s="66" t="s">
        <v>432</v>
      </c>
      <c r="J1458" s="103"/>
      <c r="K1458" s="103">
        <v>0.34375</v>
      </c>
      <c r="O1458" s="103">
        <v>0.34375</v>
      </c>
      <c r="S1458" s="102" t="s">
        <v>433</v>
      </c>
      <c r="T1458" s="102" t="s">
        <v>256</v>
      </c>
      <c r="U1458" s="102" t="s">
        <v>432</v>
      </c>
    </row>
    <row r="1459" spans="2:21">
      <c r="B1459" s="65">
        <v>45839</v>
      </c>
      <c r="C1459" s="102">
        <v>5400261041</v>
      </c>
      <c r="D1459" s="66" t="s">
        <v>462</v>
      </c>
      <c r="F1459" s="102" t="s">
        <v>89</v>
      </c>
      <c r="I1459" s="66" t="s">
        <v>432</v>
      </c>
      <c r="J1459" s="103"/>
      <c r="K1459" s="103">
        <v>0.34375</v>
      </c>
      <c r="O1459" s="103">
        <v>0.34375</v>
      </c>
      <c r="S1459" s="102" t="s">
        <v>433</v>
      </c>
      <c r="T1459" s="102" t="s">
        <v>257</v>
      </c>
      <c r="U1459" s="102" t="s">
        <v>432</v>
      </c>
    </row>
    <row r="1460" spans="2:21">
      <c r="B1460" s="65">
        <v>45839</v>
      </c>
      <c r="C1460" s="102">
        <v>5400257239</v>
      </c>
      <c r="D1460" s="66" t="s">
        <v>445</v>
      </c>
      <c r="F1460" s="102" t="s">
        <v>63</v>
      </c>
      <c r="I1460" s="66" t="s">
        <v>432</v>
      </c>
      <c r="J1460" s="103"/>
      <c r="K1460" s="103">
        <v>0.34375</v>
      </c>
      <c r="O1460" s="103">
        <v>0.34375</v>
      </c>
      <c r="S1460" s="102" t="s">
        <v>433</v>
      </c>
      <c r="T1460" s="102" t="s">
        <v>258</v>
      </c>
      <c r="U1460" s="102" t="s">
        <v>432</v>
      </c>
    </row>
    <row r="1461" spans="2:21">
      <c r="B1461" s="65">
        <v>45839</v>
      </c>
      <c r="C1461" s="102">
        <v>5400257239</v>
      </c>
      <c r="D1461" s="66" t="s">
        <v>446</v>
      </c>
      <c r="F1461" s="102" t="s">
        <v>64</v>
      </c>
      <c r="I1461" s="66" t="s">
        <v>432</v>
      </c>
      <c r="J1461" s="103"/>
      <c r="K1461" s="103">
        <v>0.34375</v>
      </c>
      <c r="O1461" s="103">
        <v>0.34375</v>
      </c>
      <c r="S1461" s="102" t="s">
        <v>433</v>
      </c>
      <c r="T1461" s="102" t="s">
        <v>258</v>
      </c>
      <c r="U1461" s="102" t="s">
        <v>432</v>
      </c>
    </row>
    <row r="1462" spans="2:21">
      <c r="B1462" s="65">
        <v>45839</v>
      </c>
      <c r="C1462" s="102">
        <v>5400251030</v>
      </c>
      <c r="D1462" s="66" t="s">
        <v>485</v>
      </c>
      <c r="F1462" s="102" t="s">
        <v>155</v>
      </c>
      <c r="I1462" s="66" t="s">
        <v>432</v>
      </c>
      <c r="J1462" s="103"/>
      <c r="K1462" s="103">
        <v>0.17708333333333329</v>
      </c>
      <c r="O1462" s="103">
        <v>0.17708333333333329</v>
      </c>
      <c r="S1462" s="102" t="s">
        <v>433</v>
      </c>
      <c r="T1462" s="102" t="s">
        <v>174</v>
      </c>
      <c r="U1462" s="102" t="s">
        <v>432</v>
      </c>
    </row>
    <row r="1463" spans="2:21">
      <c r="B1463" s="65">
        <v>45839</v>
      </c>
      <c r="C1463" s="102">
        <v>5400251030</v>
      </c>
      <c r="D1463" s="66" t="s">
        <v>458</v>
      </c>
      <c r="F1463" s="102" t="s">
        <v>84</v>
      </c>
      <c r="I1463" s="66" t="s">
        <v>432</v>
      </c>
      <c r="J1463" s="103"/>
      <c r="K1463" s="103">
        <v>0.17708333333333329</v>
      </c>
      <c r="O1463" s="103">
        <v>0.17708333333333329</v>
      </c>
      <c r="S1463" s="102" t="s">
        <v>433</v>
      </c>
      <c r="T1463" s="102" t="s">
        <v>174</v>
      </c>
      <c r="U1463" s="102" t="s">
        <v>432</v>
      </c>
    </row>
    <row r="1464" spans="2:21">
      <c r="B1464" s="65">
        <v>45839</v>
      </c>
      <c r="C1464" s="102">
        <v>5400257814</v>
      </c>
      <c r="D1464" s="66" t="s">
        <v>445</v>
      </c>
      <c r="F1464" s="102" t="s">
        <v>63</v>
      </c>
      <c r="I1464" s="66" t="s">
        <v>432</v>
      </c>
      <c r="J1464" s="103"/>
      <c r="K1464" s="103">
        <v>8.3333333333333329E-2</v>
      </c>
      <c r="O1464" s="103">
        <v>8.3333333333333329E-2</v>
      </c>
      <c r="S1464" s="102" t="s">
        <v>433</v>
      </c>
      <c r="T1464" s="102" t="s">
        <v>259</v>
      </c>
      <c r="U1464" s="102" t="s">
        <v>432</v>
      </c>
    </row>
    <row r="1465" spans="2:21">
      <c r="B1465" s="65">
        <v>45839</v>
      </c>
      <c r="C1465" s="102">
        <v>5400257814</v>
      </c>
      <c r="D1465" s="66" t="s">
        <v>454</v>
      </c>
      <c r="F1465" s="102" t="s">
        <v>77</v>
      </c>
      <c r="I1465" s="66" t="s">
        <v>432</v>
      </c>
      <c r="J1465" s="103"/>
      <c r="K1465" s="103">
        <v>7.2916666666666671E-2</v>
      </c>
      <c r="O1465" s="103">
        <v>7.2916666666666671E-2</v>
      </c>
      <c r="S1465" s="102" t="s">
        <v>433</v>
      </c>
      <c r="T1465" s="102" t="s">
        <v>259</v>
      </c>
      <c r="U1465" s="102" t="s">
        <v>432</v>
      </c>
    </row>
    <row r="1466" spans="2:21">
      <c r="B1466" s="65">
        <v>45839</v>
      </c>
      <c r="C1466" s="102">
        <v>404</v>
      </c>
      <c r="D1466" s="66" t="s">
        <v>483</v>
      </c>
      <c r="F1466" s="102" t="s">
        <v>143</v>
      </c>
      <c r="I1466" s="66" t="s">
        <v>432</v>
      </c>
      <c r="J1466" s="103">
        <v>4.1666666666666657E-2</v>
      </c>
      <c r="K1466" s="103"/>
      <c r="O1466" s="103">
        <v>4.1666666666666657E-2</v>
      </c>
      <c r="S1466" s="102" t="s">
        <v>433</v>
      </c>
      <c r="T1466" s="102" t="s">
        <v>62</v>
      </c>
      <c r="U1466" s="102" t="s">
        <v>432</v>
      </c>
    </row>
    <row r="1467" spans="2:21">
      <c r="B1467" s="65">
        <v>45839</v>
      </c>
      <c r="C1467" s="102">
        <v>5400256883</v>
      </c>
      <c r="D1467" s="66" t="s">
        <v>483</v>
      </c>
      <c r="F1467" s="102" t="s">
        <v>143</v>
      </c>
      <c r="I1467" s="66" t="s">
        <v>432</v>
      </c>
      <c r="J1467" s="103"/>
      <c r="K1467" s="103">
        <v>0.34375</v>
      </c>
      <c r="M1467" s="103">
        <v>0.1041666666666667</v>
      </c>
      <c r="O1467" s="103">
        <v>0.44791666666666669</v>
      </c>
      <c r="S1467" s="102" t="s">
        <v>433</v>
      </c>
      <c r="T1467" s="102" t="s">
        <v>219</v>
      </c>
      <c r="U1467" s="102" t="s">
        <v>432</v>
      </c>
    </row>
    <row r="1468" spans="2:21">
      <c r="B1468" s="65">
        <v>45839</v>
      </c>
      <c r="C1468" s="102">
        <v>5400256883</v>
      </c>
      <c r="D1468" s="66" t="s">
        <v>487</v>
      </c>
      <c r="F1468" s="102" t="s">
        <v>162</v>
      </c>
      <c r="I1468" s="66" t="s">
        <v>432</v>
      </c>
      <c r="J1468" s="103"/>
      <c r="K1468" s="103">
        <v>0.34375</v>
      </c>
      <c r="M1468" s="103">
        <v>0.1041666666666667</v>
      </c>
      <c r="O1468" s="103">
        <v>0.44791666666666669</v>
      </c>
      <c r="S1468" s="102" t="s">
        <v>433</v>
      </c>
      <c r="T1468" s="102" t="s">
        <v>219</v>
      </c>
      <c r="U1468" s="102" t="s">
        <v>432</v>
      </c>
    </row>
    <row r="1469" spans="2:21">
      <c r="B1469" s="65">
        <v>45839</v>
      </c>
      <c r="C1469" s="102">
        <v>5400256883</v>
      </c>
      <c r="D1469" s="66" t="s">
        <v>484</v>
      </c>
      <c r="F1469" s="102" t="s">
        <v>144</v>
      </c>
      <c r="I1469" s="66" t="s">
        <v>432</v>
      </c>
      <c r="J1469" s="103"/>
      <c r="K1469" s="103">
        <v>0.34375</v>
      </c>
      <c r="O1469" s="103">
        <v>0.34375</v>
      </c>
      <c r="S1469" s="102" t="s">
        <v>433</v>
      </c>
      <c r="T1469" s="102" t="s">
        <v>219</v>
      </c>
      <c r="U1469" s="102" t="s">
        <v>432</v>
      </c>
    </row>
    <row r="1470" spans="2:21">
      <c r="B1470" s="65">
        <v>45839</v>
      </c>
      <c r="C1470" s="102" t="s">
        <v>165</v>
      </c>
      <c r="D1470" s="66" t="s">
        <v>442</v>
      </c>
      <c r="F1470" s="102" t="s">
        <v>57</v>
      </c>
      <c r="I1470" s="66" t="s">
        <v>432</v>
      </c>
      <c r="J1470" s="103"/>
      <c r="K1470" s="103">
        <v>0.16666666666666671</v>
      </c>
      <c r="O1470" s="103">
        <v>0.16666666666666671</v>
      </c>
      <c r="S1470" s="102" t="s">
        <v>433</v>
      </c>
      <c r="T1470" s="102" t="s">
        <v>164</v>
      </c>
      <c r="U1470" s="102" t="s">
        <v>432</v>
      </c>
    </row>
    <row r="1471" spans="2:21">
      <c r="B1471" s="65">
        <v>45839</v>
      </c>
      <c r="C1471" s="102">
        <v>404</v>
      </c>
      <c r="D1471" s="66" t="s">
        <v>485</v>
      </c>
      <c r="F1471" s="102" t="s">
        <v>155</v>
      </c>
      <c r="I1471" s="66" t="s">
        <v>432</v>
      </c>
      <c r="J1471" s="103">
        <v>4.1666666666666657E-2</v>
      </c>
      <c r="K1471" s="103"/>
      <c r="O1471" s="103">
        <v>4.1666666666666657E-2</v>
      </c>
      <c r="S1471" s="102" t="s">
        <v>433</v>
      </c>
      <c r="T1471" s="102" t="s">
        <v>62</v>
      </c>
      <c r="U1471" s="102" t="s">
        <v>432</v>
      </c>
    </row>
    <row r="1472" spans="2:21">
      <c r="B1472" s="65">
        <v>45839</v>
      </c>
      <c r="C1472" s="102" t="s">
        <v>294</v>
      </c>
      <c r="D1472" s="66" t="s">
        <v>478</v>
      </c>
      <c r="F1472" s="102" t="s">
        <v>114</v>
      </c>
      <c r="I1472" s="66" t="s">
        <v>432</v>
      </c>
      <c r="J1472" s="103"/>
      <c r="K1472" s="103">
        <v>0.16666666666666671</v>
      </c>
      <c r="O1472" s="103">
        <v>0.16666666666666671</v>
      </c>
      <c r="S1472" s="102" t="s">
        <v>433</v>
      </c>
      <c r="T1472" s="102" t="s">
        <v>156</v>
      </c>
      <c r="U1472" s="102" t="s">
        <v>432</v>
      </c>
    </row>
    <row r="1473" spans="2:21">
      <c r="B1473" s="65">
        <v>45839</v>
      </c>
      <c r="C1473" s="102">
        <v>404</v>
      </c>
      <c r="D1473" s="66" t="s">
        <v>445</v>
      </c>
      <c r="F1473" s="102" t="s">
        <v>63</v>
      </c>
      <c r="I1473" s="66" t="s">
        <v>432</v>
      </c>
      <c r="J1473" s="103">
        <v>6.25E-2</v>
      </c>
      <c r="K1473" s="103"/>
      <c r="O1473" s="103">
        <v>6.25E-2</v>
      </c>
      <c r="S1473" s="102" t="s">
        <v>433</v>
      </c>
      <c r="T1473" s="102" t="s">
        <v>62</v>
      </c>
      <c r="U1473" s="102" t="s">
        <v>432</v>
      </c>
    </row>
    <row r="1474" spans="2:21">
      <c r="B1474" s="65">
        <v>45839</v>
      </c>
      <c r="C1474" s="102">
        <v>404</v>
      </c>
      <c r="D1474" s="66" t="s">
        <v>445</v>
      </c>
      <c r="F1474" s="102" t="s">
        <v>63</v>
      </c>
      <c r="I1474" s="66" t="s">
        <v>432</v>
      </c>
      <c r="J1474" s="103">
        <v>2.0833333333333329E-2</v>
      </c>
      <c r="K1474" s="103"/>
      <c r="O1474" s="103">
        <v>2.0833333333333329E-2</v>
      </c>
      <c r="S1474" s="102" t="s">
        <v>433</v>
      </c>
      <c r="T1474" s="102" t="s">
        <v>62</v>
      </c>
      <c r="U1474" s="102" t="s">
        <v>432</v>
      </c>
    </row>
    <row r="1475" spans="2:21">
      <c r="B1475" s="65">
        <v>45839</v>
      </c>
      <c r="C1475" s="102">
        <v>404</v>
      </c>
      <c r="D1475" s="66" t="s">
        <v>474</v>
      </c>
      <c r="F1475" s="102" t="s">
        <v>109</v>
      </c>
      <c r="I1475" s="66" t="s">
        <v>432</v>
      </c>
      <c r="J1475" s="103">
        <v>0.34375</v>
      </c>
      <c r="K1475" s="103"/>
      <c r="M1475" s="103">
        <v>4.1666666666666657E-2</v>
      </c>
      <c r="O1475" s="103">
        <v>0.38541666666666669</v>
      </c>
      <c r="S1475" s="102" t="s">
        <v>433</v>
      </c>
      <c r="T1475" s="102" t="s">
        <v>62</v>
      </c>
      <c r="U1475" s="102" t="s">
        <v>432</v>
      </c>
    </row>
    <row r="1476" spans="2:21">
      <c r="B1476" s="65">
        <v>45839</v>
      </c>
      <c r="C1476" s="102">
        <v>404</v>
      </c>
      <c r="D1476" s="66" t="s">
        <v>436</v>
      </c>
      <c r="F1476" s="102" t="s">
        <v>50</v>
      </c>
      <c r="I1476" s="66" t="s">
        <v>432</v>
      </c>
      <c r="J1476" s="103">
        <v>0.34375</v>
      </c>
      <c r="K1476" s="103"/>
      <c r="O1476" s="103">
        <v>0.34375</v>
      </c>
      <c r="S1476" s="102" t="s">
        <v>433</v>
      </c>
      <c r="T1476" s="102" t="s">
        <v>62</v>
      </c>
      <c r="U1476" s="102" t="s">
        <v>432</v>
      </c>
    </row>
    <row r="1477" spans="2:21">
      <c r="B1477" s="65">
        <v>45839</v>
      </c>
      <c r="C1477" s="102">
        <v>404</v>
      </c>
      <c r="D1477" s="66" t="s">
        <v>477</v>
      </c>
      <c r="F1477" s="102" t="s">
        <v>113</v>
      </c>
      <c r="I1477" s="66" t="s">
        <v>432</v>
      </c>
      <c r="J1477" s="103">
        <v>0.34375</v>
      </c>
      <c r="K1477" s="103"/>
      <c r="O1477" s="103">
        <v>0.34375</v>
      </c>
      <c r="S1477" s="102" t="s">
        <v>433</v>
      </c>
      <c r="T1477" s="102" t="s">
        <v>62</v>
      </c>
      <c r="U1477" s="102" t="s">
        <v>432</v>
      </c>
    </row>
    <row r="1478" spans="2:21">
      <c r="B1478" s="65">
        <v>45839</v>
      </c>
      <c r="C1478" s="102" t="s">
        <v>294</v>
      </c>
      <c r="D1478" s="66" t="s">
        <v>475</v>
      </c>
      <c r="F1478" s="102" t="s">
        <v>110</v>
      </c>
      <c r="I1478" s="66" t="s">
        <v>432</v>
      </c>
      <c r="J1478" s="103"/>
      <c r="K1478" s="103">
        <v>0.15625</v>
      </c>
      <c r="O1478" s="103">
        <v>0.15625</v>
      </c>
      <c r="S1478" s="102" t="s">
        <v>433</v>
      </c>
      <c r="T1478" s="102" t="s">
        <v>111</v>
      </c>
      <c r="U1478" s="102" t="s">
        <v>432</v>
      </c>
    </row>
    <row r="1479" spans="2:21">
      <c r="B1479" s="65">
        <v>45839</v>
      </c>
      <c r="C1479" s="102" t="s">
        <v>294</v>
      </c>
      <c r="D1479" s="66" t="s">
        <v>475</v>
      </c>
      <c r="F1479" s="102" t="s">
        <v>110</v>
      </c>
      <c r="I1479" s="66" t="s">
        <v>432</v>
      </c>
      <c r="J1479" s="103"/>
      <c r="K1479" s="103">
        <v>0.20833333333333329</v>
      </c>
      <c r="O1479" s="103">
        <v>0.20833333333333329</v>
      </c>
      <c r="S1479" s="102" t="s">
        <v>433</v>
      </c>
      <c r="T1479" s="102" t="s">
        <v>111</v>
      </c>
      <c r="U1479" s="102" t="s">
        <v>432</v>
      </c>
    </row>
    <row r="1480" spans="2:21">
      <c r="B1480" s="65">
        <v>45839</v>
      </c>
      <c r="C1480" s="102">
        <v>404</v>
      </c>
      <c r="D1480" s="66" t="s">
        <v>437</v>
      </c>
      <c r="F1480" s="102" t="s">
        <v>51</v>
      </c>
      <c r="I1480" s="66" t="s">
        <v>432</v>
      </c>
      <c r="J1480" s="103">
        <v>9.375E-2</v>
      </c>
      <c r="K1480" s="103"/>
      <c r="O1480" s="103">
        <v>9.375E-2</v>
      </c>
      <c r="S1480" s="102" t="s">
        <v>433</v>
      </c>
      <c r="T1480" s="102" t="s">
        <v>62</v>
      </c>
      <c r="U1480" s="102" t="s">
        <v>432</v>
      </c>
    </row>
    <row r="1481" spans="2:21">
      <c r="B1481" s="65">
        <v>45839</v>
      </c>
      <c r="C1481" s="102">
        <v>404</v>
      </c>
      <c r="D1481" s="66" t="s">
        <v>437</v>
      </c>
      <c r="F1481" s="102" t="s">
        <v>51</v>
      </c>
      <c r="I1481" s="66" t="s">
        <v>432</v>
      </c>
      <c r="J1481" s="103">
        <v>0.16666666666666671</v>
      </c>
      <c r="K1481" s="103"/>
      <c r="O1481" s="103">
        <v>0.16666666666666671</v>
      </c>
      <c r="S1481" s="102" t="s">
        <v>433</v>
      </c>
      <c r="T1481" s="102" t="s">
        <v>62</v>
      </c>
      <c r="U1481" s="102" t="s">
        <v>432</v>
      </c>
    </row>
    <row r="1482" spans="2:21">
      <c r="B1482" s="65">
        <v>45839</v>
      </c>
      <c r="C1482" s="102">
        <v>5400257237</v>
      </c>
      <c r="D1482" s="66" t="s">
        <v>431</v>
      </c>
      <c r="F1482" s="102" t="s">
        <v>42</v>
      </c>
      <c r="I1482" s="66" t="s">
        <v>432</v>
      </c>
      <c r="J1482" s="103"/>
      <c r="K1482" s="103">
        <v>0.34375</v>
      </c>
      <c r="O1482" s="103">
        <v>0.34375</v>
      </c>
      <c r="S1482" s="102" t="s">
        <v>433</v>
      </c>
      <c r="T1482" s="102" t="s">
        <v>260</v>
      </c>
      <c r="U1482" s="102" t="s">
        <v>432</v>
      </c>
    </row>
    <row r="1483" spans="2:21">
      <c r="B1483" s="65">
        <v>45839</v>
      </c>
      <c r="C1483" s="102">
        <v>5400257237</v>
      </c>
      <c r="D1483" s="66" t="s">
        <v>460</v>
      </c>
      <c r="F1483" s="102" t="s">
        <v>87</v>
      </c>
      <c r="I1483" s="66" t="s">
        <v>432</v>
      </c>
      <c r="J1483" s="103"/>
      <c r="K1483" s="103">
        <v>0.34375</v>
      </c>
      <c r="O1483" s="103">
        <v>0.34375</v>
      </c>
      <c r="S1483" s="102" t="s">
        <v>433</v>
      </c>
      <c r="T1483" s="102" t="s">
        <v>260</v>
      </c>
      <c r="U1483" s="102" t="s">
        <v>432</v>
      </c>
    </row>
    <row r="1484" spans="2:21">
      <c r="B1484" s="65">
        <v>45839</v>
      </c>
      <c r="C1484" s="102">
        <v>5400257401</v>
      </c>
      <c r="D1484" s="66" t="s">
        <v>471</v>
      </c>
      <c r="F1484" s="102" t="s">
        <v>105</v>
      </c>
      <c r="I1484" s="66" t="s">
        <v>432</v>
      </c>
      <c r="J1484" s="103"/>
      <c r="K1484" s="103">
        <v>0.34375</v>
      </c>
      <c r="O1484" s="103">
        <v>0.34375</v>
      </c>
      <c r="S1484" s="102" t="s">
        <v>433</v>
      </c>
      <c r="T1484" s="102" t="s">
        <v>252</v>
      </c>
      <c r="U1484" s="102" t="s">
        <v>432</v>
      </c>
    </row>
    <row r="1485" spans="2:21">
      <c r="B1485" s="65">
        <v>45839</v>
      </c>
      <c r="C1485" s="102">
        <v>5400257401</v>
      </c>
      <c r="D1485" s="66" t="s">
        <v>464</v>
      </c>
      <c r="F1485" s="102" t="s">
        <v>94</v>
      </c>
      <c r="I1485" s="66" t="s">
        <v>432</v>
      </c>
      <c r="J1485" s="103"/>
      <c r="K1485" s="103">
        <v>0.34375</v>
      </c>
      <c r="O1485" s="103">
        <v>0.34375</v>
      </c>
      <c r="S1485" s="102" t="s">
        <v>433</v>
      </c>
      <c r="T1485" s="102" t="s">
        <v>252</v>
      </c>
      <c r="U1485" s="102" t="s">
        <v>432</v>
      </c>
    </row>
    <row r="1486" spans="2:21">
      <c r="B1486" s="65">
        <v>45839</v>
      </c>
      <c r="C1486" s="102">
        <v>5400257240</v>
      </c>
      <c r="D1486" s="66" t="s">
        <v>465</v>
      </c>
      <c r="F1486" s="102" t="s">
        <v>96</v>
      </c>
      <c r="I1486" s="66" t="s">
        <v>432</v>
      </c>
      <c r="J1486" s="103"/>
      <c r="K1486" s="103">
        <v>0.34375</v>
      </c>
      <c r="O1486" s="103">
        <v>0.34375</v>
      </c>
      <c r="S1486" s="102" t="s">
        <v>433</v>
      </c>
      <c r="T1486" s="102" t="s">
        <v>261</v>
      </c>
      <c r="U1486" s="102" t="s">
        <v>432</v>
      </c>
    </row>
    <row r="1487" spans="2:21">
      <c r="B1487" s="65">
        <v>45839</v>
      </c>
      <c r="C1487" s="102">
        <v>5400257240</v>
      </c>
      <c r="D1487" s="66" t="s">
        <v>438</v>
      </c>
      <c r="F1487" s="102" t="s">
        <v>52</v>
      </c>
      <c r="I1487" s="66" t="s">
        <v>432</v>
      </c>
      <c r="J1487" s="103"/>
      <c r="K1487" s="103">
        <v>0.34375</v>
      </c>
      <c r="O1487" s="103">
        <v>0.34375</v>
      </c>
      <c r="S1487" s="102" t="s">
        <v>433</v>
      </c>
      <c r="T1487" s="102" t="s">
        <v>261</v>
      </c>
      <c r="U1487" s="102" t="s">
        <v>432</v>
      </c>
    </row>
    <row r="1488" spans="2:21">
      <c r="B1488" s="65">
        <v>45839</v>
      </c>
      <c r="C1488" s="102">
        <v>5400257235</v>
      </c>
      <c r="D1488" s="66" t="s">
        <v>467</v>
      </c>
      <c r="F1488" s="102" t="s">
        <v>99</v>
      </c>
      <c r="I1488" s="66" t="s">
        <v>432</v>
      </c>
      <c r="J1488" s="103"/>
      <c r="K1488" s="103">
        <v>0.17708333333333329</v>
      </c>
      <c r="O1488" s="103">
        <v>0.17708333333333329</v>
      </c>
      <c r="S1488" s="102" t="s">
        <v>433</v>
      </c>
      <c r="T1488" s="102" t="s">
        <v>262</v>
      </c>
      <c r="U1488" s="102" t="s">
        <v>432</v>
      </c>
    </row>
    <row r="1489" spans="2:21">
      <c r="B1489" s="65">
        <v>45839</v>
      </c>
      <c r="C1489" s="102">
        <v>5400257235</v>
      </c>
      <c r="D1489" s="66" t="s">
        <v>470</v>
      </c>
      <c r="F1489" s="102" t="s">
        <v>103</v>
      </c>
      <c r="I1489" s="66" t="s">
        <v>432</v>
      </c>
      <c r="J1489" s="103"/>
      <c r="K1489" s="103">
        <v>0.17708333333333329</v>
      </c>
      <c r="O1489" s="103">
        <v>0.17708333333333329</v>
      </c>
      <c r="S1489" s="102" t="s">
        <v>433</v>
      </c>
      <c r="T1489" s="102" t="s">
        <v>262</v>
      </c>
      <c r="U1489" s="102" t="s">
        <v>432</v>
      </c>
    </row>
    <row r="1490" spans="2:21">
      <c r="B1490" s="65">
        <v>45839</v>
      </c>
      <c r="C1490" s="102">
        <v>5400257237</v>
      </c>
      <c r="D1490" s="66" t="s">
        <v>470</v>
      </c>
      <c r="F1490" s="102" t="s">
        <v>103</v>
      </c>
      <c r="I1490" s="66" t="s">
        <v>432</v>
      </c>
      <c r="J1490" s="103"/>
      <c r="K1490" s="103">
        <v>0.16666666666666671</v>
      </c>
      <c r="O1490" s="103">
        <v>0.16666666666666671</v>
      </c>
      <c r="S1490" s="102" t="s">
        <v>433</v>
      </c>
      <c r="T1490" s="102" t="s">
        <v>260</v>
      </c>
      <c r="U1490" s="102" t="s">
        <v>432</v>
      </c>
    </row>
    <row r="1491" spans="2:21">
      <c r="B1491" s="65">
        <v>45839</v>
      </c>
      <c r="C1491" s="102">
        <v>5400257237</v>
      </c>
      <c r="D1491" s="66" t="s">
        <v>469</v>
      </c>
      <c r="F1491" s="102" t="s">
        <v>102</v>
      </c>
      <c r="I1491" s="66" t="s">
        <v>432</v>
      </c>
      <c r="J1491" s="103"/>
      <c r="K1491" s="103">
        <v>0.16666666666666671</v>
      </c>
      <c r="O1491" s="103">
        <v>0.16666666666666671</v>
      </c>
      <c r="S1491" s="102" t="s">
        <v>433</v>
      </c>
      <c r="T1491" s="102" t="s">
        <v>260</v>
      </c>
      <c r="U1491" s="102" t="s">
        <v>432</v>
      </c>
    </row>
    <row r="1492" spans="2:21">
      <c r="B1492" s="65">
        <v>45839</v>
      </c>
      <c r="C1492" s="102">
        <v>5400257235</v>
      </c>
      <c r="D1492" s="66" t="s">
        <v>468</v>
      </c>
      <c r="F1492" s="102" t="s">
        <v>100</v>
      </c>
      <c r="I1492" s="66" t="s">
        <v>432</v>
      </c>
      <c r="J1492" s="103"/>
      <c r="K1492" s="103">
        <v>4.1666666666666657E-2</v>
      </c>
      <c r="O1492" s="103">
        <v>4.1666666666666657E-2</v>
      </c>
      <c r="S1492" s="102" t="s">
        <v>433</v>
      </c>
      <c r="T1492" s="102" t="s">
        <v>262</v>
      </c>
      <c r="U1492" s="102" t="s">
        <v>432</v>
      </c>
    </row>
    <row r="1493" spans="2:21">
      <c r="B1493" s="65">
        <v>45839</v>
      </c>
      <c r="C1493" s="102">
        <v>5400257235</v>
      </c>
      <c r="D1493" s="66" t="s">
        <v>469</v>
      </c>
      <c r="F1493" s="102" t="s">
        <v>102</v>
      </c>
      <c r="I1493" s="66" t="s">
        <v>432</v>
      </c>
      <c r="J1493" s="103"/>
      <c r="K1493" s="103">
        <v>4.1666666666666657E-2</v>
      </c>
      <c r="O1493" s="103">
        <v>4.1666666666666657E-2</v>
      </c>
      <c r="S1493" s="102" t="s">
        <v>433</v>
      </c>
      <c r="T1493" s="102" t="s">
        <v>262</v>
      </c>
      <c r="U1493" s="102" t="s">
        <v>432</v>
      </c>
    </row>
    <row r="1494" spans="2:21">
      <c r="B1494" s="65">
        <v>45839</v>
      </c>
      <c r="C1494" s="102">
        <v>404</v>
      </c>
      <c r="D1494" s="66" t="s">
        <v>472</v>
      </c>
      <c r="F1494" s="102" t="s">
        <v>107</v>
      </c>
      <c r="I1494" s="66" t="s">
        <v>432</v>
      </c>
      <c r="J1494" s="103">
        <v>0.21875</v>
      </c>
      <c r="K1494" s="103"/>
      <c r="M1494" s="103"/>
      <c r="O1494" s="103">
        <v>0.21875</v>
      </c>
      <c r="S1494" s="102" t="s">
        <v>433</v>
      </c>
      <c r="T1494" s="102" t="s">
        <v>62</v>
      </c>
      <c r="U1494" s="102" t="s">
        <v>432</v>
      </c>
    </row>
    <row r="1495" spans="2:21">
      <c r="B1495" s="65">
        <v>45839</v>
      </c>
      <c r="C1495" s="102">
        <v>5400257235</v>
      </c>
      <c r="D1495" s="66" t="s">
        <v>468</v>
      </c>
      <c r="F1495" s="102" t="s">
        <v>100</v>
      </c>
      <c r="I1495" s="66" t="s">
        <v>432</v>
      </c>
      <c r="J1495" s="103"/>
      <c r="K1495" s="103">
        <v>8.3333333333333329E-2</v>
      </c>
      <c r="O1495" s="103">
        <v>8.3333333333333329E-2</v>
      </c>
      <c r="S1495" s="102" t="s">
        <v>433</v>
      </c>
      <c r="T1495" s="102" t="s">
        <v>262</v>
      </c>
      <c r="U1495" s="102" t="s">
        <v>432</v>
      </c>
    </row>
    <row r="1496" spans="2:21">
      <c r="B1496" s="65">
        <v>45839</v>
      </c>
      <c r="C1496" s="102">
        <v>5400257235</v>
      </c>
      <c r="D1496" s="66" t="s">
        <v>472</v>
      </c>
      <c r="F1496" s="102" t="s">
        <v>107</v>
      </c>
      <c r="I1496" s="66" t="s">
        <v>432</v>
      </c>
      <c r="J1496" s="103"/>
      <c r="K1496" s="103">
        <v>8.3333333333333329E-2</v>
      </c>
      <c r="O1496" s="103">
        <v>8.3333333333333329E-2</v>
      </c>
      <c r="S1496" s="102" t="s">
        <v>433</v>
      </c>
      <c r="T1496" s="102" t="s">
        <v>262</v>
      </c>
      <c r="U1496" s="102" t="s">
        <v>432</v>
      </c>
    </row>
    <row r="1497" spans="2:21">
      <c r="B1497" s="65">
        <v>45839</v>
      </c>
      <c r="C1497" s="102" t="s">
        <v>294</v>
      </c>
      <c r="D1497" s="66" t="s">
        <v>468</v>
      </c>
      <c r="F1497" s="102" t="s">
        <v>100</v>
      </c>
      <c r="I1497" s="66" t="s">
        <v>432</v>
      </c>
      <c r="J1497" s="103"/>
      <c r="K1497" s="103">
        <v>8.3333333333333329E-2</v>
      </c>
      <c r="O1497" s="103">
        <v>8.3333333333333329E-2</v>
      </c>
      <c r="S1497" s="102" t="s">
        <v>433</v>
      </c>
      <c r="T1497" s="102" t="s">
        <v>156</v>
      </c>
      <c r="U1497" s="102" t="s">
        <v>432</v>
      </c>
    </row>
    <row r="1498" spans="2:21">
      <c r="B1498" s="65">
        <v>45839</v>
      </c>
      <c r="C1498" s="102">
        <v>404</v>
      </c>
      <c r="D1498" s="66" t="s">
        <v>472</v>
      </c>
      <c r="F1498" s="102" t="s">
        <v>107</v>
      </c>
      <c r="I1498" s="66" t="s">
        <v>432</v>
      </c>
      <c r="J1498" s="103">
        <v>0.16666666666666671</v>
      </c>
      <c r="K1498" s="103"/>
      <c r="O1498" s="103">
        <v>0.16666666666666671</v>
      </c>
      <c r="P1498" s="103"/>
      <c r="S1498" s="102" t="s">
        <v>433</v>
      </c>
      <c r="T1498" s="102" t="s">
        <v>62</v>
      </c>
      <c r="U1498" s="102" t="s">
        <v>432</v>
      </c>
    </row>
    <row r="1499" spans="2:21">
      <c r="B1499" s="65">
        <v>45839</v>
      </c>
      <c r="C1499" s="102">
        <v>5400256883</v>
      </c>
      <c r="D1499" s="66" t="s">
        <v>490</v>
      </c>
      <c r="F1499" s="102" t="s">
        <v>230</v>
      </c>
      <c r="I1499" s="66" t="s">
        <v>432</v>
      </c>
      <c r="J1499" s="103"/>
      <c r="K1499" s="103">
        <v>0.1875</v>
      </c>
      <c r="O1499" s="103">
        <v>0.1875</v>
      </c>
      <c r="P1499" s="103"/>
      <c r="S1499" s="102" t="s">
        <v>433</v>
      </c>
      <c r="T1499" s="102" t="s">
        <v>219</v>
      </c>
      <c r="U1499" s="102" t="s">
        <v>432</v>
      </c>
    </row>
    <row r="1500" spans="2:21">
      <c r="B1500" s="65">
        <v>45840</v>
      </c>
      <c r="C1500" s="102">
        <v>404</v>
      </c>
      <c r="D1500" s="66" t="s">
        <v>436</v>
      </c>
      <c r="F1500" s="102" t="s">
        <v>50</v>
      </c>
      <c r="I1500" s="66" t="s">
        <v>432</v>
      </c>
      <c r="K1500" s="103"/>
      <c r="O1500" s="103">
        <v>0.16666666666666671</v>
      </c>
      <c r="P1500" s="103">
        <v>0.16666666666666671</v>
      </c>
      <c r="S1500" s="102" t="s">
        <v>433</v>
      </c>
      <c r="T1500" s="102" t="s">
        <v>48</v>
      </c>
      <c r="U1500" s="102" t="s">
        <v>432</v>
      </c>
    </row>
    <row r="1501" spans="2:21">
      <c r="B1501" s="65">
        <v>45840</v>
      </c>
      <c r="C1501" s="102">
        <v>404</v>
      </c>
      <c r="D1501" s="66" t="s">
        <v>461</v>
      </c>
      <c r="F1501" s="102" t="s">
        <v>88</v>
      </c>
      <c r="I1501" s="66" t="s">
        <v>432</v>
      </c>
      <c r="K1501" s="103"/>
      <c r="O1501" s="103">
        <v>8.3333333333333329E-2</v>
      </c>
      <c r="P1501" s="103">
        <v>8.3333333333333329E-2</v>
      </c>
      <c r="S1501" s="102" t="s">
        <v>433</v>
      </c>
      <c r="T1501" s="102" t="s">
        <v>48</v>
      </c>
      <c r="U1501" s="102" t="s">
        <v>432</v>
      </c>
    </row>
    <row r="1502" spans="2:21">
      <c r="B1502" s="65">
        <v>45840</v>
      </c>
      <c r="C1502" s="102">
        <v>404</v>
      </c>
      <c r="D1502" s="66" t="s">
        <v>451</v>
      </c>
      <c r="F1502" s="102" t="s">
        <v>72</v>
      </c>
      <c r="I1502" s="66" t="s">
        <v>432</v>
      </c>
      <c r="J1502" s="103"/>
      <c r="K1502" s="103"/>
      <c r="O1502" s="103">
        <v>4.1666666666666657E-2</v>
      </c>
      <c r="P1502" s="103">
        <v>4.1666666666666657E-2</v>
      </c>
      <c r="S1502" s="102" t="s">
        <v>433</v>
      </c>
      <c r="T1502" s="102" t="s">
        <v>48</v>
      </c>
      <c r="U1502" s="102" t="s">
        <v>432</v>
      </c>
    </row>
    <row r="1503" spans="2:21">
      <c r="B1503" s="65">
        <v>45840</v>
      </c>
      <c r="C1503" s="102">
        <v>404</v>
      </c>
      <c r="D1503" s="66" t="s">
        <v>464</v>
      </c>
      <c r="F1503" s="102" t="s">
        <v>94</v>
      </c>
      <c r="I1503" s="66" t="s">
        <v>432</v>
      </c>
      <c r="K1503" s="103"/>
      <c r="O1503" s="103">
        <v>0.16666666666666671</v>
      </c>
      <c r="P1503" s="103"/>
      <c r="R1503" s="103">
        <v>0.16666666666666671</v>
      </c>
      <c r="S1503" s="102" t="s">
        <v>433</v>
      </c>
      <c r="T1503" s="102" t="s">
        <v>263</v>
      </c>
      <c r="U1503" s="102" t="s">
        <v>432</v>
      </c>
    </row>
    <row r="1504" spans="2:21">
      <c r="B1504" s="65">
        <v>45840</v>
      </c>
      <c r="C1504" s="102">
        <v>404</v>
      </c>
      <c r="D1504" s="66" t="s">
        <v>444</v>
      </c>
      <c r="F1504" s="102" t="s">
        <v>59</v>
      </c>
      <c r="I1504" s="66" t="s">
        <v>432</v>
      </c>
      <c r="K1504" s="103"/>
      <c r="O1504" s="103">
        <v>0.16666666666666671</v>
      </c>
      <c r="P1504" s="103"/>
      <c r="R1504" s="103">
        <v>0.16666666666666671</v>
      </c>
      <c r="S1504" s="102" t="s">
        <v>433</v>
      </c>
      <c r="T1504" s="102" t="s">
        <v>263</v>
      </c>
      <c r="U1504" s="102" t="s">
        <v>432</v>
      </c>
    </row>
    <row r="1505" spans="2:21">
      <c r="B1505" s="65">
        <v>45840</v>
      </c>
      <c r="C1505" s="102">
        <v>404</v>
      </c>
      <c r="D1505" s="66" t="s">
        <v>457</v>
      </c>
      <c r="F1505" s="102" t="s">
        <v>82</v>
      </c>
      <c r="I1505" s="66" t="s">
        <v>432</v>
      </c>
      <c r="K1505" s="103"/>
      <c r="O1505" s="103">
        <v>0.16666666666666671</v>
      </c>
      <c r="P1505" s="103"/>
      <c r="R1505" s="103">
        <v>0.16666666666666671</v>
      </c>
      <c r="S1505" s="102" t="s">
        <v>433</v>
      </c>
      <c r="T1505" s="102" t="s">
        <v>263</v>
      </c>
      <c r="U1505" s="102" t="s">
        <v>432</v>
      </c>
    </row>
    <row r="1506" spans="2:21">
      <c r="B1506" s="65">
        <v>45840</v>
      </c>
      <c r="C1506" s="102">
        <v>404</v>
      </c>
      <c r="D1506" s="66" t="s">
        <v>470</v>
      </c>
      <c r="F1506" s="102" t="s">
        <v>103</v>
      </c>
      <c r="I1506" s="66" t="s">
        <v>432</v>
      </c>
      <c r="K1506" s="103"/>
      <c r="O1506" s="103">
        <v>0.16666666666666671</v>
      </c>
      <c r="P1506" s="103"/>
      <c r="R1506" s="103">
        <v>0.16666666666666671</v>
      </c>
      <c r="S1506" s="102" t="s">
        <v>433</v>
      </c>
      <c r="T1506" s="102" t="s">
        <v>263</v>
      </c>
      <c r="U1506" s="102" t="s">
        <v>432</v>
      </c>
    </row>
    <row r="1507" spans="2:21">
      <c r="B1507" s="65">
        <v>45840</v>
      </c>
      <c r="C1507" s="102">
        <v>404</v>
      </c>
      <c r="D1507" s="66" t="s">
        <v>462</v>
      </c>
      <c r="F1507" s="102" t="s">
        <v>89</v>
      </c>
      <c r="I1507" s="66" t="s">
        <v>432</v>
      </c>
      <c r="J1507" s="103"/>
      <c r="K1507" s="103"/>
      <c r="O1507" s="103">
        <v>0.16666666666666671</v>
      </c>
      <c r="P1507" s="103"/>
      <c r="R1507" s="103">
        <v>0.16666666666666671</v>
      </c>
      <c r="S1507" s="102" t="s">
        <v>433</v>
      </c>
      <c r="T1507" s="102" t="s">
        <v>263</v>
      </c>
      <c r="U1507" s="102" t="s">
        <v>432</v>
      </c>
    </row>
    <row r="1508" spans="2:21">
      <c r="B1508" s="65">
        <v>45840</v>
      </c>
      <c r="C1508" s="102">
        <v>404</v>
      </c>
      <c r="D1508" s="66" t="s">
        <v>449</v>
      </c>
      <c r="F1508" s="102" t="s">
        <v>68</v>
      </c>
      <c r="I1508" s="66" t="s">
        <v>432</v>
      </c>
      <c r="J1508" s="103"/>
      <c r="K1508" s="103"/>
      <c r="O1508" s="103">
        <v>0.16666666666666671</v>
      </c>
      <c r="P1508" s="103"/>
      <c r="R1508" s="103">
        <v>0.16666666666666671</v>
      </c>
      <c r="S1508" s="102" t="s">
        <v>433</v>
      </c>
      <c r="T1508" s="102" t="s">
        <v>263</v>
      </c>
      <c r="U1508" s="102" t="s">
        <v>432</v>
      </c>
    </row>
    <row r="1509" spans="2:21">
      <c r="B1509" s="65">
        <v>45840</v>
      </c>
      <c r="C1509" s="102">
        <v>404</v>
      </c>
      <c r="D1509" s="66" t="s">
        <v>438</v>
      </c>
      <c r="F1509" s="102" t="s">
        <v>52</v>
      </c>
      <c r="I1509" s="66" t="s">
        <v>432</v>
      </c>
      <c r="J1509" s="103"/>
      <c r="K1509" s="103"/>
      <c r="O1509" s="103">
        <v>0.16666666666666671</v>
      </c>
      <c r="P1509" s="103"/>
      <c r="R1509" s="103">
        <v>0.16666666666666671</v>
      </c>
      <c r="S1509" s="102" t="s">
        <v>433</v>
      </c>
      <c r="T1509" s="102" t="s">
        <v>263</v>
      </c>
      <c r="U1509" s="102" t="s">
        <v>432</v>
      </c>
    </row>
    <row r="1510" spans="2:21">
      <c r="B1510" s="65">
        <v>45840</v>
      </c>
      <c r="C1510" s="102">
        <v>404</v>
      </c>
      <c r="D1510" s="66" t="s">
        <v>450</v>
      </c>
      <c r="F1510" s="102" t="s">
        <v>69</v>
      </c>
      <c r="I1510" s="66" t="s">
        <v>432</v>
      </c>
      <c r="J1510" s="103"/>
      <c r="K1510" s="103"/>
      <c r="O1510" s="103">
        <v>0.16666666666666671</v>
      </c>
      <c r="P1510" s="103"/>
      <c r="R1510" s="103">
        <v>0.16666666666666671</v>
      </c>
      <c r="S1510" s="102" t="s">
        <v>433</v>
      </c>
      <c r="T1510" s="102" t="s">
        <v>263</v>
      </c>
      <c r="U1510" s="102" t="s">
        <v>432</v>
      </c>
    </row>
    <row r="1511" spans="2:21">
      <c r="B1511" s="65">
        <v>45840</v>
      </c>
      <c r="C1511" s="102">
        <v>404</v>
      </c>
      <c r="D1511" s="66" t="s">
        <v>469</v>
      </c>
      <c r="F1511" s="102" t="s">
        <v>102</v>
      </c>
      <c r="I1511" s="66" t="s">
        <v>432</v>
      </c>
      <c r="J1511" s="103"/>
      <c r="K1511" s="103"/>
      <c r="O1511" s="103">
        <v>0.16666666666666671</v>
      </c>
      <c r="P1511" s="103"/>
      <c r="Q1511" s="103"/>
      <c r="R1511" s="103">
        <v>0.16666666666666671</v>
      </c>
      <c r="S1511" s="102" t="s">
        <v>433</v>
      </c>
      <c r="T1511" s="102" t="s">
        <v>263</v>
      </c>
      <c r="U1511" s="102" t="s">
        <v>432</v>
      </c>
    </row>
    <row r="1512" spans="2:21">
      <c r="B1512" s="65">
        <v>45840</v>
      </c>
      <c r="C1512" s="102">
        <v>404</v>
      </c>
      <c r="D1512" s="66" t="s">
        <v>473</v>
      </c>
      <c r="F1512" s="102" t="s">
        <v>108</v>
      </c>
      <c r="I1512" s="66" t="s">
        <v>432</v>
      </c>
      <c r="J1512" s="103"/>
      <c r="K1512" s="103"/>
      <c r="O1512" s="103">
        <v>0.34375</v>
      </c>
      <c r="P1512" s="103"/>
      <c r="Q1512" s="103">
        <v>0.34375</v>
      </c>
      <c r="S1512" s="102" t="s">
        <v>433</v>
      </c>
      <c r="T1512" s="102" t="s">
        <v>22</v>
      </c>
      <c r="U1512" s="102" t="s">
        <v>432</v>
      </c>
    </row>
    <row r="1513" spans="2:21">
      <c r="B1513" s="65">
        <v>45840</v>
      </c>
      <c r="C1513" s="102">
        <v>404</v>
      </c>
      <c r="D1513" s="66" t="s">
        <v>439</v>
      </c>
      <c r="F1513" s="102" t="s">
        <v>54</v>
      </c>
      <c r="I1513" s="66" t="s">
        <v>432</v>
      </c>
      <c r="J1513" s="103"/>
      <c r="K1513" s="103"/>
      <c r="O1513" s="103">
        <v>0.34375</v>
      </c>
      <c r="P1513" s="103"/>
      <c r="Q1513" s="103">
        <v>0.34375</v>
      </c>
      <c r="S1513" s="102" t="s">
        <v>433</v>
      </c>
      <c r="T1513" s="102" t="s">
        <v>22</v>
      </c>
      <c r="U1513" s="102" t="s">
        <v>432</v>
      </c>
    </row>
    <row r="1514" spans="2:21">
      <c r="B1514" s="65">
        <v>45840</v>
      </c>
      <c r="C1514" s="102">
        <v>5400257236</v>
      </c>
      <c r="D1514" s="66" t="s">
        <v>447</v>
      </c>
      <c r="F1514" s="102" t="s">
        <v>65</v>
      </c>
      <c r="I1514" s="66" t="s">
        <v>432</v>
      </c>
      <c r="J1514" s="103"/>
      <c r="K1514" s="103">
        <v>0.34375</v>
      </c>
      <c r="O1514" s="103">
        <v>0.34375</v>
      </c>
      <c r="P1514" s="103"/>
      <c r="S1514" s="102" t="s">
        <v>433</v>
      </c>
      <c r="T1514" s="102" t="s">
        <v>254</v>
      </c>
      <c r="U1514" s="102" t="s">
        <v>432</v>
      </c>
    </row>
    <row r="1515" spans="2:21">
      <c r="B1515" s="65">
        <v>45840</v>
      </c>
      <c r="C1515" s="102">
        <v>5400257236</v>
      </c>
      <c r="D1515" s="66" t="s">
        <v>448</v>
      </c>
      <c r="F1515" s="102" t="s">
        <v>66</v>
      </c>
      <c r="I1515" s="66" t="s">
        <v>432</v>
      </c>
      <c r="J1515" s="103"/>
      <c r="K1515" s="103">
        <v>0.34375</v>
      </c>
      <c r="O1515" s="103">
        <v>0.34375</v>
      </c>
      <c r="P1515" s="103"/>
      <c r="S1515" s="102" t="s">
        <v>433</v>
      </c>
      <c r="T1515" s="102" t="s">
        <v>254</v>
      </c>
      <c r="U1515" s="102" t="s">
        <v>432</v>
      </c>
    </row>
    <row r="1516" spans="2:21">
      <c r="B1516" s="65">
        <v>45840</v>
      </c>
      <c r="C1516" s="102">
        <v>5400257234</v>
      </c>
      <c r="D1516" s="66" t="s">
        <v>443</v>
      </c>
      <c r="F1516" s="102" t="s">
        <v>58</v>
      </c>
      <c r="I1516" s="66" t="s">
        <v>432</v>
      </c>
      <c r="J1516" s="103"/>
      <c r="K1516" s="103">
        <v>0.34375</v>
      </c>
      <c r="O1516" s="103">
        <v>0.34375</v>
      </c>
      <c r="P1516" s="103"/>
      <c r="S1516" s="102" t="s">
        <v>433</v>
      </c>
      <c r="T1516" s="102" t="s">
        <v>265</v>
      </c>
      <c r="U1516" s="102" t="s">
        <v>432</v>
      </c>
    </row>
    <row r="1517" spans="2:21">
      <c r="B1517" s="65">
        <v>45840</v>
      </c>
      <c r="C1517" s="102">
        <v>5400257234</v>
      </c>
      <c r="D1517" s="66" t="s">
        <v>492</v>
      </c>
      <c r="F1517" s="102" t="s">
        <v>264</v>
      </c>
      <c r="I1517" s="66" t="s">
        <v>432</v>
      </c>
      <c r="J1517" s="103"/>
      <c r="K1517" s="103">
        <v>0.34375</v>
      </c>
      <c r="O1517" s="103">
        <v>0.34375</v>
      </c>
      <c r="P1517" s="103"/>
      <c r="S1517" s="102" t="s">
        <v>433</v>
      </c>
      <c r="T1517" s="102" t="s">
        <v>265</v>
      </c>
      <c r="U1517" s="102" t="s">
        <v>432</v>
      </c>
    </row>
    <row r="1518" spans="2:21">
      <c r="B1518" s="65">
        <v>45840</v>
      </c>
      <c r="C1518" s="102">
        <v>5400257258</v>
      </c>
      <c r="D1518" s="66" t="s">
        <v>486</v>
      </c>
      <c r="F1518" s="102" t="s">
        <v>157</v>
      </c>
      <c r="I1518" s="66" t="s">
        <v>432</v>
      </c>
      <c r="K1518" s="103">
        <v>0.34375</v>
      </c>
      <c r="O1518" s="103">
        <v>0.34375</v>
      </c>
      <c r="P1518" s="103"/>
      <c r="S1518" s="102" t="s">
        <v>433</v>
      </c>
      <c r="T1518" s="102" t="s">
        <v>266</v>
      </c>
      <c r="U1518" s="102" t="s">
        <v>432</v>
      </c>
    </row>
    <row r="1519" spans="2:21">
      <c r="B1519" s="65">
        <v>45840</v>
      </c>
      <c r="C1519" s="102">
        <v>5400257258</v>
      </c>
      <c r="D1519" s="66" t="s">
        <v>485</v>
      </c>
      <c r="F1519" s="102" t="s">
        <v>155</v>
      </c>
      <c r="I1519" s="66" t="s">
        <v>432</v>
      </c>
      <c r="K1519" s="103">
        <v>0.34375</v>
      </c>
      <c r="O1519" s="103">
        <v>0.34375</v>
      </c>
      <c r="P1519" s="103"/>
      <c r="S1519" s="102" t="s">
        <v>433</v>
      </c>
      <c r="T1519" s="102" t="s">
        <v>266</v>
      </c>
      <c r="U1519" s="102" t="s">
        <v>432</v>
      </c>
    </row>
    <row r="1520" spans="2:21">
      <c r="B1520" s="65">
        <v>45840</v>
      </c>
      <c r="C1520" s="102">
        <v>5400257258</v>
      </c>
      <c r="D1520" s="66" t="s">
        <v>446</v>
      </c>
      <c r="F1520" s="102" t="s">
        <v>64</v>
      </c>
      <c r="I1520" s="66" t="s">
        <v>432</v>
      </c>
      <c r="J1520" s="103"/>
      <c r="K1520" s="103">
        <v>0.34375</v>
      </c>
      <c r="O1520" s="103">
        <v>0.34375</v>
      </c>
      <c r="P1520" s="103"/>
      <c r="S1520" s="102" t="s">
        <v>433</v>
      </c>
      <c r="T1520" s="102" t="s">
        <v>266</v>
      </c>
      <c r="U1520" s="102" t="s">
        <v>432</v>
      </c>
    </row>
    <row r="1521" spans="2:21">
      <c r="B1521" s="65">
        <v>45840</v>
      </c>
      <c r="C1521" s="102">
        <v>5400257258</v>
      </c>
      <c r="D1521" s="66" t="s">
        <v>458</v>
      </c>
      <c r="F1521" s="102" t="s">
        <v>84</v>
      </c>
      <c r="I1521" s="66" t="s">
        <v>432</v>
      </c>
      <c r="J1521" s="103"/>
      <c r="K1521" s="103">
        <v>0.34375</v>
      </c>
      <c r="O1521" s="103">
        <v>0.34375</v>
      </c>
      <c r="P1521" s="103"/>
      <c r="S1521" s="102" t="s">
        <v>433</v>
      </c>
      <c r="T1521" s="102" t="s">
        <v>266</v>
      </c>
      <c r="U1521" s="102" t="s">
        <v>432</v>
      </c>
    </row>
    <row r="1522" spans="2:21">
      <c r="B1522" s="65">
        <v>45840</v>
      </c>
      <c r="C1522" s="102">
        <v>5400257258</v>
      </c>
      <c r="D1522" s="66" t="s">
        <v>442</v>
      </c>
      <c r="F1522" s="102" t="s">
        <v>57</v>
      </c>
      <c r="I1522" s="66" t="s">
        <v>432</v>
      </c>
      <c r="K1522" s="103">
        <v>0.34375</v>
      </c>
      <c r="O1522" s="103">
        <v>0.34375</v>
      </c>
      <c r="P1522" s="103"/>
      <c r="S1522" s="102" t="s">
        <v>433</v>
      </c>
      <c r="T1522" s="102" t="s">
        <v>266</v>
      </c>
      <c r="U1522" s="102" t="s">
        <v>432</v>
      </c>
    </row>
    <row r="1523" spans="2:21">
      <c r="B1523" s="65">
        <v>45840</v>
      </c>
      <c r="C1523" s="102">
        <v>5400256074</v>
      </c>
      <c r="D1523" s="66" t="s">
        <v>453</v>
      </c>
      <c r="F1523" s="102" t="s">
        <v>75</v>
      </c>
      <c r="I1523" s="66" t="s">
        <v>432</v>
      </c>
      <c r="K1523" s="103">
        <v>0.34375</v>
      </c>
      <c r="O1523" s="103">
        <v>0.34375</v>
      </c>
      <c r="P1523" s="103"/>
      <c r="S1523" s="102" t="s">
        <v>433</v>
      </c>
      <c r="T1523" s="102" t="s">
        <v>256</v>
      </c>
      <c r="U1523" s="102" t="s">
        <v>432</v>
      </c>
    </row>
    <row r="1524" spans="2:21">
      <c r="B1524" s="65">
        <v>45840</v>
      </c>
      <c r="C1524" s="102">
        <v>5400256074</v>
      </c>
      <c r="D1524" s="66" t="s">
        <v>461</v>
      </c>
      <c r="F1524" s="102" t="s">
        <v>88</v>
      </c>
      <c r="I1524" s="66" t="s">
        <v>432</v>
      </c>
      <c r="K1524" s="103">
        <v>0.26041666666666669</v>
      </c>
      <c r="O1524" s="103">
        <v>0.26041666666666669</v>
      </c>
      <c r="P1524" s="103"/>
      <c r="S1524" s="102" t="s">
        <v>433</v>
      </c>
      <c r="T1524" s="102" t="s">
        <v>256</v>
      </c>
      <c r="U1524" s="102" t="s">
        <v>432</v>
      </c>
    </row>
    <row r="1525" spans="2:21">
      <c r="B1525" s="65">
        <v>45840</v>
      </c>
      <c r="C1525" s="102">
        <v>5400261041</v>
      </c>
      <c r="D1525" s="66" t="s">
        <v>462</v>
      </c>
      <c r="F1525" s="102" t="s">
        <v>89</v>
      </c>
      <c r="I1525" s="66" t="s">
        <v>432</v>
      </c>
      <c r="K1525" s="103">
        <v>0.17708333333333329</v>
      </c>
      <c r="O1525" s="103">
        <v>0.17708333333333329</v>
      </c>
      <c r="P1525" s="103"/>
      <c r="S1525" s="102" t="s">
        <v>433</v>
      </c>
      <c r="T1525" s="102" t="s">
        <v>257</v>
      </c>
      <c r="U1525" s="102" t="s">
        <v>432</v>
      </c>
    </row>
    <row r="1526" spans="2:21">
      <c r="B1526" s="65">
        <v>45840</v>
      </c>
      <c r="C1526" s="102" t="s">
        <v>165</v>
      </c>
      <c r="D1526" s="66" t="s">
        <v>471</v>
      </c>
      <c r="F1526" s="102" t="s">
        <v>105</v>
      </c>
      <c r="I1526" s="66" t="s">
        <v>432</v>
      </c>
      <c r="J1526" s="103"/>
      <c r="K1526" s="103">
        <v>0.16666666666666671</v>
      </c>
      <c r="O1526" s="103">
        <v>0.16666666666666671</v>
      </c>
      <c r="P1526" s="103"/>
      <c r="S1526" s="102" t="s">
        <v>433</v>
      </c>
      <c r="T1526" s="102" t="s">
        <v>164</v>
      </c>
      <c r="U1526" s="102" t="s">
        <v>432</v>
      </c>
    </row>
    <row r="1527" spans="2:21">
      <c r="B1527" s="65">
        <v>45840</v>
      </c>
      <c r="C1527" s="102">
        <v>5400257263</v>
      </c>
      <c r="D1527" s="66" t="s">
        <v>451</v>
      </c>
      <c r="F1527" s="102" t="s">
        <v>72</v>
      </c>
      <c r="I1527" s="66" t="s">
        <v>432</v>
      </c>
      <c r="J1527" s="103"/>
      <c r="K1527" s="103">
        <v>0.30208333333333331</v>
      </c>
      <c r="O1527" s="103">
        <v>0.30208333333333331</v>
      </c>
      <c r="P1527" s="103"/>
      <c r="S1527" s="102" t="s">
        <v>433</v>
      </c>
      <c r="T1527" s="102" t="s">
        <v>250</v>
      </c>
      <c r="U1527" s="102" t="s">
        <v>432</v>
      </c>
    </row>
    <row r="1528" spans="2:21">
      <c r="B1528" s="65">
        <v>45840</v>
      </c>
      <c r="C1528" s="102">
        <v>5400257263</v>
      </c>
      <c r="D1528" s="66" t="s">
        <v>452</v>
      </c>
      <c r="F1528" s="102" t="s">
        <v>73</v>
      </c>
      <c r="I1528" s="66" t="s">
        <v>432</v>
      </c>
      <c r="J1528" s="103"/>
      <c r="K1528" s="103">
        <v>0.34375</v>
      </c>
      <c r="O1528" s="103">
        <v>0.34375</v>
      </c>
      <c r="P1528" s="103"/>
      <c r="S1528" s="102" t="s">
        <v>433</v>
      </c>
      <c r="T1528" s="102" t="s">
        <v>250</v>
      </c>
      <c r="U1528" s="102" t="s">
        <v>432</v>
      </c>
    </row>
    <row r="1529" spans="2:21">
      <c r="B1529" s="65">
        <v>45840</v>
      </c>
      <c r="C1529" s="102">
        <v>5400257568</v>
      </c>
      <c r="D1529" s="66" t="s">
        <v>454</v>
      </c>
      <c r="F1529" s="102" t="s">
        <v>77</v>
      </c>
      <c r="I1529" s="66" t="s">
        <v>432</v>
      </c>
      <c r="J1529" s="103"/>
      <c r="K1529" s="103">
        <v>0.34375</v>
      </c>
      <c r="O1529" s="103">
        <v>0.34375</v>
      </c>
      <c r="P1529" s="103"/>
      <c r="S1529" s="102" t="s">
        <v>433</v>
      </c>
      <c r="T1529" s="102" t="s">
        <v>253</v>
      </c>
      <c r="U1529" s="102" t="s">
        <v>432</v>
      </c>
    </row>
    <row r="1530" spans="2:21">
      <c r="B1530" s="65">
        <v>45840</v>
      </c>
      <c r="C1530" s="102">
        <v>5400257568</v>
      </c>
      <c r="D1530" s="66" t="s">
        <v>455</v>
      </c>
      <c r="F1530" s="102" t="s">
        <v>78</v>
      </c>
      <c r="I1530" s="66" t="s">
        <v>432</v>
      </c>
      <c r="J1530" s="103"/>
      <c r="K1530" s="103">
        <v>0.34375</v>
      </c>
      <c r="O1530" s="103">
        <v>0.34375</v>
      </c>
      <c r="P1530" s="103"/>
      <c r="S1530" s="102" t="s">
        <v>433</v>
      </c>
      <c r="T1530" s="102" t="s">
        <v>253</v>
      </c>
      <c r="U1530" s="102" t="s">
        <v>432</v>
      </c>
    </row>
    <row r="1531" spans="2:21">
      <c r="B1531" s="65">
        <v>45840</v>
      </c>
      <c r="C1531" s="102">
        <v>5400257239</v>
      </c>
      <c r="D1531" s="66" t="s">
        <v>445</v>
      </c>
      <c r="F1531" s="102" t="s">
        <v>63</v>
      </c>
      <c r="I1531" s="66" t="s">
        <v>432</v>
      </c>
      <c r="J1531" s="103"/>
      <c r="K1531" s="103">
        <v>0.34375</v>
      </c>
      <c r="O1531" s="103">
        <v>0.34375</v>
      </c>
      <c r="P1531" s="103"/>
      <c r="S1531" s="102" t="s">
        <v>433</v>
      </c>
      <c r="T1531" s="102" t="s">
        <v>258</v>
      </c>
      <c r="U1531" s="102" t="s">
        <v>432</v>
      </c>
    </row>
    <row r="1532" spans="2:21">
      <c r="B1532" s="65">
        <v>45840</v>
      </c>
      <c r="C1532" s="102">
        <v>5400257239</v>
      </c>
      <c r="D1532" s="66" t="s">
        <v>493</v>
      </c>
      <c r="F1532" s="102" t="s">
        <v>267</v>
      </c>
      <c r="I1532" s="66" t="s">
        <v>432</v>
      </c>
      <c r="J1532" s="103"/>
      <c r="K1532" s="103">
        <v>0.34375</v>
      </c>
      <c r="O1532" s="103">
        <v>0.34375</v>
      </c>
      <c r="P1532" s="103"/>
      <c r="S1532" s="102" t="s">
        <v>433</v>
      </c>
      <c r="T1532" s="102" t="s">
        <v>258</v>
      </c>
      <c r="U1532" s="102" t="s">
        <v>432</v>
      </c>
    </row>
    <row r="1533" spans="2:21">
      <c r="B1533" s="65">
        <v>45840</v>
      </c>
      <c r="C1533" s="102">
        <v>5400243313</v>
      </c>
      <c r="D1533" s="66" t="s">
        <v>457</v>
      </c>
      <c r="F1533" s="102" t="s">
        <v>82</v>
      </c>
      <c r="I1533" s="66" t="s">
        <v>432</v>
      </c>
      <c r="K1533" s="103">
        <v>0.17708333333333329</v>
      </c>
      <c r="O1533" s="103">
        <v>0.17708333333333329</v>
      </c>
      <c r="P1533" s="103"/>
      <c r="Q1533" s="103"/>
      <c r="S1533" s="102" t="s">
        <v>433</v>
      </c>
      <c r="T1533" s="102" t="s">
        <v>145</v>
      </c>
      <c r="U1533" s="102" t="s">
        <v>432</v>
      </c>
    </row>
    <row r="1534" spans="2:21">
      <c r="B1534" s="65">
        <v>45840</v>
      </c>
      <c r="C1534" s="102">
        <v>5400243313</v>
      </c>
      <c r="D1534" s="66" t="s">
        <v>444</v>
      </c>
      <c r="F1534" s="102" t="s">
        <v>59</v>
      </c>
      <c r="I1534" s="66" t="s">
        <v>432</v>
      </c>
      <c r="K1534" s="103">
        <v>0.17708333333333329</v>
      </c>
      <c r="O1534" s="103">
        <v>0.17708333333333329</v>
      </c>
      <c r="P1534" s="103"/>
      <c r="Q1534" s="103"/>
      <c r="S1534" s="102" t="s">
        <v>433</v>
      </c>
      <c r="T1534" s="102" t="s">
        <v>145</v>
      </c>
      <c r="U1534" s="102" t="s">
        <v>432</v>
      </c>
    </row>
    <row r="1535" spans="2:21">
      <c r="B1535" s="65">
        <v>45840</v>
      </c>
      <c r="C1535" s="102">
        <v>5400257530</v>
      </c>
      <c r="D1535" s="66" t="s">
        <v>479</v>
      </c>
      <c r="F1535" s="102" t="s">
        <v>115</v>
      </c>
      <c r="I1535" s="66" t="s">
        <v>432</v>
      </c>
      <c r="K1535" s="103">
        <v>0.34375</v>
      </c>
      <c r="O1535" s="103">
        <v>0.34375</v>
      </c>
      <c r="P1535" s="103"/>
      <c r="Q1535" s="103"/>
      <c r="S1535" s="102" t="s">
        <v>433</v>
      </c>
      <c r="T1535" s="102" t="s">
        <v>268</v>
      </c>
      <c r="U1535" s="102" t="s">
        <v>432</v>
      </c>
    </row>
    <row r="1536" spans="2:21">
      <c r="B1536" s="65">
        <v>45840</v>
      </c>
      <c r="C1536" s="102">
        <v>5400257530</v>
      </c>
      <c r="D1536" s="66" t="s">
        <v>434</v>
      </c>
      <c r="F1536" s="102" t="s">
        <v>43</v>
      </c>
      <c r="I1536" s="66" t="s">
        <v>432</v>
      </c>
      <c r="K1536" s="103">
        <v>0.34375</v>
      </c>
      <c r="O1536" s="103">
        <v>0.34375</v>
      </c>
      <c r="P1536" s="103"/>
      <c r="Q1536" s="103"/>
      <c r="S1536" s="102" t="s">
        <v>433</v>
      </c>
      <c r="T1536" s="102" t="s">
        <v>268</v>
      </c>
      <c r="U1536" s="102" t="s">
        <v>432</v>
      </c>
    </row>
    <row r="1537" spans="2:21">
      <c r="B1537" s="65">
        <v>45840</v>
      </c>
      <c r="C1537" s="102">
        <v>5400257239</v>
      </c>
      <c r="D1537" s="66" t="s">
        <v>475</v>
      </c>
      <c r="F1537" s="102" t="s">
        <v>110</v>
      </c>
      <c r="I1537" s="66" t="s">
        <v>432</v>
      </c>
      <c r="K1537" s="103">
        <v>0.13541666666666671</v>
      </c>
      <c r="O1537" s="103">
        <v>0.13541666666666671</v>
      </c>
      <c r="P1537" s="103"/>
      <c r="Q1537" s="103"/>
      <c r="S1537" s="102" t="s">
        <v>433</v>
      </c>
      <c r="T1537" s="102" t="s">
        <v>258</v>
      </c>
      <c r="U1537" s="102" t="s">
        <v>432</v>
      </c>
    </row>
    <row r="1538" spans="2:21">
      <c r="B1538" s="65">
        <v>45840</v>
      </c>
      <c r="C1538" s="102">
        <v>5400257239</v>
      </c>
      <c r="D1538" s="66" t="s">
        <v>436</v>
      </c>
      <c r="F1538" s="102" t="s">
        <v>50</v>
      </c>
      <c r="I1538" s="66" t="s">
        <v>432</v>
      </c>
      <c r="K1538" s="103">
        <v>0.13541666666666671</v>
      </c>
      <c r="O1538" s="103">
        <v>0.13541666666666671</v>
      </c>
      <c r="P1538" s="103"/>
      <c r="Q1538" s="103"/>
      <c r="S1538" s="102" t="s">
        <v>433</v>
      </c>
      <c r="T1538" s="102" t="s">
        <v>258</v>
      </c>
      <c r="U1538" s="102" t="s">
        <v>432</v>
      </c>
    </row>
    <row r="1539" spans="2:21">
      <c r="B1539" s="65">
        <v>45840</v>
      </c>
      <c r="C1539" s="102">
        <v>404</v>
      </c>
      <c r="D1539" s="66" t="s">
        <v>483</v>
      </c>
      <c r="F1539" s="102" t="s">
        <v>143</v>
      </c>
      <c r="I1539" s="66" t="s">
        <v>432</v>
      </c>
      <c r="J1539" s="103">
        <v>4.1666666666666657E-2</v>
      </c>
      <c r="K1539" s="103"/>
      <c r="O1539" s="103">
        <v>4.1666666666666657E-2</v>
      </c>
      <c r="P1539" s="103"/>
      <c r="Q1539" s="103"/>
      <c r="S1539" s="102" t="s">
        <v>433</v>
      </c>
      <c r="T1539" s="102" t="s">
        <v>62</v>
      </c>
      <c r="U1539" s="102" t="s">
        <v>432</v>
      </c>
    </row>
    <row r="1540" spans="2:21">
      <c r="B1540" s="65">
        <v>45840</v>
      </c>
      <c r="C1540" s="102">
        <v>5400256883</v>
      </c>
      <c r="D1540" s="66" t="s">
        <v>483</v>
      </c>
      <c r="F1540" s="102" t="s">
        <v>143</v>
      </c>
      <c r="I1540" s="66" t="s">
        <v>432</v>
      </c>
      <c r="K1540" s="103">
        <v>0.34375</v>
      </c>
      <c r="M1540" s="103">
        <v>8.3333333333333329E-2</v>
      </c>
      <c r="O1540" s="103">
        <v>0.42708333333333331</v>
      </c>
      <c r="P1540" s="103"/>
      <c r="Q1540" s="103"/>
      <c r="S1540" s="102" t="s">
        <v>433</v>
      </c>
      <c r="T1540" s="102" t="s">
        <v>219</v>
      </c>
      <c r="U1540" s="102" t="s">
        <v>432</v>
      </c>
    </row>
    <row r="1541" spans="2:21">
      <c r="B1541" s="65">
        <v>45840</v>
      </c>
      <c r="C1541" s="102">
        <v>5400256883</v>
      </c>
      <c r="D1541" s="66" t="s">
        <v>487</v>
      </c>
      <c r="F1541" s="102" t="s">
        <v>162</v>
      </c>
      <c r="I1541" s="66" t="s">
        <v>432</v>
      </c>
      <c r="K1541" s="103">
        <v>0.34375</v>
      </c>
      <c r="M1541" s="103">
        <v>8.3333333333333329E-2</v>
      </c>
      <c r="O1541" s="103">
        <v>0.42708333333333331</v>
      </c>
      <c r="P1541" s="103"/>
      <c r="Q1541" s="103"/>
      <c r="S1541" s="102" t="s">
        <v>433</v>
      </c>
      <c r="T1541" s="102" t="s">
        <v>219</v>
      </c>
      <c r="U1541" s="102" t="s">
        <v>432</v>
      </c>
    </row>
    <row r="1542" spans="2:21">
      <c r="B1542" s="65">
        <v>45840</v>
      </c>
      <c r="C1542" s="102">
        <v>5400256883</v>
      </c>
      <c r="D1542" s="66" t="s">
        <v>484</v>
      </c>
      <c r="F1542" s="102" t="s">
        <v>144</v>
      </c>
      <c r="I1542" s="66" t="s">
        <v>432</v>
      </c>
      <c r="K1542" s="103">
        <v>0.34375</v>
      </c>
      <c r="O1542" s="103">
        <v>0.34375</v>
      </c>
      <c r="P1542" s="103"/>
      <c r="Q1542" s="103"/>
      <c r="S1542" s="102" t="s">
        <v>433</v>
      </c>
      <c r="T1542" s="102" t="s">
        <v>219</v>
      </c>
      <c r="U1542" s="102" t="s">
        <v>432</v>
      </c>
    </row>
    <row r="1543" spans="2:21">
      <c r="B1543" s="65">
        <v>45840</v>
      </c>
      <c r="C1543" s="102">
        <v>5400257235</v>
      </c>
      <c r="D1543" s="66" t="s">
        <v>431</v>
      </c>
      <c r="F1543" s="102" t="s">
        <v>42</v>
      </c>
      <c r="I1543" s="66" t="s">
        <v>432</v>
      </c>
      <c r="K1543" s="103">
        <v>0.17708333333333329</v>
      </c>
      <c r="O1543" s="103">
        <v>0.17708333333333329</v>
      </c>
      <c r="P1543" s="103"/>
      <c r="Q1543" s="103"/>
      <c r="S1543" s="102" t="s">
        <v>433</v>
      </c>
      <c r="T1543" s="102" t="s">
        <v>262</v>
      </c>
      <c r="U1543" s="102" t="s">
        <v>432</v>
      </c>
    </row>
    <row r="1544" spans="2:21">
      <c r="B1544" s="65">
        <v>45840</v>
      </c>
      <c r="C1544" s="102">
        <v>5400257235</v>
      </c>
      <c r="D1544" s="66" t="s">
        <v>464</v>
      </c>
      <c r="F1544" s="102" t="s">
        <v>94</v>
      </c>
      <c r="I1544" s="66" t="s">
        <v>432</v>
      </c>
      <c r="K1544" s="103">
        <v>0.17708333333333329</v>
      </c>
      <c r="O1544" s="103">
        <v>0.17708333333333329</v>
      </c>
      <c r="P1544" s="103"/>
      <c r="Q1544" s="103"/>
      <c r="S1544" s="102" t="s">
        <v>433</v>
      </c>
      <c r="T1544" s="102" t="s">
        <v>262</v>
      </c>
      <c r="U1544" s="102" t="s">
        <v>432</v>
      </c>
    </row>
    <row r="1545" spans="2:21">
      <c r="B1545" s="65">
        <v>45840</v>
      </c>
      <c r="C1545" s="102">
        <v>5400257237</v>
      </c>
      <c r="D1545" s="66" t="s">
        <v>469</v>
      </c>
      <c r="F1545" s="102" t="s">
        <v>102</v>
      </c>
      <c r="I1545" s="66" t="s">
        <v>432</v>
      </c>
      <c r="K1545" s="103">
        <v>0.17708333333333329</v>
      </c>
      <c r="O1545" s="103">
        <v>0.17708333333333329</v>
      </c>
      <c r="Q1545" s="103"/>
      <c r="S1545" s="102" t="s">
        <v>433</v>
      </c>
      <c r="T1545" s="102" t="s">
        <v>260</v>
      </c>
      <c r="U1545" s="102" t="s">
        <v>432</v>
      </c>
    </row>
    <row r="1546" spans="2:21">
      <c r="B1546" s="65">
        <v>45840</v>
      </c>
      <c r="C1546" s="102">
        <v>5400257237</v>
      </c>
      <c r="D1546" s="66" t="s">
        <v>470</v>
      </c>
      <c r="F1546" s="102" t="s">
        <v>103</v>
      </c>
      <c r="I1546" s="66" t="s">
        <v>432</v>
      </c>
      <c r="K1546" s="103">
        <v>0.17708333333333329</v>
      </c>
      <c r="O1546" s="103">
        <v>0.17708333333333329</v>
      </c>
      <c r="Q1546" s="103"/>
      <c r="S1546" s="102" t="s">
        <v>433</v>
      </c>
      <c r="T1546" s="102" t="s">
        <v>260</v>
      </c>
      <c r="U1546" s="102" t="s">
        <v>432</v>
      </c>
    </row>
    <row r="1547" spans="2:21">
      <c r="B1547" s="65">
        <v>45840</v>
      </c>
      <c r="C1547" s="102">
        <v>5400257240</v>
      </c>
      <c r="D1547" s="66" t="s">
        <v>465</v>
      </c>
      <c r="F1547" s="102" t="s">
        <v>96</v>
      </c>
      <c r="I1547" s="66" t="s">
        <v>432</v>
      </c>
      <c r="K1547" s="103">
        <v>0.17708333333333329</v>
      </c>
      <c r="O1547" s="103">
        <v>0.17708333333333329</v>
      </c>
      <c r="Q1547" s="103"/>
      <c r="S1547" s="102" t="s">
        <v>433</v>
      </c>
      <c r="T1547" s="102" t="s">
        <v>261</v>
      </c>
      <c r="U1547" s="102" t="s">
        <v>432</v>
      </c>
    </row>
    <row r="1548" spans="2:21">
      <c r="B1548" s="65">
        <v>45840</v>
      </c>
      <c r="C1548" s="102">
        <v>5400257240</v>
      </c>
      <c r="D1548" s="66" t="s">
        <v>438</v>
      </c>
      <c r="F1548" s="102" t="s">
        <v>52</v>
      </c>
      <c r="I1548" s="66" t="s">
        <v>432</v>
      </c>
      <c r="K1548" s="103">
        <v>0.17708333333333329</v>
      </c>
      <c r="O1548" s="103">
        <v>0.17708333333333329</v>
      </c>
      <c r="Q1548" s="103"/>
      <c r="S1548" s="102" t="s">
        <v>433</v>
      </c>
      <c r="T1548" s="102" t="s">
        <v>261</v>
      </c>
      <c r="U1548" s="102" t="s">
        <v>432</v>
      </c>
    </row>
    <row r="1549" spans="2:21">
      <c r="B1549" s="65">
        <v>45840</v>
      </c>
      <c r="C1549" s="102">
        <v>5400257401</v>
      </c>
      <c r="D1549" s="66" t="s">
        <v>468</v>
      </c>
      <c r="F1549" s="102" t="s">
        <v>100</v>
      </c>
      <c r="I1549" s="66" t="s">
        <v>432</v>
      </c>
      <c r="K1549" s="103">
        <v>0.34375</v>
      </c>
      <c r="O1549" s="103">
        <v>0.34375</v>
      </c>
      <c r="Q1549" s="103"/>
      <c r="S1549" s="102" t="s">
        <v>433</v>
      </c>
      <c r="T1549" s="102" t="s">
        <v>252</v>
      </c>
      <c r="U1549" s="102" t="s">
        <v>432</v>
      </c>
    </row>
    <row r="1550" spans="2:21">
      <c r="B1550" s="65">
        <v>45840</v>
      </c>
      <c r="C1550" s="102">
        <v>5400257401</v>
      </c>
      <c r="D1550" s="66" t="s">
        <v>471</v>
      </c>
      <c r="F1550" s="102" t="s">
        <v>105</v>
      </c>
      <c r="I1550" s="66" t="s">
        <v>432</v>
      </c>
      <c r="K1550" s="103">
        <v>0.17708333333333329</v>
      </c>
      <c r="O1550" s="103">
        <v>0.17708333333333329</v>
      </c>
      <c r="Q1550" s="103"/>
      <c r="S1550" s="102" t="s">
        <v>433</v>
      </c>
      <c r="T1550" s="102" t="s">
        <v>252</v>
      </c>
      <c r="U1550" s="102" t="s">
        <v>432</v>
      </c>
    </row>
    <row r="1551" spans="2:21">
      <c r="B1551" s="65">
        <v>45840</v>
      </c>
      <c r="C1551" s="102">
        <v>5400257401</v>
      </c>
      <c r="D1551" s="66" t="s">
        <v>472</v>
      </c>
      <c r="F1551" s="102" t="s">
        <v>107</v>
      </c>
      <c r="I1551" s="66" t="s">
        <v>432</v>
      </c>
      <c r="K1551" s="103">
        <v>0.16666666666666671</v>
      </c>
      <c r="O1551" s="103">
        <v>0.16666666666666671</v>
      </c>
      <c r="Q1551" s="103"/>
      <c r="S1551" s="102" t="s">
        <v>433</v>
      </c>
      <c r="T1551" s="102" t="s">
        <v>252</v>
      </c>
      <c r="U1551" s="102" t="s">
        <v>432</v>
      </c>
    </row>
    <row r="1552" spans="2:21">
      <c r="B1552" s="65">
        <v>45840</v>
      </c>
      <c r="C1552" s="102">
        <v>404</v>
      </c>
      <c r="D1552" s="66" t="s">
        <v>472</v>
      </c>
      <c r="F1552" s="102" t="s">
        <v>107</v>
      </c>
      <c r="I1552" s="66" t="s">
        <v>432</v>
      </c>
      <c r="J1552" s="103">
        <v>0.21875</v>
      </c>
      <c r="K1552" s="103"/>
      <c r="O1552" s="103">
        <v>0.21875</v>
      </c>
      <c r="Q1552" s="103"/>
      <c r="S1552" s="102" t="s">
        <v>433</v>
      </c>
      <c r="T1552" s="102" t="s">
        <v>62</v>
      </c>
      <c r="U1552" s="102" t="s">
        <v>432</v>
      </c>
    </row>
    <row r="1553" spans="2:21">
      <c r="B1553" s="65">
        <v>45840</v>
      </c>
      <c r="C1553" s="102">
        <v>5400257240</v>
      </c>
      <c r="D1553" s="66" t="s">
        <v>431</v>
      </c>
      <c r="F1553" s="102" t="s">
        <v>42</v>
      </c>
      <c r="I1553" s="66" t="s">
        <v>432</v>
      </c>
      <c r="K1553" s="103">
        <v>0.16666666666666671</v>
      </c>
      <c r="O1553" s="103">
        <v>0.16666666666666671</v>
      </c>
      <c r="Q1553" s="103"/>
      <c r="S1553" s="102" t="s">
        <v>433</v>
      </c>
      <c r="T1553" s="102" t="s">
        <v>261</v>
      </c>
      <c r="U1553" s="102" t="s">
        <v>432</v>
      </c>
    </row>
    <row r="1554" spans="2:21">
      <c r="B1554" s="65">
        <v>45840</v>
      </c>
      <c r="C1554" s="102">
        <v>5400257240</v>
      </c>
      <c r="D1554" s="66" t="s">
        <v>465</v>
      </c>
      <c r="F1554" s="102" t="s">
        <v>96</v>
      </c>
      <c r="I1554" s="66" t="s">
        <v>432</v>
      </c>
      <c r="K1554" s="103">
        <v>0.16666666666666671</v>
      </c>
      <c r="O1554" s="103">
        <v>0.16666666666666671</v>
      </c>
      <c r="Q1554" s="103"/>
      <c r="S1554" s="102" t="s">
        <v>433</v>
      </c>
      <c r="T1554" s="102" t="s">
        <v>261</v>
      </c>
      <c r="U1554" s="102" t="s">
        <v>432</v>
      </c>
    </row>
    <row r="1555" spans="2:21">
      <c r="B1555" s="65">
        <v>45840</v>
      </c>
      <c r="C1555" s="102">
        <v>404</v>
      </c>
      <c r="D1555" s="66" t="s">
        <v>472</v>
      </c>
      <c r="F1555" s="102" t="s">
        <v>107</v>
      </c>
      <c r="I1555" s="66" t="s">
        <v>432</v>
      </c>
      <c r="J1555" s="103">
        <v>8.3333333333333329E-2</v>
      </c>
      <c r="K1555" s="103"/>
      <c r="O1555" s="103">
        <v>8.3333333333333329E-2</v>
      </c>
      <c r="Q1555" s="103"/>
      <c r="S1555" s="102" t="s">
        <v>433</v>
      </c>
      <c r="T1555" s="102" t="s">
        <v>62</v>
      </c>
      <c r="U1555" s="102" t="s">
        <v>432</v>
      </c>
    </row>
    <row r="1556" spans="2:21">
      <c r="B1556" s="65">
        <v>45840</v>
      </c>
      <c r="C1556" s="102">
        <v>404</v>
      </c>
      <c r="D1556" s="66" t="s">
        <v>485</v>
      </c>
      <c r="F1556" s="102" t="s">
        <v>155</v>
      </c>
      <c r="I1556" s="66" t="s">
        <v>432</v>
      </c>
      <c r="J1556" s="103">
        <v>4.1666666666666657E-2</v>
      </c>
      <c r="K1556" s="103"/>
      <c r="O1556" s="103">
        <v>4.1666666666666657E-2</v>
      </c>
      <c r="Q1556" s="103"/>
      <c r="S1556" s="102" t="s">
        <v>433</v>
      </c>
      <c r="T1556" s="102" t="s">
        <v>62</v>
      </c>
      <c r="U1556" s="102" t="s">
        <v>432</v>
      </c>
    </row>
    <row r="1557" spans="2:21">
      <c r="B1557" s="65">
        <v>45840</v>
      </c>
      <c r="C1557" s="102" t="s">
        <v>294</v>
      </c>
      <c r="D1557" s="66" t="s">
        <v>478</v>
      </c>
      <c r="F1557" s="102" t="s">
        <v>114</v>
      </c>
      <c r="I1557" s="66" t="s">
        <v>432</v>
      </c>
      <c r="K1557" s="103">
        <v>0.34375</v>
      </c>
      <c r="O1557" s="103">
        <v>0.34375</v>
      </c>
      <c r="Q1557" s="103"/>
      <c r="S1557" s="102" t="s">
        <v>433</v>
      </c>
      <c r="T1557" s="102" t="s">
        <v>156</v>
      </c>
      <c r="U1557" s="102" t="s">
        <v>432</v>
      </c>
    </row>
    <row r="1558" spans="2:21">
      <c r="B1558" s="65">
        <v>45840</v>
      </c>
      <c r="C1558" s="102">
        <v>404</v>
      </c>
      <c r="D1558" s="66" t="s">
        <v>445</v>
      </c>
      <c r="F1558" s="102" t="s">
        <v>63</v>
      </c>
      <c r="I1558" s="66" t="s">
        <v>432</v>
      </c>
      <c r="J1558" s="103">
        <v>6.25E-2</v>
      </c>
      <c r="K1558" s="103"/>
      <c r="O1558" s="103">
        <v>6.25E-2</v>
      </c>
      <c r="Q1558" s="103"/>
      <c r="S1558" s="102" t="s">
        <v>433</v>
      </c>
      <c r="T1558" s="102" t="s">
        <v>62</v>
      </c>
      <c r="U1558" s="102" t="s">
        <v>432</v>
      </c>
    </row>
    <row r="1559" spans="2:21">
      <c r="B1559" s="65">
        <v>45840</v>
      </c>
      <c r="C1559" s="102">
        <v>404</v>
      </c>
      <c r="D1559" s="66" t="s">
        <v>445</v>
      </c>
      <c r="F1559" s="102" t="s">
        <v>63</v>
      </c>
      <c r="I1559" s="66" t="s">
        <v>432</v>
      </c>
      <c r="J1559" s="103">
        <v>2.0833333333333329E-2</v>
      </c>
      <c r="K1559" s="103"/>
      <c r="O1559" s="103">
        <v>2.0833333333333329E-2</v>
      </c>
      <c r="Q1559" s="103"/>
      <c r="S1559" s="102" t="s">
        <v>433</v>
      </c>
      <c r="T1559" s="102" t="s">
        <v>62</v>
      </c>
      <c r="U1559" s="102" t="s">
        <v>432</v>
      </c>
    </row>
    <row r="1560" spans="2:21">
      <c r="B1560" s="65">
        <v>45840</v>
      </c>
      <c r="C1560" s="102">
        <v>404</v>
      </c>
      <c r="D1560" s="66" t="s">
        <v>474</v>
      </c>
      <c r="F1560" s="102" t="s">
        <v>109</v>
      </c>
      <c r="I1560" s="66" t="s">
        <v>432</v>
      </c>
      <c r="J1560" s="103">
        <v>0.34375</v>
      </c>
      <c r="K1560" s="103"/>
      <c r="M1560" s="103">
        <v>6.25E-2</v>
      </c>
      <c r="O1560" s="103">
        <v>0.40625</v>
      </c>
      <c r="P1560" s="103"/>
      <c r="S1560" s="102" t="s">
        <v>433</v>
      </c>
      <c r="T1560" s="102" t="s">
        <v>62</v>
      </c>
      <c r="U1560" s="102" t="s">
        <v>432</v>
      </c>
    </row>
    <row r="1561" spans="2:21">
      <c r="B1561" s="65">
        <v>45840</v>
      </c>
      <c r="C1561" s="102">
        <v>404</v>
      </c>
      <c r="D1561" s="66" t="s">
        <v>436</v>
      </c>
      <c r="F1561" s="102" t="s">
        <v>50</v>
      </c>
      <c r="I1561" s="66" t="s">
        <v>432</v>
      </c>
      <c r="J1561" s="103">
        <v>4.1666666666666657E-2</v>
      </c>
      <c r="K1561" s="103"/>
      <c r="O1561" s="103">
        <v>4.1666666666666657E-2</v>
      </c>
      <c r="P1561" s="103"/>
      <c r="S1561" s="102" t="s">
        <v>433</v>
      </c>
      <c r="T1561" s="102" t="s">
        <v>62</v>
      </c>
      <c r="U1561" s="102" t="s">
        <v>432</v>
      </c>
    </row>
    <row r="1562" spans="2:21">
      <c r="B1562" s="65">
        <v>45840</v>
      </c>
      <c r="C1562" s="102">
        <v>404</v>
      </c>
      <c r="D1562" s="66" t="s">
        <v>441</v>
      </c>
      <c r="F1562" s="102" t="s">
        <v>56</v>
      </c>
      <c r="I1562" s="66" t="s">
        <v>432</v>
      </c>
      <c r="J1562" s="103">
        <v>0.34375</v>
      </c>
      <c r="K1562" s="103"/>
      <c r="O1562" s="103">
        <v>0.34375</v>
      </c>
      <c r="P1562" s="103"/>
      <c r="S1562" s="102" t="s">
        <v>433</v>
      </c>
      <c r="T1562" s="102" t="s">
        <v>62</v>
      </c>
      <c r="U1562" s="102" t="s">
        <v>432</v>
      </c>
    </row>
    <row r="1563" spans="2:21">
      <c r="B1563" s="65">
        <v>45840</v>
      </c>
      <c r="C1563" s="102">
        <v>404</v>
      </c>
      <c r="D1563" s="66" t="s">
        <v>477</v>
      </c>
      <c r="F1563" s="102" t="s">
        <v>113</v>
      </c>
      <c r="I1563" s="66" t="s">
        <v>432</v>
      </c>
      <c r="J1563" s="103">
        <v>0.34375</v>
      </c>
      <c r="K1563" s="103"/>
      <c r="O1563" s="103">
        <v>0.34375</v>
      </c>
      <c r="P1563" s="103"/>
      <c r="S1563" s="102" t="s">
        <v>433</v>
      </c>
      <c r="T1563" s="102" t="s">
        <v>62</v>
      </c>
      <c r="U1563" s="102" t="s">
        <v>432</v>
      </c>
    </row>
    <row r="1564" spans="2:21">
      <c r="B1564" s="65">
        <v>45840</v>
      </c>
      <c r="C1564" s="102" t="s">
        <v>294</v>
      </c>
      <c r="D1564" s="66" t="s">
        <v>475</v>
      </c>
      <c r="F1564" s="102" t="s">
        <v>110</v>
      </c>
      <c r="I1564" s="66" t="s">
        <v>432</v>
      </c>
      <c r="K1564" s="103">
        <v>0.1041666666666667</v>
      </c>
      <c r="O1564" s="103">
        <v>0.1041666666666667</v>
      </c>
      <c r="Q1564" s="103"/>
      <c r="S1564" s="102" t="s">
        <v>433</v>
      </c>
      <c r="T1564" s="102" t="s">
        <v>111</v>
      </c>
      <c r="U1564" s="102" t="s">
        <v>432</v>
      </c>
    </row>
    <row r="1565" spans="2:21">
      <c r="B1565" s="65">
        <v>45840</v>
      </c>
      <c r="C1565" s="102" t="s">
        <v>294</v>
      </c>
      <c r="D1565" s="66" t="s">
        <v>475</v>
      </c>
      <c r="F1565" s="102" t="s">
        <v>110</v>
      </c>
      <c r="I1565" s="66" t="s">
        <v>432</v>
      </c>
      <c r="K1565" s="103">
        <v>0.20833333333333329</v>
      </c>
      <c r="O1565" s="103">
        <v>0.20833333333333329</v>
      </c>
      <c r="Q1565" s="103"/>
      <c r="S1565" s="102" t="s">
        <v>433</v>
      </c>
      <c r="T1565" s="102" t="s">
        <v>111</v>
      </c>
      <c r="U1565" s="102" t="s">
        <v>432</v>
      </c>
    </row>
    <row r="1566" spans="2:21">
      <c r="B1566" s="65">
        <v>45840</v>
      </c>
      <c r="C1566" s="102">
        <v>404</v>
      </c>
      <c r="D1566" s="66" t="s">
        <v>437</v>
      </c>
      <c r="F1566" s="102" t="s">
        <v>51</v>
      </c>
      <c r="I1566" s="66" t="s">
        <v>432</v>
      </c>
      <c r="J1566" s="103">
        <v>0.34375</v>
      </c>
      <c r="K1566" s="103"/>
      <c r="O1566" s="103">
        <v>0.34375</v>
      </c>
      <c r="Q1566" s="103"/>
      <c r="S1566" s="102" t="s">
        <v>433</v>
      </c>
      <c r="T1566" s="102" t="s">
        <v>62</v>
      </c>
      <c r="U1566" s="102" t="s">
        <v>432</v>
      </c>
    </row>
    <row r="1567" spans="2:21">
      <c r="B1567" s="65">
        <v>45840</v>
      </c>
      <c r="C1567" s="102">
        <v>404</v>
      </c>
      <c r="D1567" s="66" t="s">
        <v>476</v>
      </c>
      <c r="F1567" s="102" t="s">
        <v>112</v>
      </c>
      <c r="I1567" s="66" t="s">
        <v>432</v>
      </c>
      <c r="J1567" s="103">
        <v>0.34375</v>
      </c>
      <c r="K1567" s="103"/>
      <c r="O1567" s="103">
        <v>0.34375</v>
      </c>
      <c r="Q1567" s="103"/>
      <c r="S1567" s="102" t="s">
        <v>433</v>
      </c>
      <c r="T1567" s="102" t="s">
        <v>62</v>
      </c>
      <c r="U1567" s="102" t="s">
        <v>432</v>
      </c>
    </row>
    <row r="1568" spans="2:21">
      <c r="B1568" s="65">
        <v>45840</v>
      </c>
      <c r="C1568" s="102">
        <v>404</v>
      </c>
      <c r="D1568" s="66" t="s">
        <v>467</v>
      </c>
      <c r="F1568" s="102" t="s">
        <v>99</v>
      </c>
      <c r="I1568" s="66" t="s">
        <v>432</v>
      </c>
      <c r="K1568" s="103"/>
      <c r="O1568" s="103">
        <v>0.34375</v>
      </c>
      <c r="P1568" s="103">
        <v>0.34375</v>
      </c>
      <c r="Q1568" s="103"/>
      <c r="S1568" s="102" t="s">
        <v>433</v>
      </c>
      <c r="T1568" s="102" t="s">
        <v>48</v>
      </c>
      <c r="U1568" s="102" t="s">
        <v>432</v>
      </c>
    </row>
    <row r="1569" spans="2:21">
      <c r="B1569" s="65">
        <v>45840</v>
      </c>
      <c r="C1569" s="102">
        <v>404</v>
      </c>
      <c r="D1569" s="66" t="s">
        <v>460</v>
      </c>
      <c r="F1569" s="102" t="s">
        <v>87</v>
      </c>
      <c r="I1569" s="66" t="s">
        <v>432</v>
      </c>
      <c r="K1569" s="103"/>
      <c r="O1569" s="103">
        <v>0.34375</v>
      </c>
      <c r="P1569" s="103">
        <v>0.34375</v>
      </c>
      <c r="Q1569" s="103"/>
      <c r="S1569" s="102" t="s">
        <v>433</v>
      </c>
      <c r="T1569" s="102" t="s">
        <v>48</v>
      </c>
      <c r="U1569" s="102" t="s">
        <v>432</v>
      </c>
    </row>
    <row r="1570" spans="2:21">
      <c r="B1570" s="65">
        <v>45840</v>
      </c>
      <c r="C1570" s="102">
        <v>5400256883</v>
      </c>
      <c r="D1570" s="66" t="s">
        <v>490</v>
      </c>
      <c r="F1570" s="102" t="s">
        <v>230</v>
      </c>
      <c r="I1570" s="66" t="s">
        <v>432</v>
      </c>
      <c r="K1570" s="103">
        <v>0.125</v>
      </c>
      <c r="O1570" s="103">
        <v>0.125</v>
      </c>
      <c r="Q1570" s="103"/>
      <c r="S1570" s="102" t="s">
        <v>433</v>
      </c>
      <c r="T1570" s="102" t="s">
        <v>219</v>
      </c>
      <c r="U1570" s="102" t="s">
        <v>432</v>
      </c>
    </row>
    <row r="1571" spans="2:21">
      <c r="B1571" s="65">
        <v>45841</v>
      </c>
      <c r="C1571" s="102">
        <v>404</v>
      </c>
      <c r="D1571" s="66" t="s">
        <v>453</v>
      </c>
      <c r="F1571" s="102" t="s">
        <v>75</v>
      </c>
      <c r="I1571" s="66" t="s">
        <v>432</v>
      </c>
      <c r="K1571" s="103"/>
      <c r="O1571" s="103">
        <v>1.041666666666667E-2</v>
      </c>
      <c r="P1571" s="103">
        <v>1.041666666666667E-2</v>
      </c>
      <c r="Q1571" s="103"/>
      <c r="S1571" s="102" t="s">
        <v>433</v>
      </c>
      <c r="T1571" s="102" t="s">
        <v>48</v>
      </c>
      <c r="U1571" s="102" t="s">
        <v>432</v>
      </c>
    </row>
    <row r="1572" spans="2:21">
      <c r="B1572" s="65">
        <v>45841</v>
      </c>
      <c r="C1572" s="102">
        <v>404</v>
      </c>
      <c r="D1572" s="66" t="s">
        <v>446</v>
      </c>
      <c r="F1572" s="102" t="s">
        <v>64</v>
      </c>
      <c r="I1572" s="66" t="s">
        <v>432</v>
      </c>
      <c r="K1572" s="103"/>
      <c r="O1572" s="103">
        <v>1.041666666666667E-2</v>
      </c>
      <c r="P1572" s="103">
        <v>1.041666666666667E-2</v>
      </c>
      <c r="Q1572" s="103"/>
      <c r="S1572" s="102" t="s">
        <v>433</v>
      </c>
      <c r="T1572" s="102" t="s">
        <v>48</v>
      </c>
      <c r="U1572" s="102" t="s">
        <v>432</v>
      </c>
    </row>
    <row r="1573" spans="2:21">
      <c r="B1573" s="65">
        <v>45841</v>
      </c>
      <c r="C1573" s="102">
        <v>404</v>
      </c>
      <c r="D1573" s="66" t="s">
        <v>471</v>
      </c>
      <c r="F1573" s="102" t="s">
        <v>105</v>
      </c>
      <c r="I1573" s="66" t="s">
        <v>432</v>
      </c>
      <c r="K1573" s="103"/>
      <c r="O1573" s="103">
        <v>0.16666666666666671</v>
      </c>
      <c r="P1573" s="103">
        <v>0.16666666666666671</v>
      </c>
      <c r="Q1573" s="103"/>
      <c r="S1573" s="102" t="s">
        <v>433</v>
      </c>
      <c r="T1573" s="102" t="s">
        <v>48</v>
      </c>
      <c r="U1573" s="102" t="s">
        <v>432</v>
      </c>
    </row>
    <row r="1574" spans="2:21">
      <c r="B1574" s="65">
        <v>45841</v>
      </c>
      <c r="C1574" s="102">
        <v>404</v>
      </c>
      <c r="D1574" s="66" t="s">
        <v>431</v>
      </c>
      <c r="F1574" s="102" t="s">
        <v>42</v>
      </c>
      <c r="I1574" s="66" t="s">
        <v>432</v>
      </c>
      <c r="K1574" s="103"/>
      <c r="O1574" s="103">
        <v>0.16666666666666671</v>
      </c>
      <c r="P1574" s="103">
        <v>0.16666666666666671</v>
      </c>
      <c r="Q1574" s="103"/>
      <c r="S1574" s="102" t="s">
        <v>433</v>
      </c>
      <c r="T1574" s="102" t="s">
        <v>48</v>
      </c>
      <c r="U1574" s="102" t="s">
        <v>432</v>
      </c>
    </row>
    <row r="1575" spans="2:21">
      <c r="B1575" s="65">
        <v>45841</v>
      </c>
      <c r="C1575" s="102">
        <v>404</v>
      </c>
      <c r="D1575" s="66" t="s">
        <v>451</v>
      </c>
      <c r="F1575" s="102" t="s">
        <v>72</v>
      </c>
      <c r="I1575" s="66" t="s">
        <v>432</v>
      </c>
      <c r="K1575" s="103"/>
      <c r="O1575" s="103">
        <v>4.1666666666666657E-2</v>
      </c>
      <c r="P1575" s="103">
        <v>4.1666666666666657E-2</v>
      </c>
      <c r="S1575" s="102" t="s">
        <v>433</v>
      </c>
      <c r="T1575" s="102" t="s">
        <v>48</v>
      </c>
      <c r="U1575" s="102" t="s">
        <v>432</v>
      </c>
    </row>
    <row r="1576" spans="2:21">
      <c r="B1576" s="65">
        <v>45841</v>
      </c>
      <c r="C1576" s="102">
        <v>404</v>
      </c>
      <c r="D1576" s="66" t="s">
        <v>449</v>
      </c>
      <c r="F1576" s="102" t="s">
        <v>68</v>
      </c>
      <c r="I1576" s="66" t="s">
        <v>432</v>
      </c>
      <c r="K1576" s="103"/>
      <c r="O1576" s="103">
        <v>0.125</v>
      </c>
      <c r="P1576" s="103">
        <v>0.125</v>
      </c>
      <c r="R1576" s="103"/>
      <c r="S1576" s="102" t="s">
        <v>433</v>
      </c>
      <c r="T1576" s="102" t="s">
        <v>48</v>
      </c>
      <c r="U1576" s="102" t="s">
        <v>432</v>
      </c>
    </row>
    <row r="1577" spans="2:21">
      <c r="B1577" s="65">
        <v>45841</v>
      </c>
      <c r="C1577" s="102">
        <v>404</v>
      </c>
      <c r="D1577" s="66" t="s">
        <v>450</v>
      </c>
      <c r="F1577" s="102" t="s">
        <v>69</v>
      </c>
      <c r="I1577" s="66" t="s">
        <v>432</v>
      </c>
      <c r="K1577" s="103"/>
      <c r="O1577" s="103">
        <v>0.125</v>
      </c>
      <c r="P1577" s="103">
        <v>0.125</v>
      </c>
      <c r="R1577" s="103"/>
      <c r="S1577" s="102" t="s">
        <v>433</v>
      </c>
      <c r="T1577" s="102" t="s">
        <v>48</v>
      </c>
      <c r="U1577" s="102" t="s">
        <v>432</v>
      </c>
    </row>
    <row r="1578" spans="2:21">
      <c r="B1578" s="65">
        <v>45841</v>
      </c>
      <c r="C1578" s="102">
        <v>404</v>
      </c>
      <c r="D1578" s="66" t="s">
        <v>478</v>
      </c>
      <c r="F1578" s="102" t="s">
        <v>114</v>
      </c>
      <c r="I1578" s="66" t="s">
        <v>432</v>
      </c>
      <c r="K1578" s="103"/>
      <c r="O1578" s="103">
        <v>0.34375</v>
      </c>
      <c r="P1578" s="103">
        <v>0.34375</v>
      </c>
      <c r="R1578" s="103"/>
      <c r="S1578" s="102" t="s">
        <v>433</v>
      </c>
      <c r="T1578" s="102" t="s">
        <v>53</v>
      </c>
      <c r="U1578" s="102" t="s">
        <v>432</v>
      </c>
    </row>
    <row r="1579" spans="2:21">
      <c r="B1579" s="65">
        <v>45841</v>
      </c>
      <c r="C1579" s="102">
        <v>404</v>
      </c>
      <c r="D1579" s="66" t="s">
        <v>461</v>
      </c>
      <c r="F1579" s="102" t="s">
        <v>88</v>
      </c>
      <c r="I1579" s="66" t="s">
        <v>432</v>
      </c>
      <c r="K1579" s="103"/>
      <c r="O1579" s="103">
        <v>0.34375</v>
      </c>
      <c r="P1579" s="103">
        <v>0.34375</v>
      </c>
      <c r="R1579" s="103"/>
      <c r="S1579" s="102" t="s">
        <v>433</v>
      </c>
      <c r="T1579" s="102" t="s">
        <v>53</v>
      </c>
      <c r="U1579" s="102" t="s">
        <v>432</v>
      </c>
    </row>
    <row r="1580" spans="2:21">
      <c r="B1580" s="65">
        <v>45841</v>
      </c>
      <c r="C1580" s="102">
        <v>404</v>
      </c>
      <c r="D1580" s="66" t="s">
        <v>473</v>
      </c>
      <c r="F1580" s="102" t="s">
        <v>108</v>
      </c>
      <c r="I1580" s="66" t="s">
        <v>432</v>
      </c>
      <c r="K1580" s="103"/>
      <c r="O1580" s="103">
        <v>0.34375</v>
      </c>
      <c r="Q1580" s="103">
        <v>0.34375</v>
      </c>
      <c r="R1580" s="103"/>
      <c r="S1580" s="102" t="s">
        <v>433</v>
      </c>
      <c r="T1580" s="102" t="s">
        <v>22</v>
      </c>
      <c r="U1580" s="102" t="s">
        <v>432</v>
      </c>
    </row>
    <row r="1581" spans="2:21">
      <c r="B1581" s="65">
        <v>45841</v>
      </c>
      <c r="C1581" s="102">
        <v>404</v>
      </c>
      <c r="D1581" s="66" t="s">
        <v>439</v>
      </c>
      <c r="F1581" s="102" t="s">
        <v>54</v>
      </c>
      <c r="I1581" s="66" t="s">
        <v>432</v>
      </c>
      <c r="K1581" s="103"/>
      <c r="O1581" s="103">
        <v>0.34375</v>
      </c>
      <c r="Q1581" s="103">
        <v>0.34375</v>
      </c>
      <c r="R1581" s="103"/>
      <c r="S1581" s="102" t="s">
        <v>433</v>
      </c>
      <c r="T1581" s="102" t="s">
        <v>22</v>
      </c>
      <c r="U1581" s="102" t="s">
        <v>432</v>
      </c>
    </row>
    <row r="1582" spans="2:21">
      <c r="B1582" s="65">
        <v>45841</v>
      </c>
      <c r="C1582" s="102">
        <v>404</v>
      </c>
      <c r="D1582" s="66" t="s">
        <v>458</v>
      </c>
      <c r="F1582" s="102" t="s">
        <v>84</v>
      </c>
      <c r="I1582" s="66" t="s">
        <v>432</v>
      </c>
      <c r="K1582" s="103"/>
      <c r="O1582" s="103">
        <v>0.34375</v>
      </c>
      <c r="Q1582" s="103">
        <v>0.34375</v>
      </c>
      <c r="R1582" s="103"/>
      <c r="S1582" s="102" t="s">
        <v>433</v>
      </c>
      <c r="T1582" s="102" t="s">
        <v>22</v>
      </c>
      <c r="U1582" s="102" t="s">
        <v>432</v>
      </c>
    </row>
    <row r="1583" spans="2:21">
      <c r="B1583" s="65">
        <v>45841</v>
      </c>
      <c r="C1583" s="102">
        <v>404</v>
      </c>
      <c r="D1583" s="66" t="s">
        <v>467</v>
      </c>
      <c r="F1583" s="102" t="s">
        <v>99</v>
      </c>
      <c r="I1583" s="66" t="s">
        <v>432</v>
      </c>
      <c r="K1583" s="103"/>
      <c r="O1583" s="103">
        <v>0.34375</v>
      </c>
      <c r="P1583" s="103">
        <v>0.34375</v>
      </c>
      <c r="R1583" s="103"/>
      <c r="S1583" s="102" t="s">
        <v>433</v>
      </c>
      <c r="T1583" s="102" t="s">
        <v>48</v>
      </c>
      <c r="U1583" s="102" t="s">
        <v>432</v>
      </c>
    </row>
    <row r="1584" spans="2:21">
      <c r="B1584" s="65">
        <v>45841</v>
      </c>
      <c r="C1584" s="102">
        <v>404</v>
      </c>
      <c r="D1584" s="66" t="s">
        <v>464</v>
      </c>
      <c r="F1584" s="102" t="s">
        <v>94</v>
      </c>
      <c r="I1584" s="66" t="s">
        <v>432</v>
      </c>
      <c r="K1584" s="103"/>
      <c r="O1584" s="103">
        <v>8.3333333333333329E-2</v>
      </c>
      <c r="R1584" s="103">
        <v>8.3333333333333329E-2</v>
      </c>
      <c r="S1584" s="102" t="s">
        <v>433</v>
      </c>
      <c r="T1584" s="102" t="s">
        <v>263</v>
      </c>
      <c r="U1584" s="102" t="s">
        <v>432</v>
      </c>
    </row>
    <row r="1585" spans="2:21">
      <c r="B1585" s="65">
        <v>45841</v>
      </c>
      <c r="C1585" s="102">
        <v>404</v>
      </c>
      <c r="D1585" s="66" t="s">
        <v>479</v>
      </c>
      <c r="F1585" s="102" t="s">
        <v>115</v>
      </c>
      <c r="I1585" s="66" t="s">
        <v>432</v>
      </c>
      <c r="K1585" s="103"/>
      <c r="O1585" s="103">
        <v>8.3333333333333329E-2</v>
      </c>
      <c r="R1585" s="103">
        <v>8.3333333333333329E-2</v>
      </c>
      <c r="S1585" s="102" t="s">
        <v>433</v>
      </c>
      <c r="T1585" s="102" t="s">
        <v>263</v>
      </c>
      <c r="U1585" s="102" t="s">
        <v>432</v>
      </c>
    </row>
    <row r="1586" spans="2:21">
      <c r="B1586" s="65">
        <v>45841</v>
      </c>
      <c r="C1586" s="102">
        <v>404</v>
      </c>
      <c r="D1586" s="66" t="s">
        <v>434</v>
      </c>
      <c r="F1586" s="102" t="s">
        <v>43</v>
      </c>
      <c r="I1586" s="66" t="s">
        <v>432</v>
      </c>
      <c r="J1586" s="103"/>
      <c r="K1586" s="103"/>
      <c r="M1586" s="103"/>
      <c r="O1586" s="103">
        <v>8.3333333333333329E-2</v>
      </c>
      <c r="R1586" s="103">
        <v>8.3333333333333329E-2</v>
      </c>
      <c r="S1586" s="102" t="s">
        <v>433</v>
      </c>
      <c r="T1586" s="102" t="s">
        <v>263</v>
      </c>
      <c r="U1586" s="102" t="s">
        <v>432</v>
      </c>
    </row>
    <row r="1587" spans="2:21">
      <c r="B1587" s="65">
        <v>45841</v>
      </c>
      <c r="C1587" s="102">
        <v>404</v>
      </c>
      <c r="D1587" s="66" t="s">
        <v>492</v>
      </c>
      <c r="F1587" s="102" t="s">
        <v>264</v>
      </c>
      <c r="I1587" s="66" t="s">
        <v>432</v>
      </c>
      <c r="J1587" s="103"/>
      <c r="K1587" s="103"/>
      <c r="M1587" s="103"/>
      <c r="O1587" s="103">
        <v>8.3333333333333329E-2</v>
      </c>
      <c r="R1587" s="103">
        <v>8.3333333333333329E-2</v>
      </c>
      <c r="S1587" s="102" t="s">
        <v>433</v>
      </c>
      <c r="T1587" s="102" t="s">
        <v>263</v>
      </c>
      <c r="U1587" s="102" t="s">
        <v>432</v>
      </c>
    </row>
    <row r="1588" spans="2:21">
      <c r="B1588" s="65">
        <v>45841</v>
      </c>
      <c r="C1588" s="102">
        <v>404</v>
      </c>
      <c r="D1588" s="66" t="s">
        <v>460</v>
      </c>
      <c r="F1588" s="102" t="s">
        <v>87</v>
      </c>
      <c r="I1588" s="66" t="s">
        <v>432</v>
      </c>
      <c r="J1588" s="103"/>
      <c r="K1588" s="103"/>
      <c r="O1588" s="103">
        <v>8.3333333333333329E-2</v>
      </c>
      <c r="R1588" s="103">
        <v>8.3333333333333329E-2</v>
      </c>
      <c r="S1588" s="102" t="s">
        <v>433</v>
      </c>
      <c r="T1588" s="102" t="s">
        <v>263</v>
      </c>
      <c r="U1588" s="102" t="s">
        <v>432</v>
      </c>
    </row>
    <row r="1589" spans="2:21">
      <c r="B1589" s="65">
        <v>45841</v>
      </c>
      <c r="C1589" s="102">
        <v>404</v>
      </c>
      <c r="D1589" s="66" t="s">
        <v>457</v>
      </c>
      <c r="F1589" s="102" t="s">
        <v>82</v>
      </c>
      <c r="I1589" s="66" t="s">
        <v>432</v>
      </c>
      <c r="J1589" s="103"/>
      <c r="K1589" s="103"/>
      <c r="O1589" s="103">
        <v>8.3333333333333329E-2</v>
      </c>
      <c r="R1589" s="103">
        <v>8.3333333333333329E-2</v>
      </c>
      <c r="S1589" s="102" t="s">
        <v>433</v>
      </c>
      <c r="T1589" s="102" t="s">
        <v>263</v>
      </c>
      <c r="U1589" s="102" t="s">
        <v>432</v>
      </c>
    </row>
    <row r="1590" spans="2:21">
      <c r="B1590" s="65">
        <v>45841</v>
      </c>
      <c r="C1590" s="102">
        <v>404</v>
      </c>
      <c r="D1590" s="66" t="s">
        <v>462</v>
      </c>
      <c r="F1590" s="102" t="s">
        <v>89</v>
      </c>
      <c r="I1590" s="66" t="s">
        <v>432</v>
      </c>
      <c r="J1590" s="103"/>
      <c r="K1590" s="103"/>
      <c r="O1590" s="103">
        <v>8.3333333333333329E-2</v>
      </c>
      <c r="R1590" s="103">
        <v>8.3333333333333329E-2</v>
      </c>
      <c r="S1590" s="102" t="s">
        <v>433</v>
      </c>
      <c r="T1590" s="102" t="s">
        <v>263</v>
      </c>
      <c r="U1590" s="102" t="s">
        <v>432</v>
      </c>
    </row>
    <row r="1591" spans="2:21">
      <c r="B1591" s="65">
        <v>45841</v>
      </c>
      <c r="C1591" s="102">
        <v>404</v>
      </c>
      <c r="D1591" s="66" t="s">
        <v>438</v>
      </c>
      <c r="F1591" s="102" t="s">
        <v>52</v>
      </c>
      <c r="I1591" s="66" t="s">
        <v>432</v>
      </c>
      <c r="J1591" s="103"/>
      <c r="K1591" s="103"/>
      <c r="O1591" s="103">
        <v>8.3333333333333329E-2</v>
      </c>
      <c r="R1591" s="103">
        <v>8.3333333333333329E-2</v>
      </c>
      <c r="S1591" s="102" t="s">
        <v>433</v>
      </c>
      <c r="T1591" s="102" t="s">
        <v>263</v>
      </c>
      <c r="U1591" s="102" t="s">
        <v>432</v>
      </c>
    </row>
    <row r="1592" spans="2:21">
      <c r="B1592" s="65">
        <v>45841</v>
      </c>
      <c r="C1592" s="102">
        <v>5400256074</v>
      </c>
      <c r="D1592" s="66" t="s">
        <v>453</v>
      </c>
      <c r="F1592" s="102" t="s">
        <v>75</v>
      </c>
      <c r="I1592" s="66" t="s">
        <v>432</v>
      </c>
      <c r="K1592" s="103">
        <v>0.33333333333333331</v>
      </c>
      <c r="O1592" s="103">
        <v>0.33333333333333331</v>
      </c>
      <c r="R1592" s="103"/>
      <c r="S1592" s="102" t="s">
        <v>433</v>
      </c>
      <c r="T1592" s="102" t="s">
        <v>256</v>
      </c>
      <c r="U1592" s="102" t="s">
        <v>432</v>
      </c>
    </row>
    <row r="1593" spans="2:21">
      <c r="B1593" s="65">
        <v>45841</v>
      </c>
      <c r="C1593" s="102">
        <v>5400257263</v>
      </c>
      <c r="D1593" s="66" t="s">
        <v>443</v>
      </c>
      <c r="F1593" s="102" t="s">
        <v>58</v>
      </c>
      <c r="I1593" s="66" t="s">
        <v>432</v>
      </c>
      <c r="K1593" s="103">
        <v>0.34375</v>
      </c>
      <c r="O1593" s="103">
        <v>0.34375</v>
      </c>
      <c r="R1593" s="103"/>
      <c r="S1593" s="102" t="s">
        <v>433</v>
      </c>
      <c r="T1593" s="102" t="s">
        <v>250</v>
      </c>
      <c r="U1593" s="102" t="s">
        <v>432</v>
      </c>
    </row>
    <row r="1594" spans="2:21">
      <c r="B1594" s="65">
        <v>45841</v>
      </c>
      <c r="C1594" s="102">
        <v>5400257263</v>
      </c>
      <c r="D1594" s="66" t="s">
        <v>486</v>
      </c>
      <c r="F1594" s="102" t="s">
        <v>157</v>
      </c>
      <c r="I1594" s="66" t="s">
        <v>432</v>
      </c>
      <c r="K1594" s="103">
        <v>0.34375</v>
      </c>
      <c r="O1594" s="103">
        <v>0.34375</v>
      </c>
      <c r="R1594" s="103"/>
      <c r="S1594" s="102" t="s">
        <v>433</v>
      </c>
      <c r="T1594" s="102" t="s">
        <v>250</v>
      </c>
      <c r="U1594" s="102" t="s">
        <v>432</v>
      </c>
    </row>
    <row r="1595" spans="2:21">
      <c r="B1595" s="65">
        <v>45841</v>
      </c>
      <c r="C1595" s="102">
        <v>5400257568</v>
      </c>
      <c r="D1595" s="66" t="s">
        <v>454</v>
      </c>
      <c r="F1595" s="102" t="s">
        <v>77</v>
      </c>
      <c r="I1595" s="66" t="s">
        <v>432</v>
      </c>
      <c r="J1595" s="103"/>
      <c r="K1595" s="103">
        <v>0.34375</v>
      </c>
      <c r="O1595" s="103">
        <v>0.34375</v>
      </c>
      <c r="R1595" s="103"/>
      <c r="S1595" s="102" t="s">
        <v>433</v>
      </c>
      <c r="T1595" s="102" t="s">
        <v>253</v>
      </c>
      <c r="U1595" s="102" t="s">
        <v>432</v>
      </c>
    </row>
    <row r="1596" spans="2:21">
      <c r="B1596" s="65">
        <v>45841</v>
      </c>
      <c r="C1596" s="102">
        <v>5400257568</v>
      </c>
      <c r="D1596" s="66" t="s">
        <v>455</v>
      </c>
      <c r="F1596" s="102" t="s">
        <v>78</v>
      </c>
      <c r="I1596" s="66" t="s">
        <v>432</v>
      </c>
      <c r="J1596" s="103"/>
      <c r="K1596" s="103">
        <v>0.34375</v>
      </c>
      <c r="O1596" s="103">
        <v>0.34375</v>
      </c>
      <c r="R1596" s="103"/>
      <c r="S1596" s="102" t="s">
        <v>433</v>
      </c>
      <c r="T1596" s="102" t="s">
        <v>253</v>
      </c>
      <c r="U1596" s="102" t="s">
        <v>432</v>
      </c>
    </row>
    <row r="1597" spans="2:21">
      <c r="B1597" s="65">
        <v>45841</v>
      </c>
      <c r="C1597" s="102">
        <v>5400257236</v>
      </c>
      <c r="D1597" s="66" t="s">
        <v>447</v>
      </c>
      <c r="F1597" s="102" t="s">
        <v>65</v>
      </c>
      <c r="I1597" s="66" t="s">
        <v>432</v>
      </c>
      <c r="J1597" s="103"/>
      <c r="K1597" s="103">
        <v>0.34375</v>
      </c>
      <c r="O1597" s="103">
        <v>0.34375</v>
      </c>
      <c r="R1597" s="103"/>
      <c r="S1597" s="102" t="s">
        <v>433</v>
      </c>
      <c r="T1597" s="102" t="s">
        <v>254</v>
      </c>
      <c r="U1597" s="102" t="s">
        <v>432</v>
      </c>
    </row>
    <row r="1598" spans="2:21">
      <c r="B1598" s="65">
        <v>45841</v>
      </c>
      <c r="C1598" s="102">
        <v>5400257236</v>
      </c>
      <c r="D1598" s="66" t="s">
        <v>448</v>
      </c>
      <c r="F1598" s="102" t="s">
        <v>66</v>
      </c>
      <c r="I1598" s="66" t="s">
        <v>432</v>
      </c>
      <c r="J1598" s="103"/>
      <c r="K1598" s="103">
        <v>0.34375</v>
      </c>
      <c r="O1598" s="103">
        <v>0.34375</v>
      </c>
      <c r="R1598" s="103"/>
      <c r="S1598" s="102" t="s">
        <v>433</v>
      </c>
      <c r="T1598" s="102" t="s">
        <v>254</v>
      </c>
      <c r="U1598" s="102" t="s">
        <v>432</v>
      </c>
    </row>
    <row r="1599" spans="2:21">
      <c r="B1599" s="65">
        <v>45841</v>
      </c>
      <c r="C1599" s="102">
        <v>5400257239</v>
      </c>
      <c r="D1599" s="66" t="s">
        <v>445</v>
      </c>
      <c r="F1599" s="102" t="s">
        <v>63</v>
      </c>
      <c r="I1599" s="66" t="s">
        <v>432</v>
      </c>
      <c r="J1599" s="103"/>
      <c r="K1599" s="103">
        <v>0.34375</v>
      </c>
      <c r="O1599" s="103">
        <v>0.34375</v>
      </c>
      <c r="R1599" s="103"/>
      <c r="S1599" s="102" t="s">
        <v>433</v>
      </c>
      <c r="T1599" s="102" t="s">
        <v>258</v>
      </c>
      <c r="U1599" s="102" t="s">
        <v>432</v>
      </c>
    </row>
    <row r="1600" spans="2:21">
      <c r="B1600" s="65">
        <v>45841</v>
      </c>
      <c r="C1600" s="102">
        <v>5400257239</v>
      </c>
      <c r="D1600" s="66" t="s">
        <v>493</v>
      </c>
      <c r="F1600" s="102" t="s">
        <v>267</v>
      </c>
      <c r="I1600" s="66" t="s">
        <v>432</v>
      </c>
      <c r="J1600" s="103"/>
      <c r="K1600" s="103">
        <v>0.34375</v>
      </c>
      <c r="O1600" s="103">
        <v>0.34375</v>
      </c>
      <c r="R1600" s="103"/>
      <c r="S1600" s="102" t="s">
        <v>433</v>
      </c>
      <c r="T1600" s="102" t="s">
        <v>258</v>
      </c>
      <c r="U1600" s="102" t="s">
        <v>432</v>
      </c>
    </row>
    <row r="1601" spans="2:21">
      <c r="B1601" s="65">
        <v>45841</v>
      </c>
      <c r="C1601" s="102">
        <v>5400256460</v>
      </c>
      <c r="D1601" s="66" t="s">
        <v>442</v>
      </c>
      <c r="F1601" s="102" t="s">
        <v>57</v>
      </c>
      <c r="I1601" s="66" t="s">
        <v>432</v>
      </c>
      <c r="J1601" s="103"/>
      <c r="K1601" s="103">
        <v>0.34375</v>
      </c>
      <c r="O1601" s="103">
        <v>0.34375</v>
      </c>
      <c r="R1601" s="103"/>
      <c r="S1601" s="102" t="s">
        <v>433</v>
      </c>
      <c r="T1601" s="102" t="s">
        <v>269</v>
      </c>
      <c r="U1601" s="102" t="s">
        <v>432</v>
      </c>
    </row>
    <row r="1602" spans="2:21">
      <c r="B1602" s="65">
        <v>45841</v>
      </c>
      <c r="C1602" s="102">
        <v>5400257684</v>
      </c>
      <c r="D1602" s="66" t="s">
        <v>451</v>
      </c>
      <c r="F1602" s="102" t="s">
        <v>72</v>
      </c>
      <c r="I1602" s="66" t="s">
        <v>432</v>
      </c>
      <c r="J1602" s="103"/>
      <c r="K1602" s="103">
        <v>0.30208333333333331</v>
      </c>
      <c r="M1602" s="103"/>
      <c r="O1602" s="103">
        <v>0.30208333333333331</v>
      </c>
      <c r="R1602" s="103"/>
      <c r="S1602" s="102" t="s">
        <v>433</v>
      </c>
      <c r="T1602" s="102" t="s">
        <v>270</v>
      </c>
      <c r="U1602" s="102" t="s">
        <v>432</v>
      </c>
    </row>
    <row r="1603" spans="2:21">
      <c r="B1603" s="65">
        <v>45841</v>
      </c>
      <c r="C1603" s="102">
        <v>5400257684</v>
      </c>
      <c r="D1603" s="66" t="s">
        <v>452</v>
      </c>
      <c r="F1603" s="102" t="s">
        <v>73</v>
      </c>
      <c r="I1603" s="66" t="s">
        <v>432</v>
      </c>
      <c r="J1603" s="103"/>
      <c r="K1603" s="103">
        <v>0.34375</v>
      </c>
      <c r="O1603" s="103">
        <v>0.34375</v>
      </c>
      <c r="R1603" s="103"/>
      <c r="S1603" s="102" t="s">
        <v>433</v>
      </c>
      <c r="T1603" s="102" t="s">
        <v>270</v>
      </c>
      <c r="U1603" s="102" t="s">
        <v>432</v>
      </c>
    </row>
    <row r="1604" spans="2:21">
      <c r="B1604" s="65">
        <v>45841</v>
      </c>
      <c r="C1604" s="102">
        <v>5400261041</v>
      </c>
      <c r="D1604" s="66" t="s">
        <v>441</v>
      </c>
      <c r="F1604" s="102" t="s">
        <v>56</v>
      </c>
      <c r="I1604" s="66" t="s">
        <v>432</v>
      </c>
      <c r="J1604" s="103"/>
      <c r="K1604" s="103">
        <v>0.1041666666666667</v>
      </c>
      <c r="O1604" s="103">
        <v>0.1041666666666667</v>
      </c>
      <c r="S1604" s="102" t="s">
        <v>433</v>
      </c>
      <c r="T1604" s="102" t="s">
        <v>257</v>
      </c>
      <c r="U1604" s="102" t="s">
        <v>432</v>
      </c>
    </row>
    <row r="1605" spans="2:21">
      <c r="B1605" s="65">
        <v>45841</v>
      </c>
      <c r="C1605" s="102">
        <v>404</v>
      </c>
      <c r="D1605" s="66" t="s">
        <v>464</v>
      </c>
      <c r="F1605" s="102" t="s">
        <v>94</v>
      </c>
      <c r="I1605" s="66" t="s">
        <v>432</v>
      </c>
      <c r="J1605" s="103">
        <v>0.1041666666666667</v>
      </c>
      <c r="K1605" s="103"/>
      <c r="O1605" s="103">
        <v>0.1041666666666667</v>
      </c>
      <c r="S1605" s="102" t="s">
        <v>433</v>
      </c>
      <c r="T1605" s="102" t="s">
        <v>116</v>
      </c>
      <c r="U1605" s="102" t="s">
        <v>432</v>
      </c>
    </row>
    <row r="1606" spans="2:21">
      <c r="B1606" s="65">
        <v>45841</v>
      </c>
      <c r="C1606" s="102">
        <v>404</v>
      </c>
      <c r="D1606" s="66" t="s">
        <v>460</v>
      </c>
      <c r="F1606" s="102" t="s">
        <v>87</v>
      </c>
      <c r="I1606" s="66" t="s">
        <v>432</v>
      </c>
      <c r="J1606" s="103">
        <v>0.1041666666666667</v>
      </c>
      <c r="K1606" s="103"/>
      <c r="O1606" s="103">
        <v>0.1041666666666667</v>
      </c>
      <c r="S1606" s="102" t="s">
        <v>433</v>
      </c>
      <c r="T1606" s="102" t="s">
        <v>116</v>
      </c>
      <c r="U1606" s="102" t="s">
        <v>432</v>
      </c>
    </row>
    <row r="1607" spans="2:21">
      <c r="B1607" s="65">
        <v>45841</v>
      </c>
      <c r="C1607" s="102">
        <v>404</v>
      </c>
      <c r="D1607" s="66" t="s">
        <v>462</v>
      </c>
      <c r="F1607" s="102" t="s">
        <v>89</v>
      </c>
      <c r="I1607" s="66" t="s">
        <v>432</v>
      </c>
      <c r="J1607" s="103">
        <v>0.1041666666666667</v>
      </c>
      <c r="K1607" s="103"/>
      <c r="O1607" s="103">
        <v>0.1041666666666667</v>
      </c>
      <c r="S1607" s="102" t="s">
        <v>433</v>
      </c>
      <c r="T1607" s="102" t="s">
        <v>116</v>
      </c>
      <c r="U1607" s="102" t="s">
        <v>432</v>
      </c>
    </row>
    <row r="1608" spans="2:21">
      <c r="B1608" s="65">
        <v>45841</v>
      </c>
      <c r="C1608" s="102">
        <v>404</v>
      </c>
      <c r="D1608" s="66" t="s">
        <v>483</v>
      </c>
      <c r="F1608" s="102" t="s">
        <v>143</v>
      </c>
      <c r="I1608" s="66" t="s">
        <v>432</v>
      </c>
      <c r="J1608" s="103">
        <v>4.1666666666666657E-2</v>
      </c>
      <c r="K1608" s="103"/>
      <c r="O1608" s="103">
        <v>4.1666666666666657E-2</v>
      </c>
      <c r="S1608" s="102" t="s">
        <v>433</v>
      </c>
      <c r="T1608" s="102" t="s">
        <v>62</v>
      </c>
      <c r="U1608" s="102" t="s">
        <v>432</v>
      </c>
    </row>
    <row r="1609" spans="2:21">
      <c r="B1609" s="65">
        <v>45841</v>
      </c>
      <c r="C1609" s="102">
        <v>5400256883</v>
      </c>
      <c r="D1609" s="66" t="s">
        <v>483</v>
      </c>
      <c r="F1609" s="102" t="s">
        <v>143</v>
      </c>
      <c r="I1609" s="66" t="s">
        <v>432</v>
      </c>
      <c r="J1609" s="103"/>
      <c r="K1609" s="103">
        <v>0.34375</v>
      </c>
      <c r="O1609" s="103">
        <v>0.34375</v>
      </c>
      <c r="S1609" s="102" t="s">
        <v>433</v>
      </c>
      <c r="T1609" s="102" t="s">
        <v>219</v>
      </c>
      <c r="U1609" s="102" t="s">
        <v>432</v>
      </c>
    </row>
    <row r="1610" spans="2:21">
      <c r="B1610" s="65">
        <v>45841</v>
      </c>
      <c r="C1610" s="102">
        <v>5400256883</v>
      </c>
      <c r="D1610" s="66" t="s">
        <v>487</v>
      </c>
      <c r="F1610" s="102" t="s">
        <v>162</v>
      </c>
      <c r="I1610" s="66" t="s">
        <v>432</v>
      </c>
      <c r="J1610" s="103"/>
      <c r="K1610" s="103">
        <v>0.34375</v>
      </c>
      <c r="O1610" s="103">
        <v>0.34375</v>
      </c>
      <c r="S1610" s="102" t="s">
        <v>433</v>
      </c>
      <c r="T1610" s="102" t="s">
        <v>219</v>
      </c>
      <c r="U1610" s="102" t="s">
        <v>432</v>
      </c>
    </row>
    <row r="1611" spans="2:21">
      <c r="B1611" s="65">
        <v>45841</v>
      </c>
      <c r="C1611" s="102">
        <v>5400256591</v>
      </c>
      <c r="D1611" s="66" t="s">
        <v>485</v>
      </c>
      <c r="F1611" s="102" t="s">
        <v>155</v>
      </c>
      <c r="I1611" s="66" t="s">
        <v>432</v>
      </c>
      <c r="J1611" s="103"/>
      <c r="K1611" s="103">
        <v>0.34375</v>
      </c>
      <c r="O1611" s="103">
        <v>0.34375</v>
      </c>
      <c r="S1611" s="102" t="s">
        <v>433</v>
      </c>
      <c r="T1611" s="102" t="s">
        <v>238</v>
      </c>
      <c r="U1611" s="102" t="s">
        <v>432</v>
      </c>
    </row>
    <row r="1612" spans="2:21">
      <c r="B1612" s="65">
        <v>45841</v>
      </c>
      <c r="C1612" s="102">
        <v>5400256591</v>
      </c>
      <c r="D1612" s="66" t="s">
        <v>444</v>
      </c>
      <c r="F1612" s="102" t="s">
        <v>59</v>
      </c>
      <c r="I1612" s="66" t="s">
        <v>432</v>
      </c>
      <c r="J1612" s="103"/>
      <c r="K1612" s="103">
        <v>0.34375</v>
      </c>
      <c r="O1612" s="103">
        <v>0.34375</v>
      </c>
      <c r="S1612" s="102" t="s">
        <v>433</v>
      </c>
      <c r="T1612" s="102" t="s">
        <v>238</v>
      </c>
      <c r="U1612" s="102" t="s">
        <v>432</v>
      </c>
    </row>
    <row r="1613" spans="2:21">
      <c r="B1613" s="65">
        <v>45841</v>
      </c>
      <c r="C1613" s="102">
        <v>5400256591</v>
      </c>
      <c r="D1613" s="66" t="s">
        <v>484</v>
      </c>
      <c r="F1613" s="102" t="s">
        <v>144</v>
      </c>
      <c r="I1613" s="66" t="s">
        <v>432</v>
      </c>
      <c r="J1613" s="103"/>
      <c r="K1613" s="103">
        <v>0.34375</v>
      </c>
      <c r="O1613" s="103">
        <v>0.34375</v>
      </c>
      <c r="S1613" s="102" t="s">
        <v>433</v>
      </c>
      <c r="T1613" s="102" t="s">
        <v>238</v>
      </c>
      <c r="U1613" s="102" t="s">
        <v>432</v>
      </c>
    </row>
    <row r="1614" spans="2:21">
      <c r="B1614" s="65">
        <v>45841</v>
      </c>
      <c r="C1614" s="102">
        <v>5400243313</v>
      </c>
      <c r="D1614" s="66" t="s">
        <v>457</v>
      </c>
      <c r="F1614" s="102" t="s">
        <v>82</v>
      </c>
      <c r="I1614" s="66" t="s">
        <v>432</v>
      </c>
      <c r="J1614" s="103"/>
      <c r="K1614" s="103">
        <v>0.26041666666666669</v>
      </c>
      <c r="O1614" s="103">
        <v>0.26041666666666669</v>
      </c>
      <c r="S1614" s="102" t="s">
        <v>433</v>
      </c>
      <c r="T1614" s="102" t="s">
        <v>145</v>
      </c>
      <c r="U1614" s="102" t="s">
        <v>432</v>
      </c>
    </row>
    <row r="1615" spans="2:21">
      <c r="B1615" s="65">
        <v>45841</v>
      </c>
      <c r="C1615" s="102">
        <v>5400243313</v>
      </c>
      <c r="D1615" s="66" t="s">
        <v>492</v>
      </c>
      <c r="F1615" s="102" t="s">
        <v>264</v>
      </c>
      <c r="I1615" s="66" t="s">
        <v>432</v>
      </c>
      <c r="J1615" s="103"/>
      <c r="K1615" s="103">
        <v>0.26041666666666669</v>
      </c>
      <c r="O1615" s="103">
        <v>0.26041666666666669</v>
      </c>
      <c r="S1615" s="102" t="s">
        <v>433</v>
      </c>
      <c r="T1615" s="102" t="s">
        <v>145</v>
      </c>
      <c r="U1615" s="102" t="s">
        <v>432</v>
      </c>
    </row>
    <row r="1616" spans="2:21">
      <c r="B1616" s="65">
        <v>45841</v>
      </c>
      <c r="C1616" s="102">
        <v>5400257530</v>
      </c>
      <c r="D1616" s="66" t="s">
        <v>479</v>
      </c>
      <c r="F1616" s="102" t="s">
        <v>115</v>
      </c>
      <c r="I1616" s="66" t="s">
        <v>432</v>
      </c>
      <c r="J1616" s="103"/>
      <c r="K1616" s="103">
        <v>0.26041666666666669</v>
      </c>
      <c r="O1616" s="103">
        <v>0.26041666666666669</v>
      </c>
      <c r="S1616" s="102" t="s">
        <v>433</v>
      </c>
      <c r="T1616" s="102" t="s">
        <v>268</v>
      </c>
      <c r="U1616" s="102" t="s">
        <v>432</v>
      </c>
    </row>
    <row r="1617" spans="2:21">
      <c r="B1617" s="65">
        <v>45841</v>
      </c>
      <c r="C1617" s="102">
        <v>5400257530</v>
      </c>
      <c r="D1617" s="66" t="s">
        <v>434</v>
      </c>
      <c r="F1617" s="102" t="s">
        <v>43</v>
      </c>
      <c r="I1617" s="66" t="s">
        <v>432</v>
      </c>
      <c r="J1617" s="103"/>
      <c r="K1617" s="103">
        <v>0.26041666666666669</v>
      </c>
      <c r="O1617" s="103">
        <v>0.26041666666666669</v>
      </c>
      <c r="S1617" s="102" t="s">
        <v>433</v>
      </c>
      <c r="T1617" s="102" t="s">
        <v>268</v>
      </c>
      <c r="U1617" s="102" t="s">
        <v>432</v>
      </c>
    </row>
    <row r="1618" spans="2:21">
      <c r="B1618" s="65">
        <v>45841</v>
      </c>
      <c r="C1618" s="102">
        <v>5400257580</v>
      </c>
      <c r="D1618" s="66" t="s">
        <v>475</v>
      </c>
      <c r="F1618" s="102" t="s">
        <v>110</v>
      </c>
      <c r="I1618" s="66" t="s">
        <v>432</v>
      </c>
      <c r="J1618" s="103"/>
      <c r="K1618" s="103">
        <v>0.17708333333333329</v>
      </c>
      <c r="O1618" s="103">
        <v>0.17708333333333329</v>
      </c>
      <c r="S1618" s="102" t="s">
        <v>433</v>
      </c>
      <c r="T1618" s="102" t="s">
        <v>271</v>
      </c>
      <c r="U1618" s="102" t="s">
        <v>432</v>
      </c>
    </row>
    <row r="1619" spans="2:21">
      <c r="B1619" s="65">
        <v>45841</v>
      </c>
      <c r="C1619" s="102">
        <v>5400257580</v>
      </c>
      <c r="D1619" s="66" t="s">
        <v>437</v>
      </c>
      <c r="F1619" s="102" t="s">
        <v>51</v>
      </c>
      <c r="I1619" s="66" t="s">
        <v>432</v>
      </c>
      <c r="J1619" s="103"/>
      <c r="K1619" s="103">
        <v>0.17708333333333329</v>
      </c>
      <c r="O1619" s="103">
        <v>0.17708333333333329</v>
      </c>
      <c r="S1619" s="102" t="s">
        <v>433</v>
      </c>
      <c r="T1619" s="102" t="s">
        <v>271</v>
      </c>
      <c r="U1619" s="102" t="s">
        <v>432</v>
      </c>
    </row>
    <row r="1620" spans="2:21">
      <c r="B1620" s="65">
        <v>45841</v>
      </c>
      <c r="C1620" s="102">
        <v>5400257580</v>
      </c>
      <c r="D1620" s="66" t="s">
        <v>475</v>
      </c>
      <c r="F1620" s="102" t="s">
        <v>110</v>
      </c>
      <c r="I1620" s="66" t="s">
        <v>432</v>
      </c>
      <c r="J1620" s="103"/>
      <c r="K1620" s="103">
        <v>0.16666666666666671</v>
      </c>
      <c r="O1620" s="103">
        <v>0.16666666666666671</v>
      </c>
      <c r="S1620" s="102" t="s">
        <v>433</v>
      </c>
      <c r="T1620" s="102" t="s">
        <v>272</v>
      </c>
      <c r="U1620" s="102" t="s">
        <v>432</v>
      </c>
    </row>
    <row r="1621" spans="2:21">
      <c r="B1621" s="65">
        <v>45841</v>
      </c>
      <c r="C1621" s="102">
        <v>5400257580</v>
      </c>
      <c r="D1621" s="66" t="s">
        <v>437</v>
      </c>
      <c r="F1621" s="102" t="s">
        <v>51</v>
      </c>
      <c r="I1621" s="66" t="s">
        <v>432</v>
      </c>
      <c r="J1621" s="103"/>
      <c r="K1621" s="103">
        <v>0.16666666666666671</v>
      </c>
      <c r="O1621" s="103">
        <v>0.16666666666666671</v>
      </c>
      <c r="S1621" s="102" t="s">
        <v>433</v>
      </c>
      <c r="T1621" s="102" t="s">
        <v>272</v>
      </c>
      <c r="U1621" s="102" t="s">
        <v>432</v>
      </c>
    </row>
    <row r="1622" spans="2:21">
      <c r="B1622" s="65">
        <v>45841</v>
      </c>
      <c r="C1622" s="102">
        <v>5400261041</v>
      </c>
      <c r="D1622" s="66" t="s">
        <v>462</v>
      </c>
      <c r="F1622" s="102" t="s">
        <v>89</v>
      </c>
      <c r="I1622" s="66" t="s">
        <v>432</v>
      </c>
      <c r="J1622" s="103"/>
      <c r="K1622" s="103">
        <v>0.15625</v>
      </c>
      <c r="O1622" s="103">
        <v>0.15625</v>
      </c>
      <c r="S1622" s="102" t="s">
        <v>433</v>
      </c>
      <c r="T1622" s="102" t="s">
        <v>257</v>
      </c>
      <c r="U1622" s="102" t="s">
        <v>432</v>
      </c>
    </row>
    <row r="1623" spans="2:21">
      <c r="B1623" s="65">
        <v>45841</v>
      </c>
      <c r="C1623" s="102">
        <v>5400257237</v>
      </c>
      <c r="D1623" s="66" t="s">
        <v>431</v>
      </c>
      <c r="F1623" s="102" t="s">
        <v>42</v>
      </c>
      <c r="I1623" s="66" t="s">
        <v>432</v>
      </c>
      <c r="J1623" s="103"/>
      <c r="K1623" s="103">
        <v>0.17708333333333329</v>
      </c>
      <c r="O1623" s="103">
        <v>0.17708333333333329</v>
      </c>
      <c r="P1623" s="103"/>
      <c r="S1623" s="102" t="s">
        <v>433</v>
      </c>
      <c r="T1623" s="102" t="s">
        <v>260</v>
      </c>
      <c r="U1623" s="102" t="s">
        <v>432</v>
      </c>
    </row>
    <row r="1624" spans="2:21">
      <c r="B1624" s="65">
        <v>45841</v>
      </c>
      <c r="C1624" s="102">
        <v>5400257237</v>
      </c>
      <c r="D1624" s="66" t="s">
        <v>471</v>
      </c>
      <c r="F1624" s="102" t="s">
        <v>105</v>
      </c>
      <c r="I1624" s="66" t="s">
        <v>432</v>
      </c>
      <c r="J1624" s="103"/>
      <c r="K1624" s="103">
        <v>0.17708333333333329</v>
      </c>
      <c r="O1624" s="103">
        <v>0.17708333333333329</v>
      </c>
      <c r="P1624" s="103"/>
      <c r="S1624" s="102" t="s">
        <v>433</v>
      </c>
      <c r="T1624" s="102" t="s">
        <v>260</v>
      </c>
      <c r="U1624" s="102" t="s">
        <v>432</v>
      </c>
    </row>
    <row r="1625" spans="2:21">
      <c r="B1625" s="65">
        <v>45841</v>
      </c>
      <c r="C1625" s="102">
        <v>5400257235</v>
      </c>
      <c r="D1625" s="66" t="s">
        <v>469</v>
      </c>
      <c r="F1625" s="102" t="s">
        <v>102</v>
      </c>
      <c r="I1625" s="66" t="s">
        <v>432</v>
      </c>
      <c r="J1625" s="103"/>
      <c r="K1625" s="103">
        <v>0.34375</v>
      </c>
      <c r="O1625" s="103">
        <v>0.34375</v>
      </c>
      <c r="P1625" s="103"/>
      <c r="S1625" s="102" t="s">
        <v>433</v>
      </c>
      <c r="T1625" s="102" t="s">
        <v>262</v>
      </c>
      <c r="U1625" s="102" t="s">
        <v>432</v>
      </c>
    </row>
    <row r="1626" spans="2:21">
      <c r="B1626" s="65">
        <v>45841</v>
      </c>
      <c r="C1626" s="102">
        <v>5400257240</v>
      </c>
      <c r="D1626" s="66" t="s">
        <v>465</v>
      </c>
      <c r="F1626" s="102" t="s">
        <v>96</v>
      </c>
      <c r="I1626" s="66" t="s">
        <v>432</v>
      </c>
      <c r="J1626" s="103"/>
      <c r="K1626" s="103">
        <v>0.26041666666666669</v>
      </c>
      <c r="O1626" s="103">
        <v>0.26041666666666669</v>
      </c>
      <c r="P1626" s="103"/>
      <c r="S1626" s="102" t="s">
        <v>433</v>
      </c>
      <c r="T1626" s="102" t="s">
        <v>261</v>
      </c>
      <c r="U1626" s="102" t="s">
        <v>432</v>
      </c>
    </row>
    <row r="1627" spans="2:21">
      <c r="B1627" s="65">
        <v>45841</v>
      </c>
      <c r="C1627" s="102">
        <v>5400257240</v>
      </c>
      <c r="D1627" s="66" t="s">
        <v>438</v>
      </c>
      <c r="F1627" s="102" t="s">
        <v>52</v>
      </c>
      <c r="I1627" s="66" t="s">
        <v>432</v>
      </c>
      <c r="J1627" s="103"/>
      <c r="K1627" s="103">
        <v>0.26041666666666669</v>
      </c>
      <c r="O1627" s="103">
        <v>0.26041666666666669</v>
      </c>
      <c r="P1627" s="103"/>
      <c r="S1627" s="102" t="s">
        <v>433</v>
      </c>
      <c r="T1627" s="102" t="s">
        <v>261</v>
      </c>
      <c r="U1627" s="102" t="s">
        <v>432</v>
      </c>
    </row>
    <row r="1628" spans="2:21">
      <c r="B1628" s="65">
        <v>45841</v>
      </c>
      <c r="C1628" s="102">
        <v>5400257235</v>
      </c>
      <c r="D1628" s="66" t="s">
        <v>465</v>
      </c>
      <c r="F1628" s="102" t="s">
        <v>96</v>
      </c>
      <c r="I1628" s="66" t="s">
        <v>432</v>
      </c>
      <c r="J1628" s="103"/>
      <c r="K1628" s="103">
        <v>8.3333333333333329E-2</v>
      </c>
      <c r="O1628" s="103">
        <v>8.3333333333333329E-2</v>
      </c>
      <c r="P1628" s="103"/>
      <c r="S1628" s="102" t="s">
        <v>433</v>
      </c>
      <c r="T1628" s="102" t="s">
        <v>262</v>
      </c>
      <c r="U1628" s="102" t="s">
        <v>432</v>
      </c>
    </row>
    <row r="1629" spans="2:21">
      <c r="B1629" s="65">
        <v>45841</v>
      </c>
      <c r="C1629" s="102">
        <v>5400257235</v>
      </c>
      <c r="D1629" s="66" t="s">
        <v>468</v>
      </c>
      <c r="F1629" s="102" t="s">
        <v>100</v>
      </c>
      <c r="I1629" s="66" t="s">
        <v>432</v>
      </c>
      <c r="J1629" s="103"/>
      <c r="K1629" s="103">
        <v>0.17708333333333329</v>
      </c>
      <c r="O1629" s="103">
        <v>0.17708333333333329</v>
      </c>
      <c r="Q1629" s="103"/>
      <c r="S1629" s="102" t="s">
        <v>433</v>
      </c>
      <c r="T1629" s="102" t="s">
        <v>262</v>
      </c>
      <c r="U1629" s="102" t="s">
        <v>432</v>
      </c>
    </row>
    <row r="1630" spans="2:21">
      <c r="B1630" s="65">
        <v>45841</v>
      </c>
      <c r="C1630" s="102">
        <v>5400257235</v>
      </c>
      <c r="D1630" s="66" t="s">
        <v>472</v>
      </c>
      <c r="F1630" s="102" t="s">
        <v>107</v>
      </c>
      <c r="I1630" s="66" t="s">
        <v>432</v>
      </c>
      <c r="J1630" s="103"/>
      <c r="K1630" s="103">
        <v>0.17708333333333329</v>
      </c>
      <c r="O1630" s="103">
        <v>0.17708333333333329</v>
      </c>
      <c r="Q1630" s="103"/>
      <c r="S1630" s="102" t="s">
        <v>433</v>
      </c>
      <c r="T1630" s="102" t="s">
        <v>262</v>
      </c>
      <c r="U1630" s="102" t="s">
        <v>432</v>
      </c>
    </row>
    <row r="1631" spans="2:21">
      <c r="B1631" s="65">
        <v>45841</v>
      </c>
      <c r="C1631" s="102">
        <v>5400257240</v>
      </c>
      <c r="D1631" s="66" t="s">
        <v>460</v>
      </c>
      <c r="F1631" s="102" t="s">
        <v>87</v>
      </c>
      <c r="I1631" s="66" t="s">
        <v>432</v>
      </c>
      <c r="J1631" s="103"/>
      <c r="K1631" s="103">
        <v>0.15625</v>
      </c>
      <c r="O1631" s="103">
        <v>0.15625</v>
      </c>
      <c r="Q1631" s="103"/>
      <c r="S1631" s="102" t="s">
        <v>433</v>
      </c>
      <c r="T1631" s="102" t="s">
        <v>261</v>
      </c>
      <c r="U1631" s="102" t="s">
        <v>432</v>
      </c>
    </row>
    <row r="1632" spans="2:21">
      <c r="B1632" s="65">
        <v>45841</v>
      </c>
      <c r="C1632" s="102">
        <v>5400257240</v>
      </c>
      <c r="D1632" s="66" t="s">
        <v>464</v>
      </c>
      <c r="F1632" s="102" t="s">
        <v>94</v>
      </c>
      <c r="I1632" s="66" t="s">
        <v>432</v>
      </c>
      <c r="J1632" s="103"/>
      <c r="K1632" s="103">
        <v>0.15625</v>
      </c>
      <c r="O1632" s="103">
        <v>0.15625</v>
      </c>
      <c r="Q1632" s="103"/>
      <c r="S1632" s="102" t="s">
        <v>433</v>
      </c>
      <c r="T1632" s="102" t="s">
        <v>261</v>
      </c>
      <c r="U1632" s="102" t="s">
        <v>432</v>
      </c>
    </row>
    <row r="1633" spans="2:21">
      <c r="B1633" s="65">
        <v>45841</v>
      </c>
      <c r="C1633" s="102">
        <v>404</v>
      </c>
      <c r="D1633" s="66" t="s">
        <v>470</v>
      </c>
      <c r="F1633" s="102" t="s">
        <v>103</v>
      </c>
      <c r="I1633" s="66" t="s">
        <v>432</v>
      </c>
      <c r="J1633" s="103">
        <v>8.3333333333333329E-2</v>
      </c>
      <c r="K1633" s="103"/>
      <c r="O1633" s="103">
        <v>8.3333333333333329E-2</v>
      </c>
      <c r="Q1633" s="103"/>
      <c r="S1633" s="102" t="s">
        <v>433</v>
      </c>
      <c r="T1633" s="102" t="s">
        <v>62</v>
      </c>
      <c r="U1633" s="102" t="s">
        <v>432</v>
      </c>
    </row>
    <row r="1634" spans="2:21">
      <c r="B1634" s="65">
        <v>45841</v>
      </c>
      <c r="C1634" s="102" t="s">
        <v>294</v>
      </c>
      <c r="D1634" s="66" t="s">
        <v>468</v>
      </c>
      <c r="F1634" s="102" t="s">
        <v>100</v>
      </c>
      <c r="I1634" s="66" t="s">
        <v>432</v>
      </c>
      <c r="J1634" s="103"/>
      <c r="K1634" s="103">
        <v>0.16666666666666671</v>
      </c>
      <c r="O1634" s="103">
        <v>0.16666666666666671</v>
      </c>
      <c r="Q1634" s="103"/>
      <c r="S1634" s="102" t="s">
        <v>433</v>
      </c>
      <c r="T1634" s="102" t="s">
        <v>156</v>
      </c>
      <c r="U1634" s="102" t="s">
        <v>432</v>
      </c>
    </row>
    <row r="1635" spans="2:21">
      <c r="B1635" s="65">
        <v>45841</v>
      </c>
      <c r="C1635" s="102">
        <v>404</v>
      </c>
      <c r="D1635" s="66" t="s">
        <v>472</v>
      </c>
      <c r="F1635" s="102" t="s">
        <v>107</v>
      </c>
      <c r="I1635" s="66" t="s">
        <v>432</v>
      </c>
      <c r="J1635" s="103">
        <v>4.1666666666666657E-2</v>
      </c>
      <c r="K1635" s="103"/>
      <c r="O1635" s="103">
        <v>4.1666666666666657E-2</v>
      </c>
      <c r="P1635" s="103"/>
      <c r="S1635" s="102" t="s">
        <v>433</v>
      </c>
      <c r="T1635" s="102" t="s">
        <v>62</v>
      </c>
      <c r="U1635" s="102" t="s">
        <v>432</v>
      </c>
    </row>
    <row r="1636" spans="2:21">
      <c r="B1636" s="65">
        <v>45841</v>
      </c>
      <c r="C1636" s="102">
        <v>404</v>
      </c>
      <c r="D1636" s="66" t="s">
        <v>472</v>
      </c>
      <c r="F1636" s="102" t="s">
        <v>107</v>
      </c>
      <c r="I1636" s="66" t="s">
        <v>432</v>
      </c>
      <c r="J1636" s="103">
        <v>0.25</v>
      </c>
      <c r="K1636" s="103"/>
      <c r="O1636" s="103">
        <v>0.25</v>
      </c>
      <c r="S1636" s="102" t="s">
        <v>433</v>
      </c>
      <c r="T1636" s="102" t="s">
        <v>62</v>
      </c>
      <c r="U1636" s="102" t="s">
        <v>432</v>
      </c>
    </row>
    <row r="1637" spans="2:21">
      <c r="B1637" s="65">
        <v>45841</v>
      </c>
      <c r="C1637" s="102">
        <v>404</v>
      </c>
      <c r="D1637" s="66" t="s">
        <v>485</v>
      </c>
      <c r="F1637" s="102" t="s">
        <v>155</v>
      </c>
      <c r="I1637" s="66" t="s">
        <v>432</v>
      </c>
      <c r="J1637" s="103">
        <v>4.1666666666666657E-2</v>
      </c>
      <c r="K1637" s="103"/>
      <c r="O1637" s="103">
        <v>4.1666666666666657E-2</v>
      </c>
      <c r="S1637" s="102" t="s">
        <v>433</v>
      </c>
      <c r="T1637" s="102" t="s">
        <v>62</v>
      </c>
      <c r="U1637" s="102" t="s">
        <v>432</v>
      </c>
    </row>
    <row r="1638" spans="2:21">
      <c r="B1638" s="65">
        <v>45841</v>
      </c>
      <c r="C1638" s="102">
        <v>404</v>
      </c>
      <c r="D1638" s="66" t="s">
        <v>445</v>
      </c>
      <c r="F1638" s="102" t="s">
        <v>63</v>
      </c>
      <c r="I1638" s="66" t="s">
        <v>432</v>
      </c>
      <c r="J1638" s="103">
        <v>6.25E-2</v>
      </c>
      <c r="K1638" s="103"/>
      <c r="O1638" s="103">
        <v>6.25E-2</v>
      </c>
      <c r="S1638" s="102" t="s">
        <v>433</v>
      </c>
      <c r="T1638" s="102" t="s">
        <v>62</v>
      </c>
      <c r="U1638" s="102" t="s">
        <v>432</v>
      </c>
    </row>
    <row r="1639" spans="2:21">
      <c r="B1639" s="65">
        <v>45841</v>
      </c>
      <c r="C1639" s="102">
        <v>404</v>
      </c>
      <c r="D1639" s="66" t="s">
        <v>445</v>
      </c>
      <c r="F1639" s="102" t="s">
        <v>63</v>
      </c>
      <c r="I1639" s="66" t="s">
        <v>432</v>
      </c>
      <c r="J1639" s="103">
        <v>2.0833333333333329E-2</v>
      </c>
      <c r="K1639" s="103"/>
      <c r="O1639" s="103">
        <v>2.0833333333333329E-2</v>
      </c>
      <c r="S1639" s="102" t="s">
        <v>433</v>
      </c>
      <c r="T1639" s="102" t="s">
        <v>62</v>
      </c>
      <c r="U1639" s="102" t="s">
        <v>432</v>
      </c>
    </row>
    <row r="1640" spans="2:21">
      <c r="B1640" s="65">
        <v>45841</v>
      </c>
      <c r="C1640" s="102">
        <v>404</v>
      </c>
      <c r="D1640" s="66" t="s">
        <v>474</v>
      </c>
      <c r="F1640" s="102" t="s">
        <v>109</v>
      </c>
      <c r="I1640" s="66" t="s">
        <v>432</v>
      </c>
      <c r="J1640" s="103">
        <v>0.34375</v>
      </c>
      <c r="K1640" s="103"/>
      <c r="M1640" s="103">
        <v>4.1666666666666657E-2</v>
      </c>
      <c r="O1640" s="103">
        <v>0.38541666666666669</v>
      </c>
      <c r="S1640" s="102" t="s">
        <v>433</v>
      </c>
      <c r="T1640" s="102" t="s">
        <v>62</v>
      </c>
      <c r="U1640" s="102" t="s">
        <v>432</v>
      </c>
    </row>
    <row r="1641" spans="2:21">
      <c r="B1641" s="65">
        <v>45841</v>
      </c>
      <c r="C1641" s="102">
        <v>404</v>
      </c>
      <c r="D1641" s="66" t="s">
        <v>436</v>
      </c>
      <c r="F1641" s="102" t="s">
        <v>50</v>
      </c>
      <c r="I1641" s="66" t="s">
        <v>432</v>
      </c>
      <c r="J1641" s="103">
        <v>0.34375</v>
      </c>
      <c r="K1641" s="103"/>
      <c r="O1641" s="103">
        <v>0.34375</v>
      </c>
      <c r="S1641" s="102" t="s">
        <v>433</v>
      </c>
      <c r="T1641" s="102" t="s">
        <v>62</v>
      </c>
      <c r="U1641" s="102" t="s">
        <v>432</v>
      </c>
    </row>
    <row r="1642" spans="2:21">
      <c r="B1642" s="65">
        <v>45841</v>
      </c>
      <c r="C1642" s="102">
        <v>404</v>
      </c>
      <c r="D1642" s="66" t="s">
        <v>477</v>
      </c>
      <c r="F1642" s="102" t="s">
        <v>113</v>
      </c>
      <c r="I1642" s="66" t="s">
        <v>432</v>
      </c>
      <c r="J1642" s="103">
        <v>0.34375</v>
      </c>
      <c r="K1642" s="103"/>
      <c r="O1642" s="103">
        <v>0.34375</v>
      </c>
      <c r="S1642" s="102" t="s">
        <v>433</v>
      </c>
      <c r="T1642" s="102" t="s">
        <v>62</v>
      </c>
      <c r="U1642" s="102" t="s">
        <v>432</v>
      </c>
    </row>
    <row r="1643" spans="2:21">
      <c r="B1643" s="65">
        <v>45841</v>
      </c>
      <c r="C1643" s="102">
        <v>404</v>
      </c>
      <c r="D1643" s="66" t="s">
        <v>441</v>
      </c>
      <c r="F1643" s="102" t="s">
        <v>56</v>
      </c>
      <c r="I1643" s="66" t="s">
        <v>432</v>
      </c>
      <c r="J1643" s="103">
        <v>0.23958333333333329</v>
      </c>
      <c r="K1643" s="103"/>
      <c r="O1643" s="103">
        <v>0.23958333333333329</v>
      </c>
      <c r="S1643" s="102" t="s">
        <v>433</v>
      </c>
      <c r="T1643" s="102" t="s">
        <v>62</v>
      </c>
      <c r="U1643" s="102" t="s">
        <v>432</v>
      </c>
    </row>
    <row r="1644" spans="2:21">
      <c r="B1644" s="65">
        <v>45841</v>
      </c>
      <c r="C1644" s="102" t="s">
        <v>294</v>
      </c>
      <c r="D1644" s="66" t="s">
        <v>475</v>
      </c>
      <c r="F1644" s="102" t="s">
        <v>110</v>
      </c>
      <c r="I1644" s="66" t="s">
        <v>432</v>
      </c>
      <c r="J1644" s="103"/>
      <c r="K1644" s="103">
        <v>6.25E-2</v>
      </c>
      <c r="O1644" s="103">
        <v>6.25E-2</v>
      </c>
      <c r="S1644" s="102" t="s">
        <v>433</v>
      </c>
      <c r="T1644" s="102" t="s">
        <v>111</v>
      </c>
      <c r="U1644" s="102" t="s">
        <v>432</v>
      </c>
    </row>
    <row r="1645" spans="2:21">
      <c r="B1645" s="65">
        <v>45841</v>
      </c>
      <c r="C1645" s="102" t="s">
        <v>294</v>
      </c>
      <c r="D1645" s="66" t="s">
        <v>475</v>
      </c>
      <c r="F1645" s="102" t="s">
        <v>110</v>
      </c>
      <c r="I1645" s="66" t="s">
        <v>432</v>
      </c>
      <c r="J1645" s="103"/>
      <c r="K1645" s="103">
        <v>4.1666666666666657E-2</v>
      </c>
      <c r="O1645" s="103">
        <v>4.1666666666666657E-2</v>
      </c>
      <c r="S1645" s="102" t="s">
        <v>433</v>
      </c>
      <c r="T1645" s="102" t="s">
        <v>111</v>
      </c>
      <c r="U1645" s="102" t="s">
        <v>432</v>
      </c>
    </row>
    <row r="1646" spans="2:21">
      <c r="B1646" s="65">
        <v>45841</v>
      </c>
      <c r="C1646" s="102">
        <v>404</v>
      </c>
      <c r="D1646" s="66" t="s">
        <v>476</v>
      </c>
      <c r="F1646" s="102" t="s">
        <v>112</v>
      </c>
      <c r="I1646" s="66" t="s">
        <v>432</v>
      </c>
      <c r="J1646" s="103">
        <v>0.34375</v>
      </c>
      <c r="K1646" s="103"/>
      <c r="O1646" s="103">
        <v>0.34375</v>
      </c>
      <c r="S1646" s="102" t="s">
        <v>433</v>
      </c>
      <c r="T1646" s="102" t="s">
        <v>62</v>
      </c>
      <c r="U1646" s="102" t="s">
        <v>432</v>
      </c>
    </row>
    <row r="1647" spans="2:21">
      <c r="B1647" s="65">
        <v>45841</v>
      </c>
      <c r="C1647" s="102">
        <v>5400256460</v>
      </c>
      <c r="D1647" s="66" t="s">
        <v>446</v>
      </c>
      <c r="F1647" s="102" t="s">
        <v>64</v>
      </c>
      <c r="I1647" s="66" t="s">
        <v>432</v>
      </c>
      <c r="J1647" s="103"/>
      <c r="K1647" s="103">
        <v>0.33333333333333331</v>
      </c>
      <c r="O1647" s="103">
        <v>0.33333333333333331</v>
      </c>
      <c r="S1647" s="102" t="s">
        <v>433</v>
      </c>
      <c r="T1647" s="102" t="s">
        <v>269</v>
      </c>
      <c r="U1647" s="102" t="s">
        <v>432</v>
      </c>
    </row>
    <row r="1648" spans="2:21">
      <c r="B1648" s="65">
        <v>45841</v>
      </c>
      <c r="C1648" s="102">
        <v>5400257235</v>
      </c>
      <c r="D1648" s="66" t="s">
        <v>470</v>
      </c>
      <c r="F1648" s="102" t="s">
        <v>103</v>
      </c>
      <c r="I1648" s="66" t="s">
        <v>432</v>
      </c>
      <c r="J1648" s="103"/>
      <c r="K1648" s="103">
        <v>0.26041666666666669</v>
      </c>
      <c r="O1648" s="103">
        <v>0.26041666666666669</v>
      </c>
      <c r="S1648" s="102" t="s">
        <v>433</v>
      </c>
      <c r="T1648" s="102" t="s">
        <v>262</v>
      </c>
      <c r="U1648" s="102" t="s">
        <v>432</v>
      </c>
    </row>
    <row r="1649" spans="2:21">
      <c r="B1649" s="65">
        <v>45842</v>
      </c>
      <c r="C1649" s="102">
        <v>404</v>
      </c>
      <c r="D1649" s="66" t="s">
        <v>474</v>
      </c>
      <c r="F1649" s="102" t="s">
        <v>109</v>
      </c>
      <c r="I1649" s="66" t="s">
        <v>432</v>
      </c>
      <c r="J1649" s="103"/>
      <c r="K1649" s="103"/>
      <c r="O1649" s="103">
        <v>2.0833333333333329E-2</v>
      </c>
      <c r="P1649" s="103">
        <v>2.0833333333333329E-2</v>
      </c>
      <c r="S1649" s="102" t="s">
        <v>433</v>
      </c>
      <c r="T1649" s="102" t="s">
        <v>48</v>
      </c>
      <c r="U1649" s="102" t="s">
        <v>432</v>
      </c>
    </row>
    <row r="1650" spans="2:21">
      <c r="B1650" s="65">
        <v>45842</v>
      </c>
      <c r="C1650" s="102">
        <v>404</v>
      </c>
      <c r="D1650" s="66" t="s">
        <v>434</v>
      </c>
      <c r="F1650" s="102" t="s">
        <v>43</v>
      </c>
      <c r="I1650" s="66" t="s">
        <v>432</v>
      </c>
      <c r="K1650" s="103"/>
      <c r="O1650" s="103">
        <v>4.1666666666666657E-2</v>
      </c>
      <c r="P1650" s="103">
        <v>4.1666666666666657E-2</v>
      </c>
      <c r="S1650" s="102" t="s">
        <v>433</v>
      </c>
      <c r="T1650" s="102" t="s">
        <v>48</v>
      </c>
      <c r="U1650" s="102" t="s">
        <v>432</v>
      </c>
    </row>
    <row r="1651" spans="2:21">
      <c r="B1651" s="65">
        <v>45842</v>
      </c>
      <c r="C1651" s="102">
        <v>404</v>
      </c>
      <c r="D1651" s="66" t="s">
        <v>449</v>
      </c>
      <c r="F1651" s="102" t="s">
        <v>68</v>
      </c>
      <c r="I1651" s="66" t="s">
        <v>432</v>
      </c>
      <c r="K1651" s="103"/>
      <c r="O1651" s="103">
        <v>2.0833333333333329E-2</v>
      </c>
      <c r="P1651" s="103">
        <v>2.0833333333333329E-2</v>
      </c>
      <c r="S1651" s="102" t="s">
        <v>433</v>
      </c>
      <c r="T1651" s="102" t="s">
        <v>48</v>
      </c>
      <c r="U1651" s="102" t="s">
        <v>432</v>
      </c>
    </row>
    <row r="1652" spans="2:21">
      <c r="B1652" s="65">
        <v>45842</v>
      </c>
      <c r="C1652" s="102">
        <v>404</v>
      </c>
      <c r="D1652" s="66" t="s">
        <v>450</v>
      </c>
      <c r="F1652" s="102" t="s">
        <v>69</v>
      </c>
      <c r="I1652" s="66" t="s">
        <v>432</v>
      </c>
      <c r="K1652" s="103"/>
      <c r="O1652" s="103">
        <v>2.0833333333333329E-2</v>
      </c>
      <c r="P1652" s="103">
        <v>2.0833333333333329E-2</v>
      </c>
      <c r="S1652" s="102" t="s">
        <v>433</v>
      </c>
      <c r="T1652" s="102" t="s">
        <v>48</v>
      </c>
      <c r="U1652" s="102" t="s">
        <v>432</v>
      </c>
    </row>
    <row r="1653" spans="2:21">
      <c r="B1653" s="65">
        <v>45842</v>
      </c>
      <c r="C1653" s="102">
        <v>404</v>
      </c>
      <c r="D1653" s="66" t="s">
        <v>478</v>
      </c>
      <c r="F1653" s="102" t="s">
        <v>114</v>
      </c>
      <c r="I1653" s="66" t="s">
        <v>432</v>
      </c>
      <c r="K1653" s="103"/>
      <c r="O1653" s="103">
        <v>0.20833333333333329</v>
      </c>
      <c r="P1653" s="103">
        <v>0.20833333333333329</v>
      </c>
      <c r="S1653" s="102" t="s">
        <v>433</v>
      </c>
      <c r="T1653" s="102" t="s">
        <v>53</v>
      </c>
      <c r="U1653" s="102" t="s">
        <v>432</v>
      </c>
    </row>
    <row r="1654" spans="2:21">
      <c r="B1654" s="65">
        <v>45842</v>
      </c>
      <c r="C1654" s="102">
        <v>404</v>
      </c>
      <c r="D1654" s="66" t="s">
        <v>461</v>
      </c>
      <c r="F1654" s="102" t="s">
        <v>88</v>
      </c>
      <c r="I1654" s="66" t="s">
        <v>432</v>
      </c>
      <c r="K1654" s="103"/>
      <c r="O1654" s="103">
        <v>0.20833333333333329</v>
      </c>
      <c r="P1654" s="103">
        <v>0.20833333333333329</v>
      </c>
      <c r="S1654" s="102" t="s">
        <v>433</v>
      </c>
      <c r="T1654" s="102" t="s">
        <v>53</v>
      </c>
      <c r="U1654" s="102" t="s">
        <v>432</v>
      </c>
    </row>
    <row r="1655" spans="2:21">
      <c r="B1655" s="65">
        <v>45842</v>
      </c>
      <c r="C1655" s="102">
        <v>404</v>
      </c>
      <c r="D1655" s="66" t="s">
        <v>438</v>
      </c>
      <c r="F1655" s="102" t="s">
        <v>52</v>
      </c>
      <c r="I1655" s="66" t="s">
        <v>432</v>
      </c>
      <c r="K1655" s="103"/>
      <c r="O1655" s="103">
        <v>0.20833333333333329</v>
      </c>
      <c r="P1655" s="103">
        <v>0.20833333333333329</v>
      </c>
      <c r="S1655" s="102" t="s">
        <v>433</v>
      </c>
      <c r="T1655" s="102" t="s">
        <v>53</v>
      </c>
      <c r="U1655" s="102" t="s">
        <v>432</v>
      </c>
    </row>
    <row r="1656" spans="2:21">
      <c r="B1656" s="65">
        <v>45842</v>
      </c>
      <c r="C1656" s="102">
        <v>404</v>
      </c>
      <c r="D1656" s="66" t="s">
        <v>473</v>
      </c>
      <c r="F1656" s="102" t="s">
        <v>108</v>
      </c>
      <c r="I1656" s="66" t="s">
        <v>432</v>
      </c>
      <c r="K1656" s="103"/>
      <c r="O1656" s="103">
        <v>0.20833333333333329</v>
      </c>
      <c r="Q1656" s="103">
        <v>0.20833333333333329</v>
      </c>
      <c r="S1656" s="102" t="s">
        <v>433</v>
      </c>
      <c r="T1656" s="102" t="s">
        <v>22</v>
      </c>
      <c r="U1656" s="102" t="s">
        <v>432</v>
      </c>
    </row>
    <row r="1657" spans="2:21">
      <c r="B1657" s="65">
        <v>45842</v>
      </c>
      <c r="C1657" s="102">
        <v>404</v>
      </c>
      <c r="D1657" s="66" t="s">
        <v>439</v>
      </c>
      <c r="F1657" s="102" t="s">
        <v>54</v>
      </c>
      <c r="I1657" s="66" t="s">
        <v>432</v>
      </c>
      <c r="K1657" s="103"/>
      <c r="O1657" s="103">
        <v>0.20833333333333329</v>
      </c>
      <c r="Q1657" s="103">
        <v>0.20833333333333329</v>
      </c>
      <c r="S1657" s="102" t="s">
        <v>433</v>
      </c>
      <c r="T1657" s="102" t="s">
        <v>22</v>
      </c>
      <c r="U1657" s="102" t="s">
        <v>432</v>
      </c>
    </row>
    <row r="1658" spans="2:21">
      <c r="B1658" s="65">
        <v>45842</v>
      </c>
      <c r="C1658" s="102">
        <v>404</v>
      </c>
      <c r="D1658" s="66" t="s">
        <v>458</v>
      </c>
      <c r="F1658" s="102" t="s">
        <v>84</v>
      </c>
      <c r="I1658" s="66" t="s">
        <v>432</v>
      </c>
      <c r="J1658" s="103"/>
      <c r="K1658" s="103"/>
      <c r="O1658" s="103">
        <v>0.20833333333333329</v>
      </c>
      <c r="Q1658" s="103">
        <v>0.20833333333333329</v>
      </c>
      <c r="S1658" s="102" t="s">
        <v>433</v>
      </c>
      <c r="T1658" s="102" t="s">
        <v>22</v>
      </c>
      <c r="U1658" s="102" t="s">
        <v>432</v>
      </c>
    </row>
    <row r="1659" spans="2:21">
      <c r="B1659" s="65">
        <v>45842</v>
      </c>
      <c r="C1659" s="102">
        <v>5400257263</v>
      </c>
      <c r="D1659" s="66" t="s">
        <v>443</v>
      </c>
      <c r="F1659" s="102" t="s">
        <v>58</v>
      </c>
      <c r="I1659" s="66" t="s">
        <v>432</v>
      </c>
      <c r="J1659" s="103"/>
      <c r="K1659" s="103">
        <v>0.29166666666666669</v>
      </c>
      <c r="M1659" s="103">
        <v>8.3333333333333329E-2</v>
      </c>
      <c r="O1659" s="103">
        <v>0.375</v>
      </c>
      <c r="S1659" s="102" t="s">
        <v>433</v>
      </c>
      <c r="T1659" s="102" t="s">
        <v>250</v>
      </c>
      <c r="U1659" s="102" t="s">
        <v>432</v>
      </c>
    </row>
    <row r="1660" spans="2:21">
      <c r="B1660" s="65">
        <v>45842</v>
      </c>
      <c r="C1660" s="102">
        <v>5400257263</v>
      </c>
      <c r="D1660" s="66" t="s">
        <v>486</v>
      </c>
      <c r="F1660" s="102" t="s">
        <v>157</v>
      </c>
      <c r="I1660" s="66" t="s">
        <v>432</v>
      </c>
      <c r="J1660" s="103"/>
      <c r="K1660" s="103">
        <v>0.29166666666666669</v>
      </c>
      <c r="M1660" s="103">
        <v>8.3333333333333329E-2</v>
      </c>
      <c r="O1660" s="103">
        <v>0.375</v>
      </c>
      <c r="S1660" s="102" t="s">
        <v>433</v>
      </c>
      <c r="T1660" s="102" t="s">
        <v>250</v>
      </c>
      <c r="U1660" s="102" t="s">
        <v>432</v>
      </c>
    </row>
    <row r="1661" spans="2:21">
      <c r="B1661" s="65">
        <v>45842</v>
      </c>
      <c r="C1661" s="102">
        <v>5400257823</v>
      </c>
      <c r="D1661" s="66" t="s">
        <v>449</v>
      </c>
      <c r="F1661" s="102" t="s">
        <v>68</v>
      </c>
      <c r="I1661" s="66" t="s">
        <v>432</v>
      </c>
      <c r="J1661" s="103"/>
      <c r="K1661" s="103">
        <v>0.1875</v>
      </c>
      <c r="O1661" s="103">
        <v>0.1875</v>
      </c>
      <c r="S1661" s="102" t="s">
        <v>433</v>
      </c>
      <c r="T1661" s="102" t="s">
        <v>273</v>
      </c>
      <c r="U1661" s="102" t="s">
        <v>432</v>
      </c>
    </row>
    <row r="1662" spans="2:21">
      <c r="B1662" s="65">
        <v>45842</v>
      </c>
      <c r="C1662" s="102">
        <v>5400257823</v>
      </c>
      <c r="D1662" s="66" t="s">
        <v>450</v>
      </c>
      <c r="F1662" s="102" t="s">
        <v>69</v>
      </c>
      <c r="I1662" s="66" t="s">
        <v>432</v>
      </c>
      <c r="J1662" s="103"/>
      <c r="K1662" s="103">
        <v>0.1875</v>
      </c>
      <c r="O1662" s="103">
        <v>0.1875</v>
      </c>
      <c r="S1662" s="102" t="s">
        <v>433</v>
      </c>
      <c r="T1662" s="102" t="s">
        <v>273</v>
      </c>
      <c r="U1662" s="102" t="s">
        <v>432</v>
      </c>
    </row>
    <row r="1663" spans="2:21">
      <c r="B1663" s="65">
        <v>45842</v>
      </c>
      <c r="C1663" s="102">
        <v>5400257568</v>
      </c>
      <c r="D1663" s="66" t="s">
        <v>454</v>
      </c>
      <c r="F1663" s="102" t="s">
        <v>77</v>
      </c>
      <c r="I1663" s="66" t="s">
        <v>432</v>
      </c>
      <c r="J1663" s="103"/>
      <c r="K1663" s="103">
        <v>0.20833333333333329</v>
      </c>
      <c r="O1663" s="103">
        <v>0.20833333333333329</v>
      </c>
      <c r="S1663" s="102" t="s">
        <v>433</v>
      </c>
      <c r="T1663" s="102" t="s">
        <v>253</v>
      </c>
      <c r="U1663" s="102" t="s">
        <v>432</v>
      </c>
    </row>
    <row r="1664" spans="2:21">
      <c r="B1664" s="65">
        <v>45842</v>
      </c>
      <c r="C1664" s="102">
        <v>5400257568</v>
      </c>
      <c r="D1664" s="66" t="s">
        <v>455</v>
      </c>
      <c r="F1664" s="102" t="s">
        <v>78</v>
      </c>
      <c r="I1664" s="66" t="s">
        <v>432</v>
      </c>
      <c r="J1664" s="103"/>
      <c r="K1664" s="103">
        <v>0.20833333333333329</v>
      </c>
      <c r="O1664" s="103">
        <v>0.20833333333333329</v>
      </c>
      <c r="S1664" s="102" t="s">
        <v>433</v>
      </c>
      <c r="T1664" s="102" t="s">
        <v>253</v>
      </c>
      <c r="U1664" s="102" t="s">
        <v>432</v>
      </c>
    </row>
    <row r="1665" spans="2:21">
      <c r="B1665" s="65">
        <v>45842</v>
      </c>
      <c r="C1665" s="102">
        <v>5400257239</v>
      </c>
      <c r="D1665" s="66" t="s">
        <v>445</v>
      </c>
      <c r="F1665" s="102" t="s">
        <v>63</v>
      </c>
      <c r="I1665" s="66" t="s">
        <v>432</v>
      </c>
      <c r="J1665" s="103"/>
      <c r="K1665" s="103">
        <v>0.20833333333333329</v>
      </c>
      <c r="O1665" s="103">
        <v>0.20833333333333329</v>
      </c>
      <c r="S1665" s="102" t="s">
        <v>433</v>
      </c>
      <c r="T1665" s="102" t="s">
        <v>258</v>
      </c>
      <c r="U1665" s="102" t="s">
        <v>432</v>
      </c>
    </row>
    <row r="1666" spans="2:21">
      <c r="B1666" s="65">
        <v>45842</v>
      </c>
      <c r="C1666" s="102">
        <v>5400257239</v>
      </c>
      <c r="D1666" s="66" t="s">
        <v>493</v>
      </c>
      <c r="F1666" s="102" t="s">
        <v>267</v>
      </c>
      <c r="I1666" s="66" t="s">
        <v>432</v>
      </c>
      <c r="J1666" s="103"/>
      <c r="K1666" s="103">
        <v>0.20833333333333329</v>
      </c>
      <c r="O1666" s="103">
        <v>0.20833333333333329</v>
      </c>
      <c r="S1666" s="102" t="s">
        <v>433</v>
      </c>
      <c r="T1666" s="102" t="s">
        <v>258</v>
      </c>
      <c r="U1666" s="102" t="s">
        <v>432</v>
      </c>
    </row>
    <row r="1667" spans="2:21">
      <c r="B1667" s="65">
        <v>45842</v>
      </c>
      <c r="C1667" s="102">
        <v>5400256460</v>
      </c>
      <c r="D1667" s="66" t="s">
        <v>442</v>
      </c>
      <c r="F1667" s="102" t="s">
        <v>57</v>
      </c>
      <c r="I1667" s="66" t="s">
        <v>432</v>
      </c>
      <c r="J1667" s="103"/>
      <c r="K1667" s="103">
        <v>0.20833333333333329</v>
      </c>
      <c r="O1667" s="103">
        <v>0.20833333333333329</v>
      </c>
      <c r="S1667" s="102" t="s">
        <v>433</v>
      </c>
      <c r="T1667" s="102" t="s">
        <v>269</v>
      </c>
      <c r="U1667" s="102" t="s">
        <v>432</v>
      </c>
    </row>
    <row r="1668" spans="2:21">
      <c r="B1668" s="65">
        <v>45842</v>
      </c>
      <c r="C1668" s="102">
        <v>5400256460</v>
      </c>
      <c r="D1668" s="66" t="s">
        <v>446</v>
      </c>
      <c r="F1668" s="102" t="s">
        <v>64</v>
      </c>
      <c r="I1668" s="66" t="s">
        <v>432</v>
      </c>
      <c r="J1668" s="103"/>
      <c r="K1668" s="103">
        <v>0.20833333333333329</v>
      </c>
      <c r="O1668" s="103">
        <v>0.20833333333333329</v>
      </c>
      <c r="S1668" s="102" t="s">
        <v>433</v>
      </c>
      <c r="T1668" s="102" t="s">
        <v>269</v>
      </c>
      <c r="U1668" s="102" t="s">
        <v>432</v>
      </c>
    </row>
    <row r="1669" spans="2:21">
      <c r="B1669" s="65">
        <v>45842</v>
      </c>
      <c r="C1669" s="102">
        <v>5400257814</v>
      </c>
      <c r="D1669" s="66" t="s">
        <v>445</v>
      </c>
      <c r="F1669" s="102" t="s">
        <v>63</v>
      </c>
      <c r="I1669" s="66" t="s">
        <v>432</v>
      </c>
      <c r="J1669" s="103"/>
      <c r="K1669" s="103">
        <v>8.3333333333333329E-2</v>
      </c>
      <c r="O1669" s="103">
        <v>8.3333333333333329E-2</v>
      </c>
      <c r="S1669" s="102" t="s">
        <v>433</v>
      </c>
      <c r="T1669" s="102" t="s">
        <v>274</v>
      </c>
      <c r="U1669" s="102" t="s">
        <v>432</v>
      </c>
    </row>
    <row r="1670" spans="2:21">
      <c r="B1670" s="65">
        <v>45842</v>
      </c>
      <c r="C1670" s="102">
        <v>5400257814</v>
      </c>
      <c r="D1670" s="66" t="s">
        <v>446</v>
      </c>
      <c r="F1670" s="102" t="s">
        <v>64</v>
      </c>
      <c r="I1670" s="66" t="s">
        <v>432</v>
      </c>
      <c r="J1670" s="103"/>
      <c r="K1670" s="103">
        <v>8.3333333333333329E-2</v>
      </c>
      <c r="O1670" s="103">
        <v>8.3333333333333329E-2</v>
      </c>
      <c r="S1670" s="102" t="s">
        <v>433</v>
      </c>
      <c r="T1670" s="102" t="s">
        <v>274</v>
      </c>
      <c r="U1670" s="102" t="s">
        <v>432</v>
      </c>
    </row>
    <row r="1671" spans="2:21">
      <c r="B1671" s="65">
        <v>45842</v>
      </c>
      <c r="C1671" s="102">
        <v>5400257236</v>
      </c>
      <c r="D1671" s="66" t="s">
        <v>447</v>
      </c>
      <c r="F1671" s="102" t="s">
        <v>65</v>
      </c>
      <c r="I1671" s="66" t="s">
        <v>432</v>
      </c>
      <c r="J1671" s="103"/>
      <c r="K1671" s="103">
        <v>0.20833333333333329</v>
      </c>
      <c r="O1671" s="103">
        <v>0.20833333333333329</v>
      </c>
      <c r="S1671" s="102" t="s">
        <v>433</v>
      </c>
      <c r="T1671" s="102" t="s">
        <v>254</v>
      </c>
      <c r="U1671" s="102" t="s">
        <v>432</v>
      </c>
    </row>
    <row r="1672" spans="2:21">
      <c r="B1672" s="65">
        <v>45842</v>
      </c>
      <c r="C1672" s="102">
        <v>5400257236</v>
      </c>
      <c r="D1672" s="66" t="s">
        <v>448</v>
      </c>
      <c r="F1672" s="102" t="s">
        <v>66</v>
      </c>
      <c r="I1672" s="66" t="s">
        <v>432</v>
      </c>
      <c r="J1672" s="103"/>
      <c r="K1672" s="103">
        <v>0.20833333333333329</v>
      </c>
      <c r="O1672" s="103">
        <v>0.20833333333333329</v>
      </c>
      <c r="S1672" s="102" t="s">
        <v>433</v>
      </c>
      <c r="T1672" s="102" t="s">
        <v>254</v>
      </c>
      <c r="U1672" s="102" t="s">
        <v>432</v>
      </c>
    </row>
    <row r="1673" spans="2:21">
      <c r="B1673" s="65">
        <v>45842</v>
      </c>
      <c r="C1673" s="102">
        <v>5400256074</v>
      </c>
      <c r="D1673" s="66" t="s">
        <v>453</v>
      </c>
      <c r="F1673" s="102" t="s">
        <v>75</v>
      </c>
      <c r="I1673" s="66" t="s">
        <v>432</v>
      </c>
      <c r="J1673" s="103"/>
      <c r="K1673" s="103">
        <v>0.22916666666666671</v>
      </c>
      <c r="O1673" s="103">
        <v>0.22916666666666671</v>
      </c>
      <c r="S1673" s="102" t="s">
        <v>433</v>
      </c>
      <c r="T1673" s="102" t="s">
        <v>256</v>
      </c>
      <c r="U1673" s="102" t="s">
        <v>432</v>
      </c>
    </row>
    <row r="1674" spans="2:21">
      <c r="B1674" s="65">
        <v>45842</v>
      </c>
      <c r="C1674" s="102">
        <v>404</v>
      </c>
      <c r="D1674" s="66" t="s">
        <v>453</v>
      </c>
      <c r="F1674" s="102" t="s">
        <v>75</v>
      </c>
      <c r="I1674" s="66" t="s">
        <v>432</v>
      </c>
      <c r="J1674" s="103">
        <v>7.2916666666666671E-2</v>
      </c>
      <c r="K1674" s="103"/>
      <c r="M1674" s="103"/>
      <c r="O1674" s="103">
        <v>7.2916666666666671E-2</v>
      </c>
      <c r="S1674" s="102" t="s">
        <v>433</v>
      </c>
      <c r="T1674" s="102" t="s">
        <v>62</v>
      </c>
      <c r="U1674" s="102" t="s">
        <v>432</v>
      </c>
    </row>
    <row r="1675" spans="2:21">
      <c r="B1675" s="65">
        <v>45842</v>
      </c>
      <c r="C1675" s="102">
        <v>5400261344</v>
      </c>
      <c r="D1675" s="66" t="s">
        <v>453</v>
      </c>
      <c r="F1675" s="102" t="s">
        <v>75</v>
      </c>
      <c r="I1675" s="66" t="s">
        <v>432</v>
      </c>
      <c r="J1675" s="103"/>
      <c r="K1675" s="103">
        <v>0.16666666666666671</v>
      </c>
      <c r="M1675" s="103"/>
      <c r="O1675" s="103">
        <v>0.16666666666666671</v>
      </c>
      <c r="S1675" s="102" t="s">
        <v>433</v>
      </c>
      <c r="T1675" s="102" t="s">
        <v>275</v>
      </c>
      <c r="U1675" s="102" t="s">
        <v>432</v>
      </c>
    </row>
    <row r="1676" spans="2:21">
      <c r="B1676" s="65">
        <v>45842</v>
      </c>
      <c r="C1676" s="102">
        <v>5400257530</v>
      </c>
      <c r="D1676" s="66" t="s">
        <v>479</v>
      </c>
      <c r="F1676" s="102" t="s">
        <v>115</v>
      </c>
      <c r="I1676" s="66" t="s">
        <v>432</v>
      </c>
      <c r="J1676" s="103"/>
      <c r="K1676" s="103">
        <v>0.20833333333333329</v>
      </c>
      <c r="O1676" s="103">
        <v>0.20833333333333329</v>
      </c>
      <c r="R1676" s="103"/>
      <c r="S1676" s="102" t="s">
        <v>433</v>
      </c>
      <c r="T1676" s="102" t="s">
        <v>268</v>
      </c>
      <c r="U1676" s="102" t="s">
        <v>432</v>
      </c>
    </row>
    <row r="1677" spans="2:21">
      <c r="B1677" s="65">
        <v>45842</v>
      </c>
      <c r="C1677" s="102">
        <v>5400261344</v>
      </c>
      <c r="D1677" s="66" t="s">
        <v>479</v>
      </c>
      <c r="F1677" s="102" t="s">
        <v>115</v>
      </c>
      <c r="I1677" s="66" t="s">
        <v>432</v>
      </c>
      <c r="J1677" s="103"/>
      <c r="K1677" s="103">
        <v>0.125</v>
      </c>
      <c r="O1677" s="103">
        <v>0.125</v>
      </c>
      <c r="R1677" s="103"/>
      <c r="S1677" s="102" t="s">
        <v>433</v>
      </c>
      <c r="T1677" s="102" t="s">
        <v>275</v>
      </c>
      <c r="U1677" s="102" t="s">
        <v>432</v>
      </c>
    </row>
    <row r="1678" spans="2:21">
      <c r="B1678" s="65">
        <v>45842</v>
      </c>
      <c r="C1678" s="102">
        <v>5400243313</v>
      </c>
      <c r="D1678" s="66" t="s">
        <v>457</v>
      </c>
      <c r="F1678" s="102" t="s">
        <v>82</v>
      </c>
      <c r="I1678" s="66" t="s">
        <v>432</v>
      </c>
      <c r="J1678" s="103"/>
      <c r="K1678" s="103">
        <v>0.20833333333333329</v>
      </c>
      <c r="O1678" s="103">
        <v>0.20833333333333329</v>
      </c>
      <c r="S1678" s="102" t="s">
        <v>433</v>
      </c>
      <c r="T1678" s="102" t="s">
        <v>145</v>
      </c>
      <c r="U1678" s="102" t="s">
        <v>432</v>
      </c>
    </row>
    <row r="1679" spans="2:21">
      <c r="B1679" s="65">
        <v>45842</v>
      </c>
      <c r="C1679" s="102">
        <v>5400243313</v>
      </c>
      <c r="D1679" s="66" t="s">
        <v>492</v>
      </c>
      <c r="F1679" s="102" t="s">
        <v>264</v>
      </c>
      <c r="I1679" s="66" t="s">
        <v>432</v>
      </c>
      <c r="J1679" s="103"/>
      <c r="K1679" s="103">
        <v>0.20833333333333329</v>
      </c>
      <c r="O1679" s="103">
        <v>0.20833333333333329</v>
      </c>
      <c r="S1679" s="102" t="s">
        <v>433</v>
      </c>
      <c r="T1679" s="102" t="s">
        <v>145</v>
      </c>
      <c r="U1679" s="102" t="s">
        <v>432</v>
      </c>
    </row>
    <row r="1680" spans="2:21">
      <c r="B1680" s="65">
        <v>45842</v>
      </c>
      <c r="C1680" s="102">
        <v>5400257530</v>
      </c>
      <c r="D1680" s="66" t="s">
        <v>434</v>
      </c>
      <c r="F1680" s="102" t="s">
        <v>43</v>
      </c>
      <c r="I1680" s="66" t="s">
        <v>432</v>
      </c>
      <c r="J1680" s="103"/>
      <c r="K1680" s="103">
        <v>0.16666666666666671</v>
      </c>
      <c r="O1680" s="103">
        <v>0.16666666666666671</v>
      </c>
      <c r="S1680" s="102" t="s">
        <v>433</v>
      </c>
      <c r="T1680" s="102" t="s">
        <v>268</v>
      </c>
      <c r="U1680" s="102" t="s">
        <v>432</v>
      </c>
    </row>
    <row r="1681" spans="2:21">
      <c r="B1681" s="65">
        <v>45842</v>
      </c>
      <c r="C1681" s="102">
        <v>5400257530</v>
      </c>
      <c r="D1681" s="66" t="s">
        <v>475</v>
      </c>
      <c r="F1681" s="102" t="s">
        <v>110</v>
      </c>
      <c r="I1681" s="66" t="s">
        <v>432</v>
      </c>
      <c r="J1681" s="103"/>
      <c r="K1681" s="103">
        <v>4.1666666666666657E-2</v>
      </c>
      <c r="O1681" s="103">
        <v>4.1666666666666657E-2</v>
      </c>
      <c r="S1681" s="102" t="s">
        <v>433</v>
      </c>
      <c r="T1681" s="102" t="s">
        <v>268</v>
      </c>
      <c r="U1681" s="102" t="s">
        <v>432</v>
      </c>
    </row>
    <row r="1682" spans="2:21">
      <c r="B1682" s="65">
        <v>45842</v>
      </c>
      <c r="C1682" s="102">
        <v>5400250282</v>
      </c>
      <c r="D1682" s="66" t="s">
        <v>444</v>
      </c>
      <c r="F1682" s="102" t="s">
        <v>59</v>
      </c>
      <c r="I1682" s="66" t="s">
        <v>432</v>
      </c>
      <c r="J1682" s="103"/>
      <c r="K1682" s="103">
        <v>0.20833333333333329</v>
      </c>
      <c r="O1682" s="103">
        <v>0.20833333333333329</v>
      </c>
      <c r="S1682" s="102" t="s">
        <v>433</v>
      </c>
      <c r="T1682" s="102" t="s">
        <v>237</v>
      </c>
      <c r="U1682" s="102" t="s">
        <v>432</v>
      </c>
    </row>
    <row r="1683" spans="2:21">
      <c r="B1683" s="65">
        <v>45842</v>
      </c>
      <c r="C1683" s="102">
        <v>5400250282</v>
      </c>
      <c r="D1683" s="66" t="s">
        <v>485</v>
      </c>
      <c r="F1683" s="102" t="s">
        <v>155</v>
      </c>
      <c r="I1683" s="66" t="s">
        <v>432</v>
      </c>
      <c r="J1683" s="103"/>
      <c r="K1683" s="103">
        <v>0.20833333333333329</v>
      </c>
      <c r="O1683" s="103">
        <v>0.20833333333333329</v>
      </c>
      <c r="S1683" s="102" t="s">
        <v>433</v>
      </c>
      <c r="T1683" s="102" t="s">
        <v>237</v>
      </c>
      <c r="U1683" s="102" t="s">
        <v>432</v>
      </c>
    </row>
    <row r="1684" spans="2:21">
      <c r="B1684" s="65">
        <v>45842</v>
      </c>
      <c r="C1684" s="102">
        <v>5400256883</v>
      </c>
      <c r="D1684" s="66" t="s">
        <v>483</v>
      </c>
      <c r="F1684" s="102" t="s">
        <v>143</v>
      </c>
      <c r="I1684" s="66" t="s">
        <v>432</v>
      </c>
      <c r="J1684" s="103"/>
      <c r="K1684" s="103">
        <v>0.29166666666666669</v>
      </c>
      <c r="O1684" s="103">
        <v>0.29166666666666669</v>
      </c>
      <c r="S1684" s="102" t="s">
        <v>433</v>
      </c>
      <c r="T1684" s="102" t="s">
        <v>219</v>
      </c>
      <c r="U1684" s="102" t="s">
        <v>432</v>
      </c>
    </row>
    <row r="1685" spans="2:21">
      <c r="B1685" s="65">
        <v>45842</v>
      </c>
      <c r="C1685" s="102">
        <v>5400256883</v>
      </c>
      <c r="D1685" s="66" t="s">
        <v>484</v>
      </c>
      <c r="F1685" s="102" t="s">
        <v>144</v>
      </c>
      <c r="I1685" s="66" t="s">
        <v>432</v>
      </c>
      <c r="J1685" s="103"/>
      <c r="K1685" s="103">
        <v>0.29166666666666669</v>
      </c>
      <c r="O1685" s="103">
        <v>0.29166666666666669</v>
      </c>
      <c r="S1685" s="102" t="s">
        <v>433</v>
      </c>
      <c r="T1685" s="102" t="s">
        <v>219</v>
      </c>
      <c r="U1685" s="102" t="s">
        <v>432</v>
      </c>
    </row>
    <row r="1686" spans="2:21">
      <c r="B1686" s="65">
        <v>45842</v>
      </c>
      <c r="C1686" s="102">
        <v>5400256883</v>
      </c>
      <c r="D1686" s="66" t="s">
        <v>487</v>
      </c>
      <c r="F1686" s="102" t="s">
        <v>162</v>
      </c>
      <c r="I1686" s="66" t="s">
        <v>432</v>
      </c>
      <c r="J1686" s="103"/>
      <c r="K1686" s="103">
        <v>0.22916666666666671</v>
      </c>
      <c r="O1686" s="103">
        <v>0.22916666666666671</v>
      </c>
      <c r="S1686" s="102" t="s">
        <v>433</v>
      </c>
      <c r="T1686" s="102" t="s">
        <v>219</v>
      </c>
      <c r="U1686" s="102" t="s">
        <v>432</v>
      </c>
    </row>
    <row r="1687" spans="2:21">
      <c r="B1687" s="65">
        <v>45842</v>
      </c>
      <c r="C1687" s="102">
        <v>5400257240</v>
      </c>
      <c r="D1687" s="66" t="s">
        <v>465</v>
      </c>
      <c r="F1687" s="102" t="s">
        <v>96</v>
      </c>
      <c r="I1687" s="66" t="s">
        <v>432</v>
      </c>
      <c r="K1687" s="103">
        <v>0.20833333333333329</v>
      </c>
      <c r="O1687" s="103">
        <v>0.20833333333333329</v>
      </c>
      <c r="S1687" s="102" t="s">
        <v>433</v>
      </c>
      <c r="T1687" s="102" t="s">
        <v>261</v>
      </c>
      <c r="U1687" s="102" t="s">
        <v>432</v>
      </c>
    </row>
    <row r="1688" spans="2:21">
      <c r="B1688" s="65">
        <v>45842</v>
      </c>
      <c r="C1688" s="102">
        <v>5400257240</v>
      </c>
      <c r="D1688" s="66" t="s">
        <v>460</v>
      </c>
      <c r="F1688" s="102" t="s">
        <v>87</v>
      </c>
      <c r="I1688" s="66" t="s">
        <v>432</v>
      </c>
      <c r="K1688" s="103">
        <v>0.20833333333333329</v>
      </c>
      <c r="O1688" s="103">
        <v>0.20833333333333329</v>
      </c>
      <c r="S1688" s="102" t="s">
        <v>433</v>
      </c>
      <c r="T1688" s="102" t="s">
        <v>261</v>
      </c>
      <c r="U1688" s="102" t="s">
        <v>432</v>
      </c>
    </row>
    <row r="1689" spans="2:21">
      <c r="B1689" s="65">
        <v>45842</v>
      </c>
      <c r="C1689" s="102">
        <v>5400257237</v>
      </c>
      <c r="D1689" s="66" t="s">
        <v>431</v>
      </c>
      <c r="F1689" s="102" t="s">
        <v>42</v>
      </c>
      <c r="I1689" s="66" t="s">
        <v>432</v>
      </c>
      <c r="K1689" s="103">
        <v>0.20833333333333329</v>
      </c>
      <c r="O1689" s="103">
        <v>0.20833333333333329</v>
      </c>
      <c r="S1689" s="102" t="s">
        <v>433</v>
      </c>
      <c r="T1689" s="102" t="s">
        <v>260</v>
      </c>
      <c r="U1689" s="102" t="s">
        <v>432</v>
      </c>
    </row>
    <row r="1690" spans="2:21">
      <c r="B1690" s="65">
        <v>45842</v>
      </c>
      <c r="C1690" s="102">
        <v>5400257237</v>
      </c>
      <c r="D1690" s="66" t="s">
        <v>471</v>
      </c>
      <c r="F1690" s="102" t="s">
        <v>105</v>
      </c>
      <c r="I1690" s="66" t="s">
        <v>432</v>
      </c>
      <c r="K1690" s="103">
        <v>0.20833333333333329</v>
      </c>
      <c r="O1690" s="103">
        <v>0.20833333333333329</v>
      </c>
      <c r="S1690" s="102" t="s">
        <v>433</v>
      </c>
      <c r="T1690" s="102" t="s">
        <v>260</v>
      </c>
      <c r="U1690" s="102" t="s">
        <v>432</v>
      </c>
    </row>
    <row r="1691" spans="2:21">
      <c r="B1691" s="65">
        <v>45842</v>
      </c>
      <c r="C1691" s="102">
        <v>5400257235</v>
      </c>
      <c r="D1691" s="66" t="s">
        <v>469</v>
      </c>
      <c r="F1691" s="102" t="s">
        <v>102</v>
      </c>
      <c r="I1691" s="66" t="s">
        <v>432</v>
      </c>
      <c r="K1691" s="103">
        <v>0.20833333333333329</v>
      </c>
      <c r="O1691" s="103">
        <v>0.20833333333333329</v>
      </c>
      <c r="S1691" s="102" t="s">
        <v>433</v>
      </c>
      <c r="T1691" s="102" t="s">
        <v>262</v>
      </c>
      <c r="U1691" s="102" t="s">
        <v>432</v>
      </c>
    </row>
    <row r="1692" spans="2:21">
      <c r="B1692" s="65">
        <v>45842</v>
      </c>
      <c r="C1692" s="102">
        <v>5400257235</v>
      </c>
      <c r="D1692" s="66" t="s">
        <v>470</v>
      </c>
      <c r="F1692" s="102" t="s">
        <v>103</v>
      </c>
      <c r="I1692" s="66" t="s">
        <v>432</v>
      </c>
      <c r="K1692" s="103">
        <v>0.20833333333333329</v>
      </c>
      <c r="O1692" s="103">
        <v>0.20833333333333329</v>
      </c>
      <c r="S1692" s="102" t="s">
        <v>433</v>
      </c>
      <c r="T1692" s="102" t="s">
        <v>262</v>
      </c>
      <c r="U1692" s="102" t="s">
        <v>432</v>
      </c>
    </row>
    <row r="1693" spans="2:21">
      <c r="B1693" s="65">
        <v>45842</v>
      </c>
      <c r="C1693" s="102">
        <v>5400257401</v>
      </c>
      <c r="D1693" s="66" t="s">
        <v>467</v>
      </c>
      <c r="F1693" s="102" t="s">
        <v>99</v>
      </c>
      <c r="I1693" s="66" t="s">
        <v>432</v>
      </c>
      <c r="J1693" s="103"/>
      <c r="K1693" s="103">
        <v>0.20833333333333329</v>
      </c>
      <c r="O1693" s="103">
        <v>0.20833333333333329</v>
      </c>
      <c r="S1693" s="102" t="s">
        <v>433</v>
      </c>
      <c r="T1693" s="102" t="s">
        <v>252</v>
      </c>
      <c r="U1693" s="102" t="s">
        <v>432</v>
      </c>
    </row>
    <row r="1694" spans="2:21">
      <c r="B1694" s="65">
        <v>45842</v>
      </c>
      <c r="C1694" s="102">
        <v>5400257401</v>
      </c>
      <c r="D1694" s="66" t="s">
        <v>464</v>
      </c>
      <c r="F1694" s="102" t="s">
        <v>94</v>
      </c>
      <c r="I1694" s="66" t="s">
        <v>432</v>
      </c>
      <c r="J1694" s="103"/>
      <c r="K1694" s="103">
        <v>0.20833333333333329</v>
      </c>
      <c r="O1694" s="103">
        <v>0.20833333333333329</v>
      </c>
      <c r="S1694" s="102" t="s">
        <v>433</v>
      </c>
      <c r="T1694" s="102" t="s">
        <v>252</v>
      </c>
      <c r="U1694" s="102" t="s">
        <v>432</v>
      </c>
    </row>
    <row r="1695" spans="2:21">
      <c r="B1695" s="65">
        <v>45842</v>
      </c>
      <c r="C1695" s="102" t="s">
        <v>294</v>
      </c>
      <c r="D1695" s="66" t="s">
        <v>468</v>
      </c>
      <c r="F1695" s="102" t="s">
        <v>100</v>
      </c>
      <c r="I1695" s="66" t="s">
        <v>432</v>
      </c>
      <c r="J1695" s="103"/>
      <c r="K1695" s="103">
        <v>0.20833333333333329</v>
      </c>
      <c r="M1695" s="103"/>
      <c r="O1695" s="103">
        <v>0.20833333333333329</v>
      </c>
      <c r="S1695" s="102" t="s">
        <v>433</v>
      </c>
      <c r="T1695" s="102" t="s">
        <v>156</v>
      </c>
      <c r="U1695" s="102" t="s">
        <v>432</v>
      </c>
    </row>
    <row r="1696" spans="2:21">
      <c r="B1696" s="65">
        <v>45842</v>
      </c>
      <c r="C1696" s="102">
        <v>404</v>
      </c>
      <c r="D1696" s="66" t="s">
        <v>465</v>
      </c>
      <c r="F1696" s="102" t="s">
        <v>96</v>
      </c>
      <c r="I1696" s="66" t="s">
        <v>432</v>
      </c>
      <c r="J1696" s="103">
        <v>0.20833333333333329</v>
      </c>
      <c r="K1696" s="103"/>
      <c r="O1696" s="103">
        <v>0.20833333333333329</v>
      </c>
      <c r="S1696" s="102" t="s">
        <v>433</v>
      </c>
      <c r="T1696" s="102" t="s">
        <v>62</v>
      </c>
      <c r="U1696" s="102" t="s">
        <v>432</v>
      </c>
    </row>
    <row r="1697" spans="2:21">
      <c r="B1697" s="65">
        <v>45842</v>
      </c>
      <c r="C1697" s="102">
        <v>404</v>
      </c>
      <c r="D1697" s="66" t="s">
        <v>431</v>
      </c>
      <c r="F1697" s="102" t="s">
        <v>42</v>
      </c>
      <c r="I1697" s="66" t="s">
        <v>432</v>
      </c>
      <c r="J1697" s="103">
        <v>0.22916666666666671</v>
      </c>
      <c r="K1697" s="103"/>
      <c r="O1697" s="103">
        <v>0.22916666666666671</v>
      </c>
      <c r="S1697" s="102" t="s">
        <v>433</v>
      </c>
      <c r="T1697" s="102" t="s">
        <v>62</v>
      </c>
      <c r="U1697" s="102" t="s">
        <v>432</v>
      </c>
    </row>
    <row r="1698" spans="2:21">
      <c r="B1698" s="65">
        <v>45842</v>
      </c>
      <c r="C1698" s="102">
        <v>404</v>
      </c>
      <c r="D1698" s="66" t="s">
        <v>472</v>
      </c>
      <c r="F1698" s="102" t="s">
        <v>107</v>
      </c>
      <c r="I1698" s="66" t="s">
        <v>432</v>
      </c>
      <c r="J1698" s="103">
        <v>0.29166666666666669</v>
      </c>
      <c r="K1698" s="103"/>
      <c r="M1698" s="103">
        <v>0.1875</v>
      </c>
      <c r="O1698" s="103">
        <v>0.47916666666666669</v>
      </c>
      <c r="S1698" s="102" t="s">
        <v>433</v>
      </c>
      <c r="T1698" s="102" t="s">
        <v>62</v>
      </c>
      <c r="U1698" s="102" t="s">
        <v>432</v>
      </c>
    </row>
    <row r="1699" spans="2:21">
      <c r="B1699" s="65">
        <v>45842</v>
      </c>
      <c r="C1699" s="102">
        <v>404</v>
      </c>
      <c r="D1699" s="66" t="s">
        <v>485</v>
      </c>
      <c r="F1699" s="102" t="s">
        <v>155</v>
      </c>
      <c r="I1699" s="66" t="s">
        <v>432</v>
      </c>
      <c r="J1699" s="103">
        <v>4.1666666666666657E-2</v>
      </c>
      <c r="K1699" s="103"/>
      <c r="M1699" s="103"/>
      <c r="O1699" s="103">
        <v>4.1666666666666657E-2</v>
      </c>
      <c r="S1699" s="102" t="s">
        <v>433</v>
      </c>
      <c r="T1699" s="102" t="s">
        <v>62</v>
      </c>
      <c r="U1699" s="102" t="s">
        <v>432</v>
      </c>
    </row>
    <row r="1700" spans="2:21">
      <c r="B1700" s="65">
        <v>45842</v>
      </c>
      <c r="C1700" s="102">
        <v>404</v>
      </c>
      <c r="D1700" s="66" t="s">
        <v>485</v>
      </c>
      <c r="F1700" s="102" t="s">
        <v>155</v>
      </c>
      <c r="I1700" s="66" t="s">
        <v>432</v>
      </c>
      <c r="J1700" s="103">
        <v>4.1666666666666657E-2</v>
      </c>
      <c r="K1700" s="103"/>
      <c r="O1700" s="103">
        <v>4.1666666666666657E-2</v>
      </c>
      <c r="P1700" s="103"/>
      <c r="S1700" s="102" t="s">
        <v>433</v>
      </c>
      <c r="T1700" s="102" t="s">
        <v>62</v>
      </c>
      <c r="U1700" s="102" t="s">
        <v>432</v>
      </c>
    </row>
    <row r="1701" spans="2:21">
      <c r="B1701" s="65">
        <v>45842</v>
      </c>
      <c r="C1701" s="102">
        <v>404</v>
      </c>
      <c r="D1701" s="66" t="s">
        <v>445</v>
      </c>
      <c r="F1701" s="102" t="s">
        <v>63</v>
      </c>
      <c r="I1701" s="66" t="s">
        <v>432</v>
      </c>
      <c r="J1701" s="103">
        <v>6.25E-2</v>
      </c>
      <c r="K1701" s="103"/>
      <c r="O1701" s="103">
        <v>6.25E-2</v>
      </c>
      <c r="P1701" s="103"/>
      <c r="S1701" s="102" t="s">
        <v>433</v>
      </c>
      <c r="T1701" s="102" t="s">
        <v>62</v>
      </c>
      <c r="U1701" s="102" t="s">
        <v>432</v>
      </c>
    </row>
    <row r="1702" spans="2:21">
      <c r="B1702" s="65">
        <v>45842</v>
      </c>
      <c r="C1702" s="102">
        <v>404</v>
      </c>
      <c r="D1702" s="66" t="s">
        <v>474</v>
      </c>
      <c r="F1702" s="102" t="s">
        <v>109</v>
      </c>
      <c r="I1702" s="66" t="s">
        <v>432</v>
      </c>
      <c r="J1702" s="103">
        <v>0.20833333333333329</v>
      </c>
      <c r="K1702" s="103"/>
      <c r="O1702" s="103">
        <v>0.20833333333333329</v>
      </c>
      <c r="P1702" s="103"/>
      <c r="S1702" s="102" t="s">
        <v>433</v>
      </c>
      <c r="T1702" s="102" t="s">
        <v>62</v>
      </c>
      <c r="U1702" s="102" t="s">
        <v>432</v>
      </c>
    </row>
    <row r="1703" spans="2:21">
      <c r="B1703" s="65">
        <v>45842</v>
      </c>
      <c r="C1703" s="102">
        <v>404</v>
      </c>
      <c r="D1703" s="66" t="s">
        <v>436</v>
      </c>
      <c r="F1703" s="102" t="s">
        <v>50</v>
      </c>
      <c r="I1703" s="66" t="s">
        <v>432</v>
      </c>
      <c r="J1703" s="103">
        <v>0.29166666666666669</v>
      </c>
      <c r="K1703" s="103"/>
      <c r="O1703" s="103">
        <v>0.29166666666666669</v>
      </c>
      <c r="P1703" s="103"/>
      <c r="S1703" s="102" t="s">
        <v>433</v>
      </c>
      <c r="T1703" s="102" t="s">
        <v>62</v>
      </c>
      <c r="U1703" s="102" t="s">
        <v>432</v>
      </c>
    </row>
    <row r="1704" spans="2:21">
      <c r="B1704" s="65">
        <v>45842</v>
      </c>
      <c r="C1704" s="102">
        <v>5400261295</v>
      </c>
      <c r="D1704" s="66" t="s">
        <v>451</v>
      </c>
      <c r="F1704" s="102" t="s">
        <v>72</v>
      </c>
      <c r="I1704" s="66" t="s">
        <v>432</v>
      </c>
      <c r="K1704" s="103">
        <v>0.20833333333333329</v>
      </c>
      <c r="O1704" s="103">
        <v>0.20833333333333329</v>
      </c>
      <c r="P1704" s="103"/>
      <c r="S1704" s="102" t="s">
        <v>433</v>
      </c>
      <c r="T1704" s="102" t="s">
        <v>276</v>
      </c>
      <c r="U1704" s="102" t="s">
        <v>432</v>
      </c>
    </row>
    <row r="1705" spans="2:21">
      <c r="B1705" s="65">
        <v>45842</v>
      </c>
      <c r="C1705" s="102">
        <v>5400261295</v>
      </c>
      <c r="D1705" s="66" t="s">
        <v>452</v>
      </c>
      <c r="F1705" s="102" t="s">
        <v>73</v>
      </c>
      <c r="I1705" s="66" t="s">
        <v>432</v>
      </c>
      <c r="K1705" s="103">
        <v>0.20833333333333329</v>
      </c>
      <c r="O1705" s="103">
        <v>0.20833333333333329</v>
      </c>
      <c r="P1705" s="103"/>
      <c r="S1705" s="102" t="s">
        <v>433</v>
      </c>
      <c r="T1705" s="102" t="s">
        <v>276</v>
      </c>
      <c r="U1705" s="102" t="s">
        <v>432</v>
      </c>
    </row>
    <row r="1706" spans="2:21">
      <c r="B1706" s="65">
        <v>45842</v>
      </c>
      <c r="C1706" s="102">
        <v>5400257263</v>
      </c>
      <c r="D1706" s="66" t="s">
        <v>451</v>
      </c>
      <c r="F1706" s="102" t="s">
        <v>72</v>
      </c>
      <c r="I1706" s="66" t="s">
        <v>432</v>
      </c>
      <c r="K1706" s="103">
        <v>0.125</v>
      </c>
      <c r="O1706" s="103">
        <v>0.125</v>
      </c>
      <c r="P1706" s="103"/>
      <c r="S1706" s="102" t="s">
        <v>433</v>
      </c>
      <c r="T1706" s="102" t="s">
        <v>250</v>
      </c>
      <c r="U1706" s="102" t="s">
        <v>432</v>
      </c>
    </row>
    <row r="1707" spans="2:21">
      <c r="B1707" s="65">
        <v>45842</v>
      </c>
      <c r="C1707" s="102">
        <v>5400257263</v>
      </c>
      <c r="D1707" s="66" t="s">
        <v>485</v>
      </c>
      <c r="F1707" s="102" t="s">
        <v>155</v>
      </c>
      <c r="I1707" s="66" t="s">
        <v>432</v>
      </c>
      <c r="K1707" s="103">
        <v>0.125</v>
      </c>
      <c r="O1707" s="103">
        <v>0.125</v>
      </c>
      <c r="P1707" s="103"/>
      <c r="S1707" s="102" t="s">
        <v>433</v>
      </c>
      <c r="T1707" s="102" t="s">
        <v>250</v>
      </c>
      <c r="U1707" s="102" t="s">
        <v>432</v>
      </c>
    </row>
    <row r="1708" spans="2:21">
      <c r="B1708" s="65">
        <v>45842</v>
      </c>
      <c r="C1708" s="102">
        <v>404</v>
      </c>
      <c r="D1708" s="66" t="s">
        <v>441</v>
      </c>
      <c r="F1708" s="102" t="s">
        <v>56</v>
      </c>
      <c r="I1708" s="66" t="s">
        <v>432</v>
      </c>
      <c r="J1708" s="103">
        <v>0.20833333333333329</v>
      </c>
      <c r="K1708" s="103"/>
      <c r="O1708" s="103">
        <v>0.20833333333333329</v>
      </c>
      <c r="P1708" s="103"/>
      <c r="S1708" s="102" t="s">
        <v>433</v>
      </c>
      <c r="T1708" s="102" t="s">
        <v>62</v>
      </c>
      <c r="U1708" s="102" t="s">
        <v>432</v>
      </c>
    </row>
    <row r="1709" spans="2:21">
      <c r="B1709" s="65">
        <v>45842</v>
      </c>
      <c r="C1709" s="102">
        <v>404</v>
      </c>
      <c r="D1709" s="66" t="s">
        <v>477</v>
      </c>
      <c r="F1709" s="102" t="s">
        <v>113</v>
      </c>
      <c r="I1709" s="66" t="s">
        <v>432</v>
      </c>
      <c r="J1709" s="103">
        <v>0.20833333333333329</v>
      </c>
      <c r="K1709" s="103"/>
      <c r="O1709" s="103">
        <v>0.20833333333333329</v>
      </c>
      <c r="P1709" s="103"/>
      <c r="S1709" s="102" t="s">
        <v>433</v>
      </c>
      <c r="T1709" s="102" t="s">
        <v>62</v>
      </c>
      <c r="U1709" s="102" t="s">
        <v>432</v>
      </c>
    </row>
    <row r="1710" spans="2:21">
      <c r="B1710" s="65">
        <v>45842</v>
      </c>
      <c r="C1710" s="102" t="s">
        <v>294</v>
      </c>
      <c r="D1710" s="66" t="s">
        <v>475</v>
      </c>
      <c r="F1710" s="102" t="s">
        <v>110</v>
      </c>
      <c r="I1710" s="66" t="s">
        <v>432</v>
      </c>
      <c r="J1710" s="103"/>
      <c r="K1710" s="103">
        <v>0.22916666666666671</v>
      </c>
      <c r="O1710" s="103">
        <v>0.22916666666666671</v>
      </c>
      <c r="P1710" s="103"/>
      <c r="Q1710" s="103"/>
      <c r="S1710" s="102" t="s">
        <v>433</v>
      </c>
      <c r="T1710" s="102" t="s">
        <v>111</v>
      </c>
      <c r="U1710" s="102" t="s">
        <v>432</v>
      </c>
    </row>
    <row r="1711" spans="2:21">
      <c r="B1711" s="65">
        <v>45842</v>
      </c>
      <c r="C1711" s="102" t="s">
        <v>294</v>
      </c>
      <c r="D1711" s="66" t="s">
        <v>475</v>
      </c>
      <c r="F1711" s="102" t="s">
        <v>110</v>
      </c>
      <c r="I1711" s="66" t="s">
        <v>432</v>
      </c>
      <c r="J1711" s="103"/>
      <c r="K1711" s="103">
        <v>8.3333333333333329E-2</v>
      </c>
      <c r="O1711" s="103">
        <v>8.3333333333333329E-2</v>
      </c>
      <c r="P1711" s="103"/>
      <c r="Q1711" s="103"/>
      <c r="S1711" s="102" t="s">
        <v>433</v>
      </c>
      <c r="T1711" s="102" t="s">
        <v>111</v>
      </c>
      <c r="U1711" s="102" t="s">
        <v>432</v>
      </c>
    </row>
    <row r="1712" spans="2:21">
      <c r="B1712" s="65">
        <v>45842</v>
      </c>
      <c r="C1712" s="102">
        <v>404</v>
      </c>
      <c r="D1712" s="66" t="s">
        <v>437</v>
      </c>
      <c r="F1712" s="102" t="s">
        <v>51</v>
      </c>
      <c r="I1712" s="66" t="s">
        <v>432</v>
      </c>
      <c r="J1712" s="103">
        <v>0.29166666666666669</v>
      </c>
      <c r="K1712" s="103"/>
      <c r="O1712" s="103">
        <v>0.29166666666666669</v>
      </c>
      <c r="P1712" s="103"/>
      <c r="Q1712" s="103"/>
      <c r="S1712" s="102" t="s">
        <v>433</v>
      </c>
      <c r="T1712" s="102" t="s">
        <v>62</v>
      </c>
      <c r="U1712" s="102" t="s">
        <v>432</v>
      </c>
    </row>
    <row r="1713" spans="2:21">
      <c r="B1713" s="65">
        <v>45842</v>
      </c>
      <c r="C1713" s="102">
        <v>404</v>
      </c>
      <c r="D1713" s="66" t="s">
        <v>476</v>
      </c>
      <c r="F1713" s="102" t="s">
        <v>112</v>
      </c>
      <c r="I1713" s="66" t="s">
        <v>432</v>
      </c>
      <c r="J1713" s="103">
        <v>0.29166666666666669</v>
      </c>
      <c r="K1713" s="103"/>
      <c r="O1713" s="103">
        <v>0.29166666666666669</v>
      </c>
      <c r="P1713" s="103"/>
      <c r="Q1713" s="103"/>
      <c r="S1713" s="102" t="s">
        <v>433</v>
      </c>
      <c r="T1713" s="102" t="s">
        <v>62</v>
      </c>
      <c r="U1713" s="102" t="s">
        <v>432</v>
      </c>
    </row>
    <row r="1714" spans="2:21">
      <c r="B1714" s="65">
        <v>45842</v>
      </c>
      <c r="C1714" s="102">
        <v>5400261041</v>
      </c>
      <c r="D1714" s="66" t="s">
        <v>462</v>
      </c>
      <c r="F1714" s="102" t="s">
        <v>89</v>
      </c>
      <c r="I1714" s="66" t="s">
        <v>432</v>
      </c>
      <c r="J1714" s="103"/>
      <c r="K1714" s="103">
        <v>0.20833333333333329</v>
      </c>
      <c r="O1714" s="103">
        <v>0.20833333333333329</v>
      </c>
      <c r="P1714" s="103"/>
      <c r="Q1714" s="103"/>
      <c r="S1714" s="102" t="s">
        <v>433</v>
      </c>
      <c r="T1714" s="102" t="s">
        <v>257</v>
      </c>
      <c r="U1714" s="102" t="s">
        <v>432</v>
      </c>
    </row>
    <row r="1715" spans="2:21">
      <c r="B1715" s="65">
        <v>45843</v>
      </c>
      <c r="C1715" s="102">
        <v>5400257926</v>
      </c>
      <c r="D1715" s="66" t="s">
        <v>449</v>
      </c>
      <c r="F1715" s="102" t="s">
        <v>68</v>
      </c>
      <c r="I1715" s="66" t="s">
        <v>432</v>
      </c>
      <c r="J1715" s="103"/>
      <c r="K1715" s="103"/>
      <c r="N1715" s="103">
        <v>6.25E-2</v>
      </c>
      <c r="O1715" s="103">
        <v>6.25E-2</v>
      </c>
      <c r="Q1715" s="103"/>
      <c r="S1715" s="102" t="s">
        <v>433</v>
      </c>
      <c r="T1715" s="102" t="s">
        <v>278</v>
      </c>
      <c r="U1715" s="102" t="s">
        <v>432</v>
      </c>
    </row>
    <row r="1716" spans="2:21">
      <c r="B1716" s="65">
        <v>45843</v>
      </c>
      <c r="C1716" s="102">
        <v>5400257926</v>
      </c>
      <c r="D1716" s="66" t="s">
        <v>494</v>
      </c>
      <c r="F1716" s="102" t="s">
        <v>277</v>
      </c>
      <c r="I1716" s="66" t="s">
        <v>432</v>
      </c>
      <c r="J1716" s="103"/>
      <c r="K1716" s="103"/>
      <c r="N1716" s="103">
        <v>6.25E-2</v>
      </c>
      <c r="O1716" s="103">
        <v>6.25E-2</v>
      </c>
      <c r="Q1716" s="103"/>
      <c r="S1716" s="102" t="s">
        <v>433</v>
      </c>
      <c r="T1716" s="102" t="s">
        <v>278</v>
      </c>
      <c r="U1716" s="102" t="s">
        <v>432</v>
      </c>
    </row>
    <row r="1717" spans="2:21">
      <c r="B1717" s="65">
        <v>45843</v>
      </c>
      <c r="C1717" s="102" t="s">
        <v>137</v>
      </c>
      <c r="D1717" s="66" t="s">
        <v>451</v>
      </c>
      <c r="F1717" s="102" t="s">
        <v>72</v>
      </c>
      <c r="I1717" s="66" t="s">
        <v>432</v>
      </c>
      <c r="J1717" s="103"/>
      <c r="K1717" s="103"/>
      <c r="N1717" s="103">
        <v>6.25E-2</v>
      </c>
      <c r="O1717" s="103">
        <v>6.25E-2</v>
      </c>
      <c r="Q1717" s="103"/>
      <c r="S1717" s="102" t="s">
        <v>433</v>
      </c>
      <c r="T1717" s="102" t="s">
        <v>136</v>
      </c>
      <c r="U1717" s="102" t="s">
        <v>432</v>
      </c>
    </row>
    <row r="1718" spans="2:21">
      <c r="B1718" s="65">
        <v>45843</v>
      </c>
      <c r="C1718" s="102" t="s">
        <v>137</v>
      </c>
      <c r="D1718" s="66" t="s">
        <v>452</v>
      </c>
      <c r="F1718" s="102" t="s">
        <v>73</v>
      </c>
      <c r="I1718" s="66" t="s">
        <v>432</v>
      </c>
      <c r="J1718" s="103"/>
      <c r="K1718" s="103"/>
      <c r="N1718" s="103">
        <v>6.25E-2</v>
      </c>
      <c r="O1718" s="103">
        <v>6.25E-2</v>
      </c>
      <c r="Q1718" s="103"/>
      <c r="S1718" s="102" t="s">
        <v>433</v>
      </c>
      <c r="T1718" s="102" t="s">
        <v>136</v>
      </c>
      <c r="U1718" s="102" t="s">
        <v>432</v>
      </c>
    </row>
    <row r="1719" spans="2:21">
      <c r="B1719" s="65">
        <v>45843</v>
      </c>
      <c r="C1719" s="102">
        <v>5400257687</v>
      </c>
      <c r="D1719" s="66" t="s">
        <v>451</v>
      </c>
      <c r="F1719" s="102" t="s">
        <v>72</v>
      </c>
      <c r="I1719" s="66" t="s">
        <v>432</v>
      </c>
      <c r="J1719" s="103"/>
      <c r="K1719" s="103"/>
      <c r="N1719" s="103">
        <v>0.20833333333333329</v>
      </c>
      <c r="O1719" s="103">
        <v>0.20833333333333329</v>
      </c>
      <c r="Q1719" s="103"/>
      <c r="S1719" s="102" t="s">
        <v>433</v>
      </c>
      <c r="T1719" s="102" t="s">
        <v>279</v>
      </c>
      <c r="U1719" s="102" t="s">
        <v>432</v>
      </c>
    </row>
    <row r="1720" spans="2:21">
      <c r="B1720" s="65">
        <v>45843</v>
      </c>
      <c r="C1720" s="102">
        <v>5400257687</v>
      </c>
      <c r="D1720" s="66" t="s">
        <v>452</v>
      </c>
      <c r="F1720" s="102" t="s">
        <v>73</v>
      </c>
      <c r="I1720" s="66" t="s">
        <v>432</v>
      </c>
      <c r="J1720" s="103"/>
      <c r="K1720" s="103"/>
      <c r="N1720" s="103">
        <v>0.20833333333333329</v>
      </c>
      <c r="O1720" s="103">
        <v>0.20833333333333329</v>
      </c>
      <c r="Q1720" s="103"/>
      <c r="S1720" s="102" t="s">
        <v>433</v>
      </c>
      <c r="T1720" s="102" t="s">
        <v>279</v>
      </c>
      <c r="U1720" s="102" t="s">
        <v>432</v>
      </c>
    </row>
    <row r="1721" spans="2:21">
      <c r="B1721" s="65">
        <v>45843</v>
      </c>
      <c r="C1721" s="102">
        <v>404</v>
      </c>
      <c r="D1721" s="66" t="s">
        <v>474</v>
      </c>
      <c r="F1721" s="102" t="s">
        <v>109</v>
      </c>
      <c r="I1721" s="66" t="s">
        <v>432</v>
      </c>
      <c r="K1721" s="103"/>
      <c r="N1721" s="103">
        <v>0.25</v>
      </c>
      <c r="O1721" s="103">
        <v>0.25</v>
      </c>
      <c r="P1721" s="103"/>
      <c r="R1721" s="103"/>
      <c r="S1721" s="102" t="s">
        <v>433</v>
      </c>
      <c r="T1721" s="102" t="s">
        <v>62</v>
      </c>
      <c r="U1721" s="102" t="s">
        <v>432</v>
      </c>
    </row>
    <row r="1722" spans="2:21">
      <c r="B1722" s="65">
        <v>45845</v>
      </c>
      <c r="C1722" s="102">
        <v>404</v>
      </c>
      <c r="D1722" s="66" t="s">
        <v>485</v>
      </c>
      <c r="F1722" s="102" t="s">
        <v>155</v>
      </c>
      <c r="I1722" s="66" t="s">
        <v>432</v>
      </c>
      <c r="K1722" s="103"/>
      <c r="O1722" s="103">
        <v>4.1666666666666657E-2</v>
      </c>
      <c r="P1722" s="103">
        <v>4.1666666666666657E-2</v>
      </c>
      <c r="R1722" s="103"/>
      <c r="S1722" s="102" t="s">
        <v>433</v>
      </c>
      <c r="T1722" s="102" t="s">
        <v>48</v>
      </c>
      <c r="U1722" s="102" t="s">
        <v>432</v>
      </c>
    </row>
    <row r="1723" spans="2:21">
      <c r="B1723" s="65">
        <v>45845</v>
      </c>
      <c r="C1723" s="102">
        <v>404</v>
      </c>
      <c r="D1723" s="66" t="s">
        <v>453</v>
      </c>
      <c r="F1723" s="102" t="s">
        <v>75</v>
      </c>
      <c r="I1723" s="66" t="s">
        <v>432</v>
      </c>
      <c r="K1723" s="103"/>
      <c r="O1723" s="103">
        <v>4.1666666666666657E-2</v>
      </c>
      <c r="P1723" s="103">
        <v>4.1666666666666657E-2</v>
      </c>
      <c r="R1723" s="103"/>
      <c r="S1723" s="102" t="s">
        <v>433</v>
      </c>
      <c r="T1723" s="102" t="s">
        <v>48</v>
      </c>
      <c r="U1723" s="102" t="s">
        <v>432</v>
      </c>
    </row>
    <row r="1724" spans="2:21">
      <c r="B1724" s="65">
        <v>45845</v>
      </c>
      <c r="C1724" s="102">
        <v>404</v>
      </c>
      <c r="D1724" s="66" t="s">
        <v>474</v>
      </c>
      <c r="F1724" s="102" t="s">
        <v>109</v>
      </c>
      <c r="I1724" s="66" t="s">
        <v>432</v>
      </c>
      <c r="K1724" s="103"/>
      <c r="O1724" s="103">
        <v>2.0833333333333329E-2</v>
      </c>
      <c r="P1724" s="103">
        <v>2.0833333333333329E-2</v>
      </c>
      <c r="R1724" s="103"/>
      <c r="S1724" s="102" t="s">
        <v>433</v>
      </c>
      <c r="T1724" s="102" t="s">
        <v>48</v>
      </c>
      <c r="U1724" s="102" t="s">
        <v>432</v>
      </c>
    </row>
    <row r="1725" spans="2:21">
      <c r="B1725" s="65">
        <v>45845</v>
      </c>
      <c r="C1725" s="102">
        <v>404</v>
      </c>
      <c r="D1725" s="66" t="s">
        <v>448</v>
      </c>
      <c r="F1725" s="102" t="s">
        <v>66</v>
      </c>
      <c r="I1725" s="66" t="s">
        <v>432</v>
      </c>
      <c r="K1725" s="103"/>
      <c r="O1725" s="103">
        <v>0.16666666666666671</v>
      </c>
      <c r="P1725" s="103">
        <v>0.16666666666666671</v>
      </c>
      <c r="R1725" s="103"/>
      <c r="S1725" s="102" t="s">
        <v>433</v>
      </c>
      <c r="T1725" s="102" t="s">
        <v>48</v>
      </c>
      <c r="U1725" s="102" t="s">
        <v>432</v>
      </c>
    </row>
    <row r="1726" spans="2:21">
      <c r="B1726" s="65">
        <v>45845</v>
      </c>
      <c r="C1726" s="102">
        <v>404</v>
      </c>
      <c r="D1726" s="66" t="s">
        <v>444</v>
      </c>
      <c r="F1726" s="102" t="s">
        <v>59</v>
      </c>
      <c r="I1726" s="66" t="s">
        <v>432</v>
      </c>
      <c r="J1726" s="103"/>
      <c r="K1726" s="103"/>
      <c r="O1726" s="103">
        <v>0.1145833333333333</v>
      </c>
      <c r="P1726" s="103">
        <v>0.1145833333333333</v>
      </c>
      <c r="Q1726" s="103"/>
      <c r="S1726" s="102" t="s">
        <v>433</v>
      </c>
      <c r="T1726" s="102" t="s">
        <v>48</v>
      </c>
      <c r="U1726" s="102" t="s">
        <v>432</v>
      </c>
    </row>
    <row r="1727" spans="2:21">
      <c r="B1727" s="65">
        <v>45845</v>
      </c>
      <c r="C1727" s="102">
        <v>404</v>
      </c>
      <c r="D1727" s="66" t="s">
        <v>443</v>
      </c>
      <c r="F1727" s="102" t="s">
        <v>58</v>
      </c>
      <c r="I1727" s="66" t="s">
        <v>432</v>
      </c>
      <c r="J1727" s="103"/>
      <c r="K1727" s="103"/>
      <c r="O1727" s="103">
        <v>0.1145833333333333</v>
      </c>
      <c r="P1727" s="103">
        <v>0.1145833333333333</v>
      </c>
      <c r="Q1727" s="103"/>
      <c r="S1727" s="102" t="s">
        <v>433</v>
      </c>
      <c r="T1727" s="102" t="s">
        <v>48</v>
      </c>
      <c r="U1727" s="102" t="s">
        <v>432</v>
      </c>
    </row>
    <row r="1728" spans="2:21">
      <c r="B1728" s="65">
        <v>45845</v>
      </c>
      <c r="C1728" s="102">
        <v>404</v>
      </c>
      <c r="D1728" s="66" t="s">
        <v>493</v>
      </c>
      <c r="F1728" s="102" t="s">
        <v>267</v>
      </c>
      <c r="I1728" s="66" t="s">
        <v>432</v>
      </c>
      <c r="J1728" s="103"/>
      <c r="K1728" s="103"/>
      <c r="O1728" s="103">
        <v>0.1145833333333333</v>
      </c>
      <c r="P1728" s="103">
        <v>0.1145833333333333</v>
      </c>
      <c r="Q1728" s="103"/>
      <c r="S1728" s="102" t="s">
        <v>433</v>
      </c>
      <c r="T1728" s="102" t="s">
        <v>48</v>
      </c>
      <c r="U1728" s="102" t="s">
        <v>432</v>
      </c>
    </row>
    <row r="1729" spans="2:21">
      <c r="B1729" s="65">
        <v>45845</v>
      </c>
      <c r="C1729" s="102">
        <v>404</v>
      </c>
      <c r="D1729" s="66" t="s">
        <v>445</v>
      </c>
      <c r="F1729" s="102" t="s">
        <v>63</v>
      </c>
      <c r="I1729" s="66" t="s">
        <v>432</v>
      </c>
      <c r="J1729" s="103"/>
      <c r="K1729" s="103"/>
      <c r="O1729" s="103">
        <v>0.34375</v>
      </c>
      <c r="P1729" s="103">
        <v>0.34375</v>
      </c>
      <c r="Q1729" s="103"/>
      <c r="S1729" s="102" t="s">
        <v>433</v>
      </c>
      <c r="T1729" s="102" t="s">
        <v>53</v>
      </c>
      <c r="U1729" s="102" t="s">
        <v>432</v>
      </c>
    </row>
    <row r="1730" spans="2:21">
      <c r="B1730" s="65">
        <v>45845</v>
      </c>
      <c r="C1730" s="102">
        <v>404</v>
      </c>
      <c r="D1730" s="66" t="s">
        <v>434</v>
      </c>
      <c r="F1730" s="102" t="s">
        <v>43</v>
      </c>
      <c r="I1730" s="66" t="s">
        <v>432</v>
      </c>
      <c r="J1730" s="103"/>
      <c r="K1730" s="103"/>
      <c r="O1730" s="103">
        <v>0.34375</v>
      </c>
      <c r="P1730" s="103">
        <v>0.34375</v>
      </c>
      <c r="Q1730" s="103"/>
      <c r="S1730" s="102" t="s">
        <v>433</v>
      </c>
      <c r="T1730" s="102" t="s">
        <v>53</v>
      </c>
      <c r="U1730" s="102" t="s">
        <v>432</v>
      </c>
    </row>
    <row r="1731" spans="2:21">
      <c r="B1731" s="65">
        <v>45845</v>
      </c>
      <c r="C1731" s="102">
        <v>404</v>
      </c>
      <c r="D1731" s="66" t="s">
        <v>461</v>
      </c>
      <c r="F1731" s="102" t="s">
        <v>88</v>
      </c>
      <c r="I1731" s="66" t="s">
        <v>432</v>
      </c>
      <c r="J1731" s="103"/>
      <c r="K1731" s="103"/>
      <c r="O1731" s="103">
        <v>0.34375</v>
      </c>
      <c r="P1731" s="103">
        <v>0.34375</v>
      </c>
      <c r="Q1731" s="103"/>
      <c r="S1731" s="102" t="s">
        <v>433</v>
      </c>
      <c r="T1731" s="102" t="s">
        <v>53</v>
      </c>
      <c r="U1731" s="102" t="s">
        <v>432</v>
      </c>
    </row>
    <row r="1732" spans="2:21">
      <c r="B1732" s="65">
        <v>45845</v>
      </c>
      <c r="C1732" s="102">
        <v>404</v>
      </c>
      <c r="D1732" s="66" t="s">
        <v>451</v>
      </c>
      <c r="F1732" s="102" t="s">
        <v>280</v>
      </c>
      <c r="I1732" s="66" t="s">
        <v>432</v>
      </c>
      <c r="J1732" s="103"/>
      <c r="K1732" s="103"/>
      <c r="O1732" s="103">
        <v>0.34375</v>
      </c>
      <c r="P1732" s="103">
        <v>0.34375</v>
      </c>
      <c r="Q1732" s="103"/>
      <c r="S1732" s="102" t="s">
        <v>433</v>
      </c>
      <c r="T1732" s="102" t="s">
        <v>53</v>
      </c>
      <c r="U1732" s="102" t="s">
        <v>432</v>
      </c>
    </row>
    <row r="1733" spans="2:21">
      <c r="B1733" s="65">
        <v>45845</v>
      </c>
      <c r="C1733" s="102">
        <v>404</v>
      </c>
      <c r="D1733" s="66" t="s">
        <v>450</v>
      </c>
      <c r="F1733" s="102" t="s">
        <v>69</v>
      </c>
      <c r="I1733" s="66" t="s">
        <v>432</v>
      </c>
      <c r="J1733" s="103"/>
      <c r="K1733" s="103"/>
      <c r="O1733" s="103">
        <v>0.34375</v>
      </c>
      <c r="P1733" s="103">
        <v>0.34375</v>
      </c>
      <c r="Q1733" s="103"/>
      <c r="S1733" s="102" t="s">
        <v>433</v>
      </c>
      <c r="T1733" s="102" t="s">
        <v>53</v>
      </c>
      <c r="U1733" s="102" t="s">
        <v>432</v>
      </c>
    </row>
    <row r="1734" spans="2:21">
      <c r="B1734" s="65">
        <v>45845</v>
      </c>
      <c r="C1734" s="102">
        <v>404</v>
      </c>
      <c r="D1734" s="66" t="s">
        <v>473</v>
      </c>
      <c r="F1734" s="102" t="s">
        <v>108</v>
      </c>
      <c r="I1734" s="66" t="s">
        <v>432</v>
      </c>
      <c r="J1734" s="103"/>
      <c r="K1734" s="103"/>
      <c r="O1734" s="103">
        <v>0.16666666666666671</v>
      </c>
      <c r="P1734" s="103"/>
      <c r="Q1734" s="103"/>
      <c r="R1734" s="103">
        <v>0.16666666666666671</v>
      </c>
      <c r="S1734" s="102" t="s">
        <v>433</v>
      </c>
      <c r="T1734" s="102" t="s">
        <v>263</v>
      </c>
      <c r="U1734" s="102" t="s">
        <v>432</v>
      </c>
    </row>
    <row r="1735" spans="2:21">
      <c r="B1735" s="65">
        <v>45845</v>
      </c>
      <c r="C1735" s="102">
        <v>404</v>
      </c>
      <c r="D1735" s="66" t="s">
        <v>464</v>
      </c>
      <c r="F1735" s="102" t="s">
        <v>94</v>
      </c>
      <c r="I1735" s="66" t="s">
        <v>432</v>
      </c>
      <c r="J1735" s="103"/>
      <c r="K1735" s="103"/>
      <c r="O1735" s="103">
        <v>0.16666666666666671</v>
      </c>
      <c r="P1735" s="103"/>
      <c r="Q1735" s="103"/>
      <c r="R1735" s="103">
        <v>0.16666666666666671</v>
      </c>
      <c r="S1735" s="102" t="s">
        <v>433</v>
      </c>
      <c r="T1735" s="102" t="s">
        <v>263</v>
      </c>
      <c r="U1735" s="102" t="s">
        <v>432</v>
      </c>
    </row>
    <row r="1736" spans="2:21">
      <c r="B1736" s="65">
        <v>45845</v>
      </c>
      <c r="C1736" s="102">
        <v>404</v>
      </c>
      <c r="D1736" s="66" t="s">
        <v>452</v>
      </c>
      <c r="F1736" s="102" t="s">
        <v>73</v>
      </c>
      <c r="I1736" s="66" t="s">
        <v>432</v>
      </c>
      <c r="J1736" s="103"/>
      <c r="K1736" s="103"/>
      <c r="O1736" s="103">
        <v>0.16666666666666671</v>
      </c>
      <c r="P1736" s="103"/>
      <c r="Q1736" s="103"/>
      <c r="R1736" s="103">
        <v>0.16666666666666671</v>
      </c>
      <c r="S1736" s="102" t="s">
        <v>433</v>
      </c>
      <c r="T1736" s="102" t="s">
        <v>263</v>
      </c>
      <c r="U1736" s="102" t="s">
        <v>432</v>
      </c>
    </row>
    <row r="1737" spans="2:21">
      <c r="B1737" s="65">
        <v>45845</v>
      </c>
      <c r="C1737" s="102">
        <v>404</v>
      </c>
      <c r="D1737" s="66" t="s">
        <v>471</v>
      </c>
      <c r="F1737" s="102" t="s">
        <v>105</v>
      </c>
      <c r="I1737" s="66" t="s">
        <v>432</v>
      </c>
      <c r="J1737" s="103"/>
      <c r="K1737" s="103"/>
      <c r="O1737" s="103">
        <v>0.16666666666666671</v>
      </c>
      <c r="P1737" s="103"/>
      <c r="Q1737" s="103"/>
      <c r="R1737" s="103">
        <v>0.16666666666666671</v>
      </c>
      <c r="S1737" s="102" t="s">
        <v>433</v>
      </c>
      <c r="T1737" s="102" t="s">
        <v>263</v>
      </c>
      <c r="U1737" s="102" t="s">
        <v>432</v>
      </c>
    </row>
    <row r="1738" spans="2:21">
      <c r="B1738" s="65">
        <v>45845</v>
      </c>
      <c r="C1738" s="102">
        <v>404</v>
      </c>
      <c r="D1738" s="66" t="s">
        <v>446</v>
      </c>
      <c r="F1738" s="102" t="s">
        <v>64</v>
      </c>
      <c r="I1738" s="66" t="s">
        <v>432</v>
      </c>
      <c r="J1738" s="103"/>
      <c r="K1738" s="103"/>
      <c r="O1738" s="103">
        <v>0.16666666666666671</v>
      </c>
      <c r="P1738" s="103"/>
      <c r="Q1738" s="103"/>
      <c r="R1738" s="103">
        <v>0.16666666666666671</v>
      </c>
      <c r="S1738" s="102" t="s">
        <v>433</v>
      </c>
      <c r="T1738" s="102" t="s">
        <v>263</v>
      </c>
      <c r="U1738" s="102" t="s">
        <v>432</v>
      </c>
    </row>
    <row r="1739" spans="2:21">
      <c r="B1739" s="65">
        <v>45845</v>
      </c>
      <c r="C1739" s="102">
        <v>404</v>
      </c>
      <c r="D1739" s="66" t="s">
        <v>439</v>
      </c>
      <c r="F1739" s="102" t="s">
        <v>54</v>
      </c>
      <c r="I1739" s="66" t="s">
        <v>432</v>
      </c>
      <c r="J1739" s="103"/>
      <c r="K1739" s="103"/>
      <c r="O1739" s="103">
        <v>0.16666666666666671</v>
      </c>
      <c r="P1739" s="103"/>
      <c r="Q1739" s="103"/>
      <c r="R1739" s="103">
        <v>0.16666666666666671</v>
      </c>
      <c r="S1739" s="102" t="s">
        <v>433</v>
      </c>
      <c r="T1739" s="102" t="s">
        <v>263</v>
      </c>
      <c r="U1739" s="102" t="s">
        <v>432</v>
      </c>
    </row>
    <row r="1740" spans="2:21">
      <c r="B1740" s="65">
        <v>45845</v>
      </c>
      <c r="C1740" s="102">
        <v>404</v>
      </c>
      <c r="D1740" s="66" t="s">
        <v>479</v>
      </c>
      <c r="F1740" s="102" t="s">
        <v>115</v>
      </c>
      <c r="I1740" s="66" t="s">
        <v>432</v>
      </c>
      <c r="J1740" s="103"/>
      <c r="K1740" s="103"/>
      <c r="O1740" s="103">
        <v>0.16666666666666671</v>
      </c>
      <c r="P1740" s="103"/>
      <c r="Q1740" s="103"/>
      <c r="R1740" s="103">
        <v>0.16666666666666671</v>
      </c>
      <c r="S1740" s="102" t="s">
        <v>433</v>
      </c>
      <c r="T1740" s="102" t="s">
        <v>263</v>
      </c>
      <c r="U1740" s="102" t="s">
        <v>432</v>
      </c>
    </row>
    <row r="1741" spans="2:21">
      <c r="B1741" s="65">
        <v>45845</v>
      </c>
      <c r="C1741" s="102">
        <v>404</v>
      </c>
      <c r="D1741" s="66" t="s">
        <v>467</v>
      </c>
      <c r="F1741" s="102" t="s">
        <v>99</v>
      </c>
      <c r="I1741" s="66" t="s">
        <v>432</v>
      </c>
      <c r="J1741" s="103"/>
      <c r="K1741" s="103"/>
      <c r="O1741" s="103">
        <v>0.16666666666666671</v>
      </c>
      <c r="P1741" s="103"/>
      <c r="Q1741" s="103"/>
      <c r="R1741" s="103">
        <v>0.16666666666666671</v>
      </c>
      <c r="S1741" s="102" t="s">
        <v>433</v>
      </c>
      <c r="T1741" s="102" t="s">
        <v>263</v>
      </c>
      <c r="U1741" s="102" t="s">
        <v>432</v>
      </c>
    </row>
    <row r="1742" spans="2:21">
      <c r="B1742" s="65">
        <v>45845</v>
      </c>
      <c r="C1742" s="102">
        <v>404</v>
      </c>
      <c r="D1742" s="66" t="s">
        <v>436</v>
      </c>
      <c r="F1742" s="102" t="s">
        <v>50</v>
      </c>
      <c r="I1742" s="66" t="s">
        <v>432</v>
      </c>
      <c r="K1742" s="103"/>
      <c r="O1742" s="103">
        <v>0.16666666666666671</v>
      </c>
      <c r="P1742" s="103"/>
      <c r="Q1742" s="103"/>
      <c r="R1742" s="103">
        <v>0.16666666666666671</v>
      </c>
      <c r="S1742" s="102" t="s">
        <v>433</v>
      </c>
      <c r="T1742" s="102" t="s">
        <v>263</v>
      </c>
      <c r="U1742" s="102" t="s">
        <v>432</v>
      </c>
    </row>
    <row r="1743" spans="2:21">
      <c r="B1743" s="65">
        <v>45845</v>
      </c>
      <c r="C1743" s="102">
        <v>404</v>
      </c>
      <c r="D1743" s="66" t="s">
        <v>492</v>
      </c>
      <c r="F1743" s="102" t="s">
        <v>264</v>
      </c>
      <c r="I1743" s="66" t="s">
        <v>432</v>
      </c>
      <c r="K1743" s="103"/>
      <c r="O1743" s="103">
        <v>0.16666666666666671</v>
      </c>
      <c r="P1743" s="103"/>
      <c r="Q1743" s="103"/>
      <c r="R1743" s="103">
        <v>0.16666666666666671</v>
      </c>
      <c r="S1743" s="102" t="s">
        <v>433</v>
      </c>
      <c r="T1743" s="102" t="s">
        <v>263</v>
      </c>
      <c r="U1743" s="102" t="s">
        <v>432</v>
      </c>
    </row>
    <row r="1744" spans="2:21">
      <c r="B1744" s="65">
        <v>45845</v>
      </c>
      <c r="C1744" s="102">
        <v>404</v>
      </c>
      <c r="D1744" s="66" t="s">
        <v>460</v>
      </c>
      <c r="F1744" s="102" t="s">
        <v>87</v>
      </c>
      <c r="I1744" s="66" t="s">
        <v>432</v>
      </c>
      <c r="K1744" s="103"/>
      <c r="O1744" s="103">
        <v>0.16666666666666671</v>
      </c>
      <c r="P1744" s="103"/>
      <c r="Q1744" s="103"/>
      <c r="R1744" s="103">
        <v>0.16666666666666671</v>
      </c>
      <c r="S1744" s="102" t="s">
        <v>433</v>
      </c>
      <c r="T1744" s="102" t="s">
        <v>263</v>
      </c>
      <c r="U1744" s="102" t="s">
        <v>432</v>
      </c>
    </row>
    <row r="1745" spans="2:21">
      <c r="B1745" s="65">
        <v>45845</v>
      </c>
      <c r="C1745" s="102">
        <v>404</v>
      </c>
      <c r="D1745" s="66" t="s">
        <v>457</v>
      </c>
      <c r="F1745" s="102" t="s">
        <v>82</v>
      </c>
      <c r="I1745" s="66" t="s">
        <v>432</v>
      </c>
      <c r="K1745" s="103"/>
      <c r="O1745" s="103">
        <v>0.16666666666666671</v>
      </c>
      <c r="P1745" s="103"/>
      <c r="Q1745" s="103"/>
      <c r="R1745" s="103">
        <v>0.16666666666666671</v>
      </c>
      <c r="S1745" s="102" t="s">
        <v>433</v>
      </c>
      <c r="T1745" s="102" t="s">
        <v>263</v>
      </c>
      <c r="U1745" s="102" t="s">
        <v>432</v>
      </c>
    </row>
    <row r="1746" spans="2:21">
      <c r="B1746" s="65">
        <v>45845</v>
      </c>
      <c r="C1746" s="102">
        <v>404</v>
      </c>
      <c r="D1746" s="66" t="s">
        <v>462</v>
      </c>
      <c r="F1746" s="102" t="s">
        <v>89</v>
      </c>
      <c r="I1746" s="66" t="s">
        <v>432</v>
      </c>
      <c r="K1746" s="103"/>
      <c r="O1746" s="103">
        <v>0.16666666666666671</v>
      </c>
      <c r="P1746" s="103"/>
      <c r="Q1746" s="103"/>
      <c r="R1746" s="103">
        <v>0.16666666666666671</v>
      </c>
      <c r="S1746" s="102" t="s">
        <v>433</v>
      </c>
      <c r="T1746" s="102" t="s">
        <v>263</v>
      </c>
      <c r="U1746" s="102" t="s">
        <v>432</v>
      </c>
    </row>
    <row r="1747" spans="2:21">
      <c r="B1747" s="65">
        <v>45845</v>
      </c>
      <c r="C1747" s="102">
        <v>404</v>
      </c>
      <c r="D1747" s="66" t="s">
        <v>447</v>
      </c>
      <c r="F1747" s="102" t="s">
        <v>65</v>
      </c>
      <c r="I1747" s="66" t="s">
        <v>432</v>
      </c>
      <c r="K1747" s="103"/>
      <c r="O1747" s="103">
        <v>0.16666666666666671</v>
      </c>
      <c r="P1747" s="103"/>
      <c r="Q1747" s="103"/>
      <c r="R1747" s="103">
        <v>0.16666666666666671</v>
      </c>
      <c r="S1747" s="102" t="s">
        <v>433</v>
      </c>
      <c r="T1747" s="102" t="s">
        <v>263</v>
      </c>
      <c r="U1747" s="102" t="s">
        <v>432</v>
      </c>
    </row>
    <row r="1748" spans="2:21">
      <c r="B1748" s="65">
        <v>45845</v>
      </c>
      <c r="C1748" s="102">
        <v>404</v>
      </c>
      <c r="D1748" s="66" t="s">
        <v>465</v>
      </c>
      <c r="F1748" s="102" t="s">
        <v>96</v>
      </c>
      <c r="I1748" s="66" t="s">
        <v>432</v>
      </c>
      <c r="K1748" s="103"/>
      <c r="O1748" s="103">
        <v>0.16666666666666671</v>
      </c>
      <c r="P1748" s="103"/>
      <c r="Q1748" s="103"/>
      <c r="R1748" s="103">
        <v>0.16666666666666671</v>
      </c>
      <c r="S1748" s="102" t="s">
        <v>433</v>
      </c>
      <c r="T1748" s="102" t="s">
        <v>263</v>
      </c>
      <c r="U1748" s="102" t="s">
        <v>432</v>
      </c>
    </row>
    <row r="1749" spans="2:21">
      <c r="B1749" s="65">
        <v>45845</v>
      </c>
      <c r="C1749" s="102">
        <v>404</v>
      </c>
      <c r="D1749" s="66" t="s">
        <v>449</v>
      </c>
      <c r="F1749" s="102" t="s">
        <v>68</v>
      </c>
      <c r="I1749" s="66" t="s">
        <v>432</v>
      </c>
      <c r="K1749" s="103"/>
      <c r="O1749" s="103">
        <v>0.16666666666666671</v>
      </c>
      <c r="P1749" s="103"/>
      <c r="Q1749" s="103"/>
      <c r="R1749" s="103">
        <v>0.16666666666666671</v>
      </c>
      <c r="S1749" s="102" t="s">
        <v>433</v>
      </c>
      <c r="T1749" s="102" t="s">
        <v>263</v>
      </c>
      <c r="U1749" s="102" t="s">
        <v>432</v>
      </c>
    </row>
    <row r="1750" spans="2:21">
      <c r="B1750" s="65">
        <v>45845</v>
      </c>
      <c r="C1750" s="102">
        <v>404</v>
      </c>
      <c r="D1750" s="66" t="s">
        <v>454</v>
      </c>
      <c r="F1750" s="102" t="s">
        <v>77</v>
      </c>
      <c r="I1750" s="66" t="s">
        <v>432</v>
      </c>
      <c r="K1750" s="103"/>
      <c r="O1750" s="103">
        <v>0.16666666666666671</v>
      </c>
      <c r="P1750" s="103"/>
      <c r="Q1750" s="103"/>
      <c r="R1750" s="103">
        <v>0.16666666666666671</v>
      </c>
      <c r="S1750" s="102" t="s">
        <v>433</v>
      </c>
      <c r="T1750" s="102" t="s">
        <v>263</v>
      </c>
      <c r="U1750" s="102" t="s">
        <v>432</v>
      </c>
    </row>
    <row r="1751" spans="2:21">
      <c r="B1751" s="65">
        <v>45845</v>
      </c>
      <c r="C1751" s="102">
        <v>404</v>
      </c>
      <c r="D1751" s="66" t="s">
        <v>455</v>
      </c>
      <c r="F1751" s="102" t="s">
        <v>78</v>
      </c>
      <c r="I1751" s="66" t="s">
        <v>432</v>
      </c>
      <c r="K1751" s="103"/>
      <c r="O1751" s="103">
        <v>0.16666666666666671</v>
      </c>
      <c r="P1751" s="103"/>
      <c r="Q1751" s="103"/>
      <c r="R1751" s="103">
        <v>0.16666666666666671</v>
      </c>
      <c r="S1751" s="102" t="s">
        <v>433</v>
      </c>
      <c r="T1751" s="102" t="s">
        <v>263</v>
      </c>
      <c r="U1751" s="102" t="s">
        <v>432</v>
      </c>
    </row>
    <row r="1752" spans="2:21">
      <c r="B1752" s="65">
        <v>45845</v>
      </c>
      <c r="C1752" s="102">
        <v>404</v>
      </c>
      <c r="D1752" s="66" t="s">
        <v>438</v>
      </c>
      <c r="F1752" s="102" t="s">
        <v>52</v>
      </c>
      <c r="I1752" s="66" t="s">
        <v>432</v>
      </c>
      <c r="K1752" s="103"/>
      <c r="O1752" s="103">
        <v>0.16666666666666671</v>
      </c>
      <c r="P1752" s="103"/>
      <c r="Q1752" s="103"/>
      <c r="R1752" s="103">
        <v>0.16666666666666671</v>
      </c>
      <c r="S1752" s="102" t="s">
        <v>433</v>
      </c>
      <c r="T1752" s="102" t="s">
        <v>263</v>
      </c>
      <c r="U1752" s="102" t="s">
        <v>432</v>
      </c>
    </row>
    <row r="1753" spans="2:21">
      <c r="B1753" s="65">
        <v>45845</v>
      </c>
      <c r="C1753" s="102">
        <v>404</v>
      </c>
      <c r="D1753" s="66" t="s">
        <v>431</v>
      </c>
      <c r="F1753" s="102" t="s">
        <v>42</v>
      </c>
      <c r="I1753" s="66" t="s">
        <v>432</v>
      </c>
      <c r="K1753" s="103"/>
      <c r="O1753" s="103">
        <v>0.16666666666666671</v>
      </c>
      <c r="P1753" s="103"/>
      <c r="Q1753" s="103"/>
      <c r="R1753" s="103">
        <v>0.16666666666666671</v>
      </c>
      <c r="S1753" s="102" t="s">
        <v>433</v>
      </c>
      <c r="T1753" s="102" t="s">
        <v>263</v>
      </c>
      <c r="U1753" s="102" t="s">
        <v>432</v>
      </c>
    </row>
    <row r="1754" spans="2:21">
      <c r="B1754" s="65">
        <v>45845</v>
      </c>
      <c r="C1754" s="102">
        <v>404</v>
      </c>
      <c r="D1754" s="66" t="s">
        <v>442</v>
      </c>
      <c r="F1754" s="102" t="s">
        <v>57</v>
      </c>
      <c r="I1754" s="66" t="s">
        <v>432</v>
      </c>
      <c r="K1754" s="103"/>
      <c r="O1754" s="103">
        <v>0.16666666666666671</v>
      </c>
      <c r="P1754" s="103"/>
      <c r="Q1754" s="103"/>
      <c r="R1754" s="103">
        <v>0.16666666666666671</v>
      </c>
      <c r="S1754" s="102" t="s">
        <v>433</v>
      </c>
      <c r="T1754" s="102" t="s">
        <v>263</v>
      </c>
      <c r="U1754" s="102" t="s">
        <v>432</v>
      </c>
    </row>
    <row r="1755" spans="2:21">
      <c r="B1755" s="65">
        <v>45845</v>
      </c>
      <c r="C1755" s="102">
        <v>404</v>
      </c>
      <c r="D1755" s="66" t="s">
        <v>494</v>
      </c>
      <c r="F1755" s="102" t="s">
        <v>277</v>
      </c>
      <c r="I1755" s="66" t="s">
        <v>432</v>
      </c>
      <c r="K1755" s="103"/>
      <c r="O1755" s="103">
        <v>0.16666666666666671</v>
      </c>
      <c r="P1755" s="103"/>
      <c r="Q1755" s="103"/>
      <c r="R1755" s="103">
        <v>0.16666666666666671</v>
      </c>
      <c r="S1755" s="102" t="s">
        <v>433</v>
      </c>
      <c r="T1755" s="102" t="s">
        <v>263</v>
      </c>
      <c r="U1755" s="102" t="s">
        <v>432</v>
      </c>
    </row>
    <row r="1756" spans="2:21">
      <c r="B1756" s="65">
        <v>45845</v>
      </c>
      <c r="C1756" s="102">
        <v>430</v>
      </c>
      <c r="D1756" s="66" t="s">
        <v>443</v>
      </c>
      <c r="F1756" s="102" t="s">
        <v>58</v>
      </c>
      <c r="I1756" s="66" t="s">
        <v>432</v>
      </c>
      <c r="J1756" s="103">
        <v>0.22916666666666671</v>
      </c>
      <c r="K1756" s="103"/>
      <c r="O1756" s="103">
        <v>0.22916666666666671</v>
      </c>
      <c r="P1756" s="103"/>
      <c r="Q1756" s="103"/>
      <c r="S1756" s="102" t="s">
        <v>433</v>
      </c>
      <c r="T1756" s="102" t="s">
        <v>169</v>
      </c>
      <c r="U1756" s="102" t="s">
        <v>432</v>
      </c>
    </row>
    <row r="1757" spans="2:21">
      <c r="B1757" s="65">
        <v>45845</v>
      </c>
      <c r="C1757" s="102">
        <v>430</v>
      </c>
      <c r="D1757" s="66" t="s">
        <v>444</v>
      </c>
      <c r="F1757" s="102" t="s">
        <v>59</v>
      </c>
      <c r="I1757" s="66" t="s">
        <v>432</v>
      </c>
      <c r="J1757" s="103">
        <v>0.22916666666666671</v>
      </c>
      <c r="K1757" s="103"/>
      <c r="O1757" s="103">
        <v>0.22916666666666671</v>
      </c>
      <c r="P1757" s="103"/>
      <c r="Q1757" s="103"/>
      <c r="S1757" s="102" t="s">
        <v>433</v>
      </c>
      <c r="T1757" s="102" t="s">
        <v>169</v>
      </c>
      <c r="U1757" s="102" t="s">
        <v>432</v>
      </c>
    </row>
    <row r="1758" spans="2:21">
      <c r="B1758" s="65">
        <v>45845</v>
      </c>
      <c r="C1758" s="102">
        <v>430</v>
      </c>
      <c r="D1758" s="66" t="s">
        <v>493</v>
      </c>
      <c r="F1758" s="102" t="s">
        <v>267</v>
      </c>
      <c r="I1758" s="66" t="s">
        <v>432</v>
      </c>
      <c r="J1758" s="103">
        <v>0.22916666666666671</v>
      </c>
      <c r="K1758" s="103"/>
      <c r="O1758" s="103">
        <v>0.22916666666666671</v>
      </c>
      <c r="S1758" s="102" t="s">
        <v>433</v>
      </c>
      <c r="T1758" s="102" t="s">
        <v>169</v>
      </c>
      <c r="U1758" s="102" t="s">
        <v>432</v>
      </c>
    </row>
    <row r="1759" spans="2:21">
      <c r="B1759" s="65">
        <v>45845</v>
      </c>
      <c r="C1759" s="102">
        <v>430</v>
      </c>
      <c r="D1759" s="66" t="s">
        <v>468</v>
      </c>
      <c r="F1759" s="102" t="s">
        <v>100</v>
      </c>
      <c r="I1759" s="66" t="s">
        <v>432</v>
      </c>
      <c r="J1759" s="103">
        <v>0.22916666666666671</v>
      </c>
      <c r="K1759" s="103"/>
      <c r="O1759" s="103">
        <v>0.22916666666666671</v>
      </c>
      <c r="S1759" s="102" t="s">
        <v>433</v>
      </c>
      <c r="T1759" s="102" t="s">
        <v>169</v>
      </c>
      <c r="U1759" s="102" t="s">
        <v>432</v>
      </c>
    </row>
    <row r="1760" spans="2:21">
      <c r="B1760" s="65">
        <v>45845</v>
      </c>
      <c r="C1760" s="102">
        <v>5400246667</v>
      </c>
      <c r="D1760" s="66" t="s">
        <v>453</v>
      </c>
      <c r="F1760" s="102" t="s">
        <v>75</v>
      </c>
      <c r="I1760" s="66" t="s">
        <v>432</v>
      </c>
      <c r="K1760" s="103">
        <v>0.125</v>
      </c>
      <c r="O1760" s="103">
        <v>0.125</v>
      </c>
      <c r="S1760" s="102" t="s">
        <v>433</v>
      </c>
      <c r="T1760" s="102" t="s">
        <v>217</v>
      </c>
      <c r="U1760" s="102" t="s">
        <v>432</v>
      </c>
    </row>
    <row r="1761" spans="2:21">
      <c r="B1761" s="65">
        <v>45845</v>
      </c>
      <c r="C1761" s="102">
        <v>5400246667</v>
      </c>
      <c r="D1761" s="66" t="s">
        <v>485</v>
      </c>
      <c r="F1761" s="102" t="s">
        <v>155</v>
      </c>
      <c r="I1761" s="66" t="s">
        <v>432</v>
      </c>
      <c r="K1761" s="103">
        <v>0.125</v>
      </c>
      <c r="O1761" s="103">
        <v>0.125</v>
      </c>
      <c r="S1761" s="102" t="s">
        <v>433</v>
      </c>
      <c r="T1761" s="102" t="s">
        <v>217</v>
      </c>
      <c r="U1761" s="102" t="s">
        <v>432</v>
      </c>
    </row>
    <row r="1762" spans="2:21">
      <c r="B1762" s="65">
        <v>45845</v>
      </c>
      <c r="C1762" s="102" t="s">
        <v>139</v>
      </c>
      <c r="D1762" s="66" t="s">
        <v>453</v>
      </c>
      <c r="F1762" s="102" t="s">
        <v>75</v>
      </c>
      <c r="I1762" s="66" t="s">
        <v>432</v>
      </c>
      <c r="K1762" s="103">
        <v>0.17708333333333329</v>
      </c>
      <c r="O1762" s="103">
        <v>0.17708333333333329</v>
      </c>
      <c r="S1762" s="102" t="s">
        <v>433</v>
      </c>
      <c r="T1762" s="102" t="s">
        <v>138</v>
      </c>
      <c r="U1762" s="102" t="s">
        <v>432</v>
      </c>
    </row>
    <row r="1763" spans="2:21">
      <c r="B1763" s="65">
        <v>45845</v>
      </c>
      <c r="C1763" s="102">
        <v>5400261041</v>
      </c>
      <c r="D1763" s="66" t="s">
        <v>462</v>
      </c>
      <c r="F1763" s="102" t="s">
        <v>89</v>
      </c>
      <c r="I1763" s="66" t="s">
        <v>432</v>
      </c>
      <c r="K1763" s="103">
        <v>0.17708333333333329</v>
      </c>
      <c r="O1763" s="103">
        <v>0.17708333333333329</v>
      </c>
      <c r="S1763" s="102" t="s">
        <v>433</v>
      </c>
      <c r="T1763" s="102" t="s">
        <v>257</v>
      </c>
      <c r="U1763" s="102" t="s">
        <v>432</v>
      </c>
    </row>
    <row r="1764" spans="2:21">
      <c r="B1764" s="65">
        <v>45845</v>
      </c>
      <c r="C1764" s="102">
        <v>5400243313</v>
      </c>
      <c r="D1764" s="66" t="s">
        <v>457</v>
      </c>
      <c r="F1764" s="102" t="s">
        <v>82</v>
      </c>
      <c r="I1764" s="66" t="s">
        <v>432</v>
      </c>
      <c r="J1764" s="103"/>
      <c r="K1764" s="103">
        <v>0.17708333333333329</v>
      </c>
      <c r="M1764" s="103"/>
      <c r="O1764" s="103">
        <v>0.17708333333333329</v>
      </c>
      <c r="S1764" s="102" t="s">
        <v>433</v>
      </c>
      <c r="T1764" s="102" t="s">
        <v>145</v>
      </c>
      <c r="U1764" s="102" t="s">
        <v>432</v>
      </c>
    </row>
    <row r="1765" spans="2:21">
      <c r="B1765" s="65">
        <v>45845</v>
      </c>
      <c r="C1765" s="102">
        <v>5400243313</v>
      </c>
      <c r="D1765" s="66" t="s">
        <v>485</v>
      </c>
      <c r="F1765" s="102" t="s">
        <v>155</v>
      </c>
      <c r="I1765" s="66" t="s">
        <v>432</v>
      </c>
      <c r="J1765" s="103"/>
      <c r="K1765" s="103">
        <v>0.17708333333333329</v>
      </c>
      <c r="M1765" s="103"/>
      <c r="O1765" s="103">
        <v>0.17708333333333329</v>
      </c>
      <c r="S1765" s="102" t="s">
        <v>433</v>
      </c>
      <c r="T1765" s="102" t="s">
        <v>145</v>
      </c>
      <c r="U1765" s="102" t="s">
        <v>432</v>
      </c>
    </row>
    <row r="1766" spans="2:21">
      <c r="B1766" s="65">
        <v>45845</v>
      </c>
      <c r="C1766" s="102">
        <v>5400257530</v>
      </c>
      <c r="D1766" s="66" t="s">
        <v>479</v>
      </c>
      <c r="F1766" s="102" t="s">
        <v>115</v>
      </c>
      <c r="I1766" s="66" t="s">
        <v>432</v>
      </c>
      <c r="J1766" s="103"/>
      <c r="K1766" s="103">
        <v>0.17708333333333329</v>
      </c>
      <c r="O1766" s="103">
        <v>0.17708333333333329</v>
      </c>
      <c r="S1766" s="102" t="s">
        <v>433</v>
      </c>
      <c r="T1766" s="102" t="s">
        <v>268</v>
      </c>
      <c r="U1766" s="102" t="s">
        <v>432</v>
      </c>
    </row>
    <row r="1767" spans="2:21">
      <c r="B1767" s="65">
        <v>45845</v>
      </c>
      <c r="C1767" s="102">
        <v>5400257530</v>
      </c>
      <c r="D1767" s="66" t="s">
        <v>452</v>
      </c>
      <c r="F1767" s="102" t="s">
        <v>73</v>
      </c>
      <c r="I1767" s="66" t="s">
        <v>432</v>
      </c>
      <c r="J1767" s="103"/>
      <c r="K1767" s="103">
        <v>0.17708333333333329</v>
      </c>
      <c r="O1767" s="103">
        <v>0.17708333333333329</v>
      </c>
      <c r="S1767" s="102" t="s">
        <v>433</v>
      </c>
      <c r="T1767" s="102" t="s">
        <v>268</v>
      </c>
      <c r="U1767" s="102" t="s">
        <v>432</v>
      </c>
    </row>
    <row r="1768" spans="2:21">
      <c r="B1768" s="65">
        <v>45845</v>
      </c>
      <c r="C1768" s="102">
        <v>5400253505</v>
      </c>
      <c r="D1768" s="66" t="s">
        <v>437</v>
      </c>
      <c r="F1768" s="102" t="s">
        <v>51</v>
      </c>
      <c r="I1768" s="66" t="s">
        <v>432</v>
      </c>
      <c r="J1768" s="103"/>
      <c r="K1768" s="103">
        <v>8.3333333333333329E-2</v>
      </c>
      <c r="O1768" s="103">
        <v>8.3333333333333329E-2</v>
      </c>
      <c r="S1768" s="102" t="s">
        <v>433</v>
      </c>
      <c r="T1768" s="102" t="s">
        <v>281</v>
      </c>
      <c r="U1768" s="102" t="s">
        <v>432</v>
      </c>
    </row>
    <row r="1769" spans="2:21">
      <c r="B1769" s="65">
        <v>45845</v>
      </c>
      <c r="C1769" s="102">
        <v>5400253505</v>
      </c>
      <c r="D1769" s="66" t="s">
        <v>439</v>
      </c>
      <c r="F1769" s="102" t="s">
        <v>54</v>
      </c>
      <c r="I1769" s="66" t="s">
        <v>432</v>
      </c>
      <c r="J1769" s="103"/>
      <c r="K1769" s="103">
        <v>8.3333333333333329E-2</v>
      </c>
      <c r="O1769" s="103">
        <v>8.3333333333333329E-2</v>
      </c>
      <c r="S1769" s="102" t="s">
        <v>433</v>
      </c>
      <c r="T1769" s="102" t="s">
        <v>281</v>
      </c>
      <c r="U1769" s="102" t="s">
        <v>432</v>
      </c>
    </row>
    <row r="1770" spans="2:21">
      <c r="B1770" s="65">
        <v>45845</v>
      </c>
      <c r="C1770" s="102">
        <v>5400257917</v>
      </c>
      <c r="D1770" s="66" t="s">
        <v>437</v>
      </c>
      <c r="F1770" s="102" t="s">
        <v>51</v>
      </c>
      <c r="I1770" s="66" t="s">
        <v>432</v>
      </c>
      <c r="J1770" s="103"/>
      <c r="K1770" s="103">
        <v>9.375E-2</v>
      </c>
      <c r="O1770" s="103">
        <v>9.375E-2</v>
      </c>
      <c r="S1770" s="102" t="s">
        <v>433</v>
      </c>
      <c r="T1770" s="102" t="s">
        <v>282</v>
      </c>
      <c r="U1770" s="102" t="s">
        <v>432</v>
      </c>
    </row>
    <row r="1771" spans="2:21">
      <c r="B1771" s="65">
        <v>45845</v>
      </c>
      <c r="C1771" s="102">
        <v>5400257917</v>
      </c>
      <c r="D1771" s="66" t="s">
        <v>439</v>
      </c>
      <c r="F1771" s="102" t="s">
        <v>54</v>
      </c>
      <c r="I1771" s="66" t="s">
        <v>432</v>
      </c>
      <c r="J1771" s="103"/>
      <c r="K1771" s="103">
        <v>9.375E-2</v>
      </c>
      <c r="O1771" s="103">
        <v>9.375E-2</v>
      </c>
      <c r="S1771" s="102" t="s">
        <v>433</v>
      </c>
      <c r="T1771" s="102" t="s">
        <v>282</v>
      </c>
      <c r="U1771" s="102" t="s">
        <v>432</v>
      </c>
    </row>
    <row r="1772" spans="2:21">
      <c r="B1772" s="65">
        <v>45845</v>
      </c>
      <c r="C1772" s="102">
        <v>5400251870</v>
      </c>
      <c r="D1772" s="66" t="s">
        <v>471</v>
      </c>
      <c r="F1772" s="102" t="s">
        <v>105</v>
      </c>
      <c r="I1772" s="66" t="s">
        <v>432</v>
      </c>
      <c r="J1772" s="103"/>
      <c r="K1772" s="103">
        <v>0.17708333333333329</v>
      </c>
      <c r="O1772" s="103">
        <v>0.17708333333333329</v>
      </c>
      <c r="S1772" s="102" t="s">
        <v>433</v>
      </c>
      <c r="T1772" s="102" t="s">
        <v>283</v>
      </c>
      <c r="U1772" s="102" t="s">
        <v>432</v>
      </c>
    </row>
    <row r="1773" spans="2:21">
      <c r="B1773" s="65">
        <v>45845</v>
      </c>
      <c r="C1773" s="102">
        <v>5400251870</v>
      </c>
      <c r="D1773" s="66" t="s">
        <v>492</v>
      </c>
      <c r="F1773" s="102" t="s">
        <v>264</v>
      </c>
      <c r="I1773" s="66" t="s">
        <v>432</v>
      </c>
      <c r="J1773" s="103"/>
      <c r="K1773" s="103">
        <v>0.17708333333333329</v>
      </c>
      <c r="O1773" s="103">
        <v>0.17708333333333329</v>
      </c>
      <c r="S1773" s="102" t="s">
        <v>433</v>
      </c>
      <c r="T1773" s="102" t="s">
        <v>283</v>
      </c>
      <c r="U1773" s="102" t="s">
        <v>432</v>
      </c>
    </row>
    <row r="1774" spans="2:21">
      <c r="B1774" s="65">
        <v>45845</v>
      </c>
      <c r="C1774" s="102">
        <v>5400256591</v>
      </c>
      <c r="D1774" s="66" t="s">
        <v>475</v>
      </c>
      <c r="F1774" s="102" t="s">
        <v>110</v>
      </c>
      <c r="I1774" s="66" t="s">
        <v>432</v>
      </c>
      <c r="J1774" s="103"/>
      <c r="K1774" s="103">
        <v>0.17708333333333329</v>
      </c>
      <c r="O1774" s="103">
        <v>0.17708333333333329</v>
      </c>
      <c r="S1774" s="102" t="s">
        <v>433</v>
      </c>
      <c r="T1774" s="102" t="s">
        <v>238</v>
      </c>
      <c r="U1774" s="102" t="s">
        <v>432</v>
      </c>
    </row>
    <row r="1775" spans="2:21">
      <c r="B1775" s="65">
        <v>45845</v>
      </c>
      <c r="C1775" s="102">
        <v>5400256591</v>
      </c>
      <c r="D1775" s="66" t="s">
        <v>436</v>
      </c>
      <c r="F1775" s="102" t="s">
        <v>50</v>
      </c>
      <c r="I1775" s="66" t="s">
        <v>432</v>
      </c>
      <c r="J1775" s="103"/>
      <c r="K1775" s="103">
        <v>0.17708333333333329</v>
      </c>
      <c r="O1775" s="103">
        <v>0.17708333333333329</v>
      </c>
      <c r="S1775" s="102" t="s">
        <v>433</v>
      </c>
      <c r="T1775" s="102" t="s">
        <v>238</v>
      </c>
      <c r="U1775" s="102" t="s">
        <v>432</v>
      </c>
    </row>
    <row r="1776" spans="2:21">
      <c r="B1776" s="65">
        <v>45845</v>
      </c>
      <c r="C1776" s="102">
        <v>5400256460</v>
      </c>
      <c r="D1776" s="66" t="s">
        <v>446</v>
      </c>
      <c r="F1776" s="102" t="s">
        <v>64</v>
      </c>
      <c r="I1776" s="66" t="s">
        <v>432</v>
      </c>
      <c r="J1776" s="103"/>
      <c r="K1776" s="103">
        <v>0.17708333333333329</v>
      </c>
      <c r="O1776" s="103">
        <v>0.17708333333333329</v>
      </c>
      <c r="S1776" s="102" t="s">
        <v>433</v>
      </c>
      <c r="T1776" s="102" t="s">
        <v>269</v>
      </c>
      <c r="U1776" s="102" t="s">
        <v>432</v>
      </c>
    </row>
    <row r="1777" spans="2:21">
      <c r="B1777" s="65">
        <v>45845</v>
      </c>
      <c r="C1777" s="102">
        <v>5400256460</v>
      </c>
      <c r="D1777" s="66" t="s">
        <v>442</v>
      </c>
      <c r="F1777" s="102" t="s">
        <v>57</v>
      </c>
      <c r="I1777" s="66" t="s">
        <v>432</v>
      </c>
      <c r="J1777" s="103"/>
      <c r="K1777" s="103">
        <v>0.17708333333333329</v>
      </c>
      <c r="O1777" s="103">
        <v>0.17708333333333329</v>
      </c>
      <c r="S1777" s="102" t="s">
        <v>433</v>
      </c>
      <c r="T1777" s="102" t="s">
        <v>269</v>
      </c>
      <c r="U1777" s="102" t="s">
        <v>432</v>
      </c>
    </row>
    <row r="1778" spans="2:21">
      <c r="B1778" s="65">
        <v>45845</v>
      </c>
      <c r="C1778" s="102">
        <v>5400257237</v>
      </c>
      <c r="D1778" s="66" t="s">
        <v>431</v>
      </c>
      <c r="F1778" s="102" t="s">
        <v>42</v>
      </c>
      <c r="I1778" s="66" t="s">
        <v>432</v>
      </c>
      <c r="J1778" s="103"/>
      <c r="K1778" s="103">
        <v>0.17708333333333329</v>
      </c>
      <c r="O1778" s="103">
        <v>0.17708333333333329</v>
      </c>
      <c r="S1778" s="102" t="s">
        <v>433</v>
      </c>
      <c r="T1778" s="102" t="s">
        <v>260</v>
      </c>
      <c r="U1778" s="102" t="s">
        <v>432</v>
      </c>
    </row>
    <row r="1779" spans="2:21">
      <c r="B1779" s="65">
        <v>45845</v>
      </c>
      <c r="C1779" s="102">
        <v>5400257237</v>
      </c>
      <c r="D1779" s="66" t="s">
        <v>460</v>
      </c>
      <c r="F1779" s="102" t="s">
        <v>87</v>
      </c>
      <c r="I1779" s="66" t="s">
        <v>432</v>
      </c>
      <c r="J1779" s="103"/>
      <c r="K1779" s="103">
        <v>0.17708333333333329</v>
      </c>
      <c r="O1779" s="103">
        <v>0.17708333333333329</v>
      </c>
      <c r="S1779" s="102" t="s">
        <v>433</v>
      </c>
      <c r="T1779" s="102" t="s">
        <v>260</v>
      </c>
      <c r="U1779" s="102" t="s">
        <v>432</v>
      </c>
    </row>
    <row r="1780" spans="2:21">
      <c r="B1780" s="65">
        <v>45845</v>
      </c>
      <c r="C1780" s="102">
        <v>5400257235</v>
      </c>
      <c r="D1780" s="66" t="s">
        <v>469</v>
      </c>
      <c r="F1780" s="102" t="s">
        <v>102</v>
      </c>
      <c r="I1780" s="66" t="s">
        <v>432</v>
      </c>
      <c r="J1780" s="103"/>
      <c r="K1780" s="103">
        <v>0.17708333333333329</v>
      </c>
      <c r="O1780" s="103">
        <v>0.17708333333333329</v>
      </c>
      <c r="S1780" s="102" t="s">
        <v>433</v>
      </c>
      <c r="T1780" s="102" t="s">
        <v>262</v>
      </c>
      <c r="U1780" s="102" t="s">
        <v>432</v>
      </c>
    </row>
    <row r="1781" spans="2:21">
      <c r="B1781" s="65">
        <v>45845</v>
      </c>
      <c r="C1781" s="102">
        <v>5400257235</v>
      </c>
      <c r="D1781" s="66" t="s">
        <v>470</v>
      </c>
      <c r="F1781" s="102" t="s">
        <v>103</v>
      </c>
      <c r="I1781" s="66" t="s">
        <v>432</v>
      </c>
      <c r="J1781" s="103"/>
      <c r="K1781" s="103">
        <v>0.17708333333333329</v>
      </c>
      <c r="O1781" s="103">
        <v>0.17708333333333329</v>
      </c>
      <c r="S1781" s="102" t="s">
        <v>433</v>
      </c>
      <c r="T1781" s="102" t="s">
        <v>262</v>
      </c>
      <c r="U1781" s="102" t="s">
        <v>432</v>
      </c>
    </row>
    <row r="1782" spans="2:21">
      <c r="B1782" s="65">
        <v>45845</v>
      </c>
      <c r="C1782" s="102">
        <v>5400257401</v>
      </c>
      <c r="D1782" s="66" t="s">
        <v>467</v>
      </c>
      <c r="F1782" s="102" t="s">
        <v>99</v>
      </c>
      <c r="I1782" s="66" t="s">
        <v>432</v>
      </c>
      <c r="J1782" s="103"/>
      <c r="K1782" s="103">
        <v>0.17708333333333329</v>
      </c>
      <c r="O1782" s="103">
        <v>0.17708333333333329</v>
      </c>
      <c r="S1782" s="102" t="s">
        <v>433</v>
      </c>
      <c r="T1782" s="102" t="s">
        <v>252</v>
      </c>
      <c r="U1782" s="102" t="s">
        <v>432</v>
      </c>
    </row>
    <row r="1783" spans="2:21">
      <c r="B1783" s="65">
        <v>45845</v>
      </c>
      <c r="C1783" s="102">
        <v>5400257401</v>
      </c>
      <c r="D1783" s="66" t="s">
        <v>464</v>
      </c>
      <c r="F1783" s="102" t="s">
        <v>94</v>
      </c>
      <c r="I1783" s="66" t="s">
        <v>432</v>
      </c>
      <c r="J1783" s="103"/>
      <c r="K1783" s="103">
        <v>0.17708333333333329</v>
      </c>
      <c r="O1783" s="103">
        <v>0.17708333333333329</v>
      </c>
      <c r="S1783" s="102" t="s">
        <v>433</v>
      </c>
      <c r="T1783" s="102" t="s">
        <v>252</v>
      </c>
      <c r="U1783" s="102" t="s">
        <v>432</v>
      </c>
    </row>
    <row r="1784" spans="2:21">
      <c r="B1784" s="65">
        <v>45845</v>
      </c>
      <c r="C1784" s="102">
        <v>5400257240</v>
      </c>
      <c r="D1784" s="66" t="s">
        <v>465</v>
      </c>
      <c r="F1784" s="102" t="s">
        <v>96</v>
      </c>
      <c r="I1784" s="66" t="s">
        <v>432</v>
      </c>
      <c r="J1784" s="103"/>
      <c r="K1784" s="103">
        <v>0.17708333333333329</v>
      </c>
      <c r="O1784" s="103">
        <v>0.17708333333333329</v>
      </c>
      <c r="S1784" s="102" t="s">
        <v>433</v>
      </c>
      <c r="T1784" s="102" t="s">
        <v>261</v>
      </c>
      <c r="U1784" s="102" t="s">
        <v>432</v>
      </c>
    </row>
    <row r="1785" spans="2:21">
      <c r="B1785" s="65">
        <v>45845</v>
      </c>
      <c r="C1785" s="102">
        <v>5400257240</v>
      </c>
      <c r="D1785" s="66" t="s">
        <v>438</v>
      </c>
      <c r="F1785" s="102" t="s">
        <v>52</v>
      </c>
      <c r="I1785" s="66" t="s">
        <v>432</v>
      </c>
      <c r="J1785" s="103"/>
      <c r="K1785" s="103">
        <v>0.17708333333333329</v>
      </c>
      <c r="O1785" s="103">
        <v>0.17708333333333329</v>
      </c>
      <c r="S1785" s="102" t="s">
        <v>433</v>
      </c>
      <c r="T1785" s="102" t="s">
        <v>261</v>
      </c>
      <c r="U1785" s="102" t="s">
        <v>432</v>
      </c>
    </row>
    <row r="1786" spans="2:21">
      <c r="B1786" s="65">
        <v>45845</v>
      </c>
      <c r="C1786" s="102">
        <v>5400257240</v>
      </c>
      <c r="D1786" s="66" t="s">
        <v>472</v>
      </c>
      <c r="F1786" s="102" t="s">
        <v>107</v>
      </c>
      <c r="I1786" s="66" t="s">
        <v>432</v>
      </c>
      <c r="J1786" s="103"/>
      <c r="K1786" s="103">
        <v>0.17708333333333329</v>
      </c>
      <c r="O1786" s="103">
        <v>0.17708333333333329</v>
      </c>
      <c r="S1786" s="102" t="s">
        <v>433</v>
      </c>
      <c r="T1786" s="102" t="s">
        <v>261</v>
      </c>
      <c r="U1786" s="102" t="s">
        <v>432</v>
      </c>
    </row>
    <row r="1787" spans="2:21">
      <c r="B1787" s="65">
        <v>45845</v>
      </c>
      <c r="C1787" s="102">
        <v>404</v>
      </c>
      <c r="D1787" s="66" t="s">
        <v>472</v>
      </c>
      <c r="F1787" s="102" t="s">
        <v>107</v>
      </c>
      <c r="I1787" s="66" t="s">
        <v>432</v>
      </c>
      <c r="J1787" s="103">
        <v>0.20833333333333329</v>
      </c>
      <c r="K1787" s="103"/>
      <c r="O1787" s="103">
        <v>0.20833333333333329</v>
      </c>
      <c r="S1787" s="102" t="s">
        <v>433</v>
      </c>
      <c r="T1787" s="102" t="s">
        <v>62</v>
      </c>
      <c r="U1787" s="102" t="s">
        <v>432</v>
      </c>
    </row>
    <row r="1788" spans="2:21">
      <c r="B1788" s="65">
        <v>45845</v>
      </c>
      <c r="C1788" s="102">
        <v>404</v>
      </c>
      <c r="D1788" s="66" t="s">
        <v>472</v>
      </c>
      <c r="F1788" s="102" t="s">
        <v>107</v>
      </c>
      <c r="I1788" s="66" t="s">
        <v>432</v>
      </c>
      <c r="J1788" s="103">
        <v>4.1666666666666657E-2</v>
      </c>
      <c r="K1788" s="103"/>
      <c r="O1788" s="103">
        <v>4.1666666666666657E-2</v>
      </c>
      <c r="S1788" s="102" t="s">
        <v>433</v>
      </c>
      <c r="T1788" s="102" t="s">
        <v>62</v>
      </c>
      <c r="U1788" s="102" t="s">
        <v>432</v>
      </c>
    </row>
    <row r="1789" spans="2:21">
      <c r="B1789" s="65">
        <v>45845</v>
      </c>
      <c r="C1789" s="102">
        <v>404</v>
      </c>
      <c r="D1789" s="66" t="s">
        <v>469</v>
      </c>
      <c r="F1789" s="102" t="s">
        <v>102</v>
      </c>
      <c r="I1789" s="66" t="s">
        <v>432</v>
      </c>
      <c r="J1789" s="103">
        <v>0.16666666666666671</v>
      </c>
      <c r="K1789" s="103"/>
      <c r="O1789" s="103">
        <v>0.16666666666666671</v>
      </c>
      <c r="P1789" s="103"/>
      <c r="S1789" s="102" t="s">
        <v>433</v>
      </c>
      <c r="T1789" s="102" t="s">
        <v>62</v>
      </c>
      <c r="U1789" s="102" t="s">
        <v>432</v>
      </c>
    </row>
    <row r="1790" spans="2:21">
      <c r="B1790" s="65">
        <v>45845</v>
      </c>
      <c r="C1790" s="102">
        <v>404</v>
      </c>
      <c r="D1790" s="66" t="s">
        <v>437</v>
      </c>
      <c r="F1790" s="102" t="s">
        <v>51</v>
      </c>
      <c r="I1790" s="66" t="s">
        <v>432</v>
      </c>
      <c r="J1790" s="103">
        <v>0.16666666666666671</v>
      </c>
      <c r="K1790" s="103"/>
      <c r="O1790" s="103">
        <v>0.16666666666666671</v>
      </c>
      <c r="P1790" s="103"/>
      <c r="S1790" s="102" t="s">
        <v>433</v>
      </c>
      <c r="T1790" s="102" t="s">
        <v>62</v>
      </c>
      <c r="U1790" s="102" t="s">
        <v>432</v>
      </c>
    </row>
    <row r="1791" spans="2:21">
      <c r="B1791" s="65">
        <v>45845</v>
      </c>
      <c r="C1791" s="102">
        <v>404</v>
      </c>
      <c r="D1791" s="66" t="s">
        <v>470</v>
      </c>
      <c r="F1791" s="102" t="s">
        <v>103</v>
      </c>
      <c r="I1791" s="66" t="s">
        <v>432</v>
      </c>
      <c r="J1791" s="103">
        <v>0.16666666666666671</v>
      </c>
      <c r="K1791" s="103"/>
      <c r="O1791" s="103">
        <v>0.16666666666666671</v>
      </c>
      <c r="P1791" s="103"/>
      <c r="S1791" s="102" t="s">
        <v>433</v>
      </c>
      <c r="T1791" s="102" t="s">
        <v>62</v>
      </c>
      <c r="U1791" s="102" t="s">
        <v>432</v>
      </c>
    </row>
    <row r="1792" spans="2:21">
      <c r="B1792" s="65">
        <v>45845</v>
      </c>
      <c r="C1792" s="102">
        <v>404</v>
      </c>
      <c r="D1792" s="66" t="s">
        <v>473</v>
      </c>
      <c r="F1792" s="102" t="s">
        <v>108</v>
      </c>
      <c r="I1792" s="66" t="s">
        <v>432</v>
      </c>
      <c r="J1792" s="103">
        <v>0.17708333333333329</v>
      </c>
      <c r="K1792" s="103"/>
      <c r="O1792" s="103">
        <v>0.17708333333333329</v>
      </c>
      <c r="P1792" s="103"/>
      <c r="S1792" s="102" t="s">
        <v>433</v>
      </c>
      <c r="T1792" s="102" t="s">
        <v>62</v>
      </c>
      <c r="U1792" s="102" t="s">
        <v>432</v>
      </c>
    </row>
    <row r="1793" spans="2:21">
      <c r="B1793" s="65">
        <v>45845</v>
      </c>
      <c r="C1793" s="102" t="s">
        <v>294</v>
      </c>
      <c r="D1793" s="66" t="s">
        <v>468</v>
      </c>
      <c r="F1793" s="102" t="s">
        <v>100</v>
      </c>
      <c r="I1793" s="66" t="s">
        <v>432</v>
      </c>
      <c r="K1793" s="103">
        <v>0.1145833333333333</v>
      </c>
      <c r="O1793" s="103">
        <v>0.1145833333333333</v>
      </c>
      <c r="P1793" s="103"/>
      <c r="S1793" s="102" t="s">
        <v>433</v>
      </c>
      <c r="T1793" s="102" t="s">
        <v>156</v>
      </c>
      <c r="U1793" s="102" t="s">
        <v>432</v>
      </c>
    </row>
    <row r="1794" spans="2:21">
      <c r="B1794" s="65">
        <v>45845</v>
      </c>
      <c r="C1794" s="102">
        <v>404</v>
      </c>
      <c r="D1794" s="66" t="s">
        <v>485</v>
      </c>
      <c r="F1794" s="102" t="s">
        <v>155</v>
      </c>
      <c r="I1794" s="66" t="s">
        <v>432</v>
      </c>
      <c r="J1794" s="103">
        <v>4.1666666666666657E-2</v>
      </c>
      <c r="K1794" s="103"/>
      <c r="O1794" s="103">
        <v>4.1666666666666657E-2</v>
      </c>
      <c r="P1794" s="103"/>
      <c r="S1794" s="102" t="s">
        <v>433</v>
      </c>
      <c r="T1794" s="102" t="s">
        <v>62</v>
      </c>
      <c r="U1794" s="102" t="s">
        <v>432</v>
      </c>
    </row>
    <row r="1795" spans="2:21">
      <c r="B1795" s="65">
        <v>45845</v>
      </c>
      <c r="C1795" s="102" t="s">
        <v>294</v>
      </c>
      <c r="D1795" s="66" t="s">
        <v>478</v>
      </c>
      <c r="F1795" s="102" t="s">
        <v>114</v>
      </c>
      <c r="I1795" s="66" t="s">
        <v>432</v>
      </c>
      <c r="J1795" s="103"/>
      <c r="K1795" s="103">
        <v>0.34375</v>
      </c>
      <c r="O1795" s="103">
        <v>0.34375</v>
      </c>
      <c r="P1795" s="103"/>
      <c r="S1795" s="102" t="s">
        <v>433</v>
      </c>
      <c r="T1795" s="102" t="s">
        <v>156</v>
      </c>
      <c r="U1795" s="102" t="s">
        <v>432</v>
      </c>
    </row>
    <row r="1796" spans="2:21">
      <c r="B1796" s="65">
        <v>45845</v>
      </c>
      <c r="C1796" s="102">
        <v>404</v>
      </c>
      <c r="D1796" s="66" t="s">
        <v>474</v>
      </c>
      <c r="F1796" s="102" t="s">
        <v>109</v>
      </c>
      <c r="I1796" s="66" t="s">
        <v>432</v>
      </c>
      <c r="J1796" s="103">
        <v>0.32291666666666669</v>
      </c>
      <c r="K1796" s="103"/>
      <c r="O1796" s="103">
        <v>0.32291666666666669</v>
      </c>
      <c r="P1796" s="103"/>
      <c r="S1796" s="102" t="s">
        <v>433</v>
      </c>
      <c r="T1796" s="102" t="s">
        <v>62</v>
      </c>
      <c r="U1796" s="102" t="s">
        <v>432</v>
      </c>
    </row>
    <row r="1797" spans="2:21">
      <c r="B1797" s="65">
        <v>45845</v>
      </c>
      <c r="C1797" s="102" t="s">
        <v>294</v>
      </c>
      <c r="D1797" s="66" t="s">
        <v>475</v>
      </c>
      <c r="F1797" s="102" t="s">
        <v>110</v>
      </c>
      <c r="I1797" s="66" t="s">
        <v>432</v>
      </c>
      <c r="J1797" s="103"/>
      <c r="K1797" s="103">
        <v>6.25E-2</v>
      </c>
      <c r="O1797" s="103">
        <v>6.25E-2</v>
      </c>
      <c r="P1797" s="103"/>
      <c r="S1797" s="102" t="s">
        <v>433</v>
      </c>
      <c r="T1797" s="102" t="s">
        <v>111</v>
      </c>
      <c r="U1797" s="102" t="s">
        <v>432</v>
      </c>
    </row>
    <row r="1798" spans="2:21">
      <c r="B1798" s="65">
        <v>45845</v>
      </c>
      <c r="C1798" s="102" t="s">
        <v>294</v>
      </c>
      <c r="D1798" s="66" t="s">
        <v>475</v>
      </c>
      <c r="F1798" s="102" t="s">
        <v>110</v>
      </c>
      <c r="I1798" s="66" t="s">
        <v>432</v>
      </c>
      <c r="J1798" s="103"/>
      <c r="K1798" s="103">
        <v>0.20833333333333329</v>
      </c>
      <c r="O1798" s="103">
        <v>0.20833333333333329</v>
      </c>
      <c r="P1798" s="103"/>
      <c r="S1798" s="102" t="s">
        <v>433</v>
      </c>
      <c r="T1798" s="102" t="s">
        <v>111</v>
      </c>
      <c r="U1798" s="102" t="s">
        <v>432</v>
      </c>
    </row>
    <row r="1799" spans="2:21">
      <c r="B1799" s="65">
        <v>45845</v>
      </c>
      <c r="C1799" s="102">
        <v>404</v>
      </c>
      <c r="D1799" s="66" t="s">
        <v>476</v>
      </c>
      <c r="F1799" s="102" t="s">
        <v>112</v>
      </c>
      <c r="I1799" s="66" t="s">
        <v>432</v>
      </c>
      <c r="J1799" s="103">
        <v>0.34375</v>
      </c>
      <c r="K1799" s="103"/>
      <c r="O1799" s="103">
        <v>0.34375</v>
      </c>
      <c r="Q1799" s="103"/>
      <c r="S1799" s="102" t="s">
        <v>433</v>
      </c>
      <c r="T1799" s="102" t="s">
        <v>62</v>
      </c>
      <c r="U1799" s="102" t="s">
        <v>432</v>
      </c>
    </row>
    <row r="1800" spans="2:21">
      <c r="B1800" s="65">
        <v>45845</v>
      </c>
      <c r="C1800" s="102">
        <v>404</v>
      </c>
      <c r="D1800" s="66" t="s">
        <v>477</v>
      </c>
      <c r="F1800" s="102" t="s">
        <v>113</v>
      </c>
      <c r="I1800" s="66" t="s">
        <v>432</v>
      </c>
      <c r="J1800" s="103">
        <v>0.34375</v>
      </c>
      <c r="K1800" s="103"/>
      <c r="O1800" s="103">
        <v>0.34375</v>
      </c>
      <c r="Q1800" s="103"/>
      <c r="S1800" s="102" t="s">
        <v>433</v>
      </c>
      <c r="T1800" s="102" t="s">
        <v>62</v>
      </c>
      <c r="U1800" s="102" t="s">
        <v>432</v>
      </c>
    </row>
    <row r="1801" spans="2:21">
      <c r="B1801" s="65">
        <v>45845</v>
      </c>
      <c r="C1801" s="102">
        <v>5400257236</v>
      </c>
      <c r="D1801" s="66" t="s">
        <v>447</v>
      </c>
      <c r="F1801" s="102" t="s">
        <v>65</v>
      </c>
      <c r="I1801" s="66" t="s">
        <v>432</v>
      </c>
      <c r="K1801" s="103">
        <v>0.17708333333333329</v>
      </c>
      <c r="O1801" s="103">
        <v>0.17708333333333329</v>
      </c>
      <c r="Q1801" s="103"/>
      <c r="S1801" s="102" t="s">
        <v>433</v>
      </c>
      <c r="T1801" s="102" t="s">
        <v>254</v>
      </c>
      <c r="U1801" s="102" t="s">
        <v>432</v>
      </c>
    </row>
    <row r="1802" spans="2:21">
      <c r="B1802" s="65">
        <v>45845</v>
      </c>
      <c r="C1802" s="102">
        <v>5400257236</v>
      </c>
      <c r="D1802" s="66" t="s">
        <v>448</v>
      </c>
      <c r="F1802" s="102" t="s">
        <v>66</v>
      </c>
      <c r="I1802" s="66" t="s">
        <v>432</v>
      </c>
      <c r="K1802" s="103">
        <v>0.17708333333333329</v>
      </c>
      <c r="O1802" s="103">
        <v>0.17708333333333329</v>
      </c>
      <c r="Q1802" s="103"/>
      <c r="S1802" s="102" t="s">
        <v>433</v>
      </c>
      <c r="T1802" s="102" t="s">
        <v>254</v>
      </c>
      <c r="U1802" s="102" t="s">
        <v>432</v>
      </c>
    </row>
    <row r="1803" spans="2:21">
      <c r="B1803" s="65">
        <v>45845</v>
      </c>
      <c r="C1803" s="102">
        <v>5400257926</v>
      </c>
      <c r="D1803" s="66" t="s">
        <v>449</v>
      </c>
      <c r="F1803" s="102" t="s">
        <v>68</v>
      </c>
      <c r="I1803" s="66" t="s">
        <v>432</v>
      </c>
      <c r="J1803" s="103"/>
      <c r="K1803" s="103">
        <v>0.17708333333333329</v>
      </c>
      <c r="O1803" s="103">
        <v>0.17708333333333329</v>
      </c>
      <c r="Q1803" s="103"/>
      <c r="S1803" s="102" t="s">
        <v>433</v>
      </c>
      <c r="T1803" s="102" t="s">
        <v>284</v>
      </c>
      <c r="U1803" s="102" t="s">
        <v>432</v>
      </c>
    </row>
    <row r="1804" spans="2:21">
      <c r="B1804" s="65">
        <v>45845</v>
      </c>
      <c r="C1804" s="102">
        <v>5400257926</v>
      </c>
      <c r="D1804" s="66" t="s">
        <v>494</v>
      </c>
      <c r="F1804" s="102" t="s">
        <v>277</v>
      </c>
      <c r="I1804" s="66" t="s">
        <v>432</v>
      </c>
      <c r="J1804" s="103"/>
      <c r="K1804" s="103">
        <v>0.17708333333333329</v>
      </c>
      <c r="O1804" s="103">
        <v>0.17708333333333329</v>
      </c>
      <c r="Q1804" s="103"/>
      <c r="S1804" s="102" t="s">
        <v>433</v>
      </c>
      <c r="T1804" s="102" t="s">
        <v>284</v>
      </c>
      <c r="U1804" s="102" t="s">
        <v>432</v>
      </c>
    </row>
    <row r="1805" spans="2:21">
      <c r="B1805" s="65">
        <v>45845</v>
      </c>
      <c r="C1805" s="102">
        <v>5400257568</v>
      </c>
      <c r="D1805" s="66" t="s">
        <v>454</v>
      </c>
      <c r="F1805" s="102" t="s">
        <v>77</v>
      </c>
      <c r="I1805" s="66" t="s">
        <v>432</v>
      </c>
      <c r="J1805" s="103"/>
      <c r="K1805" s="103">
        <v>0.17708333333333329</v>
      </c>
      <c r="O1805" s="103">
        <v>0.17708333333333329</v>
      </c>
      <c r="Q1805" s="103"/>
      <c r="S1805" s="102" t="s">
        <v>433</v>
      </c>
      <c r="T1805" s="102" t="s">
        <v>253</v>
      </c>
      <c r="U1805" s="102" t="s">
        <v>432</v>
      </c>
    </row>
    <row r="1806" spans="2:21">
      <c r="B1806" s="65">
        <v>45845</v>
      </c>
      <c r="C1806" s="102">
        <v>5400257568</v>
      </c>
      <c r="D1806" s="66" t="s">
        <v>455</v>
      </c>
      <c r="F1806" s="102" t="s">
        <v>78</v>
      </c>
      <c r="I1806" s="66" t="s">
        <v>432</v>
      </c>
      <c r="J1806" s="103"/>
      <c r="K1806" s="103">
        <v>0.17708333333333329</v>
      </c>
      <c r="O1806" s="103">
        <v>0.17708333333333329</v>
      </c>
      <c r="Q1806" s="103"/>
      <c r="S1806" s="102" t="s">
        <v>433</v>
      </c>
      <c r="T1806" s="102" t="s">
        <v>253</v>
      </c>
      <c r="U1806" s="102" t="s">
        <v>432</v>
      </c>
    </row>
    <row r="1807" spans="2:21">
      <c r="B1807" s="65">
        <v>45845</v>
      </c>
      <c r="C1807" s="102">
        <v>404</v>
      </c>
      <c r="D1807" s="66" t="s">
        <v>458</v>
      </c>
      <c r="F1807" s="102" t="s">
        <v>84</v>
      </c>
      <c r="I1807" s="66" t="s">
        <v>432</v>
      </c>
      <c r="J1807" s="103"/>
      <c r="K1807" s="103"/>
      <c r="O1807" s="103">
        <v>0.34375</v>
      </c>
      <c r="Q1807" s="103">
        <v>0.34375</v>
      </c>
      <c r="S1807" s="102" t="s">
        <v>433</v>
      </c>
      <c r="T1807" s="102" t="s">
        <v>22</v>
      </c>
      <c r="U1807" s="102" t="s">
        <v>432</v>
      </c>
    </row>
    <row r="1808" spans="2:21">
      <c r="B1808" s="65">
        <v>45846</v>
      </c>
      <c r="C1808" s="102">
        <v>404</v>
      </c>
      <c r="D1808" s="66" t="s">
        <v>453</v>
      </c>
      <c r="F1808" s="102" t="s">
        <v>75</v>
      </c>
      <c r="I1808" s="66" t="s">
        <v>432</v>
      </c>
      <c r="J1808" s="103"/>
      <c r="K1808" s="103"/>
      <c r="O1808" s="103">
        <v>0.16666666666666671</v>
      </c>
      <c r="P1808" s="103">
        <v>0.16666666666666671</v>
      </c>
      <c r="Q1808" s="103"/>
      <c r="S1808" s="102" t="s">
        <v>433</v>
      </c>
      <c r="T1808" s="102" t="s">
        <v>48</v>
      </c>
      <c r="U1808" s="102" t="s">
        <v>432</v>
      </c>
    </row>
    <row r="1809" spans="2:21">
      <c r="B1809" s="65">
        <v>45846</v>
      </c>
      <c r="C1809" s="102">
        <v>404</v>
      </c>
      <c r="D1809" s="66" t="s">
        <v>471</v>
      </c>
      <c r="F1809" s="102" t="s">
        <v>105</v>
      </c>
      <c r="I1809" s="66" t="s">
        <v>432</v>
      </c>
      <c r="J1809" s="103"/>
      <c r="K1809" s="103"/>
      <c r="O1809" s="103">
        <v>0.16666666666666671</v>
      </c>
      <c r="P1809" s="103">
        <v>0.16666666666666671</v>
      </c>
      <c r="Q1809" s="103"/>
      <c r="S1809" s="102" t="s">
        <v>433</v>
      </c>
      <c r="T1809" s="102" t="s">
        <v>48</v>
      </c>
      <c r="U1809" s="102" t="s">
        <v>432</v>
      </c>
    </row>
    <row r="1810" spans="2:21">
      <c r="B1810" s="65">
        <v>45846</v>
      </c>
      <c r="C1810" s="102">
        <v>404</v>
      </c>
      <c r="D1810" s="66" t="s">
        <v>479</v>
      </c>
      <c r="F1810" s="102" t="s">
        <v>115</v>
      </c>
      <c r="I1810" s="66" t="s">
        <v>432</v>
      </c>
      <c r="J1810" s="103"/>
      <c r="K1810" s="103"/>
      <c r="O1810" s="103">
        <v>0.16666666666666671</v>
      </c>
      <c r="P1810" s="103">
        <v>0.16666666666666671</v>
      </c>
      <c r="Q1810" s="103"/>
      <c r="S1810" s="102" t="s">
        <v>433</v>
      </c>
      <c r="T1810" s="102" t="s">
        <v>48</v>
      </c>
      <c r="U1810" s="102" t="s">
        <v>432</v>
      </c>
    </row>
    <row r="1811" spans="2:21">
      <c r="B1811" s="65">
        <v>45846</v>
      </c>
      <c r="C1811" s="102">
        <v>404</v>
      </c>
      <c r="D1811" s="66" t="s">
        <v>492</v>
      </c>
      <c r="F1811" s="102" t="s">
        <v>264</v>
      </c>
      <c r="I1811" s="66" t="s">
        <v>432</v>
      </c>
      <c r="J1811" s="103"/>
      <c r="K1811" s="103"/>
      <c r="O1811" s="103">
        <v>0.16666666666666671</v>
      </c>
      <c r="P1811" s="103">
        <v>0.16666666666666671</v>
      </c>
      <c r="Q1811" s="103"/>
      <c r="S1811" s="102" t="s">
        <v>433</v>
      </c>
      <c r="T1811" s="102" t="s">
        <v>48</v>
      </c>
      <c r="U1811" s="102" t="s">
        <v>432</v>
      </c>
    </row>
    <row r="1812" spans="2:21">
      <c r="B1812" s="65">
        <v>45846</v>
      </c>
      <c r="C1812" s="102">
        <v>404</v>
      </c>
      <c r="D1812" s="66" t="s">
        <v>468</v>
      </c>
      <c r="F1812" s="102" t="s">
        <v>100</v>
      </c>
      <c r="I1812" s="66" t="s">
        <v>432</v>
      </c>
      <c r="J1812" s="103"/>
      <c r="K1812" s="103"/>
      <c r="O1812" s="103">
        <v>0.16666666666666671</v>
      </c>
      <c r="P1812" s="103">
        <v>0.16666666666666671</v>
      </c>
      <c r="Q1812" s="103"/>
      <c r="S1812" s="102" t="s">
        <v>433</v>
      </c>
      <c r="T1812" s="102" t="s">
        <v>48</v>
      </c>
      <c r="U1812" s="102" t="s">
        <v>432</v>
      </c>
    </row>
    <row r="1813" spans="2:21">
      <c r="B1813" s="65">
        <v>45846</v>
      </c>
      <c r="C1813" s="102">
        <v>404</v>
      </c>
      <c r="D1813" s="66" t="s">
        <v>454</v>
      </c>
      <c r="F1813" s="102" t="s">
        <v>77</v>
      </c>
      <c r="I1813" s="66" t="s">
        <v>432</v>
      </c>
      <c r="K1813" s="103"/>
      <c r="O1813" s="103">
        <v>0.16666666666666671</v>
      </c>
      <c r="P1813" s="103">
        <v>0.16666666666666671</v>
      </c>
      <c r="Q1813" s="103"/>
      <c r="S1813" s="102" t="s">
        <v>433</v>
      </c>
      <c r="T1813" s="102" t="s">
        <v>48</v>
      </c>
      <c r="U1813" s="102" t="s">
        <v>432</v>
      </c>
    </row>
    <row r="1814" spans="2:21">
      <c r="B1814" s="65">
        <v>45846</v>
      </c>
      <c r="C1814" s="102">
        <v>404</v>
      </c>
      <c r="D1814" s="66" t="s">
        <v>455</v>
      </c>
      <c r="F1814" s="102" t="s">
        <v>78</v>
      </c>
      <c r="I1814" s="66" t="s">
        <v>432</v>
      </c>
      <c r="K1814" s="103"/>
      <c r="O1814" s="103">
        <v>0.16666666666666671</v>
      </c>
      <c r="P1814" s="103">
        <v>0.16666666666666671</v>
      </c>
      <c r="Q1814" s="103"/>
      <c r="S1814" s="102" t="s">
        <v>433</v>
      </c>
      <c r="T1814" s="102" t="s">
        <v>48</v>
      </c>
      <c r="U1814" s="102" t="s">
        <v>432</v>
      </c>
    </row>
    <row r="1815" spans="2:21">
      <c r="B1815" s="65">
        <v>45846</v>
      </c>
      <c r="C1815" s="102">
        <v>404</v>
      </c>
      <c r="D1815" s="66" t="s">
        <v>441</v>
      </c>
      <c r="F1815" s="102" t="s">
        <v>56</v>
      </c>
      <c r="I1815" s="66" t="s">
        <v>432</v>
      </c>
      <c r="K1815" s="103"/>
      <c r="O1815" s="103">
        <v>2.0833333333333329E-2</v>
      </c>
      <c r="P1815" s="103">
        <v>2.0833333333333329E-2</v>
      </c>
      <c r="Q1815" s="103"/>
      <c r="S1815" s="102" t="s">
        <v>433</v>
      </c>
      <c r="T1815" s="102" t="s">
        <v>48</v>
      </c>
      <c r="U1815" s="102" t="s">
        <v>432</v>
      </c>
    </row>
    <row r="1816" spans="2:21">
      <c r="B1816" s="65">
        <v>45846</v>
      </c>
      <c r="C1816" s="102">
        <v>404</v>
      </c>
      <c r="D1816" s="66" t="s">
        <v>439</v>
      </c>
      <c r="F1816" s="102" t="s">
        <v>54</v>
      </c>
      <c r="I1816" s="66" t="s">
        <v>432</v>
      </c>
      <c r="K1816" s="103"/>
      <c r="O1816" s="103">
        <v>0.34375</v>
      </c>
      <c r="P1816" s="103">
        <v>0.34375</v>
      </c>
      <c r="Q1816" s="103"/>
      <c r="S1816" s="102" t="s">
        <v>433</v>
      </c>
      <c r="T1816" s="102" t="s">
        <v>48</v>
      </c>
      <c r="U1816" s="102" t="s">
        <v>432</v>
      </c>
    </row>
    <row r="1817" spans="2:21">
      <c r="B1817" s="65">
        <v>45846</v>
      </c>
      <c r="C1817" s="102">
        <v>404</v>
      </c>
      <c r="D1817" s="66" t="s">
        <v>452</v>
      </c>
      <c r="F1817" s="102" t="s">
        <v>73</v>
      </c>
      <c r="I1817" s="66" t="s">
        <v>432</v>
      </c>
      <c r="J1817" s="103"/>
      <c r="K1817" s="103"/>
      <c r="O1817" s="103">
        <v>0.34375</v>
      </c>
      <c r="P1817" s="103">
        <v>0.34375</v>
      </c>
      <c r="Q1817" s="103"/>
      <c r="S1817" s="102" t="s">
        <v>433</v>
      </c>
      <c r="T1817" s="102" t="s">
        <v>53</v>
      </c>
      <c r="U1817" s="102" t="s">
        <v>432</v>
      </c>
    </row>
    <row r="1818" spans="2:21">
      <c r="B1818" s="65">
        <v>45846</v>
      </c>
      <c r="C1818" s="102">
        <v>404</v>
      </c>
      <c r="D1818" s="66" t="s">
        <v>445</v>
      </c>
      <c r="F1818" s="102" t="s">
        <v>63</v>
      </c>
      <c r="I1818" s="66" t="s">
        <v>432</v>
      </c>
      <c r="J1818" s="103"/>
      <c r="K1818" s="103"/>
      <c r="O1818" s="103">
        <v>0.34375</v>
      </c>
      <c r="P1818" s="103">
        <v>0.34375</v>
      </c>
      <c r="Q1818" s="103"/>
      <c r="S1818" s="102" t="s">
        <v>433</v>
      </c>
      <c r="T1818" s="102" t="s">
        <v>53</v>
      </c>
      <c r="U1818" s="102" t="s">
        <v>432</v>
      </c>
    </row>
    <row r="1819" spans="2:21">
      <c r="B1819" s="65">
        <v>45846</v>
      </c>
      <c r="C1819" s="102">
        <v>404</v>
      </c>
      <c r="D1819" s="66" t="s">
        <v>434</v>
      </c>
      <c r="F1819" s="102" t="s">
        <v>43</v>
      </c>
      <c r="I1819" s="66" t="s">
        <v>432</v>
      </c>
      <c r="J1819" s="103"/>
      <c r="K1819" s="103"/>
      <c r="O1819" s="103">
        <v>0.34375</v>
      </c>
      <c r="P1819" s="103">
        <v>0.34375</v>
      </c>
      <c r="Q1819" s="103"/>
      <c r="S1819" s="102" t="s">
        <v>433</v>
      </c>
      <c r="T1819" s="102" t="s">
        <v>53</v>
      </c>
      <c r="U1819" s="102" t="s">
        <v>432</v>
      </c>
    </row>
    <row r="1820" spans="2:21">
      <c r="B1820" s="65">
        <v>45846</v>
      </c>
      <c r="C1820" s="102">
        <v>404</v>
      </c>
      <c r="D1820" s="66" t="s">
        <v>461</v>
      </c>
      <c r="F1820" s="102" t="s">
        <v>88</v>
      </c>
      <c r="I1820" s="66" t="s">
        <v>432</v>
      </c>
      <c r="J1820" s="103"/>
      <c r="K1820" s="103"/>
      <c r="O1820" s="103">
        <v>0.34375</v>
      </c>
      <c r="P1820" s="103">
        <v>0.34375</v>
      </c>
      <c r="Q1820" s="103"/>
      <c r="S1820" s="102" t="s">
        <v>433</v>
      </c>
      <c r="T1820" s="102" t="s">
        <v>53</v>
      </c>
      <c r="U1820" s="102" t="s">
        <v>432</v>
      </c>
    </row>
    <row r="1821" spans="2:21">
      <c r="B1821" s="65">
        <v>45846</v>
      </c>
      <c r="C1821" s="102">
        <v>404</v>
      </c>
      <c r="D1821" s="66" t="s">
        <v>451</v>
      </c>
      <c r="F1821" s="102" t="s">
        <v>72</v>
      </c>
      <c r="I1821" s="66" t="s">
        <v>432</v>
      </c>
      <c r="K1821" s="103"/>
      <c r="N1821" s="103"/>
      <c r="O1821" s="103">
        <v>0.34375</v>
      </c>
      <c r="P1821" s="103">
        <v>0.34375</v>
      </c>
      <c r="Q1821" s="103"/>
      <c r="S1821" s="102" t="s">
        <v>433</v>
      </c>
      <c r="T1821" s="102" t="s">
        <v>53</v>
      </c>
      <c r="U1821" s="102" t="s">
        <v>432</v>
      </c>
    </row>
    <row r="1822" spans="2:21">
      <c r="B1822" s="65">
        <v>45846</v>
      </c>
      <c r="C1822" s="102">
        <v>404</v>
      </c>
      <c r="D1822" s="66" t="s">
        <v>450</v>
      </c>
      <c r="F1822" s="102" t="s">
        <v>69</v>
      </c>
      <c r="I1822" s="66" t="s">
        <v>432</v>
      </c>
      <c r="K1822" s="103"/>
      <c r="N1822" s="103"/>
      <c r="O1822" s="103">
        <v>0.34375</v>
      </c>
      <c r="P1822" s="103">
        <v>0.34375</v>
      </c>
      <c r="Q1822" s="103"/>
      <c r="S1822" s="102" t="s">
        <v>433</v>
      </c>
      <c r="T1822" s="102" t="s">
        <v>53</v>
      </c>
      <c r="U1822" s="102" t="s">
        <v>432</v>
      </c>
    </row>
    <row r="1823" spans="2:21">
      <c r="B1823" s="65">
        <v>45846</v>
      </c>
      <c r="C1823" s="102">
        <v>404</v>
      </c>
      <c r="D1823" s="66" t="s">
        <v>458</v>
      </c>
      <c r="F1823" s="102" t="s">
        <v>84</v>
      </c>
      <c r="I1823" s="66" t="s">
        <v>432</v>
      </c>
      <c r="K1823" s="103"/>
      <c r="N1823" s="103"/>
      <c r="O1823" s="103">
        <v>0.34375</v>
      </c>
      <c r="Q1823" s="103">
        <v>0.34375</v>
      </c>
      <c r="S1823" s="102" t="s">
        <v>433</v>
      </c>
      <c r="T1823" s="102" t="s">
        <v>22</v>
      </c>
      <c r="U1823" s="102" t="s">
        <v>432</v>
      </c>
    </row>
    <row r="1824" spans="2:21">
      <c r="B1824" s="65">
        <v>45846</v>
      </c>
      <c r="C1824" s="102">
        <v>404</v>
      </c>
      <c r="D1824" s="66" t="s">
        <v>473</v>
      </c>
      <c r="F1824" s="102" t="s">
        <v>108</v>
      </c>
      <c r="I1824" s="66" t="s">
        <v>432</v>
      </c>
      <c r="K1824" s="103"/>
      <c r="N1824" s="103"/>
      <c r="O1824" s="103">
        <v>0.34375</v>
      </c>
      <c r="Q1824" s="103"/>
      <c r="R1824" s="103">
        <v>0.34375</v>
      </c>
      <c r="S1824" s="102" t="s">
        <v>433</v>
      </c>
      <c r="T1824" s="102" t="s">
        <v>263</v>
      </c>
      <c r="U1824" s="102" t="s">
        <v>432</v>
      </c>
    </row>
    <row r="1825" spans="2:21">
      <c r="B1825" s="65">
        <v>45846</v>
      </c>
      <c r="C1825" s="102">
        <v>404</v>
      </c>
      <c r="D1825" s="66" t="s">
        <v>464</v>
      </c>
      <c r="F1825" s="102" t="s">
        <v>94</v>
      </c>
      <c r="I1825" s="66" t="s">
        <v>432</v>
      </c>
      <c r="K1825" s="103"/>
      <c r="N1825" s="103"/>
      <c r="O1825" s="103">
        <v>0.34375</v>
      </c>
      <c r="Q1825" s="103"/>
      <c r="R1825" s="103">
        <v>0.34375</v>
      </c>
      <c r="S1825" s="102" t="s">
        <v>433</v>
      </c>
      <c r="T1825" s="102" t="s">
        <v>263</v>
      </c>
      <c r="U1825" s="102" t="s">
        <v>432</v>
      </c>
    </row>
    <row r="1826" spans="2:21">
      <c r="B1826" s="65">
        <v>45846</v>
      </c>
      <c r="C1826" s="102">
        <v>404</v>
      </c>
      <c r="D1826" s="66" t="s">
        <v>446</v>
      </c>
      <c r="F1826" s="102" t="s">
        <v>64</v>
      </c>
      <c r="I1826" s="66" t="s">
        <v>432</v>
      </c>
      <c r="J1826" s="103"/>
      <c r="K1826" s="103"/>
      <c r="N1826" s="103"/>
      <c r="O1826" s="103">
        <v>0.34375</v>
      </c>
      <c r="P1826" s="103"/>
      <c r="R1826" s="103">
        <v>0.34375</v>
      </c>
      <c r="S1826" s="102" t="s">
        <v>433</v>
      </c>
      <c r="T1826" s="102" t="s">
        <v>263</v>
      </c>
      <c r="U1826" s="102" t="s">
        <v>432</v>
      </c>
    </row>
    <row r="1827" spans="2:21">
      <c r="B1827" s="65">
        <v>45846</v>
      </c>
      <c r="C1827" s="102">
        <v>404</v>
      </c>
      <c r="D1827" s="66" t="s">
        <v>467</v>
      </c>
      <c r="F1827" s="102" t="s">
        <v>99</v>
      </c>
      <c r="I1827" s="66" t="s">
        <v>432</v>
      </c>
      <c r="J1827" s="103"/>
      <c r="K1827" s="103"/>
      <c r="N1827" s="103"/>
      <c r="O1827" s="103">
        <v>0.34375</v>
      </c>
      <c r="P1827" s="103"/>
      <c r="R1827" s="103">
        <v>0.34375</v>
      </c>
      <c r="S1827" s="102" t="s">
        <v>433</v>
      </c>
      <c r="T1827" s="102" t="s">
        <v>263</v>
      </c>
      <c r="U1827" s="102" t="s">
        <v>432</v>
      </c>
    </row>
    <row r="1828" spans="2:21">
      <c r="B1828" s="65">
        <v>45846</v>
      </c>
      <c r="C1828" s="102">
        <v>404</v>
      </c>
      <c r="D1828" s="66" t="s">
        <v>460</v>
      </c>
      <c r="F1828" s="102" t="s">
        <v>87</v>
      </c>
      <c r="I1828" s="66" t="s">
        <v>432</v>
      </c>
      <c r="J1828" s="103"/>
      <c r="K1828" s="103"/>
      <c r="N1828" s="103"/>
      <c r="O1828" s="103">
        <v>0.34375</v>
      </c>
      <c r="P1828" s="103"/>
      <c r="R1828" s="103">
        <v>0.34375</v>
      </c>
      <c r="S1828" s="102" t="s">
        <v>433</v>
      </c>
      <c r="T1828" s="102" t="s">
        <v>263</v>
      </c>
      <c r="U1828" s="102" t="s">
        <v>432</v>
      </c>
    </row>
    <row r="1829" spans="2:21">
      <c r="B1829" s="65">
        <v>45846</v>
      </c>
      <c r="C1829" s="102">
        <v>404</v>
      </c>
      <c r="D1829" s="66" t="s">
        <v>457</v>
      </c>
      <c r="F1829" s="102" t="s">
        <v>82</v>
      </c>
      <c r="I1829" s="66" t="s">
        <v>432</v>
      </c>
      <c r="J1829" s="103"/>
      <c r="K1829" s="103"/>
      <c r="N1829" s="103"/>
      <c r="O1829" s="103">
        <v>0.34375</v>
      </c>
      <c r="P1829" s="103"/>
      <c r="R1829" s="103">
        <v>0.34375</v>
      </c>
      <c r="S1829" s="102" t="s">
        <v>433</v>
      </c>
      <c r="T1829" s="102" t="s">
        <v>263</v>
      </c>
      <c r="U1829" s="102" t="s">
        <v>432</v>
      </c>
    </row>
    <row r="1830" spans="2:21">
      <c r="B1830" s="65">
        <v>45846</v>
      </c>
      <c r="C1830" s="102">
        <v>404</v>
      </c>
      <c r="D1830" s="66" t="s">
        <v>470</v>
      </c>
      <c r="F1830" s="102" t="s">
        <v>103</v>
      </c>
      <c r="I1830" s="66" t="s">
        <v>432</v>
      </c>
      <c r="J1830" s="103"/>
      <c r="K1830" s="103"/>
      <c r="N1830" s="103"/>
      <c r="O1830" s="103">
        <v>0.34375</v>
      </c>
      <c r="P1830" s="103"/>
      <c r="R1830" s="103">
        <v>0.34375</v>
      </c>
      <c r="S1830" s="102" t="s">
        <v>433</v>
      </c>
      <c r="T1830" s="102" t="s">
        <v>263</v>
      </c>
      <c r="U1830" s="102" t="s">
        <v>432</v>
      </c>
    </row>
    <row r="1831" spans="2:21">
      <c r="B1831" s="65">
        <v>45846</v>
      </c>
      <c r="C1831" s="102">
        <v>404</v>
      </c>
      <c r="D1831" s="66" t="s">
        <v>462</v>
      </c>
      <c r="F1831" s="102" t="s">
        <v>89</v>
      </c>
      <c r="I1831" s="66" t="s">
        <v>432</v>
      </c>
      <c r="J1831" s="103"/>
      <c r="K1831" s="103"/>
      <c r="N1831" s="103"/>
      <c r="O1831" s="103">
        <v>0.34375</v>
      </c>
      <c r="P1831" s="103"/>
      <c r="R1831" s="103">
        <v>0.34375</v>
      </c>
      <c r="S1831" s="102" t="s">
        <v>433</v>
      </c>
      <c r="T1831" s="102" t="s">
        <v>263</v>
      </c>
      <c r="U1831" s="102" t="s">
        <v>432</v>
      </c>
    </row>
    <row r="1832" spans="2:21">
      <c r="B1832" s="65">
        <v>45846</v>
      </c>
      <c r="C1832" s="102">
        <v>404</v>
      </c>
      <c r="D1832" s="66" t="s">
        <v>465</v>
      </c>
      <c r="F1832" s="102" t="s">
        <v>96</v>
      </c>
      <c r="I1832" s="66" t="s">
        <v>432</v>
      </c>
      <c r="J1832" s="103"/>
      <c r="K1832" s="103"/>
      <c r="N1832" s="103"/>
      <c r="O1832" s="103">
        <v>0.34375</v>
      </c>
      <c r="Q1832" s="103"/>
      <c r="R1832" s="103">
        <v>0.34375</v>
      </c>
      <c r="S1832" s="102" t="s">
        <v>433</v>
      </c>
      <c r="T1832" s="102" t="s">
        <v>263</v>
      </c>
      <c r="U1832" s="102" t="s">
        <v>432</v>
      </c>
    </row>
    <row r="1833" spans="2:21">
      <c r="B1833" s="65">
        <v>45846</v>
      </c>
      <c r="C1833" s="102">
        <v>404</v>
      </c>
      <c r="D1833" s="66" t="s">
        <v>449</v>
      </c>
      <c r="F1833" s="102" t="s">
        <v>68</v>
      </c>
      <c r="I1833" s="66" t="s">
        <v>432</v>
      </c>
      <c r="J1833" s="103"/>
      <c r="K1833" s="103"/>
      <c r="N1833" s="103"/>
      <c r="O1833" s="103">
        <v>0.34375</v>
      </c>
      <c r="Q1833" s="103"/>
      <c r="R1833" s="103">
        <v>0.34375</v>
      </c>
      <c r="S1833" s="102" t="s">
        <v>433</v>
      </c>
      <c r="T1833" s="102" t="s">
        <v>263</v>
      </c>
      <c r="U1833" s="102" t="s">
        <v>432</v>
      </c>
    </row>
    <row r="1834" spans="2:21">
      <c r="B1834" s="65">
        <v>45846</v>
      </c>
      <c r="C1834" s="102">
        <v>404</v>
      </c>
      <c r="D1834" s="66" t="s">
        <v>438</v>
      </c>
      <c r="F1834" s="102" t="s">
        <v>52</v>
      </c>
      <c r="I1834" s="66" t="s">
        <v>432</v>
      </c>
      <c r="J1834" s="103"/>
      <c r="K1834" s="103"/>
      <c r="N1834" s="103"/>
      <c r="O1834" s="103">
        <v>0.34375</v>
      </c>
      <c r="Q1834" s="103"/>
      <c r="R1834" s="103">
        <v>0.34375</v>
      </c>
      <c r="S1834" s="102" t="s">
        <v>433</v>
      </c>
      <c r="T1834" s="102" t="s">
        <v>263</v>
      </c>
      <c r="U1834" s="102" t="s">
        <v>432</v>
      </c>
    </row>
    <row r="1835" spans="2:21">
      <c r="B1835" s="65">
        <v>45846</v>
      </c>
      <c r="C1835" s="102">
        <v>404</v>
      </c>
      <c r="D1835" s="66" t="s">
        <v>431</v>
      </c>
      <c r="F1835" s="102" t="s">
        <v>42</v>
      </c>
      <c r="I1835" s="66" t="s">
        <v>432</v>
      </c>
      <c r="J1835" s="103"/>
      <c r="K1835" s="103"/>
      <c r="N1835" s="103"/>
      <c r="O1835" s="103">
        <v>0.34375</v>
      </c>
      <c r="Q1835" s="103"/>
      <c r="R1835" s="103">
        <v>0.34375</v>
      </c>
      <c r="S1835" s="102" t="s">
        <v>433</v>
      </c>
      <c r="T1835" s="102" t="s">
        <v>263</v>
      </c>
      <c r="U1835" s="102" t="s">
        <v>432</v>
      </c>
    </row>
    <row r="1836" spans="2:21">
      <c r="B1836" s="65">
        <v>45846</v>
      </c>
      <c r="C1836" s="102">
        <v>404</v>
      </c>
      <c r="D1836" s="66" t="s">
        <v>442</v>
      </c>
      <c r="F1836" s="102" t="s">
        <v>57</v>
      </c>
      <c r="I1836" s="66" t="s">
        <v>432</v>
      </c>
      <c r="J1836" s="103"/>
      <c r="K1836" s="103"/>
      <c r="N1836" s="103"/>
      <c r="O1836" s="103">
        <v>0.34375</v>
      </c>
      <c r="R1836" s="103">
        <v>0.34375</v>
      </c>
      <c r="S1836" s="102" t="s">
        <v>433</v>
      </c>
      <c r="T1836" s="102" t="s">
        <v>263</v>
      </c>
      <c r="U1836" s="102" t="s">
        <v>432</v>
      </c>
    </row>
    <row r="1837" spans="2:21">
      <c r="B1837" s="65">
        <v>45846</v>
      </c>
      <c r="C1837" s="102">
        <v>404</v>
      </c>
      <c r="D1837" s="66" t="s">
        <v>494</v>
      </c>
      <c r="F1837" s="102" t="s">
        <v>277</v>
      </c>
      <c r="I1837" s="66" t="s">
        <v>432</v>
      </c>
      <c r="J1837" s="103"/>
      <c r="K1837" s="103"/>
      <c r="N1837" s="103"/>
      <c r="O1837" s="103">
        <v>0.34375</v>
      </c>
      <c r="R1837" s="103">
        <v>0.34375</v>
      </c>
      <c r="S1837" s="102" t="s">
        <v>433</v>
      </c>
      <c r="T1837" s="102" t="s">
        <v>263</v>
      </c>
      <c r="U1837" s="102" t="s">
        <v>432</v>
      </c>
    </row>
    <row r="1838" spans="2:21">
      <c r="B1838" s="65">
        <v>45846</v>
      </c>
      <c r="C1838" s="102">
        <v>5400257568</v>
      </c>
      <c r="D1838" s="66" t="s">
        <v>454</v>
      </c>
      <c r="F1838" s="102" t="s">
        <v>77</v>
      </c>
      <c r="I1838" s="66" t="s">
        <v>432</v>
      </c>
      <c r="J1838" s="103"/>
      <c r="K1838" s="103">
        <v>0.17708333333333329</v>
      </c>
      <c r="N1838" s="103"/>
      <c r="O1838" s="103">
        <v>0.17708333333333329</v>
      </c>
      <c r="S1838" s="102" t="s">
        <v>433</v>
      </c>
      <c r="T1838" s="102" t="s">
        <v>253</v>
      </c>
      <c r="U1838" s="102" t="s">
        <v>432</v>
      </c>
    </row>
    <row r="1839" spans="2:21">
      <c r="B1839" s="65">
        <v>45846</v>
      </c>
      <c r="C1839" s="102">
        <v>5400257568</v>
      </c>
      <c r="D1839" s="66" t="s">
        <v>455</v>
      </c>
      <c r="F1839" s="102" t="s">
        <v>78</v>
      </c>
      <c r="I1839" s="66" t="s">
        <v>432</v>
      </c>
      <c r="J1839" s="103"/>
      <c r="K1839" s="103">
        <v>0.17708333333333329</v>
      </c>
      <c r="N1839" s="103"/>
      <c r="O1839" s="103">
        <v>0.17708333333333329</v>
      </c>
      <c r="S1839" s="102" t="s">
        <v>433</v>
      </c>
      <c r="T1839" s="102" t="s">
        <v>253</v>
      </c>
      <c r="U1839" s="102" t="s">
        <v>432</v>
      </c>
    </row>
    <row r="1840" spans="2:21">
      <c r="B1840" s="65">
        <v>45846</v>
      </c>
      <c r="C1840" s="102">
        <v>5400257687</v>
      </c>
      <c r="D1840" s="66" t="s">
        <v>443</v>
      </c>
      <c r="F1840" s="102" t="s">
        <v>58</v>
      </c>
      <c r="I1840" s="66" t="s">
        <v>432</v>
      </c>
      <c r="J1840" s="103"/>
      <c r="K1840" s="103">
        <v>0.34375</v>
      </c>
      <c r="N1840" s="103"/>
      <c r="O1840" s="103">
        <v>0.34375</v>
      </c>
      <c r="S1840" s="102" t="s">
        <v>433</v>
      </c>
      <c r="T1840" s="102" t="s">
        <v>279</v>
      </c>
      <c r="U1840" s="102" t="s">
        <v>432</v>
      </c>
    </row>
    <row r="1841" spans="2:21">
      <c r="B1841" s="65">
        <v>45846</v>
      </c>
      <c r="C1841" s="102">
        <v>5400257687</v>
      </c>
      <c r="D1841" s="66" t="s">
        <v>444</v>
      </c>
      <c r="F1841" s="102" t="s">
        <v>59</v>
      </c>
      <c r="I1841" s="66" t="s">
        <v>432</v>
      </c>
      <c r="J1841" s="103"/>
      <c r="K1841" s="103">
        <v>0.34375</v>
      </c>
      <c r="N1841" s="103"/>
      <c r="O1841" s="103">
        <v>0.34375</v>
      </c>
      <c r="S1841" s="102" t="s">
        <v>433</v>
      </c>
      <c r="T1841" s="102" t="s">
        <v>279</v>
      </c>
      <c r="U1841" s="102" t="s">
        <v>432</v>
      </c>
    </row>
    <row r="1842" spans="2:21">
      <c r="B1842" s="65">
        <v>45846</v>
      </c>
      <c r="C1842" s="102">
        <v>5400257687</v>
      </c>
      <c r="D1842" s="66" t="s">
        <v>453</v>
      </c>
      <c r="F1842" s="102" t="s">
        <v>75</v>
      </c>
      <c r="I1842" s="66" t="s">
        <v>432</v>
      </c>
      <c r="J1842" s="103"/>
      <c r="K1842" s="103">
        <v>0.17708333333333329</v>
      </c>
      <c r="N1842" s="103"/>
      <c r="O1842" s="103">
        <v>0.17708333333333329</v>
      </c>
      <c r="S1842" s="102" t="s">
        <v>433</v>
      </c>
      <c r="T1842" s="102" t="s">
        <v>279</v>
      </c>
      <c r="U1842" s="102" t="s">
        <v>432</v>
      </c>
    </row>
    <row r="1843" spans="2:21">
      <c r="B1843" s="65">
        <v>45846</v>
      </c>
      <c r="C1843" s="102">
        <v>5400257687</v>
      </c>
      <c r="D1843" s="66" t="s">
        <v>479</v>
      </c>
      <c r="F1843" s="102" t="s">
        <v>115</v>
      </c>
      <c r="I1843" s="66" t="s">
        <v>432</v>
      </c>
      <c r="J1843" s="103"/>
      <c r="K1843" s="103">
        <v>0.17708333333333329</v>
      </c>
      <c r="N1843" s="103"/>
      <c r="O1843" s="103">
        <v>0.17708333333333329</v>
      </c>
      <c r="S1843" s="102" t="s">
        <v>433</v>
      </c>
      <c r="T1843" s="102" t="s">
        <v>279</v>
      </c>
      <c r="U1843" s="102" t="s">
        <v>432</v>
      </c>
    </row>
    <row r="1844" spans="2:21">
      <c r="B1844" s="65">
        <v>45846</v>
      </c>
      <c r="C1844" s="102">
        <v>5400256074</v>
      </c>
      <c r="D1844" s="66" t="s">
        <v>485</v>
      </c>
      <c r="F1844" s="102" t="s">
        <v>155</v>
      </c>
      <c r="I1844" s="66" t="s">
        <v>432</v>
      </c>
      <c r="J1844" s="103"/>
      <c r="K1844" s="103">
        <v>8.3333333333333329E-2</v>
      </c>
      <c r="N1844" s="103"/>
      <c r="O1844" s="103">
        <v>8.3333333333333329E-2</v>
      </c>
      <c r="S1844" s="102" t="s">
        <v>433</v>
      </c>
      <c r="T1844" s="102" t="s">
        <v>256</v>
      </c>
      <c r="U1844" s="102" t="s">
        <v>432</v>
      </c>
    </row>
    <row r="1845" spans="2:21">
      <c r="B1845" s="65">
        <v>45846</v>
      </c>
      <c r="C1845" s="102">
        <v>5400256987</v>
      </c>
      <c r="D1845" s="66" t="s">
        <v>485</v>
      </c>
      <c r="F1845" s="102" t="s">
        <v>155</v>
      </c>
      <c r="I1845" s="66" t="s">
        <v>432</v>
      </c>
      <c r="J1845" s="103"/>
      <c r="K1845" s="103">
        <v>0.16666666666666671</v>
      </c>
      <c r="N1845" s="103"/>
      <c r="O1845" s="103">
        <v>0.16666666666666671</v>
      </c>
      <c r="S1845" s="102" t="s">
        <v>433</v>
      </c>
      <c r="T1845" s="102" t="s">
        <v>285</v>
      </c>
      <c r="U1845" s="102" t="s">
        <v>432</v>
      </c>
    </row>
    <row r="1846" spans="2:21">
      <c r="B1846" s="65">
        <v>45846</v>
      </c>
      <c r="C1846" s="102">
        <v>5400250282</v>
      </c>
      <c r="D1846" s="66" t="s">
        <v>475</v>
      </c>
      <c r="F1846" s="102" t="s">
        <v>110</v>
      </c>
      <c r="I1846" s="66" t="s">
        <v>432</v>
      </c>
      <c r="J1846" s="103"/>
      <c r="K1846" s="103">
        <v>0.17708333333333329</v>
      </c>
      <c r="O1846" s="103">
        <v>0.17708333333333329</v>
      </c>
      <c r="P1846" s="103"/>
      <c r="S1846" s="102" t="s">
        <v>433</v>
      </c>
      <c r="T1846" s="102" t="s">
        <v>237</v>
      </c>
      <c r="U1846" s="102" t="s">
        <v>432</v>
      </c>
    </row>
    <row r="1847" spans="2:21">
      <c r="B1847" s="65">
        <v>45846</v>
      </c>
      <c r="C1847" s="102">
        <v>5400250282</v>
      </c>
      <c r="D1847" s="66" t="s">
        <v>485</v>
      </c>
      <c r="F1847" s="102" t="s">
        <v>155</v>
      </c>
      <c r="I1847" s="66" t="s">
        <v>432</v>
      </c>
      <c r="J1847" s="103"/>
      <c r="K1847" s="103">
        <v>9.375E-2</v>
      </c>
      <c r="O1847" s="103">
        <v>9.375E-2</v>
      </c>
      <c r="P1847" s="103"/>
      <c r="S1847" s="102" t="s">
        <v>433</v>
      </c>
      <c r="T1847" s="102" t="s">
        <v>237</v>
      </c>
      <c r="U1847" s="102" t="s">
        <v>432</v>
      </c>
    </row>
    <row r="1848" spans="2:21">
      <c r="B1848" s="65">
        <v>45846</v>
      </c>
      <c r="C1848" s="102">
        <v>5400251870</v>
      </c>
      <c r="D1848" s="66" t="s">
        <v>471</v>
      </c>
      <c r="F1848" s="102" t="s">
        <v>105</v>
      </c>
      <c r="I1848" s="66" t="s">
        <v>432</v>
      </c>
      <c r="J1848" s="103"/>
      <c r="K1848" s="103">
        <v>0.17708333333333329</v>
      </c>
      <c r="O1848" s="103">
        <v>0.17708333333333329</v>
      </c>
      <c r="P1848" s="103"/>
      <c r="S1848" s="102" t="s">
        <v>433</v>
      </c>
      <c r="T1848" s="102" t="s">
        <v>283</v>
      </c>
      <c r="U1848" s="102" t="s">
        <v>432</v>
      </c>
    </row>
    <row r="1849" spans="2:21">
      <c r="B1849" s="65">
        <v>45846</v>
      </c>
      <c r="C1849" s="102">
        <v>5400251870</v>
      </c>
      <c r="D1849" s="66" t="s">
        <v>492</v>
      </c>
      <c r="F1849" s="102" t="s">
        <v>264</v>
      </c>
      <c r="I1849" s="66" t="s">
        <v>432</v>
      </c>
      <c r="J1849" s="103"/>
      <c r="K1849" s="103">
        <v>0.17708333333333329</v>
      </c>
      <c r="O1849" s="103">
        <v>0.17708333333333329</v>
      </c>
      <c r="P1849" s="103"/>
      <c r="S1849" s="102" t="s">
        <v>433</v>
      </c>
      <c r="T1849" s="102" t="s">
        <v>283</v>
      </c>
      <c r="U1849" s="102" t="s">
        <v>432</v>
      </c>
    </row>
    <row r="1850" spans="2:21">
      <c r="B1850" s="65">
        <v>45846</v>
      </c>
      <c r="C1850" s="102">
        <v>5400261346</v>
      </c>
      <c r="D1850" s="66" t="s">
        <v>453</v>
      </c>
      <c r="F1850" s="102" t="s">
        <v>75</v>
      </c>
      <c r="I1850" s="66" t="s">
        <v>432</v>
      </c>
      <c r="J1850" s="103"/>
      <c r="K1850" s="103">
        <v>8.3333333333333329E-2</v>
      </c>
      <c r="O1850" s="103">
        <v>8.3333333333333329E-2</v>
      </c>
      <c r="P1850" s="103"/>
      <c r="S1850" s="102" t="s">
        <v>433</v>
      </c>
      <c r="T1850" s="102" t="s">
        <v>286</v>
      </c>
      <c r="U1850" s="102" t="s">
        <v>432</v>
      </c>
    </row>
    <row r="1851" spans="2:21">
      <c r="B1851" s="65">
        <v>45846</v>
      </c>
      <c r="C1851" s="102">
        <v>5400261346</v>
      </c>
      <c r="D1851" s="66" t="s">
        <v>479</v>
      </c>
      <c r="F1851" s="102" t="s">
        <v>115</v>
      </c>
      <c r="I1851" s="66" t="s">
        <v>432</v>
      </c>
      <c r="J1851" s="103"/>
      <c r="K1851" s="103">
        <v>8.3333333333333329E-2</v>
      </c>
      <c r="O1851" s="103">
        <v>8.3333333333333329E-2</v>
      </c>
      <c r="P1851" s="103"/>
      <c r="S1851" s="102" t="s">
        <v>433</v>
      </c>
      <c r="T1851" s="102" t="s">
        <v>286</v>
      </c>
      <c r="U1851" s="102" t="s">
        <v>432</v>
      </c>
    </row>
    <row r="1852" spans="2:21">
      <c r="B1852" s="65">
        <v>45846</v>
      </c>
      <c r="C1852" s="102">
        <v>5400257237</v>
      </c>
      <c r="D1852" s="66" t="s">
        <v>469</v>
      </c>
      <c r="F1852" s="102" t="s">
        <v>102</v>
      </c>
      <c r="I1852" s="66" t="s">
        <v>432</v>
      </c>
      <c r="J1852" s="103"/>
      <c r="K1852" s="103">
        <v>8.3333333333333329E-2</v>
      </c>
      <c r="O1852" s="103">
        <v>8.3333333333333329E-2</v>
      </c>
      <c r="P1852" s="103"/>
      <c r="S1852" s="102" t="s">
        <v>433</v>
      </c>
      <c r="T1852" s="102" t="s">
        <v>260</v>
      </c>
      <c r="U1852" s="102" t="s">
        <v>432</v>
      </c>
    </row>
    <row r="1853" spans="2:21">
      <c r="B1853" s="65">
        <v>45846</v>
      </c>
      <c r="C1853" s="102">
        <v>5400257237</v>
      </c>
      <c r="D1853" s="66" t="s">
        <v>468</v>
      </c>
      <c r="F1853" s="102" t="s">
        <v>100</v>
      </c>
      <c r="I1853" s="66" t="s">
        <v>432</v>
      </c>
      <c r="J1853" s="103"/>
      <c r="K1853" s="103">
        <v>8.3333333333333329E-2</v>
      </c>
      <c r="O1853" s="103">
        <v>8.3333333333333329E-2</v>
      </c>
      <c r="P1853" s="103"/>
      <c r="S1853" s="102" t="s">
        <v>433</v>
      </c>
      <c r="T1853" s="102" t="s">
        <v>260</v>
      </c>
      <c r="U1853" s="102" t="s">
        <v>432</v>
      </c>
    </row>
    <row r="1854" spans="2:21">
      <c r="B1854" s="65">
        <v>45846</v>
      </c>
      <c r="C1854" s="102">
        <v>5400257237</v>
      </c>
      <c r="D1854" s="66" t="s">
        <v>472</v>
      </c>
      <c r="F1854" s="102" t="s">
        <v>107</v>
      </c>
      <c r="I1854" s="66" t="s">
        <v>432</v>
      </c>
      <c r="J1854" s="103"/>
      <c r="K1854" s="103">
        <v>8.3333333333333329E-2</v>
      </c>
      <c r="O1854" s="103">
        <v>8.3333333333333329E-2</v>
      </c>
      <c r="P1854" s="103"/>
      <c r="S1854" s="102" t="s">
        <v>433</v>
      </c>
      <c r="T1854" s="102" t="s">
        <v>260</v>
      </c>
      <c r="U1854" s="102" t="s">
        <v>432</v>
      </c>
    </row>
    <row r="1855" spans="2:21">
      <c r="B1855" s="65">
        <v>45846</v>
      </c>
      <c r="C1855" s="102">
        <v>404</v>
      </c>
      <c r="D1855" s="66" t="s">
        <v>472</v>
      </c>
      <c r="F1855" s="102" t="s">
        <v>107</v>
      </c>
      <c r="I1855" s="66" t="s">
        <v>432</v>
      </c>
      <c r="J1855" s="103">
        <v>4.1666666666666657E-2</v>
      </c>
      <c r="K1855" s="103"/>
      <c r="O1855" s="103">
        <v>4.1666666666666657E-2</v>
      </c>
      <c r="P1855" s="103"/>
      <c r="S1855" s="102" t="s">
        <v>433</v>
      </c>
      <c r="T1855" s="102" t="s">
        <v>62</v>
      </c>
      <c r="U1855" s="102" t="s">
        <v>432</v>
      </c>
    </row>
    <row r="1856" spans="2:21">
      <c r="B1856" s="65">
        <v>45846</v>
      </c>
      <c r="C1856" s="102">
        <v>5400257235</v>
      </c>
      <c r="D1856" s="66" t="s">
        <v>469</v>
      </c>
      <c r="F1856" s="102" t="s">
        <v>102</v>
      </c>
      <c r="I1856" s="66" t="s">
        <v>432</v>
      </c>
      <c r="J1856" s="103"/>
      <c r="K1856" s="103">
        <v>9.375E-2</v>
      </c>
      <c r="O1856" s="103">
        <v>9.375E-2</v>
      </c>
      <c r="P1856" s="103"/>
      <c r="S1856" s="102" t="s">
        <v>433</v>
      </c>
      <c r="T1856" s="102" t="s">
        <v>262</v>
      </c>
      <c r="U1856" s="102" t="s">
        <v>432</v>
      </c>
    </row>
    <row r="1857" spans="2:21">
      <c r="B1857" s="65">
        <v>45846</v>
      </c>
      <c r="C1857" s="102">
        <v>5400257235</v>
      </c>
      <c r="D1857" s="66" t="s">
        <v>468</v>
      </c>
      <c r="F1857" s="102" t="s">
        <v>100</v>
      </c>
      <c r="I1857" s="66" t="s">
        <v>432</v>
      </c>
      <c r="J1857" s="103"/>
      <c r="K1857" s="103">
        <v>9.375E-2</v>
      </c>
      <c r="O1857" s="103">
        <v>9.375E-2</v>
      </c>
      <c r="P1857" s="103"/>
      <c r="S1857" s="102" t="s">
        <v>433</v>
      </c>
      <c r="T1857" s="102" t="s">
        <v>262</v>
      </c>
      <c r="U1857" s="102" t="s">
        <v>432</v>
      </c>
    </row>
    <row r="1858" spans="2:21">
      <c r="B1858" s="65">
        <v>45846</v>
      </c>
      <c r="C1858" s="102">
        <v>5400257235</v>
      </c>
      <c r="D1858" s="66" t="s">
        <v>469</v>
      </c>
      <c r="F1858" s="102" t="s">
        <v>102</v>
      </c>
      <c r="I1858" s="66" t="s">
        <v>432</v>
      </c>
      <c r="J1858" s="103"/>
      <c r="K1858" s="103">
        <v>0.16666666666666671</v>
      </c>
      <c r="O1858" s="103">
        <v>0.16666666666666671</v>
      </c>
      <c r="P1858" s="103"/>
      <c r="S1858" s="102" t="s">
        <v>433</v>
      </c>
      <c r="T1858" s="102" t="s">
        <v>262</v>
      </c>
      <c r="U1858" s="102" t="s">
        <v>432</v>
      </c>
    </row>
    <row r="1859" spans="2:21">
      <c r="B1859" s="65">
        <v>45846</v>
      </c>
      <c r="C1859" s="102">
        <v>5400257235</v>
      </c>
      <c r="D1859" s="66" t="s">
        <v>472</v>
      </c>
      <c r="F1859" s="102" t="s">
        <v>107</v>
      </c>
      <c r="I1859" s="66" t="s">
        <v>432</v>
      </c>
      <c r="J1859" s="103"/>
      <c r="K1859" s="103">
        <v>0.16666666666666671</v>
      </c>
      <c r="O1859" s="103">
        <v>0.16666666666666671</v>
      </c>
      <c r="P1859" s="103"/>
      <c r="S1859" s="102" t="s">
        <v>433</v>
      </c>
      <c r="T1859" s="102" t="s">
        <v>262</v>
      </c>
      <c r="U1859" s="102" t="s">
        <v>432</v>
      </c>
    </row>
    <row r="1860" spans="2:21">
      <c r="B1860" s="65">
        <v>45846</v>
      </c>
      <c r="C1860" s="102">
        <v>404</v>
      </c>
      <c r="D1860" s="66" t="s">
        <v>472</v>
      </c>
      <c r="F1860" s="102" t="s">
        <v>107</v>
      </c>
      <c r="I1860" s="66" t="s">
        <v>432</v>
      </c>
      <c r="J1860" s="103">
        <v>4.1666666666666657E-2</v>
      </c>
      <c r="K1860" s="103"/>
      <c r="O1860" s="103">
        <v>4.1666666666666657E-2</v>
      </c>
      <c r="P1860" s="103"/>
      <c r="S1860" s="102" t="s">
        <v>433</v>
      </c>
      <c r="T1860" s="102" t="s">
        <v>62</v>
      </c>
      <c r="U1860" s="102" t="s">
        <v>432</v>
      </c>
    </row>
    <row r="1861" spans="2:21">
      <c r="B1861" s="65">
        <v>45846</v>
      </c>
      <c r="C1861" s="102">
        <v>404</v>
      </c>
      <c r="D1861" s="66" t="s">
        <v>472</v>
      </c>
      <c r="F1861" s="102" t="s">
        <v>107</v>
      </c>
      <c r="I1861" s="66" t="s">
        <v>432</v>
      </c>
      <c r="J1861" s="103">
        <v>9.375E-2</v>
      </c>
      <c r="K1861" s="103"/>
      <c r="O1861" s="103">
        <v>9.375E-2</v>
      </c>
      <c r="Q1861" s="103"/>
      <c r="S1861" s="102" t="s">
        <v>433</v>
      </c>
      <c r="T1861" s="102" t="s">
        <v>62</v>
      </c>
      <c r="U1861" s="102" t="s">
        <v>432</v>
      </c>
    </row>
    <row r="1862" spans="2:21">
      <c r="B1862" s="65">
        <v>45846</v>
      </c>
      <c r="C1862" s="102">
        <v>404</v>
      </c>
      <c r="D1862" s="66" t="s">
        <v>485</v>
      </c>
      <c r="F1862" s="102" t="s">
        <v>155</v>
      </c>
      <c r="I1862" s="66" t="s">
        <v>432</v>
      </c>
      <c r="J1862" s="103">
        <v>4.1666666666666657E-2</v>
      </c>
      <c r="K1862" s="103"/>
      <c r="O1862" s="103">
        <v>4.1666666666666657E-2</v>
      </c>
      <c r="Q1862" s="103"/>
      <c r="S1862" s="102" t="s">
        <v>433</v>
      </c>
      <c r="T1862" s="102" t="s">
        <v>62</v>
      </c>
      <c r="U1862" s="102" t="s">
        <v>432</v>
      </c>
    </row>
    <row r="1863" spans="2:21">
      <c r="B1863" s="65">
        <v>45846</v>
      </c>
      <c r="C1863" s="102" t="s">
        <v>294</v>
      </c>
      <c r="D1863" s="66" t="s">
        <v>478</v>
      </c>
      <c r="F1863" s="102" t="s">
        <v>114</v>
      </c>
      <c r="I1863" s="66" t="s">
        <v>432</v>
      </c>
      <c r="J1863" s="103"/>
      <c r="K1863" s="103">
        <v>0.34375</v>
      </c>
      <c r="O1863" s="103">
        <v>0.34375</v>
      </c>
      <c r="Q1863" s="103"/>
      <c r="S1863" s="102" t="s">
        <v>433</v>
      </c>
      <c r="T1863" s="102" t="s">
        <v>156</v>
      </c>
      <c r="U1863" s="102" t="s">
        <v>432</v>
      </c>
    </row>
    <row r="1864" spans="2:21">
      <c r="B1864" s="65">
        <v>45846</v>
      </c>
      <c r="C1864" s="102">
        <v>404</v>
      </c>
      <c r="D1864" s="66" t="s">
        <v>474</v>
      </c>
      <c r="F1864" s="102" t="s">
        <v>109</v>
      </c>
      <c r="I1864" s="66" t="s">
        <v>432</v>
      </c>
      <c r="J1864" s="103">
        <v>0.34375</v>
      </c>
      <c r="K1864" s="103"/>
      <c r="M1864" s="103">
        <v>2.0833333333333329E-2</v>
      </c>
      <c r="O1864" s="103">
        <v>0.36458333333333331</v>
      </c>
      <c r="S1864" s="102" t="s">
        <v>433</v>
      </c>
      <c r="T1864" s="102" t="s">
        <v>62</v>
      </c>
      <c r="U1864" s="102" t="s">
        <v>432</v>
      </c>
    </row>
    <row r="1865" spans="2:21">
      <c r="B1865" s="65">
        <v>45846</v>
      </c>
      <c r="C1865" s="102">
        <v>404</v>
      </c>
      <c r="D1865" s="66" t="s">
        <v>436</v>
      </c>
      <c r="F1865" s="102" t="s">
        <v>50</v>
      </c>
      <c r="I1865" s="66" t="s">
        <v>432</v>
      </c>
      <c r="J1865" s="103">
        <v>0.34375</v>
      </c>
      <c r="K1865" s="103"/>
      <c r="O1865" s="103">
        <v>0.34375</v>
      </c>
      <c r="S1865" s="102" t="s">
        <v>433</v>
      </c>
      <c r="T1865" s="102" t="s">
        <v>62</v>
      </c>
      <c r="U1865" s="102" t="s">
        <v>432</v>
      </c>
    </row>
    <row r="1866" spans="2:21">
      <c r="B1866" s="65">
        <v>45846</v>
      </c>
      <c r="C1866" s="102">
        <v>404</v>
      </c>
      <c r="D1866" s="66" t="s">
        <v>477</v>
      </c>
      <c r="F1866" s="102" t="s">
        <v>113</v>
      </c>
      <c r="I1866" s="66" t="s">
        <v>432</v>
      </c>
      <c r="J1866" s="103">
        <v>0.34375</v>
      </c>
      <c r="K1866" s="103"/>
      <c r="O1866" s="103">
        <v>0.34375</v>
      </c>
      <c r="S1866" s="102" t="s">
        <v>433</v>
      </c>
      <c r="T1866" s="102" t="s">
        <v>62</v>
      </c>
      <c r="U1866" s="102" t="s">
        <v>432</v>
      </c>
    </row>
    <row r="1867" spans="2:21">
      <c r="B1867" s="65">
        <v>45846</v>
      </c>
      <c r="C1867" s="102">
        <v>404</v>
      </c>
      <c r="D1867" s="66" t="s">
        <v>441</v>
      </c>
      <c r="F1867" s="102" t="s">
        <v>56</v>
      </c>
      <c r="I1867" s="66" t="s">
        <v>432</v>
      </c>
      <c r="J1867" s="103">
        <v>0.32291666666666669</v>
      </c>
      <c r="K1867" s="103"/>
      <c r="O1867" s="103">
        <v>0.32291666666666669</v>
      </c>
      <c r="S1867" s="102" t="s">
        <v>433</v>
      </c>
      <c r="T1867" s="102" t="s">
        <v>62</v>
      </c>
      <c r="U1867" s="102" t="s">
        <v>432</v>
      </c>
    </row>
    <row r="1868" spans="2:21">
      <c r="B1868" s="65">
        <v>45846</v>
      </c>
      <c r="C1868" s="102" t="s">
        <v>294</v>
      </c>
      <c r="D1868" s="66" t="s">
        <v>475</v>
      </c>
      <c r="F1868" s="102" t="s">
        <v>110</v>
      </c>
      <c r="I1868" s="66" t="s">
        <v>432</v>
      </c>
      <c r="J1868" s="103"/>
      <c r="K1868" s="103">
        <v>6.25E-2</v>
      </c>
      <c r="O1868" s="103">
        <v>6.25E-2</v>
      </c>
      <c r="S1868" s="102" t="s">
        <v>433</v>
      </c>
      <c r="T1868" s="102" t="s">
        <v>111</v>
      </c>
      <c r="U1868" s="102" t="s">
        <v>432</v>
      </c>
    </row>
    <row r="1869" spans="2:21">
      <c r="B1869" s="65">
        <v>45846</v>
      </c>
      <c r="C1869" s="102" t="s">
        <v>294</v>
      </c>
      <c r="D1869" s="66" t="s">
        <v>475</v>
      </c>
      <c r="F1869" s="102" t="s">
        <v>110</v>
      </c>
      <c r="I1869" s="66" t="s">
        <v>432</v>
      </c>
      <c r="J1869" s="103"/>
      <c r="K1869" s="103">
        <v>0.20833333333333329</v>
      </c>
      <c r="O1869" s="103">
        <v>0.20833333333333329</v>
      </c>
      <c r="S1869" s="102" t="s">
        <v>433</v>
      </c>
      <c r="T1869" s="102" t="s">
        <v>111</v>
      </c>
      <c r="U1869" s="102" t="s">
        <v>432</v>
      </c>
    </row>
    <row r="1870" spans="2:21">
      <c r="B1870" s="65">
        <v>45846</v>
      </c>
      <c r="C1870" s="102">
        <v>404</v>
      </c>
      <c r="D1870" s="66" t="s">
        <v>437</v>
      </c>
      <c r="F1870" s="102" t="s">
        <v>51</v>
      </c>
      <c r="I1870" s="66" t="s">
        <v>432</v>
      </c>
      <c r="J1870" s="103">
        <v>0.34375</v>
      </c>
      <c r="K1870" s="103"/>
      <c r="O1870" s="103">
        <v>0.34375</v>
      </c>
      <c r="S1870" s="102" t="s">
        <v>433</v>
      </c>
      <c r="T1870" s="102" t="s">
        <v>62</v>
      </c>
      <c r="U1870" s="102" t="s">
        <v>432</v>
      </c>
    </row>
    <row r="1871" spans="2:21">
      <c r="B1871" s="65">
        <v>45846</v>
      </c>
      <c r="C1871" s="102">
        <v>404</v>
      </c>
      <c r="D1871" s="66" t="s">
        <v>476</v>
      </c>
      <c r="F1871" s="102" t="s">
        <v>112</v>
      </c>
      <c r="I1871" s="66" t="s">
        <v>432</v>
      </c>
      <c r="J1871" s="103">
        <v>0.34375</v>
      </c>
      <c r="K1871" s="103"/>
      <c r="O1871" s="103">
        <v>0.34375</v>
      </c>
      <c r="S1871" s="102" t="s">
        <v>433</v>
      </c>
      <c r="T1871" s="102" t="s">
        <v>62</v>
      </c>
      <c r="U1871" s="102" t="s">
        <v>432</v>
      </c>
    </row>
    <row r="1872" spans="2:21">
      <c r="B1872" s="65">
        <v>45846</v>
      </c>
      <c r="C1872" s="102">
        <v>5400257236</v>
      </c>
      <c r="D1872" s="66" t="s">
        <v>447</v>
      </c>
      <c r="F1872" s="102" t="s">
        <v>65</v>
      </c>
      <c r="I1872" s="66" t="s">
        <v>432</v>
      </c>
      <c r="J1872" s="103"/>
      <c r="K1872" s="103">
        <v>0.34375</v>
      </c>
      <c r="O1872" s="103">
        <v>0.34375</v>
      </c>
      <c r="S1872" s="102" t="s">
        <v>433</v>
      </c>
      <c r="T1872" s="102" t="s">
        <v>254</v>
      </c>
      <c r="U1872" s="102" t="s">
        <v>432</v>
      </c>
    </row>
    <row r="1873" spans="2:21">
      <c r="B1873" s="65">
        <v>45846</v>
      </c>
      <c r="C1873" s="102">
        <v>5400257236</v>
      </c>
      <c r="D1873" s="66" t="s">
        <v>448</v>
      </c>
      <c r="F1873" s="102" t="s">
        <v>66</v>
      </c>
      <c r="I1873" s="66" t="s">
        <v>432</v>
      </c>
      <c r="J1873" s="103"/>
      <c r="K1873" s="103">
        <v>0.34375</v>
      </c>
      <c r="O1873" s="103">
        <v>0.34375</v>
      </c>
      <c r="S1873" s="102" t="s">
        <v>433</v>
      </c>
      <c r="T1873" s="102" t="s">
        <v>254</v>
      </c>
      <c r="U1873" s="102" t="s">
        <v>432</v>
      </c>
    </row>
    <row r="1874" spans="2:21">
      <c r="B1874" s="65">
        <v>45847</v>
      </c>
      <c r="C1874" s="102">
        <v>404</v>
      </c>
      <c r="D1874" s="66" t="s">
        <v>449</v>
      </c>
      <c r="F1874" s="102" t="s">
        <v>68</v>
      </c>
      <c r="I1874" s="66" t="s">
        <v>432</v>
      </c>
      <c r="J1874" s="103"/>
      <c r="K1874" s="103"/>
      <c r="O1874" s="103">
        <v>4.1666666666666657E-2</v>
      </c>
      <c r="P1874" s="103">
        <v>4.1666666666666657E-2</v>
      </c>
      <c r="S1874" s="102" t="s">
        <v>433</v>
      </c>
      <c r="T1874" s="102" t="s">
        <v>48</v>
      </c>
      <c r="U1874" s="102" t="s">
        <v>432</v>
      </c>
    </row>
    <row r="1875" spans="2:21">
      <c r="B1875" s="65">
        <v>45847</v>
      </c>
      <c r="C1875" s="102">
        <v>404</v>
      </c>
      <c r="D1875" s="66" t="s">
        <v>494</v>
      </c>
      <c r="F1875" s="102" t="s">
        <v>277</v>
      </c>
      <c r="I1875" s="66" t="s">
        <v>432</v>
      </c>
      <c r="J1875" s="103"/>
      <c r="K1875" s="103"/>
      <c r="O1875" s="103">
        <v>4.1666666666666657E-2</v>
      </c>
      <c r="P1875" s="103">
        <v>4.1666666666666657E-2</v>
      </c>
      <c r="S1875" s="102" t="s">
        <v>433</v>
      </c>
      <c r="T1875" s="102" t="s">
        <v>48</v>
      </c>
      <c r="U1875" s="102" t="s">
        <v>432</v>
      </c>
    </row>
    <row r="1876" spans="2:21">
      <c r="B1876" s="65">
        <v>45847</v>
      </c>
      <c r="C1876" s="102">
        <v>404</v>
      </c>
      <c r="D1876" s="66" t="s">
        <v>445</v>
      </c>
      <c r="F1876" s="102" t="s">
        <v>63</v>
      </c>
      <c r="I1876" s="66" t="s">
        <v>432</v>
      </c>
      <c r="J1876" s="103"/>
      <c r="K1876" s="103"/>
      <c r="O1876" s="103">
        <v>0.34375</v>
      </c>
      <c r="P1876" s="103">
        <v>0.34375</v>
      </c>
      <c r="S1876" s="102" t="s">
        <v>433</v>
      </c>
      <c r="T1876" s="102" t="s">
        <v>53</v>
      </c>
      <c r="U1876" s="102" t="s">
        <v>432</v>
      </c>
    </row>
    <row r="1877" spans="2:21">
      <c r="B1877" s="65">
        <v>45847</v>
      </c>
      <c r="C1877" s="102">
        <v>404</v>
      </c>
      <c r="D1877" s="66" t="s">
        <v>467</v>
      </c>
      <c r="F1877" s="102" t="s">
        <v>99</v>
      </c>
      <c r="I1877" s="66" t="s">
        <v>432</v>
      </c>
      <c r="J1877" s="103"/>
      <c r="K1877" s="103"/>
      <c r="O1877" s="103">
        <v>0.34375</v>
      </c>
      <c r="P1877" s="103">
        <v>0.34375</v>
      </c>
      <c r="S1877" s="102" t="s">
        <v>433</v>
      </c>
      <c r="T1877" s="102" t="s">
        <v>53</v>
      </c>
      <c r="U1877" s="102" t="s">
        <v>432</v>
      </c>
    </row>
    <row r="1878" spans="2:21">
      <c r="B1878" s="65">
        <v>45847</v>
      </c>
      <c r="C1878" s="102">
        <v>404</v>
      </c>
      <c r="D1878" s="66" t="s">
        <v>461</v>
      </c>
      <c r="F1878" s="102" t="s">
        <v>88</v>
      </c>
      <c r="I1878" s="66" t="s">
        <v>432</v>
      </c>
      <c r="J1878" s="103"/>
      <c r="K1878" s="103"/>
      <c r="O1878" s="103">
        <v>0.34375</v>
      </c>
      <c r="P1878" s="103">
        <v>0.34375</v>
      </c>
      <c r="S1878" s="102" t="s">
        <v>433</v>
      </c>
      <c r="T1878" s="102" t="s">
        <v>53</v>
      </c>
      <c r="U1878" s="102" t="s">
        <v>432</v>
      </c>
    </row>
    <row r="1879" spans="2:21">
      <c r="B1879" s="65">
        <v>45847</v>
      </c>
      <c r="C1879" s="102">
        <v>404</v>
      </c>
      <c r="D1879" s="66" t="s">
        <v>451</v>
      </c>
      <c r="F1879" s="102" t="s">
        <v>280</v>
      </c>
      <c r="I1879" s="66" t="s">
        <v>432</v>
      </c>
      <c r="J1879" s="103"/>
      <c r="K1879" s="103"/>
      <c r="O1879" s="103">
        <v>0.34375</v>
      </c>
      <c r="P1879" s="103">
        <v>0.34375</v>
      </c>
      <c r="S1879" s="102" t="s">
        <v>433</v>
      </c>
      <c r="T1879" s="102" t="s">
        <v>53</v>
      </c>
      <c r="U1879" s="102" t="s">
        <v>432</v>
      </c>
    </row>
    <row r="1880" spans="2:21">
      <c r="B1880" s="65">
        <v>45847</v>
      </c>
      <c r="C1880" s="102">
        <v>404</v>
      </c>
      <c r="D1880" s="66" t="s">
        <v>465</v>
      </c>
      <c r="F1880" s="102" t="s">
        <v>96</v>
      </c>
      <c r="I1880" s="66" t="s">
        <v>432</v>
      </c>
      <c r="J1880" s="103"/>
      <c r="K1880" s="103"/>
      <c r="O1880" s="103">
        <v>0.34375</v>
      </c>
      <c r="P1880" s="103">
        <v>0.34375</v>
      </c>
      <c r="S1880" s="102" t="s">
        <v>433</v>
      </c>
      <c r="T1880" s="102" t="s">
        <v>53</v>
      </c>
      <c r="U1880" s="102" t="s">
        <v>432</v>
      </c>
    </row>
    <row r="1881" spans="2:21">
      <c r="B1881" s="65">
        <v>45847</v>
      </c>
      <c r="C1881" s="102">
        <v>404</v>
      </c>
      <c r="D1881" s="66" t="s">
        <v>450</v>
      </c>
      <c r="F1881" s="102" t="s">
        <v>69</v>
      </c>
      <c r="I1881" s="66" t="s">
        <v>432</v>
      </c>
      <c r="J1881" s="103"/>
      <c r="K1881" s="103"/>
      <c r="O1881" s="103">
        <v>0.34375</v>
      </c>
      <c r="P1881" s="103">
        <v>0.34375</v>
      </c>
      <c r="S1881" s="102" t="s">
        <v>433</v>
      </c>
      <c r="T1881" s="102" t="s">
        <v>53</v>
      </c>
      <c r="U1881" s="102" t="s">
        <v>432</v>
      </c>
    </row>
    <row r="1882" spans="2:21">
      <c r="B1882" s="65">
        <v>45847</v>
      </c>
      <c r="C1882" s="102">
        <v>404</v>
      </c>
      <c r="D1882" s="66" t="s">
        <v>458</v>
      </c>
      <c r="F1882" s="102" t="s">
        <v>84</v>
      </c>
      <c r="I1882" s="66" t="s">
        <v>432</v>
      </c>
      <c r="J1882" s="103"/>
      <c r="K1882" s="103"/>
      <c r="O1882" s="103">
        <v>0.34375</v>
      </c>
      <c r="Q1882" s="103">
        <v>0.34375</v>
      </c>
      <c r="S1882" s="102" t="s">
        <v>433</v>
      </c>
      <c r="T1882" s="102" t="s">
        <v>22</v>
      </c>
      <c r="U1882" s="102" t="s">
        <v>432</v>
      </c>
    </row>
    <row r="1883" spans="2:21">
      <c r="B1883" s="65">
        <v>45847</v>
      </c>
      <c r="C1883" s="102">
        <v>404</v>
      </c>
      <c r="D1883" s="66" t="s">
        <v>453</v>
      </c>
      <c r="F1883" s="102" t="s">
        <v>75</v>
      </c>
      <c r="I1883" s="66" t="s">
        <v>432</v>
      </c>
      <c r="J1883" s="103"/>
      <c r="K1883" s="103"/>
      <c r="O1883" s="103">
        <v>0.34375</v>
      </c>
      <c r="P1883" s="103">
        <v>0.34375</v>
      </c>
      <c r="S1883" s="102" t="s">
        <v>433</v>
      </c>
      <c r="T1883" s="102" t="s">
        <v>48</v>
      </c>
      <c r="U1883" s="102" t="s">
        <v>432</v>
      </c>
    </row>
    <row r="1884" spans="2:21">
      <c r="B1884" s="65">
        <v>45847</v>
      </c>
      <c r="C1884" s="102">
        <v>404</v>
      </c>
      <c r="D1884" s="66" t="s">
        <v>473</v>
      </c>
      <c r="F1884" s="102" t="s">
        <v>108</v>
      </c>
      <c r="I1884" s="66" t="s">
        <v>432</v>
      </c>
      <c r="J1884" s="103"/>
      <c r="K1884" s="103"/>
      <c r="O1884" s="103">
        <v>0.16666666666666671</v>
      </c>
      <c r="R1884" s="103">
        <v>0.16666666666666671</v>
      </c>
      <c r="S1884" s="102" t="s">
        <v>433</v>
      </c>
      <c r="T1884" s="102" t="s">
        <v>263</v>
      </c>
      <c r="U1884" s="102" t="s">
        <v>432</v>
      </c>
    </row>
    <row r="1885" spans="2:21">
      <c r="B1885" s="65">
        <v>45847</v>
      </c>
      <c r="C1885" s="102">
        <v>404</v>
      </c>
      <c r="D1885" s="66" t="s">
        <v>464</v>
      </c>
      <c r="F1885" s="102" t="s">
        <v>94</v>
      </c>
      <c r="I1885" s="66" t="s">
        <v>432</v>
      </c>
      <c r="J1885" s="103"/>
      <c r="K1885" s="103"/>
      <c r="O1885" s="103">
        <v>0.16666666666666671</v>
      </c>
      <c r="R1885" s="103">
        <v>0.16666666666666671</v>
      </c>
      <c r="S1885" s="102" t="s">
        <v>433</v>
      </c>
      <c r="T1885" s="102" t="s">
        <v>263</v>
      </c>
      <c r="U1885" s="102" t="s">
        <v>432</v>
      </c>
    </row>
    <row r="1886" spans="2:21">
      <c r="B1886" s="65">
        <v>45847</v>
      </c>
      <c r="C1886" s="102">
        <v>404</v>
      </c>
      <c r="D1886" s="66" t="s">
        <v>446</v>
      </c>
      <c r="F1886" s="102" t="s">
        <v>64</v>
      </c>
      <c r="I1886" s="66" t="s">
        <v>432</v>
      </c>
      <c r="J1886" s="103"/>
      <c r="K1886" s="103"/>
      <c r="O1886" s="103">
        <v>0.16666666666666671</v>
      </c>
      <c r="R1886" s="103">
        <v>0.16666666666666671</v>
      </c>
      <c r="S1886" s="102" t="s">
        <v>433</v>
      </c>
      <c r="T1886" s="102" t="s">
        <v>263</v>
      </c>
      <c r="U1886" s="102" t="s">
        <v>432</v>
      </c>
    </row>
    <row r="1887" spans="2:21">
      <c r="B1887" s="65">
        <v>45847</v>
      </c>
      <c r="C1887" s="102">
        <v>404</v>
      </c>
      <c r="D1887" s="66" t="s">
        <v>439</v>
      </c>
      <c r="F1887" s="102" t="s">
        <v>54</v>
      </c>
      <c r="I1887" s="66" t="s">
        <v>432</v>
      </c>
      <c r="J1887" s="103"/>
      <c r="K1887" s="103"/>
      <c r="O1887" s="103">
        <v>0.16666666666666671</v>
      </c>
      <c r="R1887" s="103">
        <v>0.16666666666666671</v>
      </c>
      <c r="S1887" s="102" t="s">
        <v>433</v>
      </c>
      <c r="T1887" s="102" t="s">
        <v>263</v>
      </c>
      <c r="U1887" s="102" t="s">
        <v>432</v>
      </c>
    </row>
    <row r="1888" spans="2:21">
      <c r="B1888" s="65">
        <v>45847</v>
      </c>
      <c r="C1888" s="102">
        <v>404</v>
      </c>
      <c r="D1888" s="66" t="s">
        <v>479</v>
      </c>
      <c r="F1888" s="102" t="s">
        <v>115</v>
      </c>
      <c r="I1888" s="66" t="s">
        <v>432</v>
      </c>
      <c r="J1888" s="103"/>
      <c r="K1888" s="103"/>
      <c r="M1888" s="103"/>
      <c r="O1888" s="103">
        <v>0.16666666666666671</v>
      </c>
      <c r="R1888" s="103">
        <v>0.16666666666666671</v>
      </c>
      <c r="S1888" s="102" t="s">
        <v>433</v>
      </c>
      <c r="T1888" s="102" t="s">
        <v>263</v>
      </c>
      <c r="U1888" s="102" t="s">
        <v>432</v>
      </c>
    </row>
    <row r="1889" spans="2:21">
      <c r="B1889" s="65">
        <v>45847</v>
      </c>
      <c r="C1889" s="102">
        <v>404</v>
      </c>
      <c r="D1889" s="66" t="s">
        <v>434</v>
      </c>
      <c r="F1889" s="102" t="s">
        <v>43</v>
      </c>
      <c r="I1889" s="66" t="s">
        <v>432</v>
      </c>
      <c r="J1889" s="103"/>
      <c r="K1889" s="103"/>
      <c r="M1889" s="103"/>
      <c r="O1889" s="103">
        <v>0.16666666666666671</v>
      </c>
      <c r="R1889" s="103">
        <v>0.16666666666666671</v>
      </c>
      <c r="S1889" s="102" t="s">
        <v>433</v>
      </c>
      <c r="T1889" s="102" t="s">
        <v>263</v>
      </c>
      <c r="U1889" s="102" t="s">
        <v>432</v>
      </c>
    </row>
    <row r="1890" spans="2:21">
      <c r="B1890" s="65">
        <v>45847</v>
      </c>
      <c r="C1890" s="102">
        <v>404</v>
      </c>
      <c r="D1890" s="66" t="s">
        <v>492</v>
      </c>
      <c r="F1890" s="102" t="s">
        <v>264</v>
      </c>
      <c r="I1890" s="66" t="s">
        <v>432</v>
      </c>
      <c r="J1890" s="103"/>
      <c r="K1890" s="103"/>
      <c r="O1890" s="103">
        <v>0.16666666666666671</v>
      </c>
      <c r="R1890" s="103">
        <v>0.16666666666666671</v>
      </c>
      <c r="S1890" s="102" t="s">
        <v>433</v>
      </c>
      <c r="T1890" s="102" t="s">
        <v>263</v>
      </c>
      <c r="U1890" s="102" t="s">
        <v>432</v>
      </c>
    </row>
    <row r="1891" spans="2:21">
      <c r="B1891" s="65">
        <v>45847</v>
      </c>
      <c r="C1891" s="102">
        <v>404</v>
      </c>
      <c r="D1891" s="66" t="s">
        <v>460</v>
      </c>
      <c r="F1891" s="102" t="s">
        <v>87</v>
      </c>
      <c r="I1891" s="66" t="s">
        <v>432</v>
      </c>
      <c r="J1891" s="103"/>
      <c r="K1891" s="103"/>
      <c r="O1891" s="103">
        <v>0.16666666666666671</v>
      </c>
      <c r="R1891" s="103">
        <v>0.16666666666666671</v>
      </c>
      <c r="S1891" s="102" t="s">
        <v>433</v>
      </c>
      <c r="T1891" s="102" t="s">
        <v>263</v>
      </c>
      <c r="U1891" s="102" t="s">
        <v>432</v>
      </c>
    </row>
    <row r="1892" spans="2:21">
      <c r="B1892" s="65">
        <v>45847</v>
      </c>
      <c r="C1892" s="102">
        <v>404</v>
      </c>
      <c r="D1892" s="66" t="s">
        <v>457</v>
      </c>
      <c r="F1892" s="102" t="s">
        <v>82</v>
      </c>
      <c r="I1892" s="66" t="s">
        <v>432</v>
      </c>
      <c r="J1892" s="103"/>
      <c r="K1892" s="103"/>
      <c r="O1892" s="103">
        <v>0.16666666666666671</v>
      </c>
      <c r="R1892" s="103">
        <v>0.16666666666666671</v>
      </c>
      <c r="S1892" s="102" t="s">
        <v>433</v>
      </c>
      <c r="T1892" s="102" t="s">
        <v>263</v>
      </c>
      <c r="U1892" s="102" t="s">
        <v>432</v>
      </c>
    </row>
    <row r="1893" spans="2:21">
      <c r="B1893" s="65">
        <v>45847</v>
      </c>
      <c r="C1893" s="102">
        <v>404</v>
      </c>
      <c r="D1893" s="66" t="s">
        <v>468</v>
      </c>
      <c r="F1893" s="102" t="s">
        <v>100</v>
      </c>
      <c r="I1893" s="66" t="s">
        <v>432</v>
      </c>
      <c r="J1893" s="103"/>
      <c r="K1893" s="103"/>
      <c r="O1893" s="103">
        <v>0.16666666666666671</v>
      </c>
      <c r="R1893" s="103">
        <v>0.16666666666666671</v>
      </c>
      <c r="S1893" s="102" t="s">
        <v>433</v>
      </c>
      <c r="T1893" s="102" t="s">
        <v>263</v>
      </c>
      <c r="U1893" s="102" t="s">
        <v>432</v>
      </c>
    </row>
    <row r="1894" spans="2:21">
      <c r="B1894" s="65">
        <v>45847</v>
      </c>
      <c r="C1894" s="102">
        <v>404</v>
      </c>
      <c r="D1894" s="66" t="s">
        <v>462</v>
      </c>
      <c r="F1894" s="102" t="s">
        <v>89</v>
      </c>
      <c r="I1894" s="66" t="s">
        <v>432</v>
      </c>
      <c r="J1894" s="103"/>
      <c r="K1894" s="103"/>
      <c r="O1894" s="103">
        <v>0.16666666666666671</v>
      </c>
      <c r="R1894" s="103">
        <v>0.16666666666666671</v>
      </c>
      <c r="S1894" s="102" t="s">
        <v>433</v>
      </c>
      <c r="T1894" s="102" t="s">
        <v>263</v>
      </c>
      <c r="U1894" s="102" t="s">
        <v>432</v>
      </c>
    </row>
    <row r="1895" spans="2:21">
      <c r="B1895" s="65">
        <v>45847</v>
      </c>
      <c r="C1895" s="102">
        <v>404</v>
      </c>
      <c r="D1895" s="66" t="s">
        <v>438</v>
      </c>
      <c r="F1895" s="102" t="s">
        <v>52</v>
      </c>
      <c r="I1895" s="66" t="s">
        <v>432</v>
      </c>
      <c r="J1895" s="103"/>
      <c r="K1895" s="103"/>
      <c r="O1895" s="103">
        <v>0.16666666666666671</v>
      </c>
      <c r="R1895" s="103">
        <v>0.16666666666666671</v>
      </c>
      <c r="S1895" s="102" t="s">
        <v>433</v>
      </c>
      <c r="T1895" s="102" t="s">
        <v>263</v>
      </c>
      <c r="U1895" s="102" t="s">
        <v>432</v>
      </c>
    </row>
    <row r="1896" spans="2:21">
      <c r="B1896" s="65">
        <v>45847</v>
      </c>
      <c r="C1896" s="102">
        <v>404</v>
      </c>
      <c r="D1896" s="66" t="s">
        <v>431</v>
      </c>
      <c r="F1896" s="102" t="s">
        <v>42</v>
      </c>
      <c r="I1896" s="66" t="s">
        <v>432</v>
      </c>
      <c r="J1896" s="103"/>
      <c r="K1896" s="103"/>
      <c r="O1896" s="103">
        <v>0.16666666666666671</v>
      </c>
      <c r="R1896" s="103">
        <v>0.16666666666666671</v>
      </c>
      <c r="S1896" s="102" t="s">
        <v>433</v>
      </c>
      <c r="T1896" s="102" t="s">
        <v>263</v>
      </c>
      <c r="U1896" s="102" t="s">
        <v>432</v>
      </c>
    </row>
    <row r="1897" spans="2:21">
      <c r="B1897" s="65">
        <v>45847</v>
      </c>
      <c r="C1897" s="102">
        <v>404</v>
      </c>
      <c r="D1897" s="66" t="s">
        <v>442</v>
      </c>
      <c r="F1897" s="102" t="s">
        <v>57</v>
      </c>
      <c r="I1897" s="66" t="s">
        <v>432</v>
      </c>
      <c r="J1897" s="103"/>
      <c r="K1897" s="103"/>
      <c r="O1897" s="103">
        <v>0.16666666666666671</v>
      </c>
      <c r="R1897" s="103">
        <v>0.16666666666666671</v>
      </c>
      <c r="S1897" s="102" t="s">
        <v>433</v>
      </c>
      <c r="T1897" s="102" t="s">
        <v>263</v>
      </c>
      <c r="U1897" s="102" t="s">
        <v>432</v>
      </c>
    </row>
    <row r="1898" spans="2:21">
      <c r="B1898" s="65">
        <v>45847</v>
      </c>
      <c r="C1898" s="102">
        <v>5400257687</v>
      </c>
      <c r="D1898" s="66" t="s">
        <v>443</v>
      </c>
      <c r="F1898" s="102" t="s">
        <v>58</v>
      </c>
      <c r="I1898" s="66" t="s">
        <v>432</v>
      </c>
      <c r="J1898" s="103"/>
      <c r="K1898" s="103">
        <v>0.34375</v>
      </c>
      <c r="O1898" s="103">
        <v>0.34375</v>
      </c>
      <c r="S1898" s="102" t="s">
        <v>433</v>
      </c>
      <c r="T1898" s="102" t="s">
        <v>279</v>
      </c>
      <c r="U1898" s="102" t="s">
        <v>432</v>
      </c>
    </row>
    <row r="1899" spans="2:21">
      <c r="B1899" s="65">
        <v>45847</v>
      </c>
      <c r="C1899" s="102">
        <v>5400257687</v>
      </c>
      <c r="D1899" s="66" t="s">
        <v>493</v>
      </c>
      <c r="F1899" s="102" t="s">
        <v>267</v>
      </c>
      <c r="I1899" s="66" t="s">
        <v>432</v>
      </c>
      <c r="J1899" s="103"/>
      <c r="K1899" s="103">
        <v>0.34375</v>
      </c>
      <c r="O1899" s="103">
        <v>0.34375</v>
      </c>
      <c r="S1899" s="102" t="s">
        <v>433</v>
      </c>
      <c r="T1899" s="102" t="s">
        <v>279</v>
      </c>
      <c r="U1899" s="102" t="s">
        <v>432</v>
      </c>
    </row>
    <row r="1900" spans="2:21">
      <c r="B1900" s="65">
        <v>45847</v>
      </c>
      <c r="C1900" s="102">
        <v>5400257239</v>
      </c>
      <c r="D1900" s="66" t="s">
        <v>447</v>
      </c>
      <c r="F1900" s="102" t="s">
        <v>65</v>
      </c>
      <c r="I1900" s="66" t="s">
        <v>432</v>
      </c>
      <c r="J1900" s="103"/>
      <c r="K1900" s="103">
        <v>0.34375</v>
      </c>
      <c r="O1900" s="103">
        <v>0.34375</v>
      </c>
      <c r="S1900" s="102" t="s">
        <v>433</v>
      </c>
      <c r="T1900" s="102" t="s">
        <v>258</v>
      </c>
      <c r="U1900" s="102" t="s">
        <v>432</v>
      </c>
    </row>
    <row r="1901" spans="2:21">
      <c r="B1901" s="65">
        <v>45847</v>
      </c>
      <c r="C1901" s="102">
        <v>5400257239</v>
      </c>
      <c r="D1901" s="66" t="s">
        <v>448</v>
      </c>
      <c r="F1901" s="102" t="s">
        <v>66</v>
      </c>
      <c r="I1901" s="66" t="s">
        <v>432</v>
      </c>
      <c r="J1901" s="103"/>
      <c r="K1901" s="103">
        <v>0.34375</v>
      </c>
      <c r="O1901" s="103">
        <v>0.34375</v>
      </c>
      <c r="S1901" s="102" t="s">
        <v>433</v>
      </c>
      <c r="T1901" s="102" t="s">
        <v>258</v>
      </c>
      <c r="U1901" s="102" t="s">
        <v>432</v>
      </c>
    </row>
    <row r="1902" spans="2:21">
      <c r="B1902" s="65">
        <v>45847</v>
      </c>
      <c r="C1902" s="102">
        <v>5400256074</v>
      </c>
      <c r="D1902" s="66" t="s">
        <v>442</v>
      </c>
      <c r="F1902" s="102" t="s">
        <v>57</v>
      </c>
      <c r="I1902" s="66" t="s">
        <v>432</v>
      </c>
      <c r="J1902" s="103"/>
      <c r="K1902" s="103">
        <v>0.17708333333333329</v>
      </c>
      <c r="O1902" s="103">
        <v>0.17708333333333329</v>
      </c>
      <c r="S1902" s="102" t="s">
        <v>433</v>
      </c>
      <c r="T1902" s="102" t="s">
        <v>256</v>
      </c>
      <c r="U1902" s="102" t="s">
        <v>432</v>
      </c>
    </row>
    <row r="1903" spans="2:21">
      <c r="B1903" s="65">
        <v>45847</v>
      </c>
      <c r="C1903" s="102">
        <v>5400256074</v>
      </c>
      <c r="D1903" s="66" t="s">
        <v>492</v>
      </c>
      <c r="F1903" s="102" t="s">
        <v>264</v>
      </c>
      <c r="I1903" s="66" t="s">
        <v>432</v>
      </c>
      <c r="J1903" s="103"/>
      <c r="K1903" s="103">
        <v>0.17708333333333329</v>
      </c>
      <c r="O1903" s="103">
        <v>0.17708333333333329</v>
      </c>
      <c r="S1903" s="102" t="s">
        <v>433</v>
      </c>
      <c r="T1903" s="102" t="s">
        <v>256</v>
      </c>
      <c r="U1903" s="102" t="s">
        <v>432</v>
      </c>
    </row>
    <row r="1904" spans="2:21">
      <c r="B1904" s="65">
        <v>45847</v>
      </c>
      <c r="C1904" s="102">
        <v>5400256987</v>
      </c>
      <c r="D1904" s="66" t="s">
        <v>471</v>
      </c>
      <c r="F1904" s="102" t="s">
        <v>105</v>
      </c>
      <c r="I1904" s="66" t="s">
        <v>432</v>
      </c>
      <c r="J1904" s="103"/>
      <c r="K1904" s="103">
        <v>0.34375</v>
      </c>
      <c r="M1904" s="103"/>
      <c r="O1904" s="103">
        <v>0.34375</v>
      </c>
      <c r="S1904" s="102" t="s">
        <v>433</v>
      </c>
      <c r="T1904" s="102" t="s">
        <v>285</v>
      </c>
      <c r="U1904" s="102" t="s">
        <v>432</v>
      </c>
    </row>
    <row r="1905" spans="2:21">
      <c r="B1905" s="65">
        <v>45847</v>
      </c>
      <c r="C1905" s="102">
        <v>5400256987</v>
      </c>
      <c r="D1905" s="66" t="s">
        <v>485</v>
      </c>
      <c r="F1905" s="102" t="s">
        <v>155</v>
      </c>
      <c r="I1905" s="66" t="s">
        <v>432</v>
      </c>
      <c r="J1905" s="103"/>
      <c r="K1905" s="103">
        <v>0.34375</v>
      </c>
      <c r="M1905" s="103"/>
      <c r="O1905" s="103">
        <v>0.34375</v>
      </c>
      <c r="S1905" s="102" t="s">
        <v>433</v>
      </c>
      <c r="T1905" s="102" t="s">
        <v>285</v>
      </c>
      <c r="U1905" s="102" t="s">
        <v>432</v>
      </c>
    </row>
    <row r="1906" spans="2:21">
      <c r="B1906" s="65">
        <v>45847</v>
      </c>
      <c r="C1906" s="102">
        <v>5400261041</v>
      </c>
      <c r="D1906" s="66" t="s">
        <v>462</v>
      </c>
      <c r="F1906" s="102" t="s">
        <v>89</v>
      </c>
      <c r="I1906" s="66" t="s">
        <v>432</v>
      </c>
      <c r="J1906" s="103"/>
      <c r="K1906" s="103">
        <v>0.17708333333333329</v>
      </c>
      <c r="M1906" s="103"/>
      <c r="O1906" s="103">
        <v>0.17708333333333329</v>
      </c>
      <c r="S1906" s="102" t="s">
        <v>433</v>
      </c>
      <c r="T1906" s="102" t="s">
        <v>257</v>
      </c>
      <c r="U1906" s="102" t="s">
        <v>432</v>
      </c>
    </row>
    <row r="1907" spans="2:21">
      <c r="B1907" s="65">
        <v>45847</v>
      </c>
      <c r="C1907" s="102">
        <v>5400257568</v>
      </c>
      <c r="D1907" s="66" t="s">
        <v>454</v>
      </c>
      <c r="F1907" s="102" t="s">
        <v>77</v>
      </c>
      <c r="I1907" s="66" t="s">
        <v>432</v>
      </c>
      <c r="J1907" s="103"/>
      <c r="K1907" s="103">
        <v>0.34375</v>
      </c>
      <c r="O1907" s="103">
        <v>0.34375</v>
      </c>
      <c r="S1907" s="102" t="s">
        <v>433</v>
      </c>
      <c r="T1907" s="102" t="s">
        <v>253</v>
      </c>
      <c r="U1907" s="102" t="s">
        <v>432</v>
      </c>
    </row>
    <row r="1908" spans="2:21">
      <c r="B1908" s="65">
        <v>45847</v>
      </c>
      <c r="C1908" s="102">
        <v>5400257568</v>
      </c>
      <c r="D1908" s="66" t="s">
        <v>455</v>
      </c>
      <c r="F1908" s="102" t="s">
        <v>78</v>
      </c>
      <c r="I1908" s="66" t="s">
        <v>432</v>
      </c>
      <c r="J1908" s="103"/>
      <c r="K1908" s="103">
        <v>0.34375</v>
      </c>
      <c r="O1908" s="103">
        <v>0.34375</v>
      </c>
      <c r="S1908" s="102" t="s">
        <v>433</v>
      </c>
      <c r="T1908" s="102" t="s">
        <v>253</v>
      </c>
      <c r="U1908" s="102" t="s">
        <v>432</v>
      </c>
    </row>
    <row r="1909" spans="2:21">
      <c r="B1909" s="65">
        <v>45847</v>
      </c>
      <c r="C1909" s="102">
        <v>5400257926</v>
      </c>
      <c r="D1909" s="66" t="s">
        <v>449</v>
      </c>
      <c r="F1909" s="102" t="s">
        <v>68</v>
      </c>
      <c r="I1909" s="66" t="s">
        <v>432</v>
      </c>
      <c r="J1909" s="103"/>
      <c r="K1909" s="103">
        <v>0.30208333333333331</v>
      </c>
      <c r="O1909" s="103">
        <v>0.30208333333333331</v>
      </c>
      <c r="S1909" s="102" t="s">
        <v>433</v>
      </c>
      <c r="T1909" s="102" t="s">
        <v>284</v>
      </c>
      <c r="U1909" s="102" t="s">
        <v>432</v>
      </c>
    </row>
    <row r="1910" spans="2:21">
      <c r="B1910" s="65">
        <v>45847</v>
      </c>
      <c r="C1910" s="102">
        <v>5400257926</v>
      </c>
      <c r="D1910" s="66" t="s">
        <v>494</v>
      </c>
      <c r="F1910" s="102" t="s">
        <v>277</v>
      </c>
      <c r="I1910" s="66" t="s">
        <v>432</v>
      </c>
      <c r="J1910" s="103"/>
      <c r="K1910" s="103">
        <v>0.30208333333333331</v>
      </c>
      <c r="O1910" s="103">
        <v>0.30208333333333331</v>
      </c>
      <c r="S1910" s="102" t="s">
        <v>433</v>
      </c>
      <c r="T1910" s="102" t="s">
        <v>284</v>
      </c>
      <c r="U1910" s="102" t="s">
        <v>432</v>
      </c>
    </row>
    <row r="1911" spans="2:21">
      <c r="B1911" s="65">
        <v>45847</v>
      </c>
      <c r="C1911" s="102">
        <v>5400243313</v>
      </c>
      <c r="D1911" s="66" t="s">
        <v>457</v>
      </c>
      <c r="F1911" s="102" t="s">
        <v>82</v>
      </c>
      <c r="I1911" s="66" t="s">
        <v>432</v>
      </c>
      <c r="J1911" s="103"/>
      <c r="K1911" s="103">
        <v>0.17708333333333329</v>
      </c>
      <c r="O1911" s="103">
        <v>0.17708333333333329</v>
      </c>
      <c r="S1911" s="102" t="s">
        <v>433</v>
      </c>
      <c r="T1911" s="102" t="s">
        <v>145</v>
      </c>
      <c r="U1911" s="102" t="s">
        <v>432</v>
      </c>
    </row>
    <row r="1912" spans="2:21">
      <c r="B1912" s="65">
        <v>45847</v>
      </c>
      <c r="C1912" s="102">
        <v>5400243313</v>
      </c>
      <c r="D1912" s="66" t="s">
        <v>446</v>
      </c>
      <c r="F1912" s="102" t="s">
        <v>64</v>
      </c>
      <c r="I1912" s="66" t="s">
        <v>432</v>
      </c>
      <c r="J1912" s="103"/>
      <c r="K1912" s="103">
        <v>0.17708333333333329</v>
      </c>
      <c r="O1912" s="103">
        <v>0.17708333333333329</v>
      </c>
      <c r="S1912" s="102" t="s">
        <v>433</v>
      </c>
      <c r="T1912" s="102" t="s">
        <v>145</v>
      </c>
      <c r="U1912" s="102" t="s">
        <v>432</v>
      </c>
    </row>
    <row r="1913" spans="2:21">
      <c r="B1913" s="65">
        <v>45847</v>
      </c>
      <c r="C1913" s="102">
        <v>5400256591</v>
      </c>
      <c r="D1913" s="66" t="s">
        <v>434</v>
      </c>
      <c r="F1913" s="102" t="s">
        <v>43</v>
      </c>
      <c r="I1913" s="66" t="s">
        <v>432</v>
      </c>
      <c r="K1913" s="103">
        <v>0.17708333333333329</v>
      </c>
      <c r="O1913" s="103">
        <v>0.17708333333333329</v>
      </c>
      <c r="S1913" s="102" t="s">
        <v>433</v>
      </c>
      <c r="T1913" s="102" t="s">
        <v>238</v>
      </c>
      <c r="U1913" s="102" t="s">
        <v>432</v>
      </c>
    </row>
    <row r="1914" spans="2:21">
      <c r="B1914" s="65">
        <v>45847</v>
      </c>
      <c r="C1914" s="102">
        <v>5400256591</v>
      </c>
      <c r="D1914" s="66" t="s">
        <v>479</v>
      </c>
      <c r="F1914" s="102" t="s">
        <v>115</v>
      </c>
      <c r="I1914" s="66" t="s">
        <v>432</v>
      </c>
      <c r="K1914" s="103">
        <v>0.17708333333333329</v>
      </c>
      <c r="O1914" s="103">
        <v>0.17708333333333329</v>
      </c>
      <c r="S1914" s="102" t="s">
        <v>433</v>
      </c>
      <c r="T1914" s="102" t="s">
        <v>238</v>
      </c>
      <c r="U1914" s="102" t="s">
        <v>432</v>
      </c>
    </row>
    <row r="1915" spans="2:21">
      <c r="B1915" s="65">
        <v>45847</v>
      </c>
      <c r="C1915" s="102">
        <v>5400256127</v>
      </c>
      <c r="D1915" s="66" t="s">
        <v>452</v>
      </c>
      <c r="F1915" s="102" t="s">
        <v>73</v>
      </c>
      <c r="I1915" s="66" t="s">
        <v>432</v>
      </c>
      <c r="K1915" s="103">
        <v>0.17708333333333329</v>
      </c>
      <c r="O1915" s="103">
        <v>0.17708333333333329</v>
      </c>
      <c r="S1915" s="102" t="s">
        <v>433</v>
      </c>
      <c r="T1915" s="102" t="s">
        <v>235</v>
      </c>
      <c r="U1915" s="102" t="s">
        <v>432</v>
      </c>
    </row>
    <row r="1916" spans="2:21">
      <c r="B1916" s="65">
        <v>45847</v>
      </c>
      <c r="C1916" s="102">
        <v>5400256127</v>
      </c>
      <c r="D1916" s="66" t="s">
        <v>444</v>
      </c>
      <c r="F1916" s="102" t="s">
        <v>59</v>
      </c>
      <c r="I1916" s="66" t="s">
        <v>432</v>
      </c>
      <c r="K1916" s="103">
        <v>0.17708333333333329</v>
      </c>
      <c r="O1916" s="103">
        <v>0.17708333333333329</v>
      </c>
      <c r="S1916" s="102" t="s">
        <v>433</v>
      </c>
      <c r="T1916" s="102" t="s">
        <v>235</v>
      </c>
      <c r="U1916" s="102" t="s">
        <v>432</v>
      </c>
    </row>
    <row r="1917" spans="2:21">
      <c r="B1917" s="65">
        <v>45847</v>
      </c>
      <c r="C1917" s="102">
        <v>5400257025</v>
      </c>
      <c r="D1917" s="66" t="s">
        <v>444</v>
      </c>
      <c r="F1917" s="102" t="s">
        <v>59</v>
      </c>
      <c r="I1917" s="66" t="s">
        <v>432</v>
      </c>
      <c r="K1917" s="103">
        <v>0.16666666666666671</v>
      </c>
      <c r="O1917" s="103">
        <v>0.16666666666666671</v>
      </c>
      <c r="S1917" s="102" t="s">
        <v>433</v>
      </c>
      <c r="T1917" s="102" t="s">
        <v>241</v>
      </c>
      <c r="U1917" s="102" t="s">
        <v>432</v>
      </c>
    </row>
    <row r="1918" spans="2:21">
      <c r="B1918" s="65">
        <v>45847</v>
      </c>
      <c r="C1918" s="102">
        <v>5400257025</v>
      </c>
      <c r="D1918" s="66" t="s">
        <v>452</v>
      </c>
      <c r="F1918" s="102" t="s">
        <v>73</v>
      </c>
      <c r="I1918" s="66" t="s">
        <v>432</v>
      </c>
      <c r="K1918" s="103">
        <v>0.16666666666666671</v>
      </c>
      <c r="O1918" s="103">
        <v>0.16666666666666671</v>
      </c>
      <c r="S1918" s="102" t="s">
        <v>433</v>
      </c>
      <c r="T1918" s="102" t="s">
        <v>241</v>
      </c>
      <c r="U1918" s="102" t="s">
        <v>432</v>
      </c>
    </row>
    <row r="1919" spans="2:21">
      <c r="B1919" s="65">
        <v>45847</v>
      </c>
      <c r="C1919" s="102">
        <v>5400258088</v>
      </c>
      <c r="D1919" s="66" t="s">
        <v>437</v>
      </c>
      <c r="F1919" s="102" t="s">
        <v>51</v>
      </c>
      <c r="I1919" s="66" t="s">
        <v>432</v>
      </c>
      <c r="K1919" s="103">
        <v>4.1666666666666657E-2</v>
      </c>
      <c r="O1919" s="103">
        <v>4.1666666666666657E-2</v>
      </c>
      <c r="S1919" s="102" t="s">
        <v>433</v>
      </c>
      <c r="T1919" s="102" t="s">
        <v>287</v>
      </c>
      <c r="U1919" s="102" t="s">
        <v>432</v>
      </c>
    </row>
    <row r="1920" spans="2:21">
      <c r="B1920" s="65">
        <v>45847</v>
      </c>
      <c r="C1920" s="102">
        <v>5400258088</v>
      </c>
      <c r="D1920" s="66" t="s">
        <v>439</v>
      </c>
      <c r="F1920" s="102" t="s">
        <v>54</v>
      </c>
      <c r="I1920" s="66" t="s">
        <v>432</v>
      </c>
      <c r="K1920" s="103">
        <v>4.1666666666666657E-2</v>
      </c>
      <c r="O1920" s="103">
        <v>4.1666666666666657E-2</v>
      </c>
      <c r="S1920" s="102" t="s">
        <v>433</v>
      </c>
      <c r="T1920" s="102" t="s">
        <v>287</v>
      </c>
      <c r="U1920" s="102" t="s">
        <v>432</v>
      </c>
    </row>
    <row r="1921" spans="2:21">
      <c r="B1921" s="65">
        <v>45847</v>
      </c>
      <c r="C1921" s="102">
        <v>5400258020</v>
      </c>
      <c r="D1921" s="66" t="s">
        <v>475</v>
      </c>
      <c r="F1921" s="102" t="s">
        <v>110</v>
      </c>
      <c r="I1921" s="66" t="s">
        <v>432</v>
      </c>
      <c r="K1921" s="103">
        <v>0.34375</v>
      </c>
      <c r="N1921" s="103"/>
      <c r="O1921" s="103">
        <v>0.34375</v>
      </c>
      <c r="S1921" s="102" t="s">
        <v>433</v>
      </c>
      <c r="T1921" s="102" t="s">
        <v>288</v>
      </c>
      <c r="U1921" s="102" t="s">
        <v>432</v>
      </c>
    </row>
    <row r="1922" spans="2:21">
      <c r="B1922" s="65">
        <v>45847</v>
      </c>
      <c r="C1922" s="102">
        <v>404</v>
      </c>
      <c r="D1922" s="66" t="s">
        <v>485</v>
      </c>
      <c r="F1922" s="102" t="s">
        <v>155</v>
      </c>
      <c r="I1922" s="66" t="s">
        <v>432</v>
      </c>
      <c r="J1922" s="103">
        <v>4.1666666666666657E-2</v>
      </c>
      <c r="K1922" s="103"/>
      <c r="N1922" s="103"/>
      <c r="O1922" s="103">
        <v>4.1666666666666657E-2</v>
      </c>
      <c r="S1922" s="102" t="s">
        <v>433</v>
      </c>
      <c r="T1922" s="102" t="s">
        <v>62</v>
      </c>
      <c r="U1922" s="102" t="s">
        <v>432</v>
      </c>
    </row>
    <row r="1923" spans="2:21">
      <c r="B1923" s="65">
        <v>45847</v>
      </c>
      <c r="C1923" s="102" t="s">
        <v>294</v>
      </c>
      <c r="D1923" s="66" t="s">
        <v>478</v>
      </c>
      <c r="F1923" s="102" t="s">
        <v>114</v>
      </c>
      <c r="I1923" s="66" t="s">
        <v>432</v>
      </c>
      <c r="K1923" s="103">
        <v>0.34375</v>
      </c>
      <c r="N1923" s="103"/>
      <c r="O1923" s="103">
        <v>0.34375</v>
      </c>
      <c r="S1923" s="102" t="s">
        <v>433</v>
      </c>
      <c r="T1923" s="102" t="s">
        <v>156</v>
      </c>
      <c r="U1923" s="102" t="s">
        <v>432</v>
      </c>
    </row>
    <row r="1924" spans="2:21">
      <c r="B1924" s="65">
        <v>45847</v>
      </c>
      <c r="C1924" s="102">
        <v>404</v>
      </c>
      <c r="D1924" s="66" t="s">
        <v>474</v>
      </c>
      <c r="F1924" s="102" t="s">
        <v>109</v>
      </c>
      <c r="I1924" s="66" t="s">
        <v>432</v>
      </c>
      <c r="J1924" s="103">
        <v>0.34375</v>
      </c>
      <c r="K1924" s="103"/>
      <c r="M1924" s="103">
        <v>2.0833333333333329E-2</v>
      </c>
      <c r="N1924" s="103"/>
      <c r="O1924" s="103">
        <v>0.36458333333333331</v>
      </c>
      <c r="S1924" s="102" t="s">
        <v>433</v>
      </c>
      <c r="T1924" s="102" t="s">
        <v>62</v>
      </c>
      <c r="U1924" s="102" t="s">
        <v>432</v>
      </c>
    </row>
    <row r="1925" spans="2:21">
      <c r="B1925" s="65">
        <v>45847</v>
      </c>
      <c r="C1925" s="102">
        <v>404</v>
      </c>
      <c r="D1925" s="66" t="s">
        <v>436</v>
      </c>
      <c r="F1925" s="102" t="s">
        <v>50</v>
      </c>
      <c r="I1925" s="66" t="s">
        <v>432</v>
      </c>
      <c r="J1925" s="103">
        <v>0.34375</v>
      </c>
      <c r="K1925" s="103"/>
      <c r="N1925" s="103"/>
      <c r="O1925" s="103">
        <v>0.34375</v>
      </c>
      <c r="S1925" s="102" t="s">
        <v>433</v>
      </c>
      <c r="T1925" s="102" t="s">
        <v>62</v>
      </c>
      <c r="U1925" s="102" t="s">
        <v>432</v>
      </c>
    </row>
    <row r="1926" spans="2:21">
      <c r="B1926" s="65">
        <v>45847</v>
      </c>
      <c r="C1926" s="102">
        <v>404</v>
      </c>
      <c r="D1926" s="66" t="s">
        <v>477</v>
      </c>
      <c r="F1926" s="102" t="s">
        <v>113</v>
      </c>
      <c r="I1926" s="66" t="s">
        <v>432</v>
      </c>
      <c r="J1926" s="103">
        <v>0.34375</v>
      </c>
      <c r="K1926" s="103"/>
      <c r="N1926" s="103"/>
      <c r="O1926" s="103">
        <v>0.34375</v>
      </c>
      <c r="S1926" s="102" t="s">
        <v>433</v>
      </c>
      <c r="T1926" s="102" t="s">
        <v>62</v>
      </c>
      <c r="U1926" s="102" t="s">
        <v>432</v>
      </c>
    </row>
    <row r="1927" spans="2:21">
      <c r="B1927" s="65">
        <v>45847</v>
      </c>
      <c r="C1927" s="102" t="s">
        <v>294</v>
      </c>
      <c r="D1927" s="66" t="s">
        <v>475</v>
      </c>
      <c r="F1927" s="102" t="s">
        <v>110</v>
      </c>
      <c r="I1927" s="66" t="s">
        <v>432</v>
      </c>
      <c r="K1927" s="103">
        <v>6.25E-2</v>
      </c>
      <c r="N1927" s="103"/>
      <c r="O1927" s="103">
        <v>6.25E-2</v>
      </c>
      <c r="S1927" s="102" t="s">
        <v>433</v>
      </c>
      <c r="T1927" s="102" t="s">
        <v>111</v>
      </c>
      <c r="U1927" s="102" t="s">
        <v>432</v>
      </c>
    </row>
    <row r="1928" spans="2:21">
      <c r="B1928" s="65">
        <v>45847</v>
      </c>
      <c r="C1928" s="102" t="s">
        <v>294</v>
      </c>
      <c r="D1928" s="66" t="s">
        <v>475</v>
      </c>
      <c r="F1928" s="102" t="s">
        <v>110</v>
      </c>
      <c r="I1928" s="66" t="s">
        <v>432</v>
      </c>
      <c r="K1928" s="103">
        <v>4.1666666666666657E-2</v>
      </c>
      <c r="N1928" s="103"/>
      <c r="O1928" s="103">
        <v>4.1666666666666657E-2</v>
      </c>
      <c r="S1928" s="102" t="s">
        <v>433</v>
      </c>
      <c r="T1928" s="102" t="s">
        <v>111</v>
      </c>
      <c r="U1928" s="102" t="s">
        <v>432</v>
      </c>
    </row>
    <row r="1929" spans="2:21">
      <c r="B1929" s="65">
        <v>45847</v>
      </c>
      <c r="C1929" s="102">
        <v>404</v>
      </c>
      <c r="D1929" s="66" t="s">
        <v>437</v>
      </c>
      <c r="F1929" s="102" t="s">
        <v>51</v>
      </c>
      <c r="I1929" s="66" t="s">
        <v>432</v>
      </c>
      <c r="J1929" s="103">
        <v>0.13541666666666671</v>
      </c>
      <c r="K1929" s="103"/>
      <c r="N1929" s="103"/>
      <c r="O1929" s="103">
        <v>0.13541666666666671</v>
      </c>
      <c r="S1929" s="102" t="s">
        <v>433</v>
      </c>
      <c r="T1929" s="102" t="s">
        <v>62</v>
      </c>
      <c r="U1929" s="102" t="s">
        <v>432</v>
      </c>
    </row>
    <row r="1930" spans="2:21">
      <c r="B1930" s="65">
        <v>45847</v>
      </c>
      <c r="C1930" s="102">
        <v>404</v>
      </c>
      <c r="D1930" s="66" t="s">
        <v>437</v>
      </c>
      <c r="F1930" s="102" t="s">
        <v>51</v>
      </c>
      <c r="I1930" s="66" t="s">
        <v>432</v>
      </c>
      <c r="J1930" s="103">
        <v>0.16666666666666671</v>
      </c>
      <c r="K1930" s="103"/>
      <c r="N1930" s="103"/>
      <c r="O1930" s="103">
        <v>0.16666666666666671</v>
      </c>
      <c r="S1930" s="102" t="s">
        <v>433</v>
      </c>
      <c r="T1930" s="102" t="s">
        <v>62</v>
      </c>
      <c r="U1930" s="102" t="s">
        <v>432</v>
      </c>
    </row>
    <row r="1931" spans="2:21">
      <c r="B1931" s="65">
        <v>45847</v>
      </c>
      <c r="C1931" s="102">
        <v>5400257237</v>
      </c>
      <c r="D1931" s="66" t="s">
        <v>431</v>
      </c>
      <c r="F1931" s="102" t="s">
        <v>42</v>
      </c>
      <c r="I1931" s="66" t="s">
        <v>432</v>
      </c>
      <c r="J1931" s="103"/>
      <c r="K1931" s="103">
        <v>0.17708333333333329</v>
      </c>
      <c r="N1931" s="103"/>
      <c r="O1931" s="103">
        <v>0.17708333333333329</v>
      </c>
      <c r="S1931" s="102" t="s">
        <v>433</v>
      </c>
      <c r="T1931" s="102" t="s">
        <v>260</v>
      </c>
      <c r="U1931" s="102" t="s">
        <v>432</v>
      </c>
    </row>
    <row r="1932" spans="2:21">
      <c r="B1932" s="65">
        <v>45847</v>
      </c>
      <c r="C1932" s="102">
        <v>5400257237</v>
      </c>
      <c r="D1932" s="66" t="s">
        <v>460</v>
      </c>
      <c r="F1932" s="102" t="s">
        <v>87</v>
      </c>
      <c r="I1932" s="66" t="s">
        <v>432</v>
      </c>
      <c r="J1932" s="103"/>
      <c r="K1932" s="103">
        <v>0.17708333333333329</v>
      </c>
      <c r="N1932" s="103"/>
      <c r="O1932" s="103">
        <v>0.17708333333333329</v>
      </c>
      <c r="S1932" s="102" t="s">
        <v>433</v>
      </c>
      <c r="T1932" s="102" t="s">
        <v>260</v>
      </c>
      <c r="U1932" s="102" t="s">
        <v>432</v>
      </c>
    </row>
    <row r="1933" spans="2:21">
      <c r="B1933" s="65">
        <v>45847</v>
      </c>
      <c r="C1933" s="102">
        <v>5400257235</v>
      </c>
      <c r="D1933" s="66" t="s">
        <v>469</v>
      </c>
      <c r="F1933" s="102" t="s">
        <v>102</v>
      </c>
      <c r="I1933" s="66" t="s">
        <v>432</v>
      </c>
      <c r="J1933" s="103"/>
      <c r="K1933" s="103">
        <v>0.34375</v>
      </c>
      <c r="N1933" s="103"/>
      <c r="O1933" s="103">
        <v>0.34375</v>
      </c>
      <c r="S1933" s="102" t="s">
        <v>433</v>
      </c>
      <c r="T1933" s="102" t="s">
        <v>262</v>
      </c>
      <c r="U1933" s="102" t="s">
        <v>432</v>
      </c>
    </row>
    <row r="1934" spans="2:21">
      <c r="B1934" s="65">
        <v>45847</v>
      </c>
      <c r="C1934" s="102">
        <v>5400257235</v>
      </c>
      <c r="D1934" s="66" t="s">
        <v>470</v>
      </c>
      <c r="F1934" s="102" t="s">
        <v>103</v>
      </c>
      <c r="I1934" s="66" t="s">
        <v>432</v>
      </c>
      <c r="J1934" s="103"/>
      <c r="K1934" s="103">
        <v>0.34375</v>
      </c>
      <c r="N1934" s="103"/>
      <c r="O1934" s="103">
        <v>0.34375</v>
      </c>
      <c r="S1934" s="102" t="s">
        <v>433</v>
      </c>
      <c r="T1934" s="102" t="s">
        <v>262</v>
      </c>
      <c r="U1934" s="102" t="s">
        <v>432</v>
      </c>
    </row>
    <row r="1935" spans="2:21">
      <c r="B1935" s="65">
        <v>45847</v>
      </c>
      <c r="C1935" s="102">
        <v>5400257237</v>
      </c>
      <c r="D1935" s="66" t="s">
        <v>468</v>
      </c>
      <c r="F1935" s="102" t="s">
        <v>100</v>
      </c>
      <c r="I1935" s="66" t="s">
        <v>432</v>
      </c>
      <c r="J1935" s="103"/>
      <c r="K1935" s="103">
        <v>0.17708333333333329</v>
      </c>
      <c r="N1935" s="103"/>
      <c r="O1935" s="103">
        <v>0.17708333333333329</v>
      </c>
      <c r="S1935" s="102" t="s">
        <v>433</v>
      </c>
      <c r="T1935" s="102" t="s">
        <v>260</v>
      </c>
      <c r="U1935" s="102" t="s">
        <v>432</v>
      </c>
    </row>
    <row r="1936" spans="2:21">
      <c r="B1936" s="65">
        <v>45847</v>
      </c>
      <c r="C1936" s="102">
        <v>5400257237</v>
      </c>
      <c r="D1936" s="66" t="s">
        <v>472</v>
      </c>
      <c r="F1936" s="102" t="s">
        <v>107</v>
      </c>
      <c r="I1936" s="66" t="s">
        <v>432</v>
      </c>
      <c r="J1936" s="103"/>
      <c r="K1936" s="103">
        <v>0.17708333333333329</v>
      </c>
      <c r="N1936" s="103"/>
      <c r="O1936" s="103">
        <v>0.17708333333333329</v>
      </c>
      <c r="S1936" s="102" t="s">
        <v>433</v>
      </c>
      <c r="T1936" s="102" t="s">
        <v>260</v>
      </c>
      <c r="U1936" s="102" t="s">
        <v>432</v>
      </c>
    </row>
    <row r="1937" spans="2:21">
      <c r="B1937" s="65">
        <v>45847</v>
      </c>
      <c r="C1937" s="102">
        <v>5400257240</v>
      </c>
      <c r="D1937" s="66" t="s">
        <v>464</v>
      </c>
      <c r="F1937" s="102" t="s">
        <v>94</v>
      </c>
      <c r="I1937" s="66" t="s">
        <v>432</v>
      </c>
      <c r="J1937" s="103"/>
      <c r="K1937" s="103">
        <v>0.17708333333333329</v>
      </c>
      <c r="N1937" s="103"/>
      <c r="O1937" s="103">
        <v>0.17708333333333329</v>
      </c>
      <c r="S1937" s="102" t="s">
        <v>433</v>
      </c>
      <c r="T1937" s="102" t="s">
        <v>261</v>
      </c>
      <c r="U1937" s="102" t="s">
        <v>432</v>
      </c>
    </row>
    <row r="1938" spans="2:21">
      <c r="B1938" s="65">
        <v>45847</v>
      </c>
      <c r="C1938" s="102">
        <v>5400257240</v>
      </c>
      <c r="D1938" s="66" t="s">
        <v>438</v>
      </c>
      <c r="F1938" s="102" t="s">
        <v>52</v>
      </c>
      <c r="I1938" s="66" t="s">
        <v>432</v>
      </c>
      <c r="J1938" s="103"/>
      <c r="K1938" s="103">
        <v>0.17708333333333329</v>
      </c>
      <c r="N1938" s="103"/>
      <c r="O1938" s="103">
        <v>0.17708333333333329</v>
      </c>
      <c r="S1938" s="102" t="s">
        <v>433</v>
      </c>
      <c r="T1938" s="102" t="s">
        <v>261</v>
      </c>
      <c r="U1938" s="102" t="s">
        <v>432</v>
      </c>
    </row>
    <row r="1939" spans="2:21">
      <c r="B1939" s="65">
        <v>45847</v>
      </c>
      <c r="C1939" s="102">
        <v>404</v>
      </c>
      <c r="D1939" s="66" t="s">
        <v>473</v>
      </c>
      <c r="F1939" s="102" t="s">
        <v>108</v>
      </c>
      <c r="I1939" s="66" t="s">
        <v>432</v>
      </c>
      <c r="J1939" s="103">
        <v>0.17708333333333329</v>
      </c>
      <c r="K1939" s="103"/>
      <c r="N1939" s="103"/>
      <c r="O1939" s="103">
        <v>0.17708333333333329</v>
      </c>
      <c r="S1939" s="102" t="s">
        <v>433</v>
      </c>
      <c r="T1939" s="102" t="s">
        <v>62</v>
      </c>
      <c r="U1939" s="102" t="s">
        <v>432</v>
      </c>
    </row>
    <row r="1940" spans="2:21">
      <c r="B1940" s="65">
        <v>45847</v>
      </c>
      <c r="C1940" s="102">
        <v>404</v>
      </c>
      <c r="D1940" s="66" t="s">
        <v>472</v>
      </c>
      <c r="F1940" s="102" t="s">
        <v>107</v>
      </c>
      <c r="I1940" s="66" t="s">
        <v>432</v>
      </c>
      <c r="J1940" s="103">
        <v>4.1666666666666657E-2</v>
      </c>
      <c r="K1940" s="103"/>
      <c r="N1940" s="103"/>
      <c r="O1940" s="103">
        <v>4.1666666666666657E-2</v>
      </c>
      <c r="S1940" s="102" t="s">
        <v>433</v>
      </c>
      <c r="T1940" s="102" t="s">
        <v>62</v>
      </c>
      <c r="U1940" s="102" t="s">
        <v>432</v>
      </c>
    </row>
    <row r="1941" spans="2:21">
      <c r="B1941" s="65">
        <v>45847</v>
      </c>
      <c r="C1941" s="102">
        <v>404</v>
      </c>
      <c r="D1941" s="66" t="s">
        <v>472</v>
      </c>
      <c r="F1941" s="102" t="s">
        <v>107</v>
      </c>
      <c r="I1941" s="66" t="s">
        <v>432</v>
      </c>
      <c r="J1941" s="103">
        <v>0.20833333333333329</v>
      </c>
      <c r="K1941" s="103"/>
      <c r="M1941" s="103"/>
      <c r="O1941" s="103">
        <v>0.20833333333333329</v>
      </c>
      <c r="P1941" s="103"/>
      <c r="S1941" s="102" t="s">
        <v>433</v>
      </c>
      <c r="T1941" s="102" t="s">
        <v>62</v>
      </c>
      <c r="U1941" s="102" t="s">
        <v>432</v>
      </c>
    </row>
    <row r="1942" spans="2:21">
      <c r="B1942" s="65">
        <v>45847</v>
      </c>
      <c r="C1942" s="102">
        <v>404</v>
      </c>
      <c r="D1942" s="66" t="s">
        <v>439</v>
      </c>
      <c r="F1942" s="102" t="s">
        <v>54</v>
      </c>
      <c r="I1942" s="66" t="s">
        <v>432</v>
      </c>
      <c r="J1942" s="103">
        <v>0.13541666666666671</v>
      </c>
      <c r="K1942" s="103"/>
      <c r="O1942" s="103">
        <v>0.13541666666666671</v>
      </c>
      <c r="P1942" s="103"/>
      <c r="S1942" s="102" t="s">
        <v>433</v>
      </c>
      <c r="T1942" s="102" t="s">
        <v>62</v>
      </c>
      <c r="U1942" s="102" t="s">
        <v>432</v>
      </c>
    </row>
    <row r="1943" spans="2:21">
      <c r="B1943" s="65">
        <v>45847</v>
      </c>
      <c r="C1943" s="102">
        <v>404</v>
      </c>
      <c r="D1943" s="66" t="s">
        <v>476</v>
      </c>
      <c r="F1943" s="102" t="s">
        <v>112</v>
      </c>
      <c r="I1943" s="66" t="s">
        <v>432</v>
      </c>
      <c r="J1943" s="103">
        <v>0.34375</v>
      </c>
      <c r="K1943" s="103"/>
      <c r="O1943" s="103">
        <v>0.34375</v>
      </c>
      <c r="P1943" s="103"/>
      <c r="S1943" s="102" t="s">
        <v>433</v>
      </c>
      <c r="T1943" s="102" t="s">
        <v>62</v>
      </c>
      <c r="U1943" s="102" t="s">
        <v>432</v>
      </c>
    </row>
    <row r="1944" spans="2:21">
      <c r="B1944" s="65">
        <v>45847</v>
      </c>
      <c r="C1944" s="102">
        <v>404</v>
      </c>
      <c r="D1944" s="66" t="s">
        <v>441</v>
      </c>
      <c r="F1944" s="102" t="s">
        <v>56</v>
      </c>
      <c r="I1944" s="66" t="s">
        <v>432</v>
      </c>
      <c r="J1944" s="103">
        <v>0.34375</v>
      </c>
      <c r="K1944" s="103"/>
      <c r="O1944" s="103">
        <v>0.34375</v>
      </c>
      <c r="P1944" s="103"/>
      <c r="S1944" s="102" t="s">
        <v>433</v>
      </c>
      <c r="T1944" s="102" t="s">
        <v>62</v>
      </c>
      <c r="U1944" s="102" t="s">
        <v>432</v>
      </c>
    </row>
    <row r="1945" spans="2:21">
      <c r="B1945" s="65">
        <v>45847</v>
      </c>
      <c r="C1945" s="102">
        <v>5400258020</v>
      </c>
      <c r="D1945" s="66" t="s">
        <v>481</v>
      </c>
      <c r="F1945" s="102" t="s">
        <v>132</v>
      </c>
      <c r="I1945" s="66" t="s">
        <v>432</v>
      </c>
      <c r="J1945" s="103"/>
      <c r="K1945" s="103">
        <v>0.20833333333333329</v>
      </c>
      <c r="O1945" s="103">
        <v>0.20833333333333329</v>
      </c>
      <c r="P1945" s="103"/>
      <c r="S1945" s="102" t="s">
        <v>433</v>
      </c>
      <c r="T1945" s="102" t="s">
        <v>288</v>
      </c>
      <c r="U1945" s="102" t="s">
        <v>432</v>
      </c>
    </row>
    <row r="1946" spans="2:21">
      <c r="B1946" s="65">
        <v>45847</v>
      </c>
      <c r="C1946" s="102">
        <v>5400258020</v>
      </c>
      <c r="D1946" s="66" t="s">
        <v>480</v>
      </c>
      <c r="F1946" s="102" t="s">
        <v>289</v>
      </c>
      <c r="I1946" s="66" t="s">
        <v>432</v>
      </c>
      <c r="J1946" s="103"/>
      <c r="K1946" s="103">
        <v>0.20833333333333329</v>
      </c>
      <c r="O1946" s="103">
        <v>0.20833333333333329</v>
      </c>
      <c r="P1946" s="103"/>
      <c r="S1946" s="102" t="s">
        <v>433</v>
      </c>
      <c r="T1946" s="102" t="s">
        <v>288</v>
      </c>
      <c r="U1946" s="102" t="s">
        <v>432</v>
      </c>
    </row>
    <row r="1947" spans="2:21">
      <c r="B1947" s="65">
        <v>45848</v>
      </c>
      <c r="C1947" s="102">
        <v>404</v>
      </c>
      <c r="D1947" s="66" t="s">
        <v>439</v>
      </c>
      <c r="F1947" s="102" t="s">
        <v>54</v>
      </c>
      <c r="I1947" s="66" t="s">
        <v>432</v>
      </c>
      <c r="K1947" s="103"/>
      <c r="O1947" s="103">
        <v>0.16666666666666671</v>
      </c>
      <c r="P1947" s="103">
        <v>0.16666666666666671</v>
      </c>
      <c r="Q1947" s="103"/>
      <c r="S1947" s="102" t="s">
        <v>433</v>
      </c>
      <c r="T1947" s="102" t="s">
        <v>48</v>
      </c>
      <c r="U1947" s="102" t="s">
        <v>432</v>
      </c>
    </row>
    <row r="1948" spans="2:21">
      <c r="B1948" s="65">
        <v>45848</v>
      </c>
      <c r="C1948" s="102">
        <v>404</v>
      </c>
      <c r="D1948" s="66" t="s">
        <v>434</v>
      </c>
      <c r="F1948" s="102" t="s">
        <v>43</v>
      </c>
      <c r="I1948" s="66" t="s">
        <v>432</v>
      </c>
      <c r="K1948" s="103"/>
      <c r="O1948" s="103">
        <v>2.0833333333333329E-2</v>
      </c>
      <c r="P1948" s="103">
        <v>2.0833333333333329E-2</v>
      </c>
      <c r="Q1948" s="103"/>
      <c r="S1948" s="102" t="s">
        <v>433</v>
      </c>
      <c r="T1948" s="102" t="s">
        <v>48</v>
      </c>
      <c r="U1948" s="102" t="s">
        <v>432</v>
      </c>
    </row>
    <row r="1949" spans="2:21">
      <c r="B1949" s="65">
        <v>45848</v>
      </c>
      <c r="C1949" s="102">
        <v>404</v>
      </c>
      <c r="D1949" s="66" t="s">
        <v>485</v>
      </c>
      <c r="F1949" s="102" t="s">
        <v>155</v>
      </c>
      <c r="I1949" s="66" t="s">
        <v>432</v>
      </c>
      <c r="J1949" s="103"/>
      <c r="K1949" s="103"/>
      <c r="O1949" s="103">
        <v>0.34375</v>
      </c>
      <c r="P1949" s="103">
        <v>0.34375</v>
      </c>
      <c r="S1949" s="102" t="s">
        <v>433</v>
      </c>
      <c r="T1949" s="102" t="s">
        <v>53</v>
      </c>
      <c r="U1949" s="102" t="s">
        <v>432</v>
      </c>
    </row>
    <row r="1950" spans="2:21">
      <c r="B1950" s="65">
        <v>45848</v>
      </c>
      <c r="C1950" s="102">
        <v>404</v>
      </c>
      <c r="D1950" s="66" t="s">
        <v>445</v>
      </c>
      <c r="F1950" s="102" t="s">
        <v>63</v>
      </c>
      <c r="I1950" s="66" t="s">
        <v>432</v>
      </c>
      <c r="J1950" s="103"/>
      <c r="K1950" s="103"/>
      <c r="O1950" s="103">
        <v>0.34375</v>
      </c>
      <c r="P1950" s="103">
        <v>0.34375</v>
      </c>
      <c r="S1950" s="102" t="s">
        <v>433</v>
      </c>
      <c r="T1950" s="102" t="s">
        <v>53</v>
      </c>
      <c r="U1950" s="102" t="s">
        <v>432</v>
      </c>
    </row>
    <row r="1951" spans="2:21">
      <c r="B1951" s="65">
        <v>45848</v>
      </c>
      <c r="C1951" s="102">
        <v>404</v>
      </c>
      <c r="D1951" s="66" t="s">
        <v>461</v>
      </c>
      <c r="F1951" s="102" t="s">
        <v>88</v>
      </c>
      <c r="I1951" s="66" t="s">
        <v>432</v>
      </c>
      <c r="J1951" s="103"/>
      <c r="K1951" s="103"/>
      <c r="O1951" s="103">
        <v>0.34375</v>
      </c>
      <c r="P1951" s="103">
        <v>0.34375</v>
      </c>
      <c r="S1951" s="102" t="s">
        <v>433</v>
      </c>
      <c r="T1951" s="102" t="s">
        <v>53</v>
      </c>
      <c r="U1951" s="102" t="s">
        <v>432</v>
      </c>
    </row>
    <row r="1952" spans="2:21">
      <c r="B1952" s="65">
        <v>45848</v>
      </c>
      <c r="C1952" s="102">
        <v>404</v>
      </c>
      <c r="D1952" s="66" t="s">
        <v>450</v>
      </c>
      <c r="F1952" s="102" t="s">
        <v>69</v>
      </c>
      <c r="I1952" s="66" t="s">
        <v>432</v>
      </c>
      <c r="J1952" s="103"/>
      <c r="K1952" s="103"/>
      <c r="O1952" s="103">
        <v>0.34375</v>
      </c>
      <c r="P1952" s="103">
        <v>0.34375</v>
      </c>
      <c r="S1952" s="102" t="s">
        <v>433</v>
      </c>
      <c r="T1952" s="102" t="s">
        <v>53</v>
      </c>
      <c r="U1952" s="102" t="s">
        <v>432</v>
      </c>
    </row>
    <row r="1953" spans="2:21">
      <c r="B1953" s="65">
        <v>45848</v>
      </c>
      <c r="C1953" s="102">
        <v>404</v>
      </c>
      <c r="D1953" s="66" t="s">
        <v>458</v>
      </c>
      <c r="F1953" s="102" t="s">
        <v>84</v>
      </c>
      <c r="I1953" s="66" t="s">
        <v>432</v>
      </c>
      <c r="J1953" s="103"/>
      <c r="K1953" s="103"/>
      <c r="O1953" s="103">
        <v>0.34375</v>
      </c>
      <c r="Q1953" s="103">
        <v>0.34375</v>
      </c>
      <c r="S1953" s="102" t="s">
        <v>433</v>
      </c>
      <c r="T1953" s="102" t="s">
        <v>22</v>
      </c>
      <c r="U1953" s="102" t="s">
        <v>432</v>
      </c>
    </row>
    <row r="1954" spans="2:21">
      <c r="B1954" s="65">
        <v>45848</v>
      </c>
      <c r="C1954" s="102">
        <v>5400257687</v>
      </c>
      <c r="D1954" s="66" t="s">
        <v>443</v>
      </c>
      <c r="F1954" s="102" t="s">
        <v>58</v>
      </c>
      <c r="I1954" s="66" t="s">
        <v>432</v>
      </c>
      <c r="J1954" s="103"/>
      <c r="K1954" s="103">
        <v>0.34375</v>
      </c>
      <c r="M1954" s="103"/>
      <c r="O1954" s="103">
        <v>0.34375</v>
      </c>
      <c r="S1954" s="102" t="s">
        <v>433</v>
      </c>
      <c r="T1954" s="102" t="s">
        <v>279</v>
      </c>
      <c r="U1954" s="102" t="s">
        <v>432</v>
      </c>
    </row>
    <row r="1955" spans="2:21">
      <c r="B1955" s="65">
        <v>45848</v>
      </c>
      <c r="C1955" s="102">
        <v>5400257687</v>
      </c>
      <c r="D1955" s="66" t="s">
        <v>493</v>
      </c>
      <c r="F1955" s="102" t="s">
        <v>267</v>
      </c>
      <c r="I1955" s="66" t="s">
        <v>432</v>
      </c>
      <c r="J1955" s="103"/>
      <c r="K1955" s="103">
        <v>0.34375</v>
      </c>
      <c r="M1955" s="103"/>
      <c r="O1955" s="103">
        <v>0.34375</v>
      </c>
      <c r="S1955" s="102" t="s">
        <v>433</v>
      </c>
      <c r="T1955" s="102" t="s">
        <v>279</v>
      </c>
      <c r="U1955" s="102" t="s">
        <v>432</v>
      </c>
    </row>
    <row r="1956" spans="2:21">
      <c r="B1956" s="65">
        <v>45848</v>
      </c>
      <c r="C1956" s="102">
        <v>5400257239</v>
      </c>
      <c r="D1956" s="66" t="s">
        <v>447</v>
      </c>
      <c r="F1956" s="102" t="s">
        <v>65</v>
      </c>
      <c r="I1956" s="66" t="s">
        <v>432</v>
      </c>
      <c r="J1956" s="103"/>
      <c r="K1956" s="103">
        <v>0.34375</v>
      </c>
      <c r="O1956" s="103">
        <v>0.34375</v>
      </c>
      <c r="S1956" s="102" t="s">
        <v>433</v>
      </c>
      <c r="T1956" s="102" t="s">
        <v>258</v>
      </c>
      <c r="U1956" s="102" t="s">
        <v>432</v>
      </c>
    </row>
    <row r="1957" spans="2:21">
      <c r="B1957" s="65">
        <v>45848</v>
      </c>
      <c r="C1957" s="102">
        <v>5400257239</v>
      </c>
      <c r="D1957" s="66" t="s">
        <v>448</v>
      </c>
      <c r="F1957" s="102" t="s">
        <v>66</v>
      </c>
      <c r="I1957" s="66" t="s">
        <v>432</v>
      </c>
      <c r="J1957" s="103"/>
      <c r="K1957" s="103">
        <v>0.34375</v>
      </c>
      <c r="O1957" s="103">
        <v>0.34375</v>
      </c>
      <c r="S1957" s="102" t="s">
        <v>433</v>
      </c>
      <c r="T1957" s="102" t="s">
        <v>258</v>
      </c>
      <c r="U1957" s="102" t="s">
        <v>432</v>
      </c>
    </row>
    <row r="1958" spans="2:21">
      <c r="B1958" s="65">
        <v>45848</v>
      </c>
      <c r="C1958" s="102">
        <v>5400258095</v>
      </c>
      <c r="D1958" s="66" t="s">
        <v>437</v>
      </c>
      <c r="F1958" s="102" t="s">
        <v>51</v>
      </c>
      <c r="I1958" s="66" t="s">
        <v>432</v>
      </c>
      <c r="J1958" s="103"/>
      <c r="K1958" s="103">
        <v>8.3333333333333329E-2</v>
      </c>
      <c r="O1958" s="103">
        <v>8.3333333333333329E-2</v>
      </c>
      <c r="P1958" s="103"/>
      <c r="S1958" s="102" t="s">
        <v>433</v>
      </c>
      <c r="T1958" s="102" t="s">
        <v>290</v>
      </c>
      <c r="U1958" s="102" t="s">
        <v>432</v>
      </c>
    </row>
    <row r="1959" spans="2:21">
      <c r="B1959" s="65">
        <v>45848</v>
      </c>
      <c r="C1959" s="102">
        <v>5400258088</v>
      </c>
      <c r="D1959" s="66" t="s">
        <v>479</v>
      </c>
      <c r="F1959" s="102" t="s">
        <v>115</v>
      </c>
      <c r="I1959" s="66" t="s">
        <v>432</v>
      </c>
      <c r="J1959" s="103"/>
      <c r="K1959" s="103">
        <v>5.2083333333333343E-2</v>
      </c>
      <c r="O1959" s="103">
        <v>5.2083333333333343E-2</v>
      </c>
      <c r="P1959" s="103"/>
      <c r="S1959" s="102" t="s">
        <v>433</v>
      </c>
      <c r="T1959" s="102" t="s">
        <v>287</v>
      </c>
      <c r="U1959" s="102" t="s">
        <v>432</v>
      </c>
    </row>
    <row r="1960" spans="2:21">
      <c r="B1960" s="65">
        <v>45848</v>
      </c>
      <c r="C1960" s="102">
        <v>5400258088</v>
      </c>
      <c r="D1960" s="66" t="s">
        <v>434</v>
      </c>
      <c r="F1960" s="102" t="s">
        <v>43</v>
      </c>
      <c r="I1960" s="66" t="s">
        <v>432</v>
      </c>
      <c r="J1960" s="103"/>
      <c r="K1960" s="103">
        <v>5.2083333333333343E-2</v>
      </c>
      <c r="O1960" s="103">
        <v>5.2083333333333343E-2</v>
      </c>
      <c r="P1960" s="103"/>
      <c r="S1960" s="102" t="s">
        <v>433</v>
      </c>
      <c r="T1960" s="102" t="s">
        <v>287</v>
      </c>
      <c r="U1960" s="102" t="s">
        <v>432</v>
      </c>
    </row>
    <row r="1961" spans="2:21">
      <c r="B1961" s="65">
        <v>45848</v>
      </c>
      <c r="C1961" s="102">
        <v>5400257917</v>
      </c>
      <c r="D1961" s="66" t="s">
        <v>479</v>
      </c>
      <c r="F1961" s="102" t="s">
        <v>115</v>
      </c>
      <c r="I1961" s="66" t="s">
        <v>432</v>
      </c>
      <c r="J1961" s="103"/>
      <c r="K1961" s="103">
        <v>6.25E-2</v>
      </c>
      <c r="O1961" s="103">
        <v>6.25E-2</v>
      </c>
      <c r="P1961" s="103"/>
      <c r="S1961" s="102" t="s">
        <v>433</v>
      </c>
      <c r="T1961" s="102" t="s">
        <v>282</v>
      </c>
      <c r="U1961" s="102" t="s">
        <v>432</v>
      </c>
    </row>
    <row r="1962" spans="2:21">
      <c r="B1962" s="65">
        <v>45848</v>
      </c>
      <c r="C1962" s="102">
        <v>5400257917</v>
      </c>
      <c r="D1962" s="66" t="s">
        <v>434</v>
      </c>
      <c r="F1962" s="102" t="s">
        <v>43</v>
      </c>
      <c r="I1962" s="66" t="s">
        <v>432</v>
      </c>
      <c r="J1962" s="103"/>
      <c r="K1962" s="103">
        <v>6.25E-2</v>
      </c>
      <c r="O1962" s="103">
        <v>6.25E-2</v>
      </c>
      <c r="P1962" s="103"/>
      <c r="S1962" s="102" t="s">
        <v>433</v>
      </c>
      <c r="T1962" s="102" t="s">
        <v>282</v>
      </c>
      <c r="U1962" s="102" t="s">
        <v>432</v>
      </c>
    </row>
    <row r="1963" spans="2:21">
      <c r="B1963" s="65">
        <v>45848</v>
      </c>
      <c r="C1963" s="102">
        <v>5400258042</v>
      </c>
      <c r="D1963" s="66" t="s">
        <v>479</v>
      </c>
      <c r="F1963" s="102" t="s">
        <v>115</v>
      </c>
      <c r="I1963" s="66" t="s">
        <v>432</v>
      </c>
      <c r="J1963" s="103"/>
      <c r="K1963" s="103">
        <v>6.25E-2</v>
      </c>
      <c r="O1963" s="103">
        <v>6.25E-2</v>
      </c>
      <c r="P1963" s="103"/>
      <c r="S1963" s="102" t="s">
        <v>433</v>
      </c>
      <c r="T1963" s="102" t="s">
        <v>291</v>
      </c>
      <c r="U1963" s="102" t="s">
        <v>432</v>
      </c>
    </row>
    <row r="1964" spans="2:21">
      <c r="B1964" s="65">
        <v>45848</v>
      </c>
      <c r="C1964" s="102">
        <v>5400258042</v>
      </c>
      <c r="D1964" s="66" t="s">
        <v>434</v>
      </c>
      <c r="F1964" s="102" t="s">
        <v>43</v>
      </c>
      <c r="I1964" s="66" t="s">
        <v>432</v>
      </c>
      <c r="J1964" s="103"/>
      <c r="K1964" s="103">
        <v>6.25E-2</v>
      </c>
      <c r="O1964" s="103">
        <v>6.25E-2</v>
      </c>
      <c r="P1964" s="103"/>
      <c r="S1964" s="102" t="s">
        <v>433</v>
      </c>
      <c r="T1964" s="102" t="s">
        <v>291</v>
      </c>
      <c r="U1964" s="102" t="s">
        <v>432</v>
      </c>
    </row>
    <row r="1965" spans="2:21">
      <c r="B1965" s="65">
        <v>45848</v>
      </c>
      <c r="C1965" s="102">
        <v>5400258238</v>
      </c>
      <c r="D1965" s="66" t="s">
        <v>475</v>
      </c>
      <c r="F1965" s="102" t="s">
        <v>110</v>
      </c>
      <c r="I1965" s="66" t="s">
        <v>432</v>
      </c>
      <c r="J1965" s="103"/>
      <c r="K1965" s="103">
        <v>8.3333333333333329E-2</v>
      </c>
      <c r="O1965" s="103">
        <v>8.3333333333333329E-2</v>
      </c>
      <c r="P1965" s="103"/>
      <c r="S1965" s="102" t="s">
        <v>433</v>
      </c>
      <c r="T1965" s="102" t="s">
        <v>292</v>
      </c>
      <c r="U1965" s="102" t="s">
        <v>432</v>
      </c>
    </row>
    <row r="1966" spans="2:21">
      <c r="B1966" s="65">
        <v>45848</v>
      </c>
      <c r="C1966" s="102">
        <v>5400258238</v>
      </c>
      <c r="D1966" s="66" t="s">
        <v>437</v>
      </c>
      <c r="F1966" s="102" t="s">
        <v>51</v>
      </c>
      <c r="I1966" s="66" t="s">
        <v>432</v>
      </c>
      <c r="J1966" s="103"/>
      <c r="K1966" s="103">
        <v>8.3333333333333329E-2</v>
      </c>
      <c r="O1966" s="103">
        <v>8.3333333333333329E-2</v>
      </c>
      <c r="P1966" s="103"/>
      <c r="S1966" s="102" t="s">
        <v>433</v>
      </c>
      <c r="T1966" s="102" t="s">
        <v>292</v>
      </c>
      <c r="U1966" s="102" t="s">
        <v>432</v>
      </c>
    </row>
    <row r="1967" spans="2:21">
      <c r="B1967" s="65">
        <v>45848</v>
      </c>
      <c r="C1967" s="102">
        <v>404</v>
      </c>
      <c r="D1967" s="66" t="s">
        <v>441</v>
      </c>
      <c r="F1967" s="102" t="s">
        <v>56</v>
      </c>
      <c r="I1967" s="66" t="s">
        <v>432</v>
      </c>
      <c r="J1967" s="103">
        <v>0.34375</v>
      </c>
      <c r="K1967" s="103"/>
      <c r="O1967" s="103">
        <v>0.34375</v>
      </c>
      <c r="P1967" s="103"/>
      <c r="S1967" s="102" t="s">
        <v>433</v>
      </c>
      <c r="T1967" s="102" t="s">
        <v>62</v>
      </c>
      <c r="U1967" s="102" t="s">
        <v>432</v>
      </c>
    </row>
    <row r="1968" spans="2:21">
      <c r="B1968" s="65">
        <v>45848</v>
      </c>
      <c r="C1968" s="102">
        <v>404</v>
      </c>
      <c r="D1968" s="66" t="s">
        <v>476</v>
      </c>
      <c r="F1968" s="102" t="s">
        <v>112</v>
      </c>
      <c r="I1968" s="66" t="s">
        <v>432</v>
      </c>
      <c r="J1968" s="103">
        <v>0.34375</v>
      </c>
      <c r="K1968" s="103"/>
      <c r="O1968" s="103">
        <v>0.34375</v>
      </c>
      <c r="P1968" s="103"/>
      <c r="S1968" s="102" t="s">
        <v>433</v>
      </c>
      <c r="T1968" s="102" t="s">
        <v>62</v>
      </c>
      <c r="U1968" s="102" t="s">
        <v>432</v>
      </c>
    </row>
    <row r="1969" spans="2:21">
      <c r="B1969" s="65">
        <v>45848</v>
      </c>
      <c r="C1969" s="102">
        <v>404</v>
      </c>
      <c r="D1969" s="66" t="s">
        <v>473</v>
      </c>
      <c r="F1969" s="102" t="s">
        <v>108</v>
      </c>
      <c r="I1969" s="66" t="s">
        <v>432</v>
      </c>
      <c r="J1969" s="103">
        <v>8.3333333333333329E-2</v>
      </c>
      <c r="K1969" s="103"/>
      <c r="O1969" s="103">
        <v>8.3333333333333329E-2</v>
      </c>
      <c r="P1969" s="103"/>
      <c r="S1969" s="102" t="s">
        <v>433</v>
      </c>
      <c r="T1969" s="102" t="s">
        <v>116</v>
      </c>
      <c r="U1969" s="102" t="s">
        <v>432</v>
      </c>
    </row>
    <row r="1970" spans="2:21">
      <c r="B1970" s="65">
        <v>45848</v>
      </c>
      <c r="C1970" s="102">
        <v>5400258197</v>
      </c>
      <c r="D1970" s="66" t="s">
        <v>471</v>
      </c>
      <c r="F1970" s="102" t="s">
        <v>105</v>
      </c>
      <c r="I1970" s="66" t="s">
        <v>432</v>
      </c>
      <c r="J1970" s="103"/>
      <c r="K1970" s="103">
        <v>0.34375</v>
      </c>
      <c r="O1970" s="103">
        <v>0.34375</v>
      </c>
      <c r="P1970" s="103"/>
      <c r="S1970" s="102" t="s">
        <v>433</v>
      </c>
      <c r="T1970" s="102" t="s">
        <v>293</v>
      </c>
      <c r="U1970" s="102" t="s">
        <v>432</v>
      </c>
    </row>
    <row r="1971" spans="2:21">
      <c r="B1971" s="65">
        <v>45848</v>
      </c>
      <c r="C1971" s="102">
        <v>5400258197</v>
      </c>
      <c r="D1971" s="66" t="s">
        <v>492</v>
      </c>
      <c r="F1971" s="102" t="s">
        <v>264</v>
      </c>
      <c r="I1971" s="66" t="s">
        <v>432</v>
      </c>
      <c r="J1971" s="103"/>
      <c r="K1971" s="103">
        <v>0.34375</v>
      </c>
      <c r="O1971" s="103">
        <v>0.34375</v>
      </c>
      <c r="P1971" s="103"/>
      <c r="S1971" s="102" t="s">
        <v>433</v>
      </c>
      <c r="T1971" s="102" t="s">
        <v>293</v>
      </c>
      <c r="U1971" s="102" t="s">
        <v>432</v>
      </c>
    </row>
    <row r="1972" spans="2:21">
      <c r="B1972" s="65">
        <v>45848</v>
      </c>
      <c r="C1972" s="102">
        <v>5400257687</v>
      </c>
      <c r="D1972" s="66" t="s">
        <v>451</v>
      </c>
      <c r="F1972" s="102" t="s">
        <v>72</v>
      </c>
      <c r="I1972" s="66" t="s">
        <v>432</v>
      </c>
      <c r="J1972" s="103"/>
      <c r="K1972" s="103">
        <v>0.34375</v>
      </c>
      <c r="O1972" s="103">
        <v>0.34375</v>
      </c>
      <c r="P1972" s="103"/>
      <c r="S1972" s="102" t="s">
        <v>433</v>
      </c>
      <c r="T1972" s="102" t="s">
        <v>279</v>
      </c>
      <c r="U1972" s="102" t="s">
        <v>432</v>
      </c>
    </row>
    <row r="1973" spans="2:21">
      <c r="B1973" s="65">
        <v>45848</v>
      </c>
      <c r="C1973" s="102">
        <v>5400257687</v>
      </c>
      <c r="D1973" s="66" t="s">
        <v>452</v>
      </c>
      <c r="F1973" s="102" t="s">
        <v>73</v>
      </c>
      <c r="I1973" s="66" t="s">
        <v>432</v>
      </c>
      <c r="J1973" s="103"/>
      <c r="K1973" s="103">
        <v>0.34375</v>
      </c>
      <c r="O1973" s="103">
        <v>0.34375</v>
      </c>
      <c r="P1973" s="103"/>
      <c r="S1973" s="102" t="s">
        <v>433</v>
      </c>
      <c r="T1973" s="102" t="s">
        <v>279</v>
      </c>
      <c r="U1973" s="102" t="s">
        <v>432</v>
      </c>
    </row>
    <row r="1974" spans="2:21">
      <c r="B1974" s="65">
        <v>45848</v>
      </c>
      <c r="C1974" s="102" t="s">
        <v>139</v>
      </c>
      <c r="D1974" s="66" t="s">
        <v>453</v>
      </c>
      <c r="F1974" s="102" t="s">
        <v>75</v>
      </c>
      <c r="I1974" s="66" t="s">
        <v>432</v>
      </c>
      <c r="J1974" s="103"/>
      <c r="K1974" s="103">
        <v>0.34375</v>
      </c>
      <c r="O1974" s="103">
        <v>0.34375</v>
      </c>
      <c r="Q1974" s="103"/>
      <c r="S1974" s="102" t="s">
        <v>433</v>
      </c>
      <c r="T1974" s="102" t="s">
        <v>138</v>
      </c>
      <c r="U1974" s="102" t="s">
        <v>432</v>
      </c>
    </row>
    <row r="1975" spans="2:21">
      <c r="B1975" s="65">
        <v>45848</v>
      </c>
      <c r="C1975" s="102">
        <v>5400256074</v>
      </c>
      <c r="D1975" s="66" t="s">
        <v>442</v>
      </c>
      <c r="F1975" s="102" t="s">
        <v>57</v>
      </c>
      <c r="I1975" s="66" t="s">
        <v>432</v>
      </c>
      <c r="J1975" s="103"/>
      <c r="K1975" s="103">
        <v>0.34375</v>
      </c>
      <c r="O1975" s="103">
        <v>0.34375</v>
      </c>
      <c r="Q1975" s="103"/>
      <c r="S1975" s="102" t="s">
        <v>433</v>
      </c>
      <c r="T1975" s="102" t="s">
        <v>256</v>
      </c>
      <c r="U1975" s="102" t="s">
        <v>432</v>
      </c>
    </row>
    <row r="1976" spans="2:21">
      <c r="B1976" s="65">
        <v>45848</v>
      </c>
      <c r="C1976" s="102">
        <v>5400256074</v>
      </c>
      <c r="D1976" s="66" t="s">
        <v>444</v>
      </c>
      <c r="F1976" s="102" t="s">
        <v>59</v>
      </c>
      <c r="I1976" s="66" t="s">
        <v>432</v>
      </c>
      <c r="J1976" s="103"/>
      <c r="K1976" s="103">
        <v>0.34375</v>
      </c>
      <c r="O1976" s="103">
        <v>0.34375</v>
      </c>
      <c r="Q1976" s="103"/>
      <c r="S1976" s="102" t="s">
        <v>433</v>
      </c>
      <c r="T1976" s="102" t="s">
        <v>256</v>
      </c>
      <c r="U1976" s="102" t="s">
        <v>432</v>
      </c>
    </row>
    <row r="1977" spans="2:21">
      <c r="B1977" s="65">
        <v>45848</v>
      </c>
      <c r="C1977" s="102">
        <v>5400261041</v>
      </c>
      <c r="D1977" s="66" t="s">
        <v>462</v>
      </c>
      <c r="F1977" s="102" t="s">
        <v>89</v>
      </c>
      <c r="I1977" s="66" t="s">
        <v>432</v>
      </c>
      <c r="J1977" s="103"/>
      <c r="K1977" s="103">
        <v>0.34375</v>
      </c>
      <c r="O1977" s="103">
        <v>0.34375</v>
      </c>
      <c r="Q1977" s="103"/>
      <c r="S1977" s="102" t="s">
        <v>433</v>
      </c>
      <c r="T1977" s="102" t="s">
        <v>257</v>
      </c>
      <c r="U1977" s="102" t="s">
        <v>432</v>
      </c>
    </row>
    <row r="1978" spans="2:21">
      <c r="B1978" s="65">
        <v>45848</v>
      </c>
      <c r="C1978" s="102">
        <v>5400257568</v>
      </c>
      <c r="D1978" s="66" t="s">
        <v>454</v>
      </c>
      <c r="F1978" s="102" t="s">
        <v>77</v>
      </c>
      <c r="I1978" s="66" t="s">
        <v>432</v>
      </c>
      <c r="J1978" s="103"/>
      <c r="K1978" s="103">
        <v>0.34375</v>
      </c>
      <c r="O1978" s="103">
        <v>0.34375</v>
      </c>
      <c r="P1978" s="103"/>
      <c r="S1978" s="102" t="s">
        <v>433</v>
      </c>
      <c r="T1978" s="102" t="s">
        <v>253</v>
      </c>
      <c r="U1978" s="102" t="s">
        <v>432</v>
      </c>
    </row>
    <row r="1979" spans="2:21">
      <c r="B1979" s="65">
        <v>45848</v>
      </c>
      <c r="C1979" s="102">
        <v>5400257568</v>
      </c>
      <c r="D1979" s="66" t="s">
        <v>455</v>
      </c>
      <c r="F1979" s="102" t="s">
        <v>78</v>
      </c>
      <c r="I1979" s="66" t="s">
        <v>432</v>
      </c>
      <c r="J1979" s="103"/>
      <c r="K1979" s="103">
        <v>0.34375</v>
      </c>
      <c r="O1979" s="103">
        <v>0.34375</v>
      </c>
      <c r="P1979" s="103"/>
      <c r="S1979" s="102" t="s">
        <v>433</v>
      </c>
      <c r="T1979" s="102" t="s">
        <v>253</v>
      </c>
      <c r="U1979" s="102" t="s">
        <v>432</v>
      </c>
    </row>
    <row r="1980" spans="2:21">
      <c r="B1980" s="65">
        <v>45848</v>
      </c>
      <c r="C1980" s="102">
        <v>5400257237</v>
      </c>
      <c r="D1980" s="66" t="s">
        <v>431</v>
      </c>
      <c r="F1980" s="102" t="s">
        <v>42</v>
      </c>
      <c r="I1980" s="66" t="s">
        <v>432</v>
      </c>
      <c r="J1980" s="103"/>
      <c r="K1980" s="103">
        <v>0.34375</v>
      </c>
      <c r="O1980" s="103">
        <v>0.34375</v>
      </c>
      <c r="P1980" s="103"/>
      <c r="S1980" s="102" t="s">
        <v>433</v>
      </c>
      <c r="T1980" s="102" t="s">
        <v>260</v>
      </c>
      <c r="U1980" s="102" t="s">
        <v>432</v>
      </c>
    </row>
    <row r="1981" spans="2:21">
      <c r="B1981" s="65">
        <v>45848</v>
      </c>
      <c r="C1981" s="102">
        <v>5400257237</v>
      </c>
      <c r="D1981" s="66" t="s">
        <v>460</v>
      </c>
      <c r="F1981" s="102" t="s">
        <v>87</v>
      </c>
      <c r="I1981" s="66" t="s">
        <v>432</v>
      </c>
      <c r="J1981" s="103"/>
      <c r="K1981" s="103">
        <v>0.34375</v>
      </c>
      <c r="O1981" s="103">
        <v>0.34375</v>
      </c>
      <c r="P1981" s="103"/>
      <c r="S1981" s="102" t="s">
        <v>433</v>
      </c>
      <c r="T1981" s="102" t="s">
        <v>260</v>
      </c>
      <c r="U1981" s="102" t="s">
        <v>432</v>
      </c>
    </row>
    <row r="1982" spans="2:21">
      <c r="B1982" s="65">
        <v>45848</v>
      </c>
      <c r="C1982" s="102">
        <v>5400257240</v>
      </c>
      <c r="D1982" s="66" t="s">
        <v>465</v>
      </c>
      <c r="F1982" s="102" t="s">
        <v>96</v>
      </c>
      <c r="I1982" s="66" t="s">
        <v>432</v>
      </c>
      <c r="J1982" s="103"/>
      <c r="K1982" s="103">
        <v>0.34375</v>
      </c>
      <c r="O1982" s="103">
        <v>0.34375</v>
      </c>
      <c r="R1982" s="103"/>
      <c r="S1982" s="102" t="s">
        <v>433</v>
      </c>
      <c r="T1982" s="102" t="s">
        <v>261</v>
      </c>
      <c r="U1982" s="102" t="s">
        <v>432</v>
      </c>
    </row>
    <row r="1983" spans="2:21">
      <c r="B1983" s="65">
        <v>45848</v>
      </c>
      <c r="C1983" s="102">
        <v>5400257240</v>
      </c>
      <c r="D1983" s="66" t="s">
        <v>438</v>
      </c>
      <c r="F1983" s="102" t="s">
        <v>52</v>
      </c>
      <c r="I1983" s="66" t="s">
        <v>432</v>
      </c>
      <c r="J1983" s="103"/>
      <c r="K1983" s="103">
        <v>0.34375</v>
      </c>
      <c r="O1983" s="103">
        <v>0.34375</v>
      </c>
      <c r="R1983" s="103"/>
      <c r="S1983" s="102" t="s">
        <v>433</v>
      </c>
      <c r="T1983" s="102" t="s">
        <v>261</v>
      </c>
      <c r="U1983" s="102" t="s">
        <v>432</v>
      </c>
    </row>
    <row r="1984" spans="2:21">
      <c r="B1984" s="65">
        <v>45848</v>
      </c>
      <c r="C1984" s="102">
        <v>5400257240</v>
      </c>
      <c r="D1984" s="66" t="s">
        <v>467</v>
      </c>
      <c r="F1984" s="102" t="s">
        <v>99</v>
      </c>
      <c r="I1984" s="66" t="s">
        <v>432</v>
      </c>
      <c r="J1984" s="103"/>
      <c r="K1984" s="103">
        <v>0.34375</v>
      </c>
      <c r="O1984" s="103">
        <v>0.34375</v>
      </c>
      <c r="R1984" s="103"/>
      <c r="S1984" s="102" t="s">
        <v>433</v>
      </c>
      <c r="T1984" s="102" t="s">
        <v>261</v>
      </c>
      <c r="U1984" s="102" t="s">
        <v>432</v>
      </c>
    </row>
    <row r="1985" spans="2:21">
      <c r="B1985" s="65">
        <v>45848</v>
      </c>
      <c r="C1985" s="102">
        <v>5400257240</v>
      </c>
      <c r="D1985" s="66" t="s">
        <v>464</v>
      </c>
      <c r="F1985" s="102" t="s">
        <v>94</v>
      </c>
      <c r="I1985" s="66" t="s">
        <v>432</v>
      </c>
      <c r="J1985" s="103"/>
      <c r="K1985" s="103">
        <v>0.34375</v>
      </c>
      <c r="O1985" s="103">
        <v>0.34375</v>
      </c>
      <c r="R1985" s="103"/>
      <c r="S1985" s="102" t="s">
        <v>433</v>
      </c>
      <c r="T1985" s="102" t="s">
        <v>261</v>
      </c>
      <c r="U1985" s="102" t="s">
        <v>432</v>
      </c>
    </row>
    <row r="1986" spans="2:21">
      <c r="B1986" s="65">
        <v>45848</v>
      </c>
      <c r="C1986" s="102">
        <v>5400257235</v>
      </c>
      <c r="D1986" s="66" t="s">
        <v>468</v>
      </c>
      <c r="F1986" s="102" t="s">
        <v>100</v>
      </c>
      <c r="I1986" s="66" t="s">
        <v>432</v>
      </c>
      <c r="J1986" s="103"/>
      <c r="K1986" s="103">
        <v>0.34375</v>
      </c>
      <c r="O1986" s="103">
        <v>0.34375</v>
      </c>
      <c r="R1986" s="103"/>
      <c r="S1986" s="102" t="s">
        <v>433</v>
      </c>
      <c r="T1986" s="102" t="s">
        <v>262</v>
      </c>
      <c r="U1986" s="102" t="s">
        <v>432</v>
      </c>
    </row>
    <row r="1987" spans="2:21">
      <c r="B1987" s="65">
        <v>45848</v>
      </c>
      <c r="C1987" s="102">
        <v>5400257235</v>
      </c>
      <c r="D1987" s="66" t="s">
        <v>472</v>
      </c>
      <c r="F1987" s="102" t="s">
        <v>107</v>
      </c>
      <c r="I1987" s="66" t="s">
        <v>432</v>
      </c>
      <c r="J1987" s="103"/>
      <c r="K1987" s="103">
        <v>0.34375</v>
      </c>
      <c r="O1987" s="103">
        <v>0.34375</v>
      </c>
      <c r="R1987" s="103"/>
      <c r="S1987" s="102" t="s">
        <v>433</v>
      </c>
      <c r="T1987" s="102" t="s">
        <v>262</v>
      </c>
      <c r="U1987" s="102" t="s">
        <v>432</v>
      </c>
    </row>
    <row r="1988" spans="2:21">
      <c r="B1988" s="65">
        <v>45848</v>
      </c>
      <c r="C1988" s="102">
        <v>5400257237</v>
      </c>
      <c r="D1988" s="66" t="s">
        <v>469</v>
      </c>
      <c r="F1988" s="102" t="s">
        <v>102</v>
      </c>
      <c r="I1988" s="66" t="s">
        <v>432</v>
      </c>
      <c r="J1988" s="103"/>
      <c r="K1988" s="103">
        <v>0.34375</v>
      </c>
      <c r="O1988" s="103">
        <v>0.34375</v>
      </c>
      <c r="R1988" s="103"/>
      <c r="S1988" s="102" t="s">
        <v>433</v>
      </c>
      <c r="T1988" s="102" t="s">
        <v>260</v>
      </c>
      <c r="U1988" s="102" t="s">
        <v>432</v>
      </c>
    </row>
    <row r="1989" spans="2:21">
      <c r="B1989" s="65">
        <v>45848</v>
      </c>
      <c r="C1989" s="102">
        <v>5400257237</v>
      </c>
      <c r="D1989" s="66" t="s">
        <v>470</v>
      </c>
      <c r="F1989" s="102" t="s">
        <v>103</v>
      </c>
      <c r="I1989" s="66" t="s">
        <v>432</v>
      </c>
      <c r="J1989" s="103"/>
      <c r="K1989" s="103">
        <v>0.34375</v>
      </c>
      <c r="O1989" s="103">
        <v>0.34375</v>
      </c>
      <c r="R1989" s="103"/>
      <c r="S1989" s="102" t="s">
        <v>433</v>
      </c>
      <c r="T1989" s="102" t="s">
        <v>260</v>
      </c>
      <c r="U1989" s="102" t="s">
        <v>432</v>
      </c>
    </row>
    <row r="1990" spans="2:21">
      <c r="B1990" s="65">
        <v>45848</v>
      </c>
      <c r="C1990" s="102">
        <v>404</v>
      </c>
      <c r="D1990" s="66" t="s">
        <v>473</v>
      </c>
      <c r="F1990" s="102" t="s">
        <v>108</v>
      </c>
      <c r="I1990" s="66" t="s">
        <v>432</v>
      </c>
      <c r="J1990" s="103">
        <v>0.26041666666666669</v>
      </c>
      <c r="K1990" s="103"/>
      <c r="O1990" s="103">
        <v>0.26041666666666669</v>
      </c>
      <c r="R1990" s="103"/>
      <c r="S1990" s="102" t="s">
        <v>433</v>
      </c>
      <c r="T1990" s="102" t="s">
        <v>62</v>
      </c>
      <c r="U1990" s="102" t="s">
        <v>432</v>
      </c>
    </row>
    <row r="1991" spans="2:21">
      <c r="B1991" s="65">
        <v>45848</v>
      </c>
      <c r="C1991" s="102">
        <v>404</v>
      </c>
      <c r="D1991" s="66" t="s">
        <v>472</v>
      </c>
      <c r="F1991" s="102" t="s">
        <v>107</v>
      </c>
      <c r="I1991" s="66" t="s">
        <v>432</v>
      </c>
      <c r="J1991" s="103">
        <v>4.1666666666666657E-2</v>
      </c>
      <c r="K1991" s="103"/>
      <c r="O1991" s="103">
        <v>4.1666666666666657E-2</v>
      </c>
      <c r="R1991" s="103"/>
      <c r="S1991" s="102" t="s">
        <v>433</v>
      </c>
      <c r="T1991" s="102" t="s">
        <v>62</v>
      </c>
      <c r="U1991" s="102" t="s">
        <v>432</v>
      </c>
    </row>
    <row r="1992" spans="2:21">
      <c r="B1992" s="65">
        <v>45848</v>
      </c>
      <c r="C1992" s="102">
        <v>404</v>
      </c>
      <c r="D1992" s="66" t="s">
        <v>472</v>
      </c>
      <c r="F1992" s="102" t="s">
        <v>107</v>
      </c>
      <c r="I1992" s="66" t="s">
        <v>432</v>
      </c>
      <c r="J1992" s="103">
        <v>6.25E-2</v>
      </c>
      <c r="K1992" s="103"/>
      <c r="O1992" s="103">
        <v>6.25E-2</v>
      </c>
      <c r="R1992" s="103"/>
      <c r="S1992" s="102" t="s">
        <v>433</v>
      </c>
      <c r="T1992" s="102" t="s">
        <v>62</v>
      </c>
      <c r="U1992" s="102" t="s">
        <v>432</v>
      </c>
    </row>
    <row r="1993" spans="2:21">
      <c r="B1993" s="65">
        <v>45848</v>
      </c>
      <c r="C1993" s="102" t="s">
        <v>294</v>
      </c>
      <c r="D1993" s="66" t="s">
        <v>478</v>
      </c>
      <c r="F1993" s="102" t="s">
        <v>114</v>
      </c>
      <c r="I1993" s="66" t="s">
        <v>432</v>
      </c>
      <c r="J1993" s="103"/>
      <c r="K1993" s="103">
        <v>0.34375</v>
      </c>
      <c r="O1993" s="103">
        <v>0.34375</v>
      </c>
      <c r="R1993" s="103"/>
      <c r="S1993" s="102" t="s">
        <v>433</v>
      </c>
      <c r="T1993" s="102" t="s">
        <v>156</v>
      </c>
      <c r="U1993" s="102" t="s">
        <v>432</v>
      </c>
    </row>
    <row r="1994" spans="2:21">
      <c r="B1994" s="65">
        <v>45848</v>
      </c>
      <c r="C1994" s="102">
        <v>404</v>
      </c>
      <c r="D1994" s="66" t="s">
        <v>439</v>
      </c>
      <c r="F1994" s="102" t="s">
        <v>54</v>
      </c>
      <c r="I1994" s="66" t="s">
        <v>432</v>
      </c>
      <c r="J1994" s="103">
        <v>0.17708333333333329</v>
      </c>
      <c r="K1994" s="103"/>
      <c r="O1994" s="103">
        <v>0.17708333333333329</v>
      </c>
      <c r="R1994" s="103"/>
      <c r="S1994" s="102" t="s">
        <v>433</v>
      </c>
      <c r="T1994" s="102" t="s">
        <v>62</v>
      </c>
      <c r="U1994" s="102" t="s">
        <v>432</v>
      </c>
    </row>
    <row r="1995" spans="2:21">
      <c r="B1995" s="65">
        <v>45848</v>
      </c>
      <c r="C1995" s="102" t="s">
        <v>294</v>
      </c>
      <c r="D1995" s="66" t="s">
        <v>474</v>
      </c>
      <c r="F1995" s="102" t="s">
        <v>109</v>
      </c>
      <c r="I1995" s="66" t="s">
        <v>432</v>
      </c>
      <c r="J1995" s="103"/>
      <c r="K1995" s="103">
        <v>0.34375</v>
      </c>
      <c r="M1995" s="103">
        <v>2.0833333333333329E-2</v>
      </c>
      <c r="O1995" s="103">
        <v>0.36458333333333331</v>
      </c>
      <c r="R1995" s="103"/>
      <c r="S1995" s="102" t="s">
        <v>433</v>
      </c>
      <c r="T1995" s="102" t="s">
        <v>111</v>
      </c>
      <c r="U1995" s="102" t="s">
        <v>432</v>
      </c>
    </row>
    <row r="1996" spans="2:21">
      <c r="B1996" s="65">
        <v>45848</v>
      </c>
      <c r="C1996" s="102">
        <v>404</v>
      </c>
      <c r="D1996" s="66" t="s">
        <v>436</v>
      </c>
      <c r="F1996" s="102" t="s">
        <v>50</v>
      </c>
      <c r="I1996" s="66" t="s">
        <v>432</v>
      </c>
      <c r="J1996" s="103">
        <v>0.34375</v>
      </c>
      <c r="K1996" s="103"/>
      <c r="O1996" s="103">
        <v>0.34375</v>
      </c>
      <c r="R1996" s="103"/>
      <c r="S1996" s="102" t="s">
        <v>433</v>
      </c>
      <c r="T1996" s="102" t="s">
        <v>62</v>
      </c>
      <c r="U1996" s="102" t="s">
        <v>432</v>
      </c>
    </row>
    <row r="1997" spans="2:21">
      <c r="B1997" s="65">
        <v>45848</v>
      </c>
      <c r="C1997" s="102">
        <v>404</v>
      </c>
      <c r="D1997" s="66" t="s">
        <v>477</v>
      </c>
      <c r="F1997" s="102" t="s">
        <v>113</v>
      </c>
      <c r="I1997" s="66" t="s">
        <v>432</v>
      </c>
      <c r="J1997" s="103">
        <v>0.34375</v>
      </c>
      <c r="K1997" s="103"/>
      <c r="O1997" s="103">
        <v>0.34375</v>
      </c>
      <c r="R1997" s="103"/>
      <c r="S1997" s="102" t="s">
        <v>433</v>
      </c>
      <c r="T1997" s="102" t="s">
        <v>62</v>
      </c>
      <c r="U1997" s="102" t="s">
        <v>432</v>
      </c>
    </row>
    <row r="1998" spans="2:21">
      <c r="B1998" s="65">
        <v>45848</v>
      </c>
      <c r="C1998" s="102">
        <v>404</v>
      </c>
      <c r="D1998" s="66" t="s">
        <v>451</v>
      </c>
      <c r="F1998" s="102" t="s">
        <v>72</v>
      </c>
      <c r="I1998" s="66" t="s">
        <v>432</v>
      </c>
      <c r="J1998" s="103">
        <v>4.1666666666666657E-2</v>
      </c>
      <c r="K1998" s="103"/>
      <c r="O1998" s="103">
        <v>4.1666666666666657E-2</v>
      </c>
      <c r="R1998" s="103"/>
      <c r="S1998" s="102" t="s">
        <v>433</v>
      </c>
      <c r="T1998" s="102" t="s">
        <v>62</v>
      </c>
      <c r="U1998" s="102" t="s">
        <v>432</v>
      </c>
    </row>
    <row r="1999" spans="2:21">
      <c r="B1999" s="65">
        <v>45848</v>
      </c>
      <c r="C1999" s="102">
        <v>5400243313</v>
      </c>
      <c r="D1999" s="66" t="s">
        <v>457</v>
      </c>
      <c r="F1999" s="102" t="s">
        <v>82</v>
      </c>
      <c r="I1999" s="66" t="s">
        <v>432</v>
      </c>
      <c r="J1999" s="103"/>
      <c r="K1999" s="103">
        <v>0.34375</v>
      </c>
      <c r="O1999" s="103">
        <v>0.34375</v>
      </c>
      <c r="R1999" s="103"/>
      <c r="S1999" s="102" t="s">
        <v>433</v>
      </c>
      <c r="T1999" s="102" t="s">
        <v>145</v>
      </c>
      <c r="U1999" s="102" t="s">
        <v>432</v>
      </c>
    </row>
    <row r="2000" spans="2:21">
      <c r="B2000" s="65">
        <v>45848</v>
      </c>
      <c r="C2000" s="102">
        <v>5400243313</v>
      </c>
      <c r="D2000" s="66" t="s">
        <v>446</v>
      </c>
      <c r="F2000" s="102" t="s">
        <v>64</v>
      </c>
      <c r="I2000" s="66" t="s">
        <v>432</v>
      </c>
      <c r="J2000" s="103"/>
      <c r="K2000" s="103">
        <v>0.34375</v>
      </c>
      <c r="O2000" s="103">
        <v>0.34375</v>
      </c>
      <c r="R2000" s="103"/>
      <c r="S2000" s="102" t="s">
        <v>433</v>
      </c>
      <c r="T2000" s="102" t="s">
        <v>145</v>
      </c>
      <c r="U2000" s="102" t="s">
        <v>432</v>
      </c>
    </row>
    <row r="2001" spans="2:21">
      <c r="B2001" s="65">
        <v>45848</v>
      </c>
      <c r="C2001" s="102">
        <v>5400250282</v>
      </c>
      <c r="D2001" s="66" t="s">
        <v>479</v>
      </c>
      <c r="F2001" s="102" t="s">
        <v>115</v>
      </c>
      <c r="I2001" s="66" t="s">
        <v>432</v>
      </c>
      <c r="J2001" s="103"/>
      <c r="K2001" s="103">
        <v>0.16666666666666671</v>
      </c>
      <c r="O2001" s="103">
        <v>0.16666666666666671</v>
      </c>
      <c r="R2001" s="103"/>
      <c r="S2001" s="102" t="s">
        <v>433</v>
      </c>
      <c r="T2001" s="102" t="s">
        <v>237</v>
      </c>
      <c r="U2001" s="102" t="s">
        <v>432</v>
      </c>
    </row>
    <row r="2002" spans="2:21">
      <c r="B2002" s="65">
        <v>45848</v>
      </c>
      <c r="C2002" s="102">
        <v>5400258020</v>
      </c>
      <c r="D2002" s="66" t="s">
        <v>475</v>
      </c>
      <c r="F2002" s="102" t="s">
        <v>110</v>
      </c>
      <c r="I2002" s="66" t="s">
        <v>432</v>
      </c>
      <c r="J2002" s="103"/>
      <c r="K2002" s="103">
        <v>0.17708333333333329</v>
      </c>
      <c r="O2002" s="103">
        <v>0.17708333333333329</v>
      </c>
      <c r="R2002" s="103"/>
      <c r="S2002" s="102" t="s">
        <v>433</v>
      </c>
      <c r="T2002" s="102" t="s">
        <v>288</v>
      </c>
      <c r="U2002" s="102" t="s">
        <v>432</v>
      </c>
    </row>
    <row r="2003" spans="2:21">
      <c r="B2003" s="65">
        <v>45848</v>
      </c>
      <c r="C2003" s="102">
        <v>5400258020</v>
      </c>
      <c r="D2003" s="66" t="s">
        <v>437</v>
      </c>
      <c r="F2003" s="102" t="s">
        <v>51</v>
      </c>
      <c r="I2003" s="66" t="s">
        <v>432</v>
      </c>
      <c r="J2003" s="103"/>
      <c r="K2003" s="103">
        <v>9.375E-2</v>
      </c>
      <c r="O2003" s="103">
        <v>9.375E-2</v>
      </c>
      <c r="R2003" s="103"/>
      <c r="S2003" s="102" t="s">
        <v>433</v>
      </c>
      <c r="T2003" s="102" t="s">
        <v>288</v>
      </c>
      <c r="U2003" s="102" t="s">
        <v>432</v>
      </c>
    </row>
    <row r="2004" spans="2:21">
      <c r="B2004" s="65">
        <v>45848</v>
      </c>
      <c r="C2004" s="102">
        <v>404</v>
      </c>
      <c r="D2004" s="66" t="s">
        <v>437</v>
      </c>
      <c r="F2004" s="102" t="s">
        <v>51</v>
      </c>
      <c r="I2004" s="66" t="s">
        <v>432</v>
      </c>
      <c r="J2004" s="103">
        <v>8.3333333333333329E-2</v>
      </c>
      <c r="K2004" s="103"/>
      <c r="O2004" s="103">
        <v>8.3333333333333329E-2</v>
      </c>
      <c r="R2004" s="103"/>
      <c r="S2004" s="102" t="s">
        <v>433</v>
      </c>
      <c r="T2004" s="102" t="s">
        <v>62</v>
      </c>
      <c r="U2004" s="102" t="s">
        <v>432</v>
      </c>
    </row>
    <row r="2005" spans="2:21">
      <c r="B2005" s="65">
        <v>45848</v>
      </c>
      <c r="C2005" s="102" t="s">
        <v>294</v>
      </c>
      <c r="D2005" s="66" t="s">
        <v>475</v>
      </c>
      <c r="F2005" s="102" t="s">
        <v>110</v>
      </c>
      <c r="I2005" s="66" t="s">
        <v>432</v>
      </c>
      <c r="J2005" s="103"/>
      <c r="K2005" s="103">
        <v>8.3333333333333329E-2</v>
      </c>
      <c r="O2005" s="103">
        <v>8.3333333333333329E-2</v>
      </c>
      <c r="R2005" s="103"/>
      <c r="S2005" s="102" t="s">
        <v>433</v>
      </c>
      <c r="T2005" s="102" t="s">
        <v>111</v>
      </c>
      <c r="U2005" s="102" t="s">
        <v>432</v>
      </c>
    </row>
    <row r="2006" spans="2:21">
      <c r="B2006" s="65">
        <v>45848</v>
      </c>
      <c r="C2006" s="102">
        <v>5400250282</v>
      </c>
      <c r="D2006" s="66" t="s">
        <v>434</v>
      </c>
      <c r="F2006" s="102" t="s">
        <v>43</v>
      </c>
      <c r="I2006" s="66" t="s">
        <v>432</v>
      </c>
      <c r="J2006" s="103"/>
      <c r="K2006" s="103">
        <v>0.14583333333333329</v>
      </c>
      <c r="O2006" s="103">
        <v>0.14583333333333329</v>
      </c>
      <c r="R2006" s="103"/>
      <c r="S2006" s="102" t="s">
        <v>433</v>
      </c>
      <c r="T2006" s="102" t="s">
        <v>237</v>
      </c>
      <c r="U2006" s="102" t="s">
        <v>432</v>
      </c>
    </row>
    <row r="2007" spans="2:21">
      <c r="B2007" s="65">
        <v>45848</v>
      </c>
      <c r="C2007" s="102" t="s">
        <v>294</v>
      </c>
      <c r="D2007" s="66" t="s">
        <v>475</v>
      </c>
      <c r="F2007" s="102" t="s">
        <v>110</v>
      </c>
      <c r="I2007" s="66" t="s">
        <v>432</v>
      </c>
      <c r="K2007" s="103">
        <v>6.25E-2</v>
      </c>
      <c r="O2007" s="103">
        <v>6.25E-2</v>
      </c>
      <c r="R2007" s="103"/>
      <c r="S2007" s="102" t="s">
        <v>433</v>
      </c>
      <c r="T2007" s="102" t="s">
        <v>111</v>
      </c>
      <c r="U2007" s="102" t="s">
        <v>432</v>
      </c>
    </row>
    <row r="2008" spans="2:21">
      <c r="B2008" s="65">
        <v>45848</v>
      </c>
      <c r="C2008" s="102">
        <v>5400258095</v>
      </c>
      <c r="D2008" s="66" t="s">
        <v>490</v>
      </c>
      <c r="F2008" s="102" t="s">
        <v>230</v>
      </c>
      <c r="I2008" s="66" t="s">
        <v>432</v>
      </c>
      <c r="K2008" s="103">
        <v>8.3333333333333329E-2</v>
      </c>
      <c r="O2008" s="103">
        <v>8.3333333333333329E-2</v>
      </c>
      <c r="R2008" s="103"/>
      <c r="S2008" s="102" t="s">
        <v>433</v>
      </c>
      <c r="T2008" s="102" t="s">
        <v>290</v>
      </c>
      <c r="U2008" s="102" t="s">
        <v>432</v>
      </c>
    </row>
    <row r="2009" spans="2:21">
      <c r="B2009" s="65">
        <v>45849</v>
      </c>
      <c r="C2009" s="102">
        <v>404</v>
      </c>
      <c r="D2009" s="66" t="s">
        <v>465</v>
      </c>
      <c r="F2009" s="102" t="s">
        <v>96</v>
      </c>
      <c r="I2009" s="66" t="s">
        <v>432</v>
      </c>
      <c r="J2009" s="103"/>
      <c r="K2009" s="103"/>
      <c r="O2009" s="103">
        <v>1.041666666666667E-2</v>
      </c>
      <c r="P2009" s="103">
        <v>1.041666666666667E-2</v>
      </c>
      <c r="R2009" s="103"/>
      <c r="S2009" s="102" t="s">
        <v>433</v>
      </c>
      <c r="T2009" s="102" t="s">
        <v>48</v>
      </c>
      <c r="U2009" s="102" t="s">
        <v>432</v>
      </c>
    </row>
    <row r="2010" spans="2:21">
      <c r="B2010" s="65">
        <v>45849</v>
      </c>
      <c r="C2010" s="102">
        <v>404</v>
      </c>
      <c r="D2010" s="66" t="s">
        <v>445</v>
      </c>
      <c r="F2010" s="102" t="s">
        <v>63</v>
      </c>
      <c r="I2010" s="66" t="s">
        <v>432</v>
      </c>
      <c r="J2010" s="103"/>
      <c r="K2010" s="103"/>
      <c r="O2010" s="103">
        <v>0.20833333333333329</v>
      </c>
      <c r="P2010" s="103">
        <v>0.20833333333333329</v>
      </c>
      <c r="R2010" s="103"/>
      <c r="S2010" s="102" t="s">
        <v>433</v>
      </c>
      <c r="T2010" s="102" t="s">
        <v>53</v>
      </c>
      <c r="U2010" s="102" t="s">
        <v>432</v>
      </c>
    </row>
    <row r="2011" spans="2:21">
      <c r="B2011" s="65">
        <v>45849</v>
      </c>
      <c r="C2011" s="102">
        <v>404</v>
      </c>
      <c r="D2011" s="66" t="s">
        <v>474</v>
      </c>
      <c r="F2011" s="102" t="s">
        <v>109</v>
      </c>
      <c r="I2011" s="66" t="s">
        <v>432</v>
      </c>
      <c r="J2011" s="103"/>
      <c r="K2011" s="103"/>
      <c r="O2011" s="103">
        <v>0.20833333333333329</v>
      </c>
      <c r="P2011" s="103">
        <v>0.20833333333333329</v>
      </c>
      <c r="R2011" s="103"/>
      <c r="S2011" s="102" t="s">
        <v>433</v>
      </c>
      <c r="T2011" s="102" t="s">
        <v>53</v>
      </c>
      <c r="U2011" s="102" t="s">
        <v>432</v>
      </c>
    </row>
    <row r="2012" spans="2:21">
      <c r="B2012" s="65">
        <v>45849</v>
      </c>
      <c r="C2012" s="102">
        <v>404</v>
      </c>
      <c r="D2012" s="66" t="s">
        <v>461</v>
      </c>
      <c r="F2012" s="102" t="s">
        <v>88</v>
      </c>
      <c r="I2012" s="66" t="s">
        <v>432</v>
      </c>
      <c r="J2012" s="103"/>
      <c r="K2012" s="103"/>
      <c r="O2012" s="103">
        <v>0.20833333333333329</v>
      </c>
      <c r="P2012" s="103">
        <v>0.20833333333333329</v>
      </c>
      <c r="R2012" s="103"/>
      <c r="S2012" s="102" t="s">
        <v>433</v>
      </c>
      <c r="T2012" s="102" t="s">
        <v>53</v>
      </c>
      <c r="U2012" s="102" t="s">
        <v>432</v>
      </c>
    </row>
    <row r="2013" spans="2:21">
      <c r="B2013" s="65">
        <v>45849</v>
      </c>
      <c r="C2013" s="102">
        <v>404</v>
      </c>
      <c r="D2013" s="66" t="s">
        <v>450</v>
      </c>
      <c r="F2013" s="102" t="s">
        <v>69</v>
      </c>
      <c r="I2013" s="66" t="s">
        <v>432</v>
      </c>
      <c r="J2013" s="103"/>
      <c r="K2013" s="103"/>
      <c r="O2013" s="103">
        <v>0.20833333333333329</v>
      </c>
      <c r="P2013" s="103">
        <v>0.20833333333333329</v>
      </c>
      <c r="R2013" s="103"/>
      <c r="S2013" s="102" t="s">
        <v>433</v>
      </c>
      <c r="T2013" s="102" t="s">
        <v>53</v>
      </c>
      <c r="U2013" s="102" t="s">
        <v>432</v>
      </c>
    </row>
    <row r="2014" spans="2:21">
      <c r="B2014" s="65">
        <v>45849</v>
      </c>
      <c r="C2014" s="102">
        <v>404</v>
      </c>
      <c r="D2014" s="66" t="s">
        <v>458</v>
      </c>
      <c r="F2014" s="102" t="s">
        <v>84</v>
      </c>
      <c r="I2014" s="66" t="s">
        <v>432</v>
      </c>
      <c r="J2014" s="103"/>
      <c r="K2014" s="103"/>
      <c r="O2014" s="103">
        <v>0.20833333333333329</v>
      </c>
      <c r="Q2014" s="103">
        <v>0.20833333333333329</v>
      </c>
      <c r="R2014" s="103"/>
      <c r="S2014" s="102" t="s">
        <v>433</v>
      </c>
      <c r="T2014" s="102" t="s">
        <v>22</v>
      </c>
      <c r="U2014" s="102" t="s">
        <v>432</v>
      </c>
    </row>
    <row r="2015" spans="2:21">
      <c r="B2015" s="65">
        <v>45849</v>
      </c>
      <c r="C2015" s="102">
        <v>5400257239</v>
      </c>
      <c r="D2015" s="66" t="s">
        <v>447</v>
      </c>
      <c r="F2015" s="102" t="s">
        <v>65</v>
      </c>
      <c r="I2015" s="66" t="s">
        <v>432</v>
      </c>
      <c r="K2015" s="103">
        <v>0.20833333333333329</v>
      </c>
      <c r="O2015" s="103">
        <v>0.20833333333333329</v>
      </c>
      <c r="R2015" s="103"/>
      <c r="S2015" s="102" t="s">
        <v>433</v>
      </c>
      <c r="T2015" s="102" t="s">
        <v>258</v>
      </c>
      <c r="U2015" s="102" t="s">
        <v>432</v>
      </c>
    </row>
    <row r="2016" spans="2:21">
      <c r="B2016" s="65">
        <v>45849</v>
      </c>
      <c r="C2016" s="102">
        <v>5400257239</v>
      </c>
      <c r="D2016" s="66" t="s">
        <v>448</v>
      </c>
      <c r="F2016" s="102" t="s">
        <v>66</v>
      </c>
      <c r="I2016" s="66" t="s">
        <v>432</v>
      </c>
      <c r="K2016" s="103">
        <v>0.20833333333333329</v>
      </c>
      <c r="O2016" s="103">
        <v>0.20833333333333329</v>
      </c>
      <c r="R2016" s="103"/>
      <c r="S2016" s="102" t="s">
        <v>433</v>
      </c>
      <c r="T2016" s="102" t="s">
        <v>258</v>
      </c>
      <c r="U2016" s="102" t="s">
        <v>432</v>
      </c>
    </row>
    <row r="2017" spans="2:21">
      <c r="B2017" s="65">
        <v>45849</v>
      </c>
      <c r="C2017" s="102">
        <v>5400257568</v>
      </c>
      <c r="D2017" s="66" t="s">
        <v>454</v>
      </c>
      <c r="F2017" s="102" t="s">
        <v>77</v>
      </c>
      <c r="I2017" s="66" t="s">
        <v>432</v>
      </c>
      <c r="K2017" s="103">
        <v>0.20833333333333329</v>
      </c>
      <c r="O2017" s="103">
        <v>0.20833333333333329</v>
      </c>
      <c r="R2017" s="103"/>
      <c r="S2017" s="102" t="s">
        <v>433</v>
      </c>
      <c r="T2017" s="102" t="s">
        <v>253</v>
      </c>
      <c r="U2017" s="102" t="s">
        <v>432</v>
      </c>
    </row>
    <row r="2018" spans="2:21">
      <c r="B2018" s="65">
        <v>45849</v>
      </c>
      <c r="C2018" s="102">
        <v>5400257568</v>
      </c>
      <c r="D2018" s="66" t="s">
        <v>455</v>
      </c>
      <c r="F2018" s="102" t="s">
        <v>78</v>
      </c>
      <c r="I2018" s="66" t="s">
        <v>432</v>
      </c>
      <c r="K2018" s="103">
        <v>0.20833333333333329</v>
      </c>
      <c r="O2018" s="103">
        <v>0.20833333333333329</v>
      </c>
      <c r="R2018" s="103"/>
      <c r="S2018" s="102" t="s">
        <v>433</v>
      </c>
      <c r="T2018" s="102" t="s">
        <v>253</v>
      </c>
      <c r="U2018" s="102" t="s">
        <v>432</v>
      </c>
    </row>
    <row r="2019" spans="2:21">
      <c r="B2019" s="65">
        <v>45849</v>
      </c>
      <c r="C2019" s="102">
        <v>5400258197</v>
      </c>
      <c r="D2019" s="66" t="s">
        <v>471</v>
      </c>
      <c r="F2019" s="102" t="s">
        <v>105</v>
      </c>
      <c r="I2019" s="66" t="s">
        <v>432</v>
      </c>
      <c r="K2019" s="103">
        <v>0.20833333333333329</v>
      </c>
      <c r="O2019" s="103">
        <v>0.20833333333333329</v>
      </c>
      <c r="R2019" s="103"/>
      <c r="S2019" s="102" t="s">
        <v>433</v>
      </c>
      <c r="T2019" s="102" t="s">
        <v>293</v>
      </c>
      <c r="U2019" s="102" t="s">
        <v>432</v>
      </c>
    </row>
    <row r="2020" spans="2:21">
      <c r="B2020" s="65">
        <v>45849</v>
      </c>
      <c r="C2020" s="102">
        <v>5400258197</v>
      </c>
      <c r="D2020" s="66" t="s">
        <v>492</v>
      </c>
      <c r="F2020" s="102" t="s">
        <v>264</v>
      </c>
      <c r="I2020" s="66" t="s">
        <v>432</v>
      </c>
      <c r="K2020" s="103">
        <v>0.20833333333333329</v>
      </c>
      <c r="O2020" s="103">
        <v>0.20833333333333329</v>
      </c>
      <c r="R2020" s="103"/>
      <c r="S2020" s="102" t="s">
        <v>433</v>
      </c>
      <c r="T2020" s="102" t="s">
        <v>293</v>
      </c>
      <c r="U2020" s="102" t="s">
        <v>432</v>
      </c>
    </row>
    <row r="2021" spans="2:21">
      <c r="B2021" s="65">
        <v>45849</v>
      </c>
      <c r="C2021" s="102">
        <v>5400258095</v>
      </c>
      <c r="D2021" s="66" t="s">
        <v>471</v>
      </c>
      <c r="F2021" s="102" t="s">
        <v>105</v>
      </c>
      <c r="I2021" s="66" t="s">
        <v>432</v>
      </c>
      <c r="K2021" s="103">
        <v>0.16666666666666671</v>
      </c>
      <c r="O2021" s="103">
        <v>0.16666666666666671</v>
      </c>
      <c r="R2021" s="103"/>
      <c r="S2021" s="102" t="s">
        <v>433</v>
      </c>
      <c r="T2021" s="102" t="s">
        <v>290</v>
      </c>
      <c r="U2021" s="102" t="s">
        <v>432</v>
      </c>
    </row>
    <row r="2022" spans="2:21">
      <c r="B2022" s="65">
        <v>45849</v>
      </c>
      <c r="C2022" s="102">
        <v>5400258095</v>
      </c>
      <c r="D2022" s="66" t="s">
        <v>492</v>
      </c>
      <c r="F2022" s="102" t="s">
        <v>264</v>
      </c>
      <c r="I2022" s="66" t="s">
        <v>432</v>
      </c>
      <c r="K2022" s="103">
        <v>0.16666666666666671</v>
      </c>
      <c r="O2022" s="103">
        <v>0.16666666666666671</v>
      </c>
      <c r="R2022" s="103"/>
      <c r="S2022" s="102" t="s">
        <v>433</v>
      </c>
      <c r="T2022" s="102" t="s">
        <v>290</v>
      </c>
      <c r="U2022" s="102" t="s">
        <v>432</v>
      </c>
    </row>
    <row r="2023" spans="2:21">
      <c r="B2023" s="65">
        <v>45849</v>
      </c>
      <c r="C2023" s="102">
        <v>5400257687</v>
      </c>
      <c r="D2023" s="66" t="s">
        <v>451</v>
      </c>
      <c r="F2023" s="102" t="s">
        <v>72</v>
      </c>
      <c r="I2023" s="66" t="s">
        <v>432</v>
      </c>
      <c r="J2023" s="103"/>
      <c r="K2023" s="103">
        <v>0.20833333333333329</v>
      </c>
      <c r="O2023" s="103">
        <v>0.20833333333333329</v>
      </c>
      <c r="R2023" s="103"/>
      <c r="S2023" s="102" t="s">
        <v>433</v>
      </c>
      <c r="T2023" s="102" t="s">
        <v>279</v>
      </c>
      <c r="U2023" s="102" t="s">
        <v>432</v>
      </c>
    </row>
    <row r="2024" spans="2:21">
      <c r="B2024" s="65">
        <v>45849</v>
      </c>
      <c r="C2024" s="102">
        <v>5400257687</v>
      </c>
      <c r="D2024" s="66" t="s">
        <v>452</v>
      </c>
      <c r="F2024" s="102" t="s">
        <v>73</v>
      </c>
      <c r="I2024" s="66" t="s">
        <v>432</v>
      </c>
      <c r="J2024" s="103"/>
      <c r="K2024" s="103">
        <v>0.20833333333333329</v>
      </c>
      <c r="O2024" s="103">
        <v>0.20833333333333329</v>
      </c>
      <c r="R2024" s="103"/>
      <c r="S2024" s="102" t="s">
        <v>433</v>
      </c>
      <c r="T2024" s="102" t="s">
        <v>279</v>
      </c>
      <c r="U2024" s="102" t="s">
        <v>432</v>
      </c>
    </row>
    <row r="2025" spans="2:21">
      <c r="B2025" s="65">
        <v>45849</v>
      </c>
      <c r="C2025" s="102" t="s">
        <v>137</v>
      </c>
      <c r="D2025" s="66" t="s">
        <v>451</v>
      </c>
      <c r="F2025" s="102" t="s">
        <v>72</v>
      </c>
      <c r="I2025" s="66" t="s">
        <v>432</v>
      </c>
      <c r="J2025" s="103"/>
      <c r="K2025" s="103">
        <v>0.16666666666666671</v>
      </c>
      <c r="O2025" s="103">
        <v>0.16666666666666671</v>
      </c>
      <c r="R2025" s="103"/>
      <c r="S2025" s="102" t="s">
        <v>433</v>
      </c>
      <c r="T2025" s="102" t="s">
        <v>136</v>
      </c>
      <c r="U2025" s="102" t="s">
        <v>432</v>
      </c>
    </row>
    <row r="2026" spans="2:21">
      <c r="B2026" s="65">
        <v>45849</v>
      </c>
      <c r="C2026" s="102" t="s">
        <v>137</v>
      </c>
      <c r="D2026" s="66" t="s">
        <v>452</v>
      </c>
      <c r="F2026" s="102" t="s">
        <v>73</v>
      </c>
      <c r="I2026" s="66" t="s">
        <v>432</v>
      </c>
      <c r="J2026" s="103"/>
      <c r="K2026" s="103">
        <v>0.16666666666666671</v>
      </c>
      <c r="O2026" s="103">
        <v>0.16666666666666671</v>
      </c>
      <c r="R2026" s="103"/>
      <c r="S2026" s="102" t="s">
        <v>433</v>
      </c>
      <c r="T2026" s="102" t="s">
        <v>136</v>
      </c>
      <c r="U2026" s="102" t="s">
        <v>432</v>
      </c>
    </row>
    <row r="2027" spans="2:21">
      <c r="B2027" s="65">
        <v>45849</v>
      </c>
      <c r="C2027" s="102">
        <v>5400257234</v>
      </c>
      <c r="D2027" s="66" t="s">
        <v>443</v>
      </c>
      <c r="F2027" s="102" t="s">
        <v>58</v>
      </c>
      <c r="I2027" s="66" t="s">
        <v>432</v>
      </c>
      <c r="J2027" s="103"/>
      <c r="K2027" s="103">
        <v>0.20833333333333329</v>
      </c>
      <c r="O2027" s="103">
        <v>0.20833333333333329</v>
      </c>
      <c r="R2027" s="103"/>
      <c r="S2027" s="102" t="s">
        <v>433</v>
      </c>
      <c r="T2027" s="102" t="s">
        <v>265</v>
      </c>
      <c r="U2027" s="102" t="s">
        <v>432</v>
      </c>
    </row>
    <row r="2028" spans="2:21">
      <c r="B2028" s="65">
        <v>45849</v>
      </c>
      <c r="C2028" s="102">
        <v>5400257234</v>
      </c>
      <c r="D2028" s="66" t="s">
        <v>493</v>
      </c>
      <c r="F2028" s="102" t="s">
        <v>267</v>
      </c>
      <c r="I2028" s="66" t="s">
        <v>432</v>
      </c>
      <c r="J2028" s="103"/>
      <c r="K2028" s="103">
        <v>0.20833333333333329</v>
      </c>
      <c r="O2028" s="103">
        <v>0.20833333333333329</v>
      </c>
      <c r="R2028" s="103"/>
      <c r="S2028" s="102" t="s">
        <v>433</v>
      </c>
      <c r="T2028" s="102" t="s">
        <v>265</v>
      </c>
      <c r="U2028" s="102" t="s">
        <v>432</v>
      </c>
    </row>
    <row r="2029" spans="2:21">
      <c r="B2029" s="65">
        <v>45849</v>
      </c>
      <c r="C2029" s="102">
        <v>5400243313</v>
      </c>
      <c r="D2029" s="66" t="s">
        <v>457</v>
      </c>
      <c r="F2029" s="102" t="s">
        <v>82</v>
      </c>
      <c r="I2029" s="66" t="s">
        <v>432</v>
      </c>
      <c r="J2029" s="103"/>
      <c r="K2029" s="103">
        <v>0.20833333333333329</v>
      </c>
      <c r="O2029" s="103">
        <v>0.20833333333333329</v>
      </c>
      <c r="R2029" s="103"/>
      <c r="S2029" s="102" t="s">
        <v>433</v>
      </c>
      <c r="T2029" s="102" t="s">
        <v>145</v>
      </c>
      <c r="U2029" s="102" t="s">
        <v>432</v>
      </c>
    </row>
    <row r="2030" spans="2:21">
      <c r="B2030" s="65">
        <v>45849</v>
      </c>
      <c r="C2030" s="102">
        <v>5400243313</v>
      </c>
      <c r="D2030" s="66" t="s">
        <v>446</v>
      </c>
      <c r="F2030" s="102" t="s">
        <v>64</v>
      </c>
      <c r="I2030" s="66" t="s">
        <v>432</v>
      </c>
      <c r="J2030" s="103"/>
      <c r="K2030" s="103">
        <v>0.20833333333333329</v>
      </c>
      <c r="O2030" s="103">
        <v>0.20833333333333329</v>
      </c>
      <c r="R2030" s="103"/>
      <c r="S2030" s="102" t="s">
        <v>433</v>
      </c>
      <c r="T2030" s="102" t="s">
        <v>145</v>
      </c>
      <c r="U2030" s="102" t="s">
        <v>432</v>
      </c>
    </row>
    <row r="2031" spans="2:21">
      <c r="B2031" s="65">
        <v>45849</v>
      </c>
      <c r="C2031" s="102">
        <v>5400250282</v>
      </c>
      <c r="D2031" s="66" t="s">
        <v>485</v>
      </c>
      <c r="F2031" s="102" t="s">
        <v>155</v>
      </c>
      <c r="I2031" s="66" t="s">
        <v>432</v>
      </c>
      <c r="J2031" s="103"/>
      <c r="K2031" s="103">
        <v>0.20833333333333329</v>
      </c>
      <c r="O2031" s="103">
        <v>0.20833333333333329</v>
      </c>
      <c r="R2031" s="103"/>
      <c r="S2031" s="102" t="s">
        <v>433</v>
      </c>
      <c r="T2031" s="102" t="s">
        <v>237</v>
      </c>
      <c r="U2031" s="102" t="s">
        <v>432</v>
      </c>
    </row>
    <row r="2032" spans="2:21">
      <c r="B2032" s="65">
        <v>45849</v>
      </c>
      <c r="C2032" s="102">
        <v>5400250282</v>
      </c>
      <c r="D2032" s="66" t="s">
        <v>444</v>
      </c>
      <c r="F2032" s="102" t="s">
        <v>59</v>
      </c>
      <c r="I2032" s="66" t="s">
        <v>432</v>
      </c>
      <c r="J2032" s="103"/>
      <c r="K2032" s="103">
        <v>0.20833333333333329</v>
      </c>
      <c r="O2032" s="103">
        <v>0.20833333333333329</v>
      </c>
      <c r="R2032" s="103"/>
      <c r="S2032" s="102" t="s">
        <v>433</v>
      </c>
      <c r="T2032" s="102" t="s">
        <v>237</v>
      </c>
      <c r="U2032" s="102" t="s">
        <v>432</v>
      </c>
    </row>
    <row r="2033" spans="2:21">
      <c r="B2033" s="65">
        <v>45849</v>
      </c>
      <c r="C2033" s="102" t="s">
        <v>294</v>
      </c>
      <c r="D2033" s="66" t="s">
        <v>454</v>
      </c>
      <c r="F2033" s="102" t="s">
        <v>77</v>
      </c>
      <c r="I2033" s="66" t="s">
        <v>432</v>
      </c>
      <c r="J2033" s="103"/>
      <c r="K2033" s="103">
        <v>0.14583333333333329</v>
      </c>
      <c r="M2033" s="103"/>
      <c r="O2033" s="103">
        <v>0.14583333333333329</v>
      </c>
      <c r="R2033" s="103"/>
      <c r="S2033" s="102" t="s">
        <v>433</v>
      </c>
      <c r="T2033" s="102" t="s">
        <v>295</v>
      </c>
      <c r="U2033" s="102" t="s">
        <v>432</v>
      </c>
    </row>
    <row r="2034" spans="2:21">
      <c r="B2034" s="65">
        <v>45849</v>
      </c>
      <c r="C2034" s="102" t="s">
        <v>294</v>
      </c>
      <c r="D2034" s="66" t="s">
        <v>455</v>
      </c>
      <c r="F2034" s="102" t="s">
        <v>78</v>
      </c>
      <c r="I2034" s="66" t="s">
        <v>432</v>
      </c>
      <c r="J2034" s="103"/>
      <c r="K2034" s="103">
        <v>0.16666666666666671</v>
      </c>
      <c r="M2034" s="103"/>
      <c r="O2034" s="103">
        <v>0.16666666666666671</v>
      </c>
      <c r="R2034" s="103"/>
      <c r="S2034" s="102" t="s">
        <v>433</v>
      </c>
      <c r="T2034" s="102" t="s">
        <v>296</v>
      </c>
      <c r="U2034" s="102" t="s">
        <v>432</v>
      </c>
    </row>
    <row r="2035" spans="2:21">
      <c r="B2035" s="65">
        <v>45849</v>
      </c>
      <c r="C2035" s="102">
        <v>5400257237</v>
      </c>
      <c r="D2035" s="66" t="s">
        <v>431</v>
      </c>
      <c r="F2035" s="102" t="s">
        <v>42</v>
      </c>
      <c r="I2035" s="66" t="s">
        <v>432</v>
      </c>
      <c r="J2035" s="103"/>
      <c r="K2035" s="103">
        <v>0.20833333333333329</v>
      </c>
      <c r="M2035" s="103"/>
      <c r="O2035" s="103">
        <v>0.20833333333333329</v>
      </c>
      <c r="R2035" s="103"/>
      <c r="S2035" s="102" t="s">
        <v>433</v>
      </c>
      <c r="T2035" s="102" t="s">
        <v>260</v>
      </c>
      <c r="U2035" s="102" t="s">
        <v>432</v>
      </c>
    </row>
    <row r="2036" spans="2:21">
      <c r="B2036" s="65">
        <v>45849</v>
      </c>
      <c r="C2036" s="102">
        <v>5400257237</v>
      </c>
      <c r="D2036" s="66" t="s">
        <v>460</v>
      </c>
      <c r="F2036" s="102" t="s">
        <v>87</v>
      </c>
      <c r="I2036" s="66" t="s">
        <v>432</v>
      </c>
      <c r="J2036" s="103"/>
      <c r="K2036" s="103">
        <v>0.20833333333333329</v>
      </c>
      <c r="M2036" s="103"/>
      <c r="O2036" s="103">
        <v>0.20833333333333329</v>
      </c>
      <c r="R2036" s="103"/>
      <c r="S2036" s="102" t="s">
        <v>433</v>
      </c>
      <c r="T2036" s="102" t="s">
        <v>260</v>
      </c>
      <c r="U2036" s="102" t="s">
        <v>432</v>
      </c>
    </row>
    <row r="2037" spans="2:21">
      <c r="B2037" s="65">
        <v>45849</v>
      </c>
      <c r="C2037" s="102">
        <v>5400257235</v>
      </c>
      <c r="D2037" s="66" t="s">
        <v>469</v>
      </c>
      <c r="F2037" s="102" t="s">
        <v>102</v>
      </c>
      <c r="I2037" s="66" t="s">
        <v>432</v>
      </c>
      <c r="J2037" s="103"/>
      <c r="K2037" s="103">
        <v>0.20833333333333329</v>
      </c>
      <c r="M2037" s="103"/>
      <c r="O2037" s="103">
        <v>0.20833333333333329</v>
      </c>
      <c r="R2037" s="103"/>
      <c r="S2037" s="102" t="s">
        <v>433</v>
      </c>
      <c r="T2037" s="102" t="s">
        <v>262</v>
      </c>
      <c r="U2037" s="102" t="s">
        <v>432</v>
      </c>
    </row>
    <row r="2038" spans="2:21">
      <c r="B2038" s="65">
        <v>45849</v>
      </c>
      <c r="C2038" s="102">
        <v>5400257235</v>
      </c>
      <c r="D2038" s="66" t="s">
        <v>470</v>
      </c>
      <c r="F2038" s="102" t="s">
        <v>103</v>
      </c>
      <c r="I2038" s="66" t="s">
        <v>432</v>
      </c>
      <c r="J2038" s="103"/>
      <c r="K2038" s="103">
        <v>0.20833333333333329</v>
      </c>
      <c r="M2038" s="103"/>
      <c r="O2038" s="103">
        <v>0.20833333333333329</v>
      </c>
      <c r="R2038" s="103"/>
      <c r="S2038" s="102" t="s">
        <v>433</v>
      </c>
      <c r="T2038" s="102" t="s">
        <v>262</v>
      </c>
      <c r="U2038" s="102" t="s">
        <v>432</v>
      </c>
    </row>
    <row r="2039" spans="2:21">
      <c r="B2039" s="65">
        <v>45849</v>
      </c>
      <c r="C2039" s="102">
        <v>5400257240</v>
      </c>
      <c r="D2039" s="66" t="s">
        <v>438</v>
      </c>
      <c r="F2039" s="102" t="s">
        <v>52</v>
      </c>
      <c r="I2039" s="66" t="s">
        <v>432</v>
      </c>
      <c r="J2039" s="103"/>
      <c r="K2039" s="103">
        <v>0.20833333333333329</v>
      </c>
      <c r="O2039" s="103">
        <v>0.20833333333333329</v>
      </c>
      <c r="R2039" s="103"/>
      <c r="S2039" s="102" t="s">
        <v>433</v>
      </c>
      <c r="T2039" s="102" t="s">
        <v>261</v>
      </c>
      <c r="U2039" s="102" t="s">
        <v>432</v>
      </c>
    </row>
    <row r="2040" spans="2:21">
      <c r="B2040" s="65">
        <v>45849</v>
      </c>
      <c r="C2040" s="102">
        <v>5400257235</v>
      </c>
      <c r="D2040" s="66" t="s">
        <v>467</v>
      </c>
      <c r="F2040" s="102" t="s">
        <v>99</v>
      </c>
      <c r="I2040" s="66" t="s">
        <v>432</v>
      </c>
      <c r="J2040" s="103"/>
      <c r="K2040" s="103">
        <v>0.20833333333333329</v>
      </c>
      <c r="O2040" s="103">
        <v>0.20833333333333329</v>
      </c>
      <c r="S2040" s="102" t="s">
        <v>433</v>
      </c>
      <c r="T2040" s="102" t="s">
        <v>262</v>
      </c>
      <c r="U2040" s="102" t="s">
        <v>432</v>
      </c>
    </row>
    <row r="2041" spans="2:21">
      <c r="B2041" s="65">
        <v>45849</v>
      </c>
      <c r="C2041" s="102">
        <v>5400257235</v>
      </c>
      <c r="D2041" s="66" t="s">
        <v>464</v>
      </c>
      <c r="F2041" s="102" t="s">
        <v>94</v>
      </c>
      <c r="I2041" s="66" t="s">
        <v>432</v>
      </c>
      <c r="J2041" s="103"/>
      <c r="K2041" s="103">
        <v>0.20833333333333329</v>
      </c>
      <c r="O2041" s="103">
        <v>0.20833333333333329</v>
      </c>
      <c r="S2041" s="102" t="s">
        <v>433</v>
      </c>
      <c r="T2041" s="102" t="s">
        <v>262</v>
      </c>
      <c r="U2041" s="102" t="s">
        <v>432</v>
      </c>
    </row>
    <row r="2042" spans="2:21">
      <c r="B2042" s="65">
        <v>45849</v>
      </c>
      <c r="C2042" s="102">
        <v>5400257401</v>
      </c>
      <c r="D2042" s="66" t="s">
        <v>468</v>
      </c>
      <c r="F2042" s="102" t="s">
        <v>100</v>
      </c>
      <c r="I2042" s="66" t="s">
        <v>432</v>
      </c>
      <c r="J2042" s="103"/>
      <c r="K2042" s="103">
        <v>0.20833333333333329</v>
      </c>
      <c r="O2042" s="103">
        <v>0.20833333333333329</v>
      </c>
      <c r="S2042" s="102" t="s">
        <v>433</v>
      </c>
      <c r="T2042" s="102" t="s">
        <v>252</v>
      </c>
      <c r="U2042" s="102" t="s">
        <v>432</v>
      </c>
    </row>
    <row r="2043" spans="2:21">
      <c r="B2043" s="65">
        <v>45849</v>
      </c>
      <c r="C2043" s="102">
        <v>5400257401</v>
      </c>
      <c r="D2043" s="66" t="s">
        <v>472</v>
      </c>
      <c r="F2043" s="102" t="s">
        <v>107</v>
      </c>
      <c r="I2043" s="66" t="s">
        <v>432</v>
      </c>
      <c r="J2043" s="103"/>
      <c r="K2043" s="103">
        <v>0.20833333333333329</v>
      </c>
      <c r="O2043" s="103">
        <v>0.20833333333333329</v>
      </c>
      <c r="S2043" s="102" t="s">
        <v>433</v>
      </c>
      <c r="T2043" s="102" t="s">
        <v>252</v>
      </c>
      <c r="U2043" s="102" t="s">
        <v>432</v>
      </c>
    </row>
    <row r="2044" spans="2:21">
      <c r="B2044" s="65">
        <v>45849</v>
      </c>
      <c r="C2044" s="102">
        <v>5400258368</v>
      </c>
      <c r="D2044" s="66" t="s">
        <v>431</v>
      </c>
      <c r="F2044" s="102" t="s">
        <v>42</v>
      </c>
      <c r="I2044" s="66" t="s">
        <v>432</v>
      </c>
      <c r="J2044" s="103"/>
      <c r="K2044" s="103">
        <v>0.1875</v>
      </c>
      <c r="O2044" s="103">
        <v>0.1875</v>
      </c>
      <c r="S2044" s="102" t="s">
        <v>433</v>
      </c>
      <c r="T2044" s="102" t="s">
        <v>297</v>
      </c>
      <c r="U2044" s="102" t="s">
        <v>432</v>
      </c>
    </row>
    <row r="2045" spans="2:21">
      <c r="B2045" s="65">
        <v>45849</v>
      </c>
      <c r="C2045" s="102">
        <v>5400258368</v>
      </c>
      <c r="D2045" s="66" t="s">
        <v>469</v>
      </c>
      <c r="F2045" s="102" t="s">
        <v>102</v>
      </c>
      <c r="I2045" s="66" t="s">
        <v>432</v>
      </c>
      <c r="J2045" s="103"/>
      <c r="K2045" s="103">
        <v>0.1875</v>
      </c>
      <c r="O2045" s="103">
        <v>0.1875</v>
      </c>
      <c r="S2045" s="102" t="s">
        <v>433</v>
      </c>
      <c r="T2045" s="102" t="s">
        <v>297</v>
      </c>
      <c r="U2045" s="102" t="s">
        <v>432</v>
      </c>
    </row>
    <row r="2046" spans="2:21">
      <c r="B2046" s="65">
        <v>45849</v>
      </c>
      <c r="C2046" s="102">
        <v>5400258368</v>
      </c>
      <c r="D2046" s="66" t="s">
        <v>460</v>
      </c>
      <c r="F2046" s="102" t="s">
        <v>87</v>
      </c>
      <c r="I2046" s="66" t="s">
        <v>432</v>
      </c>
      <c r="J2046" s="103"/>
      <c r="K2046" s="103">
        <v>0.16666666666666671</v>
      </c>
      <c r="O2046" s="103">
        <v>0.16666666666666671</v>
      </c>
      <c r="S2046" s="102" t="s">
        <v>433</v>
      </c>
      <c r="T2046" s="102" t="s">
        <v>297</v>
      </c>
      <c r="U2046" s="102" t="s">
        <v>432</v>
      </c>
    </row>
    <row r="2047" spans="2:21">
      <c r="B2047" s="65">
        <v>45849</v>
      </c>
      <c r="C2047" s="102" t="s">
        <v>165</v>
      </c>
      <c r="D2047" s="66" t="s">
        <v>471</v>
      </c>
      <c r="F2047" s="102" t="s">
        <v>105</v>
      </c>
      <c r="I2047" s="66" t="s">
        <v>432</v>
      </c>
      <c r="J2047" s="103"/>
      <c r="K2047" s="103">
        <v>4.1666666666666657E-2</v>
      </c>
      <c r="O2047" s="103">
        <v>4.1666666666666657E-2</v>
      </c>
      <c r="S2047" s="102" t="s">
        <v>433</v>
      </c>
      <c r="T2047" s="102" t="s">
        <v>164</v>
      </c>
      <c r="U2047" s="102" t="s">
        <v>432</v>
      </c>
    </row>
    <row r="2048" spans="2:21">
      <c r="B2048" s="65">
        <v>45849</v>
      </c>
      <c r="C2048" s="102">
        <v>5400258368</v>
      </c>
      <c r="D2048" s="66" t="s">
        <v>437</v>
      </c>
      <c r="F2048" s="102" t="s">
        <v>51</v>
      </c>
      <c r="I2048" s="66" t="s">
        <v>432</v>
      </c>
      <c r="J2048" s="103"/>
      <c r="K2048" s="103">
        <v>2.0833333333333329E-2</v>
      </c>
      <c r="O2048" s="103">
        <v>2.0833333333333329E-2</v>
      </c>
      <c r="S2048" s="102" t="s">
        <v>433</v>
      </c>
      <c r="T2048" s="102" t="s">
        <v>297</v>
      </c>
      <c r="U2048" s="102" t="s">
        <v>432</v>
      </c>
    </row>
    <row r="2049" spans="2:21">
      <c r="B2049" s="65">
        <v>45849</v>
      </c>
      <c r="C2049" s="102">
        <v>5400258368</v>
      </c>
      <c r="D2049" s="66" t="s">
        <v>472</v>
      </c>
      <c r="F2049" s="102" t="s">
        <v>107</v>
      </c>
      <c r="I2049" s="66" t="s">
        <v>432</v>
      </c>
      <c r="J2049" s="103"/>
      <c r="K2049" s="103">
        <v>0.14583333333333329</v>
      </c>
      <c r="O2049" s="103">
        <v>0.14583333333333329</v>
      </c>
      <c r="S2049" s="102" t="s">
        <v>433</v>
      </c>
      <c r="T2049" s="102" t="s">
        <v>297</v>
      </c>
      <c r="U2049" s="102" t="s">
        <v>432</v>
      </c>
    </row>
    <row r="2050" spans="2:21">
      <c r="B2050" s="65">
        <v>45849</v>
      </c>
      <c r="C2050" s="102">
        <v>404</v>
      </c>
      <c r="D2050" s="66" t="s">
        <v>472</v>
      </c>
      <c r="F2050" s="102" t="s">
        <v>107</v>
      </c>
      <c r="I2050" s="66" t="s">
        <v>432</v>
      </c>
      <c r="J2050" s="103">
        <v>4.1666666666666657E-2</v>
      </c>
      <c r="K2050" s="103"/>
      <c r="O2050" s="103">
        <v>4.1666666666666657E-2</v>
      </c>
      <c r="S2050" s="102" t="s">
        <v>433</v>
      </c>
      <c r="T2050" s="102" t="s">
        <v>62</v>
      </c>
      <c r="U2050" s="102" t="s">
        <v>432</v>
      </c>
    </row>
    <row r="2051" spans="2:21">
      <c r="B2051" s="65">
        <v>45849</v>
      </c>
      <c r="C2051" s="102">
        <v>404</v>
      </c>
      <c r="D2051" s="66" t="s">
        <v>472</v>
      </c>
      <c r="F2051" s="102" t="s">
        <v>107</v>
      </c>
      <c r="I2051" s="66" t="s">
        <v>432</v>
      </c>
      <c r="J2051" s="103">
        <v>8.3333333333333329E-2</v>
      </c>
      <c r="K2051" s="103"/>
      <c r="M2051" s="103"/>
      <c r="O2051" s="103">
        <v>8.3333333333333329E-2</v>
      </c>
      <c r="S2051" s="102" t="s">
        <v>433</v>
      </c>
      <c r="T2051" s="102" t="s">
        <v>62</v>
      </c>
      <c r="U2051" s="102" t="s">
        <v>432</v>
      </c>
    </row>
    <row r="2052" spans="2:21">
      <c r="B2052" s="65">
        <v>45849</v>
      </c>
      <c r="C2052" s="102" t="s">
        <v>294</v>
      </c>
      <c r="D2052" s="66" t="s">
        <v>468</v>
      </c>
      <c r="F2052" s="102" t="s">
        <v>100</v>
      </c>
      <c r="I2052" s="66" t="s">
        <v>432</v>
      </c>
      <c r="J2052" s="103"/>
      <c r="K2052" s="103">
        <v>0.14583333333333329</v>
      </c>
      <c r="M2052" s="103"/>
      <c r="O2052" s="103">
        <v>0.14583333333333329</v>
      </c>
      <c r="P2052" s="103"/>
      <c r="S2052" s="102" t="s">
        <v>433</v>
      </c>
      <c r="T2052" s="102" t="s">
        <v>156</v>
      </c>
      <c r="U2052" s="102" t="s">
        <v>432</v>
      </c>
    </row>
    <row r="2053" spans="2:21">
      <c r="B2053" s="65">
        <v>45849</v>
      </c>
      <c r="C2053" s="102">
        <v>404</v>
      </c>
      <c r="D2053" s="66" t="s">
        <v>473</v>
      </c>
      <c r="F2053" s="102" t="s">
        <v>108</v>
      </c>
      <c r="I2053" s="66" t="s">
        <v>432</v>
      </c>
      <c r="J2053" s="103"/>
      <c r="K2053" s="103"/>
      <c r="O2053" s="103">
        <v>0.20833333333333329</v>
      </c>
      <c r="Q2053" s="103"/>
      <c r="R2053" s="103">
        <v>0.20833333333333329</v>
      </c>
      <c r="S2053" s="102" t="s">
        <v>433</v>
      </c>
      <c r="T2053" s="102" t="s">
        <v>182</v>
      </c>
      <c r="U2053" s="102" t="s">
        <v>432</v>
      </c>
    </row>
    <row r="2054" spans="2:21">
      <c r="B2054" s="65">
        <v>45849</v>
      </c>
      <c r="C2054" s="102" t="s">
        <v>294</v>
      </c>
      <c r="D2054" s="66" t="s">
        <v>478</v>
      </c>
      <c r="F2054" s="102" t="s">
        <v>114</v>
      </c>
      <c r="I2054" s="66" t="s">
        <v>432</v>
      </c>
      <c r="J2054" s="103"/>
      <c r="K2054" s="103">
        <v>0.25</v>
      </c>
      <c r="O2054" s="103">
        <v>0.25</v>
      </c>
      <c r="Q2054" s="103"/>
      <c r="S2054" s="102" t="s">
        <v>433</v>
      </c>
      <c r="T2054" s="102" t="s">
        <v>156</v>
      </c>
      <c r="U2054" s="102" t="s">
        <v>432</v>
      </c>
    </row>
    <row r="2055" spans="2:21">
      <c r="B2055" s="65">
        <v>45849</v>
      </c>
      <c r="C2055" s="102">
        <v>404</v>
      </c>
      <c r="D2055" s="66" t="s">
        <v>436</v>
      </c>
      <c r="F2055" s="102" t="s">
        <v>50</v>
      </c>
      <c r="I2055" s="66" t="s">
        <v>432</v>
      </c>
      <c r="J2055" s="103">
        <v>0.29166666666666669</v>
      </c>
      <c r="K2055" s="103"/>
      <c r="O2055" s="103">
        <v>0.29166666666666669</v>
      </c>
      <c r="Q2055" s="103"/>
      <c r="S2055" s="102" t="s">
        <v>433</v>
      </c>
      <c r="T2055" s="102" t="s">
        <v>62</v>
      </c>
      <c r="U2055" s="102" t="s">
        <v>432</v>
      </c>
    </row>
    <row r="2056" spans="2:21">
      <c r="B2056" s="65">
        <v>45849</v>
      </c>
      <c r="C2056" s="102">
        <v>404</v>
      </c>
      <c r="D2056" s="66" t="s">
        <v>476</v>
      </c>
      <c r="F2056" s="102" t="s">
        <v>112</v>
      </c>
      <c r="I2056" s="66" t="s">
        <v>432</v>
      </c>
      <c r="J2056" s="103">
        <v>0.29166666666666669</v>
      </c>
      <c r="K2056" s="103"/>
      <c r="O2056" s="103">
        <v>0.29166666666666669</v>
      </c>
      <c r="Q2056" s="103"/>
      <c r="S2056" s="102" t="s">
        <v>433</v>
      </c>
      <c r="T2056" s="102" t="s">
        <v>62</v>
      </c>
      <c r="U2056" s="102" t="s">
        <v>432</v>
      </c>
    </row>
    <row r="2057" spans="2:21">
      <c r="B2057" s="65">
        <v>45849</v>
      </c>
      <c r="C2057" s="102">
        <v>404</v>
      </c>
      <c r="D2057" s="66" t="s">
        <v>441</v>
      </c>
      <c r="F2057" s="102" t="s">
        <v>56</v>
      </c>
      <c r="I2057" s="66" t="s">
        <v>432</v>
      </c>
      <c r="J2057" s="103">
        <v>0.22916666666666671</v>
      </c>
      <c r="K2057" s="103"/>
      <c r="M2057" s="103"/>
      <c r="O2057" s="103">
        <v>0.22916666666666671</v>
      </c>
      <c r="Q2057" s="103"/>
      <c r="S2057" s="102" t="s">
        <v>433</v>
      </c>
      <c r="T2057" s="102" t="s">
        <v>62</v>
      </c>
      <c r="U2057" s="102" t="s">
        <v>432</v>
      </c>
    </row>
    <row r="2058" spans="2:21">
      <c r="B2058" s="65">
        <v>45849</v>
      </c>
      <c r="C2058" s="102">
        <v>5400257240</v>
      </c>
      <c r="D2058" s="66" t="s">
        <v>465</v>
      </c>
      <c r="F2058" s="102" t="s">
        <v>96</v>
      </c>
      <c r="I2058" s="66" t="s">
        <v>432</v>
      </c>
      <c r="J2058" s="103"/>
      <c r="K2058" s="103">
        <v>0.19791666666666671</v>
      </c>
      <c r="M2058" s="103"/>
      <c r="O2058" s="103">
        <v>0.19791666666666671</v>
      </c>
      <c r="Q2058" s="103"/>
      <c r="S2058" s="102" t="s">
        <v>433</v>
      </c>
      <c r="T2058" s="102" t="s">
        <v>261</v>
      </c>
      <c r="U2058" s="102" t="s">
        <v>432</v>
      </c>
    </row>
    <row r="2059" spans="2:21">
      <c r="B2059" s="65">
        <v>45849</v>
      </c>
      <c r="C2059" s="102" t="s">
        <v>294</v>
      </c>
      <c r="D2059" s="66" t="s">
        <v>475</v>
      </c>
      <c r="F2059" s="102" t="s">
        <v>110</v>
      </c>
      <c r="I2059" s="66" t="s">
        <v>432</v>
      </c>
      <c r="J2059" s="103"/>
      <c r="K2059" s="103">
        <v>0.29166666666666669</v>
      </c>
      <c r="M2059" s="103">
        <v>6.25E-2</v>
      </c>
      <c r="O2059" s="103">
        <v>0.35416666666666669</v>
      </c>
      <c r="Q2059" s="103"/>
      <c r="S2059" s="102" t="s">
        <v>433</v>
      </c>
      <c r="T2059" s="102" t="s">
        <v>111</v>
      </c>
      <c r="U2059" s="102" t="s">
        <v>432</v>
      </c>
    </row>
    <row r="2060" spans="2:21">
      <c r="B2060" s="65">
        <v>45849</v>
      </c>
      <c r="C2060" s="102">
        <v>404</v>
      </c>
      <c r="D2060" s="66" t="s">
        <v>437</v>
      </c>
      <c r="F2060" s="102" t="s">
        <v>51</v>
      </c>
      <c r="I2060" s="66" t="s">
        <v>432</v>
      </c>
      <c r="J2060" s="103">
        <v>0.20833333333333329</v>
      </c>
      <c r="K2060" s="103"/>
      <c r="O2060" s="103">
        <v>0.20833333333333329</v>
      </c>
      <c r="Q2060" s="103"/>
      <c r="S2060" s="102" t="s">
        <v>433</v>
      </c>
      <c r="T2060" s="102" t="s">
        <v>62</v>
      </c>
      <c r="U2060" s="102" t="s">
        <v>432</v>
      </c>
    </row>
    <row r="2061" spans="2:21">
      <c r="B2061" s="65">
        <v>45849</v>
      </c>
      <c r="C2061" s="102">
        <v>404</v>
      </c>
      <c r="D2061" s="66" t="s">
        <v>439</v>
      </c>
      <c r="F2061" s="102" t="s">
        <v>54</v>
      </c>
      <c r="I2061" s="66" t="s">
        <v>432</v>
      </c>
      <c r="J2061" s="103">
        <v>0.20833333333333329</v>
      </c>
      <c r="K2061" s="103"/>
      <c r="O2061" s="103">
        <v>0.20833333333333329</v>
      </c>
      <c r="Q2061" s="103"/>
      <c r="S2061" s="102" t="s">
        <v>433</v>
      </c>
      <c r="T2061" s="102" t="s">
        <v>62</v>
      </c>
      <c r="U2061" s="102" t="s">
        <v>432</v>
      </c>
    </row>
    <row r="2062" spans="2:21">
      <c r="B2062" s="65">
        <v>45849</v>
      </c>
      <c r="C2062" s="102">
        <v>404</v>
      </c>
      <c r="D2062" s="66" t="s">
        <v>437</v>
      </c>
      <c r="F2062" s="102" t="s">
        <v>51</v>
      </c>
      <c r="I2062" s="66" t="s">
        <v>432</v>
      </c>
      <c r="J2062" s="103">
        <v>6.25E-2</v>
      </c>
      <c r="K2062" s="103"/>
      <c r="O2062" s="103">
        <v>6.25E-2</v>
      </c>
      <c r="Q2062" s="103"/>
      <c r="S2062" s="102" t="s">
        <v>433</v>
      </c>
      <c r="T2062" s="102" t="s">
        <v>62</v>
      </c>
      <c r="U2062" s="102" t="s">
        <v>432</v>
      </c>
    </row>
    <row r="2063" spans="2:21">
      <c r="B2063" s="65">
        <v>45849</v>
      </c>
      <c r="C2063" s="102">
        <v>404</v>
      </c>
      <c r="D2063" s="66" t="s">
        <v>477</v>
      </c>
      <c r="F2063" s="102" t="s">
        <v>113</v>
      </c>
      <c r="I2063" s="66" t="s">
        <v>432</v>
      </c>
      <c r="J2063" s="103">
        <v>0.20833333333333329</v>
      </c>
      <c r="K2063" s="103"/>
      <c r="O2063" s="103">
        <v>0.20833333333333329</v>
      </c>
      <c r="P2063" s="103"/>
      <c r="S2063" s="102" t="s">
        <v>433</v>
      </c>
      <c r="T2063" s="102" t="s">
        <v>62</v>
      </c>
      <c r="U2063" s="102" t="s">
        <v>432</v>
      </c>
    </row>
    <row r="2064" spans="2:21">
      <c r="B2064" s="65">
        <v>45849</v>
      </c>
      <c r="C2064" s="102">
        <v>5400256987</v>
      </c>
      <c r="D2064" s="66" t="s">
        <v>442</v>
      </c>
      <c r="F2064" s="102" t="s">
        <v>57</v>
      </c>
      <c r="I2064" s="66" t="s">
        <v>432</v>
      </c>
      <c r="J2064" s="103"/>
      <c r="K2064" s="103">
        <v>0.20833333333333329</v>
      </c>
      <c r="O2064" s="103">
        <v>0.20833333333333329</v>
      </c>
      <c r="P2064" s="103"/>
      <c r="S2064" s="102" t="s">
        <v>433</v>
      </c>
      <c r="T2064" s="102" t="s">
        <v>285</v>
      </c>
      <c r="U2064" s="102" t="s">
        <v>432</v>
      </c>
    </row>
    <row r="2065" spans="2:21">
      <c r="B2065" s="65">
        <v>45849</v>
      </c>
      <c r="C2065" s="102">
        <v>5400256987</v>
      </c>
      <c r="D2065" s="66" t="s">
        <v>434</v>
      </c>
      <c r="F2065" s="102" t="s">
        <v>43</v>
      </c>
      <c r="I2065" s="66" t="s">
        <v>432</v>
      </c>
      <c r="J2065" s="103"/>
      <c r="K2065" s="103">
        <v>0.20833333333333329</v>
      </c>
      <c r="O2065" s="103">
        <v>0.20833333333333329</v>
      </c>
      <c r="P2065" s="103"/>
      <c r="S2065" s="102" t="s">
        <v>433</v>
      </c>
      <c r="T2065" s="102" t="s">
        <v>285</v>
      </c>
      <c r="U2065" s="102" t="s">
        <v>432</v>
      </c>
    </row>
    <row r="2066" spans="2:21">
      <c r="B2066" s="65">
        <v>45849</v>
      </c>
      <c r="C2066" s="102">
        <v>5400256074</v>
      </c>
      <c r="D2066" s="66" t="s">
        <v>453</v>
      </c>
      <c r="F2066" s="102" t="s">
        <v>75</v>
      </c>
      <c r="I2066" s="66" t="s">
        <v>432</v>
      </c>
      <c r="J2066" s="103"/>
      <c r="K2066" s="103">
        <v>0.20833333333333329</v>
      </c>
      <c r="M2066" s="103"/>
      <c r="O2066" s="103">
        <v>0.20833333333333329</v>
      </c>
      <c r="P2066" s="103"/>
      <c r="S2066" s="102" t="s">
        <v>433</v>
      </c>
      <c r="T2066" s="102" t="s">
        <v>256</v>
      </c>
      <c r="U2066" s="102" t="s">
        <v>432</v>
      </c>
    </row>
    <row r="2067" spans="2:21">
      <c r="B2067" s="65">
        <v>45849</v>
      </c>
      <c r="C2067" s="102">
        <v>5400256074</v>
      </c>
      <c r="D2067" s="66" t="s">
        <v>479</v>
      </c>
      <c r="F2067" s="102" t="s">
        <v>115</v>
      </c>
      <c r="I2067" s="66" t="s">
        <v>432</v>
      </c>
      <c r="J2067" s="103"/>
      <c r="K2067" s="103">
        <v>0.20833333333333329</v>
      </c>
      <c r="M2067" s="103"/>
      <c r="O2067" s="103">
        <v>0.20833333333333329</v>
      </c>
      <c r="P2067" s="103"/>
      <c r="S2067" s="102" t="s">
        <v>433</v>
      </c>
      <c r="T2067" s="102" t="s">
        <v>256</v>
      </c>
      <c r="U2067" s="102" t="s">
        <v>432</v>
      </c>
    </row>
    <row r="2068" spans="2:21">
      <c r="B2068" s="65">
        <v>45849</v>
      </c>
      <c r="C2068" s="102">
        <v>5400261041</v>
      </c>
      <c r="D2068" s="66" t="s">
        <v>462</v>
      </c>
      <c r="F2068" s="102" t="s">
        <v>89</v>
      </c>
      <c r="I2068" s="66" t="s">
        <v>432</v>
      </c>
      <c r="J2068" s="103"/>
      <c r="K2068" s="103">
        <v>0.20833333333333329</v>
      </c>
      <c r="M2068" s="103"/>
      <c r="O2068" s="103">
        <v>0.20833333333333329</v>
      </c>
      <c r="P2068" s="103"/>
      <c r="S2068" s="102" t="s">
        <v>433</v>
      </c>
      <c r="T2068" s="102" t="s">
        <v>257</v>
      </c>
      <c r="U2068" s="102" t="s">
        <v>432</v>
      </c>
    </row>
    <row r="2069" spans="2:21">
      <c r="B2069" s="65">
        <v>45849</v>
      </c>
      <c r="C2069" s="102">
        <v>404</v>
      </c>
      <c r="D2069" s="66" t="s">
        <v>472</v>
      </c>
      <c r="F2069" s="102" t="s">
        <v>107</v>
      </c>
      <c r="I2069" s="66" t="s">
        <v>432</v>
      </c>
      <c r="J2069" s="103">
        <v>2.0833333333333329E-2</v>
      </c>
      <c r="K2069" s="103"/>
      <c r="O2069" s="103">
        <v>2.0833333333333329E-2</v>
      </c>
      <c r="P2069" s="103"/>
      <c r="S2069" s="102" t="s">
        <v>433</v>
      </c>
      <c r="T2069" s="102" t="s">
        <v>62</v>
      </c>
      <c r="U2069" s="102" t="s">
        <v>432</v>
      </c>
    </row>
    <row r="2070" spans="2:21">
      <c r="B2070" s="65">
        <v>45849</v>
      </c>
      <c r="C2070" s="102">
        <v>5400258197</v>
      </c>
      <c r="D2070" s="66" t="s">
        <v>490</v>
      </c>
      <c r="F2070" s="102" t="s">
        <v>230</v>
      </c>
      <c r="I2070" s="66" t="s">
        <v>432</v>
      </c>
      <c r="J2070" s="103"/>
      <c r="K2070" s="103">
        <v>0.20833333333333329</v>
      </c>
      <c r="O2070" s="103">
        <v>0.20833333333333329</v>
      </c>
      <c r="P2070" s="103"/>
      <c r="S2070" s="102" t="s">
        <v>433</v>
      </c>
      <c r="T2070" s="102" t="s">
        <v>293</v>
      </c>
      <c r="U2070" s="102" t="s">
        <v>432</v>
      </c>
    </row>
    <row r="2071" spans="2:21">
      <c r="B2071" s="65">
        <v>45849</v>
      </c>
      <c r="C2071" s="102">
        <v>5400258095</v>
      </c>
      <c r="D2071" s="66" t="s">
        <v>490</v>
      </c>
      <c r="F2071" s="102" t="s">
        <v>230</v>
      </c>
      <c r="I2071" s="66" t="s">
        <v>432</v>
      </c>
      <c r="J2071" s="103"/>
      <c r="K2071" s="103">
        <v>0.16666666666666671</v>
      </c>
      <c r="O2071" s="103">
        <v>0.16666666666666671</v>
      </c>
      <c r="P2071" s="103"/>
      <c r="S2071" s="102" t="s">
        <v>433</v>
      </c>
      <c r="T2071" s="102" t="s">
        <v>290</v>
      </c>
      <c r="U2071" s="102" t="s">
        <v>432</v>
      </c>
    </row>
    <row r="2072" spans="2:21">
      <c r="B2072" s="65">
        <v>45850</v>
      </c>
      <c r="C2072" s="102">
        <v>5400258370</v>
      </c>
      <c r="D2072" s="66" t="s">
        <v>431</v>
      </c>
      <c r="F2072" s="102" t="s">
        <v>42</v>
      </c>
      <c r="I2072" s="66" t="s">
        <v>432</v>
      </c>
      <c r="J2072" s="103"/>
      <c r="K2072" s="103"/>
      <c r="N2072" s="103">
        <v>0.54166666666666663</v>
      </c>
      <c r="O2072" s="103">
        <v>0.54166666666666663</v>
      </c>
      <c r="P2072" s="103"/>
      <c r="S2072" s="102" t="s">
        <v>433</v>
      </c>
      <c r="T2072" s="102" t="s">
        <v>298</v>
      </c>
      <c r="U2072" s="102" t="s">
        <v>432</v>
      </c>
    </row>
    <row r="2073" spans="2:21">
      <c r="B2073" s="65">
        <v>45850</v>
      </c>
      <c r="C2073" s="102">
        <v>5400258370</v>
      </c>
      <c r="D2073" s="66" t="s">
        <v>469</v>
      </c>
      <c r="F2073" s="102" t="s">
        <v>102</v>
      </c>
      <c r="I2073" s="66" t="s">
        <v>432</v>
      </c>
      <c r="J2073" s="103"/>
      <c r="K2073" s="103"/>
      <c r="N2073" s="103">
        <v>0.25</v>
      </c>
      <c r="O2073" s="103">
        <v>0.25</v>
      </c>
      <c r="P2073" s="103"/>
      <c r="S2073" s="102" t="s">
        <v>433</v>
      </c>
      <c r="T2073" s="102" t="s">
        <v>298</v>
      </c>
      <c r="U2073" s="102" t="s">
        <v>432</v>
      </c>
    </row>
    <row r="2074" spans="2:21">
      <c r="B2074" s="65">
        <v>45850</v>
      </c>
      <c r="C2074" s="102">
        <v>5400258370</v>
      </c>
      <c r="D2074" s="66" t="s">
        <v>472</v>
      </c>
      <c r="F2074" s="102" t="s">
        <v>107</v>
      </c>
      <c r="I2074" s="66" t="s">
        <v>432</v>
      </c>
      <c r="J2074" s="103"/>
      <c r="K2074" s="103"/>
      <c r="N2074" s="103">
        <v>0.29166666666666669</v>
      </c>
      <c r="O2074" s="103">
        <v>0.29166666666666669</v>
      </c>
      <c r="P2074" s="103"/>
      <c r="S2074" s="102" t="s">
        <v>433</v>
      </c>
      <c r="T2074" s="102" t="s">
        <v>298</v>
      </c>
      <c r="U2074" s="102" t="s">
        <v>432</v>
      </c>
    </row>
    <row r="2075" spans="2:21">
      <c r="B2075" s="65">
        <v>45850</v>
      </c>
      <c r="C2075" s="102">
        <v>404</v>
      </c>
      <c r="D2075" s="66" t="s">
        <v>472</v>
      </c>
      <c r="F2075" s="102" t="s">
        <v>107</v>
      </c>
      <c r="I2075" s="66" t="s">
        <v>432</v>
      </c>
      <c r="J2075" s="103"/>
      <c r="K2075" s="103"/>
      <c r="N2075" s="103">
        <v>2.0833333333333329E-2</v>
      </c>
      <c r="O2075" s="103">
        <v>2.0833333333333329E-2</v>
      </c>
      <c r="P2075" s="103"/>
      <c r="S2075" s="102" t="s">
        <v>433</v>
      </c>
      <c r="T2075" s="102" t="s">
        <v>62</v>
      </c>
      <c r="U2075" s="102" t="s">
        <v>432</v>
      </c>
    </row>
    <row r="2076" spans="2:21">
      <c r="B2076" s="65">
        <v>45850</v>
      </c>
      <c r="C2076" s="102">
        <v>5400258370</v>
      </c>
      <c r="D2076" s="66" t="s">
        <v>455</v>
      </c>
      <c r="F2076" s="102" t="s">
        <v>78</v>
      </c>
      <c r="I2076" s="66" t="s">
        <v>432</v>
      </c>
      <c r="J2076" s="103"/>
      <c r="K2076" s="103"/>
      <c r="N2076" s="103">
        <v>0.29166666666666669</v>
      </c>
      <c r="O2076" s="103">
        <v>0.29166666666666669</v>
      </c>
      <c r="P2076" s="103"/>
      <c r="S2076" s="102" t="s">
        <v>433</v>
      </c>
      <c r="T2076" s="102" t="s">
        <v>298</v>
      </c>
      <c r="U2076" s="102" t="s">
        <v>432</v>
      </c>
    </row>
    <row r="2077" spans="2:21">
      <c r="B2077" s="65">
        <v>45850</v>
      </c>
      <c r="C2077" s="102">
        <v>5400258370</v>
      </c>
      <c r="D2077" s="66" t="s">
        <v>454</v>
      </c>
      <c r="F2077" s="102" t="s">
        <v>77</v>
      </c>
      <c r="I2077" s="66" t="s">
        <v>432</v>
      </c>
      <c r="J2077" s="103"/>
      <c r="K2077" s="103"/>
      <c r="N2077" s="103">
        <v>0.41666666666666669</v>
      </c>
      <c r="O2077" s="103">
        <v>0.41666666666666669</v>
      </c>
      <c r="Q2077" s="103"/>
      <c r="S2077" s="102" t="s">
        <v>433</v>
      </c>
      <c r="T2077" s="102" t="s">
        <v>298</v>
      </c>
      <c r="U2077" s="102" t="s">
        <v>432</v>
      </c>
    </row>
    <row r="2078" spans="2:21">
      <c r="B2078" s="65">
        <v>45850</v>
      </c>
      <c r="C2078" s="102">
        <v>5400258095</v>
      </c>
      <c r="D2078" s="66" t="s">
        <v>451</v>
      </c>
      <c r="F2078" s="102" t="s">
        <v>72</v>
      </c>
      <c r="I2078" s="66" t="s">
        <v>432</v>
      </c>
      <c r="J2078" s="103"/>
      <c r="K2078" s="103"/>
      <c r="N2078" s="103">
        <v>0.41666666666666669</v>
      </c>
      <c r="O2078" s="103">
        <v>0.41666666666666669</v>
      </c>
      <c r="Q2078" s="103"/>
      <c r="S2078" s="102" t="s">
        <v>433</v>
      </c>
      <c r="T2078" s="102" t="s">
        <v>290</v>
      </c>
      <c r="U2078" s="102" t="s">
        <v>432</v>
      </c>
    </row>
    <row r="2079" spans="2:21">
      <c r="B2079" s="65">
        <v>45850</v>
      </c>
      <c r="C2079" s="102">
        <v>5400258095</v>
      </c>
      <c r="D2079" s="66" t="s">
        <v>452</v>
      </c>
      <c r="F2079" s="102" t="s">
        <v>73</v>
      </c>
      <c r="I2079" s="66" t="s">
        <v>432</v>
      </c>
      <c r="J2079" s="103"/>
      <c r="K2079" s="103"/>
      <c r="N2079" s="103">
        <v>0.41666666666666669</v>
      </c>
      <c r="O2079" s="103">
        <v>0.41666666666666669</v>
      </c>
      <c r="Q2079" s="103"/>
      <c r="S2079" s="102" t="s">
        <v>433</v>
      </c>
      <c r="T2079" s="102" t="s">
        <v>290</v>
      </c>
      <c r="U2079" s="102" t="s">
        <v>432</v>
      </c>
    </row>
    <row r="2080" spans="2:21">
      <c r="B2080" s="65">
        <v>45850</v>
      </c>
      <c r="C2080" s="102">
        <v>5400258197</v>
      </c>
      <c r="D2080" s="66" t="s">
        <v>471</v>
      </c>
      <c r="F2080" s="102" t="s">
        <v>105</v>
      </c>
      <c r="I2080" s="66" t="s">
        <v>432</v>
      </c>
      <c r="K2080" s="103"/>
      <c r="N2080" s="103">
        <v>0.41666666666666669</v>
      </c>
      <c r="O2080" s="103">
        <v>0.41666666666666669</v>
      </c>
      <c r="Q2080" s="103"/>
      <c r="S2080" s="102" t="s">
        <v>433</v>
      </c>
      <c r="T2080" s="102" t="s">
        <v>293</v>
      </c>
      <c r="U2080" s="102" t="s">
        <v>432</v>
      </c>
    </row>
    <row r="2081" spans="2:21">
      <c r="B2081" s="65">
        <v>45850</v>
      </c>
      <c r="C2081" s="102">
        <v>5400258197</v>
      </c>
      <c r="D2081" s="66" t="s">
        <v>490</v>
      </c>
      <c r="F2081" s="102" t="s">
        <v>299</v>
      </c>
      <c r="I2081" s="66" t="s">
        <v>432</v>
      </c>
      <c r="K2081" s="103"/>
      <c r="N2081" s="103">
        <v>0.41666666666666669</v>
      </c>
      <c r="O2081" s="103">
        <v>0.41666666666666669</v>
      </c>
      <c r="Q2081" s="103"/>
      <c r="S2081" s="102" t="s">
        <v>433</v>
      </c>
      <c r="T2081" s="102" t="s">
        <v>293</v>
      </c>
      <c r="U2081" s="102" t="s">
        <v>432</v>
      </c>
    </row>
    <row r="2082" spans="2:21">
      <c r="B2082" s="65">
        <v>45850</v>
      </c>
      <c r="C2082" s="102">
        <v>5400258197</v>
      </c>
      <c r="D2082" s="66" t="s">
        <v>492</v>
      </c>
      <c r="F2082" s="102" t="s">
        <v>264</v>
      </c>
      <c r="I2082" s="66" t="s">
        <v>432</v>
      </c>
      <c r="J2082" s="103"/>
      <c r="K2082" s="103"/>
      <c r="N2082" s="103">
        <v>0.41666666666666669</v>
      </c>
      <c r="O2082" s="103">
        <v>0.41666666666666669</v>
      </c>
      <c r="S2082" s="102" t="s">
        <v>433</v>
      </c>
      <c r="T2082" s="102" t="s">
        <v>293</v>
      </c>
      <c r="U2082" s="102" t="s">
        <v>432</v>
      </c>
    </row>
    <row r="2083" spans="2:21">
      <c r="B2083" s="65">
        <v>45850</v>
      </c>
      <c r="C2083" s="102">
        <v>5400258412</v>
      </c>
      <c r="D2083" s="66" t="s">
        <v>445</v>
      </c>
      <c r="F2083" s="102" t="s">
        <v>63</v>
      </c>
      <c r="I2083" s="66" t="s">
        <v>432</v>
      </c>
      <c r="J2083" s="103"/>
      <c r="K2083" s="103"/>
      <c r="N2083" s="103">
        <v>0.125</v>
      </c>
      <c r="O2083" s="103">
        <v>0.125</v>
      </c>
      <c r="S2083" s="102" t="s">
        <v>433</v>
      </c>
      <c r="T2083" s="102" t="s">
        <v>300</v>
      </c>
      <c r="U2083" s="102" t="s">
        <v>432</v>
      </c>
    </row>
    <row r="2084" spans="2:21">
      <c r="B2084" s="65">
        <v>45850</v>
      </c>
      <c r="C2084" s="102">
        <v>5400258412</v>
      </c>
      <c r="D2084" s="66" t="s">
        <v>448</v>
      </c>
      <c r="F2084" s="102" t="s">
        <v>66</v>
      </c>
      <c r="I2084" s="66" t="s">
        <v>432</v>
      </c>
      <c r="J2084" s="103"/>
      <c r="K2084" s="103"/>
      <c r="N2084" s="103">
        <v>0.125</v>
      </c>
      <c r="O2084" s="103">
        <v>0.125</v>
      </c>
      <c r="S2084" s="102" t="s">
        <v>433</v>
      </c>
      <c r="T2084" s="102" t="s">
        <v>300</v>
      </c>
      <c r="U2084" s="102" t="s">
        <v>432</v>
      </c>
    </row>
    <row r="2085" spans="2:21">
      <c r="B2085" s="65">
        <v>45850</v>
      </c>
      <c r="C2085" s="102">
        <v>5400258412</v>
      </c>
      <c r="D2085" s="66" t="s">
        <v>445</v>
      </c>
      <c r="F2085" s="102" t="s">
        <v>63</v>
      </c>
      <c r="I2085" s="66" t="s">
        <v>432</v>
      </c>
      <c r="J2085" s="103"/>
      <c r="K2085" s="103"/>
      <c r="N2085" s="103">
        <v>4.1666666666666657E-2</v>
      </c>
      <c r="O2085" s="103">
        <v>4.1666666666666657E-2</v>
      </c>
      <c r="S2085" s="102" t="s">
        <v>433</v>
      </c>
      <c r="T2085" s="102" t="s">
        <v>300</v>
      </c>
      <c r="U2085" s="102" t="s">
        <v>432</v>
      </c>
    </row>
    <row r="2086" spans="2:21">
      <c r="B2086" s="65">
        <v>45850</v>
      </c>
      <c r="C2086" s="102">
        <v>5400258412</v>
      </c>
      <c r="D2086" s="66" t="s">
        <v>448</v>
      </c>
      <c r="F2086" s="102" t="s">
        <v>66</v>
      </c>
      <c r="I2086" s="66" t="s">
        <v>432</v>
      </c>
      <c r="J2086" s="103"/>
      <c r="K2086" s="103"/>
      <c r="N2086" s="103">
        <v>4.1666666666666657E-2</v>
      </c>
      <c r="O2086" s="103">
        <v>4.1666666666666657E-2</v>
      </c>
      <c r="S2086" s="102" t="s">
        <v>433</v>
      </c>
      <c r="T2086" s="102" t="s">
        <v>300</v>
      </c>
      <c r="U2086" s="102" t="s">
        <v>432</v>
      </c>
    </row>
    <row r="2087" spans="2:21">
      <c r="B2087" s="65">
        <v>45850</v>
      </c>
      <c r="C2087" s="102">
        <v>404</v>
      </c>
      <c r="D2087" s="66" t="s">
        <v>476</v>
      </c>
      <c r="F2087" s="102" t="s">
        <v>112</v>
      </c>
      <c r="I2087" s="66" t="s">
        <v>432</v>
      </c>
      <c r="J2087" s="103"/>
      <c r="K2087" s="103"/>
      <c r="N2087" s="103">
        <v>0.41666666666666669</v>
      </c>
      <c r="O2087" s="103">
        <v>0.41666666666666669</v>
      </c>
      <c r="S2087" s="102" t="s">
        <v>433</v>
      </c>
      <c r="T2087" s="102" t="s">
        <v>62</v>
      </c>
      <c r="U2087" s="102" t="s">
        <v>432</v>
      </c>
    </row>
    <row r="2088" spans="2:21">
      <c r="B2088" s="65">
        <v>45851</v>
      </c>
      <c r="C2088" s="102">
        <v>5400258370</v>
      </c>
      <c r="D2088" s="66" t="s">
        <v>431</v>
      </c>
      <c r="F2088" s="102" t="s">
        <v>42</v>
      </c>
      <c r="I2088" s="66" t="s">
        <v>432</v>
      </c>
      <c r="J2088" s="103"/>
      <c r="K2088" s="103"/>
      <c r="N2088" s="103">
        <v>0.25</v>
      </c>
      <c r="O2088" s="103">
        <v>0.25</v>
      </c>
      <c r="S2088" s="102" t="s">
        <v>433</v>
      </c>
      <c r="T2088" s="102" t="s">
        <v>298</v>
      </c>
      <c r="U2088" s="102" t="s">
        <v>432</v>
      </c>
    </row>
    <row r="2089" spans="2:21">
      <c r="B2089" s="65">
        <v>45851</v>
      </c>
      <c r="C2089" s="102">
        <v>5400258370</v>
      </c>
      <c r="D2089" s="66" t="s">
        <v>472</v>
      </c>
      <c r="F2089" s="102" t="s">
        <v>107</v>
      </c>
      <c r="I2089" s="66" t="s">
        <v>432</v>
      </c>
      <c r="J2089" s="103"/>
      <c r="K2089" s="103"/>
      <c r="N2089" s="103">
        <v>0.25</v>
      </c>
      <c r="O2089" s="103">
        <v>0.25</v>
      </c>
      <c r="S2089" s="102" t="s">
        <v>433</v>
      </c>
      <c r="T2089" s="102" t="s">
        <v>298</v>
      </c>
      <c r="U2089" s="102" t="s">
        <v>432</v>
      </c>
    </row>
    <row r="2090" spans="2:21">
      <c r="B2090" s="65">
        <v>45851</v>
      </c>
      <c r="C2090" s="102">
        <v>5400258370</v>
      </c>
      <c r="D2090" s="66" t="s">
        <v>454</v>
      </c>
      <c r="F2090" s="102" t="s">
        <v>77</v>
      </c>
      <c r="I2090" s="66" t="s">
        <v>432</v>
      </c>
      <c r="J2090" s="103"/>
      <c r="K2090" s="103"/>
      <c r="N2090" s="103">
        <v>0.20833333333333329</v>
      </c>
      <c r="O2090" s="103">
        <v>0.20833333333333329</v>
      </c>
      <c r="S2090" s="102" t="s">
        <v>433</v>
      </c>
      <c r="T2090" s="102" t="s">
        <v>298</v>
      </c>
      <c r="U2090" s="102" t="s">
        <v>432</v>
      </c>
    </row>
    <row r="2091" spans="2:21">
      <c r="B2091" s="65">
        <v>45851</v>
      </c>
      <c r="C2091" s="102">
        <v>5400258370</v>
      </c>
      <c r="D2091" s="66" t="s">
        <v>492</v>
      </c>
      <c r="F2091" s="102" t="s">
        <v>264</v>
      </c>
      <c r="I2091" s="66" t="s">
        <v>432</v>
      </c>
      <c r="J2091" s="103"/>
      <c r="K2091" s="103"/>
      <c r="N2091" s="103">
        <v>0.20833333333333329</v>
      </c>
      <c r="O2091" s="103">
        <v>0.20833333333333329</v>
      </c>
      <c r="S2091" s="102" t="s">
        <v>433</v>
      </c>
      <c r="T2091" s="102" t="s">
        <v>298</v>
      </c>
      <c r="U2091" s="102" t="s">
        <v>432</v>
      </c>
    </row>
    <row r="2092" spans="2:21">
      <c r="B2092" s="65">
        <v>45851</v>
      </c>
      <c r="C2092" s="102">
        <v>5400258437</v>
      </c>
      <c r="D2092" s="66" t="s">
        <v>465</v>
      </c>
      <c r="F2092" s="102" t="s">
        <v>96</v>
      </c>
      <c r="I2092" s="66" t="s">
        <v>432</v>
      </c>
      <c r="J2092" s="103"/>
      <c r="K2092" s="103"/>
      <c r="N2092" s="103">
        <v>0.33333333333333331</v>
      </c>
      <c r="O2092" s="103">
        <v>0.33333333333333331</v>
      </c>
      <c r="S2092" s="102" t="s">
        <v>433</v>
      </c>
      <c r="T2092" s="102" t="s">
        <v>301</v>
      </c>
      <c r="U2092" s="102" t="s">
        <v>432</v>
      </c>
    </row>
    <row r="2093" spans="2:21">
      <c r="B2093" s="65">
        <v>45851</v>
      </c>
      <c r="C2093" s="102">
        <v>5400258437</v>
      </c>
      <c r="D2093" s="66" t="s">
        <v>434</v>
      </c>
      <c r="F2093" s="102" t="s">
        <v>43</v>
      </c>
      <c r="I2093" s="66" t="s">
        <v>432</v>
      </c>
      <c r="J2093" s="103"/>
      <c r="K2093" s="103"/>
      <c r="N2093" s="103">
        <v>0.33333333333333331</v>
      </c>
      <c r="O2093" s="103">
        <v>0.33333333333333331</v>
      </c>
      <c r="S2093" s="102" t="s">
        <v>433</v>
      </c>
      <c r="T2093" s="102" t="s">
        <v>301</v>
      </c>
      <c r="U2093" s="102" t="s">
        <v>432</v>
      </c>
    </row>
    <row r="2094" spans="2:21">
      <c r="B2094" s="65">
        <v>45851</v>
      </c>
      <c r="C2094" s="102">
        <v>5400258197</v>
      </c>
      <c r="D2094" s="66" t="s">
        <v>451</v>
      </c>
      <c r="F2094" s="102" t="s">
        <v>72</v>
      </c>
      <c r="I2094" s="66" t="s">
        <v>432</v>
      </c>
      <c r="J2094" s="103"/>
      <c r="K2094" s="103"/>
      <c r="N2094" s="103">
        <v>0.25</v>
      </c>
      <c r="O2094" s="103">
        <v>0.25</v>
      </c>
      <c r="S2094" s="102" t="s">
        <v>433</v>
      </c>
      <c r="T2094" s="102" t="s">
        <v>293</v>
      </c>
      <c r="U2094" s="102" t="s">
        <v>432</v>
      </c>
    </row>
    <row r="2095" spans="2:21">
      <c r="B2095" s="65">
        <v>45851</v>
      </c>
      <c r="C2095" s="102">
        <v>5400258197</v>
      </c>
      <c r="D2095" s="66" t="s">
        <v>452</v>
      </c>
      <c r="F2095" s="102" t="s">
        <v>73</v>
      </c>
      <c r="I2095" s="66" t="s">
        <v>432</v>
      </c>
      <c r="J2095" s="103"/>
      <c r="K2095" s="103"/>
      <c r="N2095" s="103">
        <v>0.25</v>
      </c>
      <c r="O2095" s="103">
        <v>0.25</v>
      </c>
      <c r="S2095" s="102" t="s">
        <v>433</v>
      </c>
      <c r="T2095" s="102" t="s">
        <v>293</v>
      </c>
      <c r="U2095" s="102" t="s">
        <v>432</v>
      </c>
    </row>
    <row r="2096" spans="2:21">
      <c r="B2096" s="65">
        <v>45851</v>
      </c>
      <c r="C2096" s="102">
        <v>5400258197</v>
      </c>
      <c r="D2096" s="66" t="s">
        <v>490</v>
      </c>
      <c r="F2096" s="102" t="s">
        <v>230</v>
      </c>
      <c r="I2096" s="66" t="s">
        <v>432</v>
      </c>
      <c r="J2096" s="103"/>
      <c r="K2096" s="103"/>
      <c r="N2096" s="103">
        <v>0.25</v>
      </c>
      <c r="O2096" s="103">
        <v>0.25</v>
      </c>
      <c r="S2096" s="102" t="s">
        <v>433</v>
      </c>
      <c r="T2096" s="102" t="s">
        <v>293</v>
      </c>
      <c r="U2096" s="102" t="s">
        <v>432</v>
      </c>
    </row>
    <row r="2097" spans="2:21">
      <c r="B2097" s="65">
        <v>45852</v>
      </c>
      <c r="C2097" s="102">
        <v>404</v>
      </c>
      <c r="D2097" s="66" t="s">
        <v>485</v>
      </c>
      <c r="F2097" s="102" t="s">
        <v>155</v>
      </c>
      <c r="I2097" s="66" t="s">
        <v>432</v>
      </c>
      <c r="J2097" s="103"/>
      <c r="K2097" s="103"/>
      <c r="O2097" s="103">
        <v>1.041666666666667E-2</v>
      </c>
      <c r="P2097" s="103">
        <v>1.041666666666667E-2</v>
      </c>
      <c r="S2097" s="102" t="s">
        <v>433</v>
      </c>
      <c r="T2097" s="102" t="s">
        <v>48</v>
      </c>
      <c r="U2097" s="102" t="s">
        <v>432</v>
      </c>
    </row>
    <row r="2098" spans="2:21">
      <c r="B2098" s="65">
        <v>45852</v>
      </c>
      <c r="C2098" s="102">
        <v>404</v>
      </c>
      <c r="D2098" s="66" t="s">
        <v>478</v>
      </c>
      <c r="F2098" s="102" t="s">
        <v>114</v>
      </c>
      <c r="I2098" s="66" t="s">
        <v>432</v>
      </c>
      <c r="J2098" s="103"/>
      <c r="K2098" s="103"/>
      <c r="O2098" s="103">
        <v>7.2916666666666671E-2</v>
      </c>
      <c r="P2098" s="103">
        <v>7.2916666666666671E-2</v>
      </c>
      <c r="S2098" s="102" t="s">
        <v>433</v>
      </c>
      <c r="T2098" s="102" t="s">
        <v>48</v>
      </c>
      <c r="U2098" s="102" t="s">
        <v>432</v>
      </c>
    </row>
    <row r="2099" spans="2:21">
      <c r="B2099" s="65">
        <v>45852</v>
      </c>
      <c r="C2099" s="102">
        <v>404</v>
      </c>
      <c r="D2099" s="66" t="s">
        <v>448</v>
      </c>
      <c r="F2099" s="102" t="s">
        <v>66</v>
      </c>
      <c r="I2099" s="66" t="s">
        <v>432</v>
      </c>
      <c r="J2099" s="103"/>
      <c r="K2099" s="103"/>
      <c r="O2099" s="103">
        <v>0.125</v>
      </c>
      <c r="P2099" s="103">
        <v>0.125</v>
      </c>
      <c r="S2099" s="102" t="s">
        <v>433</v>
      </c>
      <c r="T2099" s="102" t="s">
        <v>48</v>
      </c>
      <c r="U2099" s="102" t="s">
        <v>432</v>
      </c>
    </row>
    <row r="2100" spans="2:21">
      <c r="B2100" s="65">
        <v>45852</v>
      </c>
      <c r="C2100" s="102">
        <v>404</v>
      </c>
      <c r="D2100" s="66" t="s">
        <v>464</v>
      </c>
      <c r="F2100" s="102" t="s">
        <v>94</v>
      </c>
      <c r="I2100" s="66" t="s">
        <v>432</v>
      </c>
      <c r="J2100" s="103"/>
      <c r="K2100" s="103"/>
      <c r="O2100" s="103">
        <v>0.33333333333333331</v>
      </c>
      <c r="P2100" s="103">
        <v>0.33333333333333331</v>
      </c>
      <c r="S2100" s="102" t="s">
        <v>433</v>
      </c>
      <c r="T2100" s="102" t="s">
        <v>53</v>
      </c>
      <c r="U2100" s="102" t="s">
        <v>432</v>
      </c>
    </row>
    <row r="2101" spans="2:21">
      <c r="B2101" s="65">
        <v>45852</v>
      </c>
      <c r="C2101" s="102">
        <v>404</v>
      </c>
      <c r="D2101" s="66" t="s">
        <v>443</v>
      </c>
      <c r="F2101" s="102" t="s">
        <v>58</v>
      </c>
      <c r="I2101" s="66" t="s">
        <v>432</v>
      </c>
      <c r="J2101" s="103"/>
      <c r="K2101" s="103"/>
      <c r="O2101" s="103">
        <v>0.33333333333333331</v>
      </c>
      <c r="P2101" s="103">
        <v>0.33333333333333331</v>
      </c>
      <c r="S2101" s="102" t="s">
        <v>433</v>
      </c>
      <c r="T2101" s="102" t="s">
        <v>53</v>
      </c>
      <c r="U2101" s="102" t="s">
        <v>432</v>
      </c>
    </row>
    <row r="2102" spans="2:21">
      <c r="B2102" s="65">
        <v>45852</v>
      </c>
      <c r="C2102" s="102">
        <v>404</v>
      </c>
      <c r="D2102" s="66" t="s">
        <v>434</v>
      </c>
      <c r="F2102" s="102" t="s">
        <v>43</v>
      </c>
      <c r="I2102" s="66" t="s">
        <v>432</v>
      </c>
      <c r="J2102" s="103"/>
      <c r="K2102" s="103"/>
      <c r="O2102" s="103">
        <v>0.33333333333333331</v>
      </c>
      <c r="P2102" s="103">
        <v>0.33333333333333331</v>
      </c>
      <c r="S2102" s="102" t="s">
        <v>433</v>
      </c>
      <c r="T2102" s="102" t="s">
        <v>53</v>
      </c>
      <c r="U2102" s="102" t="s">
        <v>432</v>
      </c>
    </row>
    <row r="2103" spans="2:21">
      <c r="B2103" s="65">
        <v>45852</v>
      </c>
      <c r="C2103" s="102">
        <v>404</v>
      </c>
      <c r="D2103" s="66" t="s">
        <v>465</v>
      </c>
      <c r="F2103" s="102" t="s">
        <v>96</v>
      </c>
      <c r="I2103" s="66" t="s">
        <v>432</v>
      </c>
      <c r="J2103" s="103"/>
      <c r="K2103" s="103"/>
      <c r="O2103" s="103">
        <v>0.33333333333333331</v>
      </c>
      <c r="P2103" s="103">
        <v>0.33333333333333331</v>
      </c>
      <c r="S2103" s="102" t="s">
        <v>433</v>
      </c>
      <c r="T2103" s="102" t="s">
        <v>53</v>
      </c>
      <c r="U2103" s="102" t="s">
        <v>432</v>
      </c>
    </row>
    <row r="2104" spans="2:21">
      <c r="B2104" s="65">
        <v>45852</v>
      </c>
      <c r="C2104" s="102">
        <v>404</v>
      </c>
      <c r="D2104" s="66" t="s">
        <v>450</v>
      </c>
      <c r="F2104" s="102" t="s">
        <v>69</v>
      </c>
      <c r="I2104" s="66" t="s">
        <v>432</v>
      </c>
      <c r="J2104" s="103"/>
      <c r="K2104" s="103"/>
      <c r="O2104" s="103">
        <v>0.33333333333333331</v>
      </c>
      <c r="P2104" s="103">
        <v>0.33333333333333331</v>
      </c>
      <c r="S2104" s="102" t="s">
        <v>433</v>
      </c>
      <c r="T2104" s="102" t="s">
        <v>53</v>
      </c>
      <c r="U2104" s="102" t="s">
        <v>432</v>
      </c>
    </row>
    <row r="2105" spans="2:21">
      <c r="B2105" s="65">
        <v>45852</v>
      </c>
      <c r="C2105" s="102">
        <v>404</v>
      </c>
      <c r="D2105" s="66" t="s">
        <v>469</v>
      </c>
      <c r="F2105" s="102" t="s">
        <v>102</v>
      </c>
      <c r="I2105" s="66" t="s">
        <v>432</v>
      </c>
      <c r="J2105" s="103"/>
      <c r="K2105" s="103"/>
      <c r="O2105" s="103">
        <v>0.33333333333333331</v>
      </c>
      <c r="P2105" s="103">
        <v>0.33333333333333331</v>
      </c>
      <c r="S2105" s="102" t="s">
        <v>433</v>
      </c>
      <c r="T2105" s="102" t="s">
        <v>53</v>
      </c>
      <c r="U2105" s="102" t="s">
        <v>432</v>
      </c>
    </row>
    <row r="2106" spans="2:21">
      <c r="B2106" s="65">
        <v>45852</v>
      </c>
      <c r="C2106" s="102">
        <v>404</v>
      </c>
      <c r="D2106" s="66" t="s">
        <v>485</v>
      </c>
      <c r="F2106" s="102" t="s">
        <v>155</v>
      </c>
      <c r="I2106" s="66" t="s">
        <v>432</v>
      </c>
      <c r="J2106" s="103"/>
      <c r="K2106" s="103"/>
      <c r="O2106" s="103">
        <v>0.125</v>
      </c>
      <c r="P2106" s="103"/>
      <c r="R2106" s="103">
        <v>0.125</v>
      </c>
      <c r="S2106" s="102" t="s">
        <v>433</v>
      </c>
      <c r="T2106" s="102" t="s">
        <v>263</v>
      </c>
      <c r="U2106" s="102" t="s">
        <v>432</v>
      </c>
    </row>
    <row r="2107" spans="2:21">
      <c r="B2107" s="65">
        <v>45852</v>
      </c>
      <c r="C2107" s="102">
        <v>404</v>
      </c>
      <c r="D2107" s="66" t="s">
        <v>473</v>
      </c>
      <c r="F2107" s="102" t="s">
        <v>108</v>
      </c>
      <c r="I2107" s="66" t="s">
        <v>432</v>
      </c>
      <c r="J2107" s="103"/>
      <c r="K2107" s="103"/>
      <c r="O2107" s="103">
        <v>0.125</v>
      </c>
      <c r="P2107" s="103"/>
      <c r="R2107" s="103">
        <v>0.125</v>
      </c>
      <c r="S2107" s="102" t="s">
        <v>433</v>
      </c>
      <c r="T2107" s="102" t="s">
        <v>263</v>
      </c>
      <c r="U2107" s="102" t="s">
        <v>432</v>
      </c>
    </row>
    <row r="2108" spans="2:21">
      <c r="B2108" s="65">
        <v>45852</v>
      </c>
      <c r="C2108" s="102">
        <v>404</v>
      </c>
      <c r="D2108" s="66" t="s">
        <v>446</v>
      </c>
      <c r="F2108" s="102" t="s">
        <v>64</v>
      </c>
      <c r="I2108" s="66" t="s">
        <v>432</v>
      </c>
      <c r="J2108" s="103"/>
      <c r="K2108" s="103"/>
      <c r="O2108" s="103">
        <v>0.125</v>
      </c>
      <c r="P2108" s="103"/>
      <c r="R2108" s="103">
        <v>0.125</v>
      </c>
      <c r="S2108" s="102" t="s">
        <v>433</v>
      </c>
      <c r="T2108" s="102" t="s">
        <v>263</v>
      </c>
      <c r="U2108" s="102" t="s">
        <v>432</v>
      </c>
    </row>
    <row r="2109" spans="2:21">
      <c r="B2109" s="65">
        <v>45852</v>
      </c>
      <c r="C2109" s="102">
        <v>404</v>
      </c>
      <c r="D2109" s="66" t="s">
        <v>439</v>
      </c>
      <c r="F2109" s="102" t="s">
        <v>54</v>
      </c>
      <c r="I2109" s="66" t="s">
        <v>432</v>
      </c>
      <c r="J2109" s="103"/>
      <c r="K2109" s="103"/>
      <c r="O2109" s="103">
        <v>0.125</v>
      </c>
      <c r="P2109" s="103"/>
      <c r="R2109" s="103">
        <v>0.125</v>
      </c>
      <c r="S2109" s="102" t="s">
        <v>433</v>
      </c>
      <c r="T2109" s="102" t="s">
        <v>263</v>
      </c>
      <c r="U2109" s="102" t="s">
        <v>432</v>
      </c>
    </row>
    <row r="2110" spans="2:21">
      <c r="B2110" s="65">
        <v>45852</v>
      </c>
      <c r="C2110" s="102">
        <v>404</v>
      </c>
      <c r="D2110" s="66" t="s">
        <v>493</v>
      </c>
      <c r="F2110" s="102" t="s">
        <v>267</v>
      </c>
      <c r="I2110" s="66" t="s">
        <v>432</v>
      </c>
      <c r="J2110" s="103"/>
      <c r="K2110" s="103"/>
      <c r="O2110" s="103">
        <v>0.125</v>
      </c>
      <c r="P2110" s="103"/>
      <c r="R2110" s="103">
        <v>0.125</v>
      </c>
      <c r="S2110" s="102" t="s">
        <v>433</v>
      </c>
      <c r="T2110" s="102" t="s">
        <v>263</v>
      </c>
      <c r="U2110" s="102" t="s">
        <v>432</v>
      </c>
    </row>
    <row r="2111" spans="2:21">
      <c r="B2111" s="65">
        <v>45852</v>
      </c>
      <c r="C2111" s="102">
        <v>404</v>
      </c>
      <c r="D2111" s="66" t="s">
        <v>467</v>
      </c>
      <c r="F2111" s="102" t="s">
        <v>99</v>
      </c>
      <c r="I2111" s="66" t="s">
        <v>432</v>
      </c>
      <c r="J2111" s="103"/>
      <c r="K2111" s="103"/>
      <c r="O2111" s="103">
        <v>0.125</v>
      </c>
      <c r="P2111" s="103"/>
      <c r="R2111" s="103">
        <v>0.125</v>
      </c>
      <c r="S2111" s="102" t="s">
        <v>433</v>
      </c>
      <c r="T2111" s="102" t="s">
        <v>263</v>
      </c>
      <c r="U2111" s="102" t="s">
        <v>432</v>
      </c>
    </row>
    <row r="2112" spans="2:21">
      <c r="B2112" s="65">
        <v>45852</v>
      </c>
      <c r="C2112" s="102">
        <v>404</v>
      </c>
      <c r="D2112" s="66" t="s">
        <v>436</v>
      </c>
      <c r="F2112" s="102" t="s">
        <v>50</v>
      </c>
      <c r="I2112" s="66" t="s">
        <v>432</v>
      </c>
      <c r="J2112" s="103"/>
      <c r="K2112" s="103"/>
      <c r="O2112" s="103">
        <v>0.125</v>
      </c>
      <c r="Q2112" s="103"/>
      <c r="R2112" s="103">
        <v>0.125</v>
      </c>
      <c r="S2112" s="102" t="s">
        <v>433</v>
      </c>
      <c r="T2112" s="102" t="s">
        <v>263</v>
      </c>
      <c r="U2112" s="102" t="s">
        <v>432</v>
      </c>
    </row>
    <row r="2113" spans="2:21">
      <c r="B2113" s="65">
        <v>45852</v>
      </c>
      <c r="C2113" s="102">
        <v>404</v>
      </c>
      <c r="D2113" s="66" t="s">
        <v>460</v>
      </c>
      <c r="F2113" s="102" t="s">
        <v>87</v>
      </c>
      <c r="I2113" s="66" t="s">
        <v>432</v>
      </c>
      <c r="J2113" s="103"/>
      <c r="K2113" s="103"/>
      <c r="O2113" s="103">
        <v>0.125</v>
      </c>
      <c r="Q2113" s="103"/>
      <c r="R2113" s="103">
        <v>0.125</v>
      </c>
      <c r="S2113" s="102" t="s">
        <v>433</v>
      </c>
      <c r="T2113" s="102" t="s">
        <v>263</v>
      </c>
      <c r="U2113" s="102" t="s">
        <v>432</v>
      </c>
    </row>
    <row r="2114" spans="2:21">
      <c r="B2114" s="65">
        <v>45852</v>
      </c>
      <c r="C2114" s="102">
        <v>404</v>
      </c>
      <c r="D2114" s="66" t="s">
        <v>461</v>
      </c>
      <c r="F2114" s="102" t="s">
        <v>88</v>
      </c>
      <c r="I2114" s="66" t="s">
        <v>432</v>
      </c>
      <c r="J2114" s="103"/>
      <c r="K2114" s="103"/>
      <c r="O2114" s="103">
        <v>0.125</v>
      </c>
      <c r="Q2114" s="103"/>
      <c r="R2114" s="103">
        <v>0.125</v>
      </c>
      <c r="S2114" s="102" t="s">
        <v>433</v>
      </c>
      <c r="T2114" s="102" t="s">
        <v>263</v>
      </c>
      <c r="U2114" s="102" t="s">
        <v>432</v>
      </c>
    </row>
    <row r="2115" spans="2:21">
      <c r="B2115" s="65">
        <v>45852</v>
      </c>
      <c r="C2115" s="102">
        <v>404</v>
      </c>
      <c r="D2115" s="66" t="s">
        <v>470</v>
      </c>
      <c r="F2115" s="102" t="s">
        <v>103</v>
      </c>
      <c r="I2115" s="66" t="s">
        <v>432</v>
      </c>
      <c r="J2115" s="103"/>
      <c r="K2115" s="103"/>
      <c r="O2115" s="103">
        <v>0.125</v>
      </c>
      <c r="Q2115" s="103"/>
      <c r="R2115" s="103">
        <v>0.125</v>
      </c>
      <c r="S2115" s="102" t="s">
        <v>433</v>
      </c>
      <c r="T2115" s="102" t="s">
        <v>263</v>
      </c>
      <c r="U2115" s="102" t="s">
        <v>432</v>
      </c>
    </row>
    <row r="2116" spans="2:21">
      <c r="B2116" s="65">
        <v>45852</v>
      </c>
      <c r="C2116" s="102">
        <v>404</v>
      </c>
      <c r="D2116" s="66" t="s">
        <v>462</v>
      </c>
      <c r="F2116" s="102" t="s">
        <v>89</v>
      </c>
      <c r="I2116" s="66" t="s">
        <v>432</v>
      </c>
      <c r="J2116" s="103"/>
      <c r="K2116" s="103"/>
      <c r="O2116" s="103">
        <v>0.125</v>
      </c>
      <c r="Q2116" s="103"/>
      <c r="R2116" s="103">
        <v>0.125</v>
      </c>
      <c r="S2116" s="102" t="s">
        <v>433</v>
      </c>
      <c r="T2116" s="102" t="s">
        <v>263</v>
      </c>
      <c r="U2116" s="102" t="s">
        <v>432</v>
      </c>
    </row>
    <row r="2117" spans="2:21">
      <c r="B2117" s="65">
        <v>45852</v>
      </c>
      <c r="C2117" s="102">
        <v>404</v>
      </c>
      <c r="D2117" s="66" t="s">
        <v>447</v>
      </c>
      <c r="F2117" s="102" t="s">
        <v>65</v>
      </c>
      <c r="I2117" s="66" t="s">
        <v>432</v>
      </c>
      <c r="J2117" s="103"/>
      <c r="K2117" s="103"/>
      <c r="O2117" s="103">
        <v>0.125</v>
      </c>
      <c r="Q2117" s="103"/>
      <c r="R2117" s="103">
        <v>0.125</v>
      </c>
      <c r="S2117" s="102" t="s">
        <v>433</v>
      </c>
      <c r="T2117" s="102" t="s">
        <v>263</v>
      </c>
      <c r="U2117" s="102" t="s">
        <v>432</v>
      </c>
    </row>
    <row r="2118" spans="2:21">
      <c r="B2118" s="65">
        <v>45852</v>
      </c>
      <c r="C2118" s="102">
        <v>404</v>
      </c>
      <c r="D2118" s="66" t="s">
        <v>449</v>
      </c>
      <c r="F2118" s="102" t="s">
        <v>68</v>
      </c>
      <c r="I2118" s="66" t="s">
        <v>432</v>
      </c>
      <c r="J2118" s="103"/>
      <c r="K2118" s="103"/>
      <c r="O2118" s="103">
        <v>0.125</v>
      </c>
      <c r="Q2118" s="103"/>
      <c r="R2118" s="103">
        <v>0.125</v>
      </c>
      <c r="S2118" s="102" t="s">
        <v>433</v>
      </c>
      <c r="T2118" s="102" t="s">
        <v>263</v>
      </c>
      <c r="U2118" s="102" t="s">
        <v>432</v>
      </c>
    </row>
    <row r="2119" spans="2:21">
      <c r="B2119" s="65">
        <v>45852</v>
      </c>
      <c r="C2119" s="102">
        <v>404</v>
      </c>
      <c r="D2119" s="66" t="s">
        <v>458</v>
      </c>
      <c r="F2119" s="102" t="s">
        <v>84</v>
      </c>
      <c r="I2119" s="66" t="s">
        <v>432</v>
      </c>
      <c r="J2119" s="103"/>
      <c r="K2119" s="103"/>
      <c r="O2119" s="103">
        <v>0.125</v>
      </c>
      <c r="Q2119" s="103"/>
      <c r="R2119" s="103">
        <v>0.125</v>
      </c>
      <c r="S2119" s="102" t="s">
        <v>433</v>
      </c>
      <c r="T2119" s="102" t="s">
        <v>263</v>
      </c>
      <c r="U2119" s="102" t="s">
        <v>432</v>
      </c>
    </row>
    <row r="2120" spans="2:21">
      <c r="B2120" s="65">
        <v>45852</v>
      </c>
      <c r="C2120" s="102">
        <v>404</v>
      </c>
      <c r="D2120" s="66" t="s">
        <v>438</v>
      </c>
      <c r="F2120" s="102" t="s">
        <v>52</v>
      </c>
      <c r="I2120" s="66" t="s">
        <v>432</v>
      </c>
      <c r="J2120" s="103"/>
      <c r="K2120" s="103"/>
      <c r="O2120" s="103">
        <v>0.125</v>
      </c>
      <c r="Q2120" s="103"/>
      <c r="R2120" s="103">
        <v>0.125</v>
      </c>
      <c r="S2120" s="102" t="s">
        <v>433</v>
      </c>
      <c r="T2120" s="102" t="s">
        <v>263</v>
      </c>
      <c r="U2120" s="102" t="s">
        <v>432</v>
      </c>
    </row>
    <row r="2121" spans="2:21">
      <c r="B2121" s="65">
        <v>45852</v>
      </c>
      <c r="C2121" s="102">
        <v>404</v>
      </c>
      <c r="D2121" s="66" t="s">
        <v>442</v>
      </c>
      <c r="F2121" s="102" t="s">
        <v>57</v>
      </c>
      <c r="I2121" s="66" t="s">
        <v>432</v>
      </c>
      <c r="J2121" s="103"/>
      <c r="K2121" s="103"/>
      <c r="O2121" s="103">
        <v>0.125</v>
      </c>
      <c r="Q2121" s="103"/>
      <c r="R2121" s="103">
        <v>0.125</v>
      </c>
      <c r="S2121" s="102" t="s">
        <v>433</v>
      </c>
      <c r="T2121" s="102" t="s">
        <v>263</v>
      </c>
      <c r="U2121" s="102" t="s">
        <v>432</v>
      </c>
    </row>
    <row r="2122" spans="2:21">
      <c r="B2122" s="65">
        <v>45852</v>
      </c>
      <c r="C2122" s="102">
        <v>404</v>
      </c>
      <c r="D2122" s="66" t="s">
        <v>494</v>
      </c>
      <c r="F2122" s="102" t="s">
        <v>277</v>
      </c>
      <c r="I2122" s="66" t="s">
        <v>432</v>
      </c>
      <c r="J2122" s="103"/>
      <c r="K2122" s="103"/>
      <c r="O2122" s="103">
        <v>0.125</v>
      </c>
      <c r="Q2122" s="103"/>
      <c r="R2122" s="103">
        <v>0.125</v>
      </c>
      <c r="S2122" s="102" t="s">
        <v>433</v>
      </c>
      <c r="T2122" s="102" t="s">
        <v>263</v>
      </c>
      <c r="U2122" s="102" t="s">
        <v>432</v>
      </c>
    </row>
    <row r="2123" spans="2:21">
      <c r="B2123" s="65">
        <v>45852</v>
      </c>
      <c r="C2123" s="102">
        <v>5400257568</v>
      </c>
      <c r="D2123" s="66" t="s">
        <v>454</v>
      </c>
      <c r="F2123" s="102" t="s">
        <v>77</v>
      </c>
      <c r="I2123" s="66" t="s">
        <v>432</v>
      </c>
      <c r="J2123" s="103"/>
      <c r="K2123" s="103">
        <v>0.33333333333333331</v>
      </c>
      <c r="O2123" s="103">
        <v>0.33333333333333331</v>
      </c>
      <c r="S2123" s="102" t="s">
        <v>433</v>
      </c>
      <c r="T2123" s="102" t="s">
        <v>253</v>
      </c>
      <c r="U2123" s="102" t="s">
        <v>432</v>
      </c>
    </row>
    <row r="2124" spans="2:21">
      <c r="B2124" s="65">
        <v>45852</v>
      </c>
      <c r="C2124" s="102">
        <v>5400257568</v>
      </c>
      <c r="D2124" s="66" t="s">
        <v>455</v>
      </c>
      <c r="F2124" s="102" t="s">
        <v>78</v>
      </c>
      <c r="I2124" s="66" t="s">
        <v>432</v>
      </c>
      <c r="J2124" s="103"/>
      <c r="K2124" s="103">
        <v>0.33333333333333331</v>
      </c>
      <c r="O2124" s="103">
        <v>0.33333333333333331</v>
      </c>
      <c r="S2124" s="102" t="s">
        <v>433</v>
      </c>
      <c r="T2124" s="102" t="s">
        <v>253</v>
      </c>
      <c r="U2124" s="102" t="s">
        <v>432</v>
      </c>
    </row>
    <row r="2125" spans="2:21">
      <c r="B2125" s="65">
        <v>45852</v>
      </c>
      <c r="C2125" s="102">
        <v>5400256987</v>
      </c>
      <c r="D2125" s="66" t="s">
        <v>442</v>
      </c>
      <c r="F2125" s="102" t="s">
        <v>57</v>
      </c>
      <c r="I2125" s="66" t="s">
        <v>432</v>
      </c>
      <c r="J2125" s="103"/>
      <c r="K2125" s="103">
        <v>0.20833333333333329</v>
      </c>
      <c r="O2125" s="103">
        <v>0.20833333333333329</v>
      </c>
      <c r="S2125" s="102" t="s">
        <v>433</v>
      </c>
      <c r="T2125" s="102" t="s">
        <v>285</v>
      </c>
      <c r="U2125" s="102" t="s">
        <v>432</v>
      </c>
    </row>
    <row r="2126" spans="2:21">
      <c r="B2126" s="65">
        <v>45852</v>
      </c>
      <c r="C2126" s="102">
        <v>5400256987</v>
      </c>
      <c r="D2126" s="66" t="s">
        <v>446</v>
      </c>
      <c r="F2126" s="102" t="s">
        <v>64</v>
      </c>
      <c r="I2126" s="66" t="s">
        <v>432</v>
      </c>
      <c r="J2126" s="103"/>
      <c r="K2126" s="103">
        <v>0.20833333333333329</v>
      </c>
      <c r="O2126" s="103">
        <v>0.20833333333333329</v>
      </c>
      <c r="S2126" s="102" t="s">
        <v>433</v>
      </c>
      <c r="T2126" s="102" t="s">
        <v>285</v>
      </c>
      <c r="U2126" s="102" t="s">
        <v>432</v>
      </c>
    </row>
    <row r="2127" spans="2:21">
      <c r="B2127" s="65">
        <v>45852</v>
      </c>
      <c r="C2127" s="102">
        <v>5400256074</v>
      </c>
      <c r="D2127" s="66" t="s">
        <v>453</v>
      </c>
      <c r="F2127" s="102" t="s">
        <v>75</v>
      </c>
      <c r="I2127" s="66" t="s">
        <v>432</v>
      </c>
      <c r="J2127" s="103"/>
      <c r="K2127" s="103">
        <v>0.33333333333333331</v>
      </c>
      <c r="O2127" s="103">
        <v>0.33333333333333331</v>
      </c>
      <c r="P2127" s="103"/>
      <c r="S2127" s="102" t="s">
        <v>433</v>
      </c>
      <c r="T2127" s="102" t="s">
        <v>239</v>
      </c>
      <c r="U2127" s="102" t="s">
        <v>432</v>
      </c>
    </row>
    <row r="2128" spans="2:21">
      <c r="B2128" s="65">
        <v>45852</v>
      </c>
      <c r="C2128" s="102">
        <v>5400256074</v>
      </c>
      <c r="D2128" s="66" t="s">
        <v>479</v>
      </c>
      <c r="F2128" s="102" t="s">
        <v>115</v>
      </c>
      <c r="I2128" s="66" t="s">
        <v>432</v>
      </c>
      <c r="J2128" s="103"/>
      <c r="K2128" s="103">
        <v>0.33333333333333331</v>
      </c>
      <c r="O2128" s="103">
        <v>0.33333333333333331</v>
      </c>
      <c r="P2128" s="103"/>
      <c r="S2128" s="102" t="s">
        <v>433</v>
      </c>
      <c r="T2128" s="102" t="s">
        <v>239</v>
      </c>
      <c r="U2128" s="102" t="s">
        <v>432</v>
      </c>
    </row>
    <row r="2129" spans="2:21">
      <c r="B2129" s="65">
        <v>45852</v>
      </c>
      <c r="C2129" s="102">
        <v>5400261041</v>
      </c>
      <c r="D2129" s="66" t="s">
        <v>462</v>
      </c>
      <c r="F2129" s="102" t="s">
        <v>89</v>
      </c>
      <c r="I2129" s="66" t="s">
        <v>432</v>
      </c>
      <c r="J2129" s="103"/>
      <c r="K2129" s="103">
        <v>0.20833333333333329</v>
      </c>
      <c r="O2129" s="103">
        <v>0.20833333333333329</v>
      </c>
      <c r="P2129" s="103"/>
      <c r="S2129" s="102" t="s">
        <v>433</v>
      </c>
      <c r="T2129" s="102" t="s">
        <v>257</v>
      </c>
      <c r="U2129" s="102" t="s">
        <v>432</v>
      </c>
    </row>
    <row r="2130" spans="2:21">
      <c r="B2130" s="65">
        <v>45852</v>
      </c>
      <c r="C2130" s="102">
        <v>5400257239</v>
      </c>
      <c r="D2130" s="66" t="s">
        <v>447</v>
      </c>
      <c r="F2130" s="102" t="s">
        <v>65</v>
      </c>
      <c r="I2130" s="66" t="s">
        <v>432</v>
      </c>
      <c r="J2130" s="103"/>
      <c r="K2130" s="103">
        <v>0.20833333333333329</v>
      </c>
      <c r="O2130" s="103">
        <v>0.20833333333333329</v>
      </c>
      <c r="P2130" s="103"/>
      <c r="S2130" s="102" t="s">
        <v>433</v>
      </c>
      <c r="T2130" s="102" t="s">
        <v>258</v>
      </c>
      <c r="U2130" s="102" t="s">
        <v>432</v>
      </c>
    </row>
    <row r="2131" spans="2:21">
      <c r="B2131" s="65">
        <v>45852</v>
      </c>
      <c r="C2131" s="102">
        <v>5400257239</v>
      </c>
      <c r="D2131" s="66" t="s">
        <v>448</v>
      </c>
      <c r="F2131" s="102" t="s">
        <v>66</v>
      </c>
      <c r="I2131" s="66" t="s">
        <v>432</v>
      </c>
      <c r="J2131" s="103"/>
      <c r="K2131" s="103">
        <v>0.20833333333333329</v>
      </c>
      <c r="O2131" s="103">
        <v>0.20833333333333329</v>
      </c>
      <c r="P2131" s="103"/>
      <c r="S2131" s="102" t="s">
        <v>433</v>
      </c>
      <c r="T2131" s="102" t="s">
        <v>258</v>
      </c>
      <c r="U2131" s="102" t="s">
        <v>432</v>
      </c>
    </row>
    <row r="2132" spans="2:21">
      <c r="B2132" s="65">
        <v>45852</v>
      </c>
      <c r="C2132" s="102">
        <v>5400257234</v>
      </c>
      <c r="D2132" s="66" t="s">
        <v>493</v>
      </c>
      <c r="F2132" s="102" t="s">
        <v>267</v>
      </c>
      <c r="I2132" s="66" t="s">
        <v>432</v>
      </c>
      <c r="J2132" s="103"/>
      <c r="K2132" s="103">
        <v>0.20833333333333329</v>
      </c>
      <c r="O2132" s="103">
        <v>0.20833333333333329</v>
      </c>
      <c r="P2132" s="103"/>
      <c r="S2132" s="102" t="s">
        <v>433</v>
      </c>
      <c r="T2132" s="102" t="s">
        <v>265</v>
      </c>
      <c r="U2132" s="102" t="s">
        <v>432</v>
      </c>
    </row>
    <row r="2133" spans="2:21">
      <c r="B2133" s="65">
        <v>45852</v>
      </c>
      <c r="C2133" s="102">
        <v>5400257234</v>
      </c>
      <c r="D2133" s="66" t="s">
        <v>461</v>
      </c>
      <c r="F2133" s="102" t="s">
        <v>88</v>
      </c>
      <c r="I2133" s="66" t="s">
        <v>432</v>
      </c>
      <c r="J2133" s="103"/>
      <c r="K2133" s="103">
        <v>0.20833333333333329</v>
      </c>
      <c r="O2133" s="103">
        <v>0.20833333333333329</v>
      </c>
      <c r="P2133" s="103"/>
      <c r="S2133" s="102" t="s">
        <v>433</v>
      </c>
      <c r="T2133" s="102" t="s">
        <v>265</v>
      </c>
      <c r="U2133" s="102" t="s">
        <v>432</v>
      </c>
    </row>
    <row r="2134" spans="2:21">
      <c r="B2134" s="65">
        <v>45852</v>
      </c>
      <c r="C2134" s="102">
        <v>5400257236</v>
      </c>
      <c r="D2134" s="66" t="s">
        <v>445</v>
      </c>
      <c r="F2134" s="102" t="s">
        <v>63</v>
      </c>
      <c r="I2134" s="66" t="s">
        <v>432</v>
      </c>
      <c r="J2134" s="103"/>
      <c r="K2134" s="103">
        <v>0.1875</v>
      </c>
      <c r="O2134" s="103">
        <v>0.1875</v>
      </c>
      <c r="P2134" s="103"/>
      <c r="S2134" s="102" t="s">
        <v>433</v>
      </c>
      <c r="T2134" s="102" t="s">
        <v>254</v>
      </c>
      <c r="U2134" s="102" t="s">
        <v>432</v>
      </c>
    </row>
    <row r="2135" spans="2:21">
      <c r="B2135" s="65">
        <v>45852</v>
      </c>
      <c r="C2135" s="102">
        <v>5400257236</v>
      </c>
      <c r="D2135" s="66" t="s">
        <v>444</v>
      </c>
      <c r="F2135" s="102" t="s">
        <v>59</v>
      </c>
      <c r="I2135" s="66" t="s">
        <v>432</v>
      </c>
      <c r="J2135" s="103"/>
      <c r="K2135" s="103">
        <v>0.1875</v>
      </c>
      <c r="O2135" s="103">
        <v>0.1875</v>
      </c>
      <c r="P2135" s="103"/>
      <c r="S2135" s="102" t="s">
        <v>433</v>
      </c>
      <c r="T2135" s="102" t="s">
        <v>254</v>
      </c>
      <c r="U2135" s="102" t="s">
        <v>432</v>
      </c>
    </row>
    <row r="2136" spans="2:21">
      <c r="B2136" s="65">
        <v>45852</v>
      </c>
      <c r="C2136" s="102">
        <v>5400258412</v>
      </c>
      <c r="D2136" s="66" t="s">
        <v>445</v>
      </c>
      <c r="F2136" s="102" t="s">
        <v>63</v>
      </c>
      <c r="I2136" s="66" t="s">
        <v>432</v>
      </c>
      <c r="J2136" s="103"/>
      <c r="K2136" s="103">
        <v>0.14583333333333329</v>
      </c>
      <c r="O2136" s="103">
        <v>0.14583333333333329</v>
      </c>
      <c r="P2136" s="103"/>
      <c r="S2136" s="102" t="s">
        <v>433</v>
      </c>
      <c r="T2136" s="102" t="s">
        <v>302</v>
      </c>
      <c r="U2136" s="102" t="s">
        <v>432</v>
      </c>
    </row>
    <row r="2137" spans="2:21">
      <c r="B2137" s="65">
        <v>45852</v>
      </c>
      <c r="C2137" s="102">
        <v>5400258412</v>
      </c>
      <c r="D2137" s="66" t="s">
        <v>444</v>
      </c>
      <c r="F2137" s="102" t="s">
        <v>59</v>
      </c>
      <c r="I2137" s="66" t="s">
        <v>432</v>
      </c>
      <c r="J2137" s="103"/>
      <c r="K2137" s="103">
        <v>0.14583333333333329</v>
      </c>
      <c r="O2137" s="103">
        <v>0.14583333333333329</v>
      </c>
      <c r="P2137" s="103"/>
      <c r="S2137" s="102" t="s">
        <v>433</v>
      </c>
      <c r="T2137" s="102" t="s">
        <v>302</v>
      </c>
      <c r="U2137" s="102" t="s">
        <v>432</v>
      </c>
    </row>
    <row r="2138" spans="2:21">
      <c r="B2138" s="65">
        <v>45852</v>
      </c>
      <c r="C2138" s="102">
        <v>5400258095</v>
      </c>
      <c r="D2138" s="66" t="s">
        <v>451</v>
      </c>
      <c r="F2138" s="102" t="s">
        <v>72</v>
      </c>
      <c r="I2138" s="66" t="s">
        <v>432</v>
      </c>
      <c r="J2138" s="103"/>
      <c r="K2138" s="103">
        <v>0.33333333333333331</v>
      </c>
      <c r="O2138" s="103">
        <v>0.33333333333333331</v>
      </c>
      <c r="P2138" s="103"/>
      <c r="S2138" s="102" t="s">
        <v>433</v>
      </c>
      <c r="T2138" s="102" t="s">
        <v>290</v>
      </c>
      <c r="U2138" s="102" t="s">
        <v>432</v>
      </c>
    </row>
    <row r="2139" spans="2:21">
      <c r="B2139" s="65">
        <v>45852</v>
      </c>
      <c r="C2139" s="102">
        <v>5400258095</v>
      </c>
      <c r="D2139" s="66" t="s">
        <v>452</v>
      </c>
      <c r="F2139" s="102" t="s">
        <v>73</v>
      </c>
      <c r="I2139" s="66" t="s">
        <v>432</v>
      </c>
      <c r="J2139" s="103"/>
      <c r="K2139" s="103">
        <v>0.33333333333333331</v>
      </c>
      <c r="O2139" s="103">
        <v>0.33333333333333331</v>
      </c>
      <c r="P2139" s="103"/>
      <c r="S2139" s="102" t="s">
        <v>433</v>
      </c>
      <c r="T2139" s="102" t="s">
        <v>290</v>
      </c>
      <c r="U2139" s="102" t="s">
        <v>432</v>
      </c>
    </row>
    <row r="2140" spans="2:21">
      <c r="B2140" s="65">
        <v>45852</v>
      </c>
      <c r="C2140" s="102">
        <v>5400258197</v>
      </c>
      <c r="D2140" s="66" t="s">
        <v>471</v>
      </c>
      <c r="F2140" s="102" t="s">
        <v>105</v>
      </c>
      <c r="I2140" s="66" t="s">
        <v>432</v>
      </c>
      <c r="J2140" s="103"/>
      <c r="K2140" s="103">
        <v>0.33333333333333331</v>
      </c>
      <c r="O2140" s="103">
        <v>0.33333333333333331</v>
      </c>
      <c r="P2140" s="103"/>
      <c r="S2140" s="102" t="s">
        <v>433</v>
      </c>
      <c r="T2140" s="102" t="s">
        <v>293</v>
      </c>
      <c r="U2140" s="102" t="s">
        <v>432</v>
      </c>
    </row>
    <row r="2141" spans="2:21">
      <c r="B2141" s="65">
        <v>45852</v>
      </c>
      <c r="C2141" s="102">
        <v>5400258197</v>
      </c>
      <c r="D2141" s="66" t="s">
        <v>492</v>
      </c>
      <c r="F2141" s="102" t="s">
        <v>264</v>
      </c>
      <c r="I2141" s="66" t="s">
        <v>432</v>
      </c>
      <c r="J2141" s="103"/>
      <c r="K2141" s="103">
        <v>0.33333333333333331</v>
      </c>
      <c r="O2141" s="103">
        <v>0.33333333333333331</v>
      </c>
      <c r="P2141" s="103"/>
      <c r="S2141" s="102" t="s">
        <v>433</v>
      </c>
      <c r="T2141" s="102" t="s">
        <v>293</v>
      </c>
      <c r="U2141" s="102" t="s">
        <v>432</v>
      </c>
    </row>
    <row r="2142" spans="2:21">
      <c r="B2142" s="65">
        <v>45852</v>
      </c>
      <c r="C2142" s="102">
        <v>5400250282</v>
      </c>
      <c r="D2142" s="66" t="s">
        <v>458</v>
      </c>
      <c r="F2142" s="102" t="s">
        <v>84</v>
      </c>
      <c r="I2142" s="66" t="s">
        <v>432</v>
      </c>
      <c r="J2142" s="103"/>
      <c r="K2142" s="103">
        <v>0.20833333333333329</v>
      </c>
      <c r="O2142" s="103">
        <v>0.20833333333333329</v>
      </c>
      <c r="P2142" s="103"/>
      <c r="S2142" s="102" t="s">
        <v>433</v>
      </c>
      <c r="T2142" s="102" t="s">
        <v>237</v>
      </c>
      <c r="U2142" s="102" t="s">
        <v>432</v>
      </c>
    </row>
    <row r="2143" spans="2:21">
      <c r="B2143" s="65">
        <v>45852</v>
      </c>
      <c r="C2143" s="102">
        <v>5400258003</v>
      </c>
      <c r="D2143" s="66" t="s">
        <v>475</v>
      </c>
      <c r="F2143" s="102" t="s">
        <v>110</v>
      </c>
      <c r="I2143" s="66" t="s">
        <v>432</v>
      </c>
      <c r="K2143" s="103">
        <v>0.1041666666666667</v>
      </c>
      <c r="N2143" s="103"/>
      <c r="O2143" s="103">
        <v>0.1041666666666667</v>
      </c>
      <c r="P2143" s="103"/>
      <c r="S2143" s="102" t="s">
        <v>433</v>
      </c>
      <c r="T2143" s="102" t="s">
        <v>303</v>
      </c>
      <c r="U2143" s="102" t="s">
        <v>432</v>
      </c>
    </row>
    <row r="2144" spans="2:21">
      <c r="B2144" s="65">
        <v>45852</v>
      </c>
      <c r="C2144" s="102">
        <v>5400258003</v>
      </c>
      <c r="D2144" s="66" t="s">
        <v>437</v>
      </c>
      <c r="F2144" s="102" t="s">
        <v>51</v>
      </c>
      <c r="I2144" s="66" t="s">
        <v>432</v>
      </c>
      <c r="K2144" s="103">
        <v>8.3333333333333329E-2</v>
      </c>
      <c r="N2144" s="103"/>
      <c r="O2144" s="103">
        <v>8.3333333333333329E-2</v>
      </c>
      <c r="P2144" s="103"/>
      <c r="S2144" s="102" t="s">
        <v>433</v>
      </c>
      <c r="T2144" s="102" t="s">
        <v>303</v>
      </c>
      <c r="U2144" s="102" t="s">
        <v>432</v>
      </c>
    </row>
    <row r="2145" spans="2:21">
      <c r="B2145" s="65">
        <v>45852</v>
      </c>
      <c r="C2145" s="102">
        <v>5400257237</v>
      </c>
      <c r="D2145" s="66" t="s">
        <v>431</v>
      </c>
      <c r="F2145" s="102" t="s">
        <v>42</v>
      </c>
      <c r="I2145" s="66" t="s">
        <v>432</v>
      </c>
      <c r="K2145" s="103">
        <v>0.20833333333333329</v>
      </c>
      <c r="N2145" s="103"/>
      <c r="O2145" s="103">
        <v>0.20833333333333329</v>
      </c>
      <c r="P2145" s="103"/>
      <c r="S2145" s="102" t="s">
        <v>433</v>
      </c>
      <c r="T2145" s="102" t="s">
        <v>260</v>
      </c>
      <c r="U2145" s="102" t="s">
        <v>432</v>
      </c>
    </row>
    <row r="2146" spans="2:21">
      <c r="B2146" s="65">
        <v>45852</v>
      </c>
      <c r="C2146" s="102">
        <v>5400257237</v>
      </c>
      <c r="D2146" s="66" t="s">
        <v>460</v>
      </c>
      <c r="F2146" s="102" t="s">
        <v>87</v>
      </c>
      <c r="I2146" s="66" t="s">
        <v>432</v>
      </c>
      <c r="K2146" s="103">
        <v>0.20833333333333329</v>
      </c>
      <c r="N2146" s="103"/>
      <c r="O2146" s="103">
        <v>0.20833333333333329</v>
      </c>
      <c r="P2146" s="103"/>
      <c r="S2146" s="102" t="s">
        <v>433</v>
      </c>
      <c r="T2146" s="102" t="s">
        <v>260</v>
      </c>
      <c r="U2146" s="102" t="s">
        <v>432</v>
      </c>
    </row>
    <row r="2147" spans="2:21">
      <c r="B2147" s="65">
        <v>45852</v>
      </c>
      <c r="C2147" s="102">
        <v>5400257235</v>
      </c>
      <c r="D2147" s="66" t="s">
        <v>468</v>
      </c>
      <c r="F2147" s="102" t="s">
        <v>100</v>
      </c>
      <c r="I2147" s="66" t="s">
        <v>432</v>
      </c>
      <c r="J2147" s="103"/>
      <c r="K2147" s="103">
        <v>0.20833333333333329</v>
      </c>
      <c r="N2147" s="103"/>
      <c r="O2147" s="103">
        <v>0.20833333333333329</v>
      </c>
      <c r="P2147" s="103"/>
      <c r="S2147" s="102" t="s">
        <v>433</v>
      </c>
      <c r="T2147" s="102" t="s">
        <v>262</v>
      </c>
      <c r="U2147" s="102" t="s">
        <v>432</v>
      </c>
    </row>
    <row r="2148" spans="2:21">
      <c r="B2148" s="65">
        <v>45852</v>
      </c>
      <c r="C2148" s="102">
        <v>5400257235</v>
      </c>
      <c r="D2148" s="66" t="s">
        <v>438</v>
      </c>
      <c r="F2148" s="102" t="s">
        <v>52</v>
      </c>
      <c r="I2148" s="66" t="s">
        <v>432</v>
      </c>
      <c r="J2148" s="103"/>
      <c r="K2148" s="103">
        <v>0.20833333333333329</v>
      </c>
      <c r="N2148" s="103"/>
      <c r="O2148" s="103">
        <v>0.20833333333333329</v>
      </c>
      <c r="P2148" s="103"/>
      <c r="S2148" s="102" t="s">
        <v>433</v>
      </c>
      <c r="T2148" s="102" t="s">
        <v>262</v>
      </c>
      <c r="U2148" s="102" t="s">
        <v>432</v>
      </c>
    </row>
    <row r="2149" spans="2:21">
      <c r="B2149" s="65">
        <v>45852</v>
      </c>
      <c r="C2149" s="102">
        <v>5400257240</v>
      </c>
      <c r="D2149" s="66" t="s">
        <v>467</v>
      </c>
      <c r="F2149" s="102" t="s">
        <v>99</v>
      </c>
      <c r="I2149" s="66" t="s">
        <v>432</v>
      </c>
      <c r="K2149" s="103">
        <v>0.20833333333333329</v>
      </c>
      <c r="N2149" s="103"/>
      <c r="O2149" s="103">
        <v>0.20833333333333329</v>
      </c>
      <c r="P2149" s="103"/>
      <c r="S2149" s="102" t="s">
        <v>433</v>
      </c>
      <c r="T2149" s="102" t="s">
        <v>261</v>
      </c>
      <c r="U2149" s="102" t="s">
        <v>432</v>
      </c>
    </row>
    <row r="2150" spans="2:21">
      <c r="B2150" s="65">
        <v>45852</v>
      </c>
      <c r="C2150" s="102">
        <v>5400257240</v>
      </c>
      <c r="D2150" s="66" t="s">
        <v>470</v>
      </c>
      <c r="F2150" s="102" t="s">
        <v>103</v>
      </c>
      <c r="I2150" s="66" t="s">
        <v>432</v>
      </c>
      <c r="K2150" s="103">
        <v>0.20833333333333329</v>
      </c>
      <c r="N2150" s="103"/>
      <c r="O2150" s="103">
        <v>0.20833333333333329</v>
      </c>
      <c r="P2150" s="103"/>
      <c r="S2150" s="102" t="s">
        <v>433</v>
      </c>
      <c r="T2150" s="102" t="s">
        <v>261</v>
      </c>
      <c r="U2150" s="102" t="s">
        <v>432</v>
      </c>
    </row>
    <row r="2151" spans="2:21">
      <c r="B2151" s="65">
        <v>45852</v>
      </c>
      <c r="C2151" s="102">
        <v>404</v>
      </c>
      <c r="D2151" s="66" t="s">
        <v>472</v>
      </c>
      <c r="F2151" s="102" t="s">
        <v>107</v>
      </c>
      <c r="I2151" s="66" t="s">
        <v>432</v>
      </c>
      <c r="J2151" s="103">
        <v>0.33333333333333331</v>
      </c>
      <c r="K2151" s="103"/>
      <c r="N2151" s="103"/>
      <c r="O2151" s="103">
        <v>0.33333333333333331</v>
      </c>
      <c r="P2151" s="103"/>
      <c r="S2151" s="102" t="s">
        <v>433</v>
      </c>
      <c r="T2151" s="102" t="s">
        <v>62</v>
      </c>
      <c r="U2151" s="102" t="s">
        <v>432</v>
      </c>
    </row>
    <row r="2152" spans="2:21">
      <c r="B2152" s="65">
        <v>45852</v>
      </c>
      <c r="C2152" s="102">
        <v>404</v>
      </c>
      <c r="D2152" s="66" t="s">
        <v>441</v>
      </c>
      <c r="F2152" s="102" t="s">
        <v>56</v>
      </c>
      <c r="I2152" s="66" t="s">
        <v>432</v>
      </c>
      <c r="J2152" s="103">
        <v>0.33333333333333331</v>
      </c>
      <c r="K2152" s="103"/>
      <c r="N2152" s="103"/>
      <c r="O2152" s="103">
        <v>0.33333333333333331</v>
      </c>
      <c r="P2152" s="103"/>
      <c r="S2152" s="102" t="s">
        <v>433</v>
      </c>
      <c r="T2152" s="102" t="s">
        <v>62</v>
      </c>
      <c r="U2152" s="102" t="s">
        <v>432</v>
      </c>
    </row>
    <row r="2153" spans="2:21">
      <c r="B2153" s="65">
        <v>45852</v>
      </c>
      <c r="C2153" s="102">
        <v>404</v>
      </c>
      <c r="D2153" s="66" t="s">
        <v>473</v>
      </c>
      <c r="F2153" s="102" t="s">
        <v>108</v>
      </c>
      <c r="I2153" s="66" t="s">
        <v>432</v>
      </c>
      <c r="J2153" s="103">
        <v>0.20833333333333329</v>
      </c>
      <c r="K2153" s="103"/>
      <c r="N2153" s="103"/>
      <c r="O2153" s="103">
        <v>0.20833333333333329</v>
      </c>
      <c r="P2153" s="103"/>
      <c r="S2153" s="102" t="s">
        <v>433</v>
      </c>
      <c r="T2153" s="102" t="s">
        <v>62</v>
      </c>
      <c r="U2153" s="102" t="s">
        <v>432</v>
      </c>
    </row>
    <row r="2154" spans="2:21">
      <c r="B2154" s="65">
        <v>45852</v>
      </c>
      <c r="C2154" s="102">
        <v>5400257235</v>
      </c>
      <c r="D2154" s="66" t="s">
        <v>468</v>
      </c>
      <c r="F2154" s="102" t="s">
        <v>100</v>
      </c>
      <c r="I2154" s="66" t="s">
        <v>432</v>
      </c>
      <c r="K2154" s="103">
        <v>0.125</v>
      </c>
      <c r="N2154" s="103"/>
      <c r="O2154" s="103">
        <v>0.125</v>
      </c>
      <c r="P2154" s="103"/>
      <c r="S2154" s="102" t="s">
        <v>433</v>
      </c>
      <c r="T2154" s="102" t="s">
        <v>262</v>
      </c>
      <c r="U2154" s="102" t="s">
        <v>432</v>
      </c>
    </row>
    <row r="2155" spans="2:21">
      <c r="B2155" s="65">
        <v>45852</v>
      </c>
      <c r="C2155" s="102">
        <v>5400257235</v>
      </c>
      <c r="D2155" s="66" t="s">
        <v>431</v>
      </c>
      <c r="F2155" s="102" t="s">
        <v>42</v>
      </c>
      <c r="I2155" s="66" t="s">
        <v>432</v>
      </c>
      <c r="K2155" s="103">
        <v>0.125</v>
      </c>
      <c r="N2155" s="103"/>
      <c r="O2155" s="103">
        <v>0.125</v>
      </c>
      <c r="P2155" s="103"/>
      <c r="S2155" s="102" t="s">
        <v>433</v>
      </c>
      <c r="T2155" s="102" t="s">
        <v>262</v>
      </c>
      <c r="U2155" s="102" t="s">
        <v>432</v>
      </c>
    </row>
    <row r="2156" spans="2:21">
      <c r="B2156" s="65">
        <v>45852</v>
      </c>
      <c r="C2156" s="102" t="s">
        <v>294</v>
      </c>
      <c r="D2156" s="66" t="s">
        <v>478</v>
      </c>
      <c r="F2156" s="102" t="s">
        <v>114</v>
      </c>
      <c r="I2156" s="66" t="s">
        <v>432</v>
      </c>
      <c r="K2156" s="103">
        <v>0.26041666666666669</v>
      </c>
      <c r="N2156" s="103"/>
      <c r="O2156" s="103">
        <v>0.26041666666666669</v>
      </c>
      <c r="P2156" s="103"/>
      <c r="S2156" s="102" t="s">
        <v>433</v>
      </c>
      <c r="T2156" s="102" t="s">
        <v>156</v>
      </c>
      <c r="U2156" s="102" t="s">
        <v>432</v>
      </c>
    </row>
    <row r="2157" spans="2:21">
      <c r="B2157" s="65">
        <v>45852</v>
      </c>
      <c r="C2157" s="102">
        <v>404</v>
      </c>
      <c r="D2157" s="66" t="s">
        <v>436</v>
      </c>
      <c r="F2157" s="102" t="s">
        <v>50</v>
      </c>
      <c r="I2157" s="66" t="s">
        <v>432</v>
      </c>
      <c r="J2157" s="103">
        <v>0.20833333333333329</v>
      </c>
      <c r="K2157" s="103"/>
      <c r="N2157" s="103"/>
      <c r="O2157" s="103">
        <v>0.20833333333333329</v>
      </c>
      <c r="P2157" s="103"/>
      <c r="S2157" s="102" t="s">
        <v>433</v>
      </c>
      <c r="T2157" s="102" t="s">
        <v>62</v>
      </c>
      <c r="U2157" s="102" t="s">
        <v>432</v>
      </c>
    </row>
    <row r="2158" spans="2:21">
      <c r="B2158" s="65">
        <v>45852</v>
      </c>
      <c r="C2158" s="102">
        <v>404</v>
      </c>
      <c r="D2158" s="66" t="s">
        <v>439</v>
      </c>
      <c r="F2158" s="102" t="s">
        <v>54</v>
      </c>
      <c r="I2158" s="66" t="s">
        <v>432</v>
      </c>
      <c r="J2158" s="103">
        <v>0.20833333333333329</v>
      </c>
      <c r="K2158" s="103"/>
      <c r="N2158" s="103"/>
      <c r="O2158" s="103">
        <v>0.20833333333333329</v>
      </c>
      <c r="P2158" s="103"/>
      <c r="S2158" s="102" t="s">
        <v>433</v>
      </c>
      <c r="T2158" s="102" t="s">
        <v>62</v>
      </c>
      <c r="U2158" s="102" t="s">
        <v>432</v>
      </c>
    </row>
    <row r="2159" spans="2:21">
      <c r="B2159" s="65">
        <v>45852</v>
      </c>
      <c r="C2159" s="102" t="s">
        <v>294</v>
      </c>
      <c r="D2159" s="66" t="s">
        <v>475</v>
      </c>
      <c r="F2159" s="102" t="s">
        <v>110</v>
      </c>
      <c r="I2159" s="66" t="s">
        <v>432</v>
      </c>
      <c r="K2159" s="103">
        <v>0.25</v>
      </c>
      <c r="N2159" s="103"/>
      <c r="O2159" s="103">
        <v>0.25</v>
      </c>
      <c r="P2159" s="103"/>
      <c r="S2159" s="102" t="s">
        <v>433</v>
      </c>
      <c r="T2159" s="102" t="s">
        <v>111</v>
      </c>
      <c r="U2159" s="102" t="s">
        <v>432</v>
      </c>
    </row>
    <row r="2160" spans="2:21">
      <c r="B2160" s="65">
        <v>45852</v>
      </c>
      <c r="C2160" s="102">
        <v>404</v>
      </c>
      <c r="D2160" s="66" t="s">
        <v>476</v>
      </c>
      <c r="F2160" s="102" t="s">
        <v>112</v>
      </c>
      <c r="I2160" s="66" t="s">
        <v>432</v>
      </c>
      <c r="J2160" s="103">
        <v>0.33333333333333331</v>
      </c>
      <c r="K2160" s="103"/>
      <c r="N2160" s="103"/>
      <c r="O2160" s="103">
        <v>0.33333333333333331</v>
      </c>
      <c r="P2160" s="103"/>
      <c r="S2160" s="102" t="s">
        <v>433</v>
      </c>
      <c r="T2160" s="102" t="s">
        <v>62</v>
      </c>
      <c r="U2160" s="102" t="s">
        <v>432</v>
      </c>
    </row>
    <row r="2161" spans="2:21">
      <c r="B2161" s="65">
        <v>45852</v>
      </c>
      <c r="C2161" s="102">
        <v>5400250282</v>
      </c>
      <c r="D2161" s="66" t="s">
        <v>485</v>
      </c>
      <c r="F2161" s="102" t="s">
        <v>155</v>
      </c>
      <c r="I2161" s="66" t="s">
        <v>432</v>
      </c>
      <c r="J2161" s="103"/>
      <c r="K2161" s="103">
        <v>0.19791666666666671</v>
      </c>
      <c r="N2161" s="103"/>
      <c r="O2161" s="103">
        <v>0.19791666666666671</v>
      </c>
      <c r="P2161" s="103"/>
      <c r="S2161" s="102" t="s">
        <v>433</v>
      </c>
      <c r="T2161" s="102" t="s">
        <v>237</v>
      </c>
      <c r="U2161" s="102" t="s">
        <v>432</v>
      </c>
    </row>
    <row r="2162" spans="2:21">
      <c r="B2162" s="65">
        <v>45852</v>
      </c>
      <c r="C2162" s="102">
        <v>404</v>
      </c>
      <c r="D2162" s="66" t="s">
        <v>437</v>
      </c>
      <c r="F2162" s="102" t="s">
        <v>51</v>
      </c>
      <c r="I2162" s="66" t="s">
        <v>432</v>
      </c>
      <c r="J2162" s="103">
        <v>0.25</v>
      </c>
      <c r="K2162" s="103"/>
      <c r="N2162" s="103"/>
      <c r="O2162" s="103">
        <v>0.25</v>
      </c>
      <c r="P2162" s="103"/>
      <c r="S2162" s="102" t="s">
        <v>433</v>
      </c>
      <c r="T2162" s="102" t="s">
        <v>62</v>
      </c>
      <c r="U2162" s="102" t="s">
        <v>432</v>
      </c>
    </row>
    <row r="2163" spans="2:21">
      <c r="B2163" s="65">
        <v>45852</v>
      </c>
      <c r="C2163" s="102">
        <v>404</v>
      </c>
      <c r="D2163" s="66" t="s">
        <v>457</v>
      </c>
      <c r="F2163" s="102" t="s">
        <v>82</v>
      </c>
      <c r="I2163" s="66" t="s">
        <v>432</v>
      </c>
      <c r="J2163" s="103"/>
      <c r="K2163" s="103"/>
      <c r="N2163" s="103"/>
      <c r="O2163" s="103">
        <v>0.33333333333333331</v>
      </c>
      <c r="P2163" s="103">
        <v>0.33333333333333331</v>
      </c>
      <c r="S2163" s="102" t="s">
        <v>433</v>
      </c>
      <c r="T2163" s="102" t="s">
        <v>53</v>
      </c>
      <c r="U2163" s="102" t="s">
        <v>432</v>
      </c>
    </row>
    <row r="2164" spans="2:21">
      <c r="B2164" s="65">
        <v>45852</v>
      </c>
      <c r="C2164" s="102">
        <v>5400258197</v>
      </c>
      <c r="D2164" s="66" t="s">
        <v>490</v>
      </c>
      <c r="F2164" s="102" t="s">
        <v>230</v>
      </c>
      <c r="I2164" s="66" t="s">
        <v>432</v>
      </c>
      <c r="K2164" s="103">
        <v>0.33333333333333331</v>
      </c>
      <c r="N2164" s="103"/>
      <c r="O2164" s="103">
        <v>0.33333333333333331</v>
      </c>
      <c r="P2164" s="103"/>
      <c r="S2164" s="102" t="s">
        <v>433</v>
      </c>
      <c r="T2164" s="102" t="s">
        <v>293</v>
      </c>
      <c r="U2164" s="102" t="s">
        <v>432</v>
      </c>
    </row>
    <row r="2165" spans="2:21">
      <c r="B2165" s="65">
        <v>45852</v>
      </c>
      <c r="C2165" s="102">
        <v>404</v>
      </c>
      <c r="D2165" s="66" t="s">
        <v>474</v>
      </c>
      <c r="F2165" s="102" t="s">
        <v>109</v>
      </c>
      <c r="I2165" s="66" t="s">
        <v>432</v>
      </c>
      <c r="J2165" s="103">
        <v>0.34375</v>
      </c>
      <c r="K2165" s="103"/>
      <c r="M2165" s="103">
        <v>4.1666666666666657E-2</v>
      </c>
      <c r="N2165" s="103"/>
      <c r="O2165" s="103">
        <v>0.38541666666666669</v>
      </c>
      <c r="P2165" s="103"/>
      <c r="S2165" s="102" t="s">
        <v>433</v>
      </c>
      <c r="T2165" s="102" t="s">
        <v>62</v>
      </c>
      <c r="U2165" s="102" t="s">
        <v>432</v>
      </c>
    </row>
    <row r="2166" spans="2:21">
      <c r="B2166" s="65">
        <v>45852</v>
      </c>
      <c r="C2166" s="102">
        <v>404</v>
      </c>
      <c r="D2166" s="66" t="s">
        <v>477</v>
      </c>
      <c r="F2166" s="102" t="s">
        <v>113</v>
      </c>
      <c r="I2166" s="66" t="s">
        <v>432</v>
      </c>
      <c r="J2166" s="103">
        <v>0.34375</v>
      </c>
      <c r="K2166" s="103"/>
      <c r="N2166" s="103"/>
      <c r="O2166" s="103">
        <v>0.34375</v>
      </c>
      <c r="P2166" s="103"/>
      <c r="S2166" s="102" t="s">
        <v>433</v>
      </c>
      <c r="T2166" s="102" t="s">
        <v>62</v>
      </c>
      <c r="U2166" s="102" t="s">
        <v>432</v>
      </c>
    </row>
    <row r="2167" spans="2:21">
      <c r="B2167" s="65">
        <v>45853</v>
      </c>
      <c r="C2167" s="102">
        <v>404</v>
      </c>
      <c r="D2167" s="66" t="s">
        <v>485</v>
      </c>
      <c r="F2167" s="102" t="s">
        <v>155</v>
      </c>
      <c r="I2167" s="66" t="s">
        <v>432</v>
      </c>
      <c r="J2167" s="103"/>
      <c r="K2167" s="103"/>
      <c r="N2167" s="103"/>
      <c r="O2167" s="103">
        <v>8.3333333333333329E-2</v>
      </c>
      <c r="P2167" s="103">
        <v>8.3333333333333329E-2</v>
      </c>
      <c r="S2167" s="102" t="s">
        <v>433</v>
      </c>
      <c r="T2167" s="102" t="s">
        <v>48</v>
      </c>
      <c r="U2167" s="102" t="s">
        <v>432</v>
      </c>
    </row>
    <row r="2168" spans="2:21">
      <c r="B2168" s="65">
        <v>45853</v>
      </c>
      <c r="C2168" s="102">
        <v>404</v>
      </c>
      <c r="D2168" s="66" t="s">
        <v>448</v>
      </c>
      <c r="F2168" s="102" t="s">
        <v>66</v>
      </c>
      <c r="I2168" s="66" t="s">
        <v>432</v>
      </c>
      <c r="J2168" s="103"/>
      <c r="K2168" s="103"/>
      <c r="N2168" s="103"/>
      <c r="O2168" s="103">
        <v>8.3333333333333329E-2</v>
      </c>
      <c r="P2168" s="103">
        <v>8.3333333333333329E-2</v>
      </c>
      <c r="S2168" s="102" t="s">
        <v>433</v>
      </c>
      <c r="T2168" s="102" t="s">
        <v>48</v>
      </c>
      <c r="U2168" s="102" t="s">
        <v>432</v>
      </c>
    </row>
    <row r="2169" spans="2:21">
      <c r="B2169" s="65">
        <v>45853</v>
      </c>
      <c r="C2169" s="102">
        <v>404</v>
      </c>
      <c r="D2169" s="66" t="s">
        <v>465</v>
      </c>
      <c r="F2169" s="102" t="s">
        <v>96</v>
      </c>
      <c r="I2169" s="66" t="s">
        <v>432</v>
      </c>
      <c r="J2169" s="103"/>
      <c r="K2169" s="103"/>
      <c r="N2169" s="103"/>
      <c r="O2169" s="103">
        <v>1.041666666666667E-2</v>
      </c>
      <c r="P2169" s="103">
        <v>1.041666666666667E-2</v>
      </c>
      <c r="S2169" s="102" t="s">
        <v>433</v>
      </c>
      <c r="T2169" s="102" t="s">
        <v>48</v>
      </c>
      <c r="U2169" s="102" t="s">
        <v>432</v>
      </c>
    </row>
    <row r="2170" spans="2:21">
      <c r="B2170" s="65">
        <v>45853</v>
      </c>
      <c r="C2170" s="102">
        <v>404</v>
      </c>
      <c r="D2170" s="66" t="s">
        <v>469</v>
      </c>
      <c r="F2170" s="102" t="s">
        <v>102</v>
      </c>
      <c r="I2170" s="66" t="s">
        <v>432</v>
      </c>
      <c r="J2170" s="103"/>
      <c r="K2170" s="103"/>
      <c r="N2170" s="103"/>
      <c r="O2170" s="103">
        <v>0.33333333333333331</v>
      </c>
      <c r="P2170" s="103">
        <v>0.33333333333333331</v>
      </c>
      <c r="S2170" s="102" t="s">
        <v>433</v>
      </c>
      <c r="T2170" s="102" t="s">
        <v>53</v>
      </c>
      <c r="U2170" s="102" t="s">
        <v>432</v>
      </c>
    </row>
    <row r="2171" spans="2:21">
      <c r="B2171" s="65">
        <v>45853</v>
      </c>
      <c r="C2171" s="102">
        <v>404</v>
      </c>
      <c r="D2171" s="66" t="s">
        <v>439</v>
      </c>
      <c r="F2171" s="102" t="s">
        <v>54</v>
      </c>
      <c r="I2171" s="66" t="s">
        <v>432</v>
      </c>
      <c r="J2171" s="103"/>
      <c r="K2171" s="103"/>
      <c r="N2171" s="103"/>
      <c r="O2171" s="103">
        <v>0.33333333333333331</v>
      </c>
      <c r="P2171" s="103"/>
      <c r="Q2171" s="103">
        <v>0.33333333333333331</v>
      </c>
      <c r="S2171" s="102" t="s">
        <v>433</v>
      </c>
      <c r="T2171" s="102" t="s">
        <v>22</v>
      </c>
      <c r="U2171" s="102" t="s">
        <v>432</v>
      </c>
    </row>
    <row r="2172" spans="2:21">
      <c r="B2172" s="65">
        <v>45853</v>
      </c>
      <c r="C2172" s="102">
        <v>404</v>
      </c>
      <c r="D2172" s="66" t="s">
        <v>473</v>
      </c>
      <c r="F2172" s="102" t="s">
        <v>108</v>
      </c>
      <c r="I2172" s="66" t="s">
        <v>432</v>
      </c>
      <c r="J2172" s="103"/>
      <c r="K2172" s="103"/>
      <c r="N2172" s="103"/>
      <c r="O2172" s="103">
        <v>8.3333333333333329E-2</v>
      </c>
      <c r="P2172" s="103"/>
      <c r="R2172" s="103">
        <v>8.3333333333333329E-2</v>
      </c>
      <c r="S2172" s="102" t="s">
        <v>433</v>
      </c>
      <c r="T2172" s="102" t="s">
        <v>263</v>
      </c>
      <c r="U2172" s="102" t="s">
        <v>432</v>
      </c>
    </row>
    <row r="2173" spans="2:21">
      <c r="B2173" s="65">
        <v>45853</v>
      </c>
      <c r="C2173" s="102">
        <v>404</v>
      </c>
      <c r="D2173" s="66" t="s">
        <v>443</v>
      </c>
      <c r="F2173" s="102" t="s">
        <v>58</v>
      </c>
      <c r="I2173" s="66" t="s">
        <v>432</v>
      </c>
      <c r="J2173" s="103"/>
      <c r="K2173" s="103"/>
      <c r="N2173" s="103"/>
      <c r="O2173" s="103">
        <v>8.3333333333333329E-2</v>
      </c>
      <c r="P2173" s="103"/>
      <c r="R2173" s="103">
        <v>8.3333333333333329E-2</v>
      </c>
      <c r="S2173" s="102" t="s">
        <v>433</v>
      </c>
      <c r="T2173" s="102" t="s">
        <v>263</v>
      </c>
      <c r="U2173" s="102" t="s">
        <v>432</v>
      </c>
    </row>
    <row r="2174" spans="2:21">
      <c r="B2174" s="65">
        <v>45853</v>
      </c>
      <c r="C2174" s="102">
        <v>404</v>
      </c>
      <c r="D2174" s="66" t="s">
        <v>493</v>
      </c>
      <c r="F2174" s="102" t="s">
        <v>267</v>
      </c>
      <c r="I2174" s="66" t="s">
        <v>432</v>
      </c>
      <c r="J2174" s="103"/>
      <c r="K2174" s="103"/>
      <c r="N2174" s="103"/>
      <c r="O2174" s="103">
        <v>8.3333333333333329E-2</v>
      </c>
      <c r="P2174" s="103"/>
      <c r="R2174" s="103">
        <v>8.3333333333333329E-2</v>
      </c>
      <c r="S2174" s="102" t="s">
        <v>433</v>
      </c>
      <c r="T2174" s="102" t="s">
        <v>263</v>
      </c>
      <c r="U2174" s="102" t="s">
        <v>432</v>
      </c>
    </row>
    <row r="2175" spans="2:21">
      <c r="B2175" s="65">
        <v>45853</v>
      </c>
      <c r="C2175" s="102">
        <v>404</v>
      </c>
      <c r="D2175" s="66" t="s">
        <v>467</v>
      </c>
      <c r="F2175" s="102" t="s">
        <v>99</v>
      </c>
      <c r="I2175" s="66" t="s">
        <v>432</v>
      </c>
      <c r="J2175" s="103"/>
      <c r="K2175" s="103"/>
      <c r="N2175" s="103"/>
      <c r="O2175" s="103">
        <v>8.3333333333333329E-2</v>
      </c>
      <c r="P2175" s="103"/>
      <c r="R2175" s="103">
        <v>8.3333333333333329E-2</v>
      </c>
      <c r="S2175" s="102" t="s">
        <v>433</v>
      </c>
      <c r="T2175" s="102" t="s">
        <v>263</v>
      </c>
      <c r="U2175" s="102" t="s">
        <v>432</v>
      </c>
    </row>
    <row r="2176" spans="2:21">
      <c r="B2176" s="65">
        <v>45853</v>
      </c>
      <c r="C2176" s="102">
        <v>404</v>
      </c>
      <c r="D2176" s="66" t="s">
        <v>434</v>
      </c>
      <c r="F2176" s="102" t="s">
        <v>43</v>
      </c>
      <c r="I2176" s="66" t="s">
        <v>432</v>
      </c>
      <c r="K2176" s="103"/>
      <c r="N2176" s="103"/>
      <c r="O2176" s="103">
        <v>8.3333333333333329E-2</v>
      </c>
      <c r="P2176" s="103"/>
      <c r="R2176" s="103">
        <v>8.3333333333333329E-2</v>
      </c>
      <c r="S2176" s="102" t="s">
        <v>433</v>
      </c>
      <c r="T2176" s="102" t="s">
        <v>263</v>
      </c>
      <c r="U2176" s="102" t="s">
        <v>432</v>
      </c>
    </row>
    <row r="2177" spans="2:21">
      <c r="B2177" s="65">
        <v>45853</v>
      </c>
      <c r="C2177" s="102">
        <v>404</v>
      </c>
      <c r="D2177" s="66" t="s">
        <v>436</v>
      </c>
      <c r="F2177" s="102" t="s">
        <v>50</v>
      </c>
      <c r="I2177" s="66" t="s">
        <v>432</v>
      </c>
      <c r="K2177" s="103"/>
      <c r="N2177" s="103"/>
      <c r="O2177" s="103">
        <v>8.3333333333333329E-2</v>
      </c>
      <c r="P2177" s="103"/>
      <c r="R2177" s="103">
        <v>8.3333333333333329E-2</v>
      </c>
      <c r="S2177" s="102" t="s">
        <v>433</v>
      </c>
      <c r="T2177" s="102" t="s">
        <v>263</v>
      </c>
      <c r="U2177" s="102" t="s">
        <v>432</v>
      </c>
    </row>
    <row r="2178" spans="2:21">
      <c r="B2178" s="65">
        <v>45853</v>
      </c>
      <c r="C2178" s="102">
        <v>404</v>
      </c>
      <c r="D2178" s="66" t="s">
        <v>444</v>
      </c>
      <c r="F2178" s="102" t="s">
        <v>59</v>
      </c>
      <c r="I2178" s="66" t="s">
        <v>432</v>
      </c>
      <c r="K2178" s="103"/>
      <c r="N2178" s="103"/>
      <c r="O2178" s="103">
        <v>8.3333333333333329E-2</v>
      </c>
      <c r="P2178" s="103"/>
      <c r="R2178" s="103">
        <v>8.3333333333333329E-2</v>
      </c>
      <c r="S2178" s="102" t="s">
        <v>433</v>
      </c>
      <c r="T2178" s="102" t="s">
        <v>263</v>
      </c>
      <c r="U2178" s="102" t="s">
        <v>432</v>
      </c>
    </row>
    <row r="2179" spans="2:21">
      <c r="B2179" s="65">
        <v>45853</v>
      </c>
      <c r="C2179" s="102">
        <v>404</v>
      </c>
      <c r="D2179" s="66" t="s">
        <v>460</v>
      </c>
      <c r="F2179" s="102" t="s">
        <v>87</v>
      </c>
      <c r="I2179" s="66" t="s">
        <v>432</v>
      </c>
      <c r="K2179" s="103"/>
      <c r="N2179" s="103"/>
      <c r="O2179" s="103">
        <v>8.3333333333333329E-2</v>
      </c>
      <c r="P2179" s="103"/>
      <c r="R2179" s="103">
        <v>8.3333333333333329E-2</v>
      </c>
      <c r="S2179" s="102" t="s">
        <v>433</v>
      </c>
      <c r="T2179" s="102" t="s">
        <v>263</v>
      </c>
      <c r="U2179" s="102" t="s">
        <v>432</v>
      </c>
    </row>
    <row r="2180" spans="2:21">
      <c r="B2180" s="65">
        <v>45853</v>
      </c>
      <c r="C2180" s="102">
        <v>404</v>
      </c>
      <c r="D2180" s="66" t="s">
        <v>457</v>
      </c>
      <c r="F2180" s="102" t="s">
        <v>82</v>
      </c>
      <c r="I2180" s="66" t="s">
        <v>432</v>
      </c>
      <c r="K2180" s="103"/>
      <c r="N2180" s="103"/>
      <c r="O2180" s="103">
        <v>8.3333333333333329E-2</v>
      </c>
      <c r="P2180" s="103"/>
      <c r="R2180" s="103">
        <v>8.3333333333333329E-2</v>
      </c>
      <c r="S2180" s="102" t="s">
        <v>433</v>
      </c>
      <c r="T2180" s="102" t="s">
        <v>263</v>
      </c>
      <c r="U2180" s="102" t="s">
        <v>432</v>
      </c>
    </row>
    <row r="2181" spans="2:21">
      <c r="B2181" s="65">
        <v>45853</v>
      </c>
      <c r="C2181" s="102">
        <v>404</v>
      </c>
      <c r="D2181" s="66" t="s">
        <v>461</v>
      </c>
      <c r="F2181" s="102" t="s">
        <v>88</v>
      </c>
      <c r="I2181" s="66" t="s">
        <v>432</v>
      </c>
      <c r="K2181" s="103"/>
      <c r="N2181" s="103"/>
      <c r="O2181" s="103">
        <v>8.3333333333333329E-2</v>
      </c>
      <c r="P2181" s="103"/>
      <c r="R2181" s="103">
        <v>8.3333333333333329E-2</v>
      </c>
      <c r="S2181" s="102" t="s">
        <v>433</v>
      </c>
      <c r="T2181" s="102" t="s">
        <v>263</v>
      </c>
      <c r="U2181" s="102" t="s">
        <v>432</v>
      </c>
    </row>
    <row r="2182" spans="2:21">
      <c r="B2182" s="65">
        <v>45853</v>
      </c>
      <c r="C2182" s="102">
        <v>404</v>
      </c>
      <c r="D2182" s="66" t="s">
        <v>470</v>
      </c>
      <c r="F2182" s="102" t="s">
        <v>103</v>
      </c>
      <c r="I2182" s="66" t="s">
        <v>432</v>
      </c>
      <c r="K2182" s="103"/>
      <c r="N2182" s="103"/>
      <c r="O2182" s="103">
        <v>8.3333333333333329E-2</v>
      </c>
      <c r="P2182" s="103"/>
      <c r="R2182" s="103">
        <v>8.3333333333333329E-2</v>
      </c>
      <c r="S2182" s="102" t="s">
        <v>433</v>
      </c>
      <c r="T2182" s="102" t="s">
        <v>263</v>
      </c>
      <c r="U2182" s="102" t="s">
        <v>432</v>
      </c>
    </row>
    <row r="2183" spans="2:21">
      <c r="B2183" s="65">
        <v>45853</v>
      </c>
      <c r="C2183" s="102">
        <v>404</v>
      </c>
      <c r="D2183" s="66" t="s">
        <v>462</v>
      </c>
      <c r="F2183" s="102" t="s">
        <v>89</v>
      </c>
      <c r="I2183" s="66" t="s">
        <v>432</v>
      </c>
      <c r="K2183" s="103"/>
      <c r="N2183" s="103"/>
      <c r="O2183" s="103">
        <v>8.3333333333333329E-2</v>
      </c>
      <c r="P2183" s="103"/>
      <c r="R2183" s="103">
        <v>8.3333333333333329E-2</v>
      </c>
      <c r="S2183" s="102" t="s">
        <v>433</v>
      </c>
      <c r="T2183" s="102" t="s">
        <v>263</v>
      </c>
      <c r="U2183" s="102" t="s">
        <v>432</v>
      </c>
    </row>
    <row r="2184" spans="2:21">
      <c r="B2184" s="65">
        <v>45853</v>
      </c>
      <c r="C2184" s="102">
        <v>404</v>
      </c>
      <c r="D2184" s="66" t="s">
        <v>447</v>
      </c>
      <c r="F2184" s="102" t="s">
        <v>65</v>
      </c>
      <c r="I2184" s="66" t="s">
        <v>432</v>
      </c>
      <c r="K2184" s="103"/>
      <c r="N2184" s="103"/>
      <c r="O2184" s="103">
        <v>8.3333333333333329E-2</v>
      </c>
      <c r="P2184" s="103"/>
      <c r="R2184" s="103">
        <v>8.3333333333333329E-2</v>
      </c>
      <c r="S2184" s="102" t="s">
        <v>433</v>
      </c>
      <c r="T2184" s="102" t="s">
        <v>263</v>
      </c>
      <c r="U2184" s="102" t="s">
        <v>432</v>
      </c>
    </row>
    <row r="2185" spans="2:21">
      <c r="B2185" s="65">
        <v>45853</v>
      </c>
      <c r="C2185" s="102">
        <v>404</v>
      </c>
      <c r="D2185" s="66" t="s">
        <v>449</v>
      </c>
      <c r="F2185" s="102" t="s">
        <v>68</v>
      </c>
      <c r="I2185" s="66" t="s">
        <v>432</v>
      </c>
      <c r="K2185" s="103"/>
      <c r="N2185" s="103"/>
      <c r="O2185" s="103">
        <v>8.3333333333333329E-2</v>
      </c>
      <c r="P2185" s="103"/>
      <c r="R2185" s="103">
        <v>8.3333333333333329E-2</v>
      </c>
      <c r="S2185" s="102" t="s">
        <v>433</v>
      </c>
      <c r="T2185" s="102" t="s">
        <v>263</v>
      </c>
      <c r="U2185" s="102" t="s">
        <v>432</v>
      </c>
    </row>
    <row r="2186" spans="2:21">
      <c r="B2186" s="65">
        <v>45853</v>
      </c>
      <c r="C2186" s="102">
        <v>404</v>
      </c>
      <c r="D2186" s="66" t="s">
        <v>458</v>
      </c>
      <c r="F2186" s="102" t="s">
        <v>84</v>
      </c>
      <c r="I2186" s="66" t="s">
        <v>432</v>
      </c>
      <c r="K2186" s="103"/>
      <c r="N2186" s="103"/>
      <c r="O2186" s="103">
        <v>8.3333333333333329E-2</v>
      </c>
      <c r="P2186" s="103"/>
      <c r="R2186" s="103">
        <v>8.3333333333333329E-2</v>
      </c>
      <c r="S2186" s="102" t="s">
        <v>433</v>
      </c>
      <c r="T2186" s="102" t="s">
        <v>263</v>
      </c>
      <c r="U2186" s="102" t="s">
        <v>432</v>
      </c>
    </row>
    <row r="2187" spans="2:21">
      <c r="B2187" s="65">
        <v>45853</v>
      </c>
      <c r="C2187" s="102">
        <v>404</v>
      </c>
      <c r="D2187" s="66" t="s">
        <v>438</v>
      </c>
      <c r="F2187" s="102" t="s">
        <v>52</v>
      </c>
      <c r="I2187" s="66" t="s">
        <v>432</v>
      </c>
      <c r="K2187" s="103"/>
      <c r="N2187" s="103"/>
      <c r="O2187" s="103">
        <v>8.3333333333333329E-2</v>
      </c>
      <c r="P2187" s="103"/>
      <c r="R2187" s="103">
        <v>8.3333333333333329E-2</v>
      </c>
      <c r="S2187" s="102" t="s">
        <v>433</v>
      </c>
      <c r="T2187" s="102" t="s">
        <v>263</v>
      </c>
      <c r="U2187" s="102" t="s">
        <v>432</v>
      </c>
    </row>
    <row r="2188" spans="2:21">
      <c r="B2188" s="65">
        <v>45853</v>
      </c>
      <c r="C2188" s="102">
        <v>404</v>
      </c>
      <c r="D2188" s="66" t="s">
        <v>450</v>
      </c>
      <c r="F2188" s="102" t="s">
        <v>69</v>
      </c>
      <c r="I2188" s="66" t="s">
        <v>432</v>
      </c>
      <c r="K2188" s="103"/>
      <c r="N2188" s="103"/>
      <c r="O2188" s="103">
        <v>8.3333333333333329E-2</v>
      </c>
      <c r="P2188" s="103"/>
      <c r="R2188" s="103">
        <v>8.3333333333333329E-2</v>
      </c>
      <c r="S2188" s="102" t="s">
        <v>433</v>
      </c>
      <c r="T2188" s="102" t="s">
        <v>263</v>
      </c>
      <c r="U2188" s="102" t="s">
        <v>432</v>
      </c>
    </row>
    <row r="2189" spans="2:21">
      <c r="B2189" s="65">
        <v>45853</v>
      </c>
      <c r="C2189" s="102">
        <v>404</v>
      </c>
      <c r="D2189" s="66" t="s">
        <v>442</v>
      </c>
      <c r="F2189" s="102" t="s">
        <v>57</v>
      </c>
      <c r="I2189" s="66" t="s">
        <v>432</v>
      </c>
      <c r="K2189" s="103"/>
      <c r="N2189" s="103"/>
      <c r="O2189" s="103">
        <v>8.3333333333333329E-2</v>
      </c>
      <c r="P2189" s="103"/>
      <c r="R2189" s="103">
        <v>8.3333333333333329E-2</v>
      </c>
      <c r="S2189" s="102" t="s">
        <v>433</v>
      </c>
      <c r="T2189" s="102" t="s">
        <v>263</v>
      </c>
      <c r="U2189" s="102" t="s">
        <v>432</v>
      </c>
    </row>
    <row r="2190" spans="2:21">
      <c r="B2190" s="65">
        <v>45853</v>
      </c>
      <c r="C2190" s="102">
        <v>5400257239</v>
      </c>
      <c r="D2190" s="66" t="s">
        <v>447</v>
      </c>
      <c r="F2190" s="102" t="s">
        <v>65</v>
      </c>
      <c r="I2190" s="66" t="s">
        <v>432</v>
      </c>
      <c r="K2190" s="103">
        <v>0.25</v>
      </c>
      <c r="N2190" s="103"/>
      <c r="O2190" s="103">
        <v>0.25</v>
      </c>
      <c r="P2190" s="103"/>
      <c r="S2190" s="102" t="s">
        <v>433</v>
      </c>
      <c r="T2190" s="102" t="s">
        <v>258</v>
      </c>
      <c r="U2190" s="102" t="s">
        <v>432</v>
      </c>
    </row>
    <row r="2191" spans="2:21">
      <c r="B2191" s="65">
        <v>45853</v>
      </c>
      <c r="C2191" s="102">
        <v>5400257239</v>
      </c>
      <c r="D2191" s="66" t="s">
        <v>448</v>
      </c>
      <c r="F2191" s="102" t="s">
        <v>66</v>
      </c>
      <c r="I2191" s="66" t="s">
        <v>432</v>
      </c>
      <c r="K2191" s="103">
        <v>0.25</v>
      </c>
      <c r="N2191" s="103"/>
      <c r="O2191" s="103">
        <v>0.25</v>
      </c>
      <c r="P2191" s="103"/>
      <c r="S2191" s="102" t="s">
        <v>433</v>
      </c>
      <c r="T2191" s="102" t="s">
        <v>258</v>
      </c>
      <c r="U2191" s="102" t="s">
        <v>432</v>
      </c>
    </row>
    <row r="2192" spans="2:21">
      <c r="B2192" s="65">
        <v>45853</v>
      </c>
      <c r="C2192" s="102">
        <v>5400256074</v>
      </c>
      <c r="D2192" s="66" t="s">
        <v>453</v>
      </c>
      <c r="F2192" s="102" t="s">
        <v>75</v>
      </c>
      <c r="I2192" s="66" t="s">
        <v>432</v>
      </c>
      <c r="K2192" s="103">
        <v>0.33333333333333331</v>
      </c>
      <c r="N2192" s="103"/>
      <c r="O2192" s="103">
        <v>0.33333333333333331</v>
      </c>
      <c r="P2192" s="103"/>
      <c r="S2192" s="102" t="s">
        <v>433</v>
      </c>
      <c r="T2192" s="102" t="s">
        <v>239</v>
      </c>
      <c r="U2192" s="102" t="s">
        <v>432</v>
      </c>
    </row>
    <row r="2193" spans="2:21">
      <c r="B2193" s="65">
        <v>45853</v>
      </c>
      <c r="C2193" s="102">
        <v>5400256074</v>
      </c>
      <c r="D2193" s="66" t="s">
        <v>479</v>
      </c>
      <c r="F2193" s="102" t="s">
        <v>115</v>
      </c>
      <c r="I2193" s="66" t="s">
        <v>432</v>
      </c>
      <c r="K2193" s="103">
        <v>0.33333333333333331</v>
      </c>
      <c r="N2193" s="103"/>
      <c r="O2193" s="103">
        <v>0.33333333333333331</v>
      </c>
      <c r="P2193" s="103"/>
      <c r="S2193" s="102" t="s">
        <v>433</v>
      </c>
      <c r="T2193" s="102" t="s">
        <v>239</v>
      </c>
      <c r="U2193" s="102" t="s">
        <v>432</v>
      </c>
    </row>
    <row r="2194" spans="2:21">
      <c r="B2194" s="65">
        <v>45853</v>
      </c>
      <c r="C2194" s="102">
        <v>5400256987</v>
      </c>
      <c r="D2194" s="66" t="s">
        <v>442</v>
      </c>
      <c r="F2194" s="102" t="s">
        <v>57</v>
      </c>
      <c r="I2194" s="66" t="s">
        <v>432</v>
      </c>
      <c r="K2194" s="103">
        <v>0.25</v>
      </c>
      <c r="N2194" s="103"/>
      <c r="O2194" s="103">
        <v>0.25</v>
      </c>
      <c r="P2194" s="103"/>
      <c r="S2194" s="102" t="s">
        <v>433</v>
      </c>
      <c r="T2194" s="102" t="s">
        <v>285</v>
      </c>
      <c r="U2194" s="102" t="s">
        <v>432</v>
      </c>
    </row>
    <row r="2195" spans="2:21">
      <c r="B2195" s="65">
        <v>45853</v>
      </c>
      <c r="C2195" s="102">
        <v>5400256987</v>
      </c>
      <c r="D2195" s="66" t="s">
        <v>438</v>
      </c>
      <c r="F2195" s="102" t="s">
        <v>52</v>
      </c>
      <c r="I2195" s="66" t="s">
        <v>432</v>
      </c>
      <c r="K2195" s="103">
        <v>0.25</v>
      </c>
      <c r="N2195" s="103"/>
      <c r="O2195" s="103">
        <v>0.25</v>
      </c>
      <c r="P2195" s="103"/>
      <c r="S2195" s="102" t="s">
        <v>433</v>
      </c>
      <c r="T2195" s="102" t="s">
        <v>285</v>
      </c>
      <c r="U2195" s="102" t="s">
        <v>432</v>
      </c>
    </row>
    <row r="2196" spans="2:21">
      <c r="B2196" s="65">
        <v>45853</v>
      </c>
      <c r="C2196" s="102">
        <v>5400261041</v>
      </c>
      <c r="D2196" s="66" t="s">
        <v>462</v>
      </c>
      <c r="F2196" s="102" t="s">
        <v>89</v>
      </c>
      <c r="I2196" s="66" t="s">
        <v>432</v>
      </c>
      <c r="K2196" s="103">
        <v>0.25</v>
      </c>
      <c r="N2196" s="103"/>
      <c r="O2196" s="103">
        <v>0.25</v>
      </c>
      <c r="P2196" s="103"/>
      <c r="S2196" s="102" t="s">
        <v>433</v>
      </c>
      <c r="T2196" s="102" t="s">
        <v>257</v>
      </c>
      <c r="U2196" s="102" t="s">
        <v>432</v>
      </c>
    </row>
    <row r="2197" spans="2:21">
      <c r="B2197" s="65">
        <v>45853</v>
      </c>
      <c r="C2197" s="102">
        <v>5400258095</v>
      </c>
      <c r="D2197" s="66" t="s">
        <v>443</v>
      </c>
      <c r="F2197" s="102" t="s">
        <v>58</v>
      </c>
      <c r="I2197" s="66" t="s">
        <v>432</v>
      </c>
      <c r="K2197" s="103">
        <v>0.16666666666666671</v>
      </c>
      <c r="N2197" s="103"/>
      <c r="O2197" s="103">
        <v>0.16666666666666671</v>
      </c>
      <c r="P2197" s="103"/>
      <c r="S2197" s="102" t="s">
        <v>433</v>
      </c>
      <c r="T2197" s="102" t="s">
        <v>290</v>
      </c>
      <c r="U2197" s="102" t="s">
        <v>432</v>
      </c>
    </row>
    <row r="2198" spans="2:21">
      <c r="B2198" s="65">
        <v>45853</v>
      </c>
      <c r="C2198" s="102">
        <v>5400258095</v>
      </c>
      <c r="D2198" s="66" t="s">
        <v>493</v>
      </c>
      <c r="F2198" s="102" t="s">
        <v>267</v>
      </c>
      <c r="I2198" s="66" t="s">
        <v>432</v>
      </c>
      <c r="K2198" s="103">
        <v>0.16666666666666671</v>
      </c>
      <c r="N2198" s="103"/>
      <c r="O2198" s="103">
        <v>0.16666666666666671</v>
      </c>
      <c r="P2198" s="103"/>
      <c r="S2198" s="102" t="s">
        <v>433</v>
      </c>
      <c r="T2198" s="102" t="s">
        <v>290</v>
      </c>
      <c r="U2198" s="102" t="s">
        <v>432</v>
      </c>
    </row>
    <row r="2199" spans="2:21">
      <c r="B2199" s="65">
        <v>45853</v>
      </c>
      <c r="C2199" s="102">
        <v>5400257234</v>
      </c>
      <c r="D2199" s="66" t="s">
        <v>443</v>
      </c>
      <c r="F2199" s="102" t="s">
        <v>58</v>
      </c>
      <c r="I2199" s="66" t="s">
        <v>432</v>
      </c>
      <c r="K2199" s="103">
        <v>8.3333333333333329E-2</v>
      </c>
      <c r="N2199" s="103"/>
      <c r="O2199" s="103">
        <v>8.3333333333333329E-2</v>
      </c>
      <c r="P2199" s="103"/>
      <c r="S2199" s="102" t="s">
        <v>433</v>
      </c>
      <c r="T2199" s="102" t="s">
        <v>265</v>
      </c>
      <c r="U2199" s="102" t="s">
        <v>432</v>
      </c>
    </row>
    <row r="2200" spans="2:21">
      <c r="B2200" s="65">
        <v>45853</v>
      </c>
      <c r="C2200" s="102">
        <v>5400257234</v>
      </c>
      <c r="D2200" s="66" t="s">
        <v>493</v>
      </c>
      <c r="F2200" s="102" t="s">
        <v>267</v>
      </c>
      <c r="I2200" s="66" t="s">
        <v>432</v>
      </c>
      <c r="K2200" s="103">
        <v>8.3333333333333329E-2</v>
      </c>
      <c r="N2200" s="103"/>
      <c r="O2200" s="103">
        <v>8.3333333333333329E-2</v>
      </c>
      <c r="P2200" s="103"/>
      <c r="S2200" s="102" t="s">
        <v>433</v>
      </c>
      <c r="T2200" s="102" t="s">
        <v>265</v>
      </c>
      <c r="U2200" s="102" t="s">
        <v>432</v>
      </c>
    </row>
    <row r="2201" spans="2:21">
      <c r="B2201" s="65">
        <v>45853</v>
      </c>
      <c r="C2201" s="102">
        <v>5400257236</v>
      </c>
      <c r="D2201" s="66" t="s">
        <v>445</v>
      </c>
      <c r="F2201" s="102" t="s">
        <v>63</v>
      </c>
      <c r="I2201" s="66" t="s">
        <v>432</v>
      </c>
      <c r="K2201" s="103">
        <v>0.20833333333333329</v>
      </c>
      <c r="N2201" s="103"/>
      <c r="O2201" s="103">
        <v>0.20833333333333329</v>
      </c>
      <c r="P2201" s="103"/>
      <c r="S2201" s="102" t="s">
        <v>433</v>
      </c>
      <c r="T2201" s="102" t="s">
        <v>254</v>
      </c>
      <c r="U2201" s="102" t="s">
        <v>432</v>
      </c>
    </row>
    <row r="2202" spans="2:21">
      <c r="B2202" s="65">
        <v>45853</v>
      </c>
      <c r="C2202" s="102">
        <v>5400257236</v>
      </c>
      <c r="D2202" s="66" t="s">
        <v>446</v>
      </c>
      <c r="F2202" s="102" t="s">
        <v>64</v>
      </c>
      <c r="I2202" s="66" t="s">
        <v>432</v>
      </c>
      <c r="K2202" s="103">
        <v>0.20833333333333329</v>
      </c>
      <c r="N2202" s="103"/>
      <c r="O2202" s="103">
        <v>0.20833333333333329</v>
      </c>
      <c r="P2202" s="103"/>
      <c r="S2202" s="102" t="s">
        <v>433</v>
      </c>
      <c r="T2202" s="102" t="s">
        <v>254</v>
      </c>
      <c r="U2202" s="102" t="s">
        <v>432</v>
      </c>
    </row>
    <row r="2203" spans="2:21">
      <c r="B2203" s="65">
        <v>45853</v>
      </c>
      <c r="C2203" s="102">
        <v>5400258412</v>
      </c>
      <c r="D2203" s="66" t="s">
        <v>445</v>
      </c>
      <c r="F2203" s="102" t="s">
        <v>63</v>
      </c>
      <c r="I2203" s="66" t="s">
        <v>432</v>
      </c>
      <c r="K2203" s="103">
        <v>0.125</v>
      </c>
      <c r="N2203" s="103"/>
      <c r="O2203" s="103">
        <v>0.125</v>
      </c>
      <c r="P2203" s="103"/>
      <c r="S2203" s="102" t="s">
        <v>433</v>
      </c>
      <c r="T2203" s="102" t="s">
        <v>302</v>
      </c>
      <c r="U2203" s="102" t="s">
        <v>432</v>
      </c>
    </row>
    <row r="2204" spans="2:21">
      <c r="B2204" s="65">
        <v>45853</v>
      </c>
      <c r="C2204" s="102">
        <v>5400258412</v>
      </c>
      <c r="D2204" s="66" t="s">
        <v>446</v>
      </c>
      <c r="F2204" s="102" t="s">
        <v>64</v>
      </c>
      <c r="I2204" s="66" t="s">
        <v>432</v>
      </c>
      <c r="K2204" s="103">
        <v>0.125</v>
      </c>
      <c r="N2204" s="103"/>
      <c r="O2204" s="103">
        <v>0.125</v>
      </c>
      <c r="P2204" s="103"/>
      <c r="S2204" s="102" t="s">
        <v>433</v>
      </c>
      <c r="T2204" s="102" t="s">
        <v>302</v>
      </c>
      <c r="U2204" s="102" t="s">
        <v>432</v>
      </c>
    </row>
    <row r="2205" spans="2:21">
      <c r="B2205" s="65">
        <v>45853</v>
      </c>
      <c r="C2205" s="102">
        <v>5400257568</v>
      </c>
      <c r="D2205" s="66" t="s">
        <v>454</v>
      </c>
      <c r="F2205" s="102" t="s">
        <v>77</v>
      </c>
      <c r="I2205" s="66" t="s">
        <v>432</v>
      </c>
      <c r="K2205" s="103">
        <v>0.33333333333333331</v>
      </c>
      <c r="N2205" s="103"/>
      <c r="O2205" s="103">
        <v>0.33333333333333331</v>
      </c>
      <c r="P2205" s="103"/>
      <c r="S2205" s="102" t="s">
        <v>433</v>
      </c>
      <c r="T2205" s="102" t="s">
        <v>253</v>
      </c>
      <c r="U2205" s="102" t="s">
        <v>432</v>
      </c>
    </row>
    <row r="2206" spans="2:21">
      <c r="B2206" s="65">
        <v>45853</v>
      </c>
      <c r="C2206" s="102">
        <v>5400257568</v>
      </c>
      <c r="D2206" s="66" t="s">
        <v>455</v>
      </c>
      <c r="F2206" s="102" t="s">
        <v>78</v>
      </c>
      <c r="I2206" s="66" t="s">
        <v>432</v>
      </c>
      <c r="K2206" s="103">
        <v>0.33333333333333331</v>
      </c>
      <c r="N2206" s="103"/>
      <c r="O2206" s="103">
        <v>0.33333333333333331</v>
      </c>
      <c r="P2206" s="103"/>
      <c r="S2206" s="102" t="s">
        <v>433</v>
      </c>
      <c r="T2206" s="102" t="s">
        <v>253</v>
      </c>
      <c r="U2206" s="102" t="s">
        <v>432</v>
      </c>
    </row>
    <row r="2207" spans="2:21">
      <c r="B2207" s="65">
        <v>45853</v>
      </c>
      <c r="C2207" s="102">
        <v>5400250282</v>
      </c>
      <c r="D2207" s="66" t="s">
        <v>485</v>
      </c>
      <c r="F2207" s="102" t="s">
        <v>155</v>
      </c>
      <c r="I2207" s="66" t="s">
        <v>432</v>
      </c>
      <c r="K2207" s="103">
        <v>0.25</v>
      </c>
      <c r="N2207" s="103"/>
      <c r="O2207" s="103">
        <v>0.25</v>
      </c>
      <c r="P2207" s="103"/>
      <c r="S2207" s="102" t="s">
        <v>433</v>
      </c>
      <c r="T2207" s="102" t="s">
        <v>237</v>
      </c>
      <c r="U2207" s="102" t="s">
        <v>432</v>
      </c>
    </row>
    <row r="2208" spans="2:21">
      <c r="B2208" s="65">
        <v>45853</v>
      </c>
      <c r="C2208" s="102">
        <v>5400250282</v>
      </c>
      <c r="D2208" s="66" t="s">
        <v>458</v>
      </c>
      <c r="F2208" s="102" t="s">
        <v>84</v>
      </c>
      <c r="I2208" s="66" t="s">
        <v>432</v>
      </c>
      <c r="K2208" s="103">
        <v>0.25</v>
      </c>
      <c r="N2208" s="103"/>
      <c r="O2208" s="103">
        <v>0.25</v>
      </c>
      <c r="P2208" s="103"/>
      <c r="S2208" s="102" t="s">
        <v>433</v>
      </c>
      <c r="T2208" s="102" t="s">
        <v>237</v>
      </c>
      <c r="U2208" s="102" t="s">
        <v>432</v>
      </c>
    </row>
    <row r="2209" spans="2:21">
      <c r="B2209" s="65">
        <v>45853</v>
      </c>
      <c r="C2209" s="102">
        <v>5400257240</v>
      </c>
      <c r="D2209" s="66" t="s">
        <v>473</v>
      </c>
      <c r="F2209" s="102" t="s">
        <v>108</v>
      </c>
      <c r="I2209" s="66" t="s">
        <v>432</v>
      </c>
      <c r="K2209" s="103">
        <v>1.041666666666667E-2</v>
      </c>
      <c r="N2209" s="103"/>
      <c r="O2209" s="103">
        <v>1.041666666666667E-2</v>
      </c>
      <c r="P2209" s="103"/>
      <c r="S2209" s="102" t="s">
        <v>433</v>
      </c>
      <c r="T2209" s="102" t="s">
        <v>261</v>
      </c>
      <c r="U2209" s="102" t="s">
        <v>432</v>
      </c>
    </row>
    <row r="2210" spans="2:21">
      <c r="B2210" s="65">
        <v>45853</v>
      </c>
      <c r="C2210" s="102">
        <v>5400243313</v>
      </c>
      <c r="D2210" s="66" t="s">
        <v>457</v>
      </c>
      <c r="F2210" s="102" t="s">
        <v>82</v>
      </c>
      <c r="I2210" s="66" t="s">
        <v>432</v>
      </c>
      <c r="K2210" s="103">
        <v>0.25</v>
      </c>
      <c r="O2210" s="103">
        <v>0.25</v>
      </c>
      <c r="P2210" s="103"/>
      <c r="Q2210" s="103"/>
      <c r="S2210" s="102" t="s">
        <v>433</v>
      </c>
      <c r="T2210" s="102" t="s">
        <v>145</v>
      </c>
      <c r="U2210" s="102" t="s">
        <v>432</v>
      </c>
    </row>
    <row r="2211" spans="2:21">
      <c r="B2211" s="65">
        <v>45853</v>
      </c>
      <c r="C2211" s="102">
        <v>5400243313</v>
      </c>
      <c r="D2211" s="66" t="s">
        <v>461</v>
      </c>
      <c r="F2211" s="102" t="s">
        <v>88</v>
      </c>
      <c r="I2211" s="66" t="s">
        <v>432</v>
      </c>
      <c r="K2211" s="103">
        <v>0.25</v>
      </c>
      <c r="O2211" s="103">
        <v>0.25</v>
      </c>
      <c r="P2211" s="103"/>
      <c r="Q2211" s="103"/>
      <c r="S2211" s="102" t="s">
        <v>433</v>
      </c>
      <c r="T2211" s="102" t="s">
        <v>145</v>
      </c>
      <c r="U2211" s="102" t="s">
        <v>432</v>
      </c>
    </row>
    <row r="2212" spans="2:21">
      <c r="B2212" s="65">
        <v>45853</v>
      </c>
      <c r="C2212" s="102">
        <v>5400256406</v>
      </c>
      <c r="D2212" s="66" t="s">
        <v>444</v>
      </c>
      <c r="F2212" s="102" t="s">
        <v>59</v>
      </c>
      <c r="I2212" s="66" t="s">
        <v>432</v>
      </c>
      <c r="K2212" s="103">
        <v>0.25</v>
      </c>
      <c r="O2212" s="103">
        <v>0.25</v>
      </c>
      <c r="P2212" s="103"/>
      <c r="Q2212" s="103"/>
      <c r="S2212" s="102" t="s">
        <v>433</v>
      </c>
      <c r="T2212" s="102" t="s">
        <v>211</v>
      </c>
      <c r="U2212" s="102" t="s">
        <v>432</v>
      </c>
    </row>
    <row r="2213" spans="2:21">
      <c r="B2213" s="65">
        <v>45853</v>
      </c>
      <c r="C2213" s="102">
        <v>5400256406</v>
      </c>
      <c r="D2213" s="66" t="s">
        <v>434</v>
      </c>
      <c r="F2213" s="102" t="s">
        <v>43</v>
      </c>
      <c r="I2213" s="66" t="s">
        <v>432</v>
      </c>
      <c r="K2213" s="103">
        <v>0.25</v>
      </c>
      <c r="O2213" s="103">
        <v>0.25</v>
      </c>
      <c r="P2213" s="103"/>
      <c r="Q2213" s="103"/>
      <c r="S2213" s="102" t="s">
        <v>433</v>
      </c>
      <c r="T2213" s="102" t="s">
        <v>211</v>
      </c>
      <c r="U2213" s="102" t="s">
        <v>432</v>
      </c>
    </row>
    <row r="2214" spans="2:21">
      <c r="B2214" s="65">
        <v>45853</v>
      </c>
      <c r="C2214" s="102">
        <v>5400257677</v>
      </c>
      <c r="D2214" s="66" t="s">
        <v>437</v>
      </c>
      <c r="F2214" s="102" t="s">
        <v>51</v>
      </c>
      <c r="I2214" s="66" t="s">
        <v>432</v>
      </c>
      <c r="K2214" s="103">
        <v>8.3333333333333329E-2</v>
      </c>
      <c r="O2214" s="103">
        <v>8.3333333333333329E-2</v>
      </c>
      <c r="P2214" s="103"/>
      <c r="Q2214" s="103"/>
      <c r="S2214" s="102" t="s">
        <v>433</v>
      </c>
      <c r="T2214" s="102" t="s">
        <v>304</v>
      </c>
      <c r="U2214" s="102" t="s">
        <v>432</v>
      </c>
    </row>
    <row r="2215" spans="2:21">
      <c r="B2215" s="65">
        <v>45853</v>
      </c>
      <c r="C2215" s="102">
        <v>5400257677</v>
      </c>
      <c r="D2215" s="66" t="s">
        <v>475</v>
      </c>
      <c r="F2215" s="102" t="s">
        <v>110</v>
      </c>
      <c r="I2215" s="66" t="s">
        <v>432</v>
      </c>
      <c r="K2215" s="103">
        <v>8.3333333333333329E-2</v>
      </c>
      <c r="O2215" s="103">
        <v>8.3333333333333329E-2</v>
      </c>
      <c r="P2215" s="103"/>
      <c r="Q2215" s="103"/>
      <c r="S2215" s="102" t="s">
        <v>433</v>
      </c>
      <c r="T2215" s="102" t="s">
        <v>304</v>
      </c>
      <c r="U2215" s="102" t="s">
        <v>432</v>
      </c>
    </row>
    <row r="2216" spans="2:21">
      <c r="B2216" s="65">
        <v>45853</v>
      </c>
      <c r="C2216" s="102">
        <v>5400258095</v>
      </c>
      <c r="D2216" s="66" t="s">
        <v>452</v>
      </c>
      <c r="F2216" s="102" t="s">
        <v>73</v>
      </c>
      <c r="I2216" s="66" t="s">
        <v>432</v>
      </c>
      <c r="K2216" s="103">
        <v>0.33333333333333331</v>
      </c>
      <c r="O2216" s="103">
        <v>0.33333333333333331</v>
      </c>
      <c r="P2216" s="103"/>
      <c r="Q2216" s="103"/>
      <c r="S2216" s="102" t="s">
        <v>433</v>
      </c>
      <c r="T2216" s="102" t="s">
        <v>290</v>
      </c>
      <c r="U2216" s="102" t="s">
        <v>432</v>
      </c>
    </row>
    <row r="2217" spans="2:21">
      <c r="B2217" s="65">
        <v>45853</v>
      </c>
      <c r="C2217" s="102">
        <v>5400258095</v>
      </c>
      <c r="D2217" s="66" t="s">
        <v>451</v>
      </c>
      <c r="F2217" s="102" t="s">
        <v>280</v>
      </c>
      <c r="I2217" s="66" t="s">
        <v>432</v>
      </c>
      <c r="K2217" s="103">
        <v>0.33333333333333331</v>
      </c>
      <c r="O2217" s="103">
        <v>0.33333333333333331</v>
      </c>
      <c r="P2217" s="103"/>
      <c r="Q2217" s="103"/>
      <c r="S2217" s="102" t="s">
        <v>433</v>
      </c>
      <c r="T2217" s="102" t="s">
        <v>290</v>
      </c>
      <c r="U2217" s="102" t="s">
        <v>432</v>
      </c>
    </row>
    <row r="2218" spans="2:21">
      <c r="B2218" s="65">
        <v>45853</v>
      </c>
      <c r="C2218" s="102">
        <v>5400258197</v>
      </c>
      <c r="D2218" s="66" t="s">
        <v>471</v>
      </c>
      <c r="F2218" s="102" t="s">
        <v>105</v>
      </c>
      <c r="I2218" s="66" t="s">
        <v>432</v>
      </c>
      <c r="K2218" s="103">
        <v>0.33333333333333331</v>
      </c>
      <c r="O2218" s="103">
        <v>0.33333333333333331</v>
      </c>
      <c r="P2218" s="103"/>
      <c r="S2218" s="102" t="s">
        <v>433</v>
      </c>
      <c r="T2218" s="102" t="s">
        <v>293</v>
      </c>
      <c r="U2218" s="102" t="s">
        <v>432</v>
      </c>
    </row>
    <row r="2219" spans="2:21">
      <c r="B2219" s="65">
        <v>45853</v>
      </c>
      <c r="C2219" s="102">
        <v>5400258197</v>
      </c>
      <c r="D2219" s="66" t="s">
        <v>492</v>
      </c>
      <c r="F2219" s="102" t="s">
        <v>264</v>
      </c>
      <c r="I2219" s="66" t="s">
        <v>432</v>
      </c>
      <c r="K2219" s="103">
        <v>0.33333333333333331</v>
      </c>
      <c r="O2219" s="103">
        <v>0.33333333333333331</v>
      </c>
      <c r="P2219" s="103"/>
      <c r="S2219" s="102" t="s">
        <v>433</v>
      </c>
      <c r="T2219" s="102" t="s">
        <v>293</v>
      </c>
      <c r="U2219" s="102" t="s">
        <v>432</v>
      </c>
    </row>
    <row r="2220" spans="2:21">
      <c r="B2220" s="65">
        <v>45853</v>
      </c>
      <c r="C2220" s="102">
        <v>5400258197</v>
      </c>
      <c r="D2220" s="66" t="s">
        <v>490</v>
      </c>
      <c r="F2220" s="102" t="s">
        <v>230</v>
      </c>
      <c r="I2220" s="66" t="s">
        <v>432</v>
      </c>
      <c r="K2220" s="103">
        <v>0.33333333333333331</v>
      </c>
      <c r="O2220" s="103">
        <v>0.33333333333333331</v>
      </c>
      <c r="P2220" s="103"/>
      <c r="S2220" s="102" t="s">
        <v>433</v>
      </c>
      <c r="T2220" s="102" t="s">
        <v>293</v>
      </c>
      <c r="U2220" s="102" t="s">
        <v>432</v>
      </c>
    </row>
    <row r="2221" spans="2:21">
      <c r="B2221" s="65">
        <v>45853</v>
      </c>
      <c r="C2221" s="102">
        <v>5400257237</v>
      </c>
      <c r="D2221" s="66" t="s">
        <v>431</v>
      </c>
      <c r="F2221" s="102" t="s">
        <v>42</v>
      </c>
      <c r="I2221" s="66" t="s">
        <v>432</v>
      </c>
      <c r="J2221" s="103"/>
      <c r="K2221" s="103">
        <v>0.25</v>
      </c>
      <c r="O2221" s="103">
        <v>0.25</v>
      </c>
      <c r="P2221" s="103"/>
      <c r="S2221" s="102" t="s">
        <v>433</v>
      </c>
      <c r="T2221" s="102" t="s">
        <v>260</v>
      </c>
      <c r="U2221" s="102" t="s">
        <v>432</v>
      </c>
    </row>
    <row r="2222" spans="2:21">
      <c r="B2222" s="65">
        <v>45853</v>
      </c>
      <c r="C2222" s="102">
        <v>5400257237</v>
      </c>
      <c r="D2222" s="66" t="s">
        <v>460</v>
      </c>
      <c r="F2222" s="102" t="s">
        <v>87</v>
      </c>
      <c r="I2222" s="66" t="s">
        <v>432</v>
      </c>
      <c r="J2222" s="103"/>
      <c r="K2222" s="103">
        <v>0.25</v>
      </c>
      <c r="O2222" s="103">
        <v>0.25</v>
      </c>
      <c r="P2222" s="103"/>
      <c r="S2222" s="102" t="s">
        <v>433</v>
      </c>
      <c r="T2222" s="102" t="s">
        <v>260</v>
      </c>
      <c r="U2222" s="102" t="s">
        <v>432</v>
      </c>
    </row>
    <row r="2223" spans="2:21">
      <c r="B2223" s="65">
        <v>45853</v>
      </c>
      <c r="C2223" s="102">
        <v>5400257240</v>
      </c>
      <c r="D2223" s="66" t="s">
        <v>465</v>
      </c>
      <c r="F2223" s="102" t="s">
        <v>96</v>
      </c>
      <c r="I2223" s="66" t="s">
        <v>432</v>
      </c>
      <c r="K2223" s="103">
        <v>0.23958333333333329</v>
      </c>
      <c r="O2223" s="103">
        <v>0.23958333333333329</v>
      </c>
      <c r="P2223" s="103"/>
      <c r="S2223" s="102" t="s">
        <v>433</v>
      </c>
      <c r="T2223" s="102" t="s">
        <v>261</v>
      </c>
      <c r="U2223" s="102" t="s">
        <v>432</v>
      </c>
    </row>
    <row r="2224" spans="2:21">
      <c r="B2224" s="65">
        <v>45853</v>
      </c>
      <c r="C2224" s="102">
        <v>5400257240</v>
      </c>
      <c r="D2224" s="66" t="s">
        <v>464</v>
      </c>
      <c r="F2224" s="102" t="s">
        <v>94</v>
      </c>
      <c r="I2224" s="66" t="s">
        <v>432</v>
      </c>
      <c r="K2224" s="103">
        <v>0.25</v>
      </c>
      <c r="O2224" s="103">
        <v>0.25</v>
      </c>
      <c r="P2224" s="103"/>
      <c r="S2224" s="102" t="s">
        <v>433</v>
      </c>
      <c r="T2224" s="102" t="s">
        <v>261</v>
      </c>
      <c r="U2224" s="102" t="s">
        <v>432</v>
      </c>
    </row>
    <row r="2225" spans="2:21">
      <c r="B2225" s="65">
        <v>45853</v>
      </c>
      <c r="C2225" s="102">
        <v>5400257235</v>
      </c>
      <c r="D2225" s="66" t="s">
        <v>467</v>
      </c>
      <c r="F2225" s="102" t="s">
        <v>99</v>
      </c>
      <c r="I2225" s="66" t="s">
        <v>432</v>
      </c>
      <c r="K2225" s="103">
        <v>0.25</v>
      </c>
      <c r="O2225" s="103">
        <v>0.25</v>
      </c>
      <c r="P2225" s="103"/>
      <c r="S2225" s="102" t="s">
        <v>433</v>
      </c>
      <c r="T2225" s="102" t="s">
        <v>262</v>
      </c>
      <c r="U2225" s="102" t="s">
        <v>432</v>
      </c>
    </row>
    <row r="2226" spans="2:21">
      <c r="B2226" s="65">
        <v>45853</v>
      </c>
      <c r="C2226" s="102">
        <v>5400257235</v>
      </c>
      <c r="D2226" s="66" t="s">
        <v>470</v>
      </c>
      <c r="F2226" s="102" t="s">
        <v>103</v>
      </c>
      <c r="I2226" s="66" t="s">
        <v>432</v>
      </c>
      <c r="K2226" s="103">
        <v>0.25</v>
      </c>
      <c r="O2226" s="103">
        <v>0.25</v>
      </c>
      <c r="P2226" s="103"/>
      <c r="S2226" s="102" t="s">
        <v>433</v>
      </c>
      <c r="T2226" s="102" t="s">
        <v>262</v>
      </c>
      <c r="U2226" s="102" t="s">
        <v>432</v>
      </c>
    </row>
    <row r="2227" spans="2:21">
      <c r="B2227" s="65">
        <v>45853</v>
      </c>
      <c r="C2227" s="102">
        <v>5400257240</v>
      </c>
      <c r="D2227" s="66" t="s">
        <v>431</v>
      </c>
      <c r="F2227" s="102" t="s">
        <v>42</v>
      </c>
      <c r="I2227" s="66" t="s">
        <v>432</v>
      </c>
      <c r="K2227" s="103">
        <v>8.3333333333333329E-2</v>
      </c>
      <c r="O2227" s="103">
        <v>8.3333333333333329E-2</v>
      </c>
      <c r="P2227" s="103"/>
      <c r="S2227" s="102" t="s">
        <v>433</v>
      </c>
      <c r="T2227" s="102" t="s">
        <v>261</v>
      </c>
      <c r="U2227" s="102" t="s">
        <v>432</v>
      </c>
    </row>
    <row r="2228" spans="2:21">
      <c r="B2228" s="65">
        <v>45853</v>
      </c>
      <c r="C2228" s="102">
        <v>5400257240</v>
      </c>
      <c r="D2228" s="66" t="s">
        <v>465</v>
      </c>
      <c r="F2228" s="102" t="s">
        <v>96</v>
      </c>
      <c r="I2228" s="66" t="s">
        <v>432</v>
      </c>
      <c r="K2228" s="103">
        <v>8.3333333333333329E-2</v>
      </c>
      <c r="O2228" s="103">
        <v>8.3333333333333329E-2</v>
      </c>
      <c r="P2228" s="103"/>
      <c r="S2228" s="102" t="s">
        <v>433</v>
      </c>
      <c r="T2228" s="102" t="s">
        <v>261</v>
      </c>
      <c r="U2228" s="102" t="s">
        <v>432</v>
      </c>
    </row>
    <row r="2229" spans="2:21">
      <c r="B2229" s="65">
        <v>45853</v>
      </c>
      <c r="C2229" s="102">
        <v>404</v>
      </c>
      <c r="D2229" s="66" t="s">
        <v>473</v>
      </c>
      <c r="F2229" s="102" t="s">
        <v>108</v>
      </c>
      <c r="I2229" s="66" t="s">
        <v>432</v>
      </c>
      <c r="J2229" s="103">
        <v>0.23958333333333329</v>
      </c>
      <c r="K2229" s="103"/>
      <c r="O2229" s="103">
        <v>0.23958333333333329</v>
      </c>
      <c r="P2229" s="103"/>
      <c r="S2229" s="102" t="s">
        <v>433</v>
      </c>
      <c r="T2229" s="102" t="s">
        <v>62</v>
      </c>
      <c r="U2229" s="102" t="s">
        <v>432</v>
      </c>
    </row>
    <row r="2230" spans="2:21">
      <c r="B2230" s="65">
        <v>45853</v>
      </c>
      <c r="C2230" s="102">
        <v>404</v>
      </c>
      <c r="D2230" s="66" t="s">
        <v>472</v>
      </c>
      <c r="F2230" s="102" t="s">
        <v>107</v>
      </c>
      <c r="I2230" s="66" t="s">
        <v>432</v>
      </c>
      <c r="J2230" s="103">
        <v>2.0833333333333329E-2</v>
      </c>
      <c r="K2230" s="103"/>
      <c r="O2230" s="103">
        <v>2.0833333333333329E-2</v>
      </c>
      <c r="P2230" s="103"/>
      <c r="S2230" s="102" t="s">
        <v>433</v>
      </c>
      <c r="T2230" s="102" t="s">
        <v>62</v>
      </c>
      <c r="U2230" s="102" t="s">
        <v>432</v>
      </c>
    </row>
    <row r="2231" spans="2:21">
      <c r="B2231" s="65">
        <v>45853</v>
      </c>
      <c r="C2231" s="102" t="s">
        <v>294</v>
      </c>
      <c r="D2231" s="66" t="s">
        <v>478</v>
      </c>
      <c r="F2231" s="102" t="s">
        <v>114</v>
      </c>
      <c r="I2231" s="66" t="s">
        <v>432</v>
      </c>
      <c r="K2231" s="103">
        <v>0.33333333333333331</v>
      </c>
      <c r="O2231" s="103">
        <v>0.33333333333333331</v>
      </c>
      <c r="P2231" s="103"/>
      <c r="S2231" s="102" t="s">
        <v>433</v>
      </c>
      <c r="T2231" s="102" t="s">
        <v>156</v>
      </c>
      <c r="U2231" s="102" t="s">
        <v>432</v>
      </c>
    </row>
    <row r="2232" spans="2:21">
      <c r="B2232" s="65">
        <v>45853</v>
      </c>
      <c r="C2232" s="102">
        <v>404</v>
      </c>
      <c r="D2232" s="66" t="s">
        <v>436</v>
      </c>
      <c r="F2232" s="102" t="s">
        <v>50</v>
      </c>
      <c r="I2232" s="66" t="s">
        <v>432</v>
      </c>
      <c r="J2232" s="103">
        <v>0.25</v>
      </c>
      <c r="K2232" s="103"/>
      <c r="O2232" s="103">
        <v>0.25</v>
      </c>
      <c r="Q2232" s="103"/>
      <c r="S2232" s="102" t="s">
        <v>433</v>
      </c>
      <c r="T2232" s="102" t="s">
        <v>62</v>
      </c>
      <c r="U2232" s="102" t="s">
        <v>432</v>
      </c>
    </row>
    <row r="2233" spans="2:21">
      <c r="B2233" s="65">
        <v>45853</v>
      </c>
      <c r="C2233" s="102" t="s">
        <v>294</v>
      </c>
      <c r="D2233" s="66" t="s">
        <v>475</v>
      </c>
      <c r="F2233" s="102" t="s">
        <v>110</v>
      </c>
      <c r="I2233" s="66" t="s">
        <v>432</v>
      </c>
      <c r="K2233" s="103">
        <v>0.25</v>
      </c>
      <c r="O2233" s="103">
        <v>0.25</v>
      </c>
      <c r="Q2233" s="103"/>
      <c r="S2233" s="102" t="s">
        <v>433</v>
      </c>
      <c r="T2233" s="102" t="s">
        <v>111</v>
      </c>
      <c r="U2233" s="102" t="s">
        <v>432</v>
      </c>
    </row>
    <row r="2234" spans="2:21">
      <c r="B2234" s="65">
        <v>45853</v>
      </c>
      <c r="C2234" s="102">
        <v>404</v>
      </c>
      <c r="D2234" s="66" t="s">
        <v>437</v>
      </c>
      <c r="F2234" s="102" t="s">
        <v>51</v>
      </c>
      <c r="I2234" s="66" t="s">
        <v>432</v>
      </c>
      <c r="J2234" s="103">
        <v>0.25</v>
      </c>
      <c r="K2234" s="103"/>
      <c r="O2234" s="103">
        <v>0.25</v>
      </c>
      <c r="Q2234" s="103"/>
      <c r="S2234" s="102" t="s">
        <v>433</v>
      </c>
      <c r="T2234" s="102" t="s">
        <v>62</v>
      </c>
      <c r="U2234" s="102" t="s">
        <v>432</v>
      </c>
    </row>
    <row r="2235" spans="2:21">
      <c r="B2235" s="65">
        <v>45853</v>
      </c>
      <c r="C2235" s="102">
        <v>404</v>
      </c>
      <c r="D2235" s="66" t="s">
        <v>476</v>
      </c>
      <c r="F2235" s="102" t="s">
        <v>112</v>
      </c>
      <c r="I2235" s="66" t="s">
        <v>432</v>
      </c>
      <c r="J2235" s="103">
        <v>0.33333333333333331</v>
      </c>
      <c r="K2235" s="103"/>
      <c r="O2235" s="103">
        <v>0.33333333333333331</v>
      </c>
      <c r="Q2235" s="103"/>
      <c r="S2235" s="102" t="s">
        <v>433</v>
      </c>
      <c r="T2235" s="102" t="s">
        <v>62</v>
      </c>
      <c r="U2235" s="102" t="s">
        <v>432</v>
      </c>
    </row>
    <row r="2236" spans="2:21">
      <c r="B2236" s="65">
        <v>45853</v>
      </c>
      <c r="C2236" s="102">
        <v>5400257237</v>
      </c>
      <c r="D2236" s="66" t="s">
        <v>468</v>
      </c>
      <c r="F2236" s="102" t="s">
        <v>100</v>
      </c>
      <c r="I2236" s="66" t="s">
        <v>432</v>
      </c>
      <c r="K2236" s="103">
        <v>0.33333333333333331</v>
      </c>
      <c r="O2236" s="103">
        <v>0.33333333333333331</v>
      </c>
      <c r="Q2236" s="103"/>
      <c r="S2236" s="102" t="s">
        <v>433</v>
      </c>
      <c r="T2236" s="102" t="s">
        <v>260</v>
      </c>
      <c r="U2236" s="102" t="s">
        <v>432</v>
      </c>
    </row>
    <row r="2237" spans="2:21">
      <c r="B2237" s="65">
        <v>45853</v>
      </c>
      <c r="C2237" s="102">
        <v>5400257237</v>
      </c>
      <c r="D2237" s="66" t="s">
        <v>472</v>
      </c>
      <c r="F2237" s="102" t="s">
        <v>107</v>
      </c>
      <c r="I2237" s="66" t="s">
        <v>432</v>
      </c>
      <c r="K2237" s="103">
        <v>0.33333333333333331</v>
      </c>
      <c r="O2237" s="103">
        <v>0.33333333333333331</v>
      </c>
      <c r="Q2237" s="103"/>
      <c r="S2237" s="102" t="s">
        <v>433</v>
      </c>
      <c r="T2237" s="102" t="s">
        <v>260</v>
      </c>
      <c r="U2237" s="102" t="s">
        <v>432</v>
      </c>
    </row>
    <row r="2238" spans="2:21">
      <c r="B2238" s="65">
        <v>45853</v>
      </c>
      <c r="C2238" s="102">
        <v>404</v>
      </c>
      <c r="D2238" s="66" t="s">
        <v>464</v>
      </c>
      <c r="F2238" s="102" t="s">
        <v>94</v>
      </c>
      <c r="I2238" s="66" t="s">
        <v>432</v>
      </c>
      <c r="J2238" s="103"/>
      <c r="K2238" s="103"/>
      <c r="O2238" s="103">
        <v>8.3333333333333329E-2</v>
      </c>
      <c r="Q2238" s="103"/>
      <c r="R2238" s="103">
        <v>8.3333333333333329E-2</v>
      </c>
      <c r="S2238" s="102" t="s">
        <v>433</v>
      </c>
      <c r="T2238" s="102" t="s">
        <v>263</v>
      </c>
      <c r="U2238" s="102" t="s">
        <v>432</v>
      </c>
    </row>
    <row r="2239" spans="2:21">
      <c r="B2239" s="65">
        <v>45853</v>
      </c>
      <c r="C2239" s="102">
        <v>404</v>
      </c>
      <c r="D2239" s="66" t="s">
        <v>441</v>
      </c>
      <c r="F2239" s="102" t="s">
        <v>56</v>
      </c>
      <c r="I2239" s="66" t="s">
        <v>432</v>
      </c>
      <c r="J2239" s="103">
        <v>0.34375</v>
      </c>
      <c r="K2239" s="103"/>
      <c r="O2239" s="103">
        <v>0.34375</v>
      </c>
      <c r="Q2239" s="103"/>
      <c r="S2239" s="102" t="s">
        <v>433</v>
      </c>
      <c r="T2239" s="102" t="s">
        <v>62</v>
      </c>
      <c r="U2239" s="102" t="s">
        <v>432</v>
      </c>
    </row>
    <row r="2240" spans="2:21">
      <c r="B2240" s="65">
        <v>45853</v>
      </c>
      <c r="C2240" s="102">
        <v>404</v>
      </c>
      <c r="D2240" s="66" t="s">
        <v>477</v>
      </c>
      <c r="F2240" s="102" t="s">
        <v>113</v>
      </c>
      <c r="I2240" s="66" t="s">
        <v>432</v>
      </c>
      <c r="J2240" s="103">
        <v>0.34375</v>
      </c>
      <c r="K2240" s="103"/>
      <c r="O2240" s="103">
        <v>0.34375</v>
      </c>
      <c r="Q2240" s="103"/>
      <c r="S2240" s="102" t="s">
        <v>433</v>
      </c>
      <c r="T2240" s="102" t="s">
        <v>62</v>
      </c>
      <c r="U2240" s="102" t="s">
        <v>432</v>
      </c>
    </row>
    <row r="2241" spans="2:21">
      <c r="B2241" s="65">
        <v>45853</v>
      </c>
      <c r="C2241" s="102">
        <v>404</v>
      </c>
      <c r="D2241" s="66" t="s">
        <v>474</v>
      </c>
      <c r="F2241" s="102" t="s">
        <v>109</v>
      </c>
      <c r="I2241" s="66" t="s">
        <v>432</v>
      </c>
      <c r="J2241" s="103">
        <v>0.34375</v>
      </c>
      <c r="K2241" s="103"/>
      <c r="M2241" s="103">
        <v>1.041666666666667E-2</v>
      </c>
      <c r="O2241" s="103">
        <v>0.35416666666666669</v>
      </c>
      <c r="Q2241" s="103"/>
      <c r="S2241" s="102" t="s">
        <v>433</v>
      </c>
      <c r="T2241" s="102" t="s">
        <v>62</v>
      </c>
      <c r="U2241" s="102" t="s">
        <v>432</v>
      </c>
    </row>
    <row r="2242" spans="2:21">
      <c r="B2242" s="65">
        <v>45854</v>
      </c>
      <c r="C2242" s="102">
        <v>404</v>
      </c>
      <c r="D2242" s="66" t="s">
        <v>448</v>
      </c>
      <c r="F2242" s="102" t="s">
        <v>66</v>
      </c>
      <c r="I2242" s="66" t="s">
        <v>432</v>
      </c>
      <c r="J2242" s="103"/>
      <c r="K2242" s="103"/>
      <c r="O2242" s="103">
        <v>4.1666666666666657E-2</v>
      </c>
      <c r="P2242" s="103">
        <v>4.1666666666666657E-2</v>
      </c>
      <c r="Q2242" s="103"/>
      <c r="S2242" s="102" t="s">
        <v>433</v>
      </c>
      <c r="T2242" s="102" t="s">
        <v>48</v>
      </c>
      <c r="U2242" s="102" t="s">
        <v>432</v>
      </c>
    </row>
    <row r="2243" spans="2:21">
      <c r="B2243" s="65">
        <v>45854</v>
      </c>
      <c r="C2243" s="102">
        <v>404</v>
      </c>
      <c r="D2243" s="66" t="s">
        <v>469</v>
      </c>
      <c r="F2243" s="102" t="s">
        <v>102</v>
      </c>
      <c r="I2243" s="66" t="s">
        <v>432</v>
      </c>
      <c r="J2243" s="103"/>
      <c r="K2243" s="103"/>
      <c r="O2243" s="103">
        <v>0.33333333333333331</v>
      </c>
      <c r="P2243" s="103">
        <v>0.33333333333333331</v>
      </c>
      <c r="Q2243" s="103"/>
      <c r="S2243" s="102" t="s">
        <v>433</v>
      </c>
      <c r="T2243" s="102" t="s">
        <v>53</v>
      </c>
      <c r="U2243" s="102" t="s">
        <v>432</v>
      </c>
    </row>
    <row r="2244" spans="2:21">
      <c r="B2244" s="65">
        <v>45854</v>
      </c>
      <c r="C2244" s="102">
        <v>404</v>
      </c>
      <c r="D2244" s="66" t="s">
        <v>439</v>
      </c>
      <c r="F2244" s="102" t="s">
        <v>54</v>
      </c>
      <c r="I2244" s="66" t="s">
        <v>432</v>
      </c>
      <c r="J2244" s="103"/>
      <c r="K2244" s="103"/>
      <c r="O2244" s="103">
        <v>0.33333333333333331</v>
      </c>
      <c r="Q2244" s="103">
        <v>0.33333333333333331</v>
      </c>
      <c r="S2244" s="102" t="s">
        <v>433</v>
      </c>
      <c r="T2244" s="102" t="s">
        <v>22</v>
      </c>
      <c r="U2244" s="102" t="s">
        <v>432</v>
      </c>
    </row>
    <row r="2245" spans="2:21">
      <c r="B2245" s="65">
        <v>45854</v>
      </c>
      <c r="C2245" s="102">
        <v>404</v>
      </c>
      <c r="D2245" s="66" t="s">
        <v>460</v>
      </c>
      <c r="F2245" s="102" t="s">
        <v>87</v>
      </c>
      <c r="I2245" s="66" t="s">
        <v>432</v>
      </c>
      <c r="K2245" s="103"/>
      <c r="O2245" s="103">
        <v>0.33333333333333331</v>
      </c>
      <c r="P2245" s="103">
        <v>0.33333333333333331</v>
      </c>
      <c r="Q2245" s="103"/>
      <c r="S2245" s="102" t="s">
        <v>433</v>
      </c>
      <c r="T2245" s="102" t="s">
        <v>48</v>
      </c>
      <c r="U2245" s="102" t="s">
        <v>432</v>
      </c>
    </row>
    <row r="2246" spans="2:21">
      <c r="B2246" s="65">
        <v>45854</v>
      </c>
      <c r="C2246" s="102">
        <v>404</v>
      </c>
      <c r="D2246" s="66" t="s">
        <v>473</v>
      </c>
      <c r="F2246" s="102" t="s">
        <v>108</v>
      </c>
      <c r="I2246" s="66" t="s">
        <v>432</v>
      </c>
      <c r="K2246" s="103"/>
      <c r="O2246" s="103">
        <v>4.1666666666666657E-2</v>
      </c>
      <c r="Q2246" s="103"/>
      <c r="R2246" s="103">
        <v>4.1666666666666657E-2</v>
      </c>
      <c r="S2246" s="102" t="s">
        <v>433</v>
      </c>
      <c r="T2246" s="102" t="s">
        <v>263</v>
      </c>
      <c r="U2246" s="102" t="s">
        <v>432</v>
      </c>
    </row>
    <row r="2247" spans="2:21">
      <c r="B2247" s="65">
        <v>45854</v>
      </c>
      <c r="C2247" s="102">
        <v>404</v>
      </c>
      <c r="D2247" s="66" t="s">
        <v>467</v>
      </c>
      <c r="F2247" s="102" t="s">
        <v>99</v>
      </c>
      <c r="I2247" s="66" t="s">
        <v>432</v>
      </c>
      <c r="K2247" s="103"/>
      <c r="O2247" s="103">
        <v>4.1666666666666657E-2</v>
      </c>
      <c r="Q2247" s="103"/>
      <c r="R2247" s="103">
        <v>4.1666666666666657E-2</v>
      </c>
      <c r="S2247" s="102" t="s">
        <v>433</v>
      </c>
      <c r="T2247" s="102" t="s">
        <v>263</v>
      </c>
      <c r="U2247" s="102" t="s">
        <v>432</v>
      </c>
    </row>
    <row r="2248" spans="2:21">
      <c r="B2248" s="65">
        <v>45854</v>
      </c>
      <c r="C2248" s="102">
        <v>404</v>
      </c>
      <c r="D2248" s="66" t="s">
        <v>436</v>
      </c>
      <c r="F2248" s="102" t="s">
        <v>50</v>
      </c>
      <c r="I2248" s="66" t="s">
        <v>432</v>
      </c>
      <c r="K2248" s="103"/>
      <c r="O2248" s="103">
        <v>4.1666666666666657E-2</v>
      </c>
      <c r="Q2248" s="103"/>
      <c r="R2248" s="103">
        <v>4.1666666666666657E-2</v>
      </c>
      <c r="S2248" s="102" t="s">
        <v>433</v>
      </c>
      <c r="T2248" s="102" t="s">
        <v>263</v>
      </c>
      <c r="U2248" s="102" t="s">
        <v>432</v>
      </c>
    </row>
    <row r="2249" spans="2:21">
      <c r="B2249" s="65">
        <v>45854</v>
      </c>
      <c r="C2249" s="102">
        <v>404</v>
      </c>
      <c r="D2249" s="66" t="s">
        <v>457</v>
      </c>
      <c r="F2249" s="102" t="s">
        <v>82</v>
      </c>
      <c r="I2249" s="66" t="s">
        <v>432</v>
      </c>
      <c r="K2249" s="103"/>
      <c r="O2249" s="103">
        <v>4.1666666666666657E-2</v>
      </c>
      <c r="Q2249" s="103"/>
      <c r="R2249" s="103">
        <v>4.1666666666666657E-2</v>
      </c>
      <c r="S2249" s="102" t="s">
        <v>433</v>
      </c>
      <c r="T2249" s="102" t="s">
        <v>263</v>
      </c>
      <c r="U2249" s="102" t="s">
        <v>432</v>
      </c>
    </row>
    <row r="2250" spans="2:21">
      <c r="B2250" s="65">
        <v>45854</v>
      </c>
      <c r="C2250" s="102">
        <v>404</v>
      </c>
      <c r="D2250" s="66" t="s">
        <v>461</v>
      </c>
      <c r="F2250" s="102" t="s">
        <v>88</v>
      </c>
      <c r="I2250" s="66" t="s">
        <v>432</v>
      </c>
      <c r="J2250" s="103"/>
      <c r="K2250" s="103"/>
      <c r="M2250" s="103"/>
      <c r="O2250" s="103">
        <v>4.1666666666666657E-2</v>
      </c>
      <c r="Q2250" s="103"/>
      <c r="R2250" s="103">
        <v>4.1666666666666657E-2</v>
      </c>
      <c r="S2250" s="102" t="s">
        <v>433</v>
      </c>
      <c r="T2250" s="102" t="s">
        <v>263</v>
      </c>
      <c r="U2250" s="102" t="s">
        <v>432</v>
      </c>
    </row>
    <row r="2251" spans="2:21">
      <c r="B2251" s="65">
        <v>45854</v>
      </c>
      <c r="C2251" s="102">
        <v>404</v>
      </c>
      <c r="D2251" s="66" t="s">
        <v>470</v>
      </c>
      <c r="F2251" s="102" t="s">
        <v>103</v>
      </c>
      <c r="I2251" s="66" t="s">
        <v>432</v>
      </c>
      <c r="J2251" s="103"/>
      <c r="K2251" s="103"/>
      <c r="M2251" s="103"/>
      <c r="O2251" s="103">
        <v>4.1666666666666657E-2</v>
      </c>
      <c r="Q2251" s="103"/>
      <c r="R2251" s="103">
        <v>4.1666666666666657E-2</v>
      </c>
      <c r="S2251" s="102" t="s">
        <v>433</v>
      </c>
      <c r="T2251" s="102" t="s">
        <v>263</v>
      </c>
      <c r="U2251" s="102" t="s">
        <v>432</v>
      </c>
    </row>
    <row r="2252" spans="2:21">
      <c r="B2252" s="65">
        <v>45854</v>
      </c>
      <c r="C2252" s="102">
        <v>404</v>
      </c>
      <c r="D2252" s="66" t="s">
        <v>462</v>
      </c>
      <c r="F2252" s="102" t="s">
        <v>89</v>
      </c>
      <c r="I2252" s="66" t="s">
        <v>432</v>
      </c>
      <c r="J2252" s="103"/>
      <c r="K2252" s="103"/>
      <c r="M2252" s="103"/>
      <c r="O2252" s="103">
        <v>4.1666666666666657E-2</v>
      </c>
      <c r="Q2252" s="103"/>
      <c r="R2252" s="103">
        <v>4.1666666666666657E-2</v>
      </c>
      <c r="S2252" s="102" t="s">
        <v>433</v>
      </c>
      <c r="T2252" s="102" t="s">
        <v>263</v>
      </c>
      <c r="U2252" s="102" t="s">
        <v>432</v>
      </c>
    </row>
    <row r="2253" spans="2:21">
      <c r="B2253" s="65">
        <v>45854</v>
      </c>
      <c r="C2253" s="102">
        <v>404</v>
      </c>
      <c r="D2253" s="66" t="s">
        <v>447</v>
      </c>
      <c r="F2253" s="102" t="s">
        <v>65</v>
      </c>
      <c r="I2253" s="66" t="s">
        <v>432</v>
      </c>
      <c r="J2253" s="103"/>
      <c r="K2253" s="103"/>
      <c r="M2253" s="103"/>
      <c r="O2253" s="103">
        <v>4.1666666666666657E-2</v>
      </c>
      <c r="Q2253" s="103"/>
      <c r="R2253" s="103">
        <v>4.1666666666666657E-2</v>
      </c>
      <c r="S2253" s="102" t="s">
        <v>433</v>
      </c>
      <c r="T2253" s="102" t="s">
        <v>263</v>
      </c>
      <c r="U2253" s="102" t="s">
        <v>432</v>
      </c>
    </row>
    <row r="2254" spans="2:21">
      <c r="B2254" s="65">
        <v>45854</v>
      </c>
      <c r="C2254" s="102">
        <v>404</v>
      </c>
      <c r="D2254" s="66" t="s">
        <v>454</v>
      </c>
      <c r="F2254" s="102" t="s">
        <v>77</v>
      </c>
      <c r="I2254" s="66" t="s">
        <v>432</v>
      </c>
      <c r="J2254" s="103"/>
      <c r="K2254" s="103"/>
      <c r="M2254" s="103"/>
      <c r="O2254" s="103">
        <v>4.1666666666666657E-2</v>
      </c>
      <c r="Q2254" s="103"/>
      <c r="R2254" s="103">
        <v>4.1666666666666657E-2</v>
      </c>
      <c r="S2254" s="102" t="s">
        <v>433</v>
      </c>
      <c r="T2254" s="102" t="s">
        <v>263</v>
      </c>
      <c r="U2254" s="102" t="s">
        <v>432</v>
      </c>
    </row>
    <row r="2255" spans="2:21">
      <c r="B2255" s="65">
        <v>45854</v>
      </c>
      <c r="C2255" s="102">
        <v>404</v>
      </c>
      <c r="D2255" s="66" t="s">
        <v>455</v>
      </c>
      <c r="F2255" s="102" t="s">
        <v>78</v>
      </c>
      <c r="I2255" s="66" t="s">
        <v>432</v>
      </c>
      <c r="J2255" s="103"/>
      <c r="K2255" s="103"/>
      <c r="M2255" s="103"/>
      <c r="O2255" s="103">
        <v>4.1666666666666657E-2</v>
      </c>
      <c r="Q2255" s="103"/>
      <c r="R2255" s="103">
        <v>4.1666666666666657E-2</v>
      </c>
      <c r="S2255" s="102" t="s">
        <v>433</v>
      </c>
      <c r="T2255" s="102" t="s">
        <v>263</v>
      </c>
      <c r="U2255" s="102" t="s">
        <v>432</v>
      </c>
    </row>
    <row r="2256" spans="2:21">
      <c r="B2256" s="65">
        <v>45854</v>
      </c>
      <c r="C2256" s="102">
        <v>404</v>
      </c>
      <c r="D2256" s="66" t="s">
        <v>449</v>
      </c>
      <c r="F2256" s="102" t="s">
        <v>68</v>
      </c>
      <c r="I2256" s="66" t="s">
        <v>432</v>
      </c>
      <c r="K2256" s="103"/>
      <c r="O2256" s="103">
        <v>4.1666666666666657E-2</v>
      </c>
      <c r="R2256" s="103">
        <v>4.1666666666666657E-2</v>
      </c>
      <c r="S2256" s="102" t="s">
        <v>433</v>
      </c>
      <c r="T2256" s="102" t="s">
        <v>263</v>
      </c>
      <c r="U2256" s="102" t="s">
        <v>432</v>
      </c>
    </row>
    <row r="2257" spans="2:21">
      <c r="B2257" s="65">
        <v>45854</v>
      </c>
      <c r="C2257" s="102">
        <v>404</v>
      </c>
      <c r="D2257" s="66" t="s">
        <v>438</v>
      </c>
      <c r="F2257" s="102" t="s">
        <v>52</v>
      </c>
      <c r="I2257" s="66" t="s">
        <v>432</v>
      </c>
      <c r="K2257" s="103"/>
      <c r="O2257" s="103">
        <v>4.1666666666666657E-2</v>
      </c>
      <c r="R2257" s="103">
        <v>4.1666666666666657E-2</v>
      </c>
      <c r="S2257" s="102" t="s">
        <v>433</v>
      </c>
      <c r="T2257" s="102" t="s">
        <v>263</v>
      </c>
      <c r="U2257" s="102" t="s">
        <v>432</v>
      </c>
    </row>
    <row r="2258" spans="2:21">
      <c r="B2258" s="65">
        <v>45854</v>
      </c>
      <c r="C2258" s="102">
        <v>404</v>
      </c>
      <c r="D2258" s="66" t="s">
        <v>450</v>
      </c>
      <c r="F2258" s="102" t="s">
        <v>69</v>
      </c>
      <c r="I2258" s="66" t="s">
        <v>432</v>
      </c>
      <c r="J2258" s="103"/>
      <c r="K2258" s="103"/>
      <c r="O2258" s="103">
        <v>4.1666666666666657E-2</v>
      </c>
      <c r="R2258" s="103">
        <v>4.1666666666666657E-2</v>
      </c>
      <c r="S2258" s="102" t="s">
        <v>433</v>
      </c>
      <c r="T2258" s="102" t="s">
        <v>263</v>
      </c>
      <c r="U2258" s="102" t="s">
        <v>432</v>
      </c>
    </row>
    <row r="2259" spans="2:21">
      <c r="B2259" s="65">
        <v>45854</v>
      </c>
      <c r="C2259" s="102">
        <v>404</v>
      </c>
      <c r="D2259" s="66" t="s">
        <v>442</v>
      </c>
      <c r="F2259" s="102" t="s">
        <v>57</v>
      </c>
      <c r="I2259" s="66" t="s">
        <v>432</v>
      </c>
      <c r="J2259" s="103"/>
      <c r="K2259" s="103"/>
      <c r="O2259" s="103">
        <v>4.1666666666666657E-2</v>
      </c>
      <c r="R2259" s="103">
        <v>4.1666666666666657E-2</v>
      </c>
      <c r="S2259" s="102" t="s">
        <v>433</v>
      </c>
      <c r="T2259" s="102" t="s">
        <v>263</v>
      </c>
      <c r="U2259" s="102" t="s">
        <v>432</v>
      </c>
    </row>
    <row r="2260" spans="2:21">
      <c r="B2260" s="65">
        <v>45854</v>
      </c>
      <c r="C2260" s="102">
        <v>5400258197</v>
      </c>
      <c r="D2260" s="66" t="s">
        <v>471</v>
      </c>
      <c r="F2260" s="102" t="s">
        <v>105</v>
      </c>
      <c r="I2260" s="66" t="s">
        <v>432</v>
      </c>
      <c r="J2260" s="103"/>
      <c r="K2260" s="103">
        <v>0.33333333333333331</v>
      </c>
      <c r="O2260" s="103">
        <v>0.33333333333333331</v>
      </c>
      <c r="S2260" s="102" t="s">
        <v>433</v>
      </c>
      <c r="T2260" s="102" t="s">
        <v>293</v>
      </c>
      <c r="U2260" s="102" t="s">
        <v>432</v>
      </c>
    </row>
    <row r="2261" spans="2:21">
      <c r="B2261" s="65">
        <v>45854</v>
      </c>
      <c r="C2261" s="102">
        <v>5400258197</v>
      </c>
      <c r="D2261" s="66" t="s">
        <v>492</v>
      </c>
      <c r="F2261" s="102" t="s">
        <v>264</v>
      </c>
      <c r="I2261" s="66" t="s">
        <v>432</v>
      </c>
      <c r="J2261" s="103"/>
      <c r="K2261" s="103">
        <v>0.33333333333333331</v>
      </c>
      <c r="O2261" s="103">
        <v>0.33333333333333331</v>
      </c>
      <c r="S2261" s="102" t="s">
        <v>433</v>
      </c>
      <c r="T2261" s="102" t="s">
        <v>293</v>
      </c>
      <c r="U2261" s="102" t="s">
        <v>432</v>
      </c>
    </row>
    <row r="2262" spans="2:21">
      <c r="B2262" s="65">
        <v>45854</v>
      </c>
      <c r="C2262" s="102">
        <v>5400258095</v>
      </c>
      <c r="D2262" s="66" t="s">
        <v>451</v>
      </c>
      <c r="F2262" s="102" t="s">
        <v>72</v>
      </c>
      <c r="I2262" s="66" t="s">
        <v>432</v>
      </c>
      <c r="J2262" s="103"/>
      <c r="K2262" s="103">
        <v>0.33333333333333331</v>
      </c>
      <c r="O2262" s="103">
        <v>0.33333333333333331</v>
      </c>
      <c r="S2262" s="102" t="s">
        <v>433</v>
      </c>
      <c r="T2262" s="102" t="s">
        <v>290</v>
      </c>
      <c r="U2262" s="102" t="s">
        <v>432</v>
      </c>
    </row>
    <row r="2263" spans="2:21">
      <c r="B2263" s="65">
        <v>45854</v>
      </c>
      <c r="C2263" s="102">
        <v>5400258095</v>
      </c>
      <c r="D2263" s="66" t="s">
        <v>452</v>
      </c>
      <c r="F2263" s="102" t="s">
        <v>73</v>
      </c>
      <c r="I2263" s="66" t="s">
        <v>432</v>
      </c>
      <c r="J2263" s="103"/>
      <c r="K2263" s="103">
        <v>0.33333333333333331</v>
      </c>
      <c r="O2263" s="103">
        <v>0.33333333333333331</v>
      </c>
      <c r="S2263" s="102" t="s">
        <v>433</v>
      </c>
      <c r="T2263" s="102" t="s">
        <v>290</v>
      </c>
      <c r="U2263" s="102" t="s">
        <v>432</v>
      </c>
    </row>
    <row r="2264" spans="2:21">
      <c r="B2264" s="65">
        <v>45854</v>
      </c>
      <c r="C2264" s="102">
        <v>5400257234</v>
      </c>
      <c r="D2264" s="66" t="s">
        <v>443</v>
      </c>
      <c r="F2264" s="102" t="s">
        <v>58</v>
      </c>
      <c r="I2264" s="66" t="s">
        <v>432</v>
      </c>
      <c r="J2264" s="103"/>
      <c r="K2264" s="103">
        <v>0.33333333333333331</v>
      </c>
      <c r="O2264" s="103">
        <v>0.33333333333333331</v>
      </c>
      <c r="S2264" s="102" t="s">
        <v>433</v>
      </c>
      <c r="T2264" s="102" t="s">
        <v>265</v>
      </c>
      <c r="U2264" s="102" t="s">
        <v>432</v>
      </c>
    </row>
    <row r="2265" spans="2:21">
      <c r="B2265" s="65">
        <v>45854</v>
      </c>
      <c r="C2265" s="102">
        <v>5400257234</v>
      </c>
      <c r="D2265" s="66" t="s">
        <v>464</v>
      </c>
      <c r="F2265" s="102" t="s">
        <v>94</v>
      </c>
      <c r="I2265" s="66" t="s">
        <v>432</v>
      </c>
      <c r="J2265" s="103"/>
      <c r="K2265" s="103">
        <v>0.33333333333333331</v>
      </c>
      <c r="O2265" s="103">
        <v>0.33333333333333331</v>
      </c>
      <c r="S2265" s="102" t="s">
        <v>433</v>
      </c>
      <c r="T2265" s="102" t="s">
        <v>265</v>
      </c>
      <c r="U2265" s="102" t="s">
        <v>432</v>
      </c>
    </row>
    <row r="2266" spans="2:21">
      <c r="B2266" s="65">
        <v>45854</v>
      </c>
      <c r="C2266" s="102">
        <v>5400257239</v>
      </c>
      <c r="D2266" s="66" t="s">
        <v>447</v>
      </c>
      <c r="F2266" s="102" t="s">
        <v>65</v>
      </c>
      <c r="I2266" s="66" t="s">
        <v>432</v>
      </c>
      <c r="J2266" s="103"/>
      <c r="K2266" s="103">
        <v>0.29166666666666669</v>
      </c>
      <c r="O2266" s="103">
        <v>0.29166666666666669</v>
      </c>
      <c r="S2266" s="102" t="s">
        <v>433</v>
      </c>
      <c r="T2266" s="102" t="s">
        <v>258</v>
      </c>
      <c r="U2266" s="102" t="s">
        <v>432</v>
      </c>
    </row>
    <row r="2267" spans="2:21">
      <c r="B2267" s="65">
        <v>45854</v>
      </c>
      <c r="C2267" s="102">
        <v>5400257239</v>
      </c>
      <c r="D2267" s="66" t="s">
        <v>448</v>
      </c>
      <c r="F2267" s="102" t="s">
        <v>66</v>
      </c>
      <c r="I2267" s="66" t="s">
        <v>432</v>
      </c>
      <c r="J2267" s="103"/>
      <c r="K2267" s="103">
        <v>0.29166666666666669</v>
      </c>
      <c r="O2267" s="103">
        <v>0.29166666666666669</v>
      </c>
      <c r="S2267" s="102" t="s">
        <v>433</v>
      </c>
      <c r="T2267" s="102" t="s">
        <v>258</v>
      </c>
      <c r="U2267" s="102" t="s">
        <v>432</v>
      </c>
    </row>
    <row r="2268" spans="2:21">
      <c r="B2268" s="65">
        <v>45854</v>
      </c>
      <c r="C2268" s="102">
        <v>5400256074</v>
      </c>
      <c r="D2268" s="66" t="s">
        <v>453</v>
      </c>
      <c r="F2268" s="102" t="s">
        <v>75</v>
      </c>
      <c r="I2268" s="66" t="s">
        <v>432</v>
      </c>
      <c r="J2268" s="103"/>
      <c r="K2268" s="103">
        <v>0.33333333333333331</v>
      </c>
      <c r="O2268" s="103">
        <v>0.33333333333333331</v>
      </c>
      <c r="S2268" s="102" t="s">
        <v>433</v>
      </c>
      <c r="T2268" s="102" t="s">
        <v>239</v>
      </c>
      <c r="U2268" s="102" t="s">
        <v>432</v>
      </c>
    </row>
    <row r="2269" spans="2:21">
      <c r="B2269" s="65">
        <v>45854</v>
      </c>
      <c r="C2269" s="102">
        <v>5400256074</v>
      </c>
      <c r="D2269" s="66" t="s">
        <v>479</v>
      </c>
      <c r="F2269" s="102" t="s">
        <v>115</v>
      </c>
      <c r="I2269" s="66" t="s">
        <v>432</v>
      </c>
      <c r="J2269" s="103"/>
      <c r="K2269" s="103">
        <v>0.33333333333333331</v>
      </c>
      <c r="O2269" s="103">
        <v>0.33333333333333331</v>
      </c>
      <c r="S2269" s="102" t="s">
        <v>433</v>
      </c>
      <c r="T2269" s="102" t="s">
        <v>239</v>
      </c>
      <c r="U2269" s="102" t="s">
        <v>432</v>
      </c>
    </row>
    <row r="2270" spans="2:21">
      <c r="B2270" s="65">
        <v>45854</v>
      </c>
      <c r="C2270" s="102">
        <v>5400256987</v>
      </c>
      <c r="D2270" s="66" t="s">
        <v>442</v>
      </c>
      <c r="F2270" s="102" t="s">
        <v>57</v>
      </c>
      <c r="I2270" s="66" t="s">
        <v>432</v>
      </c>
      <c r="J2270" s="103"/>
      <c r="K2270" s="103">
        <v>0.29166666666666669</v>
      </c>
      <c r="O2270" s="103">
        <v>0.29166666666666669</v>
      </c>
      <c r="S2270" s="102" t="s">
        <v>433</v>
      </c>
      <c r="T2270" s="102" t="s">
        <v>285</v>
      </c>
      <c r="U2270" s="102" t="s">
        <v>432</v>
      </c>
    </row>
    <row r="2271" spans="2:21">
      <c r="B2271" s="65">
        <v>45854</v>
      </c>
      <c r="C2271" s="102">
        <v>5400256987</v>
      </c>
      <c r="D2271" s="66" t="s">
        <v>438</v>
      </c>
      <c r="F2271" s="102" t="s">
        <v>52</v>
      </c>
      <c r="I2271" s="66" t="s">
        <v>432</v>
      </c>
      <c r="J2271" s="103"/>
      <c r="K2271" s="103">
        <v>0.29166666666666669</v>
      </c>
      <c r="O2271" s="103">
        <v>0.29166666666666669</v>
      </c>
      <c r="S2271" s="102" t="s">
        <v>433</v>
      </c>
      <c r="T2271" s="102" t="s">
        <v>285</v>
      </c>
      <c r="U2271" s="102" t="s">
        <v>432</v>
      </c>
    </row>
    <row r="2272" spans="2:21">
      <c r="B2272" s="65">
        <v>45854</v>
      </c>
      <c r="C2272" s="102">
        <v>5400261041</v>
      </c>
      <c r="D2272" s="66" t="s">
        <v>462</v>
      </c>
      <c r="F2272" s="102" t="s">
        <v>89</v>
      </c>
      <c r="I2272" s="66" t="s">
        <v>432</v>
      </c>
      <c r="J2272" s="103"/>
      <c r="K2272" s="103">
        <v>0.29166666666666669</v>
      </c>
      <c r="O2272" s="103">
        <v>0.29166666666666669</v>
      </c>
      <c r="S2272" s="102" t="s">
        <v>433</v>
      </c>
      <c r="T2272" s="102" t="s">
        <v>257</v>
      </c>
      <c r="U2272" s="102" t="s">
        <v>432</v>
      </c>
    </row>
    <row r="2273" spans="2:21">
      <c r="B2273" s="65">
        <v>45854</v>
      </c>
      <c r="C2273" s="102">
        <v>5400257239</v>
      </c>
      <c r="D2273" s="66" t="s">
        <v>445</v>
      </c>
      <c r="F2273" s="102" t="s">
        <v>63</v>
      </c>
      <c r="I2273" s="66" t="s">
        <v>432</v>
      </c>
      <c r="K2273" s="103">
        <v>0.33333333333333331</v>
      </c>
      <c r="O2273" s="103">
        <v>0.33333333333333331</v>
      </c>
      <c r="S2273" s="102" t="s">
        <v>433</v>
      </c>
      <c r="T2273" s="102" t="s">
        <v>258</v>
      </c>
      <c r="U2273" s="102" t="s">
        <v>432</v>
      </c>
    </row>
    <row r="2274" spans="2:21">
      <c r="B2274" s="65">
        <v>45854</v>
      </c>
      <c r="C2274" s="102">
        <v>5400257239</v>
      </c>
      <c r="D2274" s="66" t="s">
        <v>446</v>
      </c>
      <c r="F2274" s="102" t="s">
        <v>64</v>
      </c>
      <c r="I2274" s="66" t="s">
        <v>432</v>
      </c>
      <c r="K2274" s="103">
        <v>0.33333333333333331</v>
      </c>
      <c r="O2274" s="103">
        <v>0.33333333333333331</v>
      </c>
      <c r="S2274" s="102" t="s">
        <v>433</v>
      </c>
      <c r="T2274" s="102" t="s">
        <v>258</v>
      </c>
      <c r="U2274" s="102" t="s">
        <v>432</v>
      </c>
    </row>
    <row r="2275" spans="2:21">
      <c r="B2275" s="65">
        <v>45854</v>
      </c>
      <c r="C2275" s="102">
        <v>5400258412</v>
      </c>
      <c r="D2275" s="66" t="s">
        <v>454</v>
      </c>
      <c r="F2275" s="102" t="s">
        <v>77</v>
      </c>
      <c r="I2275" s="66" t="s">
        <v>432</v>
      </c>
      <c r="K2275" s="103">
        <v>0.29166666666666669</v>
      </c>
      <c r="O2275" s="103">
        <v>0.29166666666666669</v>
      </c>
      <c r="S2275" s="102" t="s">
        <v>433</v>
      </c>
      <c r="T2275" s="102" t="s">
        <v>302</v>
      </c>
      <c r="U2275" s="102" t="s">
        <v>432</v>
      </c>
    </row>
    <row r="2276" spans="2:21">
      <c r="B2276" s="65">
        <v>45854</v>
      </c>
      <c r="C2276" s="102">
        <v>5400258412</v>
      </c>
      <c r="D2276" s="66" t="s">
        <v>455</v>
      </c>
      <c r="F2276" s="102" t="s">
        <v>78</v>
      </c>
      <c r="I2276" s="66" t="s">
        <v>432</v>
      </c>
      <c r="K2276" s="103">
        <v>0.29166666666666669</v>
      </c>
      <c r="O2276" s="103">
        <v>0.29166666666666669</v>
      </c>
      <c r="S2276" s="102" t="s">
        <v>433</v>
      </c>
      <c r="T2276" s="102" t="s">
        <v>302</v>
      </c>
      <c r="U2276" s="102" t="s">
        <v>432</v>
      </c>
    </row>
    <row r="2277" spans="2:21">
      <c r="B2277" s="65">
        <v>45854</v>
      </c>
      <c r="C2277" s="102">
        <v>5400250282</v>
      </c>
      <c r="D2277" s="66" t="s">
        <v>485</v>
      </c>
      <c r="F2277" s="102" t="s">
        <v>155</v>
      </c>
      <c r="I2277" s="66" t="s">
        <v>432</v>
      </c>
      <c r="J2277" s="103"/>
      <c r="K2277" s="103">
        <v>0.33333333333333331</v>
      </c>
      <c r="O2277" s="103">
        <v>0.33333333333333331</v>
      </c>
      <c r="S2277" s="102" t="s">
        <v>433</v>
      </c>
      <c r="T2277" s="102" t="s">
        <v>237</v>
      </c>
      <c r="U2277" s="102" t="s">
        <v>432</v>
      </c>
    </row>
    <row r="2278" spans="2:21">
      <c r="B2278" s="65">
        <v>45854</v>
      </c>
      <c r="C2278" s="102">
        <v>5400250282</v>
      </c>
      <c r="D2278" s="66" t="s">
        <v>458</v>
      </c>
      <c r="F2278" s="102" t="s">
        <v>84</v>
      </c>
      <c r="I2278" s="66" t="s">
        <v>432</v>
      </c>
      <c r="J2278" s="103"/>
      <c r="K2278" s="103">
        <v>0.33333333333333331</v>
      </c>
      <c r="O2278" s="103">
        <v>0.33333333333333331</v>
      </c>
      <c r="S2278" s="102" t="s">
        <v>433</v>
      </c>
      <c r="T2278" s="102" t="s">
        <v>237</v>
      </c>
      <c r="U2278" s="102" t="s">
        <v>432</v>
      </c>
    </row>
    <row r="2279" spans="2:21">
      <c r="B2279" s="65">
        <v>45854</v>
      </c>
      <c r="C2279" s="102">
        <v>5400243313</v>
      </c>
      <c r="D2279" s="66" t="s">
        <v>457</v>
      </c>
      <c r="F2279" s="102" t="s">
        <v>82</v>
      </c>
      <c r="I2279" s="66" t="s">
        <v>432</v>
      </c>
      <c r="J2279" s="103"/>
      <c r="K2279" s="103">
        <v>0.29166666666666669</v>
      </c>
      <c r="O2279" s="103">
        <v>0.29166666666666669</v>
      </c>
      <c r="S2279" s="102" t="s">
        <v>433</v>
      </c>
      <c r="T2279" s="102" t="s">
        <v>145</v>
      </c>
      <c r="U2279" s="102" t="s">
        <v>432</v>
      </c>
    </row>
    <row r="2280" spans="2:21">
      <c r="B2280" s="65">
        <v>45854</v>
      </c>
      <c r="C2280" s="102">
        <v>5400243313</v>
      </c>
      <c r="D2280" s="66" t="s">
        <v>461</v>
      </c>
      <c r="F2280" s="102" t="s">
        <v>88</v>
      </c>
      <c r="I2280" s="66" t="s">
        <v>432</v>
      </c>
      <c r="J2280" s="103"/>
      <c r="K2280" s="103">
        <v>0.29166666666666669</v>
      </c>
      <c r="O2280" s="103">
        <v>0.29166666666666669</v>
      </c>
      <c r="S2280" s="102" t="s">
        <v>433</v>
      </c>
      <c r="T2280" s="102" t="s">
        <v>145</v>
      </c>
      <c r="U2280" s="102" t="s">
        <v>432</v>
      </c>
    </row>
    <row r="2281" spans="2:21">
      <c r="B2281" s="65">
        <v>45854</v>
      </c>
      <c r="C2281" s="102">
        <v>5400258563</v>
      </c>
      <c r="D2281" s="66" t="s">
        <v>444</v>
      </c>
      <c r="F2281" s="102" t="s">
        <v>59</v>
      </c>
      <c r="I2281" s="66" t="s">
        <v>432</v>
      </c>
      <c r="J2281" s="103"/>
      <c r="K2281" s="103">
        <v>0.33333333333333331</v>
      </c>
      <c r="O2281" s="103">
        <v>0.33333333333333331</v>
      </c>
      <c r="S2281" s="102" t="s">
        <v>433</v>
      </c>
      <c r="T2281" s="102" t="s">
        <v>305</v>
      </c>
      <c r="U2281" s="102" t="s">
        <v>432</v>
      </c>
    </row>
    <row r="2282" spans="2:21">
      <c r="B2282" s="65">
        <v>45854</v>
      </c>
      <c r="C2282" s="102">
        <v>5400258563</v>
      </c>
      <c r="D2282" s="66" t="s">
        <v>434</v>
      </c>
      <c r="F2282" s="102" t="s">
        <v>43</v>
      </c>
      <c r="I2282" s="66" t="s">
        <v>432</v>
      </c>
      <c r="J2282" s="103"/>
      <c r="K2282" s="103">
        <v>0.33333333333333331</v>
      </c>
      <c r="O2282" s="103">
        <v>0.33333333333333331</v>
      </c>
      <c r="S2282" s="102" t="s">
        <v>433</v>
      </c>
      <c r="T2282" s="102" t="s">
        <v>305</v>
      </c>
      <c r="U2282" s="102" t="s">
        <v>432</v>
      </c>
    </row>
    <row r="2283" spans="2:21">
      <c r="B2283" s="65">
        <v>45854</v>
      </c>
      <c r="C2283" s="102">
        <v>5400257240</v>
      </c>
      <c r="D2283" s="66" t="s">
        <v>431</v>
      </c>
      <c r="F2283" s="102" t="s">
        <v>42</v>
      </c>
      <c r="I2283" s="66" t="s">
        <v>432</v>
      </c>
      <c r="J2283" s="103"/>
      <c r="K2283" s="103">
        <v>0.33333333333333331</v>
      </c>
      <c r="O2283" s="103">
        <v>0.33333333333333331</v>
      </c>
      <c r="S2283" s="102" t="s">
        <v>433</v>
      </c>
      <c r="T2283" s="102" t="s">
        <v>261</v>
      </c>
      <c r="U2283" s="102" t="s">
        <v>432</v>
      </c>
    </row>
    <row r="2284" spans="2:21">
      <c r="B2284" s="65">
        <v>45854</v>
      </c>
      <c r="C2284" s="102">
        <v>5400257240</v>
      </c>
      <c r="D2284" s="66" t="s">
        <v>465</v>
      </c>
      <c r="F2284" s="102" t="s">
        <v>96</v>
      </c>
      <c r="I2284" s="66" t="s">
        <v>432</v>
      </c>
      <c r="J2284" s="103"/>
      <c r="K2284" s="103">
        <v>0.33333333333333331</v>
      </c>
      <c r="O2284" s="103">
        <v>0.33333333333333331</v>
      </c>
      <c r="S2284" s="102" t="s">
        <v>433</v>
      </c>
      <c r="T2284" s="102" t="s">
        <v>261</v>
      </c>
      <c r="U2284" s="102" t="s">
        <v>432</v>
      </c>
    </row>
    <row r="2285" spans="2:21">
      <c r="B2285" s="65">
        <v>45854</v>
      </c>
      <c r="C2285" s="102">
        <v>5400257235</v>
      </c>
      <c r="D2285" s="66" t="s">
        <v>467</v>
      </c>
      <c r="F2285" s="102" t="s">
        <v>99</v>
      </c>
      <c r="I2285" s="66" t="s">
        <v>432</v>
      </c>
      <c r="J2285" s="103"/>
      <c r="K2285" s="103">
        <v>8.3333333333333329E-2</v>
      </c>
      <c r="O2285" s="103">
        <v>8.3333333333333329E-2</v>
      </c>
      <c r="S2285" s="102" t="s">
        <v>433</v>
      </c>
      <c r="T2285" s="102" t="s">
        <v>262</v>
      </c>
      <c r="U2285" s="102" t="s">
        <v>432</v>
      </c>
    </row>
    <row r="2286" spans="2:21">
      <c r="B2286" s="65">
        <v>45854</v>
      </c>
      <c r="C2286" s="102">
        <v>5400257235</v>
      </c>
      <c r="D2286" s="66" t="s">
        <v>470</v>
      </c>
      <c r="F2286" s="102" t="s">
        <v>103</v>
      </c>
      <c r="I2286" s="66" t="s">
        <v>432</v>
      </c>
      <c r="J2286" s="103"/>
      <c r="K2286" s="103">
        <v>8.3333333333333329E-2</v>
      </c>
      <c r="O2286" s="103">
        <v>8.3333333333333329E-2</v>
      </c>
      <c r="S2286" s="102" t="s">
        <v>433</v>
      </c>
      <c r="T2286" s="102" t="s">
        <v>262</v>
      </c>
      <c r="U2286" s="102" t="s">
        <v>432</v>
      </c>
    </row>
    <row r="2287" spans="2:21">
      <c r="B2287" s="65">
        <v>45854</v>
      </c>
      <c r="C2287" s="102">
        <v>5400257401</v>
      </c>
      <c r="D2287" s="66" t="s">
        <v>467</v>
      </c>
      <c r="F2287" s="102" t="s">
        <v>99</v>
      </c>
      <c r="I2287" s="66" t="s">
        <v>432</v>
      </c>
      <c r="K2287" s="103">
        <v>0.16666666666666671</v>
      </c>
      <c r="O2287" s="103">
        <v>0.16666666666666671</v>
      </c>
      <c r="S2287" s="102" t="s">
        <v>433</v>
      </c>
      <c r="T2287" s="102" t="s">
        <v>252</v>
      </c>
      <c r="U2287" s="102" t="s">
        <v>432</v>
      </c>
    </row>
    <row r="2288" spans="2:21">
      <c r="B2288" s="65">
        <v>45854</v>
      </c>
      <c r="C2288" s="102">
        <v>5400257401</v>
      </c>
      <c r="D2288" s="66" t="s">
        <v>470</v>
      </c>
      <c r="F2288" s="102" t="s">
        <v>103</v>
      </c>
      <c r="I2288" s="66" t="s">
        <v>432</v>
      </c>
      <c r="K2288" s="103">
        <v>0.16666666666666671</v>
      </c>
      <c r="O2288" s="103">
        <v>0.16666666666666671</v>
      </c>
      <c r="S2288" s="102" t="s">
        <v>433</v>
      </c>
      <c r="T2288" s="102" t="s">
        <v>252</v>
      </c>
      <c r="U2288" s="102" t="s">
        <v>432</v>
      </c>
    </row>
    <row r="2289" spans="2:21">
      <c r="B2289" s="65">
        <v>45854</v>
      </c>
      <c r="C2289" s="102">
        <v>5400257235</v>
      </c>
      <c r="D2289" s="66" t="s">
        <v>467</v>
      </c>
      <c r="F2289" s="102" t="s">
        <v>99</v>
      </c>
      <c r="I2289" s="66" t="s">
        <v>432</v>
      </c>
      <c r="K2289" s="103">
        <v>4.1666666666666657E-2</v>
      </c>
      <c r="O2289" s="103">
        <v>4.1666666666666657E-2</v>
      </c>
      <c r="S2289" s="102" t="s">
        <v>433</v>
      </c>
      <c r="T2289" s="102" t="s">
        <v>262</v>
      </c>
      <c r="U2289" s="102" t="s">
        <v>432</v>
      </c>
    </row>
    <row r="2290" spans="2:21">
      <c r="B2290" s="65">
        <v>45854</v>
      </c>
      <c r="C2290" s="102">
        <v>5400257235</v>
      </c>
      <c r="D2290" s="66" t="s">
        <v>470</v>
      </c>
      <c r="F2290" s="102" t="s">
        <v>103</v>
      </c>
      <c r="I2290" s="66" t="s">
        <v>432</v>
      </c>
      <c r="K2290" s="103">
        <v>4.1666666666666657E-2</v>
      </c>
      <c r="O2290" s="103">
        <v>4.1666666666666657E-2</v>
      </c>
      <c r="S2290" s="102" t="s">
        <v>433</v>
      </c>
      <c r="T2290" s="102" t="s">
        <v>262</v>
      </c>
      <c r="U2290" s="102" t="s">
        <v>432</v>
      </c>
    </row>
    <row r="2291" spans="2:21">
      <c r="B2291" s="65">
        <v>45854</v>
      </c>
      <c r="C2291" s="102">
        <v>5400257237</v>
      </c>
      <c r="D2291" s="66" t="s">
        <v>468</v>
      </c>
      <c r="F2291" s="102" t="s">
        <v>100</v>
      </c>
      <c r="I2291" s="66" t="s">
        <v>432</v>
      </c>
      <c r="J2291" s="103"/>
      <c r="K2291" s="103">
        <v>8.3333333333333329E-2</v>
      </c>
      <c r="O2291" s="103">
        <v>8.3333333333333329E-2</v>
      </c>
      <c r="S2291" s="102" t="s">
        <v>433</v>
      </c>
      <c r="T2291" s="102" t="s">
        <v>260</v>
      </c>
      <c r="U2291" s="102" t="s">
        <v>432</v>
      </c>
    </row>
    <row r="2292" spans="2:21">
      <c r="B2292" s="65">
        <v>45854</v>
      </c>
      <c r="C2292" s="102">
        <v>5400257237</v>
      </c>
      <c r="D2292" s="66" t="s">
        <v>472</v>
      </c>
      <c r="F2292" s="102" t="s">
        <v>107</v>
      </c>
      <c r="I2292" s="66" t="s">
        <v>432</v>
      </c>
      <c r="J2292" s="103"/>
      <c r="K2292" s="103">
        <v>8.3333333333333329E-2</v>
      </c>
      <c r="O2292" s="103">
        <v>8.3333333333333329E-2</v>
      </c>
      <c r="S2292" s="102" t="s">
        <v>433</v>
      </c>
      <c r="T2292" s="102" t="s">
        <v>260</v>
      </c>
      <c r="U2292" s="102" t="s">
        <v>432</v>
      </c>
    </row>
    <row r="2293" spans="2:21">
      <c r="B2293" s="65">
        <v>45854</v>
      </c>
      <c r="C2293" s="102">
        <v>5400257401</v>
      </c>
      <c r="D2293" s="66" t="s">
        <v>468</v>
      </c>
      <c r="F2293" s="102" t="s">
        <v>100</v>
      </c>
      <c r="I2293" s="66" t="s">
        <v>432</v>
      </c>
      <c r="J2293" s="103"/>
      <c r="K2293" s="103">
        <v>0.16666666666666671</v>
      </c>
      <c r="O2293" s="103">
        <v>0.16666666666666671</v>
      </c>
      <c r="S2293" s="102" t="s">
        <v>433</v>
      </c>
      <c r="T2293" s="102" t="s">
        <v>252</v>
      </c>
      <c r="U2293" s="102" t="s">
        <v>432</v>
      </c>
    </row>
    <row r="2294" spans="2:21">
      <c r="B2294" s="65">
        <v>45854</v>
      </c>
      <c r="C2294" s="102">
        <v>5400257401</v>
      </c>
      <c r="D2294" s="66" t="s">
        <v>472</v>
      </c>
      <c r="F2294" s="102" t="s">
        <v>107</v>
      </c>
      <c r="I2294" s="66" t="s">
        <v>432</v>
      </c>
      <c r="J2294" s="103"/>
      <c r="K2294" s="103">
        <v>4.1666666666666657E-2</v>
      </c>
      <c r="O2294" s="103">
        <v>4.1666666666666657E-2</v>
      </c>
      <c r="P2294" s="103"/>
      <c r="S2294" s="102" t="s">
        <v>433</v>
      </c>
      <c r="T2294" s="102" t="s">
        <v>252</v>
      </c>
      <c r="U2294" s="102" t="s">
        <v>432</v>
      </c>
    </row>
    <row r="2295" spans="2:21">
      <c r="B2295" s="65">
        <v>45854</v>
      </c>
      <c r="C2295" s="102">
        <v>5400257237</v>
      </c>
      <c r="D2295" s="66" t="s">
        <v>468</v>
      </c>
      <c r="F2295" s="102" t="s">
        <v>100</v>
      </c>
      <c r="I2295" s="66" t="s">
        <v>432</v>
      </c>
      <c r="J2295" s="103"/>
      <c r="K2295" s="103">
        <v>8.3333333333333329E-2</v>
      </c>
      <c r="O2295" s="103">
        <v>8.3333333333333329E-2</v>
      </c>
      <c r="P2295" s="103"/>
      <c r="S2295" s="102" t="s">
        <v>433</v>
      </c>
      <c r="T2295" s="102" t="s">
        <v>260</v>
      </c>
      <c r="U2295" s="102" t="s">
        <v>432</v>
      </c>
    </row>
    <row r="2296" spans="2:21">
      <c r="B2296" s="65">
        <v>45854</v>
      </c>
      <c r="C2296" s="102">
        <v>5400257237</v>
      </c>
      <c r="D2296" s="66" t="s">
        <v>472</v>
      </c>
      <c r="F2296" s="102" t="s">
        <v>107</v>
      </c>
      <c r="I2296" s="66" t="s">
        <v>432</v>
      </c>
      <c r="J2296" s="103"/>
      <c r="K2296" s="103">
        <v>8.3333333333333329E-2</v>
      </c>
      <c r="O2296" s="103">
        <v>8.3333333333333329E-2</v>
      </c>
      <c r="P2296" s="103"/>
      <c r="S2296" s="102" t="s">
        <v>433</v>
      </c>
      <c r="T2296" s="102" t="s">
        <v>260</v>
      </c>
      <c r="U2296" s="102" t="s">
        <v>432</v>
      </c>
    </row>
    <row r="2297" spans="2:21">
      <c r="B2297" s="65">
        <v>45854</v>
      </c>
      <c r="C2297" s="102">
        <v>404</v>
      </c>
      <c r="D2297" s="66" t="s">
        <v>473</v>
      </c>
      <c r="F2297" s="102" t="s">
        <v>108</v>
      </c>
      <c r="I2297" s="66" t="s">
        <v>432</v>
      </c>
      <c r="J2297" s="103">
        <v>0.29166666666666669</v>
      </c>
      <c r="K2297" s="103"/>
      <c r="O2297" s="103">
        <v>0.29166666666666669</v>
      </c>
      <c r="P2297" s="103"/>
      <c r="S2297" s="102" t="s">
        <v>433</v>
      </c>
      <c r="T2297" s="102" t="s">
        <v>62</v>
      </c>
      <c r="U2297" s="102" t="s">
        <v>432</v>
      </c>
    </row>
    <row r="2298" spans="2:21">
      <c r="B2298" s="65">
        <v>45854</v>
      </c>
      <c r="C2298" s="102">
        <v>5400258799</v>
      </c>
      <c r="D2298" s="66" t="s">
        <v>465</v>
      </c>
      <c r="F2298" s="102" t="s">
        <v>96</v>
      </c>
      <c r="I2298" s="66" t="s">
        <v>432</v>
      </c>
      <c r="J2298" s="103"/>
      <c r="K2298" s="103">
        <v>8.3333333333333329E-2</v>
      </c>
      <c r="O2298" s="103">
        <v>8.3333333333333329E-2</v>
      </c>
      <c r="P2298" s="103"/>
      <c r="S2298" s="102" t="s">
        <v>433</v>
      </c>
      <c r="T2298" s="102" t="s">
        <v>306</v>
      </c>
      <c r="U2298" s="102" t="s">
        <v>432</v>
      </c>
    </row>
    <row r="2299" spans="2:21">
      <c r="B2299" s="65">
        <v>45854</v>
      </c>
      <c r="C2299" s="102">
        <v>5400258799</v>
      </c>
      <c r="D2299" s="66" t="s">
        <v>434</v>
      </c>
      <c r="F2299" s="102" t="s">
        <v>43</v>
      </c>
      <c r="I2299" s="66" t="s">
        <v>432</v>
      </c>
      <c r="J2299" s="103"/>
      <c r="K2299" s="103">
        <v>8.3333333333333329E-2</v>
      </c>
      <c r="O2299" s="103">
        <v>8.3333333333333329E-2</v>
      </c>
      <c r="P2299" s="103"/>
      <c r="S2299" s="102" t="s">
        <v>433</v>
      </c>
      <c r="T2299" s="102" t="s">
        <v>306</v>
      </c>
      <c r="U2299" s="102" t="s">
        <v>432</v>
      </c>
    </row>
    <row r="2300" spans="2:21">
      <c r="B2300" s="65">
        <v>45854</v>
      </c>
      <c r="C2300" s="102">
        <v>404</v>
      </c>
      <c r="D2300" s="66" t="s">
        <v>472</v>
      </c>
      <c r="F2300" s="102" t="s">
        <v>107</v>
      </c>
      <c r="I2300" s="66" t="s">
        <v>432</v>
      </c>
      <c r="J2300" s="103">
        <v>0.125</v>
      </c>
      <c r="K2300" s="103"/>
      <c r="O2300" s="103">
        <v>0.125</v>
      </c>
      <c r="P2300" s="103"/>
      <c r="S2300" s="102" t="s">
        <v>433</v>
      </c>
      <c r="T2300" s="102" t="s">
        <v>62</v>
      </c>
      <c r="U2300" s="102" t="s">
        <v>432</v>
      </c>
    </row>
    <row r="2301" spans="2:21">
      <c r="B2301" s="65">
        <v>45854</v>
      </c>
      <c r="C2301" s="102" t="s">
        <v>294</v>
      </c>
      <c r="D2301" s="66" t="s">
        <v>478</v>
      </c>
      <c r="F2301" s="102" t="s">
        <v>114</v>
      </c>
      <c r="I2301" s="66" t="s">
        <v>432</v>
      </c>
      <c r="K2301" s="103">
        <v>0.33333333333333331</v>
      </c>
      <c r="O2301" s="103">
        <v>0.33333333333333331</v>
      </c>
      <c r="P2301" s="103"/>
      <c r="S2301" s="102" t="s">
        <v>433</v>
      </c>
      <c r="T2301" s="102" t="s">
        <v>156</v>
      </c>
      <c r="U2301" s="102" t="s">
        <v>432</v>
      </c>
    </row>
    <row r="2302" spans="2:21">
      <c r="B2302" s="65">
        <v>45854</v>
      </c>
      <c r="C2302" s="102">
        <v>404</v>
      </c>
      <c r="D2302" s="66" t="s">
        <v>436</v>
      </c>
      <c r="F2302" s="102" t="s">
        <v>50</v>
      </c>
      <c r="I2302" s="66" t="s">
        <v>432</v>
      </c>
      <c r="J2302" s="103">
        <v>0.29166666666666669</v>
      </c>
      <c r="K2302" s="103"/>
      <c r="O2302" s="103">
        <v>0.29166666666666669</v>
      </c>
      <c r="P2302" s="103"/>
      <c r="S2302" s="102" t="s">
        <v>433</v>
      </c>
      <c r="T2302" s="102" t="s">
        <v>62</v>
      </c>
      <c r="U2302" s="102" t="s">
        <v>432</v>
      </c>
    </row>
    <row r="2303" spans="2:21">
      <c r="B2303" s="65">
        <v>45854</v>
      </c>
      <c r="C2303" s="102" t="s">
        <v>294</v>
      </c>
      <c r="D2303" s="66" t="s">
        <v>475</v>
      </c>
      <c r="F2303" s="102" t="s">
        <v>110</v>
      </c>
      <c r="I2303" s="66" t="s">
        <v>432</v>
      </c>
      <c r="J2303" s="103"/>
      <c r="K2303" s="103">
        <v>0.33333333333333331</v>
      </c>
      <c r="O2303" s="103">
        <v>0.33333333333333331</v>
      </c>
      <c r="P2303" s="103"/>
      <c r="S2303" s="102" t="s">
        <v>433</v>
      </c>
      <c r="T2303" s="102" t="s">
        <v>111</v>
      </c>
      <c r="U2303" s="102" t="s">
        <v>432</v>
      </c>
    </row>
    <row r="2304" spans="2:21">
      <c r="B2304" s="65">
        <v>45854</v>
      </c>
      <c r="C2304" s="102">
        <v>404</v>
      </c>
      <c r="D2304" s="66" t="s">
        <v>437</v>
      </c>
      <c r="F2304" s="102" t="s">
        <v>51</v>
      </c>
      <c r="I2304" s="66" t="s">
        <v>432</v>
      </c>
      <c r="J2304" s="103">
        <v>0.33333333333333331</v>
      </c>
      <c r="K2304" s="103"/>
      <c r="O2304" s="103">
        <v>0.33333333333333331</v>
      </c>
      <c r="P2304" s="103"/>
      <c r="S2304" s="102" t="s">
        <v>433</v>
      </c>
      <c r="T2304" s="102" t="s">
        <v>62</v>
      </c>
      <c r="U2304" s="102" t="s">
        <v>432</v>
      </c>
    </row>
    <row r="2305" spans="2:21">
      <c r="B2305" s="65">
        <v>45854</v>
      </c>
      <c r="C2305" s="102">
        <v>404</v>
      </c>
      <c r="D2305" s="66" t="s">
        <v>476</v>
      </c>
      <c r="F2305" s="102" t="s">
        <v>112</v>
      </c>
      <c r="I2305" s="66" t="s">
        <v>432</v>
      </c>
      <c r="J2305" s="103">
        <v>0.33333333333333331</v>
      </c>
      <c r="K2305" s="103"/>
      <c r="O2305" s="103">
        <v>0.33333333333333331</v>
      </c>
      <c r="P2305" s="103"/>
      <c r="S2305" s="102" t="s">
        <v>433</v>
      </c>
      <c r="T2305" s="102" t="s">
        <v>62</v>
      </c>
      <c r="U2305" s="102" t="s">
        <v>432</v>
      </c>
    </row>
    <row r="2306" spans="2:21">
      <c r="B2306" s="65">
        <v>45854</v>
      </c>
      <c r="C2306" s="102">
        <v>404</v>
      </c>
      <c r="D2306" s="66" t="s">
        <v>474</v>
      </c>
      <c r="F2306" s="102" t="s">
        <v>109</v>
      </c>
      <c r="I2306" s="66" t="s">
        <v>432</v>
      </c>
      <c r="J2306" s="103">
        <v>0.34375</v>
      </c>
      <c r="K2306" s="103"/>
      <c r="O2306" s="103">
        <v>0.34375</v>
      </c>
      <c r="P2306" s="103"/>
      <c r="S2306" s="102" t="s">
        <v>433</v>
      </c>
      <c r="T2306" s="102" t="s">
        <v>62</v>
      </c>
      <c r="U2306" s="102" t="s">
        <v>432</v>
      </c>
    </row>
    <row r="2307" spans="2:21">
      <c r="B2307" s="65">
        <v>45854</v>
      </c>
      <c r="C2307" s="102">
        <v>404</v>
      </c>
      <c r="D2307" s="66" t="s">
        <v>477</v>
      </c>
      <c r="F2307" s="102" t="s">
        <v>113</v>
      </c>
      <c r="I2307" s="66" t="s">
        <v>432</v>
      </c>
      <c r="J2307" s="103">
        <v>0.34375</v>
      </c>
      <c r="K2307" s="103"/>
      <c r="O2307" s="103">
        <v>0.34375</v>
      </c>
      <c r="P2307" s="103"/>
      <c r="S2307" s="102" t="s">
        <v>433</v>
      </c>
      <c r="T2307" s="102" t="s">
        <v>62</v>
      </c>
      <c r="U2307" s="102" t="s">
        <v>432</v>
      </c>
    </row>
    <row r="2308" spans="2:21">
      <c r="B2308" s="65">
        <v>45854</v>
      </c>
      <c r="C2308" s="102">
        <v>5400257401</v>
      </c>
      <c r="D2308" s="66" t="s">
        <v>491</v>
      </c>
      <c r="F2308" s="102" t="s">
        <v>210</v>
      </c>
      <c r="I2308" s="66" t="s">
        <v>432</v>
      </c>
      <c r="J2308" s="103"/>
      <c r="K2308" s="103">
        <v>0.125</v>
      </c>
      <c r="O2308" s="103">
        <v>0.125</v>
      </c>
      <c r="Q2308" s="103"/>
      <c r="S2308" s="102" t="s">
        <v>433</v>
      </c>
      <c r="T2308" s="102" t="s">
        <v>252</v>
      </c>
      <c r="U2308" s="102" t="s">
        <v>432</v>
      </c>
    </row>
    <row r="2309" spans="2:21">
      <c r="B2309" s="65">
        <v>45855</v>
      </c>
      <c r="C2309" s="102">
        <v>404</v>
      </c>
      <c r="D2309" s="66" t="s">
        <v>444</v>
      </c>
      <c r="F2309" s="102" t="s">
        <v>59</v>
      </c>
      <c r="I2309" s="66" t="s">
        <v>432</v>
      </c>
      <c r="J2309" s="103"/>
      <c r="K2309" s="103"/>
      <c r="O2309" s="103">
        <v>1.041666666666667E-2</v>
      </c>
      <c r="P2309" s="103">
        <v>1.041666666666667E-2</v>
      </c>
      <c r="Q2309" s="103"/>
      <c r="S2309" s="102" t="s">
        <v>433</v>
      </c>
      <c r="T2309" s="102" t="s">
        <v>48</v>
      </c>
      <c r="U2309" s="102" t="s">
        <v>432</v>
      </c>
    </row>
    <row r="2310" spans="2:21">
      <c r="B2310" s="65">
        <v>45855</v>
      </c>
      <c r="C2310" s="102">
        <v>404</v>
      </c>
      <c r="D2310" s="66" t="s">
        <v>465</v>
      </c>
      <c r="F2310" s="102" t="s">
        <v>96</v>
      </c>
      <c r="I2310" s="66" t="s">
        <v>432</v>
      </c>
      <c r="J2310" s="103"/>
      <c r="K2310" s="103"/>
      <c r="O2310" s="103">
        <v>1.041666666666667E-2</v>
      </c>
      <c r="P2310" s="103">
        <v>1.041666666666667E-2</v>
      </c>
      <c r="Q2310" s="103"/>
      <c r="S2310" s="102" t="s">
        <v>433</v>
      </c>
      <c r="T2310" s="102" t="s">
        <v>48</v>
      </c>
      <c r="U2310" s="102" t="s">
        <v>432</v>
      </c>
    </row>
    <row r="2311" spans="2:21">
      <c r="B2311" s="65">
        <v>45855</v>
      </c>
      <c r="C2311" s="102">
        <v>404</v>
      </c>
      <c r="D2311" s="66" t="s">
        <v>458</v>
      </c>
      <c r="F2311" s="102" t="s">
        <v>84</v>
      </c>
      <c r="I2311" s="66" t="s">
        <v>432</v>
      </c>
      <c r="J2311" s="103"/>
      <c r="K2311" s="103"/>
      <c r="O2311" s="103">
        <v>1.041666666666667E-2</v>
      </c>
      <c r="P2311" s="103">
        <v>1.041666666666667E-2</v>
      </c>
      <c r="S2311" s="102" t="s">
        <v>433</v>
      </c>
      <c r="T2311" s="102" t="s">
        <v>48</v>
      </c>
      <c r="U2311" s="102" t="s">
        <v>432</v>
      </c>
    </row>
    <row r="2312" spans="2:21">
      <c r="B2312" s="65">
        <v>45855</v>
      </c>
      <c r="C2312" s="102">
        <v>404</v>
      </c>
      <c r="D2312" s="66" t="s">
        <v>454</v>
      </c>
      <c r="F2312" s="102" t="s">
        <v>77</v>
      </c>
      <c r="I2312" s="66" t="s">
        <v>432</v>
      </c>
      <c r="J2312" s="103"/>
      <c r="K2312" s="103"/>
      <c r="O2312" s="103">
        <v>0.33333333333333331</v>
      </c>
      <c r="P2312" s="103">
        <v>0.33333333333333331</v>
      </c>
      <c r="S2312" s="102" t="s">
        <v>433</v>
      </c>
      <c r="T2312" s="102" t="s">
        <v>53</v>
      </c>
      <c r="U2312" s="102" t="s">
        <v>432</v>
      </c>
    </row>
    <row r="2313" spans="2:21">
      <c r="B2313" s="65">
        <v>45855</v>
      </c>
      <c r="C2313" s="102">
        <v>404</v>
      </c>
      <c r="D2313" s="66" t="s">
        <v>469</v>
      </c>
      <c r="F2313" s="102" t="s">
        <v>102</v>
      </c>
      <c r="I2313" s="66" t="s">
        <v>432</v>
      </c>
      <c r="J2313" s="103"/>
      <c r="K2313" s="103"/>
      <c r="O2313" s="103">
        <v>0.33333333333333331</v>
      </c>
      <c r="P2313" s="103">
        <v>0.33333333333333331</v>
      </c>
      <c r="S2313" s="102" t="s">
        <v>433</v>
      </c>
      <c r="T2313" s="102" t="s">
        <v>53</v>
      </c>
      <c r="U2313" s="102" t="s">
        <v>432</v>
      </c>
    </row>
    <row r="2314" spans="2:21">
      <c r="B2314" s="65">
        <v>45855</v>
      </c>
      <c r="C2314" s="102">
        <v>404</v>
      </c>
      <c r="D2314" s="66" t="s">
        <v>477</v>
      </c>
      <c r="F2314" s="102" t="s">
        <v>113</v>
      </c>
      <c r="I2314" s="66" t="s">
        <v>432</v>
      </c>
      <c r="K2314" s="103"/>
      <c r="O2314" s="103">
        <v>0.33333333333333331</v>
      </c>
      <c r="P2314" s="103">
        <v>0.33333333333333331</v>
      </c>
      <c r="S2314" s="102" t="s">
        <v>433</v>
      </c>
      <c r="T2314" s="102" t="s">
        <v>53</v>
      </c>
      <c r="U2314" s="102" t="s">
        <v>432</v>
      </c>
    </row>
    <row r="2315" spans="2:21">
      <c r="B2315" s="65">
        <v>45855</v>
      </c>
      <c r="C2315" s="102">
        <v>404</v>
      </c>
      <c r="D2315" s="66" t="s">
        <v>439</v>
      </c>
      <c r="F2315" s="102" t="s">
        <v>54</v>
      </c>
      <c r="I2315" s="66" t="s">
        <v>432</v>
      </c>
      <c r="J2315" s="103"/>
      <c r="K2315" s="103"/>
      <c r="O2315" s="103">
        <v>0.33333333333333331</v>
      </c>
      <c r="P2315" s="103"/>
      <c r="Q2315" s="103">
        <v>0.33333333333333331</v>
      </c>
      <c r="S2315" s="102" t="s">
        <v>433</v>
      </c>
      <c r="T2315" s="102" t="s">
        <v>22</v>
      </c>
      <c r="U2315" s="102" t="s">
        <v>432</v>
      </c>
    </row>
    <row r="2316" spans="2:21">
      <c r="B2316" s="65">
        <v>45855</v>
      </c>
      <c r="C2316" s="102">
        <v>5400257239</v>
      </c>
      <c r="D2316" s="66" t="s">
        <v>447</v>
      </c>
      <c r="F2316" s="102" t="s">
        <v>65</v>
      </c>
      <c r="I2316" s="66" t="s">
        <v>432</v>
      </c>
      <c r="J2316" s="103"/>
      <c r="K2316" s="103">
        <v>0.33333333333333331</v>
      </c>
      <c r="O2316" s="103">
        <v>0.33333333333333331</v>
      </c>
      <c r="P2316" s="103"/>
      <c r="S2316" s="102" t="s">
        <v>433</v>
      </c>
      <c r="T2316" s="102" t="s">
        <v>258</v>
      </c>
      <c r="U2316" s="102" t="s">
        <v>432</v>
      </c>
    </row>
    <row r="2317" spans="2:21">
      <c r="B2317" s="65">
        <v>45855</v>
      </c>
      <c r="C2317" s="102">
        <v>5400257239</v>
      </c>
      <c r="D2317" s="66" t="s">
        <v>448</v>
      </c>
      <c r="F2317" s="102" t="s">
        <v>66</v>
      </c>
      <c r="I2317" s="66" t="s">
        <v>432</v>
      </c>
      <c r="J2317" s="103"/>
      <c r="K2317" s="103">
        <v>0.33333333333333331</v>
      </c>
      <c r="O2317" s="103">
        <v>0.33333333333333331</v>
      </c>
      <c r="P2317" s="103"/>
      <c r="S2317" s="102" t="s">
        <v>433</v>
      </c>
      <c r="T2317" s="102" t="s">
        <v>258</v>
      </c>
      <c r="U2317" s="102" t="s">
        <v>432</v>
      </c>
    </row>
    <row r="2318" spans="2:21">
      <c r="B2318" s="65">
        <v>45855</v>
      </c>
      <c r="C2318" s="102">
        <v>5400257236</v>
      </c>
      <c r="D2318" s="66" t="s">
        <v>445</v>
      </c>
      <c r="F2318" s="102" t="s">
        <v>63</v>
      </c>
      <c r="I2318" s="66" t="s">
        <v>432</v>
      </c>
      <c r="K2318" s="103">
        <v>0.33333333333333331</v>
      </c>
      <c r="O2318" s="103">
        <v>0.33333333333333331</v>
      </c>
      <c r="P2318" s="103"/>
      <c r="S2318" s="102" t="s">
        <v>433</v>
      </c>
      <c r="T2318" s="102" t="s">
        <v>254</v>
      </c>
      <c r="U2318" s="102" t="s">
        <v>432</v>
      </c>
    </row>
    <row r="2319" spans="2:21">
      <c r="B2319" s="65">
        <v>45855</v>
      </c>
      <c r="C2319" s="102">
        <v>5400257236</v>
      </c>
      <c r="D2319" s="66" t="s">
        <v>446</v>
      </c>
      <c r="F2319" s="102" t="s">
        <v>64</v>
      </c>
      <c r="I2319" s="66" t="s">
        <v>432</v>
      </c>
      <c r="K2319" s="103">
        <v>0.33333333333333331</v>
      </c>
      <c r="O2319" s="103">
        <v>0.33333333333333331</v>
      </c>
      <c r="P2319" s="103"/>
      <c r="S2319" s="102" t="s">
        <v>433</v>
      </c>
      <c r="T2319" s="102" t="s">
        <v>254</v>
      </c>
      <c r="U2319" s="102" t="s">
        <v>432</v>
      </c>
    </row>
    <row r="2320" spans="2:21">
      <c r="B2320" s="65">
        <v>45855</v>
      </c>
      <c r="C2320" s="102">
        <v>5400256406</v>
      </c>
      <c r="D2320" s="66" t="s">
        <v>455</v>
      </c>
      <c r="F2320" s="102" t="s">
        <v>78</v>
      </c>
      <c r="I2320" s="66" t="s">
        <v>432</v>
      </c>
      <c r="K2320" s="103">
        <v>0.16666666666666671</v>
      </c>
      <c r="O2320" s="103">
        <v>0.16666666666666671</v>
      </c>
      <c r="P2320" s="103"/>
      <c r="S2320" s="102" t="s">
        <v>433</v>
      </c>
      <c r="T2320" s="102" t="s">
        <v>211</v>
      </c>
      <c r="U2320" s="102" t="s">
        <v>432</v>
      </c>
    </row>
    <row r="2321" spans="2:21">
      <c r="B2321" s="65">
        <v>45855</v>
      </c>
      <c r="C2321" s="102">
        <v>5400255927</v>
      </c>
      <c r="D2321" s="66" t="s">
        <v>449</v>
      </c>
      <c r="F2321" s="102" t="s">
        <v>68</v>
      </c>
      <c r="I2321" s="66" t="s">
        <v>432</v>
      </c>
      <c r="K2321" s="103">
        <v>0.33333333333333331</v>
      </c>
      <c r="O2321" s="103">
        <v>0.33333333333333331</v>
      </c>
      <c r="Q2321" s="103"/>
      <c r="S2321" s="102" t="s">
        <v>433</v>
      </c>
      <c r="T2321" s="102" t="s">
        <v>176</v>
      </c>
      <c r="U2321" s="102" t="s">
        <v>432</v>
      </c>
    </row>
    <row r="2322" spans="2:21">
      <c r="B2322" s="65">
        <v>45855</v>
      </c>
      <c r="C2322" s="102">
        <v>5400255927</v>
      </c>
      <c r="D2322" s="66" t="s">
        <v>450</v>
      </c>
      <c r="F2322" s="102" t="s">
        <v>69</v>
      </c>
      <c r="I2322" s="66" t="s">
        <v>432</v>
      </c>
      <c r="K2322" s="103">
        <v>0.33333333333333331</v>
      </c>
      <c r="O2322" s="103">
        <v>0.33333333333333331</v>
      </c>
      <c r="Q2322" s="103"/>
      <c r="S2322" s="102" t="s">
        <v>433</v>
      </c>
      <c r="T2322" s="102" t="s">
        <v>176</v>
      </c>
      <c r="U2322" s="102" t="s">
        <v>432</v>
      </c>
    </row>
    <row r="2323" spans="2:21">
      <c r="B2323" s="65">
        <v>45855</v>
      </c>
      <c r="C2323" s="102">
        <v>5400257234</v>
      </c>
      <c r="D2323" s="66" t="s">
        <v>443</v>
      </c>
      <c r="F2323" s="102" t="s">
        <v>58</v>
      </c>
      <c r="I2323" s="66" t="s">
        <v>432</v>
      </c>
      <c r="K2323" s="103">
        <v>0.33333333333333331</v>
      </c>
      <c r="O2323" s="103">
        <v>0.33333333333333331</v>
      </c>
      <c r="Q2323" s="103"/>
      <c r="S2323" s="102" t="s">
        <v>433</v>
      </c>
      <c r="T2323" s="102" t="s">
        <v>265</v>
      </c>
      <c r="U2323" s="102" t="s">
        <v>432</v>
      </c>
    </row>
    <row r="2324" spans="2:21">
      <c r="B2324" s="65">
        <v>45855</v>
      </c>
      <c r="C2324" s="102">
        <v>5400257234</v>
      </c>
      <c r="D2324" s="66" t="s">
        <v>493</v>
      </c>
      <c r="F2324" s="102" t="s">
        <v>267</v>
      </c>
      <c r="I2324" s="66" t="s">
        <v>432</v>
      </c>
      <c r="K2324" s="103">
        <v>0.33333333333333331</v>
      </c>
      <c r="O2324" s="103">
        <v>0.33333333333333331</v>
      </c>
      <c r="Q2324" s="103"/>
      <c r="S2324" s="102" t="s">
        <v>433</v>
      </c>
      <c r="T2324" s="102" t="s">
        <v>265</v>
      </c>
      <c r="U2324" s="102" t="s">
        <v>432</v>
      </c>
    </row>
    <row r="2325" spans="2:21">
      <c r="B2325" s="65">
        <v>45855</v>
      </c>
      <c r="C2325" s="102">
        <v>5400256074</v>
      </c>
      <c r="D2325" s="66" t="s">
        <v>453</v>
      </c>
      <c r="F2325" s="102" t="s">
        <v>75</v>
      </c>
      <c r="I2325" s="66" t="s">
        <v>432</v>
      </c>
      <c r="K2325" s="103">
        <v>0.33333333333333331</v>
      </c>
      <c r="O2325" s="103">
        <v>0.33333333333333331</v>
      </c>
      <c r="Q2325" s="103"/>
      <c r="S2325" s="102" t="s">
        <v>433</v>
      </c>
      <c r="T2325" s="102" t="s">
        <v>239</v>
      </c>
      <c r="U2325" s="102" t="s">
        <v>432</v>
      </c>
    </row>
    <row r="2326" spans="2:21">
      <c r="B2326" s="65">
        <v>45855</v>
      </c>
      <c r="C2326" s="102">
        <v>5400256074</v>
      </c>
      <c r="D2326" s="66" t="s">
        <v>479</v>
      </c>
      <c r="F2326" s="102" t="s">
        <v>115</v>
      </c>
      <c r="I2326" s="66" t="s">
        <v>432</v>
      </c>
      <c r="K2326" s="103">
        <v>0.33333333333333331</v>
      </c>
      <c r="O2326" s="103">
        <v>0.33333333333333331</v>
      </c>
      <c r="Q2326" s="103"/>
      <c r="S2326" s="102" t="s">
        <v>433</v>
      </c>
      <c r="T2326" s="102" t="s">
        <v>239</v>
      </c>
      <c r="U2326" s="102" t="s">
        <v>432</v>
      </c>
    </row>
    <row r="2327" spans="2:21">
      <c r="B2327" s="65">
        <v>45855</v>
      </c>
      <c r="C2327" s="102">
        <v>5400256987</v>
      </c>
      <c r="D2327" s="66" t="s">
        <v>442</v>
      </c>
      <c r="F2327" s="102" t="s">
        <v>57</v>
      </c>
      <c r="I2327" s="66" t="s">
        <v>432</v>
      </c>
      <c r="K2327" s="103">
        <v>0.33333333333333331</v>
      </c>
      <c r="O2327" s="103">
        <v>0.33333333333333331</v>
      </c>
      <c r="Q2327" s="103"/>
      <c r="S2327" s="102" t="s">
        <v>433</v>
      </c>
      <c r="T2327" s="102" t="s">
        <v>285</v>
      </c>
      <c r="U2327" s="102" t="s">
        <v>432</v>
      </c>
    </row>
    <row r="2328" spans="2:21">
      <c r="B2328" s="65">
        <v>45855</v>
      </c>
      <c r="C2328" s="102">
        <v>5400256987</v>
      </c>
      <c r="D2328" s="66" t="s">
        <v>438</v>
      </c>
      <c r="F2328" s="102" t="s">
        <v>52</v>
      </c>
      <c r="I2328" s="66" t="s">
        <v>432</v>
      </c>
      <c r="K2328" s="103">
        <v>0.33333333333333331</v>
      </c>
      <c r="O2328" s="103">
        <v>0.33333333333333331</v>
      </c>
      <c r="Q2328" s="103"/>
      <c r="S2328" s="102" t="s">
        <v>433</v>
      </c>
      <c r="T2328" s="102" t="s">
        <v>285</v>
      </c>
      <c r="U2328" s="102" t="s">
        <v>432</v>
      </c>
    </row>
    <row r="2329" spans="2:21">
      <c r="B2329" s="65">
        <v>45855</v>
      </c>
      <c r="C2329" s="102">
        <v>5400261041</v>
      </c>
      <c r="D2329" s="66" t="s">
        <v>462</v>
      </c>
      <c r="F2329" s="102" t="s">
        <v>89</v>
      </c>
      <c r="I2329" s="66" t="s">
        <v>432</v>
      </c>
      <c r="J2329" s="103"/>
      <c r="K2329" s="103">
        <v>0.33333333333333331</v>
      </c>
      <c r="O2329" s="103">
        <v>0.33333333333333331</v>
      </c>
      <c r="Q2329" s="103"/>
      <c r="S2329" s="102" t="s">
        <v>433</v>
      </c>
      <c r="T2329" s="102" t="s">
        <v>257</v>
      </c>
      <c r="U2329" s="102" t="s">
        <v>432</v>
      </c>
    </row>
    <row r="2330" spans="2:21">
      <c r="B2330" s="65">
        <v>45855</v>
      </c>
      <c r="C2330" s="102">
        <v>5400243313</v>
      </c>
      <c r="D2330" s="66" t="s">
        <v>457</v>
      </c>
      <c r="F2330" s="102" t="s">
        <v>82</v>
      </c>
      <c r="I2330" s="66" t="s">
        <v>432</v>
      </c>
      <c r="K2330" s="103">
        <v>0.33333333333333331</v>
      </c>
      <c r="O2330" s="103">
        <v>0.33333333333333331</v>
      </c>
      <c r="Q2330" s="103"/>
      <c r="S2330" s="102" t="s">
        <v>433</v>
      </c>
      <c r="T2330" s="102" t="s">
        <v>145</v>
      </c>
      <c r="U2330" s="102" t="s">
        <v>432</v>
      </c>
    </row>
    <row r="2331" spans="2:21">
      <c r="B2331" s="65">
        <v>45855</v>
      </c>
      <c r="C2331" s="102">
        <v>5400243313</v>
      </c>
      <c r="D2331" s="66" t="s">
        <v>460</v>
      </c>
      <c r="F2331" s="102" t="s">
        <v>87</v>
      </c>
      <c r="I2331" s="66" t="s">
        <v>432</v>
      </c>
      <c r="K2331" s="103">
        <v>0.33333333333333331</v>
      </c>
      <c r="O2331" s="103">
        <v>0.33333333333333331</v>
      </c>
      <c r="Q2331" s="103"/>
      <c r="S2331" s="102" t="s">
        <v>433</v>
      </c>
      <c r="T2331" s="102" t="s">
        <v>145</v>
      </c>
      <c r="U2331" s="102" t="s">
        <v>432</v>
      </c>
    </row>
    <row r="2332" spans="2:21">
      <c r="B2332" s="65">
        <v>45855</v>
      </c>
      <c r="C2332" s="102">
        <v>5400257236</v>
      </c>
      <c r="D2332" s="66" t="s">
        <v>485</v>
      </c>
      <c r="F2332" s="102" t="s">
        <v>155</v>
      </c>
      <c r="I2332" s="66" t="s">
        <v>432</v>
      </c>
      <c r="K2332" s="103">
        <v>0.33333333333333331</v>
      </c>
      <c r="O2332" s="103">
        <v>0.33333333333333331</v>
      </c>
      <c r="Q2332" s="103"/>
      <c r="S2332" s="102" t="s">
        <v>433</v>
      </c>
      <c r="T2332" s="102" t="s">
        <v>254</v>
      </c>
      <c r="U2332" s="102" t="s">
        <v>432</v>
      </c>
    </row>
    <row r="2333" spans="2:21">
      <c r="B2333" s="65">
        <v>45855</v>
      </c>
      <c r="C2333" s="102">
        <v>5400258563</v>
      </c>
      <c r="D2333" s="66" t="s">
        <v>461</v>
      </c>
      <c r="F2333" s="102" t="s">
        <v>88</v>
      </c>
      <c r="I2333" s="66" t="s">
        <v>432</v>
      </c>
      <c r="K2333" s="103">
        <v>0.33333333333333331</v>
      </c>
      <c r="O2333" s="103">
        <v>0.33333333333333331</v>
      </c>
      <c r="P2333" s="103"/>
      <c r="Q2333" s="103"/>
      <c r="S2333" s="102" t="s">
        <v>433</v>
      </c>
      <c r="T2333" s="102" t="s">
        <v>305</v>
      </c>
      <c r="U2333" s="102" t="s">
        <v>432</v>
      </c>
    </row>
    <row r="2334" spans="2:21">
      <c r="B2334" s="65">
        <v>45855</v>
      </c>
      <c r="C2334" s="102">
        <v>5400258563</v>
      </c>
      <c r="D2334" s="66" t="s">
        <v>434</v>
      </c>
      <c r="F2334" s="102" t="s">
        <v>43</v>
      </c>
      <c r="I2334" s="66" t="s">
        <v>432</v>
      </c>
      <c r="K2334" s="103">
        <v>0.33333333333333331</v>
      </c>
      <c r="O2334" s="103">
        <v>0.33333333333333331</v>
      </c>
      <c r="P2334" s="103"/>
      <c r="Q2334" s="103"/>
      <c r="S2334" s="102" t="s">
        <v>433</v>
      </c>
      <c r="T2334" s="102" t="s">
        <v>305</v>
      </c>
      <c r="U2334" s="102" t="s">
        <v>432</v>
      </c>
    </row>
    <row r="2335" spans="2:21">
      <c r="B2335" s="65">
        <v>45855</v>
      </c>
      <c r="C2335" s="102">
        <v>5400258707</v>
      </c>
      <c r="D2335" s="66" t="s">
        <v>437</v>
      </c>
      <c r="F2335" s="102" t="s">
        <v>51</v>
      </c>
      <c r="I2335" s="66" t="s">
        <v>432</v>
      </c>
      <c r="K2335" s="103">
        <v>0.125</v>
      </c>
      <c r="O2335" s="103">
        <v>0.125</v>
      </c>
      <c r="P2335" s="103"/>
      <c r="Q2335" s="103"/>
      <c r="S2335" s="102" t="s">
        <v>433</v>
      </c>
      <c r="T2335" s="102" t="s">
        <v>307</v>
      </c>
      <c r="U2335" s="102" t="s">
        <v>432</v>
      </c>
    </row>
    <row r="2336" spans="2:21">
      <c r="B2336" s="65">
        <v>45855</v>
      </c>
      <c r="C2336" s="102">
        <v>5400258707</v>
      </c>
      <c r="D2336" s="66" t="s">
        <v>475</v>
      </c>
      <c r="F2336" s="102" t="s">
        <v>110</v>
      </c>
      <c r="I2336" s="66" t="s">
        <v>432</v>
      </c>
      <c r="K2336" s="103">
        <v>0.125</v>
      </c>
      <c r="O2336" s="103">
        <v>0.125</v>
      </c>
      <c r="P2336" s="103"/>
      <c r="Q2336" s="103"/>
      <c r="S2336" s="102" t="s">
        <v>433</v>
      </c>
      <c r="T2336" s="102" t="s">
        <v>307</v>
      </c>
      <c r="U2336" s="102" t="s">
        <v>432</v>
      </c>
    </row>
    <row r="2337" spans="2:21">
      <c r="B2337" s="65">
        <v>45855</v>
      </c>
      <c r="C2337" s="102">
        <v>5400258095</v>
      </c>
      <c r="D2337" s="66" t="s">
        <v>451</v>
      </c>
      <c r="F2337" s="102" t="s">
        <v>72</v>
      </c>
      <c r="I2337" s="66" t="s">
        <v>432</v>
      </c>
      <c r="K2337" s="103">
        <v>0.33333333333333331</v>
      </c>
      <c r="O2337" s="103">
        <v>0.33333333333333331</v>
      </c>
      <c r="P2337" s="103"/>
      <c r="Q2337" s="103"/>
      <c r="S2337" s="102" t="s">
        <v>433</v>
      </c>
      <c r="T2337" s="102" t="s">
        <v>290</v>
      </c>
      <c r="U2337" s="102" t="s">
        <v>432</v>
      </c>
    </row>
    <row r="2338" spans="2:21">
      <c r="B2338" s="65">
        <v>45855</v>
      </c>
      <c r="C2338" s="102">
        <v>5400258095</v>
      </c>
      <c r="D2338" s="66" t="s">
        <v>452</v>
      </c>
      <c r="F2338" s="102" t="s">
        <v>73</v>
      </c>
      <c r="I2338" s="66" t="s">
        <v>432</v>
      </c>
      <c r="K2338" s="103">
        <v>0.33333333333333331</v>
      </c>
      <c r="O2338" s="103">
        <v>0.33333333333333331</v>
      </c>
      <c r="P2338" s="103"/>
      <c r="Q2338" s="103"/>
      <c r="S2338" s="102" t="s">
        <v>433</v>
      </c>
      <c r="T2338" s="102" t="s">
        <v>290</v>
      </c>
      <c r="U2338" s="102" t="s">
        <v>432</v>
      </c>
    </row>
    <row r="2339" spans="2:21">
      <c r="B2339" s="65">
        <v>45855</v>
      </c>
      <c r="C2339" s="102">
        <v>5400258197</v>
      </c>
      <c r="D2339" s="66" t="s">
        <v>471</v>
      </c>
      <c r="F2339" s="102" t="s">
        <v>105</v>
      </c>
      <c r="I2339" s="66" t="s">
        <v>432</v>
      </c>
      <c r="K2339" s="103">
        <v>0.33333333333333331</v>
      </c>
      <c r="O2339" s="103">
        <v>0.33333333333333331</v>
      </c>
      <c r="P2339" s="103"/>
      <c r="Q2339" s="103"/>
      <c r="S2339" s="102" t="s">
        <v>433</v>
      </c>
      <c r="T2339" s="102" t="s">
        <v>293</v>
      </c>
      <c r="U2339" s="102" t="s">
        <v>432</v>
      </c>
    </row>
    <row r="2340" spans="2:21">
      <c r="B2340" s="65">
        <v>45855</v>
      </c>
      <c r="C2340" s="102">
        <v>5400258197</v>
      </c>
      <c r="D2340" s="66" t="s">
        <v>492</v>
      </c>
      <c r="F2340" s="102" t="s">
        <v>264</v>
      </c>
      <c r="I2340" s="66" t="s">
        <v>432</v>
      </c>
      <c r="K2340" s="103">
        <v>0.33333333333333331</v>
      </c>
      <c r="O2340" s="103">
        <v>0.33333333333333331</v>
      </c>
      <c r="P2340" s="103"/>
      <c r="Q2340" s="103"/>
      <c r="S2340" s="102" t="s">
        <v>433</v>
      </c>
      <c r="T2340" s="102" t="s">
        <v>293</v>
      </c>
      <c r="U2340" s="102" t="s">
        <v>432</v>
      </c>
    </row>
    <row r="2341" spans="2:21">
      <c r="B2341" s="65">
        <v>45855</v>
      </c>
      <c r="C2341" s="102">
        <v>5400257237</v>
      </c>
      <c r="D2341" s="66" t="s">
        <v>431</v>
      </c>
      <c r="F2341" s="102" t="s">
        <v>42</v>
      </c>
      <c r="I2341" s="66" t="s">
        <v>432</v>
      </c>
      <c r="K2341" s="103">
        <v>0.33333333333333331</v>
      </c>
      <c r="O2341" s="103">
        <v>0.33333333333333331</v>
      </c>
      <c r="P2341" s="103"/>
      <c r="Q2341" s="103"/>
      <c r="S2341" s="102" t="s">
        <v>433</v>
      </c>
      <c r="T2341" s="102" t="s">
        <v>260</v>
      </c>
      <c r="U2341" s="102" t="s">
        <v>432</v>
      </c>
    </row>
    <row r="2342" spans="2:21">
      <c r="B2342" s="65">
        <v>45855</v>
      </c>
      <c r="C2342" s="102">
        <v>5400257237</v>
      </c>
      <c r="D2342" s="66" t="s">
        <v>468</v>
      </c>
      <c r="F2342" s="102" t="s">
        <v>100</v>
      </c>
      <c r="I2342" s="66" t="s">
        <v>432</v>
      </c>
      <c r="K2342" s="103">
        <v>0.33333333333333331</v>
      </c>
      <c r="O2342" s="103">
        <v>0.33333333333333331</v>
      </c>
      <c r="P2342" s="103"/>
      <c r="Q2342" s="103"/>
      <c r="S2342" s="102" t="s">
        <v>433</v>
      </c>
      <c r="T2342" s="102" t="s">
        <v>260</v>
      </c>
      <c r="U2342" s="102" t="s">
        <v>432</v>
      </c>
    </row>
    <row r="2343" spans="2:21">
      <c r="B2343" s="65">
        <v>45855</v>
      </c>
      <c r="C2343" s="102">
        <v>5400257235</v>
      </c>
      <c r="D2343" s="66" t="s">
        <v>467</v>
      </c>
      <c r="F2343" s="102" t="s">
        <v>99</v>
      </c>
      <c r="I2343" s="66" t="s">
        <v>432</v>
      </c>
      <c r="K2343" s="103">
        <v>0.33333333333333331</v>
      </c>
      <c r="O2343" s="103">
        <v>0.33333333333333331</v>
      </c>
      <c r="P2343" s="103"/>
      <c r="S2343" s="102" t="s">
        <v>433</v>
      </c>
      <c r="T2343" s="102" t="s">
        <v>262</v>
      </c>
      <c r="U2343" s="102" t="s">
        <v>432</v>
      </c>
    </row>
    <row r="2344" spans="2:21">
      <c r="B2344" s="65">
        <v>45855</v>
      </c>
      <c r="C2344" s="102">
        <v>5400257235</v>
      </c>
      <c r="D2344" s="66" t="s">
        <v>470</v>
      </c>
      <c r="F2344" s="102" t="s">
        <v>103</v>
      </c>
      <c r="I2344" s="66" t="s">
        <v>432</v>
      </c>
      <c r="K2344" s="103">
        <v>0.33333333333333331</v>
      </c>
      <c r="O2344" s="103">
        <v>0.33333333333333331</v>
      </c>
      <c r="P2344" s="103"/>
      <c r="S2344" s="102" t="s">
        <v>433</v>
      </c>
      <c r="T2344" s="102" t="s">
        <v>262</v>
      </c>
      <c r="U2344" s="102" t="s">
        <v>432</v>
      </c>
    </row>
    <row r="2345" spans="2:21">
      <c r="B2345" s="65">
        <v>45855</v>
      </c>
      <c r="C2345" s="102">
        <v>5400257240</v>
      </c>
      <c r="D2345" s="66" t="s">
        <v>464</v>
      </c>
      <c r="F2345" s="102" t="s">
        <v>94</v>
      </c>
      <c r="I2345" s="66" t="s">
        <v>432</v>
      </c>
      <c r="K2345" s="103">
        <v>0.33333333333333331</v>
      </c>
      <c r="O2345" s="103">
        <v>0.33333333333333331</v>
      </c>
      <c r="Q2345" s="103"/>
      <c r="S2345" s="102" t="s">
        <v>433</v>
      </c>
      <c r="T2345" s="102" t="s">
        <v>261</v>
      </c>
      <c r="U2345" s="102" t="s">
        <v>432</v>
      </c>
    </row>
    <row r="2346" spans="2:21">
      <c r="B2346" s="65">
        <v>45855</v>
      </c>
      <c r="C2346" s="102">
        <v>404</v>
      </c>
      <c r="D2346" s="66" t="s">
        <v>473</v>
      </c>
      <c r="F2346" s="102" t="s">
        <v>108</v>
      </c>
      <c r="I2346" s="66" t="s">
        <v>432</v>
      </c>
      <c r="J2346" s="103">
        <v>0.33333333333333331</v>
      </c>
      <c r="K2346" s="103"/>
      <c r="O2346" s="103">
        <v>0.33333333333333331</v>
      </c>
      <c r="Q2346" s="103"/>
      <c r="S2346" s="102" t="s">
        <v>433</v>
      </c>
      <c r="T2346" s="102" t="s">
        <v>62</v>
      </c>
      <c r="U2346" s="102" t="s">
        <v>432</v>
      </c>
    </row>
    <row r="2347" spans="2:21">
      <c r="B2347" s="65">
        <v>45855</v>
      </c>
      <c r="C2347" s="102">
        <v>404</v>
      </c>
      <c r="D2347" s="66" t="s">
        <v>476</v>
      </c>
      <c r="F2347" s="102" t="s">
        <v>112</v>
      </c>
      <c r="I2347" s="66" t="s">
        <v>432</v>
      </c>
      <c r="J2347" s="103">
        <v>0.33333333333333331</v>
      </c>
      <c r="K2347" s="103"/>
      <c r="O2347" s="103">
        <v>0.33333333333333331</v>
      </c>
      <c r="Q2347" s="103"/>
      <c r="S2347" s="102" t="s">
        <v>433</v>
      </c>
      <c r="T2347" s="102" t="s">
        <v>62</v>
      </c>
      <c r="U2347" s="102" t="s">
        <v>432</v>
      </c>
    </row>
    <row r="2348" spans="2:21">
      <c r="B2348" s="65">
        <v>45855</v>
      </c>
      <c r="C2348" s="102">
        <v>404</v>
      </c>
      <c r="D2348" s="66" t="s">
        <v>472</v>
      </c>
      <c r="F2348" s="102" t="s">
        <v>107</v>
      </c>
      <c r="I2348" s="66" t="s">
        <v>432</v>
      </c>
      <c r="J2348" s="103">
        <v>0.33333333333333331</v>
      </c>
      <c r="K2348" s="103"/>
      <c r="O2348" s="103">
        <v>0.33333333333333331</v>
      </c>
      <c r="Q2348" s="103"/>
      <c r="S2348" s="102" t="s">
        <v>433</v>
      </c>
      <c r="T2348" s="102" t="s">
        <v>62</v>
      </c>
      <c r="U2348" s="102" t="s">
        <v>432</v>
      </c>
    </row>
    <row r="2349" spans="2:21">
      <c r="B2349" s="65">
        <v>45855</v>
      </c>
      <c r="C2349" s="102" t="s">
        <v>294</v>
      </c>
      <c r="D2349" s="66" t="s">
        <v>478</v>
      </c>
      <c r="F2349" s="102" t="s">
        <v>114</v>
      </c>
      <c r="I2349" s="66" t="s">
        <v>432</v>
      </c>
      <c r="K2349" s="103">
        <v>0.33333333333333331</v>
      </c>
      <c r="O2349" s="103">
        <v>0.33333333333333331</v>
      </c>
      <c r="Q2349" s="103"/>
      <c r="S2349" s="102" t="s">
        <v>433</v>
      </c>
      <c r="T2349" s="102" t="s">
        <v>156</v>
      </c>
      <c r="U2349" s="102" t="s">
        <v>432</v>
      </c>
    </row>
    <row r="2350" spans="2:21">
      <c r="B2350" s="65">
        <v>45855</v>
      </c>
      <c r="C2350" s="102">
        <v>404</v>
      </c>
      <c r="D2350" s="66" t="s">
        <v>445</v>
      </c>
      <c r="F2350" s="102" t="s">
        <v>63</v>
      </c>
      <c r="I2350" s="66" t="s">
        <v>432</v>
      </c>
      <c r="J2350" s="103">
        <v>2.0833333333333329E-2</v>
      </c>
      <c r="K2350" s="103"/>
      <c r="O2350" s="103">
        <v>2.0833333333333329E-2</v>
      </c>
      <c r="S2350" s="102" t="s">
        <v>433</v>
      </c>
      <c r="T2350" s="102" t="s">
        <v>62</v>
      </c>
      <c r="U2350" s="102" t="s">
        <v>432</v>
      </c>
    </row>
    <row r="2351" spans="2:21">
      <c r="B2351" s="65">
        <v>45855</v>
      </c>
      <c r="C2351" s="102">
        <v>404</v>
      </c>
      <c r="D2351" s="66" t="s">
        <v>436</v>
      </c>
      <c r="F2351" s="102" t="s">
        <v>50</v>
      </c>
      <c r="I2351" s="66" t="s">
        <v>432</v>
      </c>
      <c r="J2351" s="103">
        <v>0.33333333333333331</v>
      </c>
      <c r="K2351" s="103"/>
      <c r="O2351" s="103">
        <v>0.33333333333333331</v>
      </c>
      <c r="S2351" s="102" t="s">
        <v>433</v>
      </c>
      <c r="T2351" s="102" t="s">
        <v>62</v>
      </c>
      <c r="U2351" s="102" t="s">
        <v>432</v>
      </c>
    </row>
    <row r="2352" spans="2:21">
      <c r="B2352" s="65">
        <v>45855</v>
      </c>
      <c r="C2352" s="102" t="s">
        <v>294</v>
      </c>
      <c r="D2352" s="66" t="s">
        <v>475</v>
      </c>
      <c r="F2352" s="102" t="s">
        <v>110</v>
      </c>
      <c r="I2352" s="66" t="s">
        <v>432</v>
      </c>
      <c r="K2352" s="103">
        <v>0.20833333333333329</v>
      </c>
      <c r="O2352" s="103">
        <v>0.20833333333333329</v>
      </c>
      <c r="S2352" s="102" t="s">
        <v>433</v>
      </c>
      <c r="T2352" s="102" t="s">
        <v>111</v>
      </c>
      <c r="U2352" s="102" t="s">
        <v>432</v>
      </c>
    </row>
    <row r="2353" spans="2:21">
      <c r="B2353" s="65">
        <v>45855</v>
      </c>
      <c r="C2353" s="102">
        <v>404</v>
      </c>
      <c r="D2353" s="66" t="s">
        <v>437</v>
      </c>
      <c r="F2353" s="102" t="s">
        <v>51</v>
      </c>
      <c r="I2353" s="66" t="s">
        <v>432</v>
      </c>
      <c r="J2353" s="103">
        <v>0.20833333333333329</v>
      </c>
      <c r="K2353" s="103"/>
      <c r="O2353" s="103">
        <v>0.20833333333333329</v>
      </c>
      <c r="S2353" s="102" t="s">
        <v>433</v>
      </c>
      <c r="T2353" s="102" t="s">
        <v>62</v>
      </c>
      <c r="U2353" s="102" t="s">
        <v>432</v>
      </c>
    </row>
    <row r="2354" spans="2:21">
      <c r="B2354" s="65">
        <v>45855</v>
      </c>
      <c r="C2354" s="102">
        <v>5400256406</v>
      </c>
      <c r="D2354" s="66" t="s">
        <v>444</v>
      </c>
      <c r="F2354" s="102" t="s">
        <v>59</v>
      </c>
      <c r="I2354" s="66" t="s">
        <v>432</v>
      </c>
      <c r="K2354" s="103">
        <v>0.15625</v>
      </c>
      <c r="O2354" s="103">
        <v>0.15625</v>
      </c>
      <c r="S2354" s="102" t="s">
        <v>433</v>
      </c>
      <c r="T2354" s="102" t="s">
        <v>211</v>
      </c>
      <c r="U2354" s="102" t="s">
        <v>432</v>
      </c>
    </row>
    <row r="2355" spans="2:21">
      <c r="B2355" s="65">
        <v>45855</v>
      </c>
      <c r="C2355" s="102">
        <v>5400258412</v>
      </c>
      <c r="D2355" s="66" t="s">
        <v>444</v>
      </c>
      <c r="F2355" s="102" t="s">
        <v>59</v>
      </c>
      <c r="I2355" s="66" t="s">
        <v>432</v>
      </c>
      <c r="K2355" s="103">
        <v>0.16666666666666671</v>
      </c>
      <c r="O2355" s="103">
        <v>0.16666666666666671</v>
      </c>
      <c r="S2355" s="102" t="s">
        <v>433</v>
      </c>
      <c r="T2355" s="102" t="s">
        <v>302</v>
      </c>
      <c r="U2355" s="102" t="s">
        <v>432</v>
      </c>
    </row>
    <row r="2356" spans="2:21">
      <c r="B2356" s="65">
        <v>45855</v>
      </c>
      <c r="C2356" s="102">
        <v>5400258412</v>
      </c>
      <c r="D2356" s="66" t="s">
        <v>455</v>
      </c>
      <c r="F2356" s="102" t="s">
        <v>78</v>
      </c>
      <c r="I2356" s="66" t="s">
        <v>432</v>
      </c>
      <c r="K2356" s="103">
        <v>0.16666666666666671</v>
      </c>
      <c r="O2356" s="103">
        <v>0.16666666666666671</v>
      </c>
      <c r="S2356" s="102" t="s">
        <v>433</v>
      </c>
      <c r="T2356" s="102" t="s">
        <v>302</v>
      </c>
      <c r="U2356" s="102" t="s">
        <v>432</v>
      </c>
    </row>
    <row r="2357" spans="2:21">
      <c r="B2357" s="65">
        <v>45855</v>
      </c>
      <c r="C2357" s="102">
        <v>5400257240</v>
      </c>
      <c r="D2357" s="66" t="s">
        <v>465</v>
      </c>
      <c r="F2357" s="102" t="s">
        <v>96</v>
      </c>
      <c r="I2357" s="66" t="s">
        <v>432</v>
      </c>
      <c r="K2357" s="103">
        <v>0.32291666666666669</v>
      </c>
      <c r="O2357" s="103">
        <v>0.32291666666666669</v>
      </c>
      <c r="S2357" s="102" t="s">
        <v>433</v>
      </c>
      <c r="T2357" s="102" t="s">
        <v>261</v>
      </c>
      <c r="U2357" s="102" t="s">
        <v>432</v>
      </c>
    </row>
    <row r="2358" spans="2:21">
      <c r="B2358" s="65">
        <v>45855</v>
      </c>
      <c r="C2358" s="102">
        <v>5400257236</v>
      </c>
      <c r="D2358" s="66" t="s">
        <v>458</v>
      </c>
      <c r="F2358" s="102" t="s">
        <v>84</v>
      </c>
      <c r="I2358" s="66" t="s">
        <v>432</v>
      </c>
      <c r="K2358" s="103">
        <v>0.32291666666666669</v>
      </c>
      <c r="O2358" s="103">
        <v>0.32291666666666669</v>
      </c>
      <c r="S2358" s="102" t="s">
        <v>433</v>
      </c>
      <c r="T2358" s="102" t="s">
        <v>254</v>
      </c>
      <c r="U2358" s="102" t="s">
        <v>432</v>
      </c>
    </row>
    <row r="2359" spans="2:21">
      <c r="B2359" s="65">
        <v>45855</v>
      </c>
      <c r="C2359" s="102">
        <v>404</v>
      </c>
      <c r="D2359" s="66" t="s">
        <v>484</v>
      </c>
      <c r="F2359" s="102" t="s">
        <v>144</v>
      </c>
      <c r="I2359" s="66" t="s">
        <v>432</v>
      </c>
      <c r="J2359" s="103">
        <v>1.041666666666667E-2</v>
      </c>
      <c r="K2359" s="103"/>
      <c r="O2359" s="103">
        <v>1.041666666666667E-2</v>
      </c>
      <c r="S2359" s="102" t="s">
        <v>433</v>
      </c>
      <c r="T2359" s="102" t="s">
        <v>62</v>
      </c>
      <c r="U2359" s="102" t="s">
        <v>432</v>
      </c>
    </row>
    <row r="2360" spans="2:21">
      <c r="B2360" s="65">
        <v>45855</v>
      </c>
      <c r="C2360" s="102">
        <v>5400258095</v>
      </c>
      <c r="D2360" s="66" t="s">
        <v>484</v>
      </c>
      <c r="F2360" s="102" t="s">
        <v>144</v>
      </c>
      <c r="I2360" s="66" t="s">
        <v>432</v>
      </c>
      <c r="K2360" s="103">
        <v>0.21875</v>
      </c>
      <c r="O2360" s="103">
        <v>0.21875</v>
      </c>
      <c r="S2360" s="102" t="s">
        <v>433</v>
      </c>
      <c r="T2360" s="102" t="s">
        <v>290</v>
      </c>
      <c r="U2360" s="102" t="s">
        <v>432</v>
      </c>
    </row>
    <row r="2361" spans="2:21">
      <c r="B2361" s="65">
        <v>45855</v>
      </c>
      <c r="C2361" s="102">
        <v>5400258197</v>
      </c>
      <c r="D2361" s="66" t="s">
        <v>484</v>
      </c>
      <c r="F2361" s="102" t="s">
        <v>144</v>
      </c>
      <c r="I2361" s="66" t="s">
        <v>432</v>
      </c>
      <c r="K2361" s="103">
        <v>0.1145833333333333</v>
      </c>
      <c r="O2361" s="103">
        <v>0.1145833333333333</v>
      </c>
      <c r="S2361" s="102" t="s">
        <v>433</v>
      </c>
      <c r="T2361" s="102" t="s">
        <v>293</v>
      </c>
      <c r="U2361" s="102" t="s">
        <v>432</v>
      </c>
    </row>
    <row r="2362" spans="2:21">
      <c r="B2362" s="65">
        <v>45855</v>
      </c>
      <c r="C2362" s="102">
        <v>404</v>
      </c>
      <c r="D2362" s="66" t="s">
        <v>474</v>
      </c>
      <c r="F2362" s="102" t="s">
        <v>109</v>
      </c>
      <c r="I2362" s="66" t="s">
        <v>432</v>
      </c>
      <c r="J2362" s="103">
        <v>3.125E-2</v>
      </c>
      <c r="K2362" s="103"/>
      <c r="O2362" s="103">
        <v>3.125E-2</v>
      </c>
      <c r="S2362" s="102" t="s">
        <v>433</v>
      </c>
      <c r="T2362" s="102" t="s">
        <v>62</v>
      </c>
      <c r="U2362" s="102" t="s">
        <v>432</v>
      </c>
    </row>
    <row r="2363" spans="2:21">
      <c r="B2363" s="65">
        <v>45855</v>
      </c>
      <c r="C2363" s="102">
        <v>404</v>
      </c>
      <c r="D2363" s="66" t="s">
        <v>474</v>
      </c>
      <c r="F2363" s="102" t="s">
        <v>109</v>
      </c>
      <c r="I2363" s="66" t="s">
        <v>432</v>
      </c>
      <c r="K2363" s="103"/>
      <c r="O2363" s="103">
        <v>0.3125</v>
      </c>
      <c r="P2363" s="103">
        <v>0.3125</v>
      </c>
      <c r="S2363" s="102" t="s">
        <v>433</v>
      </c>
      <c r="T2363" s="102" t="s">
        <v>48</v>
      </c>
      <c r="U2363" s="102" t="s">
        <v>432</v>
      </c>
    </row>
    <row r="2364" spans="2:21">
      <c r="B2364" s="65">
        <v>45855</v>
      </c>
      <c r="C2364" s="102">
        <v>5400255927</v>
      </c>
      <c r="D2364" s="66" t="s">
        <v>495</v>
      </c>
      <c r="F2364" s="102" t="s">
        <v>308</v>
      </c>
      <c r="I2364" s="66" t="s">
        <v>432</v>
      </c>
      <c r="K2364" s="103">
        <v>4.1666666666666657E-2</v>
      </c>
      <c r="O2364" s="103">
        <v>4.1666666666666657E-2</v>
      </c>
      <c r="S2364" s="102" t="s">
        <v>433</v>
      </c>
      <c r="T2364" s="102" t="s">
        <v>176</v>
      </c>
      <c r="U2364" s="102" t="s">
        <v>432</v>
      </c>
    </row>
    <row r="2365" spans="2:21">
      <c r="B2365" s="65">
        <v>45855</v>
      </c>
      <c r="C2365" s="102">
        <v>5400255927</v>
      </c>
      <c r="D2365" s="66" t="s">
        <v>489</v>
      </c>
      <c r="F2365" s="102" t="s">
        <v>185</v>
      </c>
      <c r="I2365" s="66" t="s">
        <v>432</v>
      </c>
      <c r="K2365" s="103">
        <v>8.3333333333333329E-2</v>
      </c>
      <c r="O2365" s="103">
        <v>8.3333333333333329E-2</v>
      </c>
      <c r="S2365" s="102" t="s">
        <v>433</v>
      </c>
      <c r="T2365" s="102" t="s">
        <v>176</v>
      </c>
      <c r="U2365" s="102" t="s">
        <v>432</v>
      </c>
    </row>
    <row r="2366" spans="2:21">
      <c r="B2366" s="65">
        <v>45855</v>
      </c>
      <c r="C2366" s="102">
        <v>404</v>
      </c>
      <c r="D2366" s="66" t="s">
        <v>441</v>
      </c>
      <c r="F2366" s="102" t="s">
        <v>56</v>
      </c>
      <c r="I2366" s="66" t="s">
        <v>432</v>
      </c>
      <c r="J2366" s="103">
        <v>0.22916666666666671</v>
      </c>
      <c r="K2366" s="103"/>
      <c r="O2366" s="103">
        <v>0.22916666666666671</v>
      </c>
      <c r="S2366" s="102" t="s">
        <v>433</v>
      </c>
      <c r="T2366" s="102" t="s">
        <v>62</v>
      </c>
      <c r="U2366" s="102" t="s">
        <v>432</v>
      </c>
    </row>
    <row r="2367" spans="2:21">
      <c r="B2367" s="65">
        <v>45855</v>
      </c>
      <c r="C2367" s="102">
        <v>5400261041</v>
      </c>
      <c r="D2367" s="66" t="s">
        <v>441</v>
      </c>
      <c r="F2367" s="102" t="s">
        <v>56</v>
      </c>
      <c r="I2367" s="66" t="s">
        <v>432</v>
      </c>
      <c r="K2367" s="103">
        <v>8.3333333333333329E-2</v>
      </c>
      <c r="O2367" s="103">
        <v>8.3333333333333329E-2</v>
      </c>
      <c r="S2367" s="102" t="s">
        <v>433</v>
      </c>
      <c r="T2367" s="102" t="s">
        <v>257</v>
      </c>
      <c r="U2367" s="102" t="s">
        <v>432</v>
      </c>
    </row>
    <row r="2368" spans="2:21">
      <c r="B2368" s="65">
        <v>45855</v>
      </c>
      <c r="C2368" s="102">
        <v>404</v>
      </c>
      <c r="D2368" s="66" t="s">
        <v>441</v>
      </c>
      <c r="F2368" s="102" t="s">
        <v>56</v>
      </c>
      <c r="I2368" s="66" t="s">
        <v>432</v>
      </c>
      <c r="J2368" s="103">
        <v>3.125E-2</v>
      </c>
      <c r="K2368" s="103"/>
      <c r="O2368" s="103">
        <v>3.125E-2</v>
      </c>
      <c r="S2368" s="102" t="s">
        <v>433</v>
      </c>
      <c r="T2368" s="102" t="s">
        <v>62</v>
      </c>
      <c r="U2368" s="102" t="s">
        <v>432</v>
      </c>
    </row>
    <row r="2369" spans="2:21">
      <c r="B2369" s="65">
        <v>45856</v>
      </c>
      <c r="C2369" s="102">
        <v>404</v>
      </c>
      <c r="D2369" s="66" t="s">
        <v>438</v>
      </c>
      <c r="F2369" s="102" t="s">
        <v>52</v>
      </c>
      <c r="I2369" s="66" t="s">
        <v>432</v>
      </c>
      <c r="K2369" s="103"/>
      <c r="O2369" s="103">
        <v>0.25</v>
      </c>
      <c r="P2369" s="103">
        <v>0.25</v>
      </c>
      <c r="S2369" s="102" t="s">
        <v>433</v>
      </c>
      <c r="T2369" s="102" t="s">
        <v>53</v>
      </c>
      <c r="U2369" s="102" t="s">
        <v>432</v>
      </c>
    </row>
    <row r="2370" spans="2:21">
      <c r="B2370" s="65">
        <v>45856</v>
      </c>
      <c r="C2370" s="102">
        <v>404</v>
      </c>
      <c r="D2370" s="66" t="s">
        <v>469</v>
      </c>
      <c r="F2370" s="102" t="s">
        <v>102</v>
      </c>
      <c r="I2370" s="66" t="s">
        <v>432</v>
      </c>
      <c r="K2370" s="103"/>
      <c r="O2370" s="103">
        <v>0.25</v>
      </c>
      <c r="P2370" s="103">
        <v>0.25</v>
      </c>
      <c r="S2370" s="102" t="s">
        <v>433</v>
      </c>
      <c r="T2370" s="102" t="s">
        <v>53</v>
      </c>
      <c r="U2370" s="102" t="s">
        <v>432</v>
      </c>
    </row>
    <row r="2371" spans="2:21">
      <c r="B2371" s="65">
        <v>45856</v>
      </c>
      <c r="C2371" s="102">
        <v>404</v>
      </c>
      <c r="D2371" s="66" t="s">
        <v>439</v>
      </c>
      <c r="F2371" s="102" t="s">
        <v>54</v>
      </c>
      <c r="I2371" s="66" t="s">
        <v>432</v>
      </c>
      <c r="K2371" s="103"/>
      <c r="O2371" s="103">
        <v>0.25</v>
      </c>
      <c r="Q2371" s="103">
        <v>0.25</v>
      </c>
      <c r="S2371" s="102" t="s">
        <v>433</v>
      </c>
      <c r="T2371" s="102" t="s">
        <v>22</v>
      </c>
      <c r="U2371" s="102" t="s">
        <v>432</v>
      </c>
    </row>
    <row r="2372" spans="2:21">
      <c r="B2372" s="65">
        <v>45856</v>
      </c>
      <c r="C2372" s="102">
        <v>404</v>
      </c>
      <c r="D2372" s="66" t="s">
        <v>474</v>
      </c>
      <c r="F2372" s="102" t="s">
        <v>109</v>
      </c>
      <c r="I2372" s="66" t="s">
        <v>432</v>
      </c>
      <c r="K2372" s="103"/>
      <c r="O2372" s="103">
        <v>0.25</v>
      </c>
      <c r="Q2372" s="103">
        <v>0.25</v>
      </c>
      <c r="S2372" s="102" t="s">
        <v>433</v>
      </c>
      <c r="T2372" s="102" t="s">
        <v>22</v>
      </c>
      <c r="U2372" s="102" t="s">
        <v>432</v>
      </c>
    </row>
    <row r="2373" spans="2:21">
      <c r="B2373" s="65">
        <v>45856</v>
      </c>
      <c r="C2373" s="102">
        <v>5400257234</v>
      </c>
      <c r="D2373" s="66" t="s">
        <v>443</v>
      </c>
      <c r="F2373" s="102" t="s">
        <v>58</v>
      </c>
      <c r="I2373" s="66" t="s">
        <v>432</v>
      </c>
      <c r="K2373" s="103">
        <v>0.25</v>
      </c>
      <c r="O2373" s="103">
        <v>0.25</v>
      </c>
      <c r="S2373" s="102" t="s">
        <v>433</v>
      </c>
      <c r="T2373" s="102" t="s">
        <v>265</v>
      </c>
      <c r="U2373" s="102" t="s">
        <v>432</v>
      </c>
    </row>
    <row r="2374" spans="2:21">
      <c r="B2374" s="65">
        <v>45856</v>
      </c>
      <c r="C2374" s="102">
        <v>5400257234</v>
      </c>
      <c r="D2374" s="66" t="s">
        <v>493</v>
      </c>
      <c r="F2374" s="102" t="s">
        <v>267</v>
      </c>
      <c r="I2374" s="66" t="s">
        <v>432</v>
      </c>
      <c r="K2374" s="103">
        <v>0.25</v>
      </c>
      <c r="O2374" s="103">
        <v>0.25</v>
      </c>
      <c r="S2374" s="102" t="s">
        <v>433</v>
      </c>
      <c r="T2374" s="102" t="s">
        <v>265</v>
      </c>
      <c r="U2374" s="102" t="s">
        <v>432</v>
      </c>
    </row>
    <row r="2375" spans="2:21">
      <c r="B2375" s="65">
        <v>45856</v>
      </c>
      <c r="C2375" s="102">
        <v>5400257239</v>
      </c>
      <c r="D2375" s="66" t="s">
        <v>447</v>
      </c>
      <c r="F2375" s="102" t="s">
        <v>65</v>
      </c>
      <c r="I2375" s="66" t="s">
        <v>432</v>
      </c>
      <c r="K2375" s="103">
        <v>0.25</v>
      </c>
      <c r="O2375" s="103">
        <v>0.25</v>
      </c>
      <c r="S2375" s="102" t="s">
        <v>433</v>
      </c>
      <c r="T2375" s="102" t="s">
        <v>258</v>
      </c>
      <c r="U2375" s="102" t="s">
        <v>432</v>
      </c>
    </row>
    <row r="2376" spans="2:21">
      <c r="B2376" s="65">
        <v>45856</v>
      </c>
      <c r="C2376" s="102">
        <v>5400257239</v>
      </c>
      <c r="D2376" s="66" t="s">
        <v>458</v>
      </c>
      <c r="F2376" s="102" t="s">
        <v>84</v>
      </c>
      <c r="I2376" s="66" t="s">
        <v>432</v>
      </c>
      <c r="K2376" s="103">
        <v>0.25</v>
      </c>
      <c r="O2376" s="103">
        <v>0.25</v>
      </c>
      <c r="S2376" s="102" t="s">
        <v>433</v>
      </c>
      <c r="T2376" s="102" t="s">
        <v>258</v>
      </c>
      <c r="U2376" s="102" t="s">
        <v>432</v>
      </c>
    </row>
    <row r="2377" spans="2:21">
      <c r="B2377" s="65">
        <v>45856</v>
      </c>
      <c r="C2377" s="102">
        <v>5400255927</v>
      </c>
      <c r="D2377" s="66" t="s">
        <v>449</v>
      </c>
      <c r="F2377" s="102" t="s">
        <v>68</v>
      </c>
      <c r="I2377" s="66" t="s">
        <v>432</v>
      </c>
      <c r="J2377" s="103"/>
      <c r="K2377" s="103">
        <v>0.25</v>
      </c>
      <c r="O2377" s="103">
        <v>0.25</v>
      </c>
      <c r="S2377" s="102" t="s">
        <v>433</v>
      </c>
      <c r="T2377" s="102" t="s">
        <v>176</v>
      </c>
      <c r="U2377" s="102" t="s">
        <v>432</v>
      </c>
    </row>
    <row r="2378" spans="2:21">
      <c r="B2378" s="65">
        <v>45856</v>
      </c>
      <c r="C2378" s="102">
        <v>5400255927</v>
      </c>
      <c r="D2378" s="66" t="s">
        <v>450</v>
      </c>
      <c r="F2378" s="102" t="s">
        <v>69</v>
      </c>
      <c r="I2378" s="66" t="s">
        <v>432</v>
      </c>
      <c r="J2378" s="103"/>
      <c r="K2378" s="103">
        <v>0.25</v>
      </c>
      <c r="O2378" s="103">
        <v>0.25</v>
      </c>
      <c r="S2378" s="102" t="s">
        <v>433</v>
      </c>
      <c r="T2378" s="102" t="s">
        <v>176</v>
      </c>
      <c r="U2378" s="102" t="s">
        <v>432</v>
      </c>
    </row>
    <row r="2379" spans="2:21">
      <c r="B2379" s="65">
        <v>45856</v>
      </c>
      <c r="C2379" s="102">
        <v>5400258095</v>
      </c>
      <c r="D2379" s="66" t="s">
        <v>483</v>
      </c>
      <c r="F2379" s="102" t="s">
        <v>143</v>
      </c>
      <c r="I2379" s="66" t="s">
        <v>432</v>
      </c>
      <c r="K2379" s="103">
        <v>0.29166666666666669</v>
      </c>
      <c r="M2379" s="103">
        <v>6.25E-2</v>
      </c>
      <c r="O2379" s="103">
        <v>0.35416666666666669</v>
      </c>
      <c r="S2379" s="102" t="s">
        <v>433</v>
      </c>
      <c r="T2379" s="102" t="s">
        <v>290</v>
      </c>
      <c r="U2379" s="102" t="s">
        <v>432</v>
      </c>
    </row>
    <row r="2380" spans="2:21">
      <c r="B2380" s="65">
        <v>45856</v>
      </c>
      <c r="C2380" s="102">
        <v>5400258095</v>
      </c>
      <c r="D2380" s="66" t="s">
        <v>496</v>
      </c>
      <c r="F2380" s="102" t="s">
        <v>309</v>
      </c>
      <c r="I2380" s="66" t="s">
        <v>432</v>
      </c>
      <c r="K2380" s="103">
        <v>0.29166666666666669</v>
      </c>
      <c r="M2380" s="103">
        <v>6.25E-2</v>
      </c>
      <c r="O2380" s="103">
        <v>0.35416666666666669</v>
      </c>
      <c r="S2380" s="102" t="s">
        <v>433</v>
      </c>
      <c r="T2380" s="102" t="s">
        <v>290</v>
      </c>
      <c r="U2380" s="102" t="s">
        <v>432</v>
      </c>
    </row>
    <row r="2381" spans="2:21">
      <c r="B2381" s="65">
        <v>45856</v>
      </c>
      <c r="C2381" s="102">
        <v>5400258095</v>
      </c>
      <c r="D2381" s="66" t="s">
        <v>451</v>
      </c>
      <c r="F2381" s="102" t="s">
        <v>72</v>
      </c>
      <c r="I2381" s="66" t="s">
        <v>432</v>
      </c>
      <c r="K2381" s="103">
        <v>0.25</v>
      </c>
      <c r="M2381" s="103"/>
      <c r="O2381" s="103">
        <v>0.25</v>
      </c>
      <c r="S2381" s="102" t="s">
        <v>433</v>
      </c>
      <c r="T2381" s="102" t="s">
        <v>290</v>
      </c>
      <c r="U2381" s="102" t="s">
        <v>432</v>
      </c>
    </row>
    <row r="2382" spans="2:21">
      <c r="B2382" s="65">
        <v>45856</v>
      </c>
      <c r="C2382" s="102">
        <v>5400258095</v>
      </c>
      <c r="D2382" s="66" t="s">
        <v>452</v>
      </c>
      <c r="F2382" s="102" t="s">
        <v>73</v>
      </c>
      <c r="I2382" s="66" t="s">
        <v>432</v>
      </c>
      <c r="K2382" s="103">
        <v>0.29166666666666669</v>
      </c>
      <c r="M2382" s="103">
        <v>4.1666666666666657E-2</v>
      </c>
      <c r="O2382" s="103">
        <v>0.33333333333333331</v>
      </c>
      <c r="S2382" s="102" t="s">
        <v>433</v>
      </c>
      <c r="T2382" s="102" t="s">
        <v>290</v>
      </c>
      <c r="U2382" s="102" t="s">
        <v>432</v>
      </c>
    </row>
    <row r="2383" spans="2:21">
      <c r="B2383" s="65">
        <v>45856</v>
      </c>
      <c r="C2383" s="102">
        <v>404</v>
      </c>
      <c r="D2383" s="66" t="s">
        <v>451</v>
      </c>
      <c r="F2383" s="102" t="s">
        <v>72</v>
      </c>
      <c r="I2383" s="66" t="s">
        <v>432</v>
      </c>
      <c r="J2383" s="103">
        <v>2.0833333333333329E-2</v>
      </c>
      <c r="K2383" s="103"/>
      <c r="M2383" s="103"/>
      <c r="O2383" s="103">
        <v>2.0833333333333329E-2</v>
      </c>
      <c r="S2383" s="102" t="s">
        <v>433</v>
      </c>
      <c r="T2383" s="102" t="s">
        <v>62</v>
      </c>
      <c r="U2383" s="102" t="s">
        <v>432</v>
      </c>
    </row>
    <row r="2384" spans="2:21">
      <c r="B2384" s="65">
        <v>45856</v>
      </c>
      <c r="C2384" s="102">
        <v>5400257236</v>
      </c>
      <c r="D2384" s="66" t="s">
        <v>445</v>
      </c>
      <c r="F2384" s="102" t="s">
        <v>63</v>
      </c>
      <c r="I2384" s="66" t="s">
        <v>432</v>
      </c>
      <c r="K2384" s="103">
        <v>0.25</v>
      </c>
      <c r="O2384" s="103">
        <v>0.25</v>
      </c>
      <c r="S2384" s="102" t="s">
        <v>433</v>
      </c>
      <c r="T2384" s="102" t="s">
        <v>254</v>
      </c>
      <c r="U2384" s="102" t="s">
        <v>432</v>
      </c>
    </row>
    <row r="2385" spans="2:21">
      <c r="B2385" s="65">
        <v>45856</v>
      </c>
      <c r="C2385" s="102">
        <v>5400257236</v>
      </c>
      <c r="D2385" s="66" t="s">
        <v>446</v>
      </c>
      <c r="F2385" s="102" t="s">
        <v>64</v>
      </c>
      <c r="I2385" s="66" t="s">
        <v>432</v>
      </c>
      <c r="K2385" s="103">
        <v>0.25</v>
      </c>
      <c r="O2385" s="103">
        <v>0.25</v>
      </c>
      <c r="S2385" s="102" t="s">
        <v>433</v>
      </c>
      <c r="T2385" s="102" t="s">
        <v>254</v>
      </c>
      <c r="U2385" s="102" t="s">
        <v>432</v>
      </c>
    </row>
    <row r="2386" spans="2:21">
      <c r="B2386" s="65">
        <v>45856</v>
      </c>
      <c r="C2386" s="102">
        <v>5400258412</v>
      </c>
      <c r="D2386" s="66" t="s">
        <v>445</v>
      </c>
      <c r="F2386" s="102" t="s">
        <v>63</v>
      </c>
      <c r="I2386" s="66" t="s">
        <v>432</v>
      </c>
      <c r="K2386" s="103">
        <v>8.3333333333333329E-2</v>
      </c>
      <c r="O2386" s="103">
        <v>8.3333333333333329E-2</v>
      </c>
      <c r="S2386" s="102" t="s">
        <v>433</v>
      </c>
      <c r="T2386" s="102" t="s">
        <v>302</v>
      </c>
      <c r="U2386" s="102" t="s">
        <v>432</v>
      </c>
    </row>
    <row r="2387" spans="2:21">
      <c r="B2387" s="65">
        <v>45856</v>
      </c>
      <c r="C2387" s="102">
        <v>5400258412</v>
      </c>
      <c r="D2387" s="66" t="s">
        <v>446</v>
      </c>
      <c r="F2387" s="102" t="s">
        <v>64</v>
      </c>
      <c r="I2387" s="66" t="s">
        <v>432</v>
      </c>
      <c r="K2387" s="103">
        <v>8.3333333333333329E-2</v>
      </c>
      <c r="O2387" s="103">
        <v>8.3333333333333329E-2</v>
      </c>
      <c r="S2387" s="102" t="s">
        <v>433</v>
      </c>
      <c r="T2387" s="102" t="s">
        <v>302</v>
      </c>
      <c r="U2387" s="102" t="s">
        <v>432</v>
      </c>
    </row>
    <row r="2388" spans="2:21">
      <c r="B2388" s="65">
        <v>45856</v>
      </c>
      <c r="C2388" s="102">
        <v>5400258633</v>
      </c>
      <c r="D2388" s="66" t="s">
        <v>454</v>
      </c>
      <c r="F2388" s="102" t="s">
        <v>77</v>
      </c>
      <c r="I2388" s="66" t="s">
        <v>432</v>
      </c>
      <c r="K2388" s="103">
        <v>0.14583333333333329</v>
      </c>
      <c r="O2388" s="103">
        <v>0.14583333333333329</v>
      </c>
      <c r="S2388" s="102" t="s">
        <v>433</v>
      </c>
      <c r="T2388" s="102" t="s">
        <v>310</v>
      </c>
      <c r="U2388" s="102" t="s">
        <v>432</v>
      </c>
    </row>
    <row r="2389" spans="2:21">
      <c r="B2389" s="65">
        <v>45856</v>
      </c>
      <c r="C2389" s="102">
        <v>5400258633</v>
      </c>
      <c r="D2389" s="66" t="s">
        <v>455</v>
      </c>
      <c r="F2389" s="102" t="s">
        <v>78</v>
      </c>
      <c r="I2389" s="66" t="s">
        <v>432</v>
      </c>
      <c r="K2389" s="103">
        <v>0.14583333333333329</v>
      </c>
      <c r="O2389" s="103">
        <v>0.14583333333333329</v>
      </c>
      <c r="S2389" s="102" t="s">
        <v>433</v>
      </c>
      <c r="T2389" s="102" t="s">
        <v>310</v>
      </c>
      <c r="U2389" s="102" t="s">
        <v>432</v>
      </c>
    </row>
    <row r="2390" spans="2:21">
      <c r="B2390" s="65">
        <v>45856</v>
      </c>
      <c r="C2390" s="102">
        <v>5400258412</v>
      </c>
      <c r="D2390" s="66" t="s">
        <v>454</v>
      </c>
      <c r="F2390" s="102" t="s">
        <v>77</v>
      </c>
      <c r="I2390" s="66" t="s">
        <v>432</v>
      </c>
      <c r="K2390" s="103">
        <v>0.1875</v>
      </c>
      <c r="O2390" s="103">
        <v>0.1875</v>
      </c>
      <c r="S2390" s="102" t="s">
        <v>433</v>
      </c>
      <c r="T2390" s="102" t="s">
        <v>302</v>
      </c>
      <c r="U2390" s="102" t="s">
        <v>432</v>
      </c>
    </row>
    <row r="2391" spans="2:21">
      <c r="B2391" s="65">
        <v>45856</v>
      </c>
      <c r="C2391" s="102">
        <v>5400258412</v>
      </c>
      <c r="D2391" s="66" t="s">
        <v>455</v>
      </c>
      <c r="F2391" s="102" t="s">
        <v>78</v>
      </c>
      <c r="I2391" s="66" t="s">
        <v>432</v>
      </c>
      <c r="K2391" s="103">
        <v>0.1875</v>
      </c>
      <c r="O2391" s="103">
        <v>0.1875</v>
      </c>
      <c r="S2391" s="102" t="s">
        <v>433</v>
      </c>
      <c r="T2391" s="102" t="s">
        <v>302</v>
      </c>
      <c r="U2391" s="102" t="s">
        <v>432</v>
      </c>
    </row>
    <row r="2392" spans="2:21">
      <c r="B2392" s="65">
        <v>45856</v>
      </c>
      <c r="C2392" s="102">
        <v>5400256074</v>
      </c>
      <c r="D2392" s="66" t="s">
        <v>453</v>
      </c>
      <c r="F2392" s="102" t="s">
        <v>75</v>
      </c>
      <c r="I2392" s="66" t="s">
        <v>432</v>
      </c>
      <c r="K2392" s="103">
        <v>0.29166666666666669</v>
      </c>
      <c r="M2392" s="103">
        <v>4.1666666666666657E-2</v>
      </c>
      <c r="O2392" s="103">
        <v>0.33333333333333331</v>
      </c>
      <c r="S2392" s="102" t="s">
        <v>433</v>
      </c>
      <c r="T2392" s="102" t="s">
        <v>239</v>
      </c>
      <c r="U2392" s="102" t="s">
        <v>432</v>
      </c>
    </row>
    <row r="2393" spans="2:21">
      <c r="B2393" s="65">
        <v>45856</v>
      </c>
      <c r="C2393" s="102">
        <v>5400256074</v>
      </c>
      <c r="D2393" s="66" t="s">
        <v>479</v>
      </c>
      <c r="F2393" s="102" t="s">
        <v>115</v>
      </c>
      <c r="I2393" s="66" t="s">
        <v>432</v>
      </c>
      <c r="K2393" s="103">
        <v>0.29166666666666669</v>
      </c>
      <c r="M2393" s="103">
        <v>4.1666666666666657E-2</v>
      </c>
      <c r="O2393" s="103">
        <v>0.33333333333333331</v>
      </c>
      <c r="S2393" s="102" t="s">
        <v>433</v>
      </c>
      <c r="T2393" s="102" t="s">
        <v>239</v>
      </c>
      <c r="U2393" s="102" t="s">
        <v>432</v>
      </c>
    </row>
    <row r="2394" spans="2:21">
      <c r="B2394" s="65">
        <v>45856</v>
      </c>
      <c r="C2394" s="102">
        <v>5400256987</v>
      </c>
      <c r="D2394" s="66" t="s">
        <v>442</v>
      </c>
      <c r="F2394" s="102" t="s">
        <v>57</v>
      </c>
      <c r="I2394" s="66" t="s">
        <v>432</v>
      </c>
      <c r="K2394" s="103">
        <v>0.25</v>
      </c>
      <c r="O2394" s="103">
        <v>0.25</v>
      </c>
      <c r="S2394" s="102" t="s">
        <v>433</v>
      </c>
      <c r="T2394" s="102" t="s">
        <v>285</v>
      </c>
      <c r="U2394" s="102" t="s">
        <v>432</v>
      </c>
    </row>
    <row r="2395" spans="2:21">
      <c r="B2395" s="65">
        <v>45856</v>
      </c>
      <c r="C2395" s="102">
        <v>5400256987</v>
      </c>
      <c r="D2395" s="66" t="s">
        <v>444</v>
      </c>
      <c r="F2395" s="102" t="s">
        <v>59</v>
      </c>
      <c r="I2395" s="66" t="s">
        <v>432</v>
      </c>
      <c r="K2395" s="103">
        <v>0.25</v>
      </c>
      <c r="O2395" s="103">
        <v>0.25</v>
      </c>
      <c r="S2395" s="102" t="s">
        <v>433</v>
      </c>
      <c r="T2395" s="102" t="s">
        <v>285</v>
      </c>
      <c r="U2395" s="102" t="s">
        <v>432</v>
      </c>
    </row>
    <row r="2396" spans="2:21">
      <c r="B2396" s="65">
        <v>45856</v>
      </c>
      <c r="C2396" s="102">
        <v>5400261041</v>
      </c>
      <c r="D2396" s="66" t="s">
        <v>462</v>
      </c>
      <c r="F2396" s="102" t="s">
        <v>89</v>
      </c>
      <c r="I2396" s="66" t="s">
        <v>432</v>
      </c>
      <c r="K2396" s="103">
        <v>0.25</v>
      </c>
      <c r="O2396" s="103">
        <v>0.25</v>
      </c>
      <c r="S2396" s="102" t="s">
        <v>433</v>
      </c>
      <c r="T2396" s="102" t="s">
        <v>257</v>
      </c>
      <c r="U2396" s="102" t="s">
        <v>432</v>
      </c>
    </row>
    <row r="2397" spans="2:21">
      <c r="B2397" s="65">
        <v>45856</v>
      </c>
      <c r="C2397" s="102">
        <v>5400243313</v>
      </c>
      <c r="D2397" s="66" t="s">
        <v>457</v>
      </c>
      <c r="F2397" s="102" t="s">
        <v>82</v>
      </c>
      <c r="I2397" s="66" t="s">
        <v>432</v>
      </c>
      <c r="K2397" s="103">
        <v>0.25</v>
      </c>
      <c r="O2397" s="103">
        <v>0.25</v>
      </c>
      <c r="S2397" s="102" t="s">
        <v>433</v>
      </c>
      <c r="T2397" s="102" t="s">
        <v>145</v>
      </c>
      <c r="U2397" s="102" t="s">
        <v>432</v>
      </c>
    </row>
    <row r="2398" spans="2:21">
      <c r="B2398" s="65">
        <v>45856</v>
      </c>
      <c r="C2398" s="102">
        <v>5400243313</v>
      </c>
      <c r="D2398" s="66" t="s">
        <v>485</v>
      </c>
      <c r="F2398" s="102" t="s">
        <v>155</v>
      </c>
      <c r="I2398" s="66" t="s">
        <v>432</v>
      </c>
      <c r="K2398" s="103">
        <v>0.25</v>
      </c>
      <c r="O2398" s="103">
        <v>0.25</v>
      </c>
      <c r="S2398" s="102" t="s">
        <v>433</v>
      </c>
      <c r="T2398" s="102" t="s">
        <v>145</v>
      </c>
      <c r="U2398" s="102" t="s">
        <v>432</v>
      </c>
    </row>
    <row r="2399" spans="2:21">
      <c r="B2399" s="65">
        <v>45856</v>
      </c>
      <c r="C2399" s="102">
        <v>5400258707</v>
      </c>
      <c r="D2399" s="66" t="s">
        <v>437</v>
      </c>
      <c r="F2399" s="102" t="s">
        <v>51</v>
      </c>
      <c r="I2399" s="66" t="s">
        <v>432</v>
      </c>
      <c r="K2399" s="103">
        <v>8.3333333333333329E-2</v>
      </c>
      <c r="O2399" s="103">
        <v>8.3333333333333329E-2</v>
      </c>
      <c r="S2399" s="102" t="s">
        <v>433</v>
      </c>
      <c r="T2399" s="102" t="s">
        <v>307</v>
      </c>
      <c r="U2399" s="102" t="s">
        <v>432</v>
      </c>
    </row>
    <row r="2400" spans="2:21">
      <c r="B2400" s="65">
        <v>45856</v>
      </c>
      <c r="C2400" s="102">
        <v>5400258707</v>
      </c>
      <c r="D2400" s="66" t="s">
        <v>475</v>
      </c>
      <c r="F2400" s="102" t="s">
        <v>110</v>
      </c>
      <c r="I2400" s="66" t="s">
        <v>432</v>
      </c>
      <c r="K2400" s="103">
        <v>8.3333333333333329E-2</v>
      </c>
      <c r="O2400" s="103">
        <v>8.3333333333333329E-2</v>
      </c>
      <c r="S2400" s="102" t="s">
        <v>433</v>
      </c>
      <c r="T2400" s="102" t="s">
        <v>307</v>
      </c>
      <c r="U2400" s="102" t="s">
        <v>432</v>
      </c>
    </row>
    <row r="2401" spans="2:21">
      <c r="B2401" s="65">
        <v>45856</v>
      </c>
      <c r="C2401" s="102">
        <v>5400258042</v>
      </c>
      <c r="D2401" s="66" t="s">
        <v>437</v>
      </c>
      <c r="F2401" s="102" t="s">
        <v>51</v>
      </c>
      <c r="I2401" s="66" t="s">
        <v>432</v>
      </c>
      <c r="K2401" s="103">
        <v>8.3333333333333329E-2</v>
      </c>
      <c r="O2401" s="103">
        <v>8.3333333333333329E-2</v>
      </c>
      <c r="S2401" s="102" t="s">
        <v>433</v>
      </c>
      <c r="T2401" s="102" t="s">
        <v>291</v>
      </c>
      <c r="U2401" s="102" t="s">
        <v>432</v>
      </c>
    </row>
    <row r="2402" spans="2:21">
      <c r="B2402" s="65">
        <v>45856</v>
      </c>
      <c r="C2402" s="102">
        <v>5400258042</v>
      </c>
      <c r="D2402" s="66" t="s">
        <v>475</v>
      </c>
      <c r="F2402" s="102" t="s">
        <v>110</v>
      </c>
      <c r="I2402" s="66" t="s">
        <v>432</v>
      </c>
      <c r="K2402" s="103">
        <v>8.3333333333333329E-2</v>
      </c>
      <c r="O2402" s="103">
        <v>8.3333333333333329E-2</v>
      </c>
      <c r="S2402" s="102" t="s">
        <v>433</v>
      </c>
      <c r="T2402" s="102" t="s">
        <v>291</v>
      </c>
      <c r="U2402" s="102" t="s">
        <v>432</v>
      </c>
    </row>
    <row r="2403" spans="2:21">
      <c r="B2403" s="65">
        <v>45856</v>
      </c>
      <c r="C2403" s="102">
        <v>5400258412</v>
      </c>
      <c r="D2403" s="66" t="s">
        <v>437</v>
      </c>
      <c r="F2403" s="102" t="s">
        <v>51</v>
      </c>
      <c r="I2403" s="66" t="s">
        <v>432</v>
      </c>
      <c r="K2403" s="103">
        <v>8.3333333333333329E-2</v>
      </c>
      <c r="O2403" s="103">
        <v>8.3333333333333329E-2</v>
      </c>
      <c r="S2403" s="102" t="s">
        <v>433</v>
      </c>
      <c r="T2403" s="102" t="s">
        <v>311</v>
      </c>
      <c r="U2403" s="102" t="s">
        <v>432</v>
      </c>
    </row>
    <row r="2404" spans="2:21">
      <c r="B2404" s="65">
        <v>45856</v>
      </c>
      <c r="C2404" s="102">
        <v>5400258412</v>
      </c>
      <c r="D2404" s="66" t="s">
        <v>475</v>
      </c>
      <c r="F2404" s="102" t="s">
        <v>110</v>
      </c>
      <c r="I2404" s="66" t="s">
        <v>432</v>
      </c>
      <c r="K2404" s="103">
        <v>8.3333333333333329E-2</v>
      </c>
      <c r="O2404" s="103">
        <v>8.3333333333333329E-2</v>
      </c>
      <c r="S2404" s="102" t="s">
        <v>433</v>
      </c>
      <c r="T2404" s="102" t="s">
        <v>311</v>
      </c>
      <c r="U2404" s="102" t="s">
        <v>432</v>
      </c>
    </row>
    <row r="2405" spans="2:21">
      <c r="B2405" s="65">
        <v>45856</v>
      </c>
      <c r="C2405" s="102">
        <v>5400251870</v>
      </c>
      <c r="D2405" s="66" t="s">
        <v>471</v>
      </c>
      <c r="F2405" s="102" t="s">
        <v>105</v>
      </c>
      <c r="I2405" s="66" t="s">
        <v>432</v>
      </c>
      <c r="K2405" s="103">
        <v>0.25</v>
      </c>
      <c r="O2405" s="103">
        <v>0.25</v>
      </c>
      <c r="S2405" s="102" t="s">
        <v>433</v>
      </c>
      <c r="T2405" s="102" t="s">
        <v>283</v>
      </c>
      <c r="U2405" s="102" t="s">
        <v>432</v>
      </c>
    </row>
    <row r="2406" spans="2:21">
      <c r="B2406" s="65">
        <v>45856</v>
      </c>
      <c r="C2406" s="102">
        <v>5400251870</v>
      </c>
      <c r="D2406" s="66" t="s">
        <v>492</v>
      </c>
      <c r="F2406" s="102" t="s">
        <v>264</v>
      </c>
      <c r="I2406" s="66" t="s">
        <v>432</v>
      </c>
      <c r="K2406" s="103">
        <v>0.25</v>
      </c>
      <c r="O2406" s="103">
        <v>0.25</v>
      </c>
      <c r="S2406" s="102" t="s">
        <v>433</v>
      </c>
      <c r="T2406" s="102" t="s">
        <v>283</v>
      </c>
      <c r="U2406" s="102" t="s">
        <v>432</v>
      </c>
    </row>
    <row r="2407" spans="2:21">
      <c r="B2407" s="65">
        <v>45856</v>
      </c>
      <c r="C2407" s="102">
        <v>5400258563</v>
      </c>
      <c r="D2407" s="66" t="s">
        <v>461</v>
      </c>
      <c r="F2407" s="102" t="s">
        <v>88</v>
      </c>
      <c r="I2407" s="66" t="s">
        <v>432</v>
      </c>
      <c r="K2407" s="103">
        <v>0.25</v>
      </c>
      <c r="O2407" s="103">
        <v>0.25</v>
      </c>
      <c r="S2407" s="102" t="s">
        <v>433</v>
      </c>
      <c r="T2407" s="102" t="s">
        <v>305</v>
      </c>
      <c r="U2407" s="102" t="s">
        <v>432</v>
      </c>
    </row>
    <row r="2408" spans="2:21">
      <c r="B2408" s="65">
        <v>45856</v>
      </c>
      <c r="C2408" s="102">
        <v>5400258563</v>
      </c>
      <c r="D2408" s="66" t="s">
        <v>434</v>
      </c>
      <c r="F2408" s="102" t="s">
        <v>43</v>
      </c>
      <c r="I2408" s="66" t="s">
        <v>432</v>
      </c>
      <c r="K2408" s="103">
        <v>0.25</v>
      </c>
      <c r="O2408" s="103">
        <v>0.25</v>
      </c>
      <c r="S2408" s="102" t="s">
        <v>433</v>
      </c>
      <c r="T2408" s="102" t="s">
        <v>305</v>
      </c>
      <c r="U2408" s="102" t="s">
        <v>432</v>
      </c>
    </row>
    <row r="2409" spans="2:21">
      <c r="B2409" s="65">
        <v>45856</v>
      </c>
      <c r="C2409" s="102">
        <v>5400256883</v>
      </c>
      <c r="D2409" s="66" t="s">
        <v>487</v>
      </c>
      <c r="F2409" s="102" t="s">
        <v>162</v>
      </c>
      <c r="I2409" s="66" t="s">
        <v>432</v>
      </c>
      <c r="K2409" s="103">
        <v>0.25</v>
      </c>
      <c r="O2409" s="103">
        <v>0.25</v>
      </c>
      <c r="S2409" s="102" t="s">
        <v>433</v>
      </c>
      <c r="T2409" s="102" t="s">
        <v>219</v>
      </c>
      <c r="U2409" s="102" t="s">
        <v>432</v>
      </c>
    </row>
    <row r="2410" spans="2:21">
      <c r="B2410" s="65">
        <v>45856</v>
      </c>
      <c r="C2410" s="102">
        <v>5400256883</v>
      </c>
      <c r="D2410" s="66" t="s">
        <v>486</v>
      </c>
      <c r="F2410" s="102" t="s">
        <v>157</v>
      </c>
      <c r="I2410" s="66" t="s">
        <v>432</v>
      </c>
      <c r="K2410" s="103">
        <v>0.25</v>
      </c>
      <c r="O2410" s="103">
        <v>0.25</v>
      </c>
      <c r="S2410" s="102" t="s">
        <v>433</v>
      </c>
      <c r="T2410" s="102" t="s">
        <v>219</v>
      </c>
      <c r="U2410" s="102" t="s">
        <v>432</v>
      </c>
    </row>
    <row r="2411" spans="2:21">
      <c r="B2411" s="65">
        <v>45856</v>
      </c>
      <c r="C2411" s="102">
        <v>404</v>
      </c>
      <c r="D2411" s="66" t="s">
        <v>484</v>
      </c>
      <c r="F2411" s="102" t="s">
        <v>144</v>
      </c>
      <c r="I2411" s="66" t="s">
        <v>432</v>
      </c>
      <c r="J2411" s="103">
        <v>0.25</v>
      </c>
      <c r="K2411" s="103"/>
      <c r="O2411" s="103">
        <v>0.25</v>
      </c>
      <c r="S2411" s="102" t="s">
        <v>433</v>
      </c>
      <c r="T2411" s="102" t="s">
        <v>62</v>
      </c>
      <c r="U2411" s="102" t="s">
        <v>432</v>
      </c>
    </row>
    <row r="2412" spans="2:21">
      <c r="B2412" s="65">
        <v>45856</v>
      </c>
      <c r="C2412" s="102">
        <v>5400256883</v>
      </c>
      <c r="D2412" s="66" t="s">
        <v>484</v>
      </c>
      <c r="F2412" s="102" t="s">
        <v>144</v>
      </c>
      <c r="I2412" s="66" t="s">
        <v>432</v>
      </c>
      <c r="J2412" s="103"/>
      <c r="K2412" s="103">
        <v>8.3333333333333329E-2</v>
      </c>
      <c r="O2412" s="103">
        <v>8.3333333333333329E-2</v>
      </c>
      <c r="S2412" s="102" t="s">
        <v>433</v>
      </c>
      <c r="T2412" s="102" t="s">
        <v>219</v>
      </c>
      <c r="U2412" s="102" t="s">
        <v>432</v>
      </c>
    </row>
    <row r="2413" spans="2:21">
      <c r="B2413" s="65">
        <v>45856</v>
      </c>
      <c r="C2413" s="102">
        <v>5400256883</v>
      </c>
      <c r="D2413" s="66" t="s">
        <v>451</v>
      </c>
      <c r="F2413" s="102" t="s">
        <v>72</v>
      </c>
      <c r="I2413" s="66" t="s">
        <v>432</v>
      </c>
      <c r="J2413" s="103"/>
      <c r="K2413" s="103">
        <v>8.3333333333333329E-2</v>
      </c>
      <c r="O2413" s="103">
        <v>8.3333333333333329E-2</v>
      </c>
      <c r="S2413" s="102" t="s">
        <v>433</v>
      </c>
      <c r="T2413" s="102" t="s">
        <v>219</v>
      </c>
      <c r="U2413" s="102" t="s">
        <v>432</v>
      </c>
    </row>
    <row r="2414" spans="2:21">
      <c r="B2414" s="65">
        <v>45856</v>
      </c>
      <c r="C2414" s="102">
        <v>5400257235</v>
      </c>
      <c r="D2414" s="66" t="s">
        <v>431</v>
      </c>
      <c r="F2414" s="102" t="s">
        <v>42</v>
      </c>
      <c r="I2414" s="66" t="s">
        <v>432</v>
      </c>
      <c r="J2414" s="103"/>
      <c r="K2414" s="103">
        <v>0.25</v>
      </c>
      <c r="O2414" s="103">
        <v>0.25</v>
      </c>
      <c r="S2414" s="102" t="s">
        <v>433</v>
      </c>
      <c r="T2414" s="102" t="s">
        <v>262</v>
      </c>
      <c r="U2414" s="102" t="s">
        <v>432</v>
      </c>
    </row>
    <row r="2415" spans="2:21">
      <c r="B2415" s="65">
        <v>45856</v>
      </c>
      <c r="C2415" s="102">
        <v>5400257235</v>
      </c>
      <c r="D2415" s="66" t="s">
        <v>468</v>
      </c>
      <c r="F2415" s="102" t="s">
        <v>100</v>
      </c>
      <c r="I2415" s="66" t="s">
        <v>432</v>
      </c>
      <c r="J2415" s="103"/>
      <c r="K2415" s="103">
        <v>0.25</v>
      </c>
      <c r="O2415" s="103">
        <v>0.25</v>
      </c>
      <c r="S2415" s="102" t="s">
        <v>433</v>
      </c>
      <c r="T2415" s="102" t="s">
        <v>262</v>
      </c>
      <c r="U2415" s="102" t="s">
        <v>432</v>
      </c>
    </row>
    <row r="2416" spans="2:21">
      <c r="B2416" s="65">
        <v>45856</v>
      </c>
      <c r="C2416" s="102">
        <v>5400257237</v>
      </c>
      <c r="D2416" s="66" t="s">
        <v>467</v>
      </c>
      <c r="F2416" s="102" t="s">
        <v>99</v>
      </c>
      <c r="I2416" s="66" t="s">
        <v>432</v>
      </c>
      <c r="J2416" s="103"/>
      <c r="K2416" s="103">
        <v>0.25</v>
      </c>
      <c r="M2416" s="103"/>
      <c r="O2416" s="103">
        <v>0.25</v>
      </c>
      <c r="S2416" s="102" t="s">
        <v>433</v>
      </c>
      <c r="T2416" s="102" t="s">
        <v>260</v>
      </c>
      <c r="U2416" s="102" t="s">
        <v>432</v>
      </c>
    </row>
    <row r="2417" spans="2:21">
      <c r="B2417" s="65">
        <v>45856</v>
      </c>
      <c r="C2417" s="102">
        <v>5400257237</v>
      </c>
      <c r="D2417" s="66" t="s">
        <v>470</v>
      </c>
      <c r="F2417" s="102" t="s">
        <v>103</v>
      </c>
      <c r="I2417" s="66" t="s">
        <v>432</v>
      </c>
      <c r="J2417" s="103"/>
      <c r="K2417" s="103">
        <v>0.25</v>
      </c>
      <c r="M2417" s="103"/>
      <c r="O2417" s="103">
        <v>0.25</v>
      </c>
      <c r="S2417" s="102" t="s">
        <v>433</v>
      </c>
      <c r="T2417" s="102" t="s">
        <v>260</v>
      </c>
      <c r="U2417" s="102" t="s">
        <v>432</v>
      </c>
    </row>
    <row r="2418" spans="2:21">
      <c r="B2418" s="65">
        <v>45856</v>
      </c>
      <c r="C2418" s="102">
        <v>5400257240</v>
      </c>
      <c r="D2418" s="66" t="s">
        <v>465</v>
      </c>
      <c r="F2418" s="102" t="s">
        <v>96</v>
      </c>
      <c r="I2418" s="66" t="s">
        <v>432</v>
      </c>
      <c r="K2418" s="103">
        <v>0.25</v>
      </c>
      <c r="O2418" s="103">
        <v>0.25</v>
      </c>
      <c r="S2418" s="102" t="s">
        <v>433</v>
      </c>
      <c r="T2418" s="102" t="s">
        <v>261</v>
      </c>
      <c r="U2418" s="102" t="s">
        <v>432</v>
      </c>
    </row>
    <row r="2419" spans="2:21">
      <c r="B2419" s="65">
        <v>45856</v>
      </c>
      <c r="C2419" s="102">
        <v>5400257240</v>
      </c>
      <c r="D2419" s="66" t="s">
        <v>460</v>
      </c>
      <c r="F2419" s="102" t="s">
        <v>87</v>
      </c>
      <c r="I2419" s="66" t="s">
        <v>432</v>
      </c>
      <c r="K2419" s="103">
        <v>0.25</v>
      </c>
      <c r="O2419" s="103">
        <v>0.25</v>
      </c>
      <c r="S2419" s="102" t="s">
        <v>433</v>
      </c>
      <c r="T2419" s="102" t="s">
        <v>261</v>
      </c>
      <c r="U2419" s="102" t="s">
        <v>432</v>
      </c>
    </row>
    <row r="2420" spans="2:21">
      <c r="B2420" s="65">
        <v>45856</v>
      </c>
      <c r="C2420" s="102">
        <v>404</v>
      </c>
      <c r="D2420" s="66" t="s">
        <v>473</v>
      </c>
      <c r="F2420" s="102" t="s">
        <v>108</v>
      </c>
      <c r="I2420" s="66" t="s">
        <v>432</v>
      </c>
      <c r="J2420" s="103">
        <v>0.25</v>
      </c>
      <c r="K2420" s="103"/>
      <c r="O2420" s="103">
        <v>0.25</v>
      </c>
      <c r="S2420" s="102" t="s">
        <v>433</v>
      </c>
      <c r="T2420" s="102" t="s">
        <v>62</v>
      </c>
      <c r="U2420" s="102" t="s">
        <v>432</v>
      </c>
    </row>
    <row r="2421" spans="2:21">
      <c r="B2421" s="65">
        <v>45856</v>
      </c>
      <c r="C2421" s="102">
        <v>404</v>
      </c>
      <c r="D2421" s="66" t="s">
        <v>472</v>
      </c>
      <c r="F2421" s="102" t="s">
        <v>107</v>
      </c>
      <c r="I2421" s="66" t="s">
        <v>432</v>
      </c>
      <c r="J2421" s="103">
        <v>0.25</v>
      </c>
      <c r="K2421" s="103"/>
      <c r="O2421" s="103">
        <v>0.25</v>
      </c>
      <c r="S2421" s="102" t="s">
        <v>433</v>
      </c>
      <c r="T2421" s="102" t="s">
        <v>62</v>
      </c>
      <c r="U2421" s="102" t="s">
        <v>432</v>
      </c>
    </row>
    <row r="2422" spans="2:21">
      <c r="B2422" s="65">
        <v>45856</v>
      </c>
      <c r="C2422" s="102">
        <v>5400258800</v>
      </c>
      <c r="D2422" s="66" t="s">
        <v>472</v>
      </c>
      <c r="F2422" s="102" t="s">
        <v>107</v>
      </c>
      <c r="I2422" s="66" t="s">
        <v>432</v>
      </c>
      <c r="K2422" s="103">
        <v>0.1875</v>
      </c>
      <c r="O2422" s="103">
        <v>0.1875</v>
      </c>
      <c r="S2422" s="102" t="s">
        <v>433</v>
      </c>
      <c r="T2422" s="102" t="s">
        <v>312</v>
      </c>
      <c r="U2422" s="102" t="s">
        <v>432</v>
      </c>
    </row>
    <row r="2423" spans="2:21">
      <c r="B2423" s="65">
        <v>45856</v>
      </c>
      <c r="C2423" s="102">
        <v>5400258800</v>
      </c>
      <c r="D2423" s="66" t="s">
        <v>431</v>
      </c>
      <c r="F2423" s="102" t="s">
        <v>42</v>
      </c>
      <c r="I2423" s="66" t="s">
        <v>432</v>
      </c>
      <c r="K2423" s="103">
        <v>0.1875</v>
      </c>
      <c r="O2423" s="103">
        <v>0.1875</v>
      </c>
      <c r="S2423" s="102" t="s">
        <v>433</v>
      </c>
      <c r="T2423" s="102" t="s">
        <v>312</v>
      </c>
      <c r="U2423" s="102" t="s">
        <v>432</v>
      </c>
    </row>
    <row r="2424" spans="2:21">
      <c r="B2424" s="65">
        <v>45856</v>
      </c>
      <c r="C2424" s="102">
        <v>5400258800</v>
      </c>
      <c r="D2424" s="66" t="s">
        <v>467</v>
      </c>
      <c r="F2424" s="102" t="s">
        <v>99</v>
      </c>
      <c r="I2424" s="66" t="s">
        <v>432</v>
      </c>
      <c r="K2424" s="103">
        <v>4.1666666666666657E-2</v>
      </c>
      <c r="O2424" s="103">
        <v>4.1666666666666657E-2</v>
      </c>
      <c r="S2424" s="102" t="s">
        <v>433</v>
      </c>
      <c r="T2424" s="102" t="s">
        <v>312</v>
      </c>
      <c r="U2424" s="102" t="s">
        <v>432</v>
      </c>
    </row>
    <row r="2425" spans="2:21">
      <c r="B2425" s="65">
        <v>45856</v>
      </c>
      <c r="C2425" s="102">
        <v>5400258800</v>
      </c>
      <c r="D2425" s="66" t="s">
        <v>470</v>
      </c>
      <c r="F2425" s="102" t="s">
        <v>103</v>
      </c>
      <c r="I2425" s="66" t="s">
        <v>432</v>
      </c>
      <c r="K2425" s="103">
        <v>4.1666666666666657E-2</v>
      </c>
      <c r="O2425" s="103">
        <v>4.1666666666666657E-2</v>
      </c>
      <c r="S2425" s="102" t="s">
        <v>433</v>
      </c>
      <c r="T2425" s="102" t="s">
        <v>312</v>
      </c>
      <c r="U2425" s="102" t="s">
        <v>432</v>
      </c>
    </row>
    <row r="2426" spans="2:21">
      <c r="B2426" s="65">
        <v>45856</v>
      </c>
      <c r="C2426" s="102" t="s">
        <v>294</v>
      </c>
      <c r="D2426" s="66" t="s">
        <v>478</v>
      </c>
      <c r="F2426" s="102" t="s">
        <v>114</v>
      </c>
      <c r="I2426" s="66" t="s">
        <v>432</v>
      </c>
      <c r="K2426" s="103">
        <v>0.29166666666666669</v>
      </c>
      <c r="O2426" s="103">
        <v>0.29166666666666669</v>
      </c>
      <c r="S2426" s="102" t="s">
        <v>433</v>
      </c>
      <c r="T2426" s="102" t="s">
        <v>156</v>
      </c>
      <c r="U2426" s="102" t="s">
        <v>432</v>
      </c>
    </row>
    <row r="2427" spans="2:21">
      <c r="B2427" s="65">
        <v>45856</v>
      </c>
      <c r="C2427" s="102">
        <v>404</v>
      </c>
      <c r="D2427" s="66" t="s">
        <v>436</v>
      </c>
      <c r="F2427" s="102" t="s">
        <v>50</v>
      </c>
      <c r="I2427" s="66" t="s">
        <v>432</v>
      </c>
      <c r="J2427" s="103">
        <v>0.29166666666666669</v>
      </c>
      <c r="K2427" s="103"/>
      <c r="M2427" s="103">
        <v>4.1666666666666657E-2</v>
      </c>
      <c r="O2427" s="103">
        <v>0.33333333333333331</v>
      </c>
      <c r="S2427" s="102" t="s">
        <v>433</v>
      </c>
      <c r="T2427" s="102" t="s">
        <v>62</v>
      </c>
      <c r="U2427" s="102" t="s">
        <v>432</v>
      </c>
    </row>
    <row r="2428" spans="2:21">
      <c r="B2428" s="65">
        <v>45856</v>
      </c>
      <c r="C2428" s="102">
        <v>404</v>
      </c>
      <c r="D2428" s="66" t="s">
        <v>476</v>
      </c>
      <c r="F2428" s="102" t="s">
        <v>112</v>
      </c>
      <c r="I2428" s="66" t="s">
        <v>432</v>
      </c>
      <c r="J2428" s="103">
        <v>0.29166666666666669</v>
      </c>
      <c r="K2428" s="103"/>
      <c r="M2428" s="103">
        <v>4.1666666666666657E-2</v>
      </c>
      <c r="O2428" s="103">
        <v>0.33333333333333331</v>
      </c>
      <c r="S2428" s="102" t="s">
        <v>433</v>
      </c>
      <c r="T2428" s="102" t="s">
        <v>62</v>
      </c>
      <c r="U2428" s="102" t="s">
        <v>432</v>
      </c>
    </row>
    <row r="2429" spans="2:21">
      <c r="B2429" s="65">
        <v>45856</v>
      </c>
      <c r="C2429" s="102" t="s">
        <v>294</v>
      </c>
      <c r="D2429" s="66" t="s">
        <v>475</v>
      </c>
      <c r="F2429" s="102" t="s">
        <v>110</v>
      </c>
      <c r="I2429" s="66" t="s">
        <v>432</v>
      </c>
      <c r="J2429" s="103"/>
      <c r="K2429" s="103">
        <v>8.3333333333333329E-2</v>
      </c>
      <c r="O2429" s="103">
        <v>8.3333333333333329E-2</v>
      </c>
      <c r="S2429" s="102" t="s">
        <v>433</v>
      </c>
      <c r="T2429" s="102" t="s">
        <v>111</v>
      </c>
      <c r="U2429" s="102" t="s">
        <v>432</v>
      </c>
    </row>
    <row r="2430" spans="2:21">
      <c r="B2430" s="65">
        <v>45856</v>
      </c>
      <c r="C2430" s="102">
        <v>404</v>
      </c>
      <c r="D2430" s="66" t="s">
        <v>437</v>
      </c>
      <c r="F2430" s="102" t="s">
        <v>51</v>
      </c>
      <c r="I2430" s="66" t="s">
        <v>432</v>
      </c>
      <c r="J2430" s="103">
        <v>8.3333333333333329E-2</v>
      </c>
      <c r="K2430" s="103"/>
      <c r="M2430" s="103"/>
      <c r="O2430" s="103">
        <v>8.3333333333333329E-2</v>
      </c>
      <c r="S2430" s="102" t="s">
        <v>433</v>
      </c>
      <c r="T2430" s="102" t="s">
        <v>62</v>
      </c>
      <c r="U2430" s="102" t="s">
        <v>432</v>
      </c>
    </row>
    <row r="2431" spans="2:21">
      <c r="B2431" s="65">
        <v>45856</v>
      </c>
      <c r="C2431" s="102">
        <v>404</v>
      </c>
      <c r="D2431" s="66" t="s">
        <v>477</v>
      </c>
      <c r="F2431" s="102" t="s">
        <v>113</v>
      </c>
      <c r="I2431" s="66" t="s">
        <v>432</v>
      </c>
      <c r="J2431" s="103">
        <v>0.20833333333333329</v>
      </c>
      <c r="K2431" s="103"/>
      <c r="M2431" s="103"/>
      <c r="O2431" s="103">
        <v>0.20833333333333329</v>
      </c>
      <c r="S2431" s="102" t="s">
        <v>433</v>
      </c>
      <c r="T2431" s="102" t="s">
        <v>62</v>
      </c>
      <c r="U2431" s="102" t="s">
        <v>432</v>
      </c>
    </row>
    <row r="2432" spans="2:21">
      <c r="B2432" s="65">
        <v>45856</v>
      </c>
      <c r="C2432" s="102">
        <v>404</v>
      </c>
      <c r="D2432" s="66" t="s">
        <v>441</v>
      </c>
      <c r="F2432" s="102" t="s">
        <v>56</v>
      </c>
      <c r="I2432" s="66" t="s">
        <v>432</v>
      </c>
      <c r="J2432" s="103">
        <v>0.29166666666666669</v>
      </c>
      <c r="K2432" s="103"/>
      <c r="M2432" s="103"/>
      <c r="O2432" s="103">
        <v>0.29166666666666669</v>
      </c>
      <c r="S2432" s="102" t="s">
        <v>433</v>
      </c>
      <c r="T2432" s="102" t="s">
        <v>62</v>
      </c>
      <c r="U2432" s="102" t="s">
        <v>432</v>
      </c>
    </row>
    <row r="2433" spans="2:21">
      <c r="B2433" s="65">
        <v>45857</v>
      </c>
      <c r="C2433" s="102">
        <v>5400258802</v>
      </c>
      <c r="D2433" s="66" t="s">
        <v>431</v>
      </c>
      <c r="F2433" s="102" t="s">
        <v>42</v>
      </c>
      <c r="I2433" s="66" t="s">
        <v>432</v>
      </c>
      <c r="J2433" s="103"/>
      <c r="K2433" s="103"/>
      <c r="M2433" s="103"/>
      <c r="N2433" s="103">
        <v>0.25</v>
      </c>
      <c r="O2433" s="103">
        <v>0.25</v>
      </c>
      <c r="S2433" s="102" t="s">
        <v>433</v>
      </c>
      <c r="T2433" s="102" t="s">
        <v>313</v>
      </c>
      <c r="U2433" s="102" t="s">
        <v>432</v>
      </c>
    </row>
    <row r="2434" spans="2:21">
      <c r="B2434" s="65">
        <v>45857</v>
      </c>
      <c r="C2434" s="102">
        <v>5400258802</v>
      </c>
      <c r="D2434" s="66" t="s">
        <v>472</v>
      </c>
      <c r="F2434" s="102" t="s">
        <v>107</v>
      </c>
      <c r="I2434" s="66" t="s">
        <v>432</v>
      </c>
      <c r="J2434" s="103"/>
      <c r="K2434" s="103"/>
      <c r="M2434" s="103"/>
      <c r="N2434" s="103">
        <v>0.25</v>
      </c>
      <c r="O2434" s="103">
        <v>0.25</v>
      </c>
      <c r="S2434" s="102" t="s">
        <v>433</v>
      </c>
      <c r="T2434" s="102" t="s">
        <v>313</v>
      </c>
      <c r="U2434" s="102" t="s">
        <v>432</v>
      </c>
    </row>
    <row r="2435" spans="2:21">
      <c r="B2435" s="65">
        <v>45858</v>
      </c>
      <c r="C2435" s="102">
        <v>5400258840</v>
      </c>
      <c r="D2435" s="66" t="s">
        <v>431</v>
      </c>
      <c r="F2435" s="102" t="s">
        <v>42</v>
      </c>
      <c r="I2435" s="66" t="s">
        <v>432</v>
      </c>
      <c r="J2435" s="103"/>
      <c r="K2435" s="103"/>
      <c r="N2435" s="103">
        <v>0.16666666666666671</v>
      </c>
      <c r="O2435" s="103">
        <v>0.16666666666666671</v>
      </c>
      <c r="S2435" s="102" t="s">
        <v>433</v>
      </c>
      <c r="T2435" s="102" t="s">
        <v>314</v>
      </c>
      <c r="U2435" s="102" t="s">
        <v>432</v>
      </c>
    </row>
    <row r="2436" spans="2:21">
      <c r="B2436" s="65">
        <v>45858</v>
      </c>
      <c r="C2436" s="102">
        <v>5400258840</v>
      </c>
      <c r="D2436" s="66" t="s">
        <v>472</v>
      </c>
      <c r="F2436" s="102" t="s">
        <v>107</v>
      </c>
      <c r="I2436" s="66" t="s">
        <v>432</v>
      </c>
      <c r="J2436" s="103"/>
      <c r="K2436" s="103"/>
      <c r="N2436" s="103">
        <v>0.16666666666666671</v>
      </c>
      <c r="O2436" s="103">
        <v>0.16666666666666671</v>
      </c>
      <c r="S2436" s="102" t="s">
        <v>433</v>
      </c>
      <c r="T2436" s="102" t="s">
        <v>314</v>
      </c>
      <c r="U2436" s="102" t="s">
        <v>432</v>
      </c>
    </row>
    <row r="2437" spans="2:21">
      <c r="B2437" s="65">
        <v>45859</v>
      </c>
      <c r="C2437" s="102">
        <v>404</v>
      </c>
      <c r="D2437" s="66" t="s">
        <v>484</v>
      </c>
      <c r="F2437" s="102" t="s">
        <v>144</v>
      </c>
      <c r="I2437" s="66" t="s">
        <v>432</v>
      </c>
      <c r="J2437" s="103"/>
      <c r="K2437" s="103"/>
      <c r="O2437" s="103">
        <v>0.33333333333333331</v>
      </c>
      <c r="P2437" s="103">
        <v>0.33333333333333331</v>
      </c>
      <c r="S2437" s="102" t="s">
        <v>433</v>
      </c>
      <c r="T2437" s="102" t="s">
        <v>53</v>
      </c>
      <c r="U2437" s="102" t="s">
        <v>432</v>
      </c>
    </row>
    <row r="2438" spans="2:21">
      <c r="B2438" s="65">
        <v>45859</v>
      </c>
      <c r="C2438" s="102">
        <v>404</v>
      </c>
      <c r="D2438" s="66" t="s">
        <v>474</v>
      </c>
      <c r="F2438" s="102" t="s">
        <v>109</v>
      </c>
      <c r="I2438" s="66" t="s">
        <v>432</v>
      </c>
      <c r="J2438" s="103"/>
      <c r="K2438" s="103"/>
      <c r="O2438" s="103">
        <v>0.33333333333333331</v>
      </c>
      <c r="P2438" s="103">
        <v>0.33333333333333331</v>
      </c>
      <c r="S2438" s="102" t="s">
        <v>433</v>
      </c>
      <c r="T2438" s="102" t="s">
        <v>53</v>
      </c>
      <c r="U2438" s="102" t="s">
        <v>432</v>
      </c>
    </row>
    <row r="2439" spans="2:21">
      <c r="B2439" s="65">
        <v>45859</v>
      </c>
      <c r="C2439" s="102">
        <v>404</v>
      </c>
      <c r="D2439" s="66" t="s">
        <v>447</v>
      </c>
      <c r="F2439" s="102" t="s">
        <v>65</v>
      </c>
      <c r="I2439" s="66" t="s">
        <v>432</v>
      </c>
      <c r="K2439" s="103"/>
      <c r="O2439" s="103">
        <v>0.33333333333333331</v>
      </c>
      <c r="P2439" s="103">
        <v>0.33333333333333331</v>
      </c>
      <c r="S2439" s="102" t="s">
        <v>433</v>
      </c>
      <c r="T2439" s="102" t="s">
        <v>53</v>
      </c>
      <c r="U2439" s="102" t="s">
        <v>432</v>
      </c>
    </row>
    <row r="2440" spans="2:21">
      <c r="B2440" s="65">
        <v>45859</v>
      </c>
      <c r="C2440" s="102">
        <v>404</v>
      </c>
      <c r="D2440" s="66" t="s">
        <v>449</v>
      </c>
      <c r="F2440" s="102" t="s">
        <v>68</v>
      </c>
      <c r="I2440" s="66" t="s">
        <v>432</v>
      </c>
      <c r="K2440" s="103"/>
      <c r="O2440" s="103">
        <v>0.33333333333333331</v>
      </c>
      <c r="P2440" s="103">
        <v>0.33333333333333331</v>
      </c>
      <c r="S2440" s="102" t="s">
        <v>433</v>
      </c>
      <c r="T2440" s="102" t="s">
        <v>53</v>
      </c>
      <c r="U2440" s="102" t="s">
        <v>432</v>
      </c>
    </row>
    <row r="2441" spans="2:21">
      <c r="B2441" s="65">
        <v>45859</v>
      </c>
      <c r="C2441" s="102">
        <v>404</v>
      </c>
      <c r="D2441" s="66" t="s">
        <v>453</v>
      </c>
      <c r="F2441" s="102" t="s">
        <v>75</v>
      </c>
      <c r="I2441" s="66" t="s">
        <v>432</v>
      </c>
      <c r="J2441" s="103"/>
      <c r="K2441" s="103"/>
      <c r="O2441" s="103">
        <v>0.33333333333333331</v>
      </c>
      <c r="P2441" s="103">
        <v>0.33333333333333331</v>
      </c>
      <c r="S2441" s="102" t="s">
        <v>433</v>
      </c>
      <c r="T2441" s="102" t="s">
        <v>48</v>
      </c>
      <c r="U2441" s="102" t="s">
        <v>432</v>
      </c>
    </row>
    <row r="2442" spans="2:21">
      <c r="B2442" s="65">
        <v>45859</v>
      </c>
      <c r="C2442" s="102">
        <v>404</v>
      </c>
      <c r="D2442" s="66" t="s">
        <v>467</v>
      </c>
      <c r="F2442" s="102" t="s">
        <v>99</v>
      </c>
      <c r="I2442" s="66" t="s">
        <v>432</v>
      </c>
      <c r="J2442" s="103"/>
      <c r="K2442" s="103"/>
      <c r="O2442" s="103">
        <v>0.33333333333333331</v>
      </c>
      <c r="P2442" s="103">
        <v>0.33333333333333331</v>
      </c>
      <c r="S2442" s="102" t="s">
        <v>433</v>
      </c>
      <c r="T2442" s="102" t="s">
        <v>48</v>
      </c>
      <c r="U2442" s="102" t="s">
        <v>432</v>
      </c>
    </row>
    <row r="2443" spans="2:21">
      <c r="B2443" s="65">
        <v>45859</v>
      </c>
      <c r="C2443" s="102">
        <v>404</v>
      </c>
      <c r="D2443" s="66" t="s">
        <v>485</v>
      </c>
      <c r="F2443" s="102" t="s">
        <v>155</v>
      </c>
      <c r="I2443" s="66" t="s">
        <v>432</v>
      </c>
      <c r="J2443" s="103"/>
      <c r="K2443" s="103"/>
      <c r="O2443" s="103">
        <v>8.3333333333333329E-2</v>
      </c>
      <c r="R2443" s="103">
        <v>8.3333333333333329E-2</v>
      </c>
      <c r="S2443" s="102" t="s">
        <v>433</v>
      </c>
      <c r="T2443" s="102" t="s">
        <v>263</v>
      </c>
      <c r="U2443" s="102" t="s">
        <v>432</v>
      </c>
    </row>
    <row r="2444" spans="2:21">
      <c r="B2444" s="65">
        <v>45859</v>
      </c>
      <c r="C2444" s="102">
        <v>404</v>
      </c>
      <c r="D2444" s="66" t="s">
        <v>473</v>
      </c>
      <c r="F2444" s="102" t="s">
        <v>108</v>
      </c>
      <c r="I2444" s="66" t="s">
        <v>432</v>
      </c>
      <c r="J2444" s="103"/>
      <c r="K2444" s="103"/>
      <c r="O2444" s="103">
        <v>8.3333333333333329E-2</v>
      </c>
      <c r="R2444" s="103">
        <v>8.3333333333333329E-2</v>
      </c>
      <c r="S2444" s="102" t="s">
        <v>433</v>
      </c>
      <c r="T2444" s="102" t="s">
        <v>263</v>
      </c>
      <c r="U2444" s="102" t="s">
        <v>432</v>
      </c>
    </row>
    <row r="2445" spans="2:21">
      <c r="B2445" s="65">
        <v>45859</v>
      </c>
      <c r="C2445" s="102">
        <v>404</v>
      </c>
      <c r="D2445" s="66" t="s">
        <v>464</v>
      </c>
      <c r="F2445" s="102" t="s">
        <v>94</v>
      </c>
      <c r="I2445" s="66" t="s">
        <v>432</v>
      </c>
      <c r="J2445" s="103"/>
      <c r="K2445" s="103"/>
      <c r="O2445" s="103">
        <v>8.3333333333333329E-2</v>
      </c>
      <c r="R2445" s="103">
        <v>8.3333333333333329E-2</v>
      </c>
      <c r="S2445" s="102" t="s">
        <v>433</v>
      </c>
      <c r="T2445" s="102" t="s">
        <v>263</v>
      </c>
      <c r="U2445" s="102" t="s">
        <v>432</v>
      </c>
    </row>
    <row r="2446" spans="2:21">
      <c r="B2446" s="65">
        <v>45859</v>
      </c>
      <c r="C2446" s="102">
        <v>404</v>
      </c>
      <c r="D2446" s="66" t="s">
        <v>443</v>
      </c>
      <c r="F2446" s="102" t="s">
        <v>58</v>
      </c>
      <c r="I2446" s="66" t="s">
        <v>432</v>
      </c>
      <c r="J2446" s="103"/>
      <c r="K2446" s="103"/>
      <c r="O2446" s="103">
        <v>8.3333333333333329E-2</v>
      </c>
      <c r="R2446" s="103">
        <v>8.3333333333333329E-2</v>
      </c>
      <c r="S2446" s="102" t="s">
        <v>433</v>
      </c>
      <c r="T2446" s="102" t="s">
        <v>263</v>
      </c>
      <c r="U2446" s="102" t="s">
        <v>432</v>
      </c>
    </row>
    <row r="2447" spans="2:21">
      <c r="B2447" s="65">
        <v>45859</v>
      </c>
      <c r="C2447" s="102">
        <v>404</v>
      </c>
      <c r="D2447" s="66" t="s">
        <v>439</v>
      </c>
      <c r="F2447" s="102" t="s">
        <v>54</v>
      </c>
      <c r="I2447" s="66" t="s">
        <v>432</v>
      </c>
      <c r="J2447" s="103"/>
      <c r="K2447" s="103"/>
      <c r="O2447" s="103">
        <v>8.3333333333333329E-2</v>
      </c>
      <c r="R2447" s="103">
        <v>8.3333333333333329E-2</v>
      </c>
      <c r="S2447" s="102" t="s">
        <v>433</v>
      </c>
      <c r="T2447" s="102" t="s">
        <v>263</v>
      </c>
      <c r="U2447" s="102" t="s">
        <v>432</v>
      </c>
    </row>
    <row r="2448" spans="2:21">
      <c r="B2448" s="65">
        <v>45859</v>
      </c>
      <c r="C2448" s="102">
        <v>404</v>
      </c>
      <c r="D2448" s="66" t="s">
        <v>493</v>
      </c>
      <c r="F2448" s="102" t="s">
        <v>267</v>
      </c>
      <c r="I2448" s="66" t="s">
        <v>432</v>
      </c>
      <c r="J2448" s="103"/>
      <c r="K2448" s="103"/>
      <c r="O2448" s="103">
        <v>8.3333333333333329E-2</v>
      </c>
      <c r="R2448" s="103">
        <v>8.3333333333333329E-2</v>
      </c>
      <c r="S2448" s="102" t="s">
        <v>433</v>
      </c>
      <c r="T2448" s="102" t="s">
        <v>263</v>
      </c>
      <c r="U2448" s="102" t="s">
        <v>432</v>
      </c>
    </row>
    <row r="2449" spans="2:21">
      <c r="B2449" s="65">
        <v>45859</v>
      </c>
      <c r="C2449" s="102">
        <v>404</v>
      </c>
      <c r="D2449" s="66" t="s">
        <v>479</v>
      </c>
      <c r="F2449" s="102" t="s">
        <v>115</v>
      </c>
      <c r="I2449" s="66" t="s">
        <v>432</v>
      </c>
      <c r="J2449" s="103"/>
      <c r="K2449" s="103"/>
      <c r="N2449" s="103"/>
      <c r="O2449" s="103">
        <v>8.3333333333333329E-2</v>
      </c>
      <c r="R2449" s="103">
        <v>8.3333333333333329E-2</v>
      </c>
      <c r="S2449" s="102" t="s">
        <v>433</v>
      </c>
      <c r="T2449" s="102" t="s">
        <v>263</v>
      </c>
      <c r="U2449" s="102" t="s">
        <v>432</v>
      </c>
    </row>
    <row r="2450" spans="2:21">
      <c r="B2450" s="65">
        <v>45859</v>
      </c>
      <c r="C2450" s="102">
        <v>404</v>
      </c>
      <c r="D2450" s="66" t="s">
        <v>434</v>
      </c>
      <c r="F2450" s="102" t="s">
        <v>43</v>
      </c>
      <c r="I2450" s="66" t="s">
        <v>432</v>
      </c>
      <c r="J2450" s="103"/>
      <c r="K2450" s="103"/>
      <c r="N2450" s="103"/>
      <c r="O2450" s="103">
        <v>8.3333333333333329E-2</v>
      </c>
      <c r="R2450" s="103">
        <v>8.3333333333333329E-2</v>
      </c>
      <c r="S2450" s="102" t="s">
        <v>433</v>
      </c>
      <c r="T2450" s="102" t="s">
        <v>263</v>
      </c>
      <c r="U2450" s="102" t="s">
        <v>432</v>
      </c>
    </row>
    <row r="2451" spans="2:21">
      <c r="B2451" s="65">
        <v>45859</v>
      </c>
      <c r="C2451" s="102">
        <v>404</v>
      </c>
      <c r="D2451" s="66" t="s">
        <v>436</v>
      </c>
      <c r="F2451" s="102" t="s">
        <v>50</v>
      </c>
      <c r="I2451" s="66" t="s">
        <v>432</v>
      </c>
      <c r="J2451" s="103"/>
      <c r="K2451" s="103"/>
      <c r="N2451" s="103"/>
      <c r="O2451" s="103">
        <v>8.3333333333333329E-2</v>
      </c>
      <c r="R2451" s="103">
        <v>8.3333333333333329E-2</v>
      </c>
      <c r="S2451" s="102" t="s">
        <v>433</v>
      </c>
      <c r="T2451" s="102" t="s">
        <v>263</v>
      </c>
      <c r="U2451" s="102" t="s">
        <v>432</v>
      </c>
    </row>
    <row r="2452" spans="2:21">
      <c r="B2452" s="65">
        <v>45859</v>
      </c>
      <c r="C2452" s="102">
        <v>404</v>
      </c>
      <c r="D2452" s="66" t="s">
        <v>444</v>
      </c>
      <c r="F2452" s="102" t="s">
        <v>59</v>
      </c>
      <c r="I2452" s="66" t="s">
        <v>432</v>
      </c>
      <c r="J2452" s="103"/>
      <c r="K2452" s="103"/>
      <c r="N2452" s="103"/>
      <c r="O2452" s="103">
        <v>8.3333333333333329E-2</v>
      </c>
      <c r="R2452" s="103">
        <v>8.3333333333333329E-2</v>
      </c>
      <c r="S2452" s="102" t="s">
        <v>433</v>
      </c>
      <c r="T2452" s="102" t="s">
        <v>263</v>
      </c>
      <c r="U2452" s="102" t="s">
        <v>432</v>
      </c>
    </row>
    <row r="2453" spans="2:21">
      <c r="B2453" s="65">
        <v>45859</v>
      </c>
      <c r="C2453" s="102">
        <v>404</v>
      </c>
      <c r="D2453" s="66" t="s">
        <v>460</v>
      </c>
      <c r="F2453" s="102" t="s">
        <v>87</v>
      </c>
      <c r="I2453" s="66" t="s">
        <v>432</v>
      </c>
      <c r="J2453" s="103"/>
      <c r="K2453" s="103"/>
      <c r="N2453" s="103"/>
      <c r="O2453" s="103">
        <v>8.3333333333333329E-2</v>
      </c>
      <c r="R2453" s="103">
        <v>8.3333333333333329E-2</v>
      </c>
      <c r="S2453" s="102" t="s">
        <v>433</v>
      </c>
      <c r="T2453" s="102" t="s">
        <v>263</v>
      </c>
      <c r="U2453" s="102" t="s">
        <v>432</v>
      </c>
    </row>
    <row r="2454" spans="2:21">
      <c r="B2454" s="65">
        <v>45859</v>
      </c>
      <c r="C2454" s="102">
        <v>404</v>
      </c>
      <c r="D2454" s="66" t="s">
        <v>457</v>
      </c>
      <c r="F2454" s="102" t="s">
        <v>82</v>
      </c>
      <c r="I2454" s="66" t="s">
        <v>432</v>
      </c>
      <c r="J2454" s="103"/>
      <c r="K2454" s="103"/>
      <c r="N2454" s="103"/>
      <c r="O2454" s="103">
        <v>8.3333333333333329E-2</v>
      </c>
      <c r="R2454" s="103">
        <v>8.3333333333333329E-2</v>
      </c>
      <c r="S2454" s="102" t="s">
        <v>433</v>
      </c>
      <c r="T2454" s="102" t="s">
        <v>263</v>
      </c>
      <c r="U2454" s="102" t="s">
        <v>432</v>
      </c>
    </row>
    <row r="2455" spans="2:21">
      <c r="B2455" s="65">
        <v>45859</v>
      </c>
      <c r="C2455" s="102">
        <v>404</v>
      </c>
      <c r="D2455" s="66" t="s">
        <v>468</v>
      </c>
      <c r="F2455" s="102" t="s">
        <v>100</v>
      </c>
      <c r="I2455" s="66" t="s">
        <v>432</v>
      </c>
      <c r="J2455" s="103"/>
      <c r="K2455" s="103"/>
      <c r="N2455" s="103"/>
      <c r="O2455" s="103">
        <v>8.3333333333333329E-2</v>
      </c>
      <c r="R2455" s="103">
        <v>8.3333333333333329E-2</v>
      </c>
      <c r="S2455" s="102" t="s">
        <v>433</v>
      </c>
      <c r="T2455" s="102" t="s">
        <v>263</v>
      </c>
      <c r="U2455" s="102" t="s">
        <v>432</v>
      </c>
    </row>
    <row r="2456" spans="2:21">
      <c r="B2456" s="65">
        <v>45859</v>
      </c>
      <c r="C2456" s="102">
        <v>404</v>
      </c>
      <c r="D2456" s="66" t="s">
        <v>461</v>
      </c>
      <c r="F2456" s="102" t="s">
        <v>88</v>
      </c>
      <c r="I2456" s="66" t="s">
        <v>432</v>
      </c>
      <c r="J2456" s="103"/>
      <c r="K2456" s="103"/>
      <c r="N2456" s="103"/>
      <c r="O2456" s="103">
        <v>8.3333333333333329E-2</v>
      </c>
      <c r="R2456" s="103">
        <v>8.3333333333333329E-2</v>
      </c>
      <c r="S2456" s="102" t="s">
        <v>433</v>
      </c>
      <c r="T2456" s="102" t="s">
        <v>263</v>
      </c>
      <c r="U2456" s="102" t="s">
        <v>432</v>
      </c>
    </row>
    <row r="2457" spans="2:21">
      <c r="B2457" s="65">
        <v>45859</v>
      </c>
      <c r="C2457" s="102">
        <v>404</v>
      </c>
      <c r="D2457" s="66" t="s">
        <v>470</v>
      </c>
      <c r="F2457" s="102" t="s">
        <v>103</v>
      </c>
      <c r="I2457" s="66" t="s">
        <v>432</v>
      </c>
      <c r="J2457" s="103"/>
      <c r="K2457" s="103"/>
      <c r="M2457" s="103"/>
      <c r="N2457" s="103"/>
      <c r="O2457" s="103">
        <v>8.3333333333333329E-2</v>
      </c>
      <c r="R2457" s="103">
        <v>8.3333333333333329E-2</v>
      </c>
      <c r="S2457" s="102" t="s">
        <v>433</v>
      </c>
      <c r="T2457" s="102" t="s">
        <v>263</v>
      </c>
      <c r="U2457" s="102" t="s">
        <v>432</v>
      </c>
    </row>
    <row r="2458" spans="2:21">
      <c r="B2458" s="65">
        <v>45859</v>
      </c>
      <c r="C2458" s="102">
        <v>404</v>
      </c>
      <c r="D2458" s="66" t="s">
        <v>462</v>
      </c>
      <c r="F2458" s="102" t="s">
        <v>89</v>
      </c>
      <c r="I2458" s="66" t="s">
        <v>432</v>
      </c>
      <c r="J2458" s="103"/>
      <c r="K2458" s="103"/>
      <c r="M2458" s="103"/>
      <c r="N2458" s="103"/>
      <c r="O2458" s="103">
        <v>8.3333333333333329E-2</v>
      </c>
      <c r="R2458" s="103">
        <v>8.3333333333333329E-2</v>
      </c>
      <c r="S2458" s="102" t="s">
        <v>433</v>
      </c>
      <c r="T2458" s="102" t="s">
        <v>263</v>
      </c>
      <c r="U2458" s="102" t="s">
        <v>432</v>
      </c>
    </row>
    <row r="2459" spans="2:21">
      <c r="B2459" s="65">
        <v>45859</v>
      </c>
      <c r="C2459" s="102">
        <v>404</v>
      </c>
      <c r="D2459" s="66" t="s">
        <v>458</v>
      </c>
      <c r="F2459" s="102" t="s">
        <v>84</v>
      </c>
      <c r="I2459" s="66" t="s">
        <v>432</v>
      </c>
      <c r="J2459" s="103"/>
      <c r="K2459" s="103"/>
      <c r="M2459" s="103"/>
      <c r="N2459" s="103"/>
      <c r="O2459" s="103">
        <v>8.3333333333333329E-2</v>
      </c>
      <c r="R2459" s="103">
        <v>8.3333333333333329E-2</v>
      </c>
      <c r="S2459" s="102" t="s">
        <v>433</v>
      </c>
      <c r="T2459" s="102" t="s">
        <v>263</v>
      </c>
      <c r="U2459" s="102" t="s">
        <v>432</v>
      </c>
    </row>
    <row r="2460" spans="2:21">
      <c r="B2460" s="65">
        <v>45859</v>
      </c>
      <c r="C2460" s="102">
        <v>404</v>
      </c>
      <c r="D2460" s="66" t="s">
        <v>438</v>
      </c>
      <c r="F2460" s="102" t="s">
        <v>52</v>
      </c>
      <c r="I2460" s="66" t="s">
        <v>432</v>
      </c>
      <c r="J2460" s="103"/>
      <c r="K2460" s="103"/>
      <c r="M2460" s="103"/>
      <c r="N2460" s="103"/>
      <c r="O2460" s="103">
        <v>8.3333333333333329E-2</v>
      </c>
      <c r="R2460" s="103">
        <v>8.3333333333333329E-2</v>
      </c>
      <c r="S2460" s="102" t="s">
        <v>433</v>
      </c>
      <c r="T2460" s="102" t="s">
        <v>263</v>
      </c>
      <c r="U2460" s="102" t="s">
        <v>432</v>
      </c>
    </row>
    <row r="2461" spans="2:21">
      <c r="B2461" s="65">
        <v>45859</v>
      </c>
      <c r="C2461" s="102">
        <v>404</v>
      </c>
      <c r="D2461" s="66" t="s">
        <v>450</v>
      </c>
      <c r="F2461" s="102" t="s">
        <v>69</v>
      </c>
      <c r="I2461" s="66" t="s">
        <v>432</v>
      </c>
      <c r="J2461" s="103"/>
      <c r="K2461" s="103"/>
      <c r="N2461" s="103"/>
      <c r="O2461" s="103">
        <v>8.3333333333333329E-2</v>
      </c>
      <c r="R2461" s="103">
        <v>8.3333333333333329E-2</v>
      </c>
      <c r="S2461" s="102" t="s">
        <v>433</v>
      </c>
      <c r="T2461" s="102" t="s">
        <v>263</v>
      </c>
      <c r="U2461" s="102" t="s">
        <v>432</v>
      </c>
    </row>
    <row r="2462" spans="2:21">
      <c r="B2462" s="65">
        <v>45859</v>
      </c>
      <c r="C2462" s="102">
        <v>404</v>
      </c>
      <c r="D2462" s="66" t="s">
        <v>442</v>
      </c>
      <c r="F2462" s="102" t="s">
        <v>57</v>
      </c>
      <c r="I2462" s="66" t="s">
        <v>432</v>
      </c>
      <c r="J2462" s="103"/>
      <c r="K2462" s="103"/>
      <c r="N2462" s="103"/>
      <c r="O2462" s="103">
        <v>8.3333333333333329E-2</v>
      </c>
      <c r="R2462" s="103">
        <v>8.3333333333333329E-2</v>
      </c>
      <c r="S2462" s="102" t="s">
        <v>433</v>
      </c>
      <c r="T2462" s="102" t="s">
        <v>263</v>
      </c>
      <c r="U2462" s="102" t="s">
        <v>432</v>
      </c>
    </row>
    <row r="2463" spans="2:21">
      <c r="B2463" s="65">
        <v>45859</v>
      </c>
      <c r="C2463" s="102">
        <v>404</v>
      </c>
      <c r="D2463" s="66" t="s">
        <v>471</v>
      </c>
      <c r="F2463" s="102" t="s">
        <v>105</v>
      </c>
      <c r="I2463" s="66" t="s">
        <v>432</v>
      </c>
      <c r="J2463" s="103">
        <v>0.16666666666666671</v>
      </c>
      <c r="K2463" s="103"/>
      <c r="N2463" s="103"/>
      <c r="O2463" s="103">
        <v>0.16666666666666671</v>
      </c>
      <c r="S2463" s="102" t="s">
        <v>433</v>
      </c>
      <c r="T2463" s="102" t="s">
        <v>116</v>
      </c>
      <c r="U2463" s="102" t="s">
        <v>432</v>
      </c>
    </row>
    <row r="2464" spans="2:21">
      <c r="B2464" s="65">
        <v>45859</v>
      </c>
      <c r="C2464" s="102">
        <v>404</v>
      </c>
      <c r="D2464" s="66" t="s">
        <v>457</v>
      </c>
      <c r="F2464" s="102" t="s">
        <v>82</v>
      </c>
      <c r="I2464" s="66" t="s">
        <v>432</v>
      </c>
      <c r="J2464" s="103">
        <v>0.16666666666666671</v>
      </c>
      <c r="K2464" s="103"/>
      <c r="N2464" s="103"/>
      <c r="O2464" s="103">
        <v>0.16666666666666671</v>
      </c>
      <c r="S2464" s="102" t="s">
        <v>433</v>
      </c>
      <c r="T2464" s="102" t="s">
        <v>116</v>
      </c>
      <c r="U2464" s="102" t="s">
        <v>432</v>
      </c>
    </row>
    <row r="2465" spans="2:21">
      <c r="B2465" s="65">
        <v>45859</v>
      </c>
      <c r="C2465" s="102">
        <v>404</v>
      </c>
      <c r="D2465" s="66" t="s">
        <v>458</v>
      </c>
      <c r="F2465" s="102" t="s">
        <v>84</v>
      </c>
      <c r="I2465" s="66" t="s">
        <v>432</v>
      </c>
      <c r="J2465" s="103">
        <v>0.16666666666666671</v>
      </c>
      <c r="K2465" s="103"/>
      <c r="N2465" s="103"/>
      <c r="O2465" s="103">
        <v>0.16666666666666671</v>
      </c>
      <c r="S2465" s="102" t="s">
        <v>433</v>
      </c>
      <c r="T2465" s="102" t="s">
        <v>116</v>
      </c>
      <c r="U2465" s="102" t="s">
        <v>432</v>
      </c>
    </row>
    <row r="2466" spans="2:21">
      <c r="B2466" s="65">
        <v>45859</v>
      </c>
      <c r="C2466" s="102">
        <v>5400261041</v>
      </c>
      <c r="D2466" s="66" t="s">
        <v>462</v>
      </c>
      <c r="F2466" s="102" t="s">
        <v>89</v>
      </c>
      <c r="I2466" s="66" t="s">
        <v>432</v>
      </c>
      <c r="J2466" s="103"/>
      <c r="K2466" s="103">
        <v>0.25</v>
      </c>
      <c r="O2466" s="103">
        <v>0.25</v>
      </c>
      <c r="S2466" s="102" t="s">
        <v>433</v>
      </c>
      <c r="T2466" s="102" t="s">
        <v>257</v>
      </c>
      <c r="U2466" s="102" t="s">
        <v>432</v>
      </c>
    </row>
    <row r="2467" spans="2:21">
      <c r="B2467" s="65">
        <v>45859</v>
      </c>
      <c r="C2467" s="102" t="s">
        <v>316</v>
      </c>
      <c r="D2467" s="66" t="s">
        <v>479</v>
      </c>
      <c r="F2467" s="102" t="s">
        <v>115</v>
      </c>
      <c r="I2467" s="66" t="s">
        <v>432</v>
      </c>
      <c r="J2467" s="103"/>
      <c r="K2467" s="103">
        <v>0.25</v>
      </c>
      <c r="O2467" s="103">
        <v>0.25</v>
      </c>
      <c r="S2467" s="102" t="s">
        <v>433</v>
      </c>
      <c r="T2467" s="102" t="s">
        <v>315</v>
      </c>
      <c r="U2467" s="102" t="s">
        <v>432</v>
      </c>
    </row>
    <row r="2468" spans="2:21">
      <c r="B2468" s="65">
        <v>45859</v>
      </c>
      <c r="C2468" s="102" t="s">
        <v>316</v>
      </c>
      <c r="D2468" s="66" t="s">
        <v>434</v>
      </c>
      <c r="F2468" s="102" t="s">
        <v>43</v>
      </c>
      <c r="I2468" s="66" t="s">
        <v>432</v>
      </c>
      <c r="J2468" s="103"/>
      <c r="K2468" s="103">
        <v>0.25</v>
      </c>
      <c r="O2468" s="103">
        <v>0.25</v>
      </c>
      <c r="S2468" s="102" t="s">
        <v>433</v>
      </c>
      <c r="T2468" s="102" t="s">
        <v>315</v>
      </c>
      <c r="U2468" s="102" t="s">
        <v>432</v>
      </c>
    </row>
    <row r="2469" spans="2:21">
      <c r="B2469" s="65">
        <v>45859</v>
      </c>
      <c r="C2469" s="102">
        <v>5400258554</v>
      </c>
      <c r="D2469" s="66" t="s">
        <v>492</v>
      </c>
      <c r="F2469" s="102" t="s">
        <v>264</v>
      </c>
      <c r="I2469" s="66" t="s">
        <v>432</v>
      </c>
      <c r="J2469" s="103"/>
      <c r="K2469" s="103">
        <v>0.33333333333333331</v>
      </c>
      <c r="O2469" s="103">
        <v>0.33333333333333331</v>
      </c>
      <c r="S2469" s="102" t="s">
        <v>433</v>
      </c>
      <c r="T2469" s="102" t="s">
        <v>317</v>
      </c>
      <c r="U2469" s="102" t="s">
        <v>432</v>
      </c>
    </row>
    <row r="2470" spans="2:21">
      <c r="B2470" s="65">
        <v>45859</v>
      </c>
      <c r="C2470" s="102">
        <v>5400258554</v>
      </c>
      <c r="D2470" s="66" t="s">
        <v>478</v>
      </c>
      <c r="F2470" s="102" t="s">
        <v>114</v>
      </c>
      <c r="I2470" s="66" t="s">
        <v>432</v>
      </c>
      <c r="J2470" s="103"/>
      <c r="K2470" s="103">
        <v>0.16666666666666671</v>
      </c>
      <c r="O2470" s="103">
        <v>0.16666666666666671</v>
      </c>
      <c r="S2470" s="102" t="s">
        <v>433</v>
      </c>
      <c r="T2470" s="102" t="s">
        <v>317</v>
      </c>
      <c r="U2470" s="102" t="s">
        <v>432</v>
      </c>
    </row>
    <row r="2471" spans="2:21">
      <c r="B2471" s="65">
        <v>45859</v>
      </c>
      <c r="C2471" s="102">
        <v>5400258554</v>
      </c>
      <c r="D2471" s="66" t="s">
        <v>471</v>
      </c>
      <c r="F2471" s="102" t="s">
        <v>105</v>
      </c>
      <c r="I2471" s="66" t="s">
        <v>432</v>
      </c>
      <c r="J2471" s="103"/>
      <c r="K2471" s="103">
        <v>0.16666666666666671</v>
      </c>
      <c r="O2471" s="103">
        <v>0.16666666666666671</v>
      </c>
      <c r="S2471" s="102" t="s">
        <v>433</v>
      </c>
      <c r="T2471" s="102" t="s">
        <v>317</v>
      </c>
      <c r="U2471" s="102" t="s">
        <v>432</v>
      </c>
    </row>
    <row r="2472" spans="2:21">
      <c r="B2472" s="65">
        <v>45859</v>
      </c>
      <c r="C2472" s="102">
        <v>5400258095</v>
      </c>
      <c r="D2472" s="66" t="s">
        <v>451</v>
      </c>
      <c r="F2472" s="102" t="s">
        <v>72</v>
      </c>
      <c r="I2472" s="66" t="s">
        <v>432</v>
      </c>
      <c r="J2472" s="103"/>
      <c r="K2472" s="103">
        <v>0.33333333333333331</v>
      </c>
      <c r="O2472" s="103">
        <v>0.33333333333333331</v>
      </c>
      <c r="S2472" s="102" t="s">
        <v>433</v>
      </c>
      <c r="T2472" s="102" t="s">
        <v>290</v>
      </c>
      <c r="U2472" s="102" t="s">
        <v>432</v>
      </c>
    </row>
    <row r="2473" spans="2:21">
      <c r="B2473" s="65">
        <v>45859</v>
      </c>
      <c r="C2473" s="102">
        <v>5400258095</v>
      </c>
      <c r="D2473" s="66" t="s">
        <v>452</v>
      </c>
      <c r="F2473" s="102" t="s">
        <v>73</v>
      </c>
      <c r="I2473" s="66" t="s">
        <v>432</v>
      </c>
      <c r="J2473" s="103"/>
      <c r="K2473" s="103">
        <v>0.33333333333333331</v>
      </c>
      <c r="O2473" s="103">
        <v>0.33333333333333331</v>
      </c>
      <c r="S2473" s="102" t="s">
        <v>433</v>
      </c>
      <c r="T2473" s="102" t="s">
        <v>290</v>
      </c>
      <c r="U2473" s="102" t="s">
        <v>432</v>
      </c>
    </row>
    <row r="2474" spans="2:21">
      <c r="B2474" s="65">
        <v>45859</v>
      </c>
      <c r="C2474" s="102">
        <v>5400258095</v>
      </c>
      <c r="D2474" s="66" t="s">
        <v>483</v>
      </c>
      <c r="F2474" s="102" t="s">
        <v>143</v>
      </c>
      <c r="I2474" s="66" t="s">
        <v>432</v>
      </c>
      <c r="J2474" s="103"/>
      <c r="K2474" s="103">
        <v>0.33333333333333331</v>
      </c>
      <c r="O2474" s="103">
        <v>0.33333333333333331</v>
      </c>
      <c r="S2474" s="102" t="s">
        <v>433</v>
      </c>
      <c r="T2474" s="102" t="s">
        <v>290</v>
      </c>
      <c r="U2474" s="102" t="s">
        <v>432</v>
      </c>
    </row>
    <row r="2475" spans="2:21">
      <c r="B2475" s="65">
        <v>45859</v>
      </c>
      <c r="C2475" s="102">
        <v>5400258095</v>
      </c>
      <c r="D2475" s="66" t="s">
        <v>496</v>
      </c>
      <c r="F2475" s="102" t="s">
        <v>309</v>
      </c>
      <c r="I2475" s="66" t="s">
        <v>432</v>
      </c>
      <c r="J2475" s="103"/>
      <c r="K2475" s="103">
        <v>0.33333333333333331</v>
      </c>
      <c r="O2475" s="103">
        <v>0.33333333333333331</v>
      </c>
      <c r="S2475" s="102" t="s">
        <v>433</v>
      </c>
      <c r="T2475" s="102" t="s">
        <v>290</v>
      </c>
      <c r="U2475" s="102" t="s">
        <v>432</v>
      </c>
    </row>
    <row r="2476" spans="2:21">
      <c r="B2476" s="65">
        <v>45859</v>
      </c>
      <c r="C2476" s="102">
        <v>5400258095</v>
      </c>
      <c r="D2476" s="66" t="s">
        <v>487</v>
      </c>
      <c r="F2476" s="102" t="s">
        <v>162</v>
      </c>
      <c r="I2476" s="66" t="s">
        <v>432</v>
      </c>
      <c r="J2476" s="103"/>
      <c r="K2476" s="103">
        <v>0.33333333333333331</v>
      </c>
      <c r="O2476" s="103">
        <v>0.33333333333333331</v>
      </c>
      <c r="S2476" s="102" t="s">
        <v>433</v>
      </c>
      <c r="T2476" s="102" t="s">
        <v>290</v>
      </c>
      <c r="U2476" s="102" t="s">
        <v>432</v>
      </c>
    </row>
    <row r="2477" spans="2:21">
      <c r="B2477" s="65">
        <v>45859</v>
      </c>
      <c r="C2477" s="102">
        <v>5400257239</v>
      </c>
      <c r="D2477" s="66" t="s">
        <v>445</v>
      </c>
      <c r="F2477" s="102" t="s">
        <v>63</v>
      </c>
      <c r="I2477" s="66" t="s">
        <v>432</v>
      </c>
      <c r="K2477" s="103">
        <v>0.33333333333333331</v>
      </c>
      <c r="O2477" s="103">
        <v>0.33333333333333331</v>
      </c>
      <c r="S2477" s="102" t="s">
        <v>433</v>
      </c>
      <c r="T2477" s="102" t="s">
        <v>258</v>
      </c>
      <c r="U2477" s="102" t="s">
        <v>432</v>
      </c>
    </row>
    <row r="2478" spans="2:21">
      <c r="B2478" s="65">
        <v>45859</v>
      </c>
      <c r="C2478" s="102">
        <v>5400257239</v>
      </c>
      <c r="D2478" s="66" t="s">
        <v>446</v>
      </c>
      <c r="F2478" s="102" t="s">
        <v>64</v>
      </c>
      <c r="I2478" s="66" t="s">
        <v>432</v>
      </c>
      <c r="K2478" s="103">
        <v>0.33333333333333331</v>
      </c>
      <c r="O2478" s="103">
        <v>0.33333333333333331</v>
      </c>
      <c r="S2478" s="102" t="s">
        <v>433</v>
      </c>
      <c r="T2478" s="102" t="s">
        <v>258</v>
      </c>
      <c r="U2478" s="102" t="s">
        <v>432</v>
      </c>
    </row>
    <row r="2479" spans="2:21">
      <c r="B2479" s="65">
        <v>45859</v>
      </c>
      <c r="C2479" s="102">
        <v>5400258744</v>
      </c>
      <c r="D2479" s="66" t="s">
        <v>442</v>
      </c>
      <c r="F2479" s="102" t="s">
        <v>57</v>
      </c>
      <c r="I2479" s="66" t="s">
        <v>432</v>
      </c>
      <c r="K2479" s="103">
        <v>0.25</v>
      </c>
      <c r="O2479" s="103">
        <v>0.25</v>
      </c>
      <c r="S2479" s="102" t="s">
        <v>433</v>
      </c>
      <c r="T2479" s="102" t="s">
        <v>318</v>
      </c>
      <c r="U2479" s="102" t="s">
        <v>432</v>
      </c>
    </row>
    <row r="2480" spans="2:21">
      <c r="B2480" s="65">
        <v>45859</v>
      </c>
      <c r="C2480" s="102">
        <v>5400258744</v>
      </c>
      <c r="D2480" s="66" t="s">
        <v>460</v>
      </c>
      <c r="F2480" s="102" t="s">
        <v>87</v>
      </c>
      <c r="I2480" s="66" t="s">
        <v>432</v>
      </c>
      <c r="K2480" s="103">
        <v>0.25</v>
      </c>
      <c r="O2480" s="103">
        <v>0.25</v>
      </c>
      <c r="S2480" s="102" t="s">
        <v>433</v>
      </c>
      <c r="T2480" s="102" t="s">
        <v>318</v>
      </c>
      <c r="U2480" s="102" t="s">
        <v>432</v>
      </c>
    </row>
    <row r="2481" spans="2:21">
      <c r="B2481" s="65">
        <v>45859</v>
      </c>
      <c r="C2481" s="102">
        <v>5400258744</v>
      </c>
      <c r="D2481" s="66" t="s">
        <v>454</v>
      </c>
      <c r="F2481" s="102" t="s">
        <v>77</v>
      </c>
      <c r="I2481" s="66" t="s">
        <v>432</v>
      </c>
      <c r="K2481" s="103">
        <v>0.33333333333333331</v>
      </c>
      <c r="O2481" s="103">
        <v>0.33333333333333331</v>
      </c>
      <c r="S2481" s="102" t="s">
        <v>433</v>
      </c>
      <c r="T2481" s="102" t="s">
        <v>318</v>
      </c>
      <c r="U2481" s="102" t="s">
        <v>432</v>
      </c>
    </row>
    <row r="2482" spans="2:21">
      <c r="B2482" s="65">
        <v>45859</v>
      </c>
      <c r="C2482" s="102">
        <v>5400258744</v>
      </c>
      <c r="D2482" s="66" t="s">
        <v>455</v>
      </c>
      <c r="F2482" s="102" t="s">
        <v>78</v>
      </c>
      <c r="I2482" s="66" t="s">
        <v>432</v>
      </c>
      <c r="K2482" s="103">
        <v>0.33333333333333331</v>
      </c>
      <c r="O2482" s="103">
        <v>0.33333333333333331</v>
      </c>
      <c r="S2482" s="102" t="s">
        <v>433</v>
      </c>
      <c r="T2482" s="102" t="s">
        <v>318</v>
      </c>
      <c r="U2482" s="102" t="s">
        <v>432</v>
      </c>
    </row>
    <row r="2483" spans="2:21">
      <c r="B2483" s="65">
        <v>45859</v>
      </c>
      <c r="C2483" s="102">
        <v>5400257236</v>
      </c>
      <c r="D2483" s="66" t="s">
        <v>486</v>
      </c>
      <c r="F2483" s="102" t="s">
        <v>157</v>
      </c>
      <c r="I2483" s="66" t="s">
        <v>432</v>
      </c>
      <c r="J2483" s="103"/>
      <c r="K2483" s="103">
        <v>0.33333333333333331</v>
      </c>
      <c r="O2483" s="103">
        <v>0.33333333333333331</v>
      </c>
      <c r="P2483" s="103"/>
      <c r="S2483" s="102" t="s">
        <v>433</v>
      </c>
      <c r="T2483" s="102" t="s">
        <v>254</v>
      </c>
      <c r="U2483" s="102" t="s">
        <v>432</v>
      </c>
    </row>
    <row r="2484" spans="2:21">
      <c r="B2484" s="65">
        <v>45859</v>
      </c>
      <c r="C2484" s="102">
        <v>5400257236</v>
      </c>
      <c r="D2484" s="66" t="s">
        <v>448</v>
      </c>
      <c r="F2484" s="102" t="s">
        <v>66</v>
      </c>
      <c r="I2484" s="66" t="s">
        <v>432</v>
      </c>
      <c r="J2484" s="103"/>
      <c r="K2484" s="103">
        <v>0.33333333333333331</v>
      </c>
      <c r="O2484" s="103">
        <v>0.33333333333333331</v>
      </c>
      <c r="P2484" s="103"/>
      <c r="S2484" s="102" t="s">
        <v>433</v>
      </c>
      <c r="T2484" s="102" t="s">
        <v>254</v>
      </c>
      <c r="U2484" s="102" t="s">
        <v>432</v>
      </c>
    </row>
    <row r="2485" spans="2:21">
      <c r="B2485" s="65">
        <v>45859</v>
      </c>
      <c r="C2485" s="102">
        <v>5400257234</v>
      </c>
      <c r="D2485" s="66" t="s">
        <v>443</v>
      </c>
      <c r="F2485" s="102" t="s">
        <v>58</v>
      </c>
      <c r="I2485" s="66" t="s">
        <v>432</v>
      </c>
      <c r="J2485" s="103"/>
      <c r="K2485" s="103">
        <v>0.25</v>
      </c>
      <c r="O2485" s="103">
        <v>0.25</v>
      </c>
      <c r="P2485" s="103"/>
      <c r="S2485" s="102" t="s">
        <v>433</v>
      </c>
      <c r="T2485" s="102" t="s">
        <v>265</v>
      </c>
      <c r="U2485" s="102" t="s">
        <v>432</v>
      </c>
    </row>
    <row r="2486" spans="2:21">
      <c r="B2486" s="65">
        <v>45859</v>
      </c>
      <c r="C2486" s="102">
        <v>5400257234</v>
      </c>
      <c r="D2486" s="66" t="s">
        <v>493</v>
      </c>
      <c r="F2486" s="102" t="s">
        <v>267</v>
      </c>
      <c r="I2486" s="66" t="s">
        <v>432</v>
      </c>
      <c r="J2486" s="103"/>
      <c r="K2486" s="103">
        <v>0.25</v>
      </c>
      <c r="O2486" s="103">
        <v>0.25</v>
      </c>
      <c r="P2486" s="103"/>
      <c r="S2486" s="102" t="s">
        <v>433</v>
      </c>
      <c r="T2486" s="102" t="s">
        <v>265</v>
      </c>
      <c r="U2486" s="102" t="s">
        <v>432</v>
      </c>
    </row>
    <row r="2487" spans="2:21">
      <c r="B2487" s="65">
        <v>45859</v>
      </c>
      <c r="C2487" s="102" t="s">
        <v>294</v>
      </c>
      <c r="D2487" s="66" t="s">
        <v>478</v>
      </c>
      <c r="F2487" s="102" t="s">
        <v>114</v>
      </c>
      <c r="I2487" s="66" t="s">
        <v>432</v>
      </c>
      <c r="J2487" s="103"/>
      <c r="K2487" s="103">
        <v>0.16666666666666671</v>
      </c>
      <c r="O2487" s="103">
        <v>0.16666666666666671</v>
      </c>
      <c r="P2487" s="103"/>
      <c r="S2487" s="102" t="s">
        <v>433</v>
      </c>
      <c r="T2487" s="102" t="s">
        <v>111</v>
      </c>
      <c r="U2487" s="102" t="s">
        <v>432</v>
      </c>
    </row>
    <row r="2488" spans="2:21">
      <c r="B2488" s="65">
        <v>45859</v>
      </c>
      <c r="C2488" s="102">
        <v>5400243313</v>
      </c>
      <c r="D2488" s="66" t="s">
        <v>436</v>
      </c>
      <c r="F2488" s="102" t="s">
        <v>50</v>
      </c>
      <c r="I2488" s="66" t="s">
        <v>432</v>
      </c>
      <c r="J2488" s="103"/>
      <c r="K2488" s="103">
        <v>0.16666666666666671</v>
      </c>
      <c r="O2488" s="103">
        <v>0.16666666666666671</v>
      </c>
      <c r="P2488" s="103"/>
      <c r="S2488" s="102" t="s">
        <v>433</v>
      </c>
      <c r="T2488" s="102" t="s">
        <v>145</v>
      </c>
      <c r="U2488" s="102" t="s">
        <v>432</v>
      </c>
    </row>
    <row r="2489" spans="2:21">
      <c r="B2489" s="65">
        <v>45859</v>
      </c>
      <c r="C2489" s="102">
        <v>5400243313</v>
      </c>
      <c r="D2489" s="66" t="s">
        <v>444</v>
      </c>
      <c r="F2489" s="102" t="s">
        <v>59</v>
      </c>
      <c r="I2489" s="66" t="s">
        <v>432</v>
      </c>
      <c r="K2489" s="103">
        <v>0.25</v>
      </c>
      <c r="O2489" s="103">
        <v>0.25</v>
      </c>
      <c r="Q2489" s="103"/>
      <c r="S2489" s="102" t="s">
        <v>433</v>
      </c>
      <c r="T2489" s="102" t="s">
        <v>145</v>
      </c>
      <c r="U2489" s="102" t="s">
        <v>432</v>
      </c>
    </row>
    <row r="2490" spans="2:21">
      <c r="B2490" s="65">
        <v>45859</v>
      </c>
      <c r="C2490" s="102">
        <v>5400243313</v>
      </c>
      <c r="D2490" s="66" t="s">
        <v>457</v>
      </c>
      <c r="F2490" s="102" t="s">
        <v>82</v>
      </c>
      <c r="I2490" s="66" t="s">
        <v>432</v>
      </c>
      <c r="K2490" s="103">
        <v>8.3333333333333329E-2</v>
      </c>
      <c r="O2490" s="103">
        <v>8.3333333333333329E-2</v>
      </c>
      <c r="Q2490" s="103"/>
      <c r="S2490" s="102" t="s">
        <v>433</v>
      </c>
      <c r="T2490" s="102" t="s">
        <v>145</v>
      </c>
      <c r="U2490" s="102" t="s">
        <v>432</v>
      </c>
    </row>
    <row r="2491" spans="2:21">
      <c r="B2491" s="65">
        <v>45859</v>
      </c>
      <c r="C2491" s="102">
        <v>5400258771</v>
      </c>
      <c r="D2491" s="66" t="s">
        <v>439</v>
      </c>
      <c r="F2491" s="102" t="s">
        <v>54</v>
      </c>
      <c r="I2491" s="66" t="s">
        <v>432</v>
      </c>
      <c r="K2491" s="103">
        <v>8.3333333333333329E-2</v>
      </c>
      <c r="O2491" s="103">
        <v>8.3333333333333329E-2</v>
      </c>
      <c r="Q2491" s="103"/>
      <c r="S2491" s="102" t="s">
        <v>433</v>
      </c>
      <c r="T2491" s="102" t="s">
        <v>319</v>
      </c>
      <c r="U2491" s="102" t="s">
        <v>432</v>
      </c>
    </row>
    <row r="2492" spans="2:21">
      <c r="B2492" s="65">
        <v>45859</v>
      </c>
      <c r="C2492" s="102">
        <v>5400258771</v>
      </c>
      <c r="D2492" s="66" t="s">
        <v>485</v>
      </c>
      <c r="F2492" s="102" t="s">
        <v>155</v>
      </c>
      <c r="I2492" s="66" t="s">
        <v>432</v>
      </c>
      <c r="K2492" s="103">
        <v>8.3333333333333329E-2</v>
      </c>
      <c r="O2492" s="103">
        <v>8.3333333333333329E-2</v>
      </c>
      <c r="Q2492" s="103"/>
      <c r="S2492" s="102" t="s">
        <v>433</v>
      </c>
      <c r="T2492" s="102" t="s">
        <v>319</v>
      </c>
      <c r="U2492" s="102" t="s">
        <v>432</v>
      </c>
    </row>
    <row r="2493" spans="2:21">
      <c r="B2493" s="65">
        <v>45859</v>
      </c>
      <c r="C2493" s="102">
        <v>5400251870</v>
      </c>
      <c r="D2493" s="66" t="s">
        <v>475</v>
      </c>
      <c r="F2493" s="102" t="s">
        <v>110</v>
      </c>
      <c r="I2493" s="66" t="s">
        <v>432</v>
      </c>
      <c r="K2493" s="103">
        <v>0.33333333333333331</v>
      </c>
      <c r="O2493" s="103">
        <v>0.33333333333333331</v>
      </c>
      <c r="Q2493" s="103"/>
      <c r="S2493" s="102" t="s">
        <v>433</v>
      </c>
      <c r="T2493" s="102" t="s">
        <v>283</v>
      </c>
      <c r="U2493" s="102" t="s">
        <v>432</v>
      </c>
    </row>
    <row r="2494" spans="2:21">
      <c r="B2494" s="65">
        <v>45859</v>
      </c>
      <c r="C2494" s="102">
        <v>5400251870</v>
      </c>
      <c r="D2494" s="66" t="s">
        <v>437</v>
      </c>
      <c r="F2494" s="102" t="s">
        <v>51</v>
      </c>
      <c r="I2494" s="66" t="s">
        <v>432</v>
      </c>
      <c r="K2494" s="103">
        <v>0.16666666666666671</v>
      </c>
      <c r="O2494" s="103">
        <v>0.16666666666666671</v>
      </c>
      <c r="P2494" s="103"/>
      <c r="S2494" s="102" t="s">
        <v>433</v>
      </c>
      <c r="T2494" s="102" t="s">
        <v>283</v>
      </c>
      <c r="U2494" s="102" t="s">
        <v>432</v>
      </c>
    </row>
    <row r="2495" spans="2:21">
      <c r="B2495" s="65">
        <v>45859</v>
      </c>
      <c r="C2495" s="102">
        <v>5400251870</v>
      </c>
      <c r="D2495" s="66" t="s">
        <v>458</v>
      </c>
      <c r="F2495" s="102" t="s">
        <v>84</v>
      </c>
      <c r="I2495" s="66" t="s">
        <v>432</v>
      </c>
      <c r="K2495" s="103">
        <v>8.3333333333333329E-2</v>
      </c>
      <c r="O2495" s="103">
        <v>8.3333333333333329E-2</v>
      </c>
      <c r="S2495" s="102" t="s">
        <v>433</v>
      </c>
      <c r="T2495" s="102" t="s">
        <v>283</v>
      </c>
      <c r="U2495" s="102" t="s">
        <v>432</v>
      </c>
    </row>
    <row r="2496" spans="2:21">
      <c r="B2496" s="65">
        <v>45859</v>
      </c>
      <c r="C2496" s="102" t="s">
        <v>165</v>
      </c>
      <c r="D2496" s="66" t="s">
        <v>485</v>
      </c>
      <c r="F2496" s="102" t="s">
        <v>155</v>
      </c>
      <c r="I2496" s="66" t="s">
        <v>432</v>
      </c>
      <c r="K2496" s="103">
        <v>0.16666666666666671</v>
      </c>
      <c r="O2496" s="103">
        <v>0.16666666666666671</v>
      </c>
      <c r="S2496" s="102" t="s">
        <v>433</v>
      </c>
      <c r="T2496" s="102" t="s">
        <v>164</v>
      </c>
      <c r="U2496" s="102" t="s">
        <v>432</v>
      </c>
    </row>
    <row r="2497" spans="2:21">
      <c r="B2497" s="65">
        <v>45859</v>
      </c>
      <c r="C2497" s="102">
        <v>404</v>
      </c>
      <c r="D2497" s="66" t="s">
        <v>436</v>
      </c>
      <c r="F2497" s="102" t="s">
        <v>50</v>
      </c>
      <c r="I2497" s="66" t="s">
        <v>432</v>
      </c>
      <c r="J2497" s="103">
        <v>8.3333333333333329E-2</v>
      </c>
      <c r="K2497" s="103"/>
      <c r="O2497" s="103">
        <v>8.3333333333333329E-2</v>
      </c>
      <c r="S2497" s="102" t="s">
        <v>433</v>
      </c>
      <c r="T2497" s="102" t="s">
        <v>62</v>
      </c>
      <c r="U2497" s="102" t="s">
        <v>432</v>
      </c>
    </row>
    <row r="2498" spans="2:21">
      <c r="B2498" s="65">
        <v>45859</v>
      </c>
      <c r="C2498" s="102">
        <v>404</v>
      </c>
      <c r="D2498" s="66" t="s">
        <v>439</v>
      </c>
      <c r="F2498" s="102" t="s">
        <v>54</v>
      </c>
      <c r="I2498" s="66" t="s">
        <v>432</v>
      </c>
      <c r="J2498" s="103">
        <v>0.16666666666666671</v>
      </c>
      <c r="K2498" s="103"/>
      <c r="O2498" s="103">
        <v>0.16666666666666671</v>
      </c>
      <c r="S2498" s="102" t="s">
        <v>433</v>
      </c>
      <c r="T2498" s="102" t="s">
        <v>62</v>
      </c>
      <c r="U2498" s="102" t="s">
        <v>432</v>
      </c>
    </row>
    <row r="2499" spans="2:21">
      <c r="B2499" s="65">
        <v>45859</v>
      </c>
      <c r="C2499" s="102">
        <v>404</v>
      </c>
      <c r="D2499" s="66" t="s">
        <v>437</v>
      </c>
      <c r="F2499" s="102" t="s">
        <v>51</v>
      </c>
      <c r="I2499" s="66" t="s">
        <v>432</v>
      </c>
      <c r="J2499" s="103">
        <v>0.16666666666666671</v>
      </c>
      <c r="K2499" s="103"/>
      <c r="O2499" s="103">
        <v>0.16666666666666671</v>
      </c>
      <c r="S2499" s="102" t="s">
        <v>433</v>
      </c>
      <c r="T2499" s="102" t="s">
        <v>62</v>
      </c>
      <c r="U2499" s="102" t="s">
        <v>432</v>
      </c>
    </row>
    <row r="2500" spans="2:21">
      <c r="B2500" s="65">
        <v>45859</v>
      </c>
      <c r="C2500" s="102">
        <v>404</v>
      </c>
      <c r="D2500" s="66" t="s">
        <v>476</v>
      </c>
      <c r="F2500" s="102" t="s">
        <v>112</v>
      </c>
      <c r="I2500" s="66" t="s">
        <v>432</v>
      </c>
      <c r="J2500" s="103">
        <v>0.33333333333333331</v>
      </c>
      <c r="K2500" s="103"/>
      <c r="O2500" s="103">
        <v>0.33333333333333331</v>
      </c>
      <c r="S2500" s="102" t="s">
        <v>433</v>
      </c>
      <c r="T2500" s="102" t="s">
        <v>62</v>
      </c>
      <c r="U2500" s="102" t="s">
        <v>432</v>
      </c>
    </row>
    <row r="2501" spans="2:21">
      <c r="B2501" s="65">
        <v>45859</v>
      </c>
      <c r="C2501" s="102">
        <v>5400257237</v>
      </c>
      <c r="D2501" s="66" t="s">
        <v>431</v>
      </c>
      <c r="F2501" s="102" t="s">
        <v>42</v>
      </c>
      <c r="I2501" s="66" t="s">
        <v>432</v>
      </c>
      <c r="J2501" s="103"/>
      <c r="K2501" s="103">
        <v>0.25</v>
      </c>
      <c r="O2501" s="103">
        <v>0.25</v>
      </c>
      <c r="S2501" s="102" t="s">
        <v>433</v>
      </c>
      <c r="T2501" s="102" t="s">
        <v>254</v>
      </c>
      <c r="U2501" s="102" t="s">
        <v>432</v>
      </c>
    </row>
    <row r="2502" spans="2:21">
      <c r="B2502" s="65">
        <v>45859</v>
      </c>
      <c r="C2502" s="102">
        <v>5400257237</v>
      </c>
      <c r="D2502" s="66" t="s">
        <v>464</v>
      </c>
      <c r="F2502" s="102" t="s">
        <v>94</v>
      </c>
      <c r="I2502" s="66" t="s">
        <v>432</v>
      </c>
      <c r="J2502" s="103"/>
      <c r="K2502" s="103">
        <v>0.25</v>
      </c>
      <c r="O2502" s="103">
        <v>0.25</v>
      </c>
      <c r="S2502" s="102" t="s">
        <v>433</v>
      </c>
      <c r="T2502" s="102" t="s">
        <v>254</v>
      </c>
      <c r="U2502" s="102" t="s">
        <v>432</v>
      </c>
    </row>
    <row r="2503" spans="2:21">
      <c r="B2503" s="65">
        <v>45859</v>
      </c>
      <c r="C2503" s="102">
        <v>5400257240</v>
      </c>
      <c r="D2503" s="66" t="s">
        <v>465</v>
      </c>
      <c r="F2503" s="102" t="s">
        <v>96</v>
      </c>
      <c r="I2503" s="66" t="s">
        <v>432</v>
      </c>
      <c r="J2503" s="103"/>
      <c r="K2503" s="103">
        <v>0.25</v>
      </c>
      <c r="O2503" s="103">
        <v>0.25</v>
      </c>
      <c r="P2503" s="103"/>
      <c r="S2503" s="102" t="s">
        <v>433</v>
      </c>
      <c r="T2503" s="102" t="s">
        <v>261</v>
      </c>
      <c r="U2503" s="102" t="s">
        <v>432</v>
      </c>
    </row>
    <row r="2504" spans="2:21">
      <c r="B2504" s="65">
        <v>45859</v>
      </c>
      <c r="C2504" s="102">
        <v>5400257240</v>
      </c>
      <c r="D2504" s="66" t="s">
        <v>438</v>
      </c>
      <c r="F2504" s="102" t="s">
        <v>52</v>
      </c>
      <c r="I2504" s="66" t="s">
        <v>432</v>
      </c>
      <c r="J2504" s="103"/>
      <c r="K2504" s="103">
        <v>0.25</v>
      </c>
      <c r="O2504" s="103">
        <v>0.25</v>
      </c>
      <c r="P2504" s="103"/>
      <c r="S2504" s="102" t="s">
        <v>433</v>
      </c>
      <c r="T2504" s="102" t="s">
        <v>261</v>
      </c>
      <c r="U2504" s="102" t="s">
        <v>432</v>
      </c>
    </row>
    <row r="2505" spans="2:21">
      <c r="B2505" s="65">
        <v>45859</v>
      </c>
      <c r="C2505" s="102">
        <v>5400257235</v>
      </c>
      <c r="D2505" s="66" t="s">
        <v>469</v>
      </c>
      <c r="F2505" s="102" t="s">
        <v>102</v>
      </c>
      <c r="I2505" s="66" t="s">
        <v>432</v>
      </c>
      <c r="J2505" s="103"/>
      <c r="K2505" s="103">
        <v>8.3333333333333329E-2</v>
      </c>
      <c r="O2505" s="103">
        <v>8.3333333333333329E-2</v>
      </c>
      <c r="P2505" s="103"/>
      <c r="S2505" s="102" t="s">
        <v>433</v>
      </c>
      <c r="T2505" s="102" t="s">
        <v>262</v>
      </c>
      <c r="U2505" s="102" t="s">
        <v>432</v>
      </c>
    </row>
    <row r="2506" spans="2:21">
      <c r="B2506" s="65">
        <v>45859</v>
      </c>
      <c r="C2506" s="102">
        <v>5400257235</v>
      </c>
      <c r="D2506" s="66" t="s">
        <v>470</v>
      </c>
      <c r="F2506" s="102" t="s">
        <v>103</v>
      </c>
      <c r="I2506" s="66" t="s">
        <v>432</v>
      </c>
      <c r="J2506" s="103"/>
      <c r="K2506" s="103">
        <v>8.3333333333333329E-2</v>
      </c>
      <c r="O2506" s="103">
        <v>8.3333333333333329E-2</v>
      </c>
      <c r="P2506" s="103"/>
      <c r="S2506" s="102" t="s">
        <v>433</v>
      </c>
      <c r="T2506" s="102" t="s">
        <v>262</v>
      </c>
      <c r="U2506" s="102" t="s">
        <v>432</v>
      </c>
    </row>
    <row r="2507" spans="2:21">
      <c r="B2507" s="65">
        <v>45859</v>
      </c>
      <c r="C2507" s="102">
        <v>5400257235</v>
      </c>
      <c r="D2507" s="66" t="s">
        <v>472</v>
      </c>
      <c r="F2507" s="102" t="s">
        <v>107</v>
      </c>
      <c r="I2507" s="66" t="s">
        <v>432</v>
      </c>
      <c r="K2507" s="103">
        <v>1.041666666666667E-2</v>
      </c>
      <c r="O2507" s="103">
        <v>1.041666666666667E-2</v>
      </c>
      <c r="P2507" s="103"/>
      <c r="S2507" s="102" t="s">
        <v>433</v>
      </c>
      <c r="T2507" s="102" t="s">
        <v>262</v>
      </c>
      <c r="U2507" s="102" t="s">
        <v>432</v>
      </c>
    </row>
    <row r="2508" spans="2:21">
      <c r="B2508" s="65">
        <v>45859</v>
      </c>
      <c r="C2508" s="102">
        <v>5400258178</v>
      </c>
      <c r="D2508" s="66" t="s">
        <v>469</v>
      </c>
      <c r="F2508" s="102" t="s">
        <v>102</v>
      </c>
      <c r="I2508" s="66" t="s">
        <v>432</v>
      </c>
      <c r="K2508" s="103">
        <v>4.1666666666666657E-2</v>
      </c>
      <c r="O2508" s="103">
        <v>4.1666666666666657E-2</v>
      </c>
      <c r="P2508" s="103"/>
      <c r="S2508" s="102" t="s">
        <v>433</v>
      </c>
      <c r="T2508" s="102" t="s">
        <v>320</v>
      </c>
      <c r="U2508" s="102" t="s">
        <v>432</v>
      </c>
    </row>
    <row r="2509" spans="2:21">
      <c r="B2509" s="65">
        <v>45859</v>
      </c>
      <c r="C2509" s="102">
        <v>5400258178</v>
      </c>
      <c r="D2509" s="66" t="s">
        <v>470</v>
      </c>
      <c r="F2509" s="102" t="s">
        <v>103</v>
      </c>
      <c r="I2509" s="66" t="s">
        <v>432</v>
      </c>
      <c r="K2509" s="103">
        <v>4.1666666666666657E-2</v>
      </c>
      <c r="O2509" s="103">
        <v>4.1666666666666657E-2</v>
      </c>
      <c r="P2509" s="103"/>
      <c r="S2509" s="102" t="s">
        <v>433</v>
      </c>
      <c r="T2509" s="102" t="s">
        <v>320</v>
      </c>
      <c r="U2509" s="102" t="s">
        <v>432</v>
      </c>
    </row>
    <row r="2510" spans="2:21">
      <c r="B2510" s="65">
        <v>45859</v>
      </c>
      <c r="C2510" s="102">
        <v>5400257235</v>
      </c>
      <c r="D2510" s="66" t="s">
        <v>470</v>
      </c>
      <c r="F2510" s="102" t="s">
        <v>103</v>
      </c>
      <c r="I2510" s="66" t="s">
        <v>432</v>
      </c>
      <c r="K2510" s="103">
        <v>0.125</v>
      </c>
      <c r="O2510" s="103">
        <v>0.125</v>
      </c>
      <c r="P2510" s="103"/>
      <c r="S2510" s="102" t="s">
        <v>433</v>
      </c>
      <c r="T2510" s="102" t="s">
        <v>262</v>
      </c>
      <c r="U2510" s="102" t="s">
        <v>432</v>
      </c>
    </row>
    <row r="2511" spans="2:21">
      <c r="B2511" s="65">
        <v>45859</v>
      </c>
      <c r="C2511" s="102">
        <v>5400257235</v>
      </c>
      <c r="D2511" s="66" t="s">
        <v>469</v>
      </c>
      <c r="F2511" s="102" t="s">
        <v>102</v>
      </c>
      <c r="I2511" s="66" t="s">
        <v>432</v>
      </c>
      <c r="K2511" s="103">
        <v>0.125</v>
      </c>
      <c r="O2511" s="103">
        <v>0.125</v>
      </c>
      <c r="P2511" s="103"/>
      <c r="S2511" s="102" t="s">
        <v>433</v>
      </c>
      <c r="T2511" s="102" t="s">
        <v>262</v>
      </c>
      <c r="U2511" s="102" t="s">
        <v>432</v>
      </c>
    </row>
    <row r="2512" spans="2:21">
      <c r="B2512" s="65">
        <v>45859</v>
      </c>
      <c r="C2512" s="102">
        <v>5400257240</v>
      </c>
      <c r="D2512" s="66" t="s">
        <v>468</v>
      </c>
      <c r="F2512" s="102" t="s">
        <v>100</v>
      </c>
      <c r="I2512" s="66" t="s">
        <v>432</v>
      </c>
      <c r="K2512" s="103">
        <v>8.3333333333333329E-2</v>
      </c>
      <c r="O2512" s="103">
        <v>8.3333333333333329E-2</v>
      </c>
      <c r="P2512" s="103"/>
      <c r="S2512" s="102" t="s">
        <v>433</v>
      </c>
      <c r="T2512" s="102" t="s">
        <v>261</v>
      </c>
      <c r="U2512" s="102" t="s">
        <v>432</v>
      </c>
    </row>
    <row r="2513" spans="2:21">
      <c r="B2513" s="65">
        <v>45859</v>
      </c>
      <c r="C2513" s="102">
        <v>5400257240</v>
      </c>
      <c r="D2513" s="66" t="s">
        <v>461</v>
      </c>
      <c r="F2513" s="102" t="s">
        <v>88</v>
      </c>
      <c r="I2513" s="66" t="s">
        <v>432</v>
      </c>
      <c r="K2513" s="103">
        <v>0.25</v>
      </c>
      <c r="O2513" s="103">
        <v>0.25</v>
      </c>
      <c r="Q2513" s="103"/>
      <c r="S2513" s="102" t="s">
        <v>433</v>
      </c>
      <c r="T2513" s="102" t="s">
        <v>261</v>
      </c>
      <c r="U2513" s="102" t="s">
        <v>432</v>
      </c>
    </row>
    <row r="2514" spans="2:21">
      <c r="B2514" s="65">
        <v>45859</v>
      </c>
      <c r="C2514" s="102">
        <v>404</v>
      </c>
      <c r="D2514" s="66" t="s">
        <v>472</v>
      </c>
      <c r="F2514" s="102" t="s">
        <v>107</v>
      </c>
      <c r="I2514" s="66" t="s">
        <v>432</v>
      </c>
      <c r="J2514" s="103">
        <v>0.32291666666666669</v>
      </c>
      <c r="K2514" s="103"/>
      <c r="O2514" s="103">
        <v>0.32291666666666669</v>
      </c>
      <c r="Q2514" s="103"/>
      <c r="S2514" s="102" t="s">
        <v>433</v>
      </c>
      <c r="T2514" s="102" t="s">
        <v>62</v>
      </c>
      <c r="U2514" s="102" t="s">
        <v>432</v>
      </c>
    </row>
    <row r="2515" spans="2:21">
      <c r="B2515" s="65">
        <v>45859</v>
      </c>
      <c r="C2515" s="102">
        <v>404</v>
      </c>
      <c r="D2515" s="66" t="s">
        <v>473</v>
      </c>
      <c r="F2515" s="102" t="s">
        <v>108</v>
      </c>
      <c r="I2515" s="66" t="s">
        <v>432</v>
      </c>
      <c r="J2515" s="103">
        <v>0.25</v>
      </c>
      <c r="K2515" s="103"/>
      <c r="O2515" s="103">
        <v>0.25</v>
      </c>
      <c r="Q2515" s="103"/>
      <c r="S2515" s="102" t="s">
        <v>433</v>
      </c>
      <c r="T2515" s="102" t="s">
        <v>62</v>
      </c>
      <c r="U2515" s="102" t="s">
        <v>432</v>
      </c>
    </row>
    <row r="2516" spans="2:21">
      <c r="B2516" s="65">
        <v>45859</v>
      </c>
      <c r="C2516" s="102">
        <v>5400258881</v>
      </c>
      <c r="D2516" s="66" t="s">
        <v>472</v>
      </c>
      <c r="F2516" s="102" t="s">
        <v>107</v>
      </c>
      <c r="I2516" s="66" t="s">
        <v>432</v>
      </c>
      <c r="J2516" s="103"/>
      <c r="K2516" s="103">
        <v>0.34375</v>
      </c>
      <c r="M2516" s="103">
        <v>0.15625</v>
      </c>
      <c r="O2516" s="103">
        <v>0.5</v>
      </c>
      <c r="Q2516" s="103"/>
      <c r="S2516" s="102" t="s">
        <v>433</v>
      </c>
      <c r="T2516" s="102" t="s">
        <v>321</v>
      </c>
      <c r="U2516" s="102" t="s">
        <v>432</v>
      </c>
    </row>
    <row r="2517" spans="2:21">
      <c r="B2517" s="65">
        <v>45859</v>
      </c>
      <c r="C2517" s="102">
        <v>5400258881</v>
      </c>
      <c r="D2517" s="66" t="s">
        <v>431</v>
      </c>
      <c r="F2517" s="102" t="s">
        <v>42</v>
      </c>
      <c r="I2517" s="66" t="s">
        <v>432</v>
      </c>
      <c r="J2517" s="103"/>
      <c r="K2517" s="103">
        <v>0.34375</v>
      </c>
      <c r="M2517" s="103">
        <v>0.15625</v>
      </c>
      <c r="O2517" s="103">
        <v>0.5</v>
      </c>
      <c r="Q2517" s="103"/>
      <c r="S2517" s="102" t="s">
        <v>433</v>
      </c>
      <c r="T2517" s="102" t="s">
        <v>321</v>
      </c>
      <c r="U2517" s="102" t="s">
        <v>432</v>
      </c>
    </row>
    <row r="2518" spans="2:21">
      <c r="B2518" s="65">
        <v>45859</v>
      </c>
      <c r="C2518" s="102">
        <v>404</v>
      </c>
      <c r="D2518" s="66" t="s">
        <v>431</v>
      </c>
      <c r="F2518" s="102" t="s">
        <v>42</v>
      </c>
      <c r="I2518" s="66" t="s">
        <v>432</v>
      </c>
      <c r="J2518" s="103">
        <v>8.3333333333333329E-2</v>
      </c>
      <c r="K2518" s="103"/>
      <c r="O2518" s="103">
        <v>8.3333333333333329E-2</v>
      </c>
      <c r="Q2518" s="103"/>
      <c r="S2518" s="102" t="s">
        <v>433</v>
      </c>
      <c r="T2518" s="102" t="s">
        <v>62</v>
      </c>
      <c r="U2518" s="102" t="s">
        <v>432</v>
      </c>
    </row>
    <row r="2519" spans="2:21">
      <c r="B2519" s="65">
        <v>45859</v>
      </c>
      <c r="C2519" s="102">
        <v>5400257235</v>
      </c>
      <c r="D2519" s="66" t="s">
        <v>465</v>
      </c>
      <c r="F2519" s="102" t="s">
        <v>96</v>
      </c>
      <c r="I2519" s="66" t="s">
        <v>432</v>
      </c>
      <c r="J2519" s="103"/>
      <c r="K2519" s="103">
        <v>8.3333333333333329E-2</v>
      </c>
      <c r="O2519" s="103">
        <v>8.3333333333333329E-2</v>
      </c>
      <c r="S2519" s="102" t="s">
        <v>433</v>
      </c>
      <c r="T2519" s="102" t="s">
        <v>262</v>
      </c>
      <c r="U2519" s="102" t="s">
        <v>432</v>
      </c>
    </row>
    <row r="2520" spans="2:21">
      <c r="B2520" s="65">
        <v>45859</v>
      </c>
      <c r="C2520" s="102">
        <v>5400257235</v>
      </c>
      <c r="D2520" s="66" t="s">
        <v>469</v>
      </c>
      <c r="F2520" s="102" t="s">
        <v>102</v>
      </c>
      <c r="I2520" s="66" t="s">
        <v>432</v>
      </c>
      <c r="J2520" s="103"/>
      <c r="K2520" s="103">
        <v>8.3333333333333329E-2</v>
      </c>
      <c r="O2520" s="103">
        <v>8.3333333333333329E-2</v>
      </c>
      <c r="S2520" s="102" t="s">
        <v>433</v>
      </c>
      <c r="T2520" s="102" t="s">
        <v>262</v>
      </c>
      <c r="U2520" s="102" t="s">
        <v>432</v>
      </c>
    </row>
    <row r="2521" spans="2:21">
      <c r="B2521" s="65">
        <v>45859</v>
      </c>
      <c r="C2521" s="102" t="s">
        <v>294</v>
      </c>
      <c r="D2521" s="66" t="s">
        <v>468</v>
      </c>
      <c r="F2521" s="102" t="s">
        <v>100</v>
      </c>
      <c r="I2521" s="66" t="s">
        <v>432</v>
      </c>
      <c r="J2521" s="103"/>
      <c r="K2521" s="103">
        <v>0.16666666666666671</v>
      </c>
      <c r="O2521" s="103">
        <v>0.16666666666666671</v>
      </c>
      <c r="S2521" s="102" t="s">
        <v>433</v>
      </c>
      <c r="T2521" s="102" t="s">
        <v>156</v>
      </c>
      <c r="U2521" s="102" t="s">
        <v>432</v>
      </c>
    </row>
    <row r="2522" spans="2:21">
      <c r="B2522" s="65">
        <v>45859</v>
      </c>
      <c r="C2522" s="102">
        <v>404</v>
      </c>
      <c r="D2522" s="66" t="s">
        <v>477</v>
      </c>
      <c r="F2522" s="102" t="s">
        <v>113</v>
      </c>
      <c r="I2522" s="66" t="s">
        <v>432</v>
      </c>
      <c r="J2522" s="103">
        <v>0.34375</v>
      </c>
      <c r="K2522" s="103"/>
      <c r="O2522" s="103">
        <v>0.34375</v>
      </c>
      <c r="S2522" s="102" t="s">
        <v>433</v>
      </c>
      <c r="T2522" s="102" t="s">
        <v>62</v>
      </c>
      <c r="U2522" s="102" t="s">
        <v>432</v>
      </c>
    </row>
    <row r="2523" spans="2:21">
      <c r="B2523" s="65">
        <v>45859</v>
      </c>
      <c r="C2523" s="102">
        <v>404</v>
      </c>
      <c r="D2523" s="66" t="s">
        <v>441</v>
      </c>
      <c r="F2523" s="102" t="s">
        <v>56</v>
      </c>
      <c r="I2523" s="66" t="s">
        <v>432</v>
      </c>
      <c r="J2523" s="103">
        <v>0.34375</v>
      </c>
      <c r="K2523" s="103"/>
      <c r="O2523" s="103">
        <v>0.34375</v>
      </c>
      <c r="S2523" s="102" t="s">
        <v>433</v>
      </c>
      <c r="T2523" s="102" t="s">
        <v>62</v>
      </c>
      <c r="U2523" s="102" t="s">
        <v>432</v>
      </c>
    </row>
    <row r="2524" spans="2:21">
      <c r="B2524" s="65">
        <v>45859</v>
      </c>
      <c r="C2524" s="102">
        <v>5400257401</v>
      </c>
      <c r="D2524" s="66" t="s">
        <v>490</v>
      </c>
      <c r="F2524" s="102" t="s">
        <v>131</v>
      </c>
      <c r="I2524" s="66" t="s">
        <v>432</v>
      </c>
      <c r="J2524" s="103"/>
      <c r="K2524" s="103">
        <v>0.1145833333333333</v>
      </c>
      <c r="O2524" s="103">
        <v>0.1145833333333333</v>
      </c>
      <c r="S2524" s="102" t="s">
        <v>433</v>
      </c>
      <c r="T2524" s="102" t="s">
        <v>252</v>
      </c>
      <c r="U2524" s="102" t="s">
        <v>432</v>
      </c>
    </row>
    <row r="2525" spans="2:21">
      <c r="B2525" s="65">
        <v>45859</v>
      </c>
      <c r="C2525" s="102">
        <v>5400257401</v>
      </c>
      <c r="D2525" s="66" t="s">
        <v>497</v>
      </c>
      <c r="F2525" s="102" t="s">
        <v>322</v>
      </c>
      <c r="I2525" s="66" t="s">
        <v>432</v>
      </c>
      <c r="J2525" s="103"/>
      <c r="K2525" s="103">
        <v>0.1145833333333333</v>
      </c>
      <c r="O2525" s="103">
        <v>0.1145833333333333</v>
      </c>
      <c r="S2525" s="102" t="s">
        <v>433</v>
      </c>
      <c r="T2525" s="102" t="s">
        <v>252</v>
      </c>
      <c r="U2525" s="102" t="s">
        <v>432</v>
      </c>
    </row>
    <row r="2526" spans="2:21">
      <c r="B2526" s="65">
        <v>45860</v>
      </c>
      <c r="C2526" s="102">
        <v>404</v>
      </c>
      <c r="D2526" s="66" t="s">
        <v>453</v>
      </c>
      <c r="F2526" s="102" t="s">
        <v>75</v>
      </c>
      <c r="I2526" s="66" t="s">
        <v>432</v>
      </c>
      <c r="J2526" s="103"/>
      <c r="K2526" s="103"/>
      <c r="O2526" s="103">
        <v>0.25</v>
      </c>
      <c r="P2526" s="103">
        <v>0.25</v>
      </c>
      <c r="S2526" s="102" t="s">
        <v>433</v>
      </c>
      <c r="T2526" s="102" t="s">
        <v>48</v>
      </c>
      <c r="U2526" s="102" t="s">
        <v>432</v>
      </c>
    </row>
    <row r="2527" spans="2:21">
      <c r="B2527" s="65">
        <v>45860</v>
      </c>
      <c r="C2527" s="102">
        <v>404</v>
      </c>
      <c r="D2527" s="66" t="s">
        <v>479</v>
      </c>
      <c r="F2527" s="102" t="s">
        <v>115</v>
      </c>
      <c r="I2527" s="66" t="s">
        <v>432</v>
      </c>
      <c r="J2527" s="103"/>
      <c r="K2527" s="103"/>
      <c r="O2527" s="103">
        <v>0.25</v>
      </c>
      <c r="P2527" s="103">
        <v>0.25</v>
      </c>
      <c r="S2527" s="102" t="s">
        <v>433</v>
      </c>
      <c r="T2527" s="102" t="s">
        <v>48</v>
      </c>
      <c r="U2527" s="102" t="s">
        <v>432</v>
      </c>
    </row>
    <row r="2528" spans="2:21">
      <c r="B2528" s="65">
        <v>45860</v>
      </c>
      <c r="C2528" s="102">
        <v>404</v>
      </c>
      <c r="D2528" s="66" t="s">
        <v>467</v>
      </c>
      <c r="F2528" s="102" t="s">
        <v>99</v>
      </c>
      <c r="I2528" s="66" t="s">
        <v>432</v>
      </c>
      <c r="J2528" s="103"/>
      <c r="K2528" s="103"/>
      <c r="O2528" s="103">
        <v>2.0833333333333329E-2</v>
      </c>
      <c r="P2528" s="103">
        <v>2.0833333333333329E-2</v>
      </c>
      <c r="S2528" s="102" t="s">
        <v>433</v>
      </c>
      <c r="T2528" s="102" t="s">
        <v>48</v>
      </c>
      <c r="U2528" s="102" t="s">
        <v>432</v>
      </c>
    </row>
    <row r="2529" spans="2:21">
      <c r="B2529" s="65">
        <v>45860</v>
      </c>
      <c r="C2529" s="102">
        <v>404</v>
      </c>
      <c r="D2529" s="66" t="s">
        <v>444</v>
      </c>
      <c r="F2529" s="102" t="s">
        <v>59</v>
      </c>
      <c r="I2529" s="66" t="s">
        <v>432</v>
      </c>
      <c r="J2529" s="103"/>
      <c r="K2529" s="103"/>
      <c r="O2529" s="103">
        <v>1.041666666666667E-2</v>
      </c>
      <c r="P2529" s="103">
        <v>1.041666666666667E-2</v>
      </c>
      <c r="S2529" s="102" t="s">
        <v>433</v>
      </c>
      <c r="T2529" s="102" t="s">
        <v>48</v>
      </c>
      <c r="U2529" s="102" t="s">
        <v>432</v>
      </c>
    </row>
    <row r="2530" spans="2:21">
      <c r="B2530" s="65">
        <v>45860</v>
      </c>
      <c r="C2530" s="102">
        <v>404</v>
      </c>
      <c r="D2530" s="66" t="s">
        <v>465</v>
      </c>
      <c r="F2530" s="102" t="s">
        <v>96</v>
      </c>
      <c r="I2530" s="66" t="s">
        <v>432</v>
      </c>
      <c r="J2530" s="103"/>
      <c r="K2530" s="103"/>
      <c r="O2530" s="103">
        <v>1.041666666666667E-2</v>
      </c>
      <c r="P2530" s="103">
        <v>1.041666666666667E-2</v>
      </c>
      <c r="S2530" s="102" t="s">
        <v>433</v>
      </c>
      <c r="T2530" s="102" t="s">
        <v>48</v>
      </c>
      <c r="U2530" s="102" t="s">
        <v>432</v>
      </c>
    </row>
    <row r="2531" spans="2:21">
      <c r="B2531" s="65">
        <v>45860</v>
      </c>
      <c r="C2531" s="102">
        <v>404</v>
      </c>
      <c r="D2531" s="66" t="s">
        <v>472</v>
      </c>
      <c r="F2531" s="102" t="s">
        <v>107</v>
      </c>
      <c r="I2531" s="66" t="s">
        <v>432</v>
      </c>
      <c r="J2531" s="103"/>
      <c r="K2531" s="103"/>
      <c r="O2531" s="103">
        <v>0.33333333333333331</v>
      </c>
      <c r="P2531" s="103">
        <v>0.33333333333333331</v>
      </c>
      <c r="S2531" s="102" t="s">
        <v>433</v>
      </c>
      <c r="T2531" s="102" t="s">
        <v>48</v>
      </c>
      <c r="U2531" s="102" t="s">
        <v>432</v>
      </c>
    </row>
    <row r="2532" spans="2:21">
      <c r="B2532" s="65">
        <v>45860</v>
      </c>
      <c r="C2532" s="102">
        <v>404</v>
      </c>
      <c r="D2532" s="66" t="s">
        <v>431</v>
      </c>
      <c r="F2532" s="102" t="s">
        <v>42</v>
      </c>
      <c r="I2532" s="66" t="s">
        <v>432</v>
      </c>
      <c r="J2532" s="103"/>
      <c r="K2532" s="103"/>
      <c r="O2532" s="103">
        <v>0.33333333333333331</v>
      </c>
      <c r="P2532" s="103">
        <v>0.33333333333333331</v>
      </c>
      <c r="S2532" s="102" t="s">
        <v>433</v>
      </c>
      <c r="T2532" s="102" t="s">
        <v>48</v>
      </c>
      <c r="U2532" s="102" t="s">
        <v>432</v>
      </c>
    </row>
    <row r="2533" spans="2:21">
      <c r="B2533" s="65">
        <v>45860</v>
      </c>
      <c r="C2533" s="102">
        <v>404</v>
      </c>
      <c r="D2533" s="66" t="s">
        <v>473</v>
      </c>
      <c r="F2533" s="102" t="s">
        <v>108</v>
      </c>
      <c r="I2533" s="66" t="s">
        <v>432</v>
      </c>
      <c r="J2533" s="103"/>
      <c r="K2533" s="103"/>
      <c r="O2533" s="103">
        <v>0.33333333333333331</v>
      </c>
      <c r="P2533" s="103">
        <v>0.33333333333333331</v>
      </c>
      <c r="S2533" s="102" t="s">
        <v>433</v>
      </c>
      <c r="T2533" s="102" t="s">
        <v>53</v>
      </c>
      <c r="U2533" s="102" t="s">
        <v>432</v>
      </c>
    </row>
    <row r="2534" spans="2:21">
      <c r="B2534" s="65">
        <v>45860</v>
      </c>
      <c r="C2534" s="102">
        <v>404</v>
      </c>
      <c r="D2534" s="66" t="s">
        <v>474</v>
      </c>
      <c r="F2534" s="102" t="s">
        <v>109</v>
      </c>
      <c r="I2534" s="66" t="s">
        <v>432</v>
      </c>
      <c r="J2534" s="103"/>
      <c r="K2534" s="103"/>
      <c r="O2534" s="103">
        <v>0.33333333333333331</v>
      </c>
      <c r="P2534" s="103">
        <v>0.33333333333333331</v>
      </c>
      <c r="S2534" s="102" t="s">
        <v>433</v>
      </c>
      <c r="T2534" s="102" t="s">
        <v>53</v>
      </c>
      <c r="U2534" s="102" t="s">
        <v>432</v>
      </c>
    </row>
    <row r="2535" spans="2:21">
      <c r="B2535" s="65">
        <v>45860</v>
      </c>
      <c r="C2535" s="102">
        <v>404</v>
      </c>
      <c r="D2535" s="66" t="s">
        <v>451</v>
      </c>
      <c r="F2535" s="102" t="s">
        <v>72</v>
      </c>
      <c r="I2535" s="66" t="s">
        <v>432</v>
      </c>
      <c r="J2535" s="103"/>
      <c r="K2535" s="103"/>
      <c r="O2535" s="103">
        <v>0.33333333333333331</v>
      </c>
      <c r="P2535" s="103">
        <v>0.33333333333333331</v>
      </c>
      <c r="S2535" s="102" t="s">
        <v>433</v>
      </c>
      <c r="T2535" s="102" t="s">
        <v>53</v>
      </c>
      <c r="U2535" s="102" t="s">
        <v>432</v>
      </c>
    </row>
    <row r="2536" spans="2:21">
      <c r="B2536" s="65">
        <v>45860</v>
      </c>
      <c r="C2536" s="102">
        <v>404</v>
      </c>
      <c r="D2536" s="66" t="s">
        <v>462</v>
      </c>
      <c r="F2536" s="102" t="s">
        <v>89</v>
      </c>
      <c r="I2536" s="66" t="s">
        <v>432</v>
      </c>
      <c r="J2536" s="103"/>
      <c r="K2536" s="103"/>
      <c r="O2536" s="103">
        <v>0.33333333333333331</v>
      </c>
      <c r="P2536" s="103">
        <v>0.33333333333333331</v>
      </c>
      <c r="S2536" s="102" t="s">
        <v>433</v>
      </c>
      <c r="T2536" s="102" t="s">
        <v>53</v>
      </c>
      <c r="U2536" s="102" t="s">
        <v>432</v>
      </c>
    </row>
    <row r="2537" spans="2:21">
      <c r="B2537" s="65">
        <v>45860</v>
      </c>
      <c r="C2537" s="102">
        <v>404</v>
      </c>
      <c r="D2537" s="66" t="s">
        <v>447</v>
      </c>
      <c r="F2537" s="102" t="s">
        <v>65</v>
      </c>
      <c r="I2537" s="66" t="s">
        <v>432</v>
      </c>
      <c r="J2537" s="103"/>
      <c r="K2537" s="103"/>
      <c r="O2537" s="103">
        <v>0.33333333333333331</v>
      </c>
      <c r="P2537" s="103">
        <v>0.33333333333333331</v>
      </c>
      <c r="S2537" s="102" t="s">
        <v>433</v>
      </c>
      <c r="T2537" s="102" t="s">
        <v>53</v>
      </c>
      <c r="U2537" s="102" t="s">
        <v>432</v>
      </c>
    </row>
    <row r="2538" spans="2:21">
      <c r="B2538" s="65">
        <v>45860</v>
      </c>
      <c r="C2538" s="102">
        <v>404</v>
      </c>
      <c r="D2538" s="66" t="s">
        <v>449</v>
      </c>
      <c r="F2538" s="102" t="s">
        <v>68</v>
      </c>
      <c r="I2538" s="66" t="s">
        <v>432</v>
      </c>
      <c r="J2538" s="103"/>
      <c r="K2538" s="103"/>
      <c r="O2538" s="103">
        <v>0.33333333333333331</v>
      </c>
      <c r="P2538" s="103">
        <v>0.33333333333333331</v>
      </c>
      <c r="S2538" s="102" t="s">
        <v>433</v>
      </c>
      <c r="T2538" s="102" t="s">
        <v>53</v>
      </c>
      <c r="U2538" s="102" t="s">
        <v>432</v>
      </c>
    </row>
    <row r="2539" spans="2:21">
      <c r="B2539" s="65">
        <v>45860</v>
      </c>
      <c r="C2539" s="102">
        <v>404</v>
      </c>
      <c r="D2539" s="66" t="s">
        <v>436</v>
      </c>
      <c r="F2539" s="102" t="s">
        <v>50</v>
      </c>
      <c r="I2539" s="66" t="s">
        <v>432</v>
      </c>
      <c r="J2539" s="103"/>
      <c r="K2539" s="103"/>
      <c r="O2539" s="103">
        <v>0.33333333333333331</v>
      </c>
      <c r="Q2539" s="103">
        <v>0.33333333333333331</v>
      </c>
      <c r="S2539" s="102" t="s">
        <v>433</v>
      </c>
      <c r="T2539" s="102" t="s">
        <v>22</v>
      </c>
      <c r="U2539" s="102" t="s">
        <v>432</v>
      </c>
    </row>
    <row r="2540" spans="2:21">
      <c r="B2540" s="65">
        <v>45860</v>
      </c>
      <c r="C2540" s="102">
        <v>404</v>
      </c>
      <c r="D2540" s="66" t="s">
        <v>464</v>
      </c>
      <c r="F2540" s="102" t="s">
        <v>94</v>
      </c>
      <c r="I2540" s="66" t="s">
        <v>432</v>
      </c>
      <c r="J2540" s="103"/>
      <c r="K2540" s="103"/>
      <c r="O2540" s="103">
        <v>0.16666666666666671</v>
      </c>
      <c r="R2540" s="103">
        <v>0.16666666666666671</v>
      </c>
      <c r="S2540" s="102" t="s">
        <v>433</v>
      </c>
      <c r="T2540" s="102" t="s">
        <v>263</v>
      </c>
      <c r="U2540" s="102" t="s">
        <v>432</v>
      </c>
    </row>
    <row r="2541" spans="2:21">
      <c r="B2541" s="65">
        <v>45860</v>
      </c>
      <c r="C2541" s="102">
        <v>404</v>
      </c>
      <c r="D2541" s="66" t="s">
        <v>443</v>
      </c>
      <c r="F2541" s="102" t="s">
        <v>58</v>
      </c>
      <c r="I2541" s="66" t="s">
        <v>432</v>
      </c>
      <c r="J2541" s="103"/>
      <c r="K2541" s="103"/>
      <c r="O2541" s="103">
        <v>0.16666666666666671</v>
      </c>
      <c r="R2541" s="103">
        <v>0.16666666666666671</v>
      </c>
      <c r="S2541" s="102" t="s">
        <v>433</v>
      </c>
      <c r="T2541" s="102" t="s">
        <v>263</v>
      </c>
      <c r="U2541" s="102" t="s">
        <v>432</v>
      </c>
    </row>
    <row r="2542" spans="2:21">
      <c r="B2542" s="65">
        <v>45860</v>
      </c>
      <c r="C2542" s="102">
        <v>404</v>
      </c>
      <c r="D2542" s="66" t="s">
        <v>439</v>
      </c>
      <c r="F2542" s="102" t="s">
        <v>54</v>
      </c>
      <c r="I2542" s="66" t="s">
        <v>432</v>
      </c>
      <c r="J2542" s="103"/>
      <c r="K2542" s="103"/>
      <c r="O2542" s="103">
        <v>0.16666666666666671</v>
      </c>
      <c r="R2542" s="103">
        <v>0.16666666666666671</v>
      </c>
      <c r="S2542" s="102" t="s">
        <v>433</v>
      </c>
      <c r="T2542" s="102" t="s">
        <v>263</v>
      </c>
      <c r="U2542" s="102" t="s">
        <v>432</v>
      </c>
    </row>
    <row r="2543" spans="2:21">
      <c r="B2543" s="65">
        <v>45860</v>
      </c>
      <c r="C2543" s="102">
        <v>404</v>
      </c>
      <c r="D2543" s="66" t="s">
        <v>493</v>
      </c>
      <c r="F2543" s="102" t="s">
        <v>267</v>
      </c>
      <c r="I2543" s="66" t="s">
        <v>432</v>
      </c>
      <c r="J2543" s="103"/>
      <c r="K2543" s="103"/>
      <c r="O2543" s="103">
        <v>0.16666666666666671</v>
      </c>
      <c r="R2543" s="103">
        <v>0.16666666666666671</v>
      </c>
      <c r="S2543" s="102" t="s">
        <v>433</v>
      </c>
      <c r="T2543" s="102" t="s">
        <v>263</v>
      </c>
      <c r="U2543" s="102" t="s">
        <v>432</v>
      </c>
    </row>
    <row r="2544" spans="2:21">
      <c r="B2544" s="65">
        <v>45860</v>
      </c>
      <c r="C2544" s="102">
        <v>404</v>
      </c>
      <c r="D2544" s="66" t="s">
        <v>434</v>
      </c>
      <c r="F2544" s="102" t="s">
        <v>43</v>
      </c>
      <c r="I2544" s="66" t="s">
        <v>432</v>
      </c>
      <c r="J2544" s="103"/>
      <c r="K2544" s="103"/>
      <c r="O2544" s="103">
        <v>0.16666666666666671</v>
      </c>
      <c r="R2544" s="103">
        <v>0.16666666666666671</v>
      </c>
      <c r="S2544" s="102" t="s">
        <v>433</v>
      </c>
      <c r="T2544" s="102" t="s">
        <v>263</v>
      </c>
      <c r="U2544" s="102" t="s">
        <v>432</v>
      </c>
    </row>
    <row r="2545" spans="2:21">
      <c r="B2545" s="65">
        <v>45860</v>
      </c>
      <c r="C2545" s="102">
        <v>404</v>
      </c>
      <c r="D2545" s="66" t="s">
        <v>444</v>
      </c>
      <c r="F2545" s="102" t="s">
        <v>59</v>
      </c>
      <c r="I2545" s="66" t="s">
        <v>432</v>
      </c>
      <c r="J2545" s="103"/>
      <c r="K2545" s="103"/>
      <c r="O2545" s="103">
        <v>0.16666666666666671</v>
      </c>
      <c r="R2545" s="103">
        <v>0.16666666666666671</v>
      </c>
      <c r="S2545" s="102" t="s">
        <v>433</v>
      </c>
      <c r="T2545" s="102" t="s">
        <v>263</v>
      </c>
      <c r="U2545" s="102" t="s">
        <v>432</v>
      </c>
    </row>
    <row r="2546" spans="2:21">
      <c r="B2546" s="65">
        <v>45860</v>
      </c>
      <c r="C2546" s="102">
        <v>404</v>
      </c>
      <c r="D2546" s="66" t="s">
        <v>460</v>
      </c>
      <c r="F2546" s="102" t="s">
        <v>87</v>
      </c>
      <c r="I2546" s="66" t="s">
        <v>432</v>
      </c>
      <c r="J2546" s="103"/>
      <c r="K2546" s="103"/>
      <c r="O2546" s="103">
        <v>0.16666666666666671</v>
      </c>
      <c r="R2546" s="103">
        <v>0.16666666666666671</v>
      </c>
      <c r="S2546" s="102" t="s">
        <v>433</v>
      </c>
      <c r="T2546" s="102" t="s">
        <v>263</v>
      </c>
      <c r="U2546" s="102" t="s">
        <v>432</v>
      </c>
    </row>
    <row r="2547" spans="2:21">
      <c r="B2547" s="65">
        <v>45860</v>
      </c>
      <c r="C2547" s="102">
        <v>404</v>
      </c>
      <c r="D2547" s="66" t="s">
        <v>486</v>
      </c>
      <c r="F2547" s="102" t="s">
        <v>157</v>
      </c>
      <c r="I2547" s="66" t="s">
        <v>432</v>
      </c>
      <c r="J2547" s="103"/>
      <c r="K2547" s="103"/>
      <c r="O2547" s="103">
        <v>0.16666666666666671</v>
      </c>
      <c r="R2547" s="103">
        <v>0.16666666666666671</v>
      </c>
      <c r="S2547" s="102" t="s">
        <v>433</v>
      </c>
      <c r="T2547" s="102" t="s">
        <v>263</v>
      </c>
      <c r="U2547" s="102" t="s">
        <v>432</v>
      </c>
    </row>
    <row r="2548" spans="2:21">
      <c r="B2548" s="65">
        <v>45860</v>
      </c>
      <c r="C2548" s="102">
        <v>404</v>
      </c>
      <c r="D2548" s="66" t="s">
        <v>457</v>
      </c>
      <c r="F2548" s="102" t="s">
        <v>82</v>
      </c>
      <c r="I2548" s="66" t="s">
        <v>432</v>
      </c>
      <c r="J2548" s="103"/>
      <c r="K2548" s="103"/>
      <c r="O2548" s="103">
        <v>0.16666666666666671</v>
      </c>
      <c r="R2548" s="103">
        <v>0.16666666666666671</v>
      </c>
      <c r="S2548" s="102" t="s">
        <v>433</v>
      </c>
      <c r="T2548" s="102" t="s">
        <v>263</v>
      </c>
      <c r="U2548" s="102" t="s">
        <v>432</v>
      </c>
    </row>
    <row r="2549" spans="2:21">
      <c r="B2549" s="65">
        <v>45860</v>
      </c>
      <c r="C2549" s="102">
        <v>404</v>
      </c>
      <c r="D2549" s="66" t="s">
        <v>461</v>
      </c>
      <c r="F2549" s="102" t="s">
        <v>88</v>
      </c>
      <c r="I2549" s="66" t="s">
        <v>432</v>
      </c>
      <c r="J2549" s="103"/>
      <c r="K2549" s="103"/>
      <c r="O2549" s="103">
        <v>0.16666666666666671</v>
      </c>
      <c r="R2549" s="103">
        <v>0.16666666666666671</v>
      </c>
      <c r="S2549" s="102" t="s">
        <v>433</v>
      </c>
      <c r="T2549" s="102" t="s">
        <v>263</v>
      </c>
      <c r="U2549" s="102" t="s">
        <v>432</v>
      </c>
    </row>
    <row r="2550" spans="2:21">
      <c r="B2550" s="65">
        <v>45860</v>
      </c>
      <c r="C2550" s="102">
        <v>404</v>
      </c>
      <c r="D2550" s="66" t="s">
        <v>465</v>
      </c>
      <c r="F2550" s="102" t="s">
        <v>96</v>
      </c>
      <c r="I2550" s="66" t="s">
        <v>432</v>
      </c>
      <c r="J2550" s="103"/>
      <c r="K2550" s="103"/>
      <c r="O2550" s="103">
        <v>0.16666666666666671</v>
      </c>
      <c r="R2550" s="103">
        <v>0.16666666666666671</v>
      </c>
      <c r="S2550" s="102" t="s">
        <v>433</v>
      </c>
      <c r="T2550" s="102" t="s">
        <v>263</v>
      </c>
      <c r="U2550" s="102" t="s">
        <v>432</v>
      </c>
    </row>
    <row r="2551" spans="2:21">
      <c r="B2551" s="65">
        <v>45860</v>
      </c>
      <c r="C2551" s="102">
        <v>404</v>
      </c>
      <c r="D2551" s="66" t="s">
        <v>458</v>
      </c>
      <c r="F2551" s="102" t="s">
        <v>84</v>
      </c>
      <c r="I2551" s="66" t="s">
        <v>432</v>
      </c>
      <c r="J2551" s="103"/>
      <c r="K2551" s="103"/>
      <c r="O2551" s="103">
        <v>0.16666666666666671</v>
      </c>
      <c r="R2551" s="103">
        <v>0.16666666666666671</v>
      </c>
      <c r="S2551" s="102" t="s">
        <v>433</v>
      </c>
      <c r="T2551" s="102" t="s">
        <v>263</v>
      </c>
      <c r="U2551" s="102" t="s">
        <v>432</v>
      </c>
    </row>
    <row r="2552" spans="2:21">
      <c r="B2552" s="65">
        <v>45860</v>
      </c>
      <c r="C2552" s="102">
        <v>404</v>
      </c>
      <c r="D2552" s="66" t="s">
        <v>438</v>
      </c>
      <c r="F2552" s="102" t="s">
        <v>52</v>
      </c>
      <c r="I2552" s="66" t="s">
        <v>432</v>
      </c>
      <c r="J2552" s="103"/>
      <c r="K2552" s="103"/>
      <c r="O2552" s="103">
        <v>0.16666666666666671</v>
      </c>
      <c r="R2552" s="103">
        <v>0.16666666666666671</v>
      </c>
      <c r="S2552" s="102" t="s">
        <v>433</v>
      </c>
      <c r="T2552" s="102" t="s">
        <v>263</v>
      </c>
      <c r="U2552" s="102" t="s">
        <v>432</v>
      </c>
    </row>
    <row r="2553" spans="2:21">
      <c r="B2553" s="65">
        <v>45860</v>
      </c>
      <c r="C2553" s="102">
        <v>404</v>
      </c>
      <c r="D2553" s="66" t="s">
        <v>450</v>
      </c>
      <c r="F2553" s="102" t="s">
        <v>69</v>
      </c>
      <c r="I2553" s="66" t="s">
        <v>432</v>
      </c>
      <c r="J2553" s="103"/>
      <c r="K2553" s="103"/>
      <c r="O2553" s="103">
        <v>0.16666666666666671</v>
      </c>
      <c r="R2553" s="103">
        <v>0.16666666666666671</v>
      </c>
      <c r="S2553" s="102" t="s">
        <v>433</v>
      </c>
      <c r="T2553" s="102" t="s">
        <v>263</v>
      </c>
      <c r="U2553" s="102" t="s">
        <v>432</v>
      </c>
    </row>
    <row r="2554" spans="2:21">
      <c r="B2554" s="65">
        <v>45860</v>
      </c>
      <c r="C2554" s="102">
        <v>404</v>
      </c>
      <c r="D2554" s="66" t="s">
        <v>469</v>
      </c>
      <c r="F2554" s="102" t="s">
        <v>102</v>
      </c>
      <c r="I2554" s="66" t="s">
        <v>432</v>
      </c>
      <c r="J2554" s="103"/>
      <c r="K2554" s="103"/>
      <c r="O2554" s="103">
        <v>0.16666666666666671</v>
      </c>
      <c r="R2554" s="103">
        <v>0.16666666666666671</v>
      </c>
      <c r="S2554" s="102" t="s">
        <v>433</v>
      </c>
      <c r="T2554" s="102" t="s">
        <v>263</v>
      </c>
      <c r="U2554" s="102" t="s">
        <v>432</v>
      </c>
    </row>
    <row r="2555" spans="2:21">
      <c r="B2555" s="65">
        <v>45860</v>
      </c>
      <c r="C2555" s="102">
        <v>404</v>
      </c>
      <c r="D2555" s="66" t="s">
        <v>442</v>
      </c>
      <c r="F2555" s="102" t="s">
        <v>57</v>
      </c>
      <c r="I2555" s="66" t="s">
        <v>432</v>
      </c>
      <c r="J2555" s="103"/>
      <c r="K2555" s="103"/>
      <c r="O2555" s="103">
        <v>0.16666666666666671</v>
      </c>
      <c r="R2555" s="103">
        <v>0.16666666666666671</v>
      </c>
      <c r="S2555" s="102" t="s">
        <v>433</v>
      </c>
      <c r="T2555" s="102" t="s">
        <v>263</v>
      </c>
      <c r="U2555" s="102" t="s">
        <v>432</v>
      </c>
    </row>
    <row r="2556" spans="2:21">
      <c r="B2556" s="65">
        <v>45860</v>
      </c>
      <c r="C2556" s="102">
        <v>404</v>
      </c>
      <c r="D2556" s="66" t="s">
        <v>448</v>
      </c>
      <c r="F2556" s="102" t="s">
        <v>66</v>
      </c>
      <c r="I2556" s="66" t="s">
        <v>432</v>
      </c>
      <c r="J2556" s="103"/>
      <c r="K2556" s="103"/>
      <c r="O2556" s="103">
        <v>0.33333333333333331</v>
      </c>
      <c r="P2556" s="103">
        <v>0.33333333333333331</v>
      </c>
      <c r="S2556" s="102" t="s">
        <v>433</v>
      </c>
      <c r="T2556" s="102" t="s">
        <v>48</v>
      </c>
      <c r="U2556" s="102" t="s">
        <v>432</v>
      </c>
    </row>
    <row r="2557" spans="2:21">
      <c r="B2557" s="65">
        <v>45860</v>
      </c>
      <c r="C2557" s="102">
        <v>5400258886</v>
      </c>
      <c r="D2557" s="66" t="s">
        <v>453</v>
      </c>
      <c r="F2557" s="102" t="s">
        <v>75</v>
      </c>
      <c r="I2557" s="66" t="s">
        <v>432</v>
      </c>
      <c r="J2557" s="103"/>
      <c r="K2557" s="103">
        <v>0.25</v>
      </c>
      <c r="O2557" s="103">
        <v>0.25</v>
      </c>
      <c r="S2557" s="102" t="s">
        <v>433</v>
      </c>
      <c r="T2557" s="102" t="s">
        <v>323</v>
      </c>
      <c r="U2557" s="102" t="s">
        <v>432</v>
      </c>
    </row>
    <row r="2558" spans="2:21">
      <c r="B2558" s="65">
        <v>45860</v>
      </c>
      <c r="C2558" s="102">
        <v>5400258886</v>
      </c>
      <c r="D2558" s="66" t="s">
        <v>479</v>
      </c>
      <c r="F2558" s="102" t="s">
        <v>115</v>
      </c>
      <c r="I2558" s="66" t="s">
        <v>432</v>
      </c>
      <c r="J2558" s="103"/>
      <c r="K2558" s="103">
        <v>0.25</v>
      </c>
      <c r="O2558" s="103">
        <v>0.25</v>
      </c>
      <c r="S2558" s="102" t="s">
        <v>433</v>
      </c>
      <c r="T2558" s="102" t="s">
        <v>323</v>
      </c>
      <c r="U2558" s="102" t="s">
        <v>432</v>
      </c>
    </row>
    <row r="2559" spans="2:21">
      <c r="B2559" s="65">
        <v>45860</v>
      </c>
      <c r="C2559" s="102">
        <v>404</v>
      </c>
      <c r="D2559" s="66" t="s">
        <v>453</v>
      </c>
      <c r="F2559" s="102" t="s">
        <v>75</v>
      </c>
      <c r="I2559" s="66" t="s">
        <v>432</v>
      </c>
      <c r="J2559" s="103">
        <v>8.3333333333333329E-2</v>
      </c>
      <c r="K2559" s="103"/>
      <c r="O2559" s="103">
        <v>8.3333333333333329E-2</v>
      </c>
      <c r="S2559" s="102" t="s">
        <v>433</v>
      </c>
      <c r="T2559" s="102" t="s">
        <v>62</v>
      </c>
      <c r="U2559" s="102" t="s">
        <v>432</v>
      </c>
    </row>
    <row r="2560" spans="2:21">
      <c r="B2560" s="65">
        <v>45860</v>
      </c>
      <c r="C2560" s="102">
        <v>404</v>
      </c>
      <c r="D2560" s="66" t="s">
        <v>479</v>
      </c>
      <c r="F2560" s="102" t="s">
        <v>115</v>
      </c>
      <c r="I2560" s="66" t="s">
        <v>432</v>
      </c>
      <c r="J2560" s="103">
        <v>8.3333333333333329E-2</v>
      </c>
      <c r="K2560" s="103"/>
      <c r="O2560" s="103">
        <v>8.3333333333333329E-2</v>
      </c>
      <c r="S2560" s="102" t="s">
        <v>433</v>
      </c>
      <c r="T2560" s="102" t="s">
        <v>62</v>
      </c>
      <c r="U2560" s="102" t="s">
        <v>432</v>
      </c>
    </row>
    <row r="2561" spans="2:21">
      <c r="B2561" s="65">
        <v>45860</v>
      </c>
      <c r="C2561" s="102">
        <v>5400243313</v>
      </c>
      <c r="D2561" s="66" t="s">
        <v>475</v>
      </c>
      <c r="F2561" s="102" t="s">
        <v>110</v>
      </c>
      <c r="I2561" s="66" t="s">
        <v>432</v>
      </c>
      <c r="J2561" s="103"/>
      <c r="K2561" s="103">
        <v>0.1041666666666667</v>
      </c>
      <c r="O2561" s="103">
        <v>0.1041666666666667</v>
      </c>
      <c r="S2561" s="102" t="s">
        <v>433</v>
      </c>
      <c r="T2561" s="102" t="s">
        <v>145</v>
      </c>
      <c r="U2561" s="102" t="s">
        <v>432</v>
      </c>
    </row>
    <row r="2562" spans="2:21">
      <c r="B2562" s="65">
        <v>45860</v>
      </c>
      <c r="C2562" s="102">
        <v>5400243313</v>
      </c>
      <c r="D2562" s="66" t="s">
        <v>485</v>
      </c>
      <c r="F2562" s="102" t="s">
        <v>155</v>
      </c>
      <c r="I2562" s="66" t="s">
        <v>432</v>
      </c>
      <c r="J2562" s="103"/>
      <c r="K2562" s="103">
        <v>6.25E-2</v>
      </c>
      <c r="M2562" s="103"/>
      <c r="O2562" s="103">
        <v>6.25E-2</v>
      </c>
      <c r="S2562" s="102" t="s">
        <v>433</v>
      </c>
      <c r="T2562" s="102" t="s">
        <v>145</v>
      </c>
      <c r="U2562" s="102" t="s">
        <v>432</v>
      </c>
    </row>
    <row r="2563" spans="2:21">
      <c r="B2563" s="65">
        <v>45860</v>
      </c>
      <c r="C2563" s="102">
        <v>5400243313</v>
      </c>
      <c r="D2563" s="66" t="s">
        <v>457</v>
      </c>
      <c r="F2563" s="102" t="s">
        <v>82</v>
      </c>
      <c r="I2563" s="66" t="s">
        <v>432</v>
      </c>
      <c r="J2563" s="103"/>
      <c r="K2563" s="103">
        <v>0.16666666666666671</v>
      </c>
      <c r="O2563" s="103">
        <v>0.16666666666666671</v>
      </c>
      <c r="S2563" s="102" t="s">
        <v>433</v>
      </c>
      <c r="T2563" s="102" t="s">
        <v>145</v>
      </c>
      <c r="U2563" s="102" t="s">
        <v>432</v>
      </c>
    </row>
    <row r="2564" spans="2:21">
      <c r="B2564" s="65">
        <v>45860</v>
      </c>
      <c r="C2564" s="102">
        <v>5400257236</v>
      </c>
      <c r="D2564" s="66" t="s">
        <v>486</v>
      </c>
      <c r="F2564" s="102" t="s">
        <v>157</v>
      </c>
      <c r="I2564" s="66" t="s">
        <v>432</v>
      </c>
      <c r="J2564" s="103"/>
      <c r="K2564" s="103">
        <v>0.16666666666666671</v>
      </c>
      <c r="O2564" s="103">
        <v>0.16666666666666671</v>
      </c>
      <c r="S2564" s="102" t="s">
        <v>433</v>
      </c>
      <c r="T2564" s="102" t="s">
        <v>254</v>
      </c>
      <c r="U2564" s="102" t="s">
        <v>432</v>
      </c>
    </row>
    <row r="2565" spans="2:21">
      <c r="B2565" s="65">
        <v>45860</v>
      </c>
      <c r="C2565" s="102">
        <v>5400257236</v>
      </c>
      <c r="D2565" s="66" t="s">
        <v>461</v>
      </c>
      <c r="F2565" s="102" t="s">
        <v>88</v>
      </c>
      <c r="I2565" s="66" t="s">
        <v>432</v>
      </c>
      <c r="J2565" s="103"/>
      <c r="K2565" s="103">
        <v>0.16666666666666671</v>
      </c>
      <c r="O2565" s="103">
        <v>0.16666666666666671</v>
      </c>
      <c r="S2565" s="102" t="s">
        <v>433</v>
      </c>
      <c r="T2565" s="102" t="s">
        <v>254</v>
      </c>
      <c r="U2565" s="102" t="s">
        <v>432</v>
      </c>
    </row>
    <row r="2566" spans="2:21">
      <c r="B2566" s="65">
        <v>45860</v>
      </c>
      <c r="C2566" s="102">
        <v>5400257234</v>
      </c>
      <c r="D2566" s="66" t="s">
        <v>443</v>
      </c>
      <c r="F2566" s="102" t="s">
        <v>58</v>
      </c>
      <c r="I2566" s="66" t="s">
        <v>432</v>
      </c>
      <c r="J2566" s="103"/>
      <c r="K2566" s="103">
        <v>0.16666666666666671</v>
      </c>
      <c r="O2566" s="103">
        <v>0.16666666666666671</v>
      </c>
      <c r="S2566" s="102" t="s">
        <v>433</v>
      </c>
      <c r="T2566" s="102" t="s">
        <v>265</v>
      </c>
      <c r="U2566" s="102" t="s">
        <v>432</v>
      </c>
    </row>
    <row r="2567" spans="2:21">
      <c r="B2567" s="65">
        <v>45860</v>
      </c>
      <c r="C2567" s="102">
        <v>5400257234</v>
      </c>
      <c r="D2567" s="66" t="s">
        <v>493</v>
      </c>
      <c r="F2567" s="102" t="s">
        <v>267</v>
      </c>
      <c r="I2567" s="66" t="s">
        <v>432</v>
      </c>
      <c r="J2567" s="103"/>
      <c r="K2567" s="103">
        <v>0.16666666666666671</v>
      </c>
      <c r="O2567" s="103">
        <v>0.16666666666666671</v>
      </c>
      <c r="S2567" s="102" t="s">
        <v>433</v>
      </c>
      <c r="T2567" s="102" t="s">
        <v>265</v>
      </c>
      <c r="U2567" s="102" t="s">
        <v>432</v>
      </c>
    </row>
    <row r="2568" spans="2:21">
      <c r="B2568" s="65">
        <v>45860</v>
      </c>
      <c r="C2568" s="102">
        <v>5400261041</v>
      </c>
      <c r="D2568" s="66" t="s">
        <v>444</v>
      </c>
      <c r="F2568" s="102" t="s">
        <v>59</v>
      </c>
      <c r="I2568" s="66" t="s">
        <v>432</v>
      </c>
      <c r="J2568" s="103"/>
      <c r="K2568" s="103">
        <v>0.15625</v>
      </c>
      <c r="O2568" s="103">
        <v>0.15625</v>
      </c>
      <c r="S2568" s="102" t="s">
        <v>433</v>
      </c>
      <c r="T2568" s="102" t="s">
        <v>257</v>
      </c>
      <c r="U2568" s="102" t="s">
        <v>432</v>
      </c>
    </row>
    <row r="2569" spans="2:21">
      <c r="B2569" s="65">
        <v>45860</v>
      </c>
      <c r="C2569" s="102" t="s">
        <v>316</v>
      </c>
      <c r="D2569" s="66" t="s">
        <v>434</v>
      </c>
      <c r="F2569" s="102" t="s">
        <v>43</v>
      </c>
      <c r="I2569" s="66" t="s">
        <v>432</v>
      </c>
      <c r="J2569" s="103"/>
      <c r="K2569" s="103">
        <v>0.16666666666666671</v>
      </c>
      <c r="O2569" s="103">
        <v>0.16666666666666671</v>
      </c>
      <c r="S2569" s="102" t="s">
        <v>433</v>
      </c>
      <c r="T2569" s="102" t="s">
        <v>324</v>
      </c>
      <c r="U2569" s="102" t="s">
        <v>432</v>
      </c>
    </row>
    <row r="2570" spans="2:21">
      <c r="B2570" s="65">
        <v>45860</v>
      </c>
      <c r="C2570" s="102" t="s">
        <v>316</v>
      </c>
      <c r="D2570" s="66" t="s">
        <v>458</v>
      </c>
      <c r="F2570" s="102" t="s">
        <v>84</v>
      </c>
      <c r="I2570" s="66" t="s">
        <v>432</v>
      </c>
      <c r="J2570" s="103"/>
      <c r="K2570" s="103">
        <v>0.16666666666666671</v>
      </c>
      <c r="O2570" s="103">
        <v>0.16666666666666671</v>
      </c>
      <c r="S2570" s="102" t="s">
        <v>433</v>
      </c>
      <c r="T2570" s="102" t="s">
        <v>324</v>
      </c>
      <c r="U2570" s="102" t="s">
        <v>432</v>
      </c>
    </row>
    <row r="2571" spans="2:21">
      <c r="B2571" s="65">
        <v>45860</v>
      </c>
      <c r="C2571" s="102">
        <v>5400258554</v>
      </c>
      <c r="D2571" s="66" t="s">
        <v>471</v>
      </c>
      <c r="F2571" s="102" t="s">
        <v>105</v>
      </c>
      <c r="I2571" s="66" t="s">
        <v>432</v>
      </c>
      <c r="J2571" s="103"/>
      <c r="K2571" s="103">
        <v>0.33333333333333331</v>
      </c>
      <c r="O2571" s="103">
        <v>0.33333333333333331</v>
      </c>
      <c r="S2571" s="102" t="s">
        <v>433</v>
      </c>
      <c r="T2571" s="102" t="s">
        <v>317</v>
      </c>
      <c r="U2571" s="102" t="s">
        <v>432</v>
      </c>
    </row>
    <row r="2572" spans="2:21">
      <c r="B2572" s="65">
        <v>45860</v>
      </c>
      <c r="C2572" s="102">
        <v>5400258554</v>
      </c>
      <c r="D2572" s="66" t="s">
        <v>492</v>
      </c>
      <c r="F2572" s="102" t="s">
        <v>264</v>
      </c>
      <c r="I2572" s="66" t="s">
        <v>432</v>
      </c>
      <c r="J2572" s="103"/>
      <c r="K2572" s="103">
        <v>0.33333333333333331</v>
      </c>
      <c r="O2572" s="103">
        <v>0.33333333333333331</v>
      </c>
      <c r="S2572" s="102" t="s">
        <v>433</v>
      </c>
      <c r="T2572" s="102" t="s">
        <v>317</v>
      </c>
      <c r="U2572" s="102" t="s">
        <v>432</v>
      </c>
    </row>
    <row r="2573" spans="2:21">
      <c r="B2573" s="65">
        <v>45860</v>
      </c>
      <c r="C2573" s="102">
        <v>5400257239</v>
      </c>
      <c r="D2573" s="66" t="s">
        <v>445</v>
      </c>
      <c r="F2573" s="102" t="s">
        <v>63</v>
      </c>
      <c r="I2573" s="66" t="s">
        <v>432</v>
      </c>
      <c r="J2573" s="103"/>
      <c r="K2573" s="103">
        <v>0.33333333333333331</v>
      </c>
      <c r="O2573" s="103">
        <v>0.33333333333333331</v>
      </c>
      <c r="S2573" s="102" t="s">
        <v>433</v>
      </c>
      <c r="T2573" s="102" t="s">
        <v>258</v>
      </c>
      <c r="U2573" s="102" t="s">
        <v>432</v>
      </c>
    </row>
    <row r="2574" spans="2:21">
      <c r="B2574" s="65">
        <v>45860</v>
      </c>
      <c r="C2574" s="102">
        <v>5400257239</v>
      </c>
      <c r="D2574" s="66" t="s">
        <v>446</v>
      </c>
      <c r="F2574" s="102" t="s">
        <v>64</v>
      </c>
      <c r="I2574" s="66" t="s">
        <v>432</v>
      </c>
      <c r="J2574" s="103"/>
      <c r="K2574" s="103">
        <v>0.33333333333333331</v>
      </c>
      <c r="O2574" s="103">
        <v>0.33333333333333331</v>
      </c>
      <c r="S2574" s="102" t="s">
        <v>433</v>
      </c>
      <c r="T2574" s="102" t="s">
        <v>258</v>
      </c>
      <c r="U2574" s="102" t="s">
        <v>432</v>
      </c>
    </row>
    <row r="2575" spans="2:21">
      <c r="B2575" s="65">
        <v>45860</v>
      </c>
      <c r="C2575" s="102">
        <v>5400258744</v>
      </c>
      <c r="D2575" s="66" t="s">
        <v>442</v>
      </c>
      <c r="F2575" s="102" t="s">
        <v>57</v>
      </c>
      <c r="I2575" s="66" t="s">
        <v>432</v>
      </c>
      <c r="J2575" s="103"/>
      <c r="K2575" s="103">
        <v>0.16666666666666671</v>
      </c>
      <c r="O2575" s="103">
        <v>0.16666666666666671</v>
      </c>
      <c r="S2575" s="102" t="s">
        <v>433</v>
      </c>
      <c r="T2575" s="102" t="s">
        <v>318</v>
      </c>
      <c r="U2575" s="102" t="s">
        <v>432</v>
      </c>
    </row>
    <row r="2576" spans="2:21">
      <c r="B2576" s="65">
        <v>45860</v>
      </c>
      <c r="C2576" s="102">
        <v>5400258744</v>
      </c>
      <c r="D2576" s="66" t="s">
        <v>460</v>
      </c>
      <c r="F2576" s="102" t="s">
        <v>87</v>
      </c>
      <c r="I2576" s="66" t="s">
        <v>432</v>
      </c>
      <c r="J2576" s="103"/>
      <c r="K2576" s="103">
        <v>0.16666666666666671</v>
      </c>
      <c r="O2576" s="103">
        <v>0.16666666666666671</v>
      </c>
      <c r="S2576" s="102" t="s">
        <v>433</v>
      </c>
      <c r="T2576" s="102" t="s">
        <v>318</v>
      </c>
      <c r="U2576" s="102" t="s">
        <v>432</v>
      </c>
    </row>
    <row r="2577" spans="2:21">
      <c r="B2577" s="65">
        <v>45860</v>
      </c>
      <c r="C2577" s="102">
        <v>5400258744</v>
      </c>
      <c r="D2577" s="66" t="s">
        <v>454</v>
      </c>
      <c r="F2577" s="102" t="s">
        <v>77</v>
      </c>
      <c r="I2577" s="66" t="s">
        <v>432</v>
      </c>
      <c r="K2577" s="103">
        <v>0.33333333333333331</v>
      </c>
      <c r="O2577" s="103">
        <v>0.33333333333333331</v>
      </c>
      <c r="S2577" s="102" t="s">
        <v>433</v>
      </c>
      <c r="T2577" s="102" t="s">
        <v>318</v>
      </c>
      <c r="U2577" s="102" t="s">
        <v>432</v>
      </c>
    </row>
    <row r="2578" spans="2:21">
      <c r="B2578" s="65">
        <v>45860</v>
      </c>
      <c r="C2578" s="102">
        <v>5400258744</v>
      </c>
      <c r="D2578" s="66" t="s">
        <v>455</v>
      </c>
      <c r="F2578" s="102" t="s">
        <v>78</v>
      </c>
      <c r="I2578" s="66" t="s">
        <v>432</v>
      </c>
      <c r="K2578" s="103">
        <v>0.33333333333333331</v>
      </c>
      <c r="O2578" s="103">
        <v>0.33333333333333331</v>
      </c>
      <c r="S2578" s="102" t="s">
        <v>433</v>
      </c>
      <c r="T2578" s="102" t="s">
        <v>318</v>
      </c>
      <c r="U2578" s="102" t="s">
        <v>432</v>
      </c>
    </row>
    <row r="2579" spans="2:21">
      <c r="B2579" s="65">
        <v>45860</v>
      </c>
      <c r="C2579" s="102" t="s">
        <v>165</v>
      </c>
      <c r="D2579" s="66" t="s">
        <v>450</v>
      </c>
      <c r="F2579" s="102" t="s">
        <v>69</v>
      </c>
      <c r="I2579" s="66" t="s">
        <v>432</v>
      </c>
      <c r="K2579" s="103">
        <v>0.14583333333333329</v>
      </c>
      <c r="O2579" s="103">
        <v>0.14583333333333329</v>
      </c>
      <c r="S2579" s="102" t="s">
        <v>433</v>
      </c>
      <c r="T2579" s="102" t="s">
        <v>164</v>
      </c>
      <c r="U2579" s="102" t="s">
        <v>432</v>
      </c>
    </row>
    <row r="2580" spans="2:21">
      <c r="B2580" s="65">
        <v>45860</v>
      </c>
      <c r="C2580" s="102">
        <v>5400257235</v>
      </c>
      <c r="D2580" s="66" t="s">
        <v>469</v>
      </c>
      <c r="F2580" s="102" t="s">
        <v>102</v>
      </c>
      <c r="I2580" s="66" t="s">
        <v>432</v>
      </c>
      <c r="J2580" s="103"/>
      <c r="K2580" s="103">
        <v>0.16666666666666671</v>
      </c>
      <c r="O2580" s="103">
        <v>0.16666666666666671</v>
      </c>
      <c r="S2580" s="102" t="s">
        <v>433</v>
      </c>
      <c r="T2580" s="102" t="s">
        <v>262</v>
      </c>
      <c r="U2580" s="102" t="s">
        <v>432</v>
      </c>
    </row>
    <row r="2581" spans="2:21">
      <c r="B2581" s="65">
        <v>45860</v>
      </c>
      <c r="C2581" s="102">
        <v>5400257235</v>
      </c>
      <c r="D2581" s="66" t="s">
        <v>470</v>
      </c>
      <c r="F2581" s="102" t="s">
        <v>103</v>
      </c>
      <c r="I2581" s="66" t="s">
        <v>432</v>
      </c>
      <c r="J2581" s="103"/>
      <c r="K2581" s="103">
        <v>0.16666666666666671</v>
      </c>
      <c r="O2581" s="103">
        <v>0.16666666666666671</v>
      </c>
      <c r="S2581" s="102" t="s">
        <v>433</v>
      </c>
      <c r="T2581" s="102" t="s">
        <v>262</v>
      </c>
      <c r="U2581" s="102" t="s">
        <v>432</v>
      </c>
    </row>
    <row r="2582" spans="2:21">
      <c r="B2582" s="65">
        <v>45860</v>
      </c>
      <c r="C2582" s="102">
        <v>5400257240</v>
      </c>
      <c r="D2582" s="66" t="s">
        <v>467</v>
      </c>
      <c r="F2582" s="102" t="s">
        <v>99</v>
      </c>
      <c r="I2582" s="66" t="s">
        <v>432</v>
      </c>
      <c r="J2582" s="103"/>
      <c r="K2582" s="103">
        <v>0.14583333333333329</v>
      </c>
      <c r="O2582" s="103">
        <v>0.14583333333333329</v>
      </c>
      <c r="S2582" s="102" t="s">
        <v>433</v>
      </c>
      <c r="T2582" s="102" t="s">
        <v>261</v>
      </c>
      <c r="U2582" s="102" t="s">
        <v>432</v>
      </c>
    </row>
    <row r="2583" spans="2:21">
      <c r="B2583" s="65">
        <v>45860</v>
      </c>
      <c r="C2583" s="102">
        <v>5400257240</v>
      </c>
      <c r="D2583" s="66" t="s">
        <v>450</v>
      </c>
      <c r="F2583" s="102" t="s">
        <v>69</v>
      </c>
      <c r="I2583" s="66" t="s">
        <v>432</v>
      </c>
      <c r="K2583" s="103">
        <v>2.0833333333333329E-2</v>
      </c>
      <c r="O2583" s="103">
        <v>2.0833333333333329E-2</v>
      </c>
      <c r="P2583" s="103"/>
      <c r="S2583" s="102" t="s">
        <v>433</v>
      </c>
      <c r="T2583" s="102" t="s">
        <v>261</v>
      </c>
      <c r="U2583" s="102" t="s">
        <v>432</v>
      </c>
    </row>
    <row r="2584" spans="2:21">
      <c r="B2584" s="65">
        <v>45860</v>
      </c>
      <c r="C2584" s="102">
        <v>5400257235</v>
      </c>
      <c r="D2584" s="66" t="s">
        <v>464</v>
      </c>
      <c r="F2584" s="102" t="s">
        <v>94</v>
      </c>
      <c r="I2584" s="66" t="s">
        <v>432</v>
      </c>
      <c r="K2584" s="103">
        <v>0.16666666666666671</v>
      </c>
      <c r="O2584" s="103">
        <v>0.16666666666666671</v>
      </c>
      <c r="P2584" s="103"/>
      <c r="S2584" s="102" t="s">
        <v>433</v>
      </c>
      <c r="T2584" s="102" t="s">
        <v>262</v>
      </c>
      <c r="U2584" s="102" t="s">
        <v>432</v>
      </c>
    </row>
    <row r="2585" spans="2:21">
      <c r="B2585" s="65">
        <v>45860</v>
      </c>
      <c r="C2585" s="102">
        <v>5400257240</v>
      </c>
      <c r="D2585" s="66" t="s">
        <v>438</v>
      </c>
      <c r="F2585" s="102" t="s">
        <v>52</v>
      </c>
      <c r="I2585" s="66" t="s">
        <v>432</v>
      </c>
      <c r="K2585" s="103">
        <v>0.16666666666666671</v>
      </c>
      <c r="O2585" s="103">
        <v>0.16666666666666671</v>
      </c>
      <c r="P2585" s="103"/>
      <c r="S2585" s="102" t="s">
        <v>433</v>
      </c>
      <c r="T2585" s="102" t="s">
        <v>261</v>
      </c>
      <c r="U2585" s="102" t="s">
        <v>432</v>
      </c>
    </row>
    <row r="2586" spans="2:21">
      <c r="B2586" s="65">
        <v>45860</v>
      </c>
      <c r="C2586" s="102">
        <v>5400257235</v>
      </c>
      <c r="D2586" s="66" t="s">
        <v>470</v>
      </c>
      <c r="F2586" s="102" t="s">
        <v>103</v>
      </c>
      <c r="I2586" s="66" t="s">
        <v>432</v>
      </c>
      <c r="K2586" s="103">
        <v>0.16666666666666671</v>
      </c>
      <c r="O2586" s="103">
        <v>0.16666666666666671</v>
      </c>
      <c r="Q2586" s="103"/>
      <c r="S2586" s="102" t="s">
        <v>433</v>
      </c>
      <c r="T2586" s="102" t="s">
        <v>262</v>
      </c>
      <c r="U2586" s="102" t="s">
        <v>432</v>
      </c>
    </row>
    <row r="2587" spans="2:21">
      <c r="B2587" s="65">
        <v>45860</v>
      </c>
      <c r="C2587" s="102">
        <v>5400257235</v>
      </c>
      <c r="D2587" s="66" t="s">
        <v>467</v>
      </c>
      <c r="F2587" s="102" t="s">
        <v>99</v>
      </c>
      <c r="I2587" s="66" t="s">
        <v>432</v>
      </c>
      <c r="K2587" s="103">
        <v>0.16666666666666671</v>
      </c>
      <c r="O2587" s="103">
        <v>0.16666666666666671</v>
      </c>
      <c r="Q2587" s="103"/>
      <c r="S2587" s="102" t="s">
        <v>433</v>
      </c>
      <c r="T2587" s="102" t="s">
        <v>262</v>
      </c>
      <c r="U2587" s="102" t="s">
        <v>432</v>
      </c>
    </row>
    <row r="2588" spans="2:21">
      <c r="B2588" s="65">
        <v>45860</v>
      </c>
      <c r="C2588" s="102" t="s">
        <v>294</v>
      </c>
      <c r="D2588" s="66" t="s">
        <v>468</v>
      </c>
      <c r="F2588" s="102" t="s">
        <v>100</v>
      </c>
      <c r="I2588" s="66" t="s">
        <v>432</v>
      </c>
      <c r="K2588" s="103">
        <v>0.33333333333333331</v>
      </c>
      <c r="O2588" s="103">
        <v>0.33333333333333331</v>
      </c>
      <c r="Q2588" s="103"/>
      <c r="S2588" s="102" t="s">
        <v>433</v>
      </c>
      <c r="T2588" s="102" t="s">
        <v>156</v>
      </c>
      <c r="U2588" s="102" t="s">
        <v>432</v>
      </c>
    </row>
    <row r="2589" spans="2:21">
      <c r="B2589" s="65">
        <v>45860</v>
      </c>
      <c r="C2589" s="102">
        <v>404</v>
      </c>
      <c r="D2589" s="66" t="s">
        <v>485</v>
      </c>
      <c r="F2589" s="102" t="s">
        <v>155</v>
      </c>
      <c r="I2589" s="66" t="s">
        <v>432</v>
      </c>
      <c r="J2589" s="103">
        <v>0.1041666666666667</v>
      </c>
      <c r="K2589" s="103"/>
      <c r="O2589" s="103">
        <v>0.1041666666666667</v>
      </c>
      <c r="Q2589" s="103"/>
      <c r="S2589" s="102" t="s">
        <v>433</v>
      </c>
      <c r="T2589" s="102" t="s">
        <v>62</v>
      </c>
      <c r="U2589" s="102" t="s">
        <v>432</v>
      </c>
    </row>
    <row r="2590" spans="2:21">
      <c r="B2590" s="65">
        <v>45860</v>
      </c>
      <c r="C2590" s="102">
        <v>404</v>
      </c>
      <c r="D2590" s="66" t="s">
        <v>485</v>
      </c>
      <c r="F2590" s="102" t="s">
        <v>155</v>
      </c>
      <c r="I2590" s="66" t="s">
        <v>432</v>
      </c>
      <c r="J2590" s="103">
        <v>0.16666666666666671</v>
      </c>
      <c r="K2590" s="103"/>
      <c r="O2590" s="103">
        <v>0.16666666666666671</v>
      </c>
      <c r="P2590" s="103"/>
      <c r="S2590" s="102" t="s">
        <v>433</v>
      </c>
      <c r="T2590" s="102" t="s">
        <v>62</v>
      </c>
      <c r="U2590" s="102" t="s">
        <v>432</v>
      </c>
    </row>
    <row r="2591" spans="2:21">
      <c r="B2591" s="65">
        <v>45860</v>
      </c>
      <c r="C2591" s="102">
        <v>404</v>
      </c>
      <c r="D2591" s="66" t="s">
        <v>439</v>
      </c>
      <c r="F2591" s="102" t="s">
        <v>54</v>
      </c>
      <c r="I2591" s="66" t="s">
        <v>432</v>
      </c>
      <c r="J2591" s="103">
        <v>0.16666666666666671</v>
      </c>
      <c r="K2591" s="103"/>
      <c r="O2591" s="103">
        <v>0.16666666666666671</v>
      </c>
      <c r="P2591" s="103"/>
      <c r="S2591" s="102" t="s">
        <v>433</v>
      </c>
      <c r="T2591" s="102" t="s">
        <v>62</v>
      </c>
      <c r="U2591" s="102" t="s">
        <v>432</v>
      </c>
    </row>
    <row r="2592" spans="2:21">
      <c r="B2592" s="65">
        <v>45860</v>
      </c>
      <c r="C2592" s="102" t="s">
        <v>294</v>
      </c>
      <c r="D2592" s="66" t="s">
        <v>475</v>
      </c>
      <c r="F2592" s="102" t="s">
        <v>110</v>
      </c>
      <c r="I2592" s="66" t="s">
        <v>432</v>
      </c>
      <c r="K2592" s="103">
        <v>0.22916666666666671</v>
      </c>
      <c r="O2592" s="103">
        <v>0.22916666666666671</v>
      </c>
      <c r="S2592" s="102" t="s">
        <v>433</v>
      </c>
      <c r="T2592" s="102" t="s">
        <v>111</v>
      </c>
      <c r="U2592" s="102" t="s">
        <v>432</v>
      </c>
    </row>
    <row r="2593" spans="2:21">
      <c r="B2593" s="65">
        <v>45860</v>
      </c>
      <c r="C2593" s="102">
        <v>404</v>
      </c>
      <c r="D2593" s="66" t="s">
        <v>437</v>
      </c>
      <c r="F2593" s="102" t="s">
        <v>51</v>
      </c>
      <c r="I2593" s="66" t="s">
        <v>432</v>
      </c>
      <c r="J2593" s="103">
        <v>0.33333333333333331</v>
      </c>
      <c r="K2593" s="103"/>
      <c r="O2593" s="103">
        <v>0.33333333333333331</v>
      </c>
      <c r="S2593" s="102" t="s">
        <v>433</v>
      </c>
      <c r="T2593" s="102" t="s">
        <v>62</v>
      </c>
      <c r="U2593" s="102" t="s">
        <v>432</v>
      </c>
    </row>
    <row r="2594" spans="2:21">
      <c r="B2594" s="65">
        <v>45860</v>
      </c>
      <c r="C2594" s="102">
        <v>404</v>
      </c>
      <c r="D2594" s="66" t="s">
        <v>476</v>
      </c>
      <c r="F2594" s="102" t="s">
        <v>112</v>
      </c>
      <c r="I2594" s="66" t="s">
        <v>432</v>
      </c>
      <c r="J2594" s="103">
        <v>0.33333333333333331</v>
      </c>
      <c r="K2594" s="103"/>
      <c r="O2594" s="103">
        <v>0.33333333333333331</v>
      </c>
      <c r="S2594" s="102" t="s">
        <v>433</v>
      </c>
      <c r="T2594" s="102" t="s">
        <v>62</v>
      </c>
      <c r="U2594" s="102" t="s">
        <v>432</v>
      </c>
    </row>
    <row r="2595" spans="2:21">
      <c r="B2595" s="65">
        <v>45860</v>
      </c>
      <c r="C2595" s="102">
        <v>5400257240</v>
      </c>
      <c r="D2595" s="66" t="s">
        <v>465</v>
      </c>
      <c r="F2595" s="102" t="s">
        <v>96</v>
      </c>
      <c r="I2595" s="66" t="s">
        <v>432</v>
      </c>
      <c r="K2595" s="103">
        <v>0.15625</v>
      </c>
      <c r="O2595" s="103">
        <v>0.15625</v>
      </c>
      <c r="S2595" s="102" t="s">
        <v>433</v>
      </c>
      <c r="T2595" s="102" t="s">
        <v>261</v>
      </c>
      <c r="U2595" s="102" t="s">
        <v>432</v>
      </c>
    </row>
    <row r="2596" spans="2:21">
      <c r="B2596" s="65">
        <v>45860</v>
      </c>
      <c r="C2596" s="102">
        <v>5400258095</v>
      </c>
      <c r="D2596" s="66" t="s">
        <v>496</v>
      </c>
      <c r="F2596" s="102" t="s">
        <v>309</v>
      </c>
      <c r="I2596" s="66" t="s">
        <v>432</v>
      </c>
      <c r="K2596" s="103">
        <v>0.34375</v>
      </c>
      <c r="M2596" s="103">
        <v>3.125E-2</v>
      </c>
      <c r="O2596" s="103">
        <v>0.375</v>
      </c>
      <c r="S2596" s="102" t="s">
        <v>433</v>
      </c>
      <c r="T2596" s="102" t="s">
        <v>290</v>
      </c>
      <c r="U2596" s="102" t="s">
        <v>432</v>
      </c>
    </row>
    <row r="2597" spans="2:21">
      <c r="B2597" s="65">
        <v>45860</v>
      </c>
      <c r="C2597" s="102">
        <v>5400258095</v>
      </c>
      <c r="D2597" s="66" t="s">
        <v>484</v>
      </c>
      <c r="F2597" s="102" t="s">
        <v>144</v>
      </c>
      <c r="I2597" s="66" t="s">
        <v>432</v>
      </c>
      <c r="K2597" s="103">
        <v>0.33333333333333331</v>
      </c>
      <c r="O2597" s="103">
        <v>0.33333333333333331</v>
      </c>
      <c r="S2597" s="102" t="s">
        <v>433</v>
      </c>
      <c r="T2597" s="102" t="s">
        <v>290</v>
      </c>
      <c r="U2597" s="102" t="s">
        <v>432</v>
      </c>
    </row>
    <row r="2598" spans="2:21">
      <c r="B2598" s="65">
        <v>45860</v>
      </c>
      <c r="C2598" s="102">
        <v>5400258095</v>
      </c>
      <c r="D2598" s="66" t="s">
        <v>452</v>
      </c>
      <c r="F2598" s="102" t="s">
        <v>73</v>
      </c>
      <c r="I2598" s="66" t="s">
        <v>432</v>
      </c>
      <c r="K2598" s="103">
        <v>0.33333333333333331</v>
      </c>
      <c r="O2598" s="103">
        <v>0.33333333333333331</v>
      </c>
      <c r="S2598" s="102" t="s">
        <v>433</v>
      </c>
      <c r="T2598" s="102" t="s">
        <v>290</v>
      </c>
      <c r="U2598" s="102" t="s">
        <v>432</v>
      </c>
    </row>
    <row r="2599" spans="2:21">
      <c r="B2599" s="65">
        <v>45860</v>
      </c>
      <c r="C2599" s="102" t="s">
        <v>294</v>
      </c>
      <c r="D2599" s="66" t="s">
        <v>478</v>
      </c>
      <c r="F2599" s="102" t="s">
        <v>114</v>
      </c>
      <c r="I2599" s="66" t="s">
        <v>432</v>
      </c>
      <c r="K2599" s="103">
        <v>0.33333333333333331</v>
      </c>
      <c r="O2599" s="103">
        <v>0.33333333333333331</v>
      </c>
      <c r="S2599" s="102" t="s">
        <v>433</v>
      </c>
      <c r="T2599" s="102" t="s">
        <v>156</v>
      </c>
      <c r="U2599" s="102" t="s">
        <v>432</v>
      </c>
    </row>
    <row r="2600" spans="2:21">
      <c r="B2600" s="65">
        <v>45860</v>
      </c>
      <c r="C2600" s="102">
        <v>404</v>
      </c>
      <c r="D2600" s="66" t="s">
        <v>477</v>
      </c>
      <c r="F2600" s="102" t="s">
        <v>113</v>
      </c>
      <c r="I2600" s="66" t="s">
        <v>432</v>
      </c>
      <c r="J2600" s="103">
        <v>0.34375</v>
      </c>
      <c r="K2600" s="103"/>
      <c r="O2600" s="103">
        <v>0.34375</v>
      </c>
      <c r="S2600" s="102" t="s">
        <v>433</v>
      </c>
      <c r="T2600" s="102" t="s">
        <v>62</v>
      </c>
      <c r="U2600" s="102" t="s">
        <v>432</v>
      </c>
    </row>
    <row r="2601" spans="2:21">
      <c r="B2601" s="65">
        <v>45860</v>
      </c>
      <c r="C2601" s="102">
        <v>404</v>
      </c>
      <c r="D2601" s="66" t="s">
        <v>441</v>
      </c>
      <c r="F2601" s="102" t="s">
        <v>56</v>
      </c>
      <c r="I2601" s="66" t="s">
        <v>432</v>
      </c>
      <c r="J2601" s="103">
        <v>0.34375</v>
      </c>
      <c r="K2601" s="103"/>
      <c r="O2601" s="103">
        <v>0.34375</v>
      </c>
      <c r="S2601" s="102" t="s">
        <v>433</v>
      </c>
      <c r="T2601" s="102" t="s">
        <v>62</v>
      </c>
      <c r="U2601" s="102" t="s">
        <v>432</v>
      </c>
    </row>
    <row r="2602" spans="2:21">
      <c r="B2602" s="65">
        <v>45861</v>
      </c>
      <c r="C2602" s="102">
        <v>5400257749</v>
      </c>
      <c r="D2602" s="66" t="s">
        <v>451</v>
      </c>
      <c r="F2602" s="102" t="s">
        <v>72</v>
      </c>
      <c r="I2602" s="66" t="s">
        <v>432</v>
      </c>
      <c r="J2602" s="103"/>
      <c r="K2602" s="103">
        <v>8.3333333333333329E-2</v>
      </c>
      <c r="O2602" s="103">
        <v>8.3333333333333329E-2</v>
      </c>
      <c r="P2602" s="103"/>
      <c r="S2602" s="102" t="s">
        <v>433</v>
      </c>
      <c r="T2602" s="102" t="s">
        <v>325</v>
      </c>
      <c r="U2602" s="102" t="s">
        <v>432</v>
      </c>
    </row>
    <row r="2603" spans="2:21">
      <c r="B2603" s="65">
        <v>45861</v>
      </c>
      <c r="C2603" s="102">
        <v>5400257749</v>
      </c>
      <c r="D2603" s="66" t="s">
        <v>452</v>
      </c>
      <c r="F2603" s="102" t="s">
        <v>73</v>
      </c>
      <c r="I2603" s="66" t="s">
        <v>432</v>
      </c>
      <c r="J2603" s="103"/>
      <c r="K2603" s="103">
        <v>8.3333333333333329E-2</v>
      </c>
      <c r="O2603" s="103">
        <v>8.3333333333333329E-2</v>
      </c>
      <c r="P2603" s="103"/>
      <c r="S2603" s="102" t="s">
        <v>433</v>
      </c>
      <c r="T2603" s="102" t="s">
        <v>325</v>
      </c>
      <c r="U2603" s="102" t="s">
        <v>432</v>
      </c>
    </row>
    <row r="2604" spans="2:21">
      <c r="B2604" s="65">
        <v>45861</v>
      </c>
      <c r="C2604" s="102" t="s">
        <v>137</v>
      </c>
      <c r="D2604" s="66" t="s">
        <v>451</v>
      </c>
      <c r="F2604" s="102" t="s">
        <v>72</v>
      </c>
      <c r="I2604" s="66" t="s">
        <v>432</v>
      </c>
      <c r="J2604" s="103"/>
      <c r="K2604" s="103">
        <v>8.3333333333333329E-2</v>
      </c>
      <c r="O2604" s="103">
        <v>8.3333333333333329E-2</v>
      </c>
      <c r="P2604" s="103"/>
      <c r="S2604" s="102" t="s">
        <v>433</v>
      </c>
      <c r="T2604" s="102" t="s">
        <v>136</v>
      </c>
      <c r="U2604" s="102" t="s">
        <v>432</v>
      </c>
    </row>
    <row r="2605" spans="2:21">
      <c r="B2605" s="65">
        <v>45861</v>
      </c>
      <c r="C2605" s="102" t="s">
        <v>137</v>
      </c>
      <c r="D2605" s="66" t="s">
        <v>452</v>
      </c>
      <c r="F2605" s="102" t="s">
        <v>73</v>
      </c>
      <c r="I2605" s="66" t="s">
        <v>432</v>
      </c>
      <c r="J2605" s="103"/>
      <c r="K2605" s="103">
        <v>8.3333333333333329E-2</v>
      </c>
      <c r="O2605" s="103">
        <v>8.3333333333333329E-2</v>
      </c>
      <c r="P2605" s="103"/>
      <c r="S2605" s="102" t="s">
        <v>433</v>
      </c>
      <c r="T2605" s="102" t="s">
        <v>136</v>
      </c>
      <c r="U2605" s="102" t="s">
        <v>432</v>
      </c>
    </row>
    <row r="2606" spans="2:21">
      <c r="B2606" s="65">
        <v>45861</v>
      </c>
      <c r="C2606" s="102">
        <v>5400258095</v>
      </c>
      <c r="D2606" s="66" t="s">
        <v>451</v>
      </c>
      <c r="F2606" s="102" t="s">
        <v>72</v>
      </c>
      <c r="I2606" s="66" t="s">
        <v>432</v>
      </c>
      <c r="J2606" s="103"/>
      <c r="K2606" s="103">
        <v>8.3333333333333329E-2</v>
      </c>
      <c r="O2606" s="103">
        <v>8.3333333333333329E-2</v>
      </c>
      <c r="P2606" s="103"/>
      <c r="S2606" s="102" t="s">
        <v>433</v>
      </c>
      <c r="T2606" s="102" t="s">
        <v>290</v>
      </c>
      <c r="U2606" s="102" t="s">
        <v>432</v>
      </c>
    </row>
    <row r="2607" spans="2:21">
      <c r="B2607" s="65">
        <v>45861</v>
      </c>
      <c r="C2607" s="102">
        <v>5400258095</v>
      </c>
      <c r="D2607" s="66" t="s">
        <v>452</v>
      </c>
      <c r="F2607" s="102" t="s">
        <v>73</v>
      </c>
      <c r="I2607" s="66" t="s">
        <v>432</v>
      </c>
      <c r="J2607" s="103"/>
      <c r="K2607" s="103">
        <v>8.3333333333333329E-2</v>
      </c>
      <c r="O2607" s="103">
        <v>8.3333333333333329E-2</v>
      </c>
      <c r="P2607" s="103"/>
      <c r="S2607" s="102" t="s">
        <v>433</v>
      </c>
      <c r="T2607" s="102" t="s">
        <v>290</v>
      </c>
      <c r="U2607" s="102" t="s">
        <v>432</v>
      </c>
    </row>
    <row r="2608" spans="2:21">
      <c r="B2608" s="65">
        <v>45861</v>
      </c>
      <c r="C2608" s="102">
        <v>5400258095</v>
      </c>
      <c r="D2608" s="66" t="s">
        <v>483</v>
      </c>
      <c r="F2608" s="102" t="s">
        <v>143</v>
      </c>
      <c r="I2608" s="66" t="s">
        <v>432</v>
      </c>
      <c r="J2608" s="103"/>
      <c r="K2608" s="103">
        <v>0.33333333333333331</v>
      </c>
      <c r="O2608" s="103">
        <v>0.33333333333333331</v>
      </c>
      <c r="P2608" s="103"/>
      <c r="S2608" s="102" t="s">
        <v>433</v>
      </c>
      <c r="T2608" s="102" t="s">
        <v>290</v>
      </c>
      <c r="U2608" s="102" t="s">
        <v>432</v>
      </c>
    </row>
    <row r="2609" spans="2:21">
      <c r="B2609" s="65">
        <v>45861</v>
      </c>
      <c r="C2609" s="102">
        <v>5400258095</v>
      </c>
      <c r="D2609" s="66" t="s">
        <v>496</v>
      </c>
      <c r="F2609" s="102" t="s">
        <v>309</v>
      </c>
      <c r="I2609" s="66" t="s">
        <v>432</v>
      </c>
      <c r="J2609" s="103"/>
      <c r="K2609" s="103">
        <v>0.33333333333333331</v>
      </c>
      <c r="O2609" s="103">
        <v>0.33333333333333331</v>
      </c>
      <c r="P2609" s="103"/>
      <c r="S2609" s="102" t="s">
        <v>433</v>
      </c>
      <c r="T2609" s="102" t="s">
        <v>290</v>
      </c>
      <c r="U2609" s="102" t="s">
        <v>432</v>
      </c>
    </row>
    <row r="2610" spans="2:21">
      <c r="B2610" s="65">
        <v>45861</v>
      </c>
      <c r="C2610" s="102">
        <v>5400258095</v>
      </c>
      <c r="D2610" s="66" t="s">
        <v>484</v>
      </c>
      <c r="F2610" s="102" t="s">
        <v>144</v>
      </c>
      <c r="I2610" s="66" t="s">
        <v>432</v>
      </c>
      <c r="J2610" s="103"/>
      <c r="K2610" s="103">
        <v>0.33333333333333331</v>
      </c>
      <c r="O2610" s="103">
        <v>0.33333333333333331</v>
      </c>
      <c r="P2610" s="103"/>
      <c r="S2610" s="102" t="s">
        <v>433</v>
      </c>
      <c r="T2610" s="102" t="s">
        <v>290</v>
      </c>
      <c r="U2610" s="102" t="s">
        <v>432</v>
      </c>
    </row>
    <row r="2611" spans="2:21">
      <c r="B2611" s="65">
        <v>45861</v>
      </c>
      <c r="C2611" s="102">
        <v>5400258638</v>
      </c>
      <c r="D2611" s="66" t="s">
        <v>481</v>
      </c>
      <c r="F2611" s="102" t="s">
        <v>326</v>
      </c>
      <c r="I2611" s="66" t="s">
        <v>432</v>
      </c>
      <c r="J2611" s="103"/>
      <c r="K2611" s="103">
        <v>0.27083333333333331</v>
      </c>
      <c r="O2611" s="103">
        <v>0.27083333333333331</v>
      </c>
      <c r="P2611" s="103"/>
      <c r="S2611" s="102" t="s">
        <v>433</v>
      </c>
      <c r="T2611" s="102" t="s">
        <v>327</v>
      </c>
      <c r="U2611" s="102" t="s">
        <v>432</v>
      </c>
    </row>
    <row r="2612" spans="2:21">
      <c r="B2612" s="65">
        <v>45861</v>
      </c>
      <c r="C2612" s="102">
        <v>5400258638</v>
      </c>
      <c r="D2612" s="66" t="s">
        <v>480</v>
      </c>
      <c r="F2612" s="102" t="s">
        <v>289</v>
      </c>
      <c r="I2612" s="66" t="s">
        <v>432</v>
      </c>
      <c r="J2612" s="103"/>
      <c r="K2612" s="103">
        <v>0.27083333333333331</v>
      </c>
      <c r="O2612" s="103">
        <v>0.27083333333333331</v>
      </c>
      <c r="P2612" s="103"/>
      <c r="S2612" s="102" t="s">
        <v>433</v>
      </c>
      <c r="T2612" s="102" t="s">
        <v>327</v>
      </c>
      <c r="U2612" s="102" t="s">
        <v>432</v>
      </c>
    </row>
    <row r="2613" spans="2:21">
      <c r="B2613" s="65">
        <v>45861</v>
      </c>
      <c r="C2613" s="102">
        <v>5400257239</v>
      </c>
      <c r="D2613" s="66" t="s">
        <v>445</v>
      </c>
      <c r="F2613" s="102" t="s">
        <v>63</v>
      </c>
      <c r="I2613" s="66" t="s">
        <v>432</v>
      </c>
      <c r="J2613" s="103"/>
      <c r="K2613" s="103">
        <v>0.32291666666666669</v>
      </c>
      <c r="O2613" s="103">
        <v>0.32291666666666669</v>
      </c>
      <c r="P2613" s="103"/>
      <c r="S2613" s="102" t="s">
        <v>433</v>
      </c>
      <c r="T2613" s="102" t="s">
        <v>258</v>
      </c>
      <c r="U2613" s="102" t="s">
        <v>432</v>
      </c>
    </row>
    <row r="2614" spans="2:21">
      <c r="B2614" s="65">
        <v>45861</v>
      </c>
      <c r="C2614" s="102">
        <v>5400257239</v>
      </c>
      <c r="D2614" s="66" t="s">
        <v>446</v>
      </c>
      <c r="F2614" s="102" t="s">
        <v>64</v>
      </c>
      <c r="I2614" s="66" t="s">
        <v>432</v>
      </c>
      <c r="J2614" s="103"/>
      <c r="K2614" s="103">
        <v>0.33333333333333331</v>
      </c>
      <c r="O2614" s="103">
        <v>0.33333333333333331</v>
      </c>
      <c r="P2614" s="103"/>
      <c r="S2614" s="102" t="s">
        <v>433</v>
      </c>
      <c r="T2614" s="102" t="s">
        <v>258</v>
      </c>
      <c r="U2614" s="102" t="s">
        <v>432</v>
      </c>
    </row>
    <row r="2615" spans="2:21">
      <c r="B2615" s="65">
        <v>45861</v>
      </c>
      <c r="C2615" s="102">
        <v>5400258744</v>
      </c>
      <c r="D2615" s="66" t="s">
        <v>454</v>
      </c>
      <c r="F2615" s="102" t="s">
        <v>77</v>
      </c>
      <c r="I2615" s="66" t="s">
        <v>432</v>
      </c>
      <c r="J2615" s="103"/>
      <c r="K2615" s="103">
        <v>0.20833333333333329</v>
      </c>
      <c r="O2615" s="103">
        <v>0.20833333333333329</v>
      </c>
      <c r="P2615" s="103"/>
      <c r="S2615" s="102" t="s">
        <v>433</v>
      </c>
      <c r="T2615" s="102" t="s">
        <v>318</v>
      </c>
      <c r="U2615" s="102" t="s">
        <v>432</v>
      </c>
    </row>
    <row r="2616" spans="2:21">
      <c r="B2616" s="65">
        <v>45861</v>
      </c>
      <c r="C2616" s="102">
        <v>5400258744</v>
      </c>
      <c r="D2616" s="66" t="s">
        <v>455</v>
      </c>
      <c r="F2616" s="102" t="s">
        <v>78</v>
      </c>
      <c r="I2616" s="66" t="s">
        <v>432</v>
      </c>
      <c r="J2616" s="103"/>
      <c r="K2616" s="103">
        <v>0.20833333333333329</v>
      </c>
      <c r="O2616" s="103">
        <v>0.20833333333333329</v>
      </c>
      <c r="P2616" s="103"/>
      <c r="S2616" s="102" t="s">
        <v>433</v>
      </c>
      <c r="T2616" s="102" t="s">
        <v>318</v>
      </c>
      <c r="U2616" s="102" t="s">
        <v>432</v>
      </c>
    </row>
    <row r="2617" spans="2:21">
      <c r="B2617" s="65">
        <v>45861</v>
      </c>
      <c r="C2617" s="102">
        <v>5400258561</v>
      </c>
      <c r="D2617" s="66" t="s">
        <v>453</v>
      </c>
      <c r="F2617" s="102" t="s">
        <v>75</v>
      </c>
      <c r="I2617" s="66" t="s">
        <v>432</v>
      </c>
      <c r="J2617" s="103"/>
      <c r="K2617" s="103">
        <v>0.33333333333333331</v>
      </c>
      <c r="O2617" s="103">
        <v>0.33333333333333331</v>
      </c>
      <c r="P2617" s="103"/>
      <c r="S2617" s="102" t="s">
        <v>433</v>
      </c>
      <c r="T2617" s="102" t="s">
        <v>328</v>
      </c>
      <c r="U2617" s="102" t="s">
        <v>432</v>
      </c>
    </row>
    <row r="2618" spans="2:21">
      <c r="B2618" s="65">
        <v>45861</v>
      </c>
      <c r="C2618" s="102">
        <v>5400258561</v>
      </c>
      <c r="D2618" s="66" t="s">
        <v>461</v>
      </c>
      <c r="F2618" s="102" t="s">
        <v>88</v>
      </c>
      <c r="I2618" s="66" t="s">
        <v>432</v>
      </c>
      <c r="J2618" s="103"/>
      <c r="K2618" s="103">
        <v>0.33333333333333331</v>
      </c>
      <c r="O2618" s="103">
        <v>0.33333333333333331</v>
      </c>
      <c r="P2618" s="103"/>
      <c r="S2618" s="102" t="s">
        <v>433</v>
      </c>
      <c r="T2618" s="102" t="s">
        <v>328</v>
      </c>
      <c r="U2618" s="102" t="s">
        <v>432</v>
      </c>
    </row>
    <row r="2619" spans="2:21">
      <c r="B2619" s="65">
        <v>45861</v>
      </c>
      <c r="C2619" s="102">
        <v>5400261041</v>
      </c>
      <c r="D2619" s="66" t="s">
        <v>462</v>
      </c>
      <c r="F2619" s="102" t="s">
        <v>89</v>
      </c>
      <c r="I2619" s="66" t="s">
        <v>432</v>
      </c>
      <c r="J2619" s="103"/>
      <c r="K2619" s="103">
        <v>0.27083333333333331</v>
      </c>
      <c r="O2619" s="103">
        <v>0.27083333333333331</v>
      </c>
      <c r="P2619" s="103"/>
      <c r="S2619" s="102" t="s">
        <v>433</v>
      </c>
      <c r="T2619" s="102" t="s">
        <v>257</v>
      </c>
      <c r="U2619" s="102" t="s">
        <v>432</v>
      </c>
    </row>
    <row r="2620" spans="2:21">
      <c r="B2620" s="65">
        <v>45861</v>
      </c>
      <c r="C2620" s="102">
        <v>5400256987</v>
      </c>
      <c r="D2620" s="66" t="s">
        <v>442</v>
      </c>
      <c r="F2620" s="102" t="s">
        <v>57</v>
      </c>
      <c r="I2620" s="66" t="s">
        <v>432</v>
      </c>
      <c r="J2620" s="103"/>
      <c r="K2620" s="103">
        <v>0.27083333333333331</v>
      </c>
      <c r="O2620" s="103">
        <v>0.27083333333333331</v>
      </c>
      <c r="P2620" s="103"/>
      <c r="S2620" s="102" t="s">
        <v>433</v>
      </c>
      <c r="T2620" s="102" t="s">
        <v>285</v>
      </c>
      <c r="U2620" s="102" t="s">
        <v>432</v>
      </c>
    </row>
    <row r="2621" spans="2:21">
      <c r="B2621" s="65">
        <v>45861</v>
      </c>
      <c r="C2621" s="102">
        <v>5400256987</v>
      </c>
      <c r="D2621" s="66" t="s">
        <v>460</v>
      </c>
      <c r="F2621" s="102" t="s">
        <v>87</v>
      </c>
      <c r="I2621" s="66" t="s">
        <v>432</v>
      </c>
      <c r="J2621" s="103"/>
      <c r="K2621" s="103">
        <v>0.27083333333333331</v>
      </c>
      <c r="O2621" s="103">
        <v>0.27083333333333331</v>
      </c>
      <c r="P2621" s="103"/>
      <c r="S2621" s="102" t="s">
        <v>433</v>
      </c>
      <c r="T2621" s="102" t="s">
        <v>285</v>
      </c>
      <c r="U2621" s="102" t="s">
        <v>432</v>
      </c>
    </row>
    <row r="2622" spans="2:21">
      <c r="B2622" s="65">
        <v>45861</v>
      </c>
      <c r="C2622" s="102">
        <v>5400256987</v>
      </c>
      <c r="D2622" s="66" t="s">
        <v>454</v>
      </c>
      <c r="F2622" s="102" t="s">
        <v>77</v>
      </c>
      <c r="I2622" s="66" t="s">
        <v>432</v>
      </c>
      <c r="J2622" s="103"/>
      <c r="K2622" s="103">
        <v>0.125</v>
      </c>
      <c r="O2622" s="103">
        <v>0.125</v>
      </c>
      <c r="P2622" s="103"/>
      <c r="S2622" s="102" t="s">
        <v>433</v>
      </c>
      <c r="T2622" s="102" t="s">
        <v>285</v>
      </c>
      <c r="U2622" s="102" t="s">
        <v>432</v>
      </c>
    </row>
    <row r="2623" spans="2:21">
      <c r="B2623" s="65">
        <v>45861</v>
      </c>
      <c r="C2623" s="102">
        <v>5400256987</v>
      </c>
      <c r="D2623" s="66" t="s">
        <v>455</v>
      </c>
      <c r="F2623" s="102" t="s">
        <v>78</v>
      </c>
      <c r="I2623" s="66" t="s">
        <v>432</v>
      </c>
      <c r="J2623" s="103"/>
      <c r="K2623" s="103">
        <v>0.125</v>
      </c>
      <c r="O2623" s="103">
        <v>0.125</v>
      </c>
      <c r="P2623" s="103"/>
      <c r="S2623" s="102" t="s">
        <v>433</v>
      </c>
      <c r="T2623" s="102" t="s">
        <v>285</v>
      </c>
      <c r="U2623" s="102" t="s">
        <v>432</v>
      </c>
    </row>
    <row r="2624" spans="2:21">
      <c r="B2624" s="65">
        <v>45861</v>
      </c>
      <c r="C2624" s="102">
        <v>5400257236</v>
      </c>
      <c r="D2624" s="66" t="s">
        <v>458</v>
      </c>
      <c r="F2624" s="102" t="s">
        <v>84</v>
      </c>
      <c r="I2624" s="66" t="s">
        <v>432</v>
      </c>
      <c r="J2624" s="103"/>
      <c r="K2624" s="103">
        <v>0.25</v>
      </c>
      <c r="O2624" s="103">
        <v>0.25</v>
      </c>
      <c r="P2624" s="103"/>
      <c r="S2624" s="102" t="s">
        <v>433</v>
      </c>
      <c r="T2624" s="102" t="s">
        <v>254</v>
      </c>
      <c r="U2624" s="102" t="s">
        <v>432</v>
      </c>
    </row>
    <row r="2625" spans="2:21">
      <c r="B2625" s="65">
        <v>45861</v>
      </c>
      <c r="C2625" s="102">
        <v>5400257236</v>
      </c>
      <c r="D2625" s="66" t="s">
        <v>486</v>
      </c>
      <c r="F2625" s="102" t="s">
        <v>157</v>
      </c>
      <c r="I2625" s="66" t="s">
        <v>432</v>
      </c>
      <c r="J2625" s="103"/>
      <c r="K2625" s="103">
        <v>0.25</v>
      </c>
      <c r="O2625" s="103">
        <v>0.25</v>
      </c>
      <c r="P2625" s="103"/>
      <c r="S2625" s="102" t="s">
        <v>433</v>
      </c>
      <c r="T2625" s="102" t="s">
        <v>254</v>
      </c>
      <c r="U2625" s="102" t="s">
        <v>432</v>
      </c>
    </row>
    <row r="2626" spans="2:21">
      <c r="B2626" s="65">
        <v>45861</v>
      </c>
      <c r="C2626" s="102">
        <v>5400257236</v>
      </c>
      <c r="D2626" s="66" t="s">
        <v>458</v>
      </c>
      <c r="F2626" s="102" t="s">
        <v>84</v>
      </c>
      <c r="I2626" s="66" t="s">
        <v>432</v>
      </c>
      <c r="J2626" s="103"/>
      <c r="K2626" s="103">
        <v>2.0833333333333329E-2</v>
      </c>
      <c r="O2626" s="103">
        <v>2.0833333333333329E-2</v>
      </c>
      <c r="P2626" s="103"/>
      <c r="S2626" s="102" t="s">
        <v>433</v>
      </c>
      <c r="T2626" s="102" t="s">
        <v>254</v>
      </c>
      <c r="U2626" s="102" t="s">
        <v>432</v>
      </c>
    </row>
    <row r="2627" spans="2:21">
      <c r="B2627" s="65">
        <v>45861</v>
      </c>
      <c r="C2627" s="102">
        <v>5400257236</v>
      </c>
      <c r="D2627" s="66" t="s">
        <v>475</v>
      </c>
      <c r="F2627" s="102" t="s">
        <v>110</v>
      </c>
      <c r="I2627" s="66" t="s">
        <v>432</v>
      </c>
      <c r="J2627" s="103"/>
      <c r="K2627" s="103">
        <v>2.0833333333333329E-2</v>
      </c>
      <c r="O2627" s="103">
        <v>2.0833333333333329E-2</v>
      </c>
      <c r="P2627" s="103"/>
      <c r="S2627" s="102" t="s">
        <v>433</v>
      </c>
      <c r="T2627" s="102" t="s">
        <v>254</v>
      </c>
      <c r="U2627" s="102" t="s">
        <v>432</v>
      </c>
    </row>
    <row r="2628" spans="2:21">
      <c r="B2628" s="65">
        <v>45861</v>
      </c>
      <c r="C2628" s="102">
        <v>404</v>
      </c>
      <c r="D2628" s="66" t="s">
        <v>437</v>
      </c>
      <c r="F2628" s="102" t="s">
        <v>51</v>
      </c>
      <c r="I2628" s="66" t="s">
        <v>432</v>
      </c>
      <c r="J2628" s="103">
        <v>0.33333333333333331</v>
      </c>
      <c r="K2628" s="103"/>
      <c r="O2628" s="103">
        <v>0.33333333333333331</v>
      </c>
      <c r="P2628" s="103"/>
      <c r="S2628" s="102" t="s">
        <v>433</v>
      </c>
      <c r="T2628" s="102" t="s">
        <v>62</v>
      </c>
      <c r="U2628" s="102" t="s">
        <v>432</v>
      </c>
    </row>
    <row r="2629" spans="2:21">
      <c r="B2629" s="65">
        <v>45861</v>
      </c>
      <c r="C2629" s="102">
        <v>404</v>
      </c>
      <c r="D2629" s="66" t="s">
        <v>485</v>
      </c>
      <c r="F2629" s="102" t="s">
        <v>155</v>
      </c>
      <c r="I2629" s="66" t="s">
        <v>432</v>
      </c>
      <c r="J2629" s="103">
        <v>0.33333333333333331</v>
      </c>
      <c r="K2629" s="103"/>
      <c r="O2629" s="103">
        <v>0.33333333333333331</v>
      </c>
      <c r="P2629" s="103"/>
      <c r="S2629" s="102" t="s">
        <v>433</v>
      </c>
      <c r="T2629" s="102" t="s">
        <v>62</v>
      </c>
      <c r="U2629" s="102" t="s">
        <v>432</v>
      </c>
    </row>
    <row r="2630" spans="2:21">
      <c r="B2630" s="65">
        <v>45861</v>
      </c>
      <c r="C2630" s="102">
        <v>5400257235</v>
      </c>
      <c r="D2630" s="66" t="s">
        <v>431</v>
      </c>
      <c r="F2630" s="102" t="s">
        <v>42</v>
      </c>
      <c r="I2630" s="66" t="s">
        <v>432</v>
      </c>
      <c r="J2630" s="103"/>
      <c r="K2630" s="103">
        <v>0.25</v>
      </c>
      <c r="O2630" s="103">
        <v>0.25</v>
      </c>
      <c r="P2630" s="103"/>
      <c r="S2630" s="102" t="s">
        <v>433</v>
      </c>
      <c r="T2630" s="102" t="s">
        <v>262</v>
      </c>
      <c r="U2630" s="102" t="s">
        <v>432</v>
      </c>
    </row>
    <row r="2631" spans="2:21">
      <c r="B2631" s="65">
        <v>45861</v>
      </c>
      <c r="C2631" s="102">
        <v>5400257235</v>
      </c>
      <c r="D2631" s="66" t="s">
        <v>468</v>
      </c>
      <c r="F2631" s="102" t="s">
        <v>100</v>
      </c>
      <c r="I2631" s="66" t="s">
        <v>432</v>
      </c>
      <c r="J2631" s="103"/>
      <c r="K2631" s="103">
        <v>0.25</v>
      </c>
      <c r="O2631" s="103">
        <v>0.25</v>
      </c>
      <c r="P2631" s="103"/>
      <c r="S2631" s="102" t="s">
        <v>433</v>
      </c>
      <c r="T2631" s="102" t="s">
        <v>262</v>
      </c>
      <c r="U2631" s="102" t="s">
        <v>432</v>
      </c>
    </row>
    <row r="2632" spans="2:21">
      <c r="B2632" s="65">
        <v>45861</v>
      </c>
      <c r="C2632" s="102">
        <v>5400257237</v>
      </c>
      <c r="D2632" s="66" t="s">
        <v>469</v>
      </c>
      <c r="F2632" s="102" t="s">
        <v>102</v>
      </c>
      <c r="I2632" s="66" t="s">
        <v>432</v>
      </c>
      <c r="J2632" s="103"/>
      <c r="K2632" s="103">
        <v>0.25</v>
      </c>
      <c r="O2632" s="103">
        <v>0.25</v>
      </c>
      <c r="P2632" s="103"/>
      <c r="S2632" s="102" t="s">
        <v>433</v>
      </c>
      <c r="T2632" s="102" t="s">
        <v>260</v>
      </c>
      <c r="U2632" s="102" t="s">
        <v>432</v>
      </c>
    </row>
    <row r="2633" spans="2:21">
      <c r="B2633" s="65">
        <v>45861</v>
      </c>
      <c r="C2633" s="102">
        <v>5400257237</v>
      </c>
      <c r="D2633" s="66" t="s">
        <v>470</v>
      </c>
      <c r="F2633" s="102" t="s">
        <v>103</v>
      </c>
      <c r="I2633" s="66" t="s">
        <v>432</v>
      </c>
      <c r="J2633" s="103"/>
      <c r="K2633" s="103">
        <v>0.25</v>
      </c>
      <c r="O2633" s="103">
        <v>0.25</v>
      </c>
      <c r="P2633" s="103"/>
      <c r="S2633" s="102" t="s">
        <v>433</v>
      </c>
      <c r="T2633" s="102" t="s">
        <v>260</v>
      </c>
      <c r="U2633" s="102" t="s">
        <v>432</v>
      </c>
    </row>
    <row r="2634" spans="2:21">
      <c r="B2634" s="65">
        <v>45861</v>
      </c>
      <c r="C2634" s="102">
        <v>5400258178</v>
      </c>
      <c r="D2634" s="66" t="s">
        <v>467</v>
      </c>
      <c r="F2634" s="102" t="s">
        <v>99</v>
      </c>
      <c r="I2634" s="66" t="s">
        <v>432</v>
      </c>
      <c r="J2634" s="103"/>
      <c r="K2634" s="103">
        <v>0.1041666666666667</v>
      </c>
      <c r="O2634" s="103">
        <v>0.1041666666666667</v>
      </c>
      <c r="P2634" s="103"/>
      <c r="S2634" s="102" t="s">
        <v>433</v>
      </c>
      <c r="T2634" s="102" t="s">
        <v>320</v>
      </c>
      <c r="U2634" s="102" t="s">
        <v>432</v>
      </c>
    </row>
    <row r="2635" spans="2:21">
      <c r="B2635" s="65">
        <v>45861</v>
      </c>
      <c r="C2635" s="102">
        <v>5400258178</v>
      </c>
      <c r="D2635" s="66" t="s">
        <v>464</v>
      </c>
      <c r="F2635" s="102" t="s">
        <v>94</v>
      </c>
      <c r="I2635" s="66" t="s">
        <v>432</v>
      </c>
      <c r="J2635" s="103"/>
      <c r="K2635" s="103">
        <v>0.1041666666666667</v>
      </c>
      <c r="O2635" s="103">
        <v>0.1041666666666667</v>
      </c>
      <c r="P2635" s="103"/>
      <c r="S2635" s="102" t="s">
        <v>433</v>
      </c>
      <c r="T2635" s="102" t="s">
        <v>320</v>
      </c>
      <c r="U2635" s="102" t="s">
        <v>432</v>
      </c>
    </row>
    <row r="2636" spans="2:21">
      <c r="B2636" s="65">
        <v>45861</v>
      </c>
      <c r="C2636" s="102">
        <v>5400257240</v>
      </c>
      <c r="D2636" s="66" t="s">
        <v>438</v>
      </c>
      <c r="F2636" s="102" t="s">
        <v>52</v>
      </c>
      <c r="I2636" s="66" t="s">
        <v>432</v>
      </c>
      <c r="J2636" s="103"/>
      <c r="K2636" s="103">
        <v>0.27083333333333331</v>
      </c>
      <c r="O2636" s="103">
        <v>0.27083333333333331</v>
      </c>
      <c r="P2636" s="103"/>
      <c r="S2636" s="102" t="s">
        <v>433</v>
      </c>
      <c r="T2636" s="102" t="s">
        <v>261</v>
      </c>
      <c r="U2636" s="102" t="s">
        <v>432</v>
      </c>
    </row>
    <row r="2637" spans="2:21">
      <c r="B2637" s="65">
        <v>45861</v>
      </c>
      <c r="C2637" s="102">
        <v>5400257240</v>
      </c>
      <c r="D2637" s="66" t="s">
        <v>465</v>
      </c>
      <c r="F2637" s="102" t="s">
        <v>96</v>
      </c>
      <c r="I2637" s="66" t="s">
        <v>432</v>
      </c>
      <c r="J2637" s="103"/>
      <c r="K2637" s="103">
        <v>0.22916666666666671</v>
      </c>
      <c r="O2637" s="103">
        <v>0.22916666666666671</v>
      </c>
      <c r="P2637" s="103"/>
      <c r="S2637" s="102" t="s">
        <v>433</v>
      </c>
      <c r="T2637" s="102" t="s">
        <v>261</v>
      </c>
      <c r="U2637" s="102" t="s">
        <v>432</v>
      </c>
    </row>
    <row r="2638" spans="2:21">
      <c r="B2638" s="65">
        <v>45861</v>
      </c>
      <c r="C2638" s="102">
        <v>5400257237</v>
      </c>
      <c r="D2638" s="66" t="s">
        <v>492</v>
      </c>
      <c r="F2638" s="102" t="s">
        <v>264</v>
      </c>
      <c r="I2638" s="66" t="s">
        <v>432</v>
      </c>
      <c r="J2638" s="103"/>
      <c r="K2638" s="103">
        <v>0.25</v>
      </c>
      <c r="O2638" s="103">
        <v>0.25</v>
      </c>
      <c r="P2638" s="103"/>
      <c r="S2638" s="102" t="s">
        <v>433</v>
      </c>
      <c r="T2638" s="102" t="s">
        <v>260</v>
      </c>
      <c r="U2638" s="102" t="s">
        <v>432</v>
      </c>
    </row>
    <row r="2639" spans="2:21">
      <c r="B2639" s="65">
        <v>45861</v>
      </c>
      <c r="C2639" s="102">
        <v>5400257237</v>
      </c>
      <c r="D2639" s="66" t="s">
        <v>471</v>
      </c>
      <c r="F2639" s="102" t="s">
        <v>105</v>
      </c>
      <c r="I2639" s="66" t="s">
        <v>432</v>
      </c>
      <c r="J2639" s="103"/>
      <c r="K2639" s="103">
        <v>0.25</v>
      </c>
      <c r="O2639" s="103">
        <v>0.25</v>
      </c>
      <c r="P2639" s="103"/>
      <c r="S2639" s="102" t="s">
        <v>433</v>
      </c>
      <c r="T2639" s="102" t="s">
        <v>260</v>
      </c>
      <c r="U2639" s="102" t="s">
        <v>432</v>
      </c>
    </row>
    <row r="2640" spans="2:21">
      <c r="B2640" s="65">
        <v>45861</v>
      </c>
      <c r="C2640" s="102">
        <v>5400257237</v>
      </c>
      <c r="D2640" s="66" t="s">
        <v>492</v>
      </c>
      <c r="F2640" s="102" t="s">
        <v>264</v>
      </c>
      <c r="I2640" s="66" t="s">
        <v>432</v>
      </c>
      <c r="J2640" s="103"/>
      <c r="K2640" s="103">
        <v>2.0833333333333329E-2</v>
      </c>
      <c r="O2640" s="103">
        <v>2.0833333333333329E-2</v>
      </c>
      <c r="P2640" s="103"/>
      <c r="S2640" s="102" t="s">
        <v>433</v>
      </c>
      <c r="T2640" s="102" t="s">
        <v>260</v>
      </c>
      <c r="U2640" s="102" t="s">
        <v>432</v>
      </c>
    </row>
    <row r="2641" spans="2:21">
      <c r="B2641" s="65">
        <v>45861</v>
      </c>
      <c r="C2641" s="102">
        <v>5400257237</v>
      </c>
      <c r="D2641" s="66" t="s">
        <v>468</v>
      </c>
      <c r="F2641" s="102" t="s">
        <v>100</v>
      </c>
      <c r="I2641" s="66" t="s">
        <v>432</v>
      </c>
      <c r="J2641" s="103"/>
      <c r="K2641" s="103">
        <v>2.0833333333333329E-2</v>
      </c>
      <c r="O2641" s="103">
        <v>2.0833333333333329E-2</v>
      </c>
      <c r="P2641" s="103"/>
      <c r="S2641" s="102" t="s">
        <v>433</v>
      </c>
      <c r="T2641" s="102" t="s">
        <v>260</v>
      </c>
      <c r="U2641" s="102" t="s">
        <v>432</v>
      </c>
    </row>
    <row r="2642" spans="2:21">
      <c r="B2642" s="65">
        <v>45861</v>
      </c>
      <c r="C2642" s="102">
        <v>5400257237</v>
      </c>
      <c r="D2642" s="66" t="s">
        <v>467</v>
      </c>
      <c r="F2642" s="102" t="s">
        <v>99</v>
      </c>
      <c r="I2642" s="66" t="s">
        <v>432</v>
      </c>
      <c r="J2642" s="103"/>
      <c r="K2642" s="103">
        <v>0.16666666666666671</v>
      </c>
      <c r="O2642" s="103">
        <v>0.16666666666666671</v>
      </c>
      <c r="P2642" s="103"/>
      <c r="S2642" s="102" t="s">
        <v>433</v>
      </c>
      <c r="T2642" s="102" t="s">
        <v>260</v>
      </c>
      <c r="U2642" s="102" t="s">
        <v>432</v>
      </c>
    </row>
    <row r="2643" spans="2:21">
      <c r="B2643" s="65">
        <v>45861</v>
      </c>
      <c r="C2643" s="102">
        <v>5400257237</v>
      </c>
      <c r="D2643" s="66" t="s">
        <v>464</v>
      </c>
      <c r="F2643" s="102" t="s">
        <v>94</v>
      </c>
      <c r="I2643" s="66" t="s">
        <v>432</v>
      </c>
      <c r="J2643" s="103"/>
      <c r="K2643" s="103">
        <v>0.16666666666666671</v>
      </c>
      <c r="O2643" s="103">
        <v>0.16666666666666671</v>
      </c>
      <c r="P2643" s="103"/>
      <c r="S2643" s="102" t="s">
        <v>433</v>
      </c>
      <c r="T2643" s="102" t="s">
        <v>260</v>
      </c>
      <c r="U2643" s="102" t="s">
        <v>432</v>
      </c>
    </row>
    <row r="2644" spans="2:21">
      <c r="B2644" s="65">
        <v>45861</v>
      </c>
      <c r="C2644" s="102">
        <v>5400257235</v>
      </c>
      <c r="D2644" s="66" t="s">
        <v>469</v>
      </c>
      <c r="F2644" s="102" t="s">
        <v>102</v>
      </c>
      <c r="I2644" s="66" t="s">
        <v>432</v>
      </c>
      <c r="J2644" s="103"/>
      <c r="K2644" s="103">
        <v>8.3333333333333329E-2</v>
      </c>
      <c r="O2644" s="103">
        <v>8.3333333333333329E-2</v>
      </c>
      <c r="P2644" s="103"/>
      <c r="S2644" s="102" t="s">
        <v>433</v>
      </c>
      <c r="T2644" s="102" t="s">
        <v>262</v>
      </c>
      <c r="U2644" s="102" t="s">
        <v>432</v>
      </c>
    </row>
    <row r="2645" spans="2:21">
      <c r="B2645" s="65">
        <v>45861</v>
      </c>
      <c r="C2645" s="102">
        <v>5400257235</v>
      </c>
      <c r="D2645" s="66" t="s">
        <v>431</v>
      </c>
      <c r="F2645" s="102" t="s">
        <v>42</v>
      </c>
      <c r="I2645" s="66" t="s">
        <v>432</v>
      </c>
      <c r="J2645" s="103"/>
      <c r="K2645" s="103">
        <v>8.3333333333333329E-2</v>
      </c>
      <c r="O2645" s="103">
        <v>8.3333333333333329E-2</v>
      </c>
      <c r="P2645" s="103"/>
      <c r="S2645" s="102" t="s">
        <v>433</v>
      </c>
      <c r="T2645" s="102" t="s">
        <v>262</v>
      </c>
      <c r="U2645" s="102" t="s">
        <v>432</v>
      </c>
    </row>
    <row r="2646" spans="2:21">
      <c r="B2646" s="65">
        <v>45861</v>
      </c>
      <c r="C2646" s="102">
        <v>404</v>
      </c>
      <c r="D2646" s="66" t="s">
        <v>472</v>
      </c>
      <c r="F2646" s="102" t="s">
        <v>107</v>
      </c>
      <c r="I2646" s="66" t="s">
        <v>432</v>
      </c>
      <c r="J2646" s="103">
        <v>0.27083333333333331</v>
      </c>
      <c r="K2646" s="103"/>
      <c r="O2646" s="103">
        <v>0.27083333333333331</v>
      </c>
      <c r="P2646" s="103"/>
      <c r="S2646" s="102" t="s">
        <v>433</v>
      </c>
      <c r="T2646" s="102" t="s">
        <v>62</v>
      </c>
      <c r="U2646" s="102" t="s">
        <v>432</v>
      </c>
    </row>
    <row r="2647" spans="2:21">
      <c r="B2647" s="65">
        <v>45861</v>
      </c>
      <c r="C2647" s="102">
        <v>404</v>
      </c>
      <c r="D2647" s="66" t="s">
        <v>473</v>
      </c>
      <c r="F2647" s="102" t="s">
        <v>108</v>
      </c>
      <c r="I2647" s="66" t="s">
        <v>432</v>
      </c>
      <c r="J2647" s="103">
        <v>0.27083333333333331</v>
      </c>
      <c r="K2647" s="103"/>
      <c r="O2647" s="103">
        <v>0.27083333333333331</v>
      </c>
      <c r="P2647" s="103"/>
      <c r="S2647" s="102" t="s">
        <v>433</v>
      </c>
      <c r="T2647" s="102" t="s">
        <v>62</v>
      </c>
      <c r="U2647" s="102" t="s">
        <v>432</v>
      </c>
    </row>
    <row r="2648" spans="2:21">
      <c r="B2648" s="65">
        <v>45861</v>
      </c>
      <c r="C2648" s="102">
        <v>5400257401</v>
      </c>
      <c r="D2648" s="66" t="s">
        <v>490</v>
      </c>
      <c r="F2648" s="102" t="s">
        <v>131</v>
      </c>
      <c r="I2648" s="66" t="s">
        <v>432</v>
      </c>
      <c r="J2648" s="103"/>
      <c r="K2648" s="103">
        <v>0.15625</v>
      </c>
      <c r="O2648" s="103">
        <v>0.15625</v>
      </c>
      <c r="P2648" s="103"/>
      <c r="S2648" s="102" t="s">
        <v>433</v>
      </c>
      <c r="T2648" s="102" t="s">
        <v>252</v>
      </c>
      <c r="U2648" s="102" t="s">
        <v>432</v>
      </c>
    </row>
    <row r="2649" spans="2:21">
      <c r="B2649" s="65">
        <v>45861</v>
      </c>
      <c r="C2649" s="102">
        <v>5400257401</v>
      </c>
      <c r="D2649" s="66" t="s">
        <v>497</v>
      </c>
      <c r="F2649" s="102" t="s">
        <v>322</v>
      </c>
      <c r="I2649" s="66" t="s">
        <v>432</v>
      </c>
      <c r="J2649" s="103"/>
      <c r="K2649" s="103">
        <v>0.15625</v>
      </c>
      <c r="O2649" s="103">
        <v>0.15625</v>
      </c>
      <c r="P2649" s="103"/>
      <c r="S2649" s="102" t="s">
        <v>433</v>
      </c>
      <c r="T2649" s="102" t="s">
        <v>252</v>
      </c>
      <c r="U2649" s="102" t="s">
        <v>432</v>
      </c>
    </row>
    <row r="2650" spans="2:21">
      <c r="B2650" s="65">
        <v>45861</v>
      </c>
      <c r="C2650" s="102">
        <v>5400257240</v>
      </c>
      <c r="D2650" s="66" t="s">
        <v>468</v>
      </c>
      <c r="F2650" s="102" t="s">
        <v>100</v>
      </c>
      <c r="I2650" s="66" t="s">
        <v>432</v>
      </c>
      <c r="J2650" s="103"/>
      <c r="K2650" s="103">
        <v>6.25E-2</v>
      </c>
      <c r="O2650" s="103">
        <v>6.25E-2</v>
      </c>
      <c r="P2650" s="103"/>
      <c r="S2650" s="102" t="s">
        <v>433</v>
      </c>
      <c r="T2650" s="102" t="s">
        <v>261</v>
      </c>
      <c r="U2650" s="102" t="s">
        <v>432</v>
      </c>
    </row>
    <row r="2651" spans="2:21">
      <c r="B2651" s="65">
        <v>45861</v>
      </c>
      <c r="C2651" s="102">
        <v>5400257240</v>
      </c>
      <c r="D2651" s="66" t="s">
        <v>472</v>
      </c>
      <c r="F2651" s="102" t="s">
        <v>107</v>
      </c>
      <c r="I2651" s="66" t="s">
        <v>432</v>
      </c>
      <c r="J2651" s="103"/>
      <c r="K2651" s="103">
        <v>6.25E-2</v>
      </c>
      <c r="O2651" s="103">
        <v>6.25E-2</v>
      </c>
      <c r="P2651" s="103"/>
      <c r="S2651" s="102" t="s">
        <v>433</v>
      </c>
      <c r="T2651" s="102" t="s">
        <v>261</v>
      </c>
      <c r="U2651" s="102" t="s">
        <v>432</v>
      </c>
    </row>
    <row r="2652" spans="2:21">
      <c r="B2652" s="65">
        <v>45861</v>
      </c>
      <c r="C2652" s="102">
        <v>5400257580</v>
      </c>
      <c r="D2652" s="66" t="s">
        <v>496</v>
      </c>
      <c r="F2652" s="102" t="s">
        <v>309</v>
      </c>
      <c r="I2652" s="66" t="s">
        <v>432</v>
      </c>
      <c r="J2652" s="103"/>
      <c r="K2652" s="103">
        <v>6.25E-2</v>
      </c>
      <c r="O2652" s="103">
        <v>6.25E-2</v>
      </c>
      <c r="Q2652" s="103"/>
      <c r="S2652" s="102" t="s">
        <v>433</v>
      </c>
      <c r="T2652" s="102" t="s">
        <v>271</v>
      </c>
      <c r="U2652" s="102" t="s">
        <v>432</v>
      </c>
    </row>
    <row r="2653" spans="2:21">
      <c r="B2653" s="65">
        <v>45861</v>
      </c>
      <c r="C2653" s="102">
        <v>5400257580</v>
      </c>
      <c r="D2653" s="66" t="s">
        <v>496</v>
      </c>
      <c r="F2653" s="102" t="s">
        <v>309</v>
      </c>
      <c r="I2653" s="66" t="s">
        <v>432</v>
      </c>
      <c r="J2653" s="103"/>
      <c r="K2653" s="103">
        <v>6.25E-2</v>
      </c>
      <c r="O2653" s="103">
        <v>6.25E-2</v>
      </c>
      <c r="Q2653" s="103"/>
      <c r="S2653" s="102" t="s">
        <v>433</v>
      </c>
      <c r="T2653" s="102" t="s">
        <v>271</v>
      </c>
      <c r="U2653" s="102" t="s">
        <v>432</v>
      </c>
    </row>
    <row r="2654" spans="2:21">
      <c r="B2654" s="65">
        <v>45861</v>
      </c>
      <c r="C2654" s="102">
        <v>5400257234</v>
      </c>
      <c r="D2654" s="66" t="s">
        <v>443</v>
      </c>
      <c r="F2654" s="102" t="s">
        <v>58</v>
      </c>
      <c r="I2654" s="66" t="s">
        <v>432</v>
      </c>
      <c r="J2654" s="103"/>
      <c r="K2654" s="103">
        <v>0.27083333333333331</v>
      </c>
      <c r="O2654" s="103">
        <v>0.27083333333333331</v>
      </c>
      <c r="Q2654" s="103"/>
      <c r="S2654" s="102" t="s">
        <v>433</v>
      </c>
      <c r="T2654" s="102" t="s">
        <v>265</v>
      </c>
      <c r="U2654" s="102" t="s">
        <v>432</v>
      </c>
    </row>
    <row r="2655" spans="2:21">
      <c r="B2655" s="65">
        <v>45861</v>
      </c>
      <c r="C2655" s="102">
        <v>5400257234</v>
      </c>
      <c r="D2655" s="66" t="s">
        <v>493</v>
      </c>
      <c r="F2655" s="102" t="s">
        <v>267</v>
      </c>
      <c r="I2655" s="66" t="s">
        <v>432</v>
      </c>
      <c r="J2655" s="103"/>
      <c r="K2655" s="103">
        <v>0.27083333333333331</v>
      </c>
      <c r="O2655" s="103">
        <v>0.27083333333333331</v>
      </c>
      <c r="Q2655" s="103"/>
      <c r="S2655" s="102" t="s">
        <v>433</v>
      </c>
      <c r="T2655" s="102" t="s">
        <v>265</v>
      </c>
      <c r="U2655" s="102" t="s">
        <v>432</v>
      </c>
    </row>
    <row r="2656" spans="2:21">
      <c r="B2656" s="65">
        <v>45861</v>
      </c>
      <c r="C2656" s="102">
        <v>404</v>
      </c>
      <c r="D2656" s="66" t="s">
        <v>487</v>
      </c>
      <c r="F2656" s="102" t="s">
        <v>162</v>
      </c>
      <c r="I2656" s="66" t="s">
        <v>432</v>
      </c>
      <c r="J2656" s="103"/>
      <c r="K2656" s="103"/>
      <c r="O2656" s="103">
        <v>0.33333333333333331</v>
      </c>
      <c r="P2656" s="103">
        <v>0.33333333333333331</v>
      </c>
      <c r="Q2656" s="103"/>
      <c r="S2656" s="102" t="s">
        <v>433</v>
      </c>
      <c r="T2656" s="102" t="s">
        <v>53</v>
      </c>
      <c r="U2656" s="102" t="s">
        <v>432</v>
      </c>
    </row>
    <row r="2657" spans="2:21">
      <c r="B2657" s="65">
        <v>45861</v>
      </c>
      <c r="C2657" s="102">
        <v>404</v>
      </c>
      <c r="D2657" s="66" t="s">
        <v>474</v>
      </c>
      <c r="F2657" s="102" t="s">
        <v>109</v>
      </c>
      <c r="I2657" s="66" t="s">
        <v>432</v>
      </c>
      <c r="J2657" s="103"/>
      <c r="K2657" s="103"/>
      <c r="O2657" s="103">
        <v>0.33333333333333331</v>
      </c>
      <c r="P2657" s="103">
        <v>0.33333333333333331</v>
      </c>
      <c r="Q2657" s="103"/>
      <c r="S2657" s="102" t="s">
        <v>433</v>
      </c>
      <c r="T2657" s="102" t="s">
        <v>53</v>
      </c>
      <c r="U2657" s="102" t="s">
        <v>432</v>
      </c>
    </row>
    <row r="2658" spans="2:21">
      <c r="B2658" s="65">
        <v>45861</v>
      </c>
      <c r="C2658" s="102">
        <v>404</v>
      </c>
      <c r="D2658" s="66" t="s">
        <v>448</v>
      </c>
      <c r="F2658" s="102" t="s">
        <v>66</v>
      </c>
      <c r="I2658" s="66" t="s">
        <v>432</v>
      </c>
      <c r="J2658" s="103"/>
      <c r="K2658" s="103"/>
      <c r="O2658" s="103">
        <v>0.33333333333333331</v>
      </c>
      <c r="P2658" s="103">
        <v>0.33333333333333331</v>
      </c>
      <c r="Q2658" s="103"/>
      <c r="S2658" s="102" t="s">
        <v>433</v>
      </c>
      <c r="T2658" s="102" t="s">
        <v>53</v>
      </c>
      <c r="U2658" s="102" t="s">
        <v>432</v>
      </c>
    </row>
    <row r="2659" spans="2:21">
      <c r="B2659" s="65">
        <v>45861</v>
      </c>
      <c r="C2659" s="102">
        <v>404</v>
      </c>
      <c r="D2659" s="66" t="s">
        <v>447</v>
      </c>
      <c r="F2659" s="102" t="s">
        <v>65</v>
      </c>
      <c r="I2659" s="66" t="s">
        <v>432</v>
      </c>
      <c r="J2659" s="103"/>
      <c r="K2659" s="103"/>
      <c r="O2659" s="103">
        <v>0.33333333333333331</v>
      </c>
      <c r="P2659" s="103">
        <v>0.33333333333333331</v>
      </c>
      <c r="Q2659" s="103"/>
      <c r="S2659" s="102" t="s">
        <v>433</v>
      </c>
      <c r="T2659" s="102" t="s">
        <v>53</v>
      </c>
      <c r="U2659" s="102" t="s">
        <v>432</v>
      </c>
    </row>
    <row r="2660" spans="2:21">
      <c r="B2660" s="65">
        <v>45861</v>
      </c>
      <c r="C2660" s="102">
        <v>404</v>
      </c>
      <c r="D2660" s="66" t="s">
        <v>449</v>
      </c>
      <c r="F2660" s="102" t="s">
        <v>68</v>
      </c>
      <c r="I2660" s="66" t="s">
        <v>432</v>
      </c>
      <c r="J2660" s="103"/>
      <c r="K2660" s="103"/>
      <c r="O2660" s="103">
        <v>0.33333333333333331</v>
      </c>
      <c r="P2660" s="103">
        <v>0.33333333333333331</v>
      </c>
      <c r="Q2660" s="103"/>
      <c r="S2660" s="102" t="s">
        <v>433</v>
      </c>
      <c r="T2660" s="102" t="s">
        <v>53</v>
      </c>
      <c r="U2660" s="102" t="s">
        <v>432</v>
      </c>
    </row>
    <row r="2661" spans="2:21">
      <c r="B2661" s="65">
        <v>45861</v>
      </c>
      <c r="C2661" s="102">
        <v>404</v>
      </c>
      <c r="D2661" s="66" t="s">
        <v>439</v>
      </c>
      <c r="F2661" s="102" t="s">
        <v>54</v>
      </c>
      <c r="I2661" s="66" t="s">
        <v>432</v>
      </c>
      <c r="J2661" s="103"/>
      <c r="K2661" s="103"/>
      <c r="O2661" s="103">
        <v>0.33333333333333331</v>
      </c>
      <c r="Q2661" s="103">
        <v>0.33333333333333331</v>
      </c>
      <c r="S2661" s="102" t="s">
        <v>433</v>
      </c>
      <c r="T2661" s="102" t="s">
        <v>22</v>
      </c>
      <c r="U2661" s="102" t="s">
        <v>432</v>
      </c>
    </row>
    <row r="2662" spans="2:21">
      <c r="B2662" s="65">
        <v>45861</v>
      </c>
      <c r="C2662" s="102">
        <v>404</v>
      </c>
      <c r="D2662" s="66" t="s">
        <v>436</v>
      </c>
      <c r="F2662" s="102" t="s">
        <v>50</v>
      </c>
      <c r="I2662" s="66" t="s">
        <v>432</v>
      </c>
      <c r="J2662" s="103"/>
      <c r="K2662" s="103"/>
      <c r="O2662" s="103">
        <v>0.33333333333333331</v>
      </c>
      <c r="Q2662" s="103">
        <v>0.33333333333333331</v>
      </c>
      <c r="S2662" s="102" t="s">
        <v>433</v>
      </c>
      <c r="T2662" s="102" t="s">
        <v>22</v>
      </c>
      <c r="U2662" s="102" t="s">
        <v>432</v>
      </c>
    </row>
    <row r="2663" spans="2:21">
      <c r="B2663" s="65">
        <v>45861</v>
      </c>
      <c r="C2663" s="102">
        <v>404</v>
      </c>
      <c r="D2663" s="66" t="s">
        <v>473</v>
      </c>
      <c r="F2663" s="102" t="s">
        <v>108</v>
      </c>
      <c r="I2663" s="66" t="s">
        <v>432</v>
      </c>
      <c r="J2663" s="103"/>
      <c r="K2663" s="103"/>
      <c r="O2663" s="103">
        <v>6.25E-2</v>
      </c>
      <c r="Q2663" s="103"/>
      <c r="R2663" s="103">
        <v>6.25E-2</v>
      </c>
      <c r="S2663" s="102" t="s">
        <v>433</v>
      </c>
      <c r="T2663" s="102" t="s">
        <v>263</v>
      </c>
      <c r="U2663" s="102" t="s">
        <v>432</v>
      </c>
    </row>
    <row r="2664" spans="2:21">
      <c r="B2664" s="65">
        <v>45861</v>
      </c>
      <c r="C2664" s="102">
        <v>404</v>
      </c>
      <c r="D2664" s="66" t="s">
        <v>464</v>
      </c>
      <c r="F2664" s="102" t="s">
        <v>94</v>
      </c>
      <c r="I2664" s="66" t="s">
        <v>432</v>
      </c>
      <c r="J2664" s="103"/>
      <c r="K2664" s="103"/>
      <c r="O2664" s="103">
        <v>6.25E-2</v>
      </c>
      <c r="Q2664" s="103"/>
      <c r="R2664" s="103">
        <v>6.25E-2</v>
      </c>
      <c r="S2664" s="102" t="s">
        <v>433</v>
      </c>
      <c r="T2664" s="102" t="s">
        <v>263</v>
      </c>
      <c r="U2664" s="102" t="s">
        <v>432</v>
      </c>
    </row>
    <row r="2665" spans="2:21">
      <c r="B2665" s="65">
        <v>45861</v>
      </c>
      <c r="C2665" s="102">
        <v>404</v>
      </c>
      <c r="D2665" s="66" t="s">
        <v>443</v>
      </c>
      <c r="F2665" s="102" t="s">
        <v>58</v>
      </c>
      <c r="I2665" s="66" t="s">
        <v>432</v>
      </c>
      <c r="J2665" s="103"/>
      <c r="O2665" s="103">
        <v>6.25E-2</v>
      </c>
      <c r="Q2665" s="103"/>
      <c r="R2665" s="103">
        <v>6.25E-2</v>
      </c>
      <c r="S2665" s="102" t="s">
        <v>433</v>
      </c>
      <c r="T2665" s="102" t="s">
        <v>263</v>
      </c>
      <c r="U2665" s="102" t="s">
        <v>432</v>
      </c>
    </row>
    <row r="2666" spans="2:21">
      <c r="B2666" s="65">
        <v>45861</v>
      </c>
      <c r="C2666" s="102">
        <v>404</v>
      </c>
      <c r="D2666" s="66" t="s">
        <v>493</v>
      </c>
      <c r="F2666" s="102" t="s">
        <v>267</v>
      </c>
      <c r="I2666" s="66" t="s">
        <v>432</v>
      </c>
      <c r="J2666" s="103"/>
      <c r="O2666" s="103">
        <v>6.25E-2</v>
      </c>
      <c r="Q2666" s="103"/>
      <c r="R2666" s="103">
        <v>6.25E-2</v>
      </c>
      <c r="S2666" s="102" t="s">
        <v>433</v>
      </c>
      <c r="T2666" s="102" t="s">
        <v>263</v>
      </c>
      <c r="U2666" s="102" t="s">
        <v>432</v>
      </c>
    </row>
    <row r="2667" spans="2:21">
      <c r="B2667" s="65">
        <v>45861</v>
      </c>
      <c r="C2667" s="102">
        <v>404</v>
      </c>
      <c r="D2667" s="66" t="s">
        <v>467</v>
      </c>
      <c r="F2667" s="102" t="s">
        <v>99</v>
      </c>
      <c r="I2667" s="66" t="s">
        <v>432</v>
      </c>
      <c r="J2667" s="103"/>
      <c r="O2667" s="103">
        <v>6.25E-2</v>
      </c>
      <c r="Q2667" s="103"/>
      <c r="R2667" s="103">
        <v>6.25E-2</v>
      </c>
      <c r="S2667" s="102" t="s">
        <v>433</v>
      </c>
      <c r="T2667" s="102" t="s">
        <v>263</v>
      </c>
      <c r="U2667" s="102" t="s">
        <v>432</v>
      </c>
    </row>
    <row r="2668" spans="2:21">
      <c r="B2668" s="65">
        <v>45861</v>
      </c>
      <c r="C2668" s="102">
        <v>404</v>
      </c>
      <c r="D2668" s="66" t="s">
        <v>434</v>
      </c>
      <c r="F2668" s="102" t="s">
        <v>43</v>
      </c>
      <c r="I2668" s="66" t="s">
        <v>432</v>
      </c>
      <c r="J2668" s="103"/>
      <c r="O2668" s="103">
        <v>6.25E-2</v>
      </c>
      <c r="Q2668" s="103"/>
      <c r="R2668" s="103">
        <v>6.25E-2</v>
      </c>
      <c r="S2668" s="102" t="s">
        <v>433</v>
      </c>
      <c r="T2668" s="102" t="s">
        <v>263</v>
      </c>
      <c r="U2668" s="102" t="s">
        <v>432</v>
      </c>
    </row>
    <row r="2669" spans="2:21">
      <c r="B2669" s="65">
        <v>45861</v>
      </c>
      <c r="C2669" s="102">
        <v>404</v>
      </c>
      <c r="D2669" s="66" t="s">
        <v>492</v>
      </c>
      <c r="F2669" s="102" t="s">
        <v>264</v>
      </c>
      <c r="I2669" s="66" t="s">
        <v>432</v>
      </c>
      <c r="J2669" s="103"/>
      <c r="K2669" s="103"/>
      <c r="O2669" s="103">
        <v>6.25E-2</v>
      </c>
      <c r="Q2669" s="103"/>
      <c r="R2669" s="103">
        <v>6.25E-2</v>
      </c>
      <c r="S2669" s="102" t="s">
        <v>433</v>
      </c>
      <c r="T2669" s="102" t="s">
        <v>263</v>
      </c>
      <c r="U2669" s="102" t="s">
        <v>432</v>
      </c>
    </row>
    <row r="2670" spans="2:21">
      <c r="B2670" s="65">
        <v>45861</v>
      </c>
      <c r="C2670" s="102">
        <v>404</v>
      </c>
      <c r="D2670" s="66" t="s">
        <v>444</v>
      </c>
      <c r="F2670" s="102" t="s">
        <v>59</v>
      </c>
      <c r="I2670" s="66" t="s">
        <v>432</v>
      </c>
      <c r="J2670" s="103"/>
      <c r="K2670" s="103"/>
      <c r="O2670" s="103">
        <v>6.25E-2</v>
      </c>
      <c r="Q2670" s="103"/>
      <c r="R2670" s="103">
        <v>6.25E-2</v>
      </c>
      <c r="S2670" s="102" t="s">
        <v>433</v>
      </c>
      <c r="T2670" s="102" t="s">
        <v>263</v>
      </c>
      <c r="U2670" s="102" t="s">
        <v>432</v>
      </c>
    </row>
    <row r="2671" spans="2:21">
      <c r="B2671" s="65">
        <v>45861</v>
      </c>
      <c r="C2671" s="102">
        <v>404</v>
      </c>
      <c r="D2671" s="66" t="s">
        <v>460</v>
      </c>
      <c r="F2671" s="102" t="s">
        <v>87</v>
      </c>
      <c r="I2671" s="66" t="s">
        <v>432</v>
      </c>
      <c r="J2671" s="103"/>
      <c r="K2671" s="103"/>
      <c r="O2671" s="103">
        <v>6.25E-2</v>
      </c>
      <c r="Q2671" s="103"/>
      <c r="R2671" s="103">
        <v>6.25E-2</v>
      </c>
      <c r="S2671" s="102" t="s">
        <v>433</v>
      </c>
      <c r="T2671" s="102" t="s">
        <v>263</v>
      </c>
      <c r="U2671" s="102" t="s">
        <v>432</v>
      </c>
    </row>
    <row r="2672" spans="2:21">
      <c r="B2672" s="65">
        <v>45861</v>
      </c>
      <c r="C2672" s="102">
        <v>404</v>
      </c>
      <c r="D2672" s="66" t="s">
        <v>457</v>
      </c>
      <c r="F2672" s="102" t="s">
        <v>82</v>
      </c>
      <c r="I2672" s="66" t="s">
        <v>432</v>
      </c>
      <c r="J2672" s="103"/>
      <c r="K2672" s="103"/>
      <c r="O2672" s="103">
        <v>6.25E-2</v>
      </c>
      <c r="Q2672" s="103"/>
      <c r="R2672" s="103">
        <v>6.25E-2</v>
      </c>
      <c r="S2672" s="102" t="s">
        <v>433</v>
      </c>
      <c r="T2672" s="102" t="s">
        <v>263</v>
      </c>
      <c r="U2672" s="102" t="s">
        <v>432</v>
      </c>
    </row>
    <row r="2673" spans="2:21">
      <c r="B2673" s="65">
        <v>45861</v>
      </c>
      <c r="C2673" s="102">
        <v>404</v>
      </c>
      <c r="D2673" s="66" t="s">
        <v>462</v>
      </c>
      <c r="F2673" s="102" t="s">
        <v>89</v>
      </c>
      <c r="I2673" s="66" t="s">
        <v>432</v>
      </c>
      <c r="J2673" s="103"/>
      <c r="K2673" s="103"/>
      <c r="O2673" s="103">
        <v>6.25E-2</v>
      </c>
      <c r="R2673" s="103">
        <v>6.25E-2</v>
      </c>
      <c r="S2673" s="102" t="s">
        <v>433</v>
      </c>
      <c r="T2673" s="102" t="s">
        <v>263</v>
      </c>
      <c r="U2673" s="102" t="s">
        <v>432</v>
      </c>
    </row>
    <row r="2674" spans="2:21">
      <c r="B2674" s="65">
        <v>45861</v>
      </c>
      <c r="C2674" s="102">
        <v>404</v>
      </c>
      <c r="D2674" s="66" t="s">
        <v>465</v>
      </c>
      <c r="F2674" s="102" t="s">
        <v>96</v>
      </c>
      <c r="I2674" s="66" t="s">
        <v>432</v>
      </c>
      <c r="J2674" s="103"/>
      <c r="K2674" s="103"/>
      <c r="O2674" s="103">
        <v>6.25E-2</v>
      </c>
      <c r="R2674" s="103">
        <v>6.25E-2</v>
      </c>
      <c r="S2674" s="102" t="s">
        <v>433</v>
      </c>
      <c r="T2674" s="102" t="s">
        <v>263</v>
      </c>
      <c r="U2674" s="102" t="s">
        <v>432</v>
      </c>
    </row>
    <row r="2675" spans="2:21">
      <c r="B2675" s="65">
        <v>45861</v>
      </c>
      <c r="C2675" s="102">
        <v>404</v>
      </c>
      <c r="D2675" s="66" t="s">
        <v>458</v>
      </c>
      <c r="F2675" s="102" t="s">
        <v>84</v>
      </c>
      <c r="I2675" s="66" t="s">
        <v>432</v>
      </c>
      <c r="J2675" s="103"/>
      <c r="K2675" s="103"/>
      <c r="O2675" s="103">
        <v>6.25E-2</v>
      </c>
      <c r="R2675" s="103">
        <v>6.25E-2</v>
      </c>
      <c r="S2675" s="102" t="s">
        <v>433</v>
      </c>
      <c r="T2675" s="102" t="s">
        <v>263</v>
      </c>
      <c r="U2675" s="102" t="s">
        <v>432</v>
      </c>
    </row>
    <row r="2676" spans="2:21">
      <c r="B2676" s="65">
        <v>45861</v>
      </c>
      <c r="C2676" s="102">
        <v>404</v>
      </c>
      <c r="D2676" s="66" t="s">
        <v>438</v>
      </c>
      <c r="F2676" s="102" t="s">
        <v>52</v>
      </c>
      <c r="I2676" s="66" t="s">
        <v>432</v>
      </c>
      <c r="J2676" s="103"/>
      <c r="K2676" s="103"/>
      <c r="O2676" s="103">
        <v>6.25E-2</v>
      </c>
      <c r="R2676" s="103">
        <v>6.25E-2</v>
      </c>
      <c r="S2676" s="102" t="s">
        <v>433</v>
      </c>
      <c r="T2676" s="102" t="s">
        <v>263</v>
      </c>
      <c r="U2676" s="102" t="s">
        <v>432</v>
      </c>
    </row>
    <row r="2677" spans="2:21">
      <c r="B2677" s="65">
        <v>45861</v>
      </c>
      <c r="C2677" s="102">
        <v>404</v>
      </c>
      <c r="D2677" s="66" t="s">
        <v>442</v>
      </c>
      <c r="F2677" s="102" t="s">
        <v>57</v>
      </c>
      <c r="I2677" s="66" t="s">
        <v>432</v>
      </c>
      <c r="J2677" s="103"/>
      <c r="K2677" s="103"/>
      <c r="O2677" s="103">
        <v>6.25E-2</v>
      </c>
      <c r="R2677" s="103">
        <v>6.25E-2</v>
      </c>
      <c r="S2677" s="102" t="s">
        <v>433</v>
      </c>
      <c r="T2677" s="102" t="s">
        <v>263</v>
      </c>
      <c r="U2677" s="102" t="s">
        <v>432</v>
      </c>
    </row>
    <row r="2678" spans="2:21">
      <c r="B2678" s="65">
        <v>45861</v>
      </c>
      <c r="C2678" s="102">
        <v>404</v>
      </c>
      <c r="D2678" s="66" t="s">
        <v>471</v>
      </c>
      <c r="F2678" s="102" t="s">
        <v>105</v>
      </c>
      <c r="I2678" s="66" t="s">
        <v>432</v>
      </c>
      <c r="J2678" s="103"/>
      <c r="K2678" s="103"/>
      <c r="M2678" s="103"/>
      <c r="O2678" s="103">
        <v>8.3333333333333329E-2</v>
      </c>
      <c r="P2678" s="103">
        <v>8.3333333333333329E-2</v>
      </c>
      <c r="S2678" s="102" t="s">
        <v>433</v>
      </c>
      <c r="T2678" s="102" t="s">
        <v>48</v>
      </c>
      <c r="U2678" s="102" t="s">
        <v>432</v>
      </c>
    </row>
    <row r="2679" spans="2:21">
      <c r="B2679" s="65">
        <v>45861</v>
      </c>
      <c r="C2679" s="102">
        <v>404</v>
      </c>
      <c r="D2679" s="66" t="s">
        <v>486</v>
      </c>
      <c r="F2679" s="102" t="s">
        <v>157</v>
      </c>
      <c r="I2679" s="66" t="s">
        <v>432</v>
      </c>
      <c r="J2679" s="103"/>
      <c r="K2679" s="103"/>
      <c r="M2679" s="103"/>
      <c r="O2679" s="103">
        <v>8.3333333333333329E-2</v>
      </c>
      <c r="P2679" s="103">
        <v>8.3333333333333329E-2</v>
      </c>
      <c r="S2679" s="102" t="s">
        <v>433</v>
      </c>
      <c r="T2679" s="102" t="s">
        <v>48</v>
      </c>
      <c r="U2679" s="102" t="s">
        <v>432</v>
      </c>
    </row>
    <row r="2680" spans="2:21">
      <c r="B2680" s="65">
        <v>45861</v>
      </c>
      <c r="C2680" s="102">
        <v>404</v>
      </c>
      <c r="D2680" s="66" t="s">
        <v>450</v>
      </c>
      <c r="F2680" s="102" t="s">
        <v>69</v>
      </c>
      <c r="I2680" s="66" t="s">
        <v>432</v>
      </c>
      <c r="J2680" s="103"/>
      <c r="K2680" s="103"/>
      <c r="O2680" s="103">
        <v>8.3333333333333329E-2</v>
      </c>
      <c r="P2680" s="103">
        <v>8.3333333333333329E-2</v>
      </c>
      <c r="S2680" s="102" t="s">
        <v>433</v>
      </c>
      <c r="T2680" s="102" t="s">
        <v>48</v>
      </c>
      <c r="U2680" s="102" t="s">
        <v>432</v>
      </c>
    </row>
    <row r="2681" spans="2:21">
      <c r="B2681" s="65">
        <v>45861</v>
      </c>
      <c r="C2681" s="102">
        <v>404</v>
      </c>
      <c r="D2681" s="66" t="s">
        <v>470</v>
      </c>
      <c r="F2681" s="102" t="s">
        <v>103</v>
      </c>
      <c r="I2681" s="66" t="s">
        <v>432</v>
      </c>
      <c r="J2681" s="103"/>
      <c r="K2681" s="103"/>
      <c r="O2681" s="103">
        <v>8.3333333333333329E-2</v>
      </c>
      <c r="P2681" s="103">
        <v>8.3333333333333329E-2</v>
      </c>
      <c r="S2681" s="102" t="s">
        <v>433</v>
      </c>
      <c r="T2681" s="102" t="s">
        <v>48</v>
      </c>
      <c r="U2681" s="102" t="s">
        <v>432</v>
      </c>
    </row>
    <row r="2682" spans="2:21">
      <c r="B2682" s="65">
        <v>45861</v>
      </c>
      <c r="C2682" s="102">
        <v>404</v>
      </c>
      <c r="D2682" s="66" t="s">
        <v>477</v>
      </c>
      <c r="F2682" s="102" t="s">
        <v>113</v>
      </c>
      <c r="I2682" s="66" t="s">
        <v>432</v>
      </c>
      <c r="J2682" s="103">
        <v>0.34375</v>
      </c>
      <c r="K2682" s="103"/>
      <c r="O2682" s="103">
        <v>0.34375</v>
      </c>
      <c r="S2682" s="102" t="s">
        <v>433</v>
      </c>
      <c r="T2682" s="102" t="s">
        <v>62</v>
      </c>
      <c r="U2682" s="102" t="s">
        <v>432</v>
      </c>
    </row>
    <row r="2683" spans="2:21">
      <c r="B2683" s="65">
        <v>45861</v>
      </c>
      <c r="C2683" s="102">
        <v>404</v>
      </c>
      <c r="D2683" s="66" t="s">
        <v>441</v>
      </c>
      <c r="F2683" s="102" t="s">
        <v>56</v>
      </c>
      <c r="I2683" s="66" t="s">
        <v>432</v>
      </c>
      <c r="J2683" s="103">
        <v>0.34375</v>
      </c>
      <c r="K2683" s="103"/>
      <c r="O2683" s="103">
        <v>0.34375</v>
      </c>
      <c r="S2683" s="102" t="s">
        <v>433</v>
      </c>
      <c r="T2683" s="102" t="s">
        <v>62</v>
      </c>
      <c r="U2683" s="102" t="s">
        <v>432</v>
      </c>
    </row>
    <row r="2684" spans="2:21">
      <c r="B2684" s="65">
        <v>45861</v>
      </c>
      <c r="C2684" s="102">
        <v>404</v>
      </c>
      <c r="D2684" s="66" t="s">
        <v>465</v>
      </c>
      <c r="F2684" s="102" t="s">
        <v>96</v>
      </c>
      <c r="I2684" s="66" t="s">
        <v>432</v>
      </c>
      <c r="J2684" s="103"/>
      <c r="K2684" s="103"/>
      <c r="O2684" s="103">
        <v>4.1666666666666657E-2</v>
      </c>
      <c r="P2684" s="103">
        <v>4.1666666666666657E-2</v>
      </c>
      <c r="S2684" s="102" t="s">
        <v>433</v>
      </c>
      <c r="T2684" s="102" t="s">
        <v>48</v>
      </c>
      <c r="U2684" s="102" t="s">
        <v>432</v>
      </c>
    </row>
    <row r="2685" spans="2:21">
      <c r="B2685" s="65">
        <v>45861</v>
      </c>
      <c r="C2685" s="102" t="s">
        <v>294</v>
      </c>
      <c r="D2685" s="66" t="s">
        <v>478</v>
      </c>
      <c r="F2685" s="102" t="s">
        <v>114</v>
      </c>
      <c r="I2685" s="66" t="s">
        <v>432</v>
      </c>
      <c r="J2685" s="103"/>
      <c r="K2685" s="103">
        <v>0.33333333333333331</v>
      </c>
      <c r="O2685" s="103">
        <v>0.33333333333333331</v>
      </c>
      <c r="S2685" s="102" t="s">
        <v>433</v>
      </c>
      <c r="T2685" s="102" t="s">
        <v>156</v>
      </c>
      <c r="U2685" s="102" t="s">
        <v>432</v>
      </c>
    </row>
    <row r="2686" spans="2:21">
      <c r="B2686" s="65">
        <v>45861</v>
      </c>
      <c r="C2686" s="102">
        <v>404</v>
      </c>
      <c r="D2686" s="66" t="s">
        <v>476</v>
      </c>
      <c r="F2686" s="102" t="s">
        <v>112</v>
      </c>
      <c r="I2686" s="66" t="s">
        <v>432</v>
      </c>
      <c r="J2686" s="103">
        <v>0.33333333333333331</v>
      </c>
      <c r="K2686" s="103"/>
      <c r="O2686" s="103">
        <v>0.33333333333333331</v>
      </c>
      <c r="P2686" s="103"/>
      <c r="S2686" s="102" t="s">
        <v>433</v>
      </c>
      <c r="T2686" s="102" t="s">
        <v>62</v>
      </c>
      <c r="U2686" s="102" t="s">
        <v>432</v>
      </c>
    </row>
    <row r="2687" spans="2:21">
      <c r="B2687" s="65">
        <v>45861</v>
      </c>
      <c r="C2687" s="102">
        <v>404</v>
      </c>
      <c r="D2687" s="66" t="s">
        <v>445</v>
      </c>
      <c r="F2687" s="102" t="s">
        <v>63</v>
      </c>
      <c r="I2687" s="66" t="s">
        <v>432</v>
      </c>
      <c r="J2687" s="103"/>
      <c r="K2687" s="103"/>
      <c r="O2687" s="103">
        <v>1.041666666666667E-2</v>
      </c>
      <c r="P2687" s="103">
        <v>1.041666666666667E-2</v>
      </c>
      <c r="S2687" s="102" t="s">
        <v>433</v>
      </c>
      <c r="T2687" s="102" t="s">
        <v>48</v>
      </c>
      <c r="U2687" s="102" t="s">
        <v>432</v>
      </c>
    </row>
    <row r="2688" spans="2:21">
      <c r="B2688" s="65">
        <v>45861</v>
      </c>
      <c r="C2688" s="102">
        <v>5400258095</v>
      </c>
      <c r="D2688" s="66" t="s">
        <v>451</v>
      </c>
      <c r="F2688" s="102" t="s">
        <v>72</v>
      </c>
      <c r="I2688" s="66" t="s">
        <v>432</v>
      </c>
      <c r="J2688" s="103"/>
      <c r="K2688" s="103">
        <v>8.3333333333333329E-2</v>
      </c>
      <c r="O2688" s="103">
        <v>8.3333333333333329E-2</v>
      </c>
      <c r="P2688" s="103"/>
      <c r="S2688" s="102" t="s">
        <v>433</v>
      </c>
      <c r="T2688" s="102" t="s">
        <v>290</v>
      </c>
      <c r="U2688" s="102" t="s">
        <v>432</v>
      </c>
    </row>
    <row r="2689" spans="2:21">
      <c r="B2689" s="65">
        <v>45861</v>
      </c>
      <c r="C2689" s="102">
        <v>5400258095</v>
      </c>
      <c r="D2689" s="66" t="s">
        <v>452</v>
      </c>
      <c r="F2689" s="102" t="s">
        <v>73</v>
      </c>
      <c r="I2689" s="66" t="s">
        <v>432</v>
      </c>
      <c r="J2689" s="103"/>
      <c r="K2689" s="103">
        <v>8.3333333333333329E-2</v>
      </c>
      <c r="O2689" s="103">
        <v>8.3333333333333329E-2</v>
      </c>
      <c r="P2689" s="103"/>
      <c r="S2689" s="102" t="s">
        <v>433</v>
      </c>
      <c r="T2689" s="102" t="s">
        <v>290</v>
      </c>
      <c r="U2689" s="102" t="s">
        <v>432</v>
      </c>
    </row>
    <row r="2690" spans="2:21">
      <c r="B2690" s="65">
        <v>45861</v>
      </c>
      <c r="C2690" s="102">
        <v>5400243313</v>
      </c>
      <c r="D2690" s="66" t="s">
        <v>457</v>
      </c>
      <c r="F2690" s="102" t="s">
        <v>82</v>
      </c>
      <c r="I2690" s="66" t="s">
        <v>432</v>
      </c>
      <c r="J2690" s="103"/>
      <c r="K2690" s="103">
        <v>0.27083333333333331</v>
      </c>
      <c r="N2690" s="103"/>
      <c r="O2690" s="103">
        <v>0.27083333333333331</v>
      </c>
      <c r="P2690" s="103"/>
      <c r="S2690" s="102" t="s">
        <v>433</v>
      </c>
      <c r="T2690" s="102" t="s">
        <v>145</v>
      </c>
      <c r="U2690" s="102" t="s">
        <v>432</v>
      </c>
    </row>
    <row r="2691" spans="2:21">
      <c r="B2691" s="65">
        <v>45861</v>
      </c>
      <c r="C2691" s="102">
        <v>5400243313</v>
      </c>
      <c r="D2691" s="66" t="s">
        <v>444</v>
      </c>
      <c r="F2691" s="102" t="s">
        <v>59</v>
      </c>
      <c r="I2691" s="66" t="s">
        <v>432</v>
      </c>
      <c r="J2691" s="103"/>
      <c r="K2691" s="103">
        <v>0.27083333333333331</v>
      </c>
      <c r="N2691" s="103"/>
      <c r="O2691" s="103">
        <v>0.27083333333333331</v>
      </c>
      <c r="P2691" s="103"/>
      <c r="S2691" s="102" t="s">
        <v>433</v>
      </c>
      <c r="T2691" s="102" t="s">
        <v>145</v>
      </c>
      <c r="U2691" s="102" t="s">
        <v>432</v>
      </c>
    </row>
    <row r="2692" spans="2:21">
      <c r="B2692" s="65">
        <v>45861</v>
      </c>
      <c r="C2692" s="102">
        <v>5400258563</v>
      </c>
      <c r="D2692" s="66" t="s">
        <v>434</v>
      </c>
      <c r="F2692" s="102" t="s">
        <v>43</v>
      </c>
      <c r="I2692" s="66" t="s">
        <v>432</v>
      </c>
      <c r="J2692" s="103"/>
      <c r="K2692" s="103">
        <v>0.27083333333333331</v>
      </c>
      <c r="N2692" s="103"/>
      <c r="O2692" s="103">
        <v>0.27083333333333331</v>
      </c>
      <c r="P2692" s="103"/>
      <c r="S2692" s="102" t="s">
        <v>433</v>
      </c>
      <c r="T2692" s="102" t="s">
        <v>305</v>
      </c>
      <c r="U2692" s="102" t="s">
        <v>432</v>
      </c>
    </row>
    <row r="2693" spans="2:21">
      <c r="B2693" s="65">
        <v>45861</v>
      </c>
      <c r="C2693" s="102">
        <v>5400258563</v>
      </c>
      <c r="D2693" s="66" t="s">
        <v>479</v>
      </c>
      <c r="F2693" s="102" t="s">
        <v>115</v>
      </c>
      <c r="I2693" s="66" t="s">
        <v>432</v>
      </c>
      <c r="J2693" s="103"/>
      <c r="K2693" s="103">
        <v>0.27083333333333331</v>
      </c>
      <c r="N2693" s="103"/>
      <c r="O2693" s="103">
        <v>0.27083333333333331</v>
      </c>
      <c r="P2693" s="103"/>
      <c r="S2693" s="102" t="s">
        <v>433</v>
      </c>
      <c r="T2693" s="102" t="s">
        <v>305</v>
      </c>
      <c r="U2693" s="102" t="s">
        <v>432</v>
      </c>
    </row>
    <row r="2694" spans="2:21">
      <c r="B2694" s="65">
        <v>45861</v>
      </c>
      <c r="C2694" s="102" t="s">
        <v>294</v>
      </c>
      <c r="D2694" s="66" t="s">
        <v>479</v>
      </c>
      <c r="F2694" s="102" t="s">
        <v>115</v>
      </c>
      <c r="I2694" s="66" t="s">
        <v>432</v>
      </c>
      <c r="J2694" s="103"/>
      <c r="K2694" s="103">
        <v>6.25E-2</v>
      </c>
      <c r="N2694" s="103"/>
      <c r="O2694" s="103">
        <v>6.25E-2</v>
      </c>
      <c r="P2694" s="103"/>
      <c r="S2694" s="102" t="s">
        <v>433</v>
      </c>
      <c r="T2694" s="102" t="s">
        <v>111</v>
      </c>
      <c r="U2694" s="102" t="s">
        <v>432</v>
      </c>
    </row>
    <row r="2695" spans="2:21">
      <c r="B2695" s="65">
        <v>45861</v>
      </c>
      <c r="C2695" s="102" t="s">
        <v>294</v>
      </c>
      <c r="D2695" s="66" t="s">
        <v>475</v>
      </c>
      <c r="F2695" s="102" t="s">
        <v>110</v>
      </c>
      <c r="I2695" s="66" t="s">
        <v>432</v>
      </c>
      <c r="K2695" s="103">
        <v>0.25</v>
      </c>
      <c r="N2695" s="103"/>
      <c r="O2695" s="103">
        <v>0.25</v>
      </c>
      <c r="P2695" s="103"/>
      <c r="S2695" s="102" t="s">
        <v>433</v>
      </c>
      <c r="T2695" s="102" t="s">
        <v>111</v>
      </c>
      <c r="U2695" s="102" t="s">
        <v>432</v>
      </c>
    </row>
    <row r="2696" spans="2:21">
      <c r="B2696" s="65">
        <v>45861</v>
      </c>
      <c r="C2696" s="102" t="s">
        <v>294</v>
      </c>
      <c r="D2696" s="66" t="s">
        <v>475</v>
      </c>
      <c r="F2696" s="102" t="s">
        <v>110</v>
      </c>
      <c r="I2696" s="66" t="s">
        <v>432</v>
      </c>
      <c r="K2696" s="103">
        <v>6.25E-2</v>
      </c>
      <c r="N2696" s="103"/>
      <c r="O2696" s="103">
        <v>6.25E-2</v>
      </c>
      <c r="Q2696" s="103"/>
      <c r="S2696" s="102" t="s">
        <v>433</v>
      </c>
      <c r="T2696" s="102" t="s">
        <v>111</v>
      </c>
      <c r="U2696" s="102" t="s">
        <v>432</v>
      </c>
    </row>
    <row r="2697" spans="2:21">
      <c r="B2697" s="65">
        <v>45861</v>
      </c>
      <c r="C2697" s="102">
        <v>404</v>
      </c>
      <c r="D2697" s="66" t="s">
        <v>470</v>
      </c>
      <c r="F2697" s="102" t="s">
        <v>103</v>
      </c>
      <c r="I2697" s="66" t="s">
        <v>432</v>
      </c>
      <c r="J2697" s="103">
        <v>2.0833333333333329E-2</v>
      </c>
      <c r="K2697" s="103"/>
      <c r="N2697" s="103"/>
      <c r="O2697" s="103">
        <v>2.0833333333333329E-2</v>
      </c>
      <c r="Q2697" s="103"/>
      <c r="S2697" s="102" t="s">
        <v>433</v>
      </c>
      <c r="T2697" s="102" t="s">
        <v>62</v>
      </c>
      <c r="U2697" s="102" t="s">
        <v>432</v>
      </c>
    </row>
    <row r="2698" spans="2:21">
      <c r="B2698" s="65">
        <v>45861</v>
      </c>
      <c r="C2698" s="102">
        <v>404</v>
      </c>
      <c r="D2698" s="66" t="s">
        <v>451</v>
      </c>
      <c r="F2698" s="102" t="s">
        <v>72</v>
      </c>
      <c r="I2698" s="66" t="s">
        <v>432</v>
      </c>
      <c r="J2698" s="103">
        <v>2.0833333333333329E-2</v>
      </c>
      <c r="K2698" s="103"/>
      <c r="N2698" s="103"/>
      <c r="O2698" s="103">
        <v>2.0833333333333329E-2</v>
      </c>
      <c r="Q2698" s="103"/>
      <c r="S2698" s="102" t="s">
        <v>433</v>
      </c>
      <c r="T2698" s="102" t="s">
        <v>62</v>
      </c>
      <c r="U2698" s="102" t="s">
        <v>432</v>
      </c>
    </row>
    <row r="2699" spans="2:21">
      <c r="B2699" s="65">
        <v>45861</v>
      </c>
      <c r="C2699" s="102">
        <v>404</v>
      </c>
      <c r="D2699" s="66" t="s">
        <v>496</v>
      </c>
      <c r="F2699" s="102" t="s">
        <v>309</v>
      </c>
      <c r="I2699" s="66" t="s">
        <v>432</v>
      </c>
      <c r="J2699" s="103">
        <v>4.1666666666666657E-2</v>
      </c>
      <c r="K2699" s="103"/>
      <c r="N2699" s="103"/>
      <c r="O2699" s="103">
        <v>4.1666666666666657E-2</v>
      </c>
      <c r="Q2699" s="103"/>
      <c r="S2699" s="102" t="s">
        <v>433</v>
      </c>
      <c r="T2699" s="102" t="s">
        <v>62</v>
      </c>
      <c r="U2699" s="102" t="s">
        <v>432</v>
      </c>
    </row>
    <row r="2700" spans="2:21">
      <c r="B2700" s="65">
        <v>45862</v>
      </c>
      <c r="C2700" s="102">
        <v>5400257237</v>
      </c>
      <c r="D2700" s="66" t="s">
        <v>431</v>
      </c>
      <c r="F2700" s="102" t="s">
        <v>42</v>
      </c>
      <c r="I2700" s="66" t="s">
        <v>432</v>
      </c>
      <c r="K2700" s="103">
        <v>0.25</v>
      </c>
      <c r="N2700" s="103"/>
      <c r="O2700" s="103">
        <v>0.25</v>
      </c>
      <c r="Q2700" s="103"/>
      <c r="S2700" s="102" t="s">
        <v>433</v>
      </c>
      <c r="T2700" s="102" t="s">
        <v>260</v>
      </c>
      <c r="U2700" s="102" t="s">
        <v>432</v>
      </c>
    </row>
    <row r="2701" spans="2:21">
      <c r="B2701" s="65">
        <v>45862</v>
      </c>
      <c r="C2701" s="102">
        <v>5400257237</v>
      </c>
      <c r="D2701" s="66" t="s">
        <v>469</v>
      </c>
      <c r="F2701" s="102" t="s">
        <v>102</v>
      </c>
      <c r="I2701" s="66" t="s">
        <v>432</v>
      </c>
      <c r="K2701" s="103">
        <v>0.25</v>
      </c>
      <c r="N2701" s="103"/>
      <c r="O2701" s="103">
        <v>0.25</v>
      </c>
      <c r="Q2701" s="103"/>
      <c r="S2701" s="102" t="s">
        <v>433</v>
      </c>
      <c r="T2701" s="102" t="s">
        <v>260</v>
      </c>
      <c r="U2701" s="102" t="s">
        <v>432</v>
      </c>
    </row>
    <row r="2702" spans="2:21">
      <c r="B2702" s="65">
        <v>45862</v>
      </c>
      <c r="C2702" s="102">
        <v>5400257240</v>
      </c>
      <c r="D2702" s="66" t="s">
        <v>465</v>
      </c>
      <c r="F2702" s="102" t="s">
        <v>96</v>
      </c>
      <c r="I2702" s="66" t="s">
        <v>432</v>
      </c>
      <c r="K2702" s="103">
        <v>0.23958333333333329</v>
      </c>
      <c r="N2702" s="103"/>
      <c r="O2702" s="103">
        <v>0.23958333333333329</v>
      </c>
      <c r="Q2702" s="103"/>
      <c r="S2702" s="102" t="s">
        <v>433</v>
      </c>
      <c r="T2702" s="102" t="s">
        <v>261</v>
      </c>
      <c r="U2702" s="102" t="s">
        <v>432</v>
      </c>
    </row>
    <row r="2703" spans="2:21">
      <c r="B2703" s="65">
        <v>45862</v>
      </c>
      <c r="C2703" s="102">
        <v>5400257240</v>
      </c>
      <c r="D2703" s="66" t="s">
        <v>464</v>
      </c>
      <c r="F2703" s="102" t="s">
        <v>94</v>
      </c>
      <c r="I2703" s="66" t="s">
        <v>432</v>
      </c>
      <c r="K2703" s="103">
        <v>0.25</v>
      </c>
      <c r="N2703" s="103"/>
      <c r="O2703" s="103">
        <v>0.25</v>
      </c>
      <c r="Q2703" s="103"/>
      <c r="S2703" s="102" t="s">
        <v>433</v>
      </c>
      <c r="T2703" s="102" t="s">
        <v>261</v>
      </c>
      <c r="U2703" s="102" t="s">
        <v>432</v>
      </c>
    </row>
    <row r="2704" spans="2:21">
      <c r="B2704" s="65">
        <v>45862</v>
      </c>
      <c r="C2704" s="102">
        <v>5400257235</v>
      </c>
      <c r="D2704" s="66" t="s">
        <v>467</v>
      </c>
      <c r="F2704" s="102" t="s">
        <v>99</v>
      </c>
      <c r="I2704" s="66" t="s">
        <v>432</v>
      </c>
      <c r="K2704" s="103">
        <v>0.25</v>
      </c>
      <c r="N2704" s="103"/>
      <c r="O2704" s="103">
        <v>0.25</v>
      </c>
      <c r="Q2704" s="103"/>
      <c r="S2704" s="102" t="s">
        <v>433</v>
      </c>
      <c r="T2704" s="102" t="s">
        <v>262</v>
      </c>
      <c r="U2704" s="102" t="s">
        <v>432</v>
      </c>
    </row>
    <row r="2705" spans="2:21">
      <c r="B2705" s="65">
        <v>45862</v>
      </c>
      <c r="C2705" s="102">
        <v>5400257235</v>
      </c>
      <c r="D2705" s="66" t="s">
        <v>470</v>
      </c>
      <c r="F2705" s="102" t="s">
        <v>103</v>
      </c>
      <c r="I2705" s="66" t="s">
        <v>432</v>
      </c>
      <c r="K2705" s="103">
        <v>0.25</v>
      </c>
      <c r="N2705" s="103"/>
      <c r="O2705" s="103">
        <v>0.25</v>
      </c>
      <c r="Q2705" s="103"/>
      <c r="S2705" s="102" t="s">
        <v>433</v>
      </c>
      <c r="T2705" s="102" t="s">
        <v>262</v>
      </c>
      <c r="U2705" s="102" t="s">
        <v>432</v>
      </c>
    </row>
    <row r="2706" spans="2:21">
      <c r="B2706" s="65">
        <v>45862</v>
      </c>
      <c r="C2706" s="102">
        <v>5400257237</v>
      </c>
      <c r="D2706" s="66" t="s">
        <v>471</v>
      </c>
      <c r="F2706" s="102" t="s">
        <v>105</v>
      </c>
      <c r="I2706" s="66" t="s">
        <v>432</v>
      </c>
      <c r="K2706" s="103">
        <v>0.33333333333333331</v>
      </c>
      <c r="N2706" s="103"/>
      <c r="O2706" s="103">
        <v>0.33333333333333331</v>
      </c>
      <c r="P2706" s="103"/>
      <c r="S2706" s="102" t="s">
        <v>433</v>
      </c>
      <c r="T2706" s="102" t="s">
        <v>260</v>
      </c>
      <c r="U2706" s="102" t="s">
        <v>432</v>
      </c>
    </row>
    <row r="2707" spans="2:21">
      <c r="B2707" s="65">
        <v>45862</v>
      </c>
      <c r="C2707" s="102">
        <v>5400257237</v>
      </c>
      <c r="D2707" s="66" t="s">
        <v>492</v>
      </c>
      <c r="F2707" s="102" t="s">
        <v>264</v>
      </c>
      <c r="I2707" s="66" t="s">
        <v>432</v>
      </c>
      <c r="K2707" s="103">
        <v>0.33333333333333331</v>
      </c>
      <c r="N2707" s="103"/>
      <c r="O2707" s="103">
        <v>0.33333333333333331</v>
      </c>
      <c r="P2707" s="103"/>
      <c r="S2707" s="102" t="s">
        <v>433</v>
      </c>
      <c r="T2707" s="102" t="s">
        <v>260</v>
      </c>
      <c r="U2707" s="102" t="s">
        <v>432</v>
      </c>
    </row>
    <row r="2708" spans="2:21">
      <c r="B2708" s="65">
        <v>45862</v>
      </c>
      <c r="C2708" s="102">
        <v>5400257401</v>
      </c>
      <c r="D2708" s="66" t="s">
        <v>490</v>
      </c>
      <c r="F2708" s="102" t="s">
        <v>131</v>
      </c>
      <c r="I2708" s="66" t="s">
        <v>432</v>
      </c>
      <c r="K2708" s="103">
        <v>0.125</v>
      </c>
      <c r="N2708" s="103"/>
      <c r="O2708" s="103">
        <v>0.125</v>
      </c>
      <c r="P2708" s="103"/>
      <c r="S2708" s="102" t="s">
        <v>433</v>
      </c>
      <c r="T2708" s="102" t="s">
        <v>252</v>
      </c>
      <c r="U2708" s="102" t="s">
        <v>432</v>
      </c>
    </row>
    <row r="2709" spans="2:21">
      <c r="B2709" s="65">
        <v>45862</v>
      </c>
      <c r="C2709" s="102">
        <v>5400257401</v>
      </c>
      <c r="D2709" s="66" t="s">
        <v>497</v>
      </c>
      <c r="F2709" s="102" t="s">
        <v>322</v>
      </c>
      <c r="I2709" s="66" t="s">
        <v>432</v>
      </c>
      <c r="K2709" s="103">
        <v>0.125</v>
      </c>
      <c r="N2709" s="103"/>
      <c r="O2709" s="103">
        <v>0.125</v>
      </c>
      <c r="P2709" s="103"/>
      <c r="S2709" s="102" t="s">
        <v>433</v>
      </c>
      <c r="T2709" s="102" t="s">
        <v>252</v>
      </c>
      <c r="U2709" s="102" t="s">
        <v>432</v>
      </c>
    </row>
    <row r="2710" spans="2:21">
      <c r="B2710" s="65">
        <v>45862</v>
      </c>
      <c r="C2710" s="102">
        <v>5400257240</v>
      </c>
      <c r="D2710" s="66" t="s">
        <v>468</v>
      </c>
      <c r="F2710" s="102" t="s">
        <v>100</v>
      </c>
      <c r="I2710" s="66" t="s">
        <v>432</v>
      </c>
      <c r="J2710" s="103"/>
      <c r="K2710" s="103">
        <v>0.16666666666666671</v>
      </c>
      <c r="O2710" s="103">
        <v>0.16666666666666671</v>
      </c>
      <c r="P2710" s="103"/>
      <c r="S2710" s="102" t="s">
        <v>433</v>
      </c>
      <c r="T2710" s="102" t="s">
        <v>261</v>
      </c>
      <c r="U2710" s="102" t="s">
        <v>432</v>
      </c>
    </row>
    <row r="2711" spans="2:21">
      <c r="B2711" s="65">
        <v>45862</v>
      </c>
      <c r="C2711" s="102">
        <v>5400257240</v>
      </c>
      <c r="D2711" s="66" t="s">
        <v>472</v>
      </c>
      <c r="F2711" s="102" t="s">
        <v>107</v>
      </c>
      <c r="I2711" s="66" t="s">
        <v>432</v>
      </c>
      <c r="J2711" s="103"/>
      <c r="K2711" s="103">
        <v>0.16666666666666671</v>
      </c>
      <c r="O2711" s="103">
        <v>0.16666666666666671</v>
      </c>
      <c r="P2711" s="103"/>
      <c r="S2711" s="102" t="s">
        <v>433</v>
      </c>
      <c r="T2711" s="102" t="s">
        <v>261</v>
      </c>
      <c r="U2711" s="102" t="s">
        <v>432</v>
      </c>
    </row>
    <row r="2712" spans="2:21">
      <c r="B2712" s="65">
        <v>45862</v>
      </c>
      <c r="C2712" s="102">
        <v>5400257235</v>
      </c>
      <c r="D2712" s="66" t="s">
        <v>431</v>
      </c>
      <c r="F2712" s="102" t="s">
        <v>42</v>
      </c>
      <c r="I2712" s="66" t="s">
        <v>432</v>
      </c>
      <c r="J2712" s="103"/>
      <c r="K2712" s="103">
        <v>8.3333333333333329E-2</v>
      </c>
      <c r="O2712" s="103">
        <v>8.3333333333333329E-2</v>
      </c>
      <c r="P2712" s="103"/>
      <c r="S2712" s="102" t="s">
        <v>433</v>
      </c>
      <c r="T2712" s="102" t="s">
        <v>262</v>
      </c>
      <c r="U2712" s="102" t="s">
        <v>432</v>
      </c>
    </row>
    <row r="2713" spans="2:21">
      <c r="B2713" s="65">
        <v>45862</v>
      </c>
      <c r="C2713" s="102">
        <v>5400257235</v>
      </c>
      <c r="D2713" s="66" t="s">
        <v>469</v>
      </c>
      <c r="F2713" s="102" t="s">
        <v>102</v>
      </c>
      <c r="I2713" s="66" t="s">
        <v>432</v>
      </c>
      <c r="J2713" s="103"/>
      <c r="K2713" s="103">
        <v>8.3333333333333329E-2</v>
      </c>
      <c r="O2713" s="103">
        <v>8.3333333333333329E-2</v>
      </c>
      <c r="P2713" s="103"/>
      <c r="S2713" s="102" t="s">
        <v>433</v>
      </c>
      <c r="T2713" s="102" t="s">
        <v>262</v>
      </c>
      <c r="U2713" s="102" t="s">
        <v>432</v>
      </c>
    </row>
    <row r="2714" spans="2:21">
      <c r="B2714" s="65">
        <v>45862</v>
      </c>
      <c r="C2714" s="102">
        <v>5400257240</v>
      </c>
      <c r="D2714" s="66" t="s">
        <v>468</v>
      </c>
      <c r="F2714" s="102" t="s">
        <v>100</v>
      </c>
      <c r="I2714" s="66" t="s">
        <v>432</v>
      </c>
      <c r="J2714" s="103"/>
      <c r="K2714" s="103">
        <v>8.3333333333333329E-2</v>
      </c>
      <c r="O2714" s="103">
        <v>8.3333333333333329E-2</v>
      </c>
      <c r="P2714" s="103"/>
      <c r="S2714" s="102" t="s">
        <v>433</v>
      </c>
      <c r="T2714" s="102" t="s">
        <v>261</v>
      </c>
      <c r="U2714" s="102" t="s">
        <v>432</v>
      </c>
    </row>
    <row r="2715" spans="2:21">
      <c r="B2715" s="65">
        <v>45862</v>
      </c>
      <c r="C2715" s="102">
        <v>5400257240</v>
      </c>
      <c r="D2715" s="66" t="s">
        <v>465</v>
      </c>
      <c r="F2715" s="102" t="s">
        <v>96</v>
      </c>
      <c r="I2715" s="66" t="s">
        <v>432</v>
      </c>
      <c r="J2715" s="103"/>
      <c r="K2715" s="103">
        <v>8.3333333333333329E-2</v>
      </c>
      <c r="O2715" s="103">
        <v>8.3333333333333329E-2</v>
      </c>
      <c r="P2715" s="103"/>
      <c r="S2715" s="102" t="s">
        <v>433</v>
      </c>
      <c r="T2715" s="102" t="s">
        <v>261</v>
      </c>
      <c r="U2715" s="102" t="s">
        <v>432</v>
      </c>
    </row>
    <row r="2716" spans="2:21">
      <c r="B2716" s="65">
        <v>45862</v>
      </c>
      <c r="C2716" s="102">
        <v>5400257749</v>
      </c>
      <c r="D2716" s="66" t="s">
        <v>451</v>
      </c>
      <c r="F2716" s="102" t="s">
        <v>72</v>
      </c>
      <c r="I2716" s="66" t="s">
        <v>432</v>
      </c>
      <c r="J2716" s="103"/>
      <c r="K2716" s="103">
        <v>4.1666666666666657E-2</v>
      </c>
      <c r="O2716" s="103">
        <v>4.1666666666666657E-2</v>
      </c>
      <c r="P2716" s="103"/>
      <c r="S2716" s="102" t="s">
        <v>433</v>
      </c>
      <c r="T2716" s="102" t="s">
        <v>325</v>
      </c>
      <c r="U2716" s="102" t="s">
        <v>432</v>
      </c>
    </row>
    <row r="2717" spans="2:21">
      <c r="B2717" s="65">
        <v>45862</v>
      </c>
      <c r="C2717" s="102">
        <v>5400257749</v>
      </c>
      <c r="D2717" s="66" t="s">
        <v>476</v>
      </c>
      <c r="F2717" s="102" t="s">
        <v>112</v>
      </c>
      <c r="I2717" s="66" t="s">
        <v>432</v>
      </c>
      <c r="J2717" s="103"/>
      <c r="K2717" s="103">
        <v>4.1666666666666657E-2</v>
      </c>
      <c r="O2717" s="103">
        <v>4.1666666666666657E-2</v>
      </c>
      <c r="P2717" s="103"/>
      <c r="S2717" s="102" t="s">
        <v>433</v>
      </c>
      <c r="T2717" s="102" t="s">
        <v>325</v>
      </c>
      <c r="U2717" s="102" t="s">
        <v>432</v>
      </c>
    </row>
    <row r="2718" spans="2:21">
      <c r="B2718" s="65">
        <v>45862</v>
      </c>
      <c r="C2718" s="102">
        <v>5400258095</v>
      </c>
      <c r="D2718" s="66" t="s">
        <v>451</v>
      </c>
      <c r="F2718" s="102" t="s">
        <v>72</v>
      </c>
      <c r="I2718" s="66" t="s">
        <v>432</v>
      </c>
      <c r="J2718" s="103"/>
      <c r="K2718" s="103">
        <v>0.29166666666666669</v>
      </c>
      <c r="O2718" s="103">
        <v>0.29166666666666669</v>
      </c>
      <c r="P2718" s="103"/>
      <c r="S2718" s="102" t="s">
        <v>433</v>
      </c>
      <c r="T2718" s="102" t="s">
        <v>290</v>
      </c>
      <c r="U2718" s="102" t="s">
        <v>432</v>
      </c>
    </row>
    <row r="2719" spans="2:21">
      <c r="B2719" s="65">
        <v>45862</v>
      </c>
      <c r="C2719" s="102">
        <v>5400258095</v>
      </c>
      <c r="D2719" s="66" t="s">
        <v>487</v>
      </c>
      <c r="F2719" s="102" t="s">
        <v>162</v>
      </c>
      <c r="I2719" s="66" t="s">
        <v>432</v>
      </c>
      <c r="J2719" s="103"/>
      <c r="K2719" s="103">
        <v>0.33333333333333331</v>
      </c>
      <c r="O2719" s="103">
        <v>0.33333333333333331</v>
      </c>
      <c r="P2719" s="103"/>
      <c r="S2719" s="102" t="s">
        <v>433</v>
      </c>
      <c r="T2719" s="102" t="s">
        <v>290</v>
      </c>
      <c r="U2719" s="102" t="s">
        <v>432</v>
      </c>
    </row>
    <row r="2720" spans="2:21">
      <c r="B2720" s="65">
        <v>45862</v>
      </c>
      <c r="C2720" s="102">
        <v>5400258095</v>
      </c>
      <c r="D2720" s="66" t="s">
        <v>496</v>
      </c>
      <c r="F2720" s="102" t="s">
        <v>309</v>
      </c>
      <c r="I2720" s="66" t="s">
        <v>432</v>
      </c>
      <c r="J2720" s="103"/>
      <c r="K2720" s="103">
        <v>0.33333333333333331</v>
      </c>
      <c r="O2720" s="103">
        <v>0.33333333333333331</v>
      </c>
      <c r="P2720" s="103"/>
      <c r="S2720" s="102" t="s">
        <v>433</v>
      </c>
      <c r="T2720" s="102" t="s">
        <v>290</v>
      </c>
      <c r="U2720" s="102" t="s">
        <v>432</v>
      </c>
    </row>
    <row r="2721" spans="2:21">
      <c r="B2721" s="65">
        <v>45862</v>
      </c>
      <c r="C2721" s="102">
        <v>5400256987</v>
      </c>
      <c r="D2721" s="66" t="s">
        <v>442</v>
      </c>
      <c r="F2721" s="102" t="s">
        <v>57</v>
      </c>
      <c r="I2721" s="66" t="s">
        <v>432</v>
      </c>
      <c r="J2721" s="103"/>
      <c r="K2721" s="103">
        <v>4.1666666666666657E-2</v>
      </c>
      <c r="O2721" s="103">
        <v>4.1666666666666657E-2</v>
      </c>
      <c r="P2721" s="103"/>
      <c r="S2721" s="102" t="s">
        <v>433</v>
      </c>
      <c r="T2721" s="102" t="s">
        <v>285</v>
      </c>
      <c r="U2721" s="102" t="s">
        <v>432</v>
      </c>
    </row>
    <row r="2722" spans="2:21">
      <c r="B2722" s="65">
        <v>45862</v>
      </c>
      <c r="C2722" s="102">
        <v>5400256987</v>
      </c>
      <c r="D2722" s="66" t="s">
        <v>485</v>
      </c>
      <c r="F2722" s="102" t="s">
        <v>155</v>
      </c>
      <c r="I2722" s="66" t="s">
        <v>432</v>
      </c>
      <c r="J2722" s="103"/>
      <c r="K2722" s="103">
        <v>4.1666666666666657E-2</v>
      </c>
      <c r="O2722" s="103">
        <v>4.1666666666666657E-2</v>
      </c>
      <c r="P2722" s="103"/>
      <c r="S2722" s="102" t="s">
        <v>433</v>
      </c>
      <c r="T2722" s="102" t="s">
        <v>285</v>
      </c>
      <c r="U2722" s="102" t="s">
        <v>432</v>
      </c>
    </row>
    <row r="2723" spans="2:21">
      <c r="B2723" s="65">
        <v>45862</v>
      </c>
      <c r="C2723" s="102">
        <v>5400256987</v>
      </c>
      <c r="D2723" s="66" t="s">
        <v>454</v>
      </c>
      <c r="F2723" s="102" t="s">
        <v>77</v>
      </c>
      <c r="I2723" s="66" t="s">
        <v>432</v>
      </c>
      <c r="J2723" s="103"/>
      <c r="K2723" s="103">
        <v>0.33333333333333331</v>
      </c>
      <c r="O2723" s="103">
        <v>0.33333333333333331</v>
      </c>
      <c r="P2723" s="103"/>
      <c r="S2723" s="102" t="s">
        <v>433</v>
      </c>
      <c r="T2723" s="102" t="s">
        <v>285</v>
      </c>
      <c r="U2723" s="102" t="s">
        <v>432</v>
      </c>
    </row>
    <row r="2724" spans="2:21">
      <c r="B2724" s="65">
        <v>45862</v>
      </c>
      <c r="C2724" s="102">
        <v>5400256987</v>
      </c>
      <c r="D2724" s="66" t="s">
        <v>455</v>
      </c>
      <c r="F2724" s="102" t="s">
        <v>78</v>
      </c>
      <c r="I2724" s="66" t="s">
        <v>432</v>
      </c>
      <c r="J2724" s="103"/>
      <c r="K2724" s="103">
        <v>0.33333333333333331</v>
      </c>
      <c r="O2724" s="103">
        <v>0.33333333333333331</v>
      </c>
      <c r="P2724" s="103"/>
      <c r="S2724" s="102" t="s">
        <v>433</v>
      </c>
      <c r="T2724" s="102" t="s">
        <v>285</v>
      </c>
      <c r="U2724" s="102" t="s">
        <v>432</v>
      </c>
    </row>
    <row r="2725" spans="2:21">
      <c r="B2725" s="65">
        <v>45862</v>
      </c>
      <c r="C2725" s="102">
        <v>5400258561</v>
      </c>
      <c r="D2725" s="66" t="s">
        <v>453</v>
      </c>
      <c r="F2725" s="102" t="s">
        <v>75</v>
      </c>
      <c r="I2725" s="66" t="s">
        <v>432</v>
      </c>
      <c r="J2725" s="103"/>
      <c r="K2725" s="103">
        <v>0.33333333333333331</v>
      </c>
      <c r="O2725" s="103">
        <v>0.33333333333333331</v>
      </c>
      <c r="P2725" s="103"/>
      <c r="S2725" s="102" t="s">
        <v>433</v>
      </c>
      <c r="T2725" s="102" t="s">
        <v>328</v>
      </c>
      <c r="U2725" s="102" t="s">
        <v>432</v>
      </c>
    </row>
    <row r="2726" spans="2:21">
      <c r="B2726" s="65">
        <v>45862</v>
      </c>
      <c r="C2726" s="102">
        <v>5400258561</v>
      </c>
      <c r="D2726" s="66" t="s">
        <v>461</v>
      </c>
      <c r="F2726" s="102" t="s">
        <v>88</v>
      </c>
      <c r="I2726" s="66" t="s">
        <v>432</v>
      </c>
      <c r="J2726" s="103"/>
      <c r="K2726" s="103">
        <v>0.33333333333333331</v>
      </c>
      <c r="O2726" s="103">
        <v>0.33333333333333331</v>
      </c>
      <c r="P2726" s="103"/>
      <c r="S2726" s="102" t="s">
        <v>433</v>
      </c>
      <c r="T2726" s="102" t="s">
        <v>328</v>
      </c>
      <c r="U2726" s="102" t="s">
        <v>432</v>
      </c>
    </row>
    <row r="2727" spans="2:21">
      <c r="B2727" s="65">
        <v>45862</v>
      </c>
      <c r="C2727" s="102">
        <v>5400261041</v>
      </c>
      <c r="D2727" s="66" t="s">
        <v>462</v>
      </c>
      <c r="F2727" s="102" t="s">
        <v>89</v>
      </c>
      <c r="I2727" s="66" t="s">
        <v>432</v>
      </c>
      <c r="J2727" s="103"/>
      <c r="K2727" s="103">
        <v>0.25</v>
      </c>
      <c r="O2727" s="103">
        <v>0.25</v>
      </c>
      <c r="Q2727" s="103"/>
      <c r="S2727" s="102" t="s">
        <v>433</v>
      </c>
      <c r="T2727" s="102" t="s">
        <v>257</v>
      </c>
      <c r="U2727" s="102" t="s">
        <v>432</v>
      </c>
    </row>
    <row r="2728" spans="2:21">
      <c r="B2728" s="65">
        <v>45862</v>
      </c>
      <c r="C2728" s="102">
        <v>5400257239</v>
      </c>
      <c r="D2728" s="66" t="s">
        <v>445</v>
      </c>
      <c r="F2728" s="102" t="s">
        <v>63</v>
      </c>
      <c r="I2728" s="66" t="s">
        <v>432</v>
      </c>
      <c r="J2728" s="103"/>
      <c r="K2728" s="103">
        <v>5.2083333333333343E-2</v>
      </c>
      <c r="O2728" s="103">
        <v>5.2083333333333343E-2</v>
      </c>
      <c r="Q2728" s="103"/>
      <c r="S2728" s="102" t="s">
        <v>433</v>
      </c>
      <c r="T2728" s="102" t="s">
        <v>258</v>
      </c>
      <c r="U2728" s="102" t="s">
        <v>432</v>
      </c>
    </row>
    <row r="2729" spans="2:21">
      <c r="B2729" s="65">
        <v>45862</v>
      </c>
      <c r="C2729" s="102">
        <v>5400257239</v>
      </c>
      <c r="D2729" s="66" t="s">
        <v>437</v>
      </c>
      <c r="F2729" s="102" t="s">
        <v>51</v>
      </c>
      <c r="I2729" s="66" t="s">
        <v>432</v>
      </c>
      <c r="J2729" s="103"/>
      <c r="K2729" s="103">
        <v>5.2083333333333343E-2</v>
      </c>
      <c r="O2729" s="103">
        <v>5.2083333333333343E-2</v>
      </c>
      <c r="Q2729" s="103"/>
      <c r="S2729" s="102" t="s">
        <v>433</v>
      </c>
      <c r="T2729" s="102" t="s">
        <v>258</v>
      </c>
      <c r="U2729" s="102" t="s">
        <v>432</v>
      </c>
    </row>
    <row r="2730" spans="2:21">
      <c r="B2730" s="65">
        <v>45862</v>
      </c>
      <c r="C2730" s="102">
        <v>5400257239</v>
      </c>
      <c r="D2730" s="66" t="s">
        <v>445</v>
      </c>
      <c r="F2730" s="102" t="s">
        <v>63</v>
      </c>
      <c r="I2730" s="66" t="s">
        <v>432</v>
      </c>
      <c r="J2730" s="103"/>
      <c r="K2730" s="103">
        <v>0.1145833333333333</v>
      </c>
      <c r="O2730" s="103">
        <v>0.1145833333333333</v>
      </c>
      <c r="Q2730" s="103"/>
      <c r="S2730" s="102" t="s">
        <v>433</v>
      </c>
      <c r="T2730" s="102" t="s">
        <v>258</v>
      </c>
      <c r="U2730" s="102" t="s">
        <v>432</v>
      </c>
    </row>
    <row r="2731" spans="2:21">
      <c r="B2731" s="65">
        <v>45862</v>
      </c>
      <c r="C2731" s="102">
        <v>5400257239</v>
      </c>
      <c r="D2731" s="66" t="s">
        <v>446</v>
      </c>
      <c r="F2731" s="102" t="s">
        <v>64</v>
      </c>
      <c r="I2731" s="66" t="s">
        <v>432</v>
      </c>
      <c r="J2731" s="103"/>
      <c r="K2731" s="103">
        <v>0.1145833333333333</v>
      </c>
      <c r="O2731" s="103">
        <v>0.1145833333333333</v>
      </c>
      <c r="Q2731" s="103"/>
      <c r="S2731" s="102" t="s">
        <v>433</v>
      </c>
      <c r="T2731" s="102" t="s">
        <v>258</v>
      </c>
      <c r="U2731" s="102" t="s">
        <v>432</v>
      </c>
    </row>
    <row r="2732" spans="2:21">
      <c r="B2732" s="65">
        <v>45862</v>
      </c>
      <c r="C2732" s="102">
        <v>5400257896</v>
      </c>
      <c r="D2732" s="66" t="s">
        <v>445</v>
      </c>
      <c r="F2732" s="102" t="s">
        <v>63</v>
      </c>
      <c r="I2732" s="66" t="s">
        <v>432</v>
      </c>
      <c r="J2732" s="103"/>
      <c r="K2732" s="103">
        <v>8.3333333333333329E-2</v>
      </c>
      <c r="O2732" s="103">
        <v>8.3333333333333329E-2</v>
      </c>
      <c r="S2732" s="102" t="s">
        <v>433</v>
      </c>
      <c r="T2732" s="102" t="s">
        <v>329</v>
      </c>
      <c r="U2732" s="102" t="s">
        <v>432</v>
      </c>
    </row>
    <row r="2733" spans="2:21">
      <c r="B2733" s="65">
        <v>45862</v>
      </c>
      <c r="C2733" s="102">
        <v>5400257896</v>
      </c>
      <c r="D2733" s="66" t="s">
        <v>446</v>
      </c>
      <c r="F2733" s="102" t="s">
        <v>64</v>
      </c>
      <c r="I2733" s="66" t="s">
        <v>432</v>
      </c>
      <c r="J2733" s="103"/>
      <c r="K2733" s="103">
        <v>8.3333333333333329E-2</v>
      </c>
      <c r="O2733" s="103">
        <v>8.3333333333333329E-2</v>
      </c>
      <c r="S2733" s="102" t="s">
        <v>433</v>
      </c>
      <c r="T2733" s="102" t="s">
        <v>329</v>
      </c>
      <c r="U2733" s="102" t="s">
        <v>432</v>
      </c>
    </row>
    <row r="2734" spans="2:21">
      <c r="B2734" s="65">
        <v>45862</v>
      </c>
      <c r="C2734" s="102">
        <v>5400257896</v>
      </c>
      <c r="D2734" s="66" t="s">
        <v>445</v>
      </c>
      <c r="F2734" s="102" t="s">
        <v>63</v>
      </c>
      <c r="I2734" s="66" t="s">
        <v>432</v>
      </c>
      <c r="J2734" s="103"/>
      <c r="K2734" s="103">
        <v>8.3333333333333329E-2</v>
      </c>
      <c r="O2734" s="103">
        <v>8.3333333333333329E-2</v>
      </c>
      <c r="S2734" s="102" t="s">
        <v>433</v>
      </c>
      <c r="T2734" s="102" t="s">
        <v>329</v>
      </c>
      <c r="U2734" s="102" t="s">
        <v>432</v>
      </c>
    </row>
    <row r="2735" spans="2:21">
      <c r="B2735" s="65">
        <v>45862</v>
      </c>
      <c r="C2735" s="102">
        <v>5400257896</v>
      </c>
      <c r="D2735" s="66" t="s">
        <v>485</v>
      </c>
      <c r="F2735" s="102" t="s">
        <v>155</v>
      </c>
      <c r="I2735" s="66" t="s">
        <v>432</v>
      </c>
      <c r="J2735" s="103"/>
      <c r="K2735" s="103">
        <v>8.3333333333333329E-2</v>
      </c>
      <c r="O2735" s="103">
        <v>8.3333333333333329E-2</v>
      </c>
      <c r="S2735" s="102" t="s">
        <v>433</v>
      </c>
      <c r="T2735" s="102" t="s">
        <v>329</v>
      </c>
      <c r="U2735" s="102" t="s">
        <v>432</v>
      </c>
    </row>
    <row r="2736" spans="2:21">
      <c r="B2736" s="65">
        <v>45862</v>
      </c>
      <c r="C2736" s="102">
        <v>5400257677</v>
      </c>
      <c r="D2736" s="66" t="s">
        <v>437</v>
      </c>
      <c r="F2736" s="102" t="s">
        <v>51</v>
      </c>
      <c r="I2736" s="66" t="s">
        <v>432</v>
      </c>
      <c r="J2736" s="103"/>
      <c r="K2736" s="103">
        <v>8.3333333333333329E-2</v>
      </c>
      <c r="O2736" s="103">
        <v>8.3333333333333329E-2</v>
      </c>
      <c r="S2736" s="102" t="s">
        <v>433</v>
      </c>
      <c r="T2736" s="102" t="s">
        <v>304</v>
      </c>
      <c r="U2736" s="102" t="s">
        <v>432</v>
      </c>
    </row>
    <row r="2737" spans="2:21">
      <c r="B2737" s="65">
        <v>45862</v>
      </c>
      <c r="C2737" s="102">
        <v>5400257677</v>
      </c>
      <c r="D2737" s="66" t="s">
        <v>476</v>
      </c>
      <c r="F2737" s="102" t="s">
        <v>112</v>
      </c>
      <c r="I2737" s="66" t="s">
        <v>432</v>
      </c>
      <c r="J2737" s="103"/>
      <c r="K2737" s="103">
        <v>8.3333333333333329E-2</v>
      </c>
      <c r="O2737" s="103">
        <v>8.3333333333333329E-2</v>
      </c>
      <c r="S2737" s="102" t="s">
        <v>433</v>
      </c>
      <c r="T2737" s="102" t="s">
        <v>304</v>
      </c>
      <c r="U2737" s="102" t="s">
        <v>432</v>
      </c>
    </row>
    <row r="2738" spans="2:21">
      <c r="B2738" s="65">
        <v>45862</v>
      </c>
      <c r="C2738" s="102">
        <v>5400251870</v>
      </c>
      <c r="D2738" s="66" t="s">
        <v>442</v>
      </c>
      <c r="F2738" s="102" t="s">
        <v>57</v>
      </c>
      <c r="I2738" s="66" t="s">
        <v>432</v>
      </c>
      <c r="J2738" s="103"/>
      <c r="K2738" s="103">
        <v>0.20833333333333329</v>
      </c>
      <c r="O2738" s="103">
        <v>0.20833333333333329</v>
      </c>
      <c r="S2738" s="102" t="s">
        <v>433</v>
      </c>
      <c r="T2738" s="102" t="s">
        <v>283</v>
      </c>
      <c r="U2738" s="102" t="s">
        <v>432</v>
      </c>
    </row>
    <row r="2739" spans="2:21">
      <c r="B2739" s="65">
        <v>45862</v>
      </c>
      <c r="C2739" s="102">
        <v>5400251870</v>
      </c>
      <c r="D2739" s="66" t="s">
        <v>485</v>
      </c>
      <c r="F2739" s="102" t="s">
        <v>155</v>
      </c>
      <c r="I2739" s="66" t="s">
        <v>432</v>
      </c>
      <c r="J2739" s="103"/>
      <c r="K2739" s="103">
        <v>0.20833333333333329</v>
      </c>
      <c r="O2739" s="103">
        <v>0.20833333333333329</v>
      </c>
      <c r="S2739" s="102" t="s">
        <v>433</v>
      </c>
      <c r="T2739" s="102" t="s">
        <v>283</v>
      </c>
      <c r="U2739" s="102" t="s">
        <v>432</v>
      </c>
    </row>
    <row r="2740" spans="2:21">
      <c r="B2740" s="65">
        <v>45862</v>
      </c>
      <c r="C2740" s="102">
        <v>5400243313</v>
      </c>
      <c r="D2740" s="66" t="s">
        <v>457</v>
      </c>
      <c r="F2740" s="102" t="s">
        <v>82</v>
      </c>
      <c r="I2740" s="66" t="s">
        <v>432</v>
      </c>
      <c r="J2740" s="103"/>
      <c r="K2740" s="103">
        <v>0.25</v>
      </c>
      <c r="O2740" s="103">
        <v>0.25</v>
      </c>
      <c r="S2740" s="102" t="s">
        <v>433</v>
      </c>
      <c r="T2740" s="102" t="s">
        <v>145</v>
      </c>
      <c r="U2740" s="102" t="s">
        <v>432</v>
      </c>
    </row>
    <row r="2741" spans="2:21">
      <c r="B2741" s="65">
        <v>45862</v>
      </c>
      <c r="C2741" s="102">
        <v>5400243313</v>
      </c>
      <c r="D2741" s="66" t="s">
        <v>444</v>
      </c>
      <c r="F2741" s="102" t="s">
        <v>59</v>
      </c>
      <c r="I2741" s="66" t="s">
        <v>432</v>
      </c>
      <c r="J2741" s="103"/>
      <c r="K2741" s="103">
        <v>0.25</v>
      </c>
      <c r="O2741" s="103">
        <v>0.25</v>
      </c>
      <c r="S2741" s="102" t="s">
        <v>433</v>
      </c>
      <c r="T2741" s="102" t="s">
        <v>145</v>
      </c>
      <c r="U2741" s="102" t="s">
        <v>432</v>
      </c>
    </row>
    <row r="2742" spans="2:21">
      <c r="B2742" s="65">
        <v>45862</v>
      </c>
      <c r="C2742" s="102">
        <v>5400258563</v>
      </c>
      <c r="D2742" s="66" t="s">
        <v>434</v>
      </c>
      <c r="F2742" s="102" t="s">
        <v>43</v>
      </c>
      <c r="I2742" s="66" t="s">
        <v>432</v>
      </c>
      <c r="J2742" s="103"/>
      <c r="K2742" s="103">
        <v>0.25</v>
      </c>
      <c r="O2742" s="103">
        <v>0.25</v>
      </c>
      <c r="S2742" s="102" t="s">
        <v>433</v>
      </c>
      <c r="T2742" s="102" t="s">
        <v>305</v>
      </c>
      <c r="U2742" s="102" t="s">
        <v>432</v>
      </c>
    </row>
    <row r="2743" spans="2:21">
      <c r="B2743" s="65">
        <v>45862</v>
      </c>
      <c r="C2743" s="102">
        <v>5400258563</v>
      </c>
      <c r="D2743" s="66" t="s">
        <v>438</v>
      </c>
      <c r="F2743" s="102" t="s">
        <v>52</v>
      </c>
      <c r="I2743" s="66" t="s">
        <v>432</v>
      </c>
      <c r="J2743" s="103"/>
      <c r="K2743" s="103">
        <v>0.25</v>
      </c>
      <c r="O2743" s="103">
        <v>0.25</v>
      </c>
      <c r="S2743" s="102" t="s">
        <v>433</v>
      </c>
      <c r="T2743" s="102" t="s">
        <v>305</v>
      </c>
      <c r="U2743" s="102" t="s">
        <v>432</v>
      </c>
    </row>
    <row r="2744" spans="2:21">
      <c r="B2744" s="65">
        <v>45862</v>
      </c>
      <c r="C2744" s="102">
        <v>5400257236</v>
      </c>
      <c r="D2744" s="66" t="s">
        <v>479</v>
      </c>
      <c r="F2744" s="102" t="s">
        <v>115</v>
      </c>
      <c r="I2744" s="66" t="s">
        <v>432</v>
      </c>
      <c r="J2744" s="103"/>
      <c r="K2744" s="103">
        <v>0.33333333333333331</v>
      </c>
      <c r="O2744" s="103">
        <v>0.33333333333333331</v>
      </c>
      <c r="P2744" s="103"/>
      <c r="S2744" s="102" t="s">
        <v>433</v>
      </c>
      <c r="T2744" s="102" t="s">
        <v>254</v>
      </c>
      <c r="U2744" s="102" t="s">
        <v>432</v>
      </c>
    </row>
    <row r="2745" spans="2:21">
      <c r="B2745" s="65">
        <v>45862</v>
      </c>
      <c r="C2745" s="102">
        <v>5400257236</v>
      </c>
      <c r="D2745" s="66" t="s">
        <v>458</v>
      </c>
      <c r="F2745" s="102" t="s">
        <v>84</v>
      </c>
      <c r="I2745" s="66" t="s">
        <v>432</v>
      </c>
      <c r="K2745" s="103">
        <v>0.32291666666666669</v>
      </c>
      <c r="O2745" s="103">
        <v>0.32291666666666669</v>
      </c>
      <c r="P2745" s="103"/>
      <c r="S2745" s="102" t="s">
        <v>433</v>
      </c>
      <c r="T2745" s="102" t="s">
        <v>254</v>
      </c>
      <c r="U2745" s="102" t="s">
        <v>432</v>
      </c>
    </row>
    <row r="2746" spans="2:21">
      <c r="B2746" s="65">
        <v>45862</v>
      </c>
      <c r="C2746" s="102">
        <v>5400257234</v>
      </c>
      <c r="D2746" s="66" t="s">
        <v>443</v>
      </c>
      <c r="F2746" s="102" t="s">
        <v>58</v>
      </c>
      <c r="I2746" s="66" t="s">
        <v>432</v>
      </c>
      <c r="K2746" s="103">
        <v>0.25</v>
      </c>
      <c r="O2746" s="103">
        <v>0.25</v>
      </c>
      <c r="P2746" s="103"/>
      <c r="S2746" s="102" t="s">
        <v>433</v>
      </c>
      <c r="T2746" s="102" t="s">
        <v>265</v>
      </c>
      <c r="U2746" s="102" t="s">
        <v>432</v>
      </c>
    </row>
    <row r="2747" spans="2:21">
      <c r="B2747" s="65">
        <v>45862</v>
      </c>
      <c r="C2747" s="102">
        <v>5400257234</v>
      </c>
      <c r="D2747" s="66" t="s">
        <v>493</v>
      </c>
      <c r="F2747" s="102" t="s">
        <v>267</v>
      </c>
      <c r="I2747" s="66" t="s">
        <v>432</v>
      </c>
      <c r="K2747" s="103">
        <v>0.25</v>
      </c>
      <c r="O2747" s="103">
        <v>0.25</v>
      </c>
      <c r="P2747" s="103"/>
      <c r="S2747" s="102" t="s">
        <v>433</v>
      </c>
      <c r="T2747" s="102" t="s">
        <v>265</v>
      </c>
      <c r="U2747" s="102" t="s">
        <v>432</v>
      </c>
    </row>
    <row r="2748" spans="2:21">
      <c r="B2748" s="65">
        <v>45862</v>
      </c>
      <c r="C2748" s="102">
        <v>404</v>
      </c>
      <c r="D2748" s="66" t="s">
        <v>468</v>
      </c>
      <c r="F2748" s="102" t="s">
        <v>100</v>
      </c>
      <c r="I2748" s="66" t="s">
        <v>432</v>
      </c>
      <c r="J2748" s="103">
        <v>8.3333333333333329E-2</v>
      </c>
      <c r="K2748" s="103"/>
      <c r="O2748" s="103">
        <v>8.3333333333333329E-2</v>
      </c>
      <c r="P2748" s="103"/>
      <c r="S2748" s="102" t="s">
        <v>433</v>
      </c>
      <c r="T2748" s="102" t="s">
        <v>62</v>
      </c>
      <c r="U2748" s="102" t="s">
        <v>432</v>
      </c>
    </row>
    <row r="2749" spans="2:21">
      <c r="B2749" s="65">
        <v>45862</v>
      </c>
      <c r="C2749" s="102" t="s">
        <v>294</v>
      </c>
      <c r="D2749" s="66" t="s">
        <v>472</v>
      </c>
      <c r="F2749" s="102" t="s">
        <v>107</v>
      </c>
      <c r="I2749" s="66" t="s">
        <v>432</v>
      </c>
      <c r="K2749" s="103">
        <v>0.16666666666666671</v>
      </c>
      <c r="O2749" s="103">
        <v>0.16666666666666671</v>
      </c>
      <c r="P2749" s="103"/>
      <c r="S2749" s="102" t="s">
        <v>433</v>
      </c>
      <c r="T2749" s="102" t="s">
        <v>156</v>
      </c>
      <c r="U2749" s="102" t="s">
        <v>432</v>
      </c>
    </row>
    <row r="2750" spans="2:21">
      <c r="B2750" s="65">
        <v>45862</v>
      </c>
      <c r="C2750" s="102">
        <v>404</v>
      </c>
      <c r="D2750" s="66" t="s">
        <v>473</v>
      </c>
      <c r="F2750" s="102" t="s">
        <v>108</v>
      </c>
      <c r="I2750" s="66" t="s">
        <v>432</v>
      </c>
      <c r="J2750" s="103">
        <v>0.25</v>
      </c>
      <c r="K2750" s="103"/>
      <c r="O2750" s="103">
        <v>0.25</v>
      </c>
      <c r="P2750" s="103"/>
      <c r="S2750" s="102" t="s">
        <v>433</v>
      </c>
      <c r="T2750" s="102" t="s">
        <v>62</v>
      </c>
      <c r="U2750" s="102" t="s">
        <v>432</v>
      </c>
    </row>
    <row r="2751" spans="2:21">
      <c r="B2751" s="65">
        <v>45862</v>
      </c>
      <c r="C2751" s="102">
        <v>5400261350</v>
      </c>
      <c r="D2751" s="66" t="s">
        <v>431</v>
      </c>
      <c r="F2751" s="102" t="s">
        <v>42</v>
      </c>
      <c r="I2751" s="66" t="s">
        <v>432</v>
      </c>
      <c r="K2751" s="103">
        <v>0.29166666666666669</v>
      </c>
      <c r="O2751" s="103">
        <v>0.29166666666666669</v>
      </c>
      <c r="Q2751" s="103"/>
      <c r="S2751" s="102" t="s">
        <v>433</v>
      </c>
      <c r="T2751" s="102" t="s">
        <v>330</v>
      </c>
      <c r="U2751" s="102" t="s">
        <v>432</v>
      </c>
    </row>
    <row r="2752" spans="2:21">
      <c r="B2752" s="65">
        <v>45862</v>
      </c>
      <c r="C2752" s="102">
        <v>5400261350</v>
      </c>
      <c r="D2752" s="66" t="s">
        <v>472</v>
      </c>
      <c r="F2752" s="102" t="s">
        <v>107</v>
      </c>
      <c r="I2752" s="66" t="s">
        <v>432</v>
      </c>
      <c r="K2752" s="103">
        <v>0.29166666666666669</v>
      </c>
      <c r="O2752" s="103">
        <v>0.29166666666666669</v>
      </c>
      <c r="Q2752" s="103"/>
      <c r="S2752" s="102" t="s">
        <v>433</v>
      </c>
      <c r="T2752" s="102" t="s">
        <v>330</v>
      </c>
      <c r="U2752" s="102" t="s">
        <v>432</v>
      </c>
    </row>
    <row r="2753" spans="2:21">
      <c r="B2753" s="65">
        <v>45862</v>
      </c>
      <c r="C2753" s="102">
        <v>5400258095</v>
      </c>
      <c r="D2753" s="66" t="s">
        <v>480</v>
      </c>
      <c r="F2753" s="102" t="s">
        <v>289</v>
      </c>
      <c r="I2753" s="66" t="s">
        <v>432</v>
      </c>
      <c r="K2753" s="103">
        <v>0.33333333333333331</v>
      </c>
      <c r="O2753" s="103">
        <v>0.33333333333333331</v>
      </c>
      <c r="Q2753" s="103"/>
      <c r="S2753" s="102" t="s">
        <v>433</v>
      </c>
      <c r="T2753" s="102" t="s">
        <v>290</v>
      </c>
      <c r="U2753" s="102" t="s">
        <v>432</v>
      </c>
    </row>
    <row r="2754" spans="2:21">
      <c r="B2754" s="65">
        <v>45862</v>
      </c>
      <c r="C2754" s="102">
        <v>5400258095</v>
      </c>
      <c r="D2754" s="66" t="s">
        <v>484</v>
      </c>
      <c r="F2754" s="102" t="s">
        <v>144</v>
      </c>
      <c r="I2754" s="66" t="s">
        <v>432</v>
      </c>
      <c r="K2754" s="103">
        <v>0.33333333333333331</v>
      </c>
      <c r="O2754" s="103">
        <v>0.33333333333333331</v>
      </c>
      <c r="Q2754" s="103"/>
      <c r="S2754" s="102" t="s">
        <v>433</v>
      </c>
      <c r="T2754" s="102" t="s">
        <v>290</v>
      </c>
      <c r="U2754" s="102" t="s">
        <v>432</v>
      </c>
    </row>
    <row r="2755" spans="2:21">
      <c r="B2755" s="65">
        <v>45862</v>
      </c>
      <c r="C2755" s="102">
        <v>404</v>
      </c>
      <c r="D2755" s="66" t="s">
        <v>452</v>
      </c>
      <c r="F2755" s="102" t="s">
        <v>73</v>
      </c>
      <c r="I2755" s="66" t="s">
        <v>432</v>
      </c>
      <c r="K2755" s="103"/>
      <c r="O2755" s="103">
        <v>0.33333333333333331</v>
      </c>
      <c r="P2755" s="103">
        <v>0.33333333333333331</v>
      </c>
      <c r="Q2755" s="103"/>
      <c r="S2755" s="102" t="s">
        <v>433</v>
      </c>
      <c r="T2755" s="102" t="s">
        <v>53</v>
      </c>
      <c r="U2755" s="102" t="s">
        <v>432</v>
      </c>
    </row>
    <row r="2756" spans="2:21">
      <c r="B2756" s="65">
        <v>45862</v>
      </c>
      <c r="C2756" s="102">
        <v>404</v>
      </c>
      <c r="D2756" s="66" t="s">
        <v>474</v>
      </c>
      <c r="F2756" s="102" t="s">
        <v>109</v>
      </c>
      <c r="I2756" s="66" t="s">
        <v>432</v>
      </c>
      <c r="K2756" s="103"/>
      <c r="O2756" s="103">
        <v>0.33333333333333331</v>
      </c>
      <c r="P2756" s="103">
        <v>0.33333333333333331</v>
      </c>
      <c r="Q2756" s="103"/>
      <c r="S2756" s="102" t="s">
        <v>433</v>
      </c>
      <c r="T2756" s="102" t="s">
        <v>53</v>
      </c>
      <c r="U2756" s="102" t="s">
        <v>432</v>
      </c>
    </row>
    <row r="2757" spans="2:21">
      <c r="B2757" s="65">
        <v>45862</v>
      </c>
      <c r="C2757" s="102">
        <v>404</v>
      </c>
      <c r="D2757" s="66" t="s">
        <v>486</v>
      </c>
      <c r="F2757" s="102" t="s">
        <v>157</v>
      </c>
      <c r="I2757" s="66" t="s">
        <v>432</v>
      </c>
      <c r="K2757" s="103"/>
      <c r="O2757" s="103">
        <v>0.33333333333333331</v>
      </c>
      <c r="P2757" s="103">
        <v>0.33333333333333331</v>
      </c>
      <c r="Q2757" s="103"/>
      <c r="S2757" s="102" t="s">
        <v>433</v>
      </c>
      <c r="T2757" s="102" t="s">
        <v>53</v>
      </c>
      <c r="U2757" s="102" t="s">
        <v>432</v>
      </c>
    </row>
    <row r="2758" spans="2:21">
      <c r="B2758" s="65">
        <v>45862</v>
      </c>
      <c r="C2758" s="102">
        <v>404</v>
      </c>
      <c r="D2758" s="66" t="s">
        <v>448</v>
      </c>
      <c r="F2758" s="102" t="s">
        <v>66</v>
      </c>
      <c r="I2758" s="66" t="s">
        <v>432</v>
      </c>
      <c r="K2758" s="103"/>
      <c r="O2758" s="103">
        <v>0.33333333333333331</v>
      </c>
      <c r="P2758" s="103">
        <v>0.33333333333333331</v>
      </c>
      <c r="Q2758" s="103"/>
      <c r="S2758" s="102" t="s">
        <v>433</v>
      </c>
      <c r="T2758" s="102" t="s">
        <v>53</v>
      </c>
      <c r="U2758" s="102" t="s">
        <v>432</v>
      </c>
    </row>
    <row r="2759" spans="2:21">
      <c r="B2759" s="65">
        <v>45862</v>
      </c>
      <c r="C2759" s="102">
        <v>404</v>
      </c>
      <c r="D2759" s="66" t="s">
        <v>447</v>
      </c>
      <c r="F2759" s="102" t="s">
        <v>65</v>
      </c>
      <c r="I2759" s="66" t="s">
        <v>432</v>
      </c>
      <c r="K2759" s="103"/>
      <c r="O2759" s="103">
        <v>0.33333333333333331</v>
      </c>
      <c r="P2759" s="103">
        <v>0.33333333333333331</v>
      </c>
      <c r="S2759" s="102" t="s">
        <v>433</v>
      </c>
      <c r="T2759" s="102" t="s">
        <v>53</v>
      </c>
      <c r="U2759" s="102" t="s">
        <v>432</v>
      </c>
    </row>
    <row r="2760" spans="2:21">
      <c r="B2760" s="65">
        <v>45862</v>
      </c>
      <c r="C2760" s="102">
        <v>404</v>
      </c>
      <c r="D2760" s="66" t="s">
        <v>475</v>
      </c>
      <c r="F2760" s="102" t="s">
        <v>110</v>
      </c>
      <c r="I2760" s="66" t="s">
        <v>432</v>
      </c>
      <c r="K2760" s="103"/>
      <c r="O2760" s="103">
        <v>0.33333333333333331</v>
      </c>
      <c r="P2760" s="103">
        <v>0.33333333333333331</v>
      </c>
      <c r="S2760" s="102" t="s">
        <v>433</v>
      </c>
      <c r="T2760" s="102" t="s">
        <v>53</v>
      </c>
      <c r="U2760" s="102" t="s">
        <v>432</v>
      </c>
    </row>
    <row r="2761" spans="2:21">
      <c r="B2761" s="65">
        <v>45862</v>
      </c>
      <c r="C2761" s="102">
        <v>404</v>
      </c>
      <c r="D2761" s="66" t="s">
        <v>449</v>
      </c>
      <c r="F2761" s="102" t="s">
        <v>68</v>
      </c>
      <c r="I2761" s="66" t="s">
        <v>432</v>
      </c>
      <c r="K2761" s="103"/>
      <c r="O2761" s="103">
        <v>0.33333333333333331</v>
      </c>
      <c r="P2761" s="103">
        <v>0.33333333333333331</v>
      </c>
      <c r="S2761" s="102" t="s">
        <v>433</v>
      </c>
      <c r="T2761" s="102" t="s">
        <v>53</v>
      </c>
      <c r="U2761" s="102" t="s">
        <v>432</v>
      </c>
    </row>
    <row r="2762" spans="2:21">
      <c r="B2762" s="65">
        <v>45862</v>
      </c>
      <c r="C2762" s="102">
        <v>404</v>
      </c>
      <c r="D2762" s="66" t="s">
        <v>477</v>
      </c>
      <c r="F2762" s="102" t="s">
        <v>113</v>
      </c>
      <c r="I2762" s="66" t="s">
        <v>432</v>
      </c>
      <c r="K2762" s="103"/>
      <c r="O2762" s="103">
        <v>0.33333333333333331</v>
      </c>
      <c r="P2762" s="103">
        <v>0.33333333333333331</v>
      </c>
      <c r="S2762" s="102" t="s">
        <v>433</v>
      </c>
      <c r="T2762" s="102" t="s">
        <v>53</v>
      </c>
      <c r="U2762" s="102" t="s">
        <v>432</v>
      </c>
    </row>
    <row r="2763" spans="2:21">
      <c r="B2763" s="65">
        <v>45862</v>
      </c>
      <c r="C2763" s="102">
        <v>404</v>
      </c>
      <c r="D2763" s="66" t="s">
        <v>439</v>
      </c>
      <c r="F2763" s="102" t="s">
        <v>54</v>
      </c>
      <c r="I2763" s="66" t="s">
        <v>432</v>
      </c>
      <c r="K2763" s="103"/>
      <c r="O2763" s="103">
        <v>0.33333333333333331</v>
      </c>
      <c r="P2763" s="103"/>
      <c r="Q2763" s="103">
        <v>0.33333333333333331</v>
      </c>
      <c r="S2763" s="102" t="s">
        <v>433</v>
      </c>
      <c r="T2763" s="102" t="s">
        <v>22</v>
      </c>
      <c r="U2763" s="102" t="s">
        <v>432</v>
      </c>
    </row>
    <row r="2764" spans="2:21">
      <c r="B2764" s="65">
        <v>45862</v>
      </c>
      <c r="C2764" s="102">
        <v>404</v>
      </c>
      <c r="D2764" s="66" t="s">
        <v>436</v>
      </c>
      <c r="F2764" s="102" t="s">
        <v>50</v>
      </c>
      <c r="I2764" s="66" t="s">
        <v>432</v>
      </c>
      <c r="K2764" s="103"/>
      <c r="O2764" s="103">
        <v>0.33333333333333331</v>
      </c>
      <c r="P2764" s="103"/>
      <c r="Q2764" s="103">
        <v>0.33333333333333331</v>
      </c>
      <c r="S2764" s="102" t="s">
        <v>433</v>
      </c>
      <c r="T2764" s="102" t="s">
        <v>22</v>
      </c>
      <c r="U2764" s="102" t="s">
        <v>432</v>
      </c>
    </row>
    <row r="2765" spans="2:21">
      <c r="B2765" s="65">
        <v>45862</v>
      </c>
      <c r="C2765" s="102">
        <v>404</v>
      </c>
      <c r="D2765" s="66" t="s">
        <v>483</v>
      </c>
      <c r="F2765" s="102" t="s">
        <v>143</v>
      </c>
      <c r="I2765" s="66" t="s">
        <v>432</v>
      </c>
      <c r="K2765" s="103"/>
      <c r="O2765" s="103">
        <v>0.33333333333333331</v>
      </c>
      <c r="P2765" s="103"/>
      <c r="Q2765" s="103">
        <v>0.33333333333333331</v>
      </c>
      <c r="S2765" s="102" t="s">
        <v>433</v>
      </c>
      <c r="T2765" s="102" t="s">
        <v>22</v>
      </c>
      <c r="U2765" s="102" t="s">
        <v>432</v>
      </c>
    </row>
    <row r="2766" spans="2:21">
      <c r="B2766" s="65">
        <v>45862</v>
      </c>
      <c r="C2766" s="102">
        <v>404</v>
      </c>
      <c r="D2766" s="66" t="s">
        <v>460</v>
      </c>
      <c r="F2766" s="102" t="s">
        <v>87</v>
      </c>
      <c r="I2766" s="66" t="s">
        <v>432</v>
      </c>
      <c r="K2766" s="103"/>
      <c r="O2766" s="103">
        <v>0.33333333333333331</v>
      </c>
      <c r="P2766" s="103">
        <v>0.33333333333333331</v>
      </c>
      <c r="S2766" s="102" t="s">
        <v>433</v>
      </c>
      <c r="T2766" s="102" t="s">
        <v>48</v>
      </c>
      <c r="U2766" s="102" t="s">
        <v>432</v>
      </c>
    </row>
    <row r="2767" spans="2:21">
      <c r="B2767" s="65">
        <v>45862</v>
      </c>
      <c r="C2767" s="102">
        <v>404</v>
      </c>
      <c r="D2767" s="66" t="s">
        <v>478</v>
      </c>
      <c r="F2767" s="102" t="s">
        <v>114</v>
      </c>
      <c r="I2767" s="66" t="s">
        <v>432</v>
      </c>
      <c r="K2767" s="103"/>
      <c r="O2767" s="103">
        <v>2.0833333333333329E-2</v>
      </c>
      <c r="P2767" s="103">
        <v>2.0833333333333329E-2</v>
      </c>
      <c r="S2767" s="102" t="s">
        <v>433</v>
      </c>
      <c r="T2767" s="102" t="s">
        <v>48</v>
      </c>
      <c r="U2767" s="102" t="s">
        <v>432</v>
      </c>
    </row>
    <row r="2768" spans="2:21">
      <c r="B2768" s="65">
        <v>45862</v>
      </c>
      <c r="C2768" s="102" t="s">
        <v>294</v>
      </c>
      <c r="D2768" s="66" t="s">
        <v>478</v>
      </c>
      <c r="F2768" s="102" t="s">
        <v>114</v>
      </c>
      <c r="I2768" s="66" t="s">
        <v>432</v>
      </c>
      <c r="K2768" s="103">
        <v>0.3125</v>
      </c>
      <c r="O2768" s="103">
        <v>0.3125</v>
      </c>
      <c r="P2768" s="103"/>
      <c r="S2768" s="102" t="s">
        <v>433</v>
      </c>
      <c r="T2768" s="102" t="s">
        <v>156</v>
      </c>
      <c r="U2768" s="102" t="s">
        <v>432</v>
      </c>
    </row>
    <row r="2769" spans="2:21">
      <c r="B2769" s="65">
        <v>45862</v>
      </c>
      <c r="C2769" s="102">
        <v>404</v>
      </c>
      <c r="D2769" s="66" t="s">
        <v>446</v>
      </c>
      <c r="F2769" s="102" t="s">
        <v>64</v>
      </c>
      <c r="I2769" s="66" t="s">
        <v>432</v>
      </c>
      <c r="K2769" s="103"/>
      <c r="O2769" s="103">
        <v>5.2083333333333343E-2</v>
      </c>
      <c r="P2769" s="103">
        <v>5.2083333333333343E-2</v>
      </c>
      <c r="S2769" s="102" t="s">
        <v>433</v>
      </c>
      <c r="T2769" s="102" t="s">
        <v>48</v>
      </c>
      <c r="U2769" s="102" t="s">
        <v>432</v>
      </c>
    </row>
    <row r="2770" spans="2:21">
      <c r="B2770" s="65">
        <v>45862</v>
      </c>
      <c r="C2770" s="102">
        <v>404</v>
      </c>
      <c r="D2770" s="66" t="s">
        <v>441</v>
      </c>
      <c r="F2770" s="102" t="s">
        <v>56</v>
      </c>
      <c r="I2770" s="66" t="s">
        <v>432</v>
      </c>
      <c r="J2770" s="103">
        <v>0.30208333333333331</v>
      </c>
      <c r="K2770" s="103"/>
      <c r="O2770" s="103">
        <v>0.30208333333333331</v>
      </c>
      <c r="S2770" s="102" t="s">
        <v>433</v>
      </c>
      <c r="T2770" s="102" t="s">
        <v>62</v>
      </c>
      <c r="U2770" s="102" t="s">
        <v>432</v>
      </c>
    </row>
    <row r="2771" spans="2:21">
      <c r="B2771" s="65">
        <v>45862</v>
      </c>
      <c r="C2771" s="102">
        <v>404</v>
      </c>
      <c r="D2771" s="66" t="s">
        <v>441</v>
      </c>
      <c r="F2771" s="102" t="s">
        <v>56</v>
      </c>
      <c r="I2771" s="66" t="s">
        <v>432</v>
      </c>
      <c r="K2771" s="103"/>
      <c r="O2771" s="103">
        <v>4.1666666666666657E-2</v>
      </c>
      <c r="P2771" s="103">
        <v>4.1666666666666657E-2</v>
      </c>
      <c r="S2771" s="102" t="s">
        <v>433</v>
      </c>
      <c r="T2771" s="102" t="s">
        <v>48</v>
      </c>
      <c r="U2771" s="102" t="s">
        <v>432</v>
      </c>
    </row>
    <row r="2772" spans="2:21">
      <c r="B2772" s="65">
        <v>45862</v>
      </c>
      <c r="C2772" s="102">
        <v>404</v>
      </c>
      <c r="D2772" s="66" t="s">
        <v>465</v>
      </c>
      <c r="F2772" s="102" t="s">
        <v>96</v>
      </c>
      <c r="I2772" s="66" t="s">
        <v>432</v>
      </c>
      <c r="K2772" s="103"/>
      <c r="O2772" s="103">
        <v>1.041666666666667E-2</v>
      </c>
      <c r="P2772" s="103">
        <v>1.041666666666667E-2</v>
      </c>
      <c r="S2772" s="102" t="s">
        <v>433</v>
      </c>
      <c r="T2772" s="102" t="s">
        <v>48</v>
      </c>
      <c r="U2772" s="102" t="s">
        <v>432</v>
      </c>
    </row>
    <row r="2773" spans="2:21">
      <c r="B2773" s="65">
        <v>45862</v>
      </c>
      <c r="C2773" s="102">
        <v>404</v>
      </c>
      <c r="D2773" s="66" t="s">
        <v>458</v>
      </c>
      <c r="F2773" s="102" t="s">
        <v>84</v>
      </c>
      <c r="I2773" s="66" t="s">
        <v>432</v>
      </c>
      <c r="K2773" s="103"/>
      <c r="O2773" s="103">
        <v>1.041666666666667E-2</v>
      </c>
      <c r="P2773" s="103">
        <v>1.041666666666667E-2</v>
      </c>
      <c r="S2773" s="102" t="s">
        <v>433</v>
      </c>
      <c r="T2773" s="102" t="s">
        <v>48</v>
      </c>
      <c r="U2773" s="102" t="s">
        <v>432</v>
      </c>
    </row>
    <row r="2774" spans="2:21">
      <c r="B2774" s="65">
        <v>45862</v>
      </c>
      <c r="C2774" s="102">
        <v>404</v>
      </c>
      <c r="D2774" s="66" t="s">
        <v>445</v>
      </c>
      <c r="F2774" s="102" t="s">
        <v>63</v>
      </c>
      <c r="I2774" s="66" t="s">
        <v>432</v>
      </c>
      <c r="J2774" s="103">
        <v>2.0833333333333329E-2</v>
      </c>
      <c r="K2774" s="103"/>
      <c r="O2774" s="103">
        <v>2.0833333333333329E-2</v>
      </c>
      <c r="S2774" s="102" t="s">
        <v>433</v>
      </c>
      <c r="T2774" s="102" t="s">
        <v>62</v>
      </c>
      <c r="U2774" s="102" t="s">
        <v>432</v>
      </c>
    </row>
    <row r="2775" spans="2:21">
      <c r="B2775" s="65">
        <v>45862</v>
      </c>
      <c r="C2775" s="102">
        <v>404</v>
      </c>
      <c r="D2775" s="66" t="s">
        <v>473</v>
      </c>
      <c r="F2775" s="102" t="s">
        <v>108</v>
      </c>
      <c r="I2775" s="66" t="s">
        <v>432</v>
      </c>
      <c r="K2775" s="103"/>
      <c r="O2775" s="103">
        <v>8.3333333333333329E-2</v>
      </c>
      <c r="R2775" s="103">
        <v>8.3333333333333329E-2</v>
      </c>
      <c r="S2775" s="102" t="s">
        <v>433</v>
      </c>
      <c r="T2775" s="102" t="s">
        <v>263</v>
      </c>
      <c r="U2775" s="102" t="s">
        <v>432</v>
      </c>
    </row>
    <row r="2776" spans="2:21">
      <c r="B2776" s="65">
        <v>45862</v>
      </c>
      <c r="C2776" s="102">
        <v>404</v>
      </c>
      <c r="D2776" s="66" t="s">
        <v>443</v>
      </c>
      <c r="F2776" s="102" t="s">
        <v>58</v>
      </c>
      <c r="I2776" s="66" t="s">
        <v>432</v>
      </c>
      <c r="K2776" s="103"/>
      <c r="O2776" s="103">
        <v>8.3333333333333329E-2</v>
      </c>
      <c r="R2776" s="103">
        <v>8.3333333333333329E-2</v>
      </c>
      <c r="S2776" s="102" t="s">
        <v>433</v>
      </c>
      <c r="T2776" s="102" t="s">
        <v>263</v>
      </c>
      <c r="U2776" s="102" t="s">
        <v>432</v>
      </c>
    </row>
    <row r="2777" spans="2:21">
      <c r="B2777" s="65">
        <v>45862</v>
      </c>
      <c r="C2777" s="102">
        <v>404</v>
      </c>
      <c r="D2777" s="66" t="s">
        <v>446</v>
      </c>
      <c r="F2777" s="102" t="s">
        <v>64</v>
      </c>
      <c r="I2777" s="66" t="s">
        <v>432</v>
      </c>
      <c r="K2777" s="103"/>
      <c r="O2777" s="103">
        <v>8.3333333333333329E-2</v>
      </c>
      <c r="R2777" s="103">
        <v>8.3333333333333329E-2</v>
      </c>
      <c r="S2777" s="102" t="s">
        <v>433</v>
      </c>
      <c r="T2777" s="102" t="s">
        <v>263</v>
      </c>
      <c r="U2777" s="102" t="s">
        <v>432</v>
      </c>
    </row>
    <row r="2778" spans="2:21">
      <c r="B2778" s="65">
        <v>45862</v>
      </c>
      <c r="C2778" s="102">
        <v>404</v>
      </c>
      <c r="D2778" s="66" t="s">
        <v>493</v>
      </c>
      <c r="F2778" s="102" t="s">
        <v>267</v>
      </c>
      <c r="I2778" s="66" t="s">
        <v>432</v>
      </c>
      <c r="K2778" s="103"/>
      <c r="O2778" s="103">
        <v>8.3333333333333329E-2</v>
      </c>
      <c r="R2778" s="103">
        <v>8.3333333333333329E-2</v>
      </c>
      <c r="S2778" s="102" t="s">
        <v>433</v>
      </c>
      <c r="T2778" s="102" t="s">
        <v>263</v>
      </c>
      <c r="U2778" s="102" t="s">
        <v>432</v>
      </c>
    </row>
    <row r="2779" spans="2:21">
      <c r="B2779" s="65">
        <v>45862</v>
      </c>
      <c r="C2779" s="102">
        <v>404</v>
      </c>
      <c r="D2779" s="66" t="s">
        <v>467</v>
      </c>
      <c r="F2779" s="102" t="s">
        <v>99</v>
      </c>
      <c r="I2779" s="66" t="s">
        <v>432</v>
      </c>
      <c r="K2779" s="103"/>
      <c r="O2779" s="103">
        <v>8.3333333333333329E-2</v>
      </c>
      <c r="R2779" s="103">
        <v>8.3333333333333329E-2</v>
      </c>
      <c r="S2779" s="102" t="s">
        <v>433</v>
      </c>
      <c r="T2779" s="102" t="s">
        <v>263</v>
      </c>
      <c r="U2779" s="102" t="s">
        <v>432</v>
      </c>
    </row>
    <row r="2780" spans="2:21">
      <c r="B2780" s="65">
        <v>45862</v>
      </c>
      <c r="C2780" s="102">
        <v>404</v>
      </c>
      <c r="D2780" s="66" t="s">
        <v>434</v>
      </c>
      <c r="F2780" s="102" t="s">
        <v>43</v>
      </c>
      <c r="I2780" s="66" t="s">
        <v>432</v>
      </c>
      <c r="K2780" s="103"/>
      <c r="O2780" s="103">
        <v>8.3333333333333329E-2</v>
      </c>
      <c r="R2780" s="103">
        <v>8.3333333333333329E-2</v>
      </c>
      <c r="S2780" s="102" t="s">
        <v>433</v>
      </c>
      <c r="T2780" s="102" t="s">
        <v>263</v>
      </c>
      <c r="U2780" s="102" t="s">
        <v>432</v>
      </c>
    </row>
    <row r="2781" spans="2:21">
      <c r="B2781" s="65">
        <v>45862</v>
      </c>
      <c r="C2781" s="102">
        <v>404</v>
      </c>
      <c r="D2781" s="66" t="s">
        <v>444</v>
      </c>
      <c r="F2781" s="102" t="s">
        <v>59</v>
      </c>
      <c r="I2781" s="66" t="s">
        <v>432</v>
      </c>
      <c r="K2781" s="103"/>
      <c r="O2781" s="103">
        <v>8.3333333333333329E-2</v>
      </c>
      <c r="R2781" s="103">
        <v>8.3333333333333329E-2</v>
      </c>
      <c r="S2781" s="102" t="s">
        <v>433</v>
      </c>
      <c r="T2781" s="102" t="s">
        <v>263</v>
      </c>
      <c r="U2781" s="102" t="s">
        <v>432</v>
      </c>
    </row>
    <row r="2782" spans="2:21">
      <c r="B2782" s="65">
        <v>45862</v>
      </c>
      <c r="C2782" s="102">
        <v>404</v>
      </c>
      <c r="D2782" s="66" t="s">
        <v>457</v>
      </c>
      <c r="F2782" s="102" t="s">
        <v>82</v>
      </c>
      <c r="I2782" s="66" t="s">
        <v>432</v>
      </c>
      <c r="K2782" s="103"/>
      <c r="O2782" s="103">
        <v>8.3333333333333329E-2</v>
      </c>
      <c r="R2782" s="103">
        <v>8.3333333333333329E-2</v>
      </c>
      <c r="S2782" s="102" t="s">
        <v>433</v>
      </c>
      <c r="T2782" s="102" t="s">
        <v>263</v>
      </c>
      <c r="U2782" s="102" t="s">
        <v>432</v>
      </c>
    </row>
    <row r="2783" spans="2:21">
      <c r="B2783" s="65">
        <v>45862</v>
      </c>
      <c r="C2783" s="102">
        <v>404</v>
      </c>
      <c r="D2783" s="66" t="s">
        <v>470</v>
      </c>
      <c r="F2783" s="102" t="s">
        <v>103</v>
      </c>
      <c r="I2783" s="66" t="s">
        <v>432</v>
      </c>
      <c r="K2783" s="103"/>
      <c r="O2783" s="103">
        <v>8.3333333333333329E-2</v>
      </c>
      <c r="R2783" s="103">
        <v>8.3333333333333329E-2</v>
      </c>
      <c r="S2783" s="102" t="s">
        <v>433</v>
      </c>
      <c r="T2783" s="102" t="s">
        <v>263</v>
      </c>
      <c r="U2783" s="102" t="s">
        <v>432</v>
      </c>
    </row>
    <row r="2784" spans="2:21">
      <c r="B2784" s="65">
        <v>45862</v>
      </c>
      <c r="C2784" s="102">
        <v>404</v>
      </c>
      <c r="D2784" s="66" t="s">
        <v>462</v>
      </c>
      <c r="F2784" s="102" t="s">
        <v>89</v>
      </c>
      <c r="I2784" s="66" t="s">
        <v>432</v>
      </c>
      <c r="K2784" s="103"/>
      <c r="O2784" s="103">
        <v>8.3333333333333329E-2</v>
      </c>
      <c r="R2784" s="103">
        <v>8.3333333333333329E-2</v>
      </c>
      <c r="S2784" s="102" t="s">
        <v>433</v>
      </c>
      <c r="T2784" s="102" t="s">
        <v>263</v>
      </c>
      <c r="U2784" s="102" t="s">
        <v>432</v>
      </c>
    </row>
    <row r="2785" spans="2:21">
      <c r="B2785" s="65">
        <v>45862</v>
      </c>
      <c r="C2785" s="102">
        <v>404</v>
      </c>
      <c r="D2785" s="66" t="s">
        <v>438</v>
      </c>
      <c r="F2785" s="102" t="s">
        <v>52</v>
      </c>
      <c r="I2785" s="66" t="s">
        <v>432</v>
      </c>
      <c r="K2785" s="103"/>
      <c r="O2785" s="103">
        <v>8.3333333333333329E-2</v>
      </c>
      <c r="R2785" s="103">
        <v>8.3333333333333329E-2</v>
      </c>
      <c r="S2785" s="102" t="s">
        <v>433</v>
      </c>
      <c r="T2785" s="102" t="s">
        <v>263</v>
      </c>
      <c r="U2785" s="102" t="s">
        <v>432</v>
      </c>
    </row>
    <row r="2786" spans="2:21">
      <c r="B2786" s="65">
        <v>45862</v>
      </c>
      <c r="C2786" s="102">
        <v>404</v>
      </c>
      <c r="D2786" s="66" t="s">
        <v>450</v>
      </c>
      <c r="F2786" s="102" t="s">
        <v>69</v>
      </c>
      <c r="I2786" s="66" t="s">
        <v>432</v>
      </c>
      <c r="K2786" s="103"/>
      <c r="O2786" s="103">
        <v>8.3333333333333329E-2</v>
      </c>
      <c r="R2786" s="103">
        <v>8.3333333333333329E-2</v>
      </c>
      <c r="S2786" s="102" t="s">
        <v>433</v>
      </c>
      <c r="T2786" s="102" t="s">
        <v>263</v>
      </c>
      <c r="U2786" s="102" t="s">
        <v>432</v>
      </c>
    </row>
    <row r="2787" spans="2:21">
      <c r="B2787" s="65">
        <v>45862</v>
      </c>
      <c r="C2787" s="102">
        <v>404</v>
      </c>
      <c r="D2787" s="66" t="s">
        <v>442</v>
      </c>
      <c r="F2787" s="102" t="s">
        <v>57</v>
      </c>
      <c r="I2787" s="66" t="s">
        <v>432</v>
      </c>
      <c r="K2787" s="103"/>
      <c r="O2787" s="103">
        <v>8.3333333333333329E-2</v>
      </c>
      <c r="R2787" s="103">
        <v>8.3333333333333329E-2</v>
      </c>
      <c r="S2787" s="102" t="s">
        <v>433</v>
      </c>
      <c r="T2787" s="102" t="s">
        <v>263</v>
      </c>
      <c r="U2787" s="102" t="s">
        <v>432</v>
      </c>
    </row>
    <row r="2788" spans="2:21">
      <c r="B2788" s="65">
        <v>45862</v>
      </c>
      <c r="C2788" s="102">
        <v>404</v>
      </c>
      <c r="D2788" s="66" t="s">
        <v>464</v>
      </c>
      <c r="F2788" s="102" t="s">
        <v>94</v>
      </c>
      <c r="I2788" s="66" t="s">
        <v>432</v>
      </c>
      <c r="K2788" s="103"/>
      <c r="O2788" s="103">
        <v>8.3333333333333329E-2</v>
      </c>
      <c r="P2788" s="103">
        <v>8.3333333333333329E-2</v>
      </c>
      <c r="S2788" s="102" t="s">
        <v>433</v>
      </c>
      <c r="T2788" s="102" t="s">
        <v>48</v>
      </c>
      <c r="U2788" s="102" t="s">
        <v>432</v>
      </c>
    </row>
    <row r="2789" spans="2:21">
      <c r="B2789" s="65">
        <v>45862</v>
      </c>
      <c r="C2789" s="102">
        <v>404</v>
      </c>
      <c r="D2789" s="66" t="s">
        <v>437</v>
      </c>
      <c r="F2789" s="102" t="s">
        <v>51</v>
      </c>
      <c r="I2789" s="66" t="s">
        <v>432</v>
      </c>
      <c r="J2789" s="103">
        <v>3.125E-2</v>
      </c>
      <c r="K2789" s="103"/>
      <c r="O2789" s="103">
        <v>3.125E-2</v>
      </c>
      <c r="S2789" s="102" t="s">
        <v>433</v>
      </c>
      <c r="T2789" s="102" t="s">
        <v>62</v>
      </c>
      <c r="U2789" s="102" t="s">
        <v>432</v>
      </c>
    </row>
    <row r="2790" spans="2:21">
      <c r="B2790" s="65">
        <v>45862</v>
      </c>
      <c r="C2790" s="102">
        <v>404</v>
      </c>
      <c r="D2790" s="66" t="s">
        <v>476</v>
      </c>
      <c r="F2790" s="102" t="s">
        <v>112</v>
      </c>
      <c r="I2790" s="66" t="s">
        <v>432</v>
      </c>
      <c r="J2790" s="103">
        <v>4.1666666666666657E-2</v>
      </c>
      <c r="K2790" s="103"/>
      <c r="O2790" s="103">
        <v>4.1666666666666657E-2</v>
      </c>
      <c r="S2790" s="102" t="s">
        <v>433</v>
      </c>
      <c r="T2790" s="102" t="s">
        <v>62</v>
      </c>
      <c r="U2790" s="102" t="s">
        <v>432</v>
      </c>
    </row>
    <row r="2791" spans="2:21">
      <c r="B2791" s="65">
        <v>45862</v>
      </c>
      <c r="C2791" s="102">
        <v>404</v>
      </c>
      <c r="D2791" s="66" t="s">
        <v>476</v>
      </c>
      <c r="F2791" s="102" t="s">
        <v>112</v>
      </c>
      <c r="I2791" s="66" t="s">
        <v>432</v>
      </c>
      <c r="J2791" s="103">
        <v>0.16666666666666671</v>
      </c>
      <c r="K2791" s="103"/>
      <c r="O2791" s="103">
        <v>0.16666666666666671</v>
      </c>
      <c r="S2791" s="102" t="s">
        <v>433</v>
      </c>
      <c r="T2791" s="102" t="s">
        <v>62</v>
      </c>
      <c r="U2791" s="102" t="s">
        <v>432</v>
      </c>
    </row>
    <row r="2792" spans="2:21">
      <c r="B2792" s="65">
        <v>45862</v>
      </c>
      <c r="C2792" s="102">
        <v>404</v>
      </c>
      <c r="D2792" s="66" t="s">
        <v>437</v>
      </c>
      <c r="F2792" s="102" t="s">
        <v>51</v>
      </c>
      <c r="I2792" s="66" t="s">
        <v>432</v>
      </c>
      <c r="J2792" s="103">
        <v>0.16666666666666671</v>
      </c>
      <c r="K2792" s="103"/>
      <c r="O2792" s="103">
        <v>0.16666666666666671</v>
      </c>
      <c r="S2792" s="102" t="s">
        <v>433</v>
      </c>
      <c r="T2792" s="102" t="s">
        <v>62</v>
      </c>
      <c r="U2792" s="102" t="s">
        <v>432</v>
      </c>
    </row>
    <row r="2793" spans="2:21">
      <c r="B2793" s="65">
        <v>45862</v>
      </c>
      <c r="C2793" s="102">
        <v>5400258095</v>
      </c>
      <c r="D2793" s="66" t="s">
        <v>496</v>
      </c>
      <c r="F2793" s="102" t="s">
        <v>309</v>
      </c>
      <c r="I2793" s="66" t="s">
        <v>432</v>
      </c>
      <c r="K2793" s="103">
        <v>0.16666666666666671</v>
      </c>
      <c r="O2793" s="103">
        <v>0.16666666666666671</v>
      </c>
      <c r="S2793" s="102" t="s">
        <v>433</v>
      </c>
      <c r="T2793" s="102" t="s">
        <v>290</v>
      </c>
      <c r="U2793" s="102" t="s">
        <v>432</v>
      </c>
    </row>
    <row r="2794" spans="2:21">
      <c r="B2794" s="65">
        <v>45863</v>
      </c>
      <c r="C2794" s="102">
        <v>5400258238</v>
      </c>
      <c r="D2794" s="66" t="s">
        <v>437</v>
      </c>
      <c r="F2794" s="102" t="s">
        <v>51</v>
      </c>
      <c r="I2794" s="66" t="s">
        <v>432</v>
      </c>
      <c r="K2794" s="103">
        <v>8.3333333333333329E-2</v>
      </c>
      <c r="O2794" s="103">
        <v>8.3333333333333329E-2</v>
      </c>
      <c r="S2794" s="102" t="s">
        <v>433</v>
      </c>
      <c r="T2794" s="102" t="s">
        <v>292</v>
      </c>
      <c r="U2794" s="102" t="s">
        <v>432</v>
      </c>
    </row>
    <row r="2795" spans="2:21">
      <c r="B2795" s="65">
        <v>45863</v>
      </c>
      <c r="C2795" s="102">
        <v>5400258238</v>
      </c>
      <c r="D2795" s="66" t="s">
        <v>476</v>
      </c>
      <c r="F2795" s="102" t="s">
        <v>112</v>
      </c>
      <c r="I2795" s="66" t="s">
        <v>432</v>
      </c>
      <c r="K2795" s="103">
        <v>8.3333333333333329E-2</v>
      </c>
      <c r="O2795" s="103">
        <v>8.3333333333333329E-2</v>
      </c>
      <c r="S2795" s="102" t="s">
        <v>433</v>
      </c>
      <c r="T2795" s="102" t="s">
        <v>292</v>
      </c>
      <c r="U2795" s="102" t="s">
        <v>432</v>
      </c>
    </row>
    <row r="2796" spans="2:21">
      <c r="B2796" s="65">
        <v>45863</v>
      </c>
      <c r="C2796" s="102">
        <v>5400258771</v>
      </c>
      <c r="D2796" s="66" t="s">
        <v>437</v>
      </c>
      <c r="F2796" s="102" t="s">
        <v>51</v>
      </c>
      <c r="I2796" s="66" t="s">
        <v>432</v>
      </c>
      <c r="K2796" s="103">
        <v>4.1666666666666657E-2</v>
      </c>
      <c r="O2796" s="103">
        <v>4.1666666666666657E-2</v>
      </c>
      <c r="S2796" s="102" t="s">
        <v>433</v>
      </c>
      <c r="T2796" s="102" t="s">
        <v>319</v>
      </c>
      <c r="U2796" s="102" t="s">
        <v>432</v>
      </c>
    </row>
    <row r="2797" spans="2:21">
      <c r="B2797" s="65">
        <v>45863</v>
      </c>
      <c r="C2797" s="102">
        <v>5400258771</v>
      </c>
      <c r="D2797" s="66" t="s">
        <v>476</v>
      </c>
      <c r="F2797" s="102" t="s">
        <v>112</v>
      </c>
      <c r="I2797" s="66" t="s">
        <v>432</v>
      </c>
      <c r="K2797" s="103">
        <v>4.1666666666666657E-2</v>
      </c>
      <c r="O2797" s="103">
        <v>4.1666666666666657E-2</v>
      </c>
      <c r="S2797" s="102" t="s">
        <v>433</v>
      </c>
      <c r="T2797" s="102" t="s">
        <v>319</v>
      </c>
      <c r="U2797" s="102" t="s">
        <v>432</v>
      </c>
    </row>
    <row r="2798" spans="2:21">
      <c r="B2798" s="65">
        <v>45863</v>
      </c>
      <c r="C2798" s="102">
        <v>404</v>
      </c>
      <c r="D2798" s="66" t="s">
        <v>437</v>
      </c>
      <c r="F2798" s="102" t="s">
        <v>51</v>
      </c>
      <c r="I2798" s="66" t="s">
        <v>432</v>
      </c>
      <c r="J2798" s="103">
        <v>6.25E-2</v>
      </c>
      <c r="K2798" s="103"/>
      <c r="O2798" s="103">
        <v>6.25E-2</v>
      </c>
      <c r="S2798" s="102" t="s">
        <v>433</v>
      </c>
      <c r="T2798" s="102" t="s">
        <v>62</v>
      </c>
      <c r="U2798" s="102" t="s">
        <v>432</v>
      </c>
    </row>
    <row r="2799" spans="2:21">
      <c r="B2799" s="65">
        <v>45863</v>
      </c>
      <c r="C2799" s="102">
        <v>404</v>
      </c>
      <c r="D2799" s="66" t="s">
        <v>476</v>
      </c>
      <c r="F2799" s="102" t="s">
        <v>112</v>
      </c>
      <c r="I2799" s="66" t="s">
        <v>432</v>
      </c>
      <c r="J2799" s="103">
        <v>6.25E-2</v>
      </c>
      <c r="K2799" s="103"/>
      <c r="O2799" s="103">
        <v>6.25E-2</v>
      </c>
      <c r="S2799" s="102" t="s">
        <v>433</v>
      </c>
      <c r="T2799" s="102" t="s">
        <v>62</v>
      </c>
      <c r="U2799" s="102" t="s">
        <v>432</v>
      </c>
    </row>
    <row r="2800" spans="2:21">
      <c r="B2800" s="65">
        <v>45863</v>
      </c>
      <c r="C2800" s="102">
        <v>404</v>
      </c>
      <c r="D2800" s="66" t="s">
        <v>437</v>
      </c>
      <c r="F2800" s="102" t="s">
        <v>51</v>
      </c>
      <c r="I2800" s="66" t="s">
        <v>432</v>
      </c>
      <c r="J2800" s="103">
        <v>6.25E-2</v>
      </c>
      <c r="K2800" s="103"/>
      <c r="O2800" s="103">
        <v>6.25E-2</v>
      </c>
      <c r="S2800" s="102" t="s">
        <v>433</v>
      </c>
      <c r="T2800" s="102" t="s">
        <v>62</v>
      </c>
      <c r="U2800" s="102" t="s">
        <v>432</v>
      </c>
    </row>
    <row r="2801" spans="2:21">
      <c r="B2801" s="65">
        <v>45863</v>
      </c>
      <c r="C2801" s="102">
        <v>404</v>
      </c>
      <c r="D2801" s="66" t="s">
        <v>476</v>
      </c>
      <c r="F2801" s="102" t="s">
        <v>112</v>
      </c>
      <c r="I2801" s="66" t="s">
        <v>432</v>
      </c>
      <c r="J2801" s="103">
        <v>6.25E-2</v>
      </c>
      <c r="K2801" s="103"/>
      <c r="O2801" s="103">
        <v>6.25E-2</v>
      </c>
      <c r="S2801" s="102" t="s">
        <v>433</v>
      </c>
      <c r="T2801" s="102" t="s">
        <v>62</v>
      </c>
      <c r="U2801" s="102" t="s">
        <v>432</v>
      </c>
    </row>
    <row r="2802" spans="2:21">
      <c r="B2802" s="65">
        <v>45863</v>
      </c>
      <c r="C2802" s="102">
        <v>5400251870</v>
      </c>
      <c r="D2802" s="66" t="s">
        <v>442</v>
      </c>
      <c r="F2802" s="102" t="s">
        <v>57</v>
      </c>
      <c r="I2802" s="66" t="s">
        <v>432</v>
      </c>
      <c r="K2802" s="103">
        <v>0.25</v>
      </c>
      <c r="O2802" s="103">
        <v>0.25</v>
      </c>
      <c r="S2802" s="102" t="s">
        <v>433</v>
      </c>
      <c r="T2802" s="102" t="s">
        <v>283</v>
      </c>
      <c r="U2802" s="102" t="s">
        <v>432</v>
      </c>
    </row>
    <row r="2803" spans="2:21">
      <c r="B2803" s="65">
        <v>45863</v>
      </c>
      <c r="C2803" s="102">
        <v>404</v>
      </c>
      <c r="D2803" s="66" t="s">
        <v>485</v>
      </c>
      <c r="F2803" s="102" t="s">
        <v>155</v>
      </c>
      <c r="I2803" s="66" t="s">
        <v>432</v>
      </c>
      <c r="J2803" s="103">
        <v>8.3333333333333329E-2</v>
      </c>
      <c r="K2803" s="103"/>
      <c r="O2803" s="103">
        <v>8.3333333333333329E-2</v>
      </c>
      <c r="S2803" s="102" t="s">
        <v>433</v>
      </c>
      <c r="T2803" s="102" t="s">
        <v>62</v>
      </c>
      <c r="U2803" s="102" t="s">
        <v>432</v>
      </c>
    </row>
    <row r="2804" spans="2:21">
      <c r="B2804" s="65">
        <v>45863</v>
      </c>
      <c r="C2804" s="102">
        <v>5400257234</v>
      </c>
      <c r="D2804" s="66" t="s">
        <v>443</v>
      </c>
      <c r="F2804" s="102" t="s">
        <v>58</v>
      </c>
      <c r="I2804" s="66" t="s">
        <v>432</v>
      </c>
      <c r="K2804" s="103">
        <v>0.25</v>
      </c>
      <c r="O2804" s="103">
        <v>0.25</v>
      </c>
      <c r="S2804" s="102" t="s">
        <v>433</v>
      </c>
      <c r="T2804" s="102" t="s">
        <v>265</v>
      </c>
      <c r="U2804" s="102" t="s">
        <v>432</v>
      </c>
    </row>
    <row r="2805" spans="2:21">
      <c r="B2805" s="65">
        <v>45863</v>
      </c>
      <c r="C2805" s="102">
        <v>5400257234</v>
      </c>
      <c r="D2805" s="66" t="s">
        <v>493</v>
      </c>
      <c r="F2805" s="102" t="s">
        <v>267</v>
      </c>
      <c r="I2805" s="66" t="s">
        <v>432</v>
      </c>
      <c r="K2805" s="103">
        <v>0.25</v>
      </c>
      <c r="O2805" s="103">
        <v>0.25</v>
      </c>
      <c r="S2805" s="102" t="s">
        <v>433</v>
      </c>
      <c r="T2805" s="102" t="s">
        <v>265</v>
      </c>
      <c r="U2805" s="102" t="s">
        <v>432</v>
      </c>
    </row>
    <row r="2806" spans="2:21">
      <c r="B2806" s="65">
        <v>45863</v>
      </c>
      <c r="C2806" s="102">
        <v>5400257239</v>
      </c>
      <c r="D2806" s="66" t="s">
        <v>445</v>
      </c>
      <c r="F2806" s="102" t="s">
        <v>63</v>
      </c>
      <c r="I2806" s="66" t="s">
        <v>432</v>
      </c>
      <c r="J2806" s="103"/>
      <c r="K2806" s="103">
        <v>0.25</v>
      </c>
      <c r="O2806" s="103">
        <v>0.25</v>
      </c>
      <c r="S2806" s="102" t="s">
        <v>433</v>
      </c>
      <c r="T2806" s="102" t="s">
        <v>258</v>
      </c>
      <c r="U2806" s="102" t="s">
        <v>432</v>
      </c>
    </row>
    <row r="2807" spans="2:21">
      <c r="B2807" s="65">
        <v>45863</v>
      </c>
      <c r="C2807" s="102">
        <v>5400257239</v>
      </c>
      <c r="D2807" s="66" t="s">
        <v>446</v>
      </c>
      <c r="F2807" s="102" t="s">
        <v>64</v>
      </c>
      <c r="I2807" s="66" t="s">
        <v>432</v>
      </c>
      <c r="J2807" s="103"/>
      <c r="K2807" s="103">
        <v>0.25</v>
      </c>
      <c r="O2807" s="103">
        <v>0.25</v>
      </c>
      <c r="S2807" s="102" t="s">
        <v>433</v>
      </c>
      <c r="T2807" s="102" t="s">
        <v>258</v>
      </c>
      <c r="U2807" s="102" t="s">
        <v>432</v>
      </c>
    </row>
    <row r="2808" spans="2:21">
      <c r="B2808" s="65">
        <v>45863</v>
      </c>
      <c r="C2808" s="102">
        <v>5400257236</v>
      </c>
      <c r="D2808" s="66" t="s">
        <v>479</v>
      </c>
      <c r="F2808" s="102" t="s">
        <v>115</v>
      </c>
      <c r="I2808" s="66" t="s">
        <v>432</v>
      </c>
      <c r="J2808" s="103"/>
      <c r="K2808" s="103">
        <v>0.125</v>
      </c>
      <c r="O2808" s="103">
        <v>0.125</v>
      </c>
      <c r="S2808" s="102" t="s">
        <v>433</v>
      </c>
      <c r="T2808" s="102" t="s">
        <v>254</v>
      </c>
      <c r="U2808" s="102" t="s">
        <v>432</v>
      </c>
    </row>
    <row r="2809" spans="2:21">
      <c r="B2809" s="65">
        <v>45863</v>
      </c>
      <c r="C2809" s="102">
        <v>5400257236</v>
      </c>
      <c r="D2809" s="66" t="s">
        <v>458</v>
      </c>
      <c r="F2809" s="102" t="s">
        <v>84</v>
      </c>
      <c r="I2809" s="66" t="s">
        <v>432</v>
      </c>
      <c r="J2809" s="103"/>
      <c r="K2809" s="103">
        <v>0.125</v>
      </c>
      <c r="O2809" s="103">
        <v>0.125</v>
      </c>
      <c r="S2809" s="102" t="s">
        <v>433</v>
      </c>
      <c r="T2809" s="102" t="s">
        <v>254</v>
      </c>
      <c r="U2809" s="102" t="s">
        <v>432</v>
      </c>
    </row>
    <row r="2810" spans="2:21">
      <c r="B2810" s="65">
        <v>45863</v>
      </c>
      <c r="C2810" s="102">
        <v>5400257896</v>
      </c>
      <c r="D2810" s="66" t="s">
        <v>479</v>
      </c>
      <c r="F2810" s="102" t="s">
        <v>115</v>
      </c>
      <c r="I2810" s="66" t="s">
        <v>432</v>
      </c>
      <c r="J2810" s="103"/>
      <c r="K2810" s="103">
        <v>0.125</v>
      </c>
      <c r="O2810" s="103">
        <v>0.125</v>
      </c>
      <c r="S2810" s="102" t="s">
        <v>433</v>
      </c>
      <c r="T2810" s="102" t="s">
        <v>329</v>
      </c>
      <c r="U2810" s="102" t="s">
        <v>432</v>
      </c>
    </row>
    <row r="2811" spans="2:21">
      <c r="B2811" s="65">
        <v>45863</v>
      </c>
      <c r="C2811" s="102">
        <v>5400257896</v>
      </c>
      <c r="D2811" s="66" t="s">
        <v>458</v>
      </c>
      <c r="F2811" s="102" t="s">
        <v>84</v>
      </c>
      <c r="I2811" s="66" t="s">
        <v>432</v>
      </c>
      <c r="J2811" s="103"/>
      <c r="K2811" s="103">
        <v>0.125</v>
      </c>
      <c r="O2811" s="103">
        <v>0.125</v>
      </c>
      <c r="S2811" s="102" t="s">
        <v>433</v>
      </c>
      <c r="T2811" s="102" t="s">
        <v>329</v>
      </c>
      <c r="U2811" s="102" t="s">
        <v>432</v>
      </c>
    </row>
    <row r="2812" spans="2:21">
      <c r="B2812" s="65">
        <v>45863</v>
      </c>
      <c r="C2812" s="102">
        <v>5400243313</v>
      </c>
      <c r="D2812" s="66" t="s">
        <v>457</v>
      </c>
      <c r="F2812" s="102" t="s">
        <v>82</v>
      </c>
      <c r="I2812" s="66" t="s">
        <v>432</v>
      </c>
      <c r="K2812" s="103">
        <v>0.25</v>
      </c>
      <c r="O2812" s="103">
        <v>0.25</v>
      </c>
      <c r="S2812" s="102" t="s">
        <v>433</v>
      </c>
      <c r="T2812" s="102" t="s">
        <v>145</v>
      </c>
      <c r="U2812" s="102" t="s">
        <v>432</v>
      </c>
    </row>
    <row r="2813" spans="2:21">
      <c r="B2813" s="65">
        <v>45863</v>
      </c>
      <c r="C2813" s="102">
        <v>5400243313</v>
      </c>
      <c r="D2813" s="66" t="s">
        <v>444</v>
      </c>
      <c r="F2813" s="102" t="s">
        <v>59</v>
      </c>
      <c r="I2813" s="66" t="s">
        <v>432</v>
      </c>
      <c r="K2813" s="103">
        <v>0.25</v>
      </c>
      <c r="O2813" s="103">
        <v>0.25</v>
      </c>
      <c r="S2813" s="102" t="s">
        <v>433</v>
      </c>
      <c r="T2813" s="102" t="s">
        <v>145</v>
      </c>
      <c r="U2813" s="102" t="s">
        <v>432</v>
      </c>
    </row>
    <row r="2814" spans="2:21">
      <c r="B2814" s="65">
        <v>45863</v>
      </c>
      <c r="C2814" s="102">
        <v>5400258707</v>
      </c>
      <c r="D2814" s="66" t="s">
        <v>446</v>
      </c>
      <c r="F2814" s="102" t="s">
        <v>64</v>
      </c>
      <c r="I2814" s="66" t="s">
        <v>432</v>
      </c>
      <c r="K2814" s="103">
        <v>0.125</v>
      </c>
      <c r="O2814" s="103">
        <v>0.125</v>
      </c>
      <c r="S2814" s="102" t="s">
        <v>433</v>
      </c>
      <c r="T2814" s="102" t="s">
        <v>307</v>
      </c>
      <c r="U2814" s="102" t="s">
        <v>432</v>
      </c>
    </row>
    <row r="2815" spans="2:21">
      <c r="B2815" s="65">
        <v>45863</v>
      </c>
      <c r="C2815" s="102">
        <v>5400258707</v>
      </c>
      <c r="D2815" s="66" t="s">
        <v>458</v>
      </c>
      <c r="F2815" s="102" t="s">
        <v>84</v>
      </c>
      <c r="I2815" s="66" t="s">
        <v>432</v>
      </c>
      <c r="K2815" s="103">
        <v>0.125</v>
      </c>
      <c r="O2815" s="103">
        <v>0.125</v>
      </c>
      <c r="S2815" s="102" t="s">
        <v>433</v>
      </c>
      <c r="T2815" s="102" t="s">
        <v>307</v>
      </c>
      <c r="U2815" s="102" t="s">
        <v>432</v>
      </c>
    </row>
    <row r="2816" spans="2:21">
      <c r="B2816" s="65">
        <v>45863</v>
      </c>
      <c r="C2816" s="102">
        <v>5400259134</v>
      </c>
      <c r="D2816" s="66" t="s">
        <v>445</v>
      </c>
      <c r="F2816" s="102" t="s">
        <v>63</v>
      </c>
      <c r="I2816" s="66" t="s">
        <v>432</v>
      </c>
      <c r="J2816" s="103"/>
      <c r="K2816" s="103">
        <v>0.16666666666666671</v>
      </c>
      <c r="O2816" s="103">
        <v>0.16666666666666671</v>
      </c>
      <c r="S2816" s="102" t="s">
        <v>433</v>
      </c>
      <c r="T2816" s="102" t="s">
        <v>331</v>
      </c>
      <c r="U2816" s="102" t="s">
        <v>432</v>
      </c>
    </row>
    <row r="2817" spans="2:21">
      <c r="B2817" s="65">
        <v>45863</v>
      </c>
      <c r="C2817" s="102">
        <v>5400259134</v>
      </c>
      <c r="D2817" s="66" t="s">
        <v>452</v>
      </c>
      <c r="F2817" s="102" t="s">
        <v>73</v>
      </c>
      <c r="I2817" s="66" t="s">
        <v>432</v>
      </c>
      <c r="J2817" s="103"/>
      <c r="K2817" s="103">
        <v>0.16666666666666671</v>
      </c>
      <c r="O2817" s="103">
        <v>0.16666666666666671</v>
      </c>
      <c r="S2817" s="102" t="s">
        <v>433</v>
      </c>
      <c r="T2817" s="102" t="s">
        <v>331</v>
      </c>
      <c r="U2817" s="102" t="s">
        <v>432</v>
      </c>
    </row>
    <row r="2818" spans="2:21">
      <c r="B2818" s="65">
        <v>45863</v>
      </c>
      <c r="C2818" s="102">
        <v>5400258563</v>
      </c>
      <c r="D2818" s="66" t="s">
        <v>434</v>
      </c>
      <c r="F2818" s="102" t="s">
        <v>43</v>
      </c>
      <c r="I2818" s="66" t="s">
        <v>432</v>
      </c>
      <c r="J2818" s="103"/>
      <c r="K2818" s="103">
        <v>0.25</v>
      </c>
      <c r="O2818" s="103">
        <v>0.25</v>
      </c>
      <c r="S2818" s="102" t="s">
        <v>433</v>
      </c>
      <c r="T2818" s="102" t="s">
        <v>305</v>
      </c>
      <c r="U2818" s="102" t="s">
        <v>432</v>
      </c>
    </row>
    <row r="2819" spans="2:21">
      <c r="B2819" s="65">
        <v>45863</v>
      </c>
      <c r="C2819" s="102">
        <v>5400258563</v>
      </c>
      <c r="D2819" s="66" t="s">
        <v>492</v>
      </c>
      <c r="F2819" s="102" t="s">
        <v>264</v>
      </c>
      <c r="I2819" s="66" t="s">
        <v>432</v>
      </c>
      <c r="J2819" s="103"/>
      <c r="K2819" s="103">
        <v>0.25</v>
      </c>
      <c r="O2819" s="103">
        <v>0.25</v>
      </c>
      <c r="S2819" s="102" t="s">
        <v>433</v>
      </c>
      <c r="T2819" s="102" t="s">
        <v>305</v>
      </c>
      <c r="U2819" s="102" t="s">
        <v>432</v>
      </c>
    </row>
    <row r="2820" spans="2:21">
      <c r="B2820" s="65">
        <v>45863</v>
      </c>
      <c r="C2820" s="102">
        <v>5400258638</v>
      </c>
      <c r="D2820" s="66" t="s">
        <v>480</v>
      </c>
      <c r="F2820" s="102" t="s">
        <v>289</v>
      </c>
      <c r="I2820" s="66" t="s">
        <v>432</v>
      </c>
      <c r="J2820" s="103"/>
      <c r="K2820" s="103">
        <v>0.25</v>
      </c>
      <c r="O2820" s="103">
        <v>0.25</v>
      </c>
      <c r="S2820" s="102" t="s">
        <v>433</v>
      </c>
      <c r="T2820" s="102" t="s">
        <v>327</v>
      </c>
      <c r="U2820" s="102" t="s">
        <v>432</v>
      </c>
    </row>
    <row r="2821" spans="2:21">
      <c r="B2821" s="65">
        <v>45863</v>
      </c>
      <c r="C2821" s="102">
        <v>5400258638</v>
      </c>
      <c r="D2821" s="66" t="s">
        <v>484</v>
      </c>
      <c r="F2821" s="102" t="s">
        <v>144</v>
      </c>
      <c r="I2821" s="66" t="s">
        <v>432</v>
      </c>
      <c r="J2821" s="103"/>
      <c r="K2821" s="103">
        <v>0.25</v>
      </c>
      <c r="O2821" s="103">
        <v>0.25</v>
      </c>
      <c r="S2821" s="102" t="s">
        <v>433</v>
      </c>
      <c r="T2821" s="102" t="s">
        <v>327</v>
      </c>
      <c r="U2821" s="102" t="s">
        <v>432</v>
      </c>
    </row>
    <row r="2822" spans="2:21">
      <c r="B2822" s="65">
        <v>45863</v>
      </c>
      <c r="C2822" s="102">
        <v>5400258638</v>
      </c>
      <c r="D2822" s="66" t="s">
        <v>496</v>
      </c>
      <c r="F2822" s="102" t="s">
        <v>309</v>
      </c>
      <c r="I2822" s="66" t="s">
        <v>432</v>
      </c>
      <c r="K2822" s="103">
        <v>0.29166666666666669</v>
      </c>
      <c r="O2822" s="103">
        <v>0.29166666666666669</v>
      </c>
      <c r="S2822" s="102" t="s">
        <v>433</v>
      </c>
      <c r="T2822" s="102" t="s">
        <v>327</v>
      </c>
      <c r="U2822" s="102" t="s">
        <v>432</v>
      </c>
    </row>
    <row r="2823" spans="2:21">
      <c r="B2823" s="65">
        <v>45863</v>
      </c>
      <c r="C2823" s="102">
        <v>5400258095</v>
      </c>
      <c r="D2823" s="66" t="s">
        <v>451</v>
      </c>
      <c r="F2823" s="102" t="s">
        <v>72</v>
      </c>
      <c r="I2823" s="66" t="s">
        <v>432</v>
      </c>
      <c r="J2823" s="103"/>
      <c r="K2823" s="103">
        <v>0.25</v>
      </c>
      <c r="O2823" s="103">
        <v>0.25</v>
      </c>
      <c r="S2823" s="102" t="s">
        <v>433</v>
      </c>
      <c r="T2823" s="102" t="s">
        <v>290</v>
      </c>
      <c r="U2823" s="102" t="s">
        <v>432</v>
      </c>
    </row>
    <row r="2824" spans="2:21">
      <c r="B2824" s="65">
        <v>45863</v>
      </c>
      <c r="C2824" s="102">
        <v>5400258095</v>
      </c>
      <c r="D2824" s="66" t="s">
        <v>452</v>
      </c>
      <c r="F2824" s="102" t="s">
        <v>73</v>
      </c>
      <c r="I2824" s="66" t="s">
        <v>432</v>
      </c>
      <c r="J2824" s="103"/>
      <c r="K2824" s="103">
        <v>0.25</v>
      </c>
      <c r="O2824" s="103">
        <v>0.25</v>
      </c>
      <c r="S2824" s="102" t="s">
        <v>433</v>
      </c>
      <c r="T2824" s="102" t="s">
        <v>290</v>
      </c>
      <c r="U2824" s="102" t="s">
        <v>432</v>
      </c>
    </row>
    <row r="2825" spans="2:21">
      <c r="B2825" s="65">
        <v>45863</v>
      </c>
      <c r="C2825" s="102">
        <v>5400258095</v>
      </c>
      <c r="D2825" s="66" t="s">
        <v>487</v>
      </c>
      <c r="F2825" s="102" t="s">
        <v>162</v>
      </c>
      <c r="I2825" s="66" t="s">
        <v>432</v>
      </c>
      <c r="K2825" s="103">
        <v>0.29166666666666669</v>
      </c>
      <c r="M2825" s="103">
        <v>4.1666666666666657E-2</v>
      </c>
      <c r="O2825" s="103">
        <v>0.33333333333333331</v>
      </c>
      <c r="S2825" s="102" t="s">
        <v>433</v>
      </c>
      <c r="T2825" s="102" t="s">
        <v>290</v>
      </c>
      <c r="U2825" s="102" t="s">
        <v>432</v>
      </c>
    </row>
    <row r="2826" spans="2:21">
      <c r="B2826" s="65">
        <v>45863</v>
      </c>
      <c r="C2826" s="102">
        <v>5400258095</v>
      </c>
      <c r="D2826" s="66" t="s">
        <v>451</v>
      </c>
      <c r="F2826" s="102" t="s">
        <v>72</v>
      </c>
      <c r="I2826" s="66" t="s">
        <v>432</v>
      </c>
      <c r="K2826" s="103">
        <v>4.1666666666666657E-2</v>
      </c>
      <c r="O2826" s="103">
        <v>4.1666666666666657E-2</v>
      </c>
      <c r="P2826" s="103"/>
      <c r="S2826" s="102" t="s">
        <v>433</v>
      </c>
      <c r="T2826" s="102" t="s">
        <v>290</v>
      </c>
      <c r="U2826" s="102" t="s">
        <v>432</v>
      </c>
    </row>
    <row r="2827" spans="2:21">
      <c r="B2827" s="65">
        <v>45863</v>
      </c>
      <c r="C2827" s="102">
        <v>5400258638</v>
      </c>
      <c r="D2827" s="66" t="s">
        <v>451</v>
      </c>
      <c r="F2827" s="102" t="s">
        <v>72</v>
      </c>
      <c r="I2827" s="66" t="s">
        <v>432</v>
      </c>
      <c r="K2827" s="103">
        <v>0.125</v>
      </c>
      <c r="O2827" s="103">
        <v>0.125</v>
      </c>
      <c r="P2827" s="103"/>
      <c r="S2827" s="102" t="s">
        <v>433</v>
      </c>
      <c r="T2827" s="102" t="s">
        <v>327</v>
      </c>
      <c r="U2827" s="102" t="s">
        <v>432</v>
      </c>
    </row>
    <row r="2828" spans="2:21">
      <c r="B2828" s="65">
        <v>45863</v>
      </c>
      <c r="C2828" s="102">
        <v>5400258638</v>
      </c>
      <c r="D2828" s="66" t="s">
        <v>496</v>
      </c>
      <c r="F2828" s="102" t="s">
        <v>309</v>
      </c>
      <c r="I2828" s="66" t="s">
        <v>432</v>
      </c>
      <c r="K2828" s="103">
        <v>0.125</v>
      </c>
      <c r="O2828" s="103">
        <v>0.125</v>
      </c>
      <c r="P2828" s="103"/>
      <c r="S2828" s="102" t="s">
        <v>433</v>
      </c>
      <c r="T2828" s="102" t="s">
        <v>327</v>
      </c>
      <c r="U2828" s="102" t="s">
        <v>432</v>
      </c>
    </row>
    <row r="2829" spans="2:21">
      <c r="B2829" s="65">
        <v>45863</v>
      </c>
      <c r="C2829" s="102">
        <v>5400258638</v>
      </c>
      <c r="D2829" s="66" t="s">
        <v>484</v>
      </c>
      <c r="F2829" s="102" t="s">
        <v>144</v>
      </c>
      <c r="I2829" s="66" t="s">
        <v>432</v>
      </c>
      <c r="K2829" s="103">
        <v>8.3333333333333329E-2</v>
      </c>
      <c r="O2829" s="103">
        <v>8.3333333333333329E-2</v>
      </c>
      <c r="P2829" s="103"/>
      <c r="S2829" s="102" t="s">
        <v>433</v>
      </c>
      <c r="T2829" s="102" t="s">
        <v>327</v>
      </c>
      <c r="U2829" s="102" t="s">
        <v>432</v>
      </c>
    </row>
    <row r="2830" spans="2:21">
      <c r="B2830" s="65">
        <v>45863</v>
      </c>
      <c r="C2830" s="102">
        <v>5400258561</v>
      </c>
      <c r="D2830" s="66" t="s">
        <v>453</v>
      </c>
      <c r="F2830" s="102" t="s">
        <v>75</v>
      </c>
      <c r="I2830" s="66" t="s">
        <v>432</v>
      </c>
      <c r="J2830" s="103"/>
      <c r="K2830" s="103">
        <v>0.29166666666666669</v>
      </c>
      <c r="M2830" s="103">
        <v>4.1666666666666657E-2</v>
      </c>
      <c r="O2830" s="103">
        <v>0.33333333333333331</v>
      </c>
      <c r="P2830" s="103"/>
      <c r="S2830" s="102" t="s">
        <v>433</v>
      </c>
      <c r="T2830" s="102" t="s">
        <v>328</v>
      </c>
      <c r="U2830" s="102" t="s">
        <v>432</v>
      </c>
    </row>
    <row r="2831" spans="2:21">
      <c r="B2831" s="65">
        <v>45863</v>
      </c>
      <c r="C2831" s="102">
        <v>5400258561</v>
      </c>
      <c r="D2831" s="66" t="s">
        <v>461</v>
      </c>
      <c r="F2831" s="102" t="s">
        <v>88</v>
      </c>
      <c r="I2831" s="66" t="s">
        <v>432</v>
      </c>
      <c r="K2831" s="103">
        <v>0.29166666666666669</v>
      </c>
      <c r="O2831" s="103">
        <v>0.29166666666666669</v>
      </c>
      <c r="P2831" s="103"/>
      <c r="S2831" s="102" t="s">
        <v>433</v>
      </c>
      <c r="T2831" s="102" t="s">
        <v>328</v>
      </c>
      <c r="U2831" s="102" t="s">
        <v>432</v>
      </c>
    </row>
    <row r="2832" spans="2:21">
      <c r="B2832" s="65">
        <v>45863</v>
      </c>
      <c r="C2832" s="102">
        <v>5400261041</v>
      </c>
      <c r="D2832" s="66" t="s">
        <v>462</v>
      </c>
      <c r="F2832" s="102" t="s">
        <v>89</v>
      </c>
      <c r="I2832" s="66" t="s">
        <v>432</v>
      </c>
      <c r="K2832" s="103">
        <v>0.25</v>
      </c>
      <c r="O2832" s="103">
        <v>0.25</v>
      </c>
      <c r="P2832" s="103"/>
      <c r="S2832" s="102" t="s">
        <v>433</v>
      </c>
      <c r="T2832" s="102" t="s">
        <v>257</v>
      </c>
      <c r="U2832" s="102" t="s">
        <v>432</v>
      </c>
    </row>
    <row r="2833" spans="2:21">
      <c r="B2833" s="65">
        <v>45863</v>
      </c>
      <c r="C2833" s="102">
        <v>5400256987</v>
      </c>
      <c r="D2833" s="66" t="s">
        <v>454</v>
      </c>
      <c r="F2833" s="102" t="s">
        <v>77</v>
      </c>
      <c r="I2833" s="66" t="s">
        <v>432</v>
      </c>
      <c r="J2833" s="103"/>
      <c r="K2833" s="103">
        <v>0.25</v>
      </c>
      <c r="O2833" s="103">
        <v>0.25</v>
      </c>
      <c r="P2833" s="103"/>
      <c r="S2833" s="102" t="s">
        <v>433</v>
      </c>
      <c r="T2833" s="102" t="s">
        <v>285</v>
      </c>
      <c r="U2833" s="102" t="s">
        <v>432</v>
      </c>
    </row>
    <row r="2834" spans="2:21">
      <c r="B2834" s="65">
        <v>45863</v>
      </c>
      <c r="C2834" s="102">
        <v>5400256987</v>
      </c>
      <c r="D2834" s="66" t="s">
        <v>455</v>
      </c>
      <c r="F2834" s="102" t="s">
        <v>78</v>
      </c>
      <c r="I2834" s="66" t="s">
        <v>432</v>
      </c>
      <c r="J2834" s="103"/>
      <c r="K2834" s="103">
        <v>0.25</v>
      </c>
      <c r="O2834" s="103">
        <v>0.25</v>
      </c>
      <c r="P2834" s="103"/>
      <c r="S2834" s="102" t="s">
        <v>433</v>
      </c>
      <c r="T2834" s="102" t="s">
        <v>285</v>
      </c>
      <c r="U2834" s="102" t="s">
        <v>432</v>
      </c>
    </row>
    <row r="2835" spans="2:21">
      <c r="B2835" s="65">
        <v>45863</v>
      </c>
      <c r="C2835" s="102">
        <v>5400256987</v>
      </c>
      <c r="D2835" s="66" t="s">
        <v>442</v>
      </c>
      <c r="F2835" s="102" t="s">
        <v>57</v>
      </c>
      <c r="I2835" s="66" t="s">
        <v>432</v>
      </c>
      <c r="J2835" s="103"/>
      <c r="K2835" s="103">
        <v>0.125</v>
      </c>
      <c r="O2835" s="103">
        <v>0.125</v>
      </c>
      <c r="P2835" s="103"/>
      <c r="S2835" s="102" t="s">
        <v>433</v>
      </c>
      <c r="T2835" s="102" t="s">
        <v>285</v>
      </c>
      <c r="U2835" s="102" t="s">
        <v>432</v>
      </c>
    </row>
    <row r="2836" spans="2:21">
      <c r="B2836" s="65">
        <v>45863</v>
      </c>
      <c r="C2836" s="102">
        <v>5400256987</v>
      </c>
      <c r="D2836" s="66" t="s">
        <v>485</v>
      </c>
      <c r="F2836" s="102" t="s">
        <v>155</v>
      </c>
      <c r="I2836" s="66" t="s">
        <v>432</v>
      </c>
      <c r="J2836" s="103"/>
      <c r="K2836" s="103">
        <v>0.125</v>
      </c>
      <c r="O2836" s="103">
        <v>0.125</v>
      </c>
      <c r="P2836" s="103"/>
      <c r="S2836" s="102" t="s">
        <v>433</v>
      </c>
      <c r="T2836" s="102" t="s">
        <v>285</v>
      </c>
      <c r="U2836" s="102" t="s">
        <v>432</v>
      </c>
    </row>
    <row r="2837" spans="2:21">
      <c r="B2837" s="65">
        <v>45863</v>
      </c>
      <c r="C2837" s="102">
        <v>5400257237</v>
      </c>
      <c r="D2837" s="66" t="s">
        <v>431</v>
      </c>
      <c r="F2837" s="102" t="s">
        <v>42</v>
      </c>
      <c r="I2837" s="66" t="s">
        <v>432</v>
      </c>
      <c r="K2837" s="103">
        <v>0.25</v>
      </c>
      <c r="O2837" s="103">
        <v>0.25</v>
      </c>
      <c r="P2837" s="103"/>
      <c r="S2837" s="102" t="s">
        <v>433</v>
      </c>
      <c r="T2837" s="102" t="s">
        <v>260</v>
      </c>
      <c r="U2837" s="102" t="s">
        <v>432</v>
      </c>
    </row>
    <row r="2838" spans="2:21">
      <c r="B2838" s="65">
        <v>45863</v>
      </c>
      <c r="C2838" s="102">
        <v>5400257237</v>
      </c>
      <c r="D2838" s="66" t="s">
        <v>460</v>
      </c>
      <c r="F2838" s="102" t="s">
        <v>87</v>
      </c>
      <c r="I2838" s="66" t="s">
        <v>432</v>
      </c>
      <c r="K2838" s="103">
        <v>0.25</v>
      </c>
      <c r="O2838" s="103">
        <v>0.25</v>
      </c>
      <c r="P2838" s="103"/>
      <c r="S2838" s="102" t="s">
        <v>433</v>
      </c>
      <c r="T2838" s="102" t="s">
        <v>260</v>
      </c>
      <c r="U2838" s="102" t="s">
        <v>432</v>
      </c>
    </row>
    <row r="2839" spans="2:21">
      <c r="B2839" s="65">
        <v>45863</v>
      </c>
      <c r="C2839" s="102">
        <v>5400257237</v>
      </c>
      <c r="D2839" s="66" t="s">
        <v>465</v>
      </c>
      <c r="F2839" s="102" t="s">
        <v>96</v>
      </c>
      <c r="I2839" s="66" t="s">
        <v>432</v>
      </c>
      <c r="K2839" s="103">
        <v>0.25</v>
      </c>
      <c r="O2839" s="103">
        <v>0.25</v>
      </c>
      <c r="Q2839" s="103"/>
      <c r="S2839" s="102" t="s">
        <v>433</v>
      </c>
      <c r="T2839" s="102" t="s">
        <v>260</v>
      </c>
      <c r="U2839" s="102" t="s">
        <v>432</v>
      </c>
    </row>
    <row r="2840" spans="2:21">
      <c r="B2840" s="65">
        <v>45863</v>
      </c>
      <c r="C2840" s="102">
        <v>5400257237</v>
      </c>
      <c r="D2840" s="66" t="s">
        <v>472</v>
      </c>
      <c r="F2840" s="102" t="s">
        <v>107</v>
      </c>
      <c r="I2840" s="66" t="s">
        <v>432</v>
      </c>
      <c r="K2840" s="103">
        <v>0.25</v>
      </c>
      <c r="O2840" s="103">
        <v>0.25</v>
      </c>
      <c r="Q2840" s="103"/>
      <c r="S2840" s="102" t="s">
        <v>433</v>
      </c>
      <c r="T2840" s="102" t="s">
        <v>260</v>
      </c>
      <c r="U2840" s="102" t="s">
        <v>432</v>
      </c>
    </row>
    <row r="2841" spans="2:21">
      <c r="B2841" s="65">
        <v>45863</v>
      </c>
      <c r="C2841" s="102">
        <v>5400257240</v>
      </c>
      <c r="D2841" s="66" t="s">
        <v>468</v>
      </c>
      <c r="F2841" s="102" t="s">
        <v>100</v>
      </c>
      <c r="I2841" s="66" t="s">
        <v>432</v>
      </c>
      <c r="K2841" s="103">
        <v>0.25</v>
      </c>
      <c r="O2841" s="103">
        <v>0.25</v>
      </c>
      <c r="Q2841" s="103"/>
      <c r="S2841" s="102" t="s">
        <v>433</v>
      </c>
      <c r="T2841" s="102" t="s">
        <v>261</v>
      </c>
      <c r="U2841" s="102" t="s">
        <v>432</v>
      </c>
    </row>
    <row r="2842" spans="2:21">
      <c r="B2842" s="65">
        <v>45863</v>
      </c>
      <c r="C2842" s="102">
        <v>5400257240</v>
      </c>
      <c r="D2842" s="66" t="s">
        <v>469</v>
      </c>
      <c r="F2842" s="102" t="s">
        <v>102</v>
      </c>
      <c r="I2842" s="66" t="s">
        <v>432</v>
      </c>
      <c r="K2842" s="103">
        <v>0.25</v>
      </c>
      <c r="O2842" s="103">
        <v>0.25</v>
      </c>
      <c r="Q2842" s="103"/>
      <c r="S2842" s="102" t="s">
        <v>433</v>
      </c>
      <c r="T2842" s="102" t="s">
        <v>261</v>
      </c>
      <c r="U2842" s="102" t="s">
        <v>432</v>
      </c>
    </row>
    <row r="2843" spans="2:21">
      <c r="B2843" s="65">
        <v>45863</v>
      </c>
      <c r="C2843" s="102">
        <v>5400257401</v>
      </c>
      <c r="D2843" s="66" t="s">
        <v>490</v>
      </c>
      <c r="F2843" s="102" t="s">
        <v>131</v>
      </c>
      <c r="I2843" s="66" t="s">
        <v>432</v>
      </c>
      <c r="K2843" s="103">
        <v>0.15625</v>
      </c>
      <c r="O2843" s="103">
        <v>0.15625</v>
      </c>
      <c r="Q2843" s="103"/>
      <c r="S2843" s="102" t="s">
        <v>433</v>
      </c>
      <c r="T2843" s="102" t="s">
        <v>252</v>
      </c>
      <c r="U2843" s="102" t="s">
        <v>432</v>
      </c>
    </row>
    <row r="2844" spans="2:21">
      <c r="B2844" s="65">
        <v>45863</v>
      </c>
      <c r="C2844" s="102">
        <v>5400257401</v>
      </c>
      <c r="D2844" s="66" t="s">
        <v>497</v>
      </c>
      <c r="F2844" s="102" t="s">
        <v>322</v>
      </c>
      <c r="I2844" s="66" t="s">
        <v>432</v>
      </c>
      <c r="K2844" s="103">
        <v>0.15625</v>
      </c>
      <c r="O2844" s="103">
        <v>0.15625</v>
      </c>
      <c r="Q2844" s="103"/>
      <c r="S2844" s="102" t="s">
        <v>433</v>
      </c>
      <c r="T2844" s="102" t="s">
        <v>252</v>
      </c>
      <c r="U2844" s="102" t="s">
        <v>432</v>
      </c>
    </row>
    <row r="2845" spans="2:21">
      <c r="B2845" s="65">
        <v>45863</v>
      </c>
      <c r="C2845" s="102">
        <v>404</v>
      </c>
      <c r="D2845" s="66" t="s">
        <v>473</v>
      </c>
      <c r="F2845" s="102" t="s">
        <v>108</v>
      </c>
      <c r="I2845" s="66" t="s">
        <v>432</v>
      </c>
      <c r="J2845" s="103">
        <v>0.25</v>
      </c>
      <c r="K2845" s="103"/>
      <c r="O2845" s="103">
        <v>0.25</v>
      </c>
      <c r="P2845" s="103"/>
      <c r="S2845" s="102" t="s">
        <v>433</v>
      </c>
      <c r="T2845" s="102" t="s">
        <v>62</v>
      </c>
      <c r="U2845" s="102" t="s">
        <v>432</v>
      </c>
    </row>
    <row r="2846" spans="2:21">
      <c r="B2846" s="65">
        <v>45863</v>
      </c>
      <c r="C2846" s="102">
        <v>5400259182</v>
      </c>
      <c r="D2846" s="66" t="s">
        <v>445</v>
      </c>
      <c r="F2846" s="102" t="s">
        <v>63</v>
      </c>
      <c r="I2846" s="66" t="s">
        <v>432</v>
      </c>
      <c r="J2846" s="103"/>
      <c r="K2846" s="103">
        <v>5.2083333333333343E-2</v>
      </c>
      <c r="O2846" s="103">
        <v>5.2083333333333343E-2</v>
      </c>
      <c r="P2846" s="103"/>
      <c r="S2846" s="102" t="s">
        <v>433</v>
      </c>
      <c r="T2846" s="102" t="s">
        <v>332</v>
      </c>
      <c r="U2846" s="102" t="s">
        <v>432</v>
      </c>
    </row>
    <row r="2847" spans="2:21">
      <c r="B2847" s="65">
        <v>45863</v>
      </c>
      <c r="C2847" s="102">
        <v>5400259182</v>
      </c>
      <c r="D2847" s="66" t="s">
        <v>454</v>
      </c>
      <c r="F2847" s="102" t="s">
        <v>77</v>
      </c>
      <c r="I2847" s="66" t="s">
        <v>432</v>
      </c>
      <c r="J2847" s="103"/>
      <c r="K2847" s="103">
        <v>5.2083333333333343E-2</v>
      </c>
      <c r="O2847" s="103">
        <v>5.2083333333333343E-2</v>
      </c>
      <c r="P2847" s="103"/>
      <c r="S2847" s="102" t="s">
        <v>433</v>
      </c>
      <c r="T2847" s="102" t="s">
        <v>332</v>
      </c>
      <c r="U2847" s="102" t="s">
        <v>432</v>
      </c>
    </row>
    <row r="2848" spans="2:21">
      <c r="B2848" s="65">
        <v>45863</v>
      </c>
      <c r="C2848" s="102">
        <v>404</v>
      </c>
      <c r="D2848" s="66" t="s">
        <v>471</v>
      </c>
      <c r="F2848" s="102" t="s">
        <v>105</v>
      </c>
      <c r="I2848" s="66" t="s">
        <v>432</v>
      </c>
      <c r="J2848" s="103"/>
      <c r="K2848" s="103"/>
      <c r="O2848" s="103">
        <v>0.25</v>
      </c>
      <c r="P2848" s="103">
        <v>0.25</v>
      </c>
      <c r="S2848" s="102" t="s">
        <v>433</v>
      </c>
      <c r="T2848" s="102" t="s">
        <v>53</v>
      </c>
      <c r="U2848" s="102" t="s">
        <v>432</v>
      </c>
    </row>
    <row r="2849" spans="2:21">
      <c r="B2849" s="65">
        <v>45863</v>
      </c>
      <c r="C2849" s="102">
        <v>404</v>
      </c>
      <c r="D2849" s="66" t="s">
        <v>467</v>
      </c>
      <c r="F2849" s="102" t="s">
        <v>99</v>
      </c>
      <c r="I2849" s="66" t="s">
        <v>432</v>
      </c>
      <c r="J2849" s="103"/>
      <c r="K2849" s="103"/>
      <c r="O2849" s="103">
        <v>0.25</v>
      </c>
      <c r="P2849" s="103">
        <v>0.25</v>
      </c>
      <c r="S2849" s="102" t="s">
        <v>433</v>
      </c>
      <c r="T2849" s="102" t="s">
        <v>53</v>
      </c>
      <c r="U2849" s="102" t="s">
        <v>432</v>
      </c>
    </row>
    <row r="2850" spans="2:21">
      <c r="B2850" s="65">
        <v>45863</v>
      </c>
      <c r="C2850" s="102">
        <v>404</v>
      </c>
      <c r="D2850" s="66" t="s">
        <v>474</v>
      </c>
      <c r="F2850" s="102" t="s">
        <v>109</v>
      </c>
      <c r="I2850" s="66" t="s">
        <v>432</v>
      </c>
      <c r="J2850" s="103"/>
      <c r="K2850" s="103"/>
      <c r="O2850" s="103">
        <v>0.25</v>
      </c>
      <c r="P2850" s="103">
        <v>0.25</v>
      </c>
      <c r="S2850" s="102" t="s">
        <v>433</v>
      </c>
      <c r="T2850" s="102" t="s">
        <v>53</v>
      </c>
      <c r="U2850" s="102" t="s">
        <v>432</v>
      </c>
    </row>
    <row r="2851" spans="2:21">
      <c r="B2851" s="65">
        <v>45863</v>
      </c>
      <c r="C2851" s="102">
        <v>404</v>
      </c>
      <c r="D2851" s="66" t="s">
        <v>486</v>
      </c>
      <c r="F2851" s="102" t="s">
        <v>157</v>
      </c>
      <c r="I2851" s="66" t="s">
        <v>432</v>
      </c>
      <c r="J2851" s="103"/>
      <c r="K2851" s="103"/>
      <c r="O2851" s="103">
        <v>0.25</v>
      </c>
      <c r="P2851" s="103">
        <v>0.25</v>
      </c>
      <c r="S2851" s="102" t="s">
        <v>433</v>
      </c>
      <c r="T2851" s="102" t="s">
        <v>53</v>
      </c>
      <c r="U2851" s="102" t="s">
        <v>432</v>
      </c>
    </row>
    <row r="2852" spans="2:21">
      <c r="B2852" s="65">
        <v>45863</v>
      </c>
      <c r="C2852" s="102">
        <v>404</v>
      </c>
      <c r="D2852" s="66" t="s">
        <v>448</v>
      </c>
      <c r="F2852" s="102" t="s">
        <v>66</v>
      </c>
      <c r="I2852" s="66" t="s">
        <v>432</v>
      </c>
      <c r="J2852" s="103"/>
      <c r="K2852" s="103"/>
      <c r="O2852" s="103">
        <v>0.25</v>
      </c>
      <c r="P2852" s="103">
        <v>0.25</v>
      </c>
      <c r="S2852" s="102" t="s">
        <v>433</v>
      </c>
      <c r="T2852" s="102" t="s">
        <v>53</v>
      </c>
      <c r="U2852" s="102" t="s">
        <v>432</v>
      </c>
    </row>
    <row r="2853" spans="2:21">
      <c r="B2853" s="65">
        <v>45863</v>
      </c>
      <c r="C2853" s="102">
        <v>404</v>
      </c>
      <c r="D2853" s="66" t="s">
        <v>470</v>
      </c>
      <c r="F2853" s="102" t="s">
        <v>103</v>
      </c>
      <c r="I2853" s="66" t="s">
        <v>432</v>
      </c>
      <c r="J2853" s="103"/>
      <c r="K2853" s="103"/>
      <c r="O2853" s="103">
        <v>0.25</v>
      </c>
      <c r="P2853" s="103">
        <v>0.25</v>
      </c>
      <c r="S2853" s="102" t="s">
        <v>433</v>
      </c>
      <c r="T2853" s="102" t="s">
        <v>53</v>
      </c>
      <c r="U2853" s="102" t="s">
        <v>432</v>
      </c>
    </row>
    <row r="2854" spans="2:21">
      <c r="B2854" s="65">
        <v>45863</v>
      </c>
      <c r="C2854" s="102">
        <v>404</v>
      </c>
      <c r="D2854" s="66" t="s">
        <v>447</v>
      </c>
      <c r="F2854" s="102" t="s">
        <v>65</v>
      </c>
      <c r="I2854" s="66" t="s">
        <v>432</v>
      </c>
      <c r="J2854" s="103"/>
      <c r="K2854" s="103"/>
      <c r="O2854" s="103">
        <v>0.25</v>
      </c>
      <c r="P2854" s="103">
        <v>0.25</v>
      </c>
      <c r="S2854" s="102" t="s">
        <v>433</v>
      </c>
      <c r="T2854" s="102" t="s">
        <v>53</v>
      </c>
      <c r="U2854" s="102" t="s">
        <v>432</v>
      </c>
    </row>
    <row r="2855" spans="2:21">
      <c r="B2855" s="65">
        <v>45863</v>
      </c>
      <c r="C2855" s="102">
        <v>404</v>
      </c>
      <c r="D2855" s="66" t="s">
        <v>475</v>
      </c>
      <c r="F2855" s="102" t="s">
        <v>110</v>
      </c>
      <c r="I2855" s="66" t="s">
        <v>432</v>
      </c>
      <c r="J2855" s="103"/>
      <c r="K2855" s="103"/>
      <c r="O2855" s="103">
        <v>0.25</v>
      </c>
      <c r="P2855" s="103">
        <v>0.25</v>
      </c>
      <c r="S2855" s="102" t="s">
        <v>433</v>
      </c>
      <c r="T2855" s="102" t="s">
        <v>53</v>
      </c>
      <c r="U2855" s="102" t="s">
        <v>432</v>
      </c>
    </row>
    <row r="2856" spans="2:21">
      <c r="B2856" s="65">
        <v>45863</v>
      </c>
      <c r="C2856" s="102">
        <v>404</v>
      </c>
      <c r="D2856" s="66" t="s">
        <v>449</v>
      </c>
      <c r="F2856" s="102" t="s">
        <v>68</v>
      </c>
      <c r="I2856" s="66" t="s">
        <v>432</v>
      </c>
      <c r="J2856" s="103"/>
      <c r="K2856" s="103"/>
      <c r="M2856" s="103"/>
      <c r="O2856" s="103">
        <v>0.25</v>
      </c>
      <c r="P2856" s="103">
        <v>0.25</v>
      </c>
      <c r="S2856" s="102" t="s">
        <v>433</v>
      </c>
      <c r="T2856" s="102" t="s">
        <v>53</v>
      </c>
      <c r="U2856" s="102" t="s">
        <v>432</v>
      </c>
    </row>
    <row r="2857" spans="2:21">
      <c r="B2857" s="65">
        <v>45863</v>
      </c>
      <c r="C2857" s="102">
        <v>404</v>
      </c>
      <c r="D2857" s="66" t="s">
        <v>439</v>
      </c>
      <c r="F2857" s="102" t="s">
        <v>54</v>
      </c>
      <c r="I2857" s="66" t="s">
        <v>432</v>
      </c>
      <c r="J2857" s="103"/>
      <c r="K2857" s="103"/>
      <c r="M2857" s="103"/>
      <c r="O2857" s="103">
        <v>0.25</v>
      </c>
      <c r="Q2857" s="103">
        <v>0.25</v>
      </c>
      <c r="S2857" s="102" t="s">
        <v>433</v>
      </c>
      <c r="T2857" s="102" t="s">
        <v>22</v>
      </c>
      <c r="U2857" s="102" t="s">
        <v>432</v>
      </c>
    </row>
    <row r="2858" spans="2:21">
      <c r="B2858" s="65">
        <v>45863</v>
      </c>
      <c r="C2858" s="102">
        <v>404</v>
      </c>
      <c r="D2858" s="66" t="s">
        <v>436</v>
      </c>
      <c r="F2858" s="102" t="s">
        <v>50</v>
      </c>
      <c r="I2858" s="66" t="s">
        <v>432</v>
      </c>
      <c r="J2858" s="103"/>
      <c r="K2858" s="103"/>
      <c r="M2858" s="103"/>
      <c r="O2858" s="103">
        <v>0.25</v>
      </c>
      <c r="Q2858" s="103">
        <v>0.25</v>
      </c>
      <c r="S2858" s="102" t="s">
        <v>433</v>
      </c>
      <c r="T2858" s="102" t="s">
        <v>22</v>
      </c>
      <c r="U2858" s="102" t="s">
        <v>432</v>
      </c>
    </row>
    <row r="2859" spans="2:21">
      <c r="B2859" s="65">
        <v>45863</v>
      </c>
      <c r="C2859" s="102">
        <v>404</v>
      </c>
      <c r="D2859" s="66" t="s">
        <v>438</v>
      </c>
      <c r="F2859" s="102" t="s">
        <v>52</v>
      </c>
      <c r="I2859" s="66" t="s">
        <v>432</v>
      </c>
      <c r="J2859" s="103"/>
      <c r="K2859" s="103"/>
      <c r="O2859" s="103">
        <v>0.25</v>
      </c>
      <c r="Q2859" s="103">
        <v>0.25</v>
      </c>
      <c r="S2859" s="102" t="s">
        <v>433</v>
      </c>
      <c r="T2859" s="102" t="s">
        <v>22</v>
      </c>
      <c r="U2859" s="102" t="s">
        <v>432</v>
      </c>
    </row>
    <row r="2860" spans="2:21">
      <c r="B2860" s="65">
        <v>45863</v>
      </c>
      <c r="C2860" s="102">
        <v>404</v>
      </c>
      <c r="D2860" s="66" t="s">
        <v>477</v>
      </c>
      <c r="F2860" s="102" t="s">
        <v>113</v>
      </c>
      <c r="I2860" s="66" t="s">
        <v>432</v>
      </c>
      <c r="J2860" s="103"/>
      <c r="K2860" s="103"/>
      <c r="O2860" s="103">
        <v>0.25</v>
      </c>
      <c r="Q2860" s="103">
        <v>0.25</v>
      </c>
      <c r="S2860" s="102" t="s">
        <v>433</v>
      </c>
      <c r="T2860" s="102" t="s">
        <v>22</v>
      </c>
      <c r="U2860" s="102" t="s">
        <v>432</v>
      </c>
    </row>
    <row r="2861" spans="2:21">
      <c r="B2861" s="65">
        <v>45863</v>
      </c>
      <c r="C2861" s="102">
        <v>404</v>
      </c>
      <c r="D2861" s="66" t="s">
        <v>483</v>
      </c>
      <c r="F2861" s="102" t="s">
        <v>143</v>
      </c>
      <c r="I2861" s="66" t="s">
        <v>432</v>
      </c>
      <c r="J2861" s="103"/>
      <c r="K2861" s="103"/>
      <c r="M2861" s="103"/>
      <c r="O2861" s="103">
        <v>0.25</v>
      </c>
      <c r="Q2861" s="103">
        <v>0.25</v>
      </c>
      <c r="S2861" s="102" t="s">
        <v>433</v>
      </c>
      <c r="T2861" s="102" t="s">
        <v>22</v>
      </c>
      <c r="U2861" s="102" t="s">
        <v>432</v>
      </c>
    </row>
    <row r="2862" spans="2:21">
      <c r="B2862" s="65">
        <v>45863</v>
      </c>
      <c r="C2862" s="102">
        <v>404</v>
      </c>
      <c r="D2862" s="66" t="s">
        <v>464</v>
      </c>
      <c r="F2862" s="102" t="s">
        <v>94</v>
      </c>
      <c r="I2862" s="66" t="s">
        <v>432</v>
      </c>
      <c r="K2862" s="103"/>
      <c r="M2862" s="103"/>
      <c r="O2862" s="103">
        <v>0.25</v>
      </c>
      <c r="P2862" s="103">
        <v>0.25</v>
      </c>
      <c r="S2862" s="102" t="s">
        <v>433</v>
      </c>
      <c r="T2862" s="102" t="s">
        <v>48</v>
      </c>
      <c r="U2862" s="102" t="s">
        <v>432</v>
      </c>
    </row>
    <row r="2863" spans="2:21">
      <c r="B2863" s="65">
        <v>45863</v>
      </c>
      <c r="C2863" s="102">
        <v>404</v>
      </c>
      <c r="D2863" s="66" t="s">
        <v>441</v>
      </c>
      <c r="F2863" s="102" t="s">
        <v>56</v>
      </c>
      <c r="I2863" s="66" t="s">
        <v>432</v>
      </c>
      <c r="J2863" s="103">
        <v>0.20833333333333329</v>
      </c>
      <c r="K2863" s="103"/>
      <c r="M2863" s="103"/>
      <c r="O2863" s="103">
        <v>0.20833333333333329</v>
      </c>
      <c r="S2863" s="102" t="s">
        <v>433</v>
      </c>
      <c r="T2863" s="102" t="s">
        <v>62</v>
      </c>
      <c r="U2863" s="102" t="s">
        <v>432</v>
      </c>
    </row>
    <row r="2864" spans="2:21">
      <c r="B2864" s="65">
        <v>45863</v>
      </c>
      <c r="C2864" s="102">
        <v>404</v>
      </c>
      <c r="D2864" s="66" t="s">
        <v>445</v>
      </c>
      <c r="F2864" s="102" t="s">
        <v>63</v>
      </c>
      <c r="I2864" s="66" t="s">
        <v>432</v>
      </c>
      <c r="J2864" s="103">
        <v>3.125E-2</v>
      </c>
      <c r="K2864" s="103"/>
      <c r="O2864" s="103">
        <v>3.125E-2</v>
      </c>
      <c r="S2864" s="102" t="s">
        <v>433</v>
      </c>
      <c r="T2864" s="102" t="s">
        <v>62</v>
      </c>
      <c r="U2864" s="102" t="s">
        <v>432</v>
      </c>
    </row>
    <row r="2865" spans="2:21">
      <c r="B2865" s="65">
        <v>45863</v>
      </c>
      <c r="C2865" s="102" t="s">
        <v>294</v>
      </c>
      <c r="D2865" s="66" t="s">
        <v>478</v>
      </c>
      <c r="F2865" s="102" t="s">
        <v>114</v>
      </c>
      <c r="I2865" s="66" t="s">
        <v>432</v>
      </c>
      <c r="J2865" s="103"/>
      <c r="K2865" s="103">
        <v>0.29166666666666669</v>
      </c>
      <c r="O2865" s="103">
        <v>0.29166666666666669</v>
      </c>
      <c r="S2865" s="102" t="s">
        <v>433</v>
      </c>
      <c r="T2865" s="102" t="s">
        <v>156</v>
      </c>
      <c r="U2865" s="102" t="s">
        <v>432</v>
      </c>
    </row>
    <row r="2866" spans="2:21">
      <c r="B2866" s="65">
        <v>45863</v>
      </c>
      <c r="C2866" s="102">
        <v>404</v>
      </c>
      <c r="D2866" s="66" t="s">
        <v>437</v>
      </c>
      <c r="F2866" s="102" t="s">
        <v>51</v>
      </c>
      <c r="I2866" s="66" t="s">
        <v>432</v>
      </c>
      <c r="J2866" s="103">
        <v>8.3333333333333329E-2</v>
      </c>
      <c r="K2866" s="103"/>
      <c r="O2866" s="103">
        <v>8.3333333333333329E-2</v>
      </c>
      <c r="S2866" s="102" t="s">
        <v>433</v>
      </c>
      <c r="T2866" s="102" t="s">
        <v>62</v>
      </c>
      <c r="U2866" s="102" t="s">
        <v>432</v>
      </c>
    </row>
    <row r="2867" spans="2:21">
      <c r="B2867" s="65">
        <v>45863</v>
      </c>
      <c r="C2867" s="102">
        <v>404</v>
      </c>
      <c r="D2867" s="66" t="s">
        <v>476</v>
      </c>
      <c r="F2867" s="102" t="s">
        <v>112</v>
      </c>
      <c r="I2867" s="66" t="s">
        <v>432</v>
      </c>
      <c r="J2867" s="103">
        <v>8.3333333333333329E-2</v>
      </c>
      <c r="K2867" s="103"/>
      <c r="O2867" s="103">
        <v>8.3333333333333329E-2</v>
      </c>
      <c r="S2867" s="102" t="s">
        <v>433</v>
      </c>
      <c r="T2867" s="102" t="s">
        <v>62</v>
      </c>
      <c r="U2867" s="102" t="s">
        <v>432</v>
      </c>
    </row>
    <row r="2868" spans="2:21">
      <c r="B2868" s="65">
        <v>45864</v>
      </c>
      <c r="C2868" s="102">
        <v>5400259182</v>
      </c>
      <c r="D2868" s="66" t="s">
        <v>454</v>
      </c>
      <c r="F2868" s="102" t="s">
        <v>77</v>
      </c>
      <c r="I2868" s="66" t="s">
        <v>432</v>
      </c>
      <c r="J2868" s="103"/>
      <c r="K2868" s="103"/>
      <c r="N2868" s="103">
        <v>6.25E-2</v>
      </c>
      <c r="O2868" s="103">
        <v>6.25E-2</v>
      </c>
      <c r="S2868" s="102" t="s">
        <v>433</v>
      </c>
      <c r="T2868" s="102" t="s">
        <v>333</v>
      </c>
      <c r="U2868" s="102" t="s">
        <v>432</v>
      </c>
    </row>
    <row r="2869" spans="2:21">
      <c r="B2869" s="65">
        <v>45864</v>
      </c>
      <c r="C2869" s="102">
        <v>5400259182</v>
      </c>
      <c r="D2869" s="66" t="s">
        <v>445</v>
      </c>
      <c r="F2869" s="102" t="s">
        <v>63</v>
      </c>
      <c r="I2869" s="66" t="s">
        <v>432</v>
      </c>
      <c r="J2869" s="103"/>
      <c r="K2869" s="103"/>
      <c r="N2869" s="103">
        <v>6.25E-2</v>
      </c>
      <c r="O2869" s="103">
        <v>6.25E-2</v>
      </c>
      <c r="S2869" s="102" t="s">
        <v>433</v>
      </c>
      <c r="T2869" s="102" t="s">
        <v>333</v>
      </c>
      <c r="U2869" s="102" t="s">
        <v>432</v>
      </c>
    </row>
    <row r="2870" spans="2:21">
      <c r="B2870" s="65">
        <v>45864</v>
      </c>
      <c r="C2870" s="102">
        <v>5400258561</v>
      </c>
      <c r="D2870" s="66" t="s">
        <v>453</v>
      </c>
      <c r="F2870" s="102" t="s">
        <v>75</v>
      </c>
      <c r="I2870" s="66" t="s">
        <v>432</v>
      </c>
      <c r="J2870" s="103"/>
      <c r="K2870" s="103"/>
      <c r="N2870" s="103">
        <v>0.25</v>
      </c>
      <c r="O2870" s="103">
        <v>0.25</v>
      </c>
      <c r="S2870" s="102" t="s">
        <v>433</v>
      </c>
      <c r="T2870" s="102" t="s">
        <v>328</v>
      </c>
      <c r="U2870" s="102" t="s">
        <v>432</v>
      </c>
    </row>
    <row r="2871" spans="2:21">
      <c r="B2871" s="65">
        <v>45864</v>
      </c>
      <c r="C2871" s="102">
        <v>5400258561</v>
      </c>
      <c r="D2871" s="66" t="s">
        <v>461</v>
      </c>
      <c r="F2871" s="102" t="s">
        <v>88</v>
      </c>
      <c r="I2871" s="66" t="s">
        <v>432</v>
      </c>
      <c r="K2871" s="103"/>
      <c r="N2871" s="103">
        <v>0.25</v>
      </c>
      <c r="O2871" s="103">
        <v>0.25</v>
      </c>
      <c r="P2871" s="103"/>
      <c r="S2871" s="102" t="s">
        <v>433</v>
      </c>
      <c r="T2871" s="102" t="s">
        <v>328</v>
      </c>
      <c r="U2871" s="102" t="s">
        <v>432</v>
      </c>
    </row>
    <row r="2872" spans="2:21">
      <c r="B2872" s="65">
        <v>45866</v>
      </c>
      <c r="C2872" s="102">
        <v>5400257896</v>
      </c>
      <c r="D2872" s="66" t="s">
        <v>493</v>
      </c>
      <c r="F2872" s="102" t="s">
        <v>267</v>
      </c>
      <c r="I2872" s="66" t="s">
        <v>432</v>
      </c>
      <c r="J2872" s="103"/>
      <c r="K2872" s="103">
        <v>0.25</v>
      </c>
      <c r="O2872" s="103">
        <v>0.25</v>
      </c>
      <c r="P2872" s="103"/>
      <c r="S2872" s="102" t="s">
        <v>433</v>
      </c>
      <c r="T2872" s="102" t="s">
        <v>329</v>
      </c>
      <c r="U2872" s="102" t="s">
        <v>432</v>
      </c>
    </row>
    <row r="2873" spans="2:21">
      <c r="B2873" s="65">
        <v>45866</v>
      </c>
      <c r="C2873" s="102">
        <v>5400257896</v>
      </c>
      <c r="D2873" s="66" t="s">
        <v>492</v>
      </c>
      <c r="F2873" s="102" t="s">
        <v>264</v>
      </c>
      <c r="I2873" s="66" t="s">
        <v>432</v>
      </c>
      <c r="J2873" s="103"/>
      <c r="K2873" s="103">
        <v>0.25</v>
      </c>
      <c r="O2873" s="103">
        <v>0.25</v>
      </c>
      <c r="P2873" s="103"/>
      <c r="S2873" s="102" t="s">
        <v>433</v>
      </c>
      <c r="T2873" s="102" t="s">
        <v>329</v>
      </c>
      <c r="U2873" s="102" t="s">
        <v>432</v>
      </c>
    </row>
    <row r="2874" spans="2:21">
      <c r="B2874" s="65">
        <v>45866</v>
      </c>
      <c r="C2874" s="102">
        <v>5400257236</v>
      </c>
      <c r="D2874" s="66" t="s">
        <v>493</v>
      </c>
      <c r="F2874" s="102" t="s">
        <v>267</v>
      </c>
      <c r="I2874" s="66" t="s">
        <v>432</v>
      </c>
      <c r="J2874" s="103"/>
      <c r="K2874" s="103">
        <v>8.3333333333333329E-2</v>
      </c>
      <c r="O2874" s="103">
        <v>8.3333333333333329E-2</v>
      </c>
      <c r="P2874" s="103"/>
      <c r="S2874" s="102" t="s">
        <v>433</v>
      </c>
      <c r="T2874" s="102" t="s">
        <v>254</v>
      </c>
      <c r="U2874" s="102" t="s">
        <v>432</v>
      </c>
    </row>
    <row r="2875" spans="2:21">
      <c r="B2875" s="65">
        <v>45866</v>
      </c>
      <c r="C2875" s="102">
        <v>5400257236</v>
      </c>
      <c r="D2875" s="66" t="s">
        <v>492</v>
      </c>
      <c r="F2875" s="102" t="s">
        <v>264</v>
      </c>
      <c r="I2875" s="66" t="s">
        <v>432</v>
      </c>
      <c r="J2875" s="103"/>
      <c r="K2875" s="103">
        <v>8.3333333333333329E-2</v>
      </c>
      <c r="O2875" s="103">
        <v>8.3333333333333329E-2</v>
      </c>
      <c r="P2875" s="103"/>
      <c r="S2875" s="102" t="s">
        <v>433</v>
      </c>
      <c r="T2875" s="102" t="s">
        <v>254</v>
      </c>
      <c r="U2875" s="102" t="s">
        <v>432</v>
      </c>
    </row>
    <row r="2876" spans="2:21">
      <c r="B2876" s="65">
        <v>45866</v>
      </c>
      <c r="C2876" s="102">
        <v>5400258561</v>
      </c>
      <c r="D2876" s="66" t="s">
        <v>453</v>
      </c>
      <c r="F2876" s="102" t="s">
        <v>75</v>
      </c>
      <c r="I2876" s="66" t="s">
        <v>432</v>
      </c>
      <c r="J2876" s="103"/>
      <c r="K2876" s="103">
        <v>0.33333333333333331</v>
      </c>
      <c r="O2876" s="103">
        <v>0.33333333333333331</v>
      </c>
      <c r="P2876" s="103"/>
      <c r="S2876" s="102" t="s">
        <v>433</v>
      </c>
      <c r="T2876" s="102" t="s">
        <v>328</v>
      </c>
      <c r="U2876" s="102" t="s">
        <v>432</v>
      </c>
    </row>
    <row r="2877" spans="2:21">
      <c r="B2877" s="65">
        <v>45866</v>
      </c>
      <c r="C2877" s="102">
        <v>5400258561</v>
      </c>
      <c r="D2877" s="66" t="s">
        <v>461</v>
      </c>
      <c r="F2877" s="102" t="s">
        <v>88</v>
      </c>
      <c r="I2877" s="66" t="s">
        <v>432</v>
      </c>
      <c r="J2877" s="103"/>
      <c r="K2877" s="103">
        <v>0.33333333333333331</v>
      </c>
      <c r="O2877" s="103">
        <v>0.33333333333333331</v>
      </c>
      <c r="P2877" s="103"/>
      <c r="S2877" s="102" t="s">
        <v>433</v>
      </c>
      <c r="T2877" s="102" t="s">
        <v>328</v>
      </c>
      <c r="U2877" s="102" t="s">
        <v>432</v>
      </c>
    </row>
    <row r="2878" spans="2:21">
      <c r="B2878" s="65">
        <v>45866</v>
      </c>
      <c r="C2878" s="102">
        <v>5400261041</v>
      </c>
      <c r="D2878" s="66" t="s">
        <v>444</v>
      </c>
      <c r="F2878" s="102" t="s">
        <v>59</v>
      </c>
      <c r="I2878" s="66" t="s">
        <v>432</v>
      </c>
      <c r="J2878" s="103"/>
      <c r="K2878" s="103">
        <v>8.3333333333333329E-2</v>
      </c>
      <c r="O2878" s="103">
        <v>8.3333333333333329E-2</v>
      </c>
      <c r="Q2878" s="103"/>
      <c r="S2878" s="102" t="s">
        <v>433</v>
      </c>
      <c r="T2878" s="102" t="s">
        <v>257</v>
      </c>
      <c r="U2878" s="102" t="s">
        <v>432</v>
      </c>
    </row>
    <row r="2879" spans="2:21">
      <c r="B2879" s="65">
        <v>45866</v>
      </c>
      <c r="C2879" s="102">
        <v>5400261041</v>
      </c>
      <c r="D2879" s="66" t="s">
        <v>441</v>
      </c>
      <c r="F2879" s="102" t="s">
        <v>56</v>
      </c>
      <c r="I2879" s="66" t="s">
        <v>432</v>
      </c>
      <c r="J2879" s="103"/>
      <c r="K2879" s="103">
        <v>0.21875</v>
      </c>
      <c r="O2879" s="103">
        <v>0.21875</v>
      </c>
      <c r="Q2879" s="103"/>
      <c r="S2879" s="102" t="s">
        <v>433</v>
      </c>
      <c r="T2879" s="102" t="s">
        <v>257</v>
      </c>
      <c r="U2879" s="102" t="s">
        <v>432</v>
      </c>
    </row>
    <row r="2880" spans="2:21">
      <c r="B2880" s="65">
        <v>45866</v>
      </c>
      <c r="C2880" s="102">
        <v>5400256987</v>
      </c>
      <c r="D2880" s="66" t="s">
        <v>454</v>
      </c>
      <c r="F2880" s="102" t="s">
        <v>77</v>
      </c>
      <c r="I2880" s="66" t="s">
        <v>432</v>
      </c>
      <c r="J2880" s="103"/>
      <c r="K2880" s="103">
        <v>0.33333333333333331</v>
      </c>
      <c r="O2880" s="103">
        <v>0.33333333333333331</v>
      </c>
      <c r="Q2880" s="103"/>
      <c r="S2880" s="102" t="s">
        <v>433</v>
      </c>
      <c r="T2880" s="102" t="s">
        <v>285</v>
      </c>
      <c r="U2880" s="102" t="s">
        <v>432</v>
      </c>
    </row>
    <row r="2881" spans="2:21">
      <c r="B2881" s="65">
        <v>45866</v>
      </c>
      <c r="C2881" s="102">
        <v>5400256987</v>
      </c>
      <c r="D2881" s="66" t="s">
        <v>455</v>
      </c>
      <c r="F2881" s="102" t="s">
        <v>78</v>
      </c>
      <c r="I2881" s="66" t="s">
        <v>432</v>
      </c>
      <c r="J2881" s="103"/>
      <c r="K2881" s="103">
        <v>0.33333333333333331</v>
      </c>
      <c r="O2881" s="103">
        <v>0.33333333333333331</v>
      </c>
      <c r="Q2881" s="103"/>
      <c r="S2881" s="102" t="s">
        <v>433</v>
      </c>
      <c r="T2881" s="102" t="s">
        <v>285</v>
      </c>
      <c r="U2881" s="102" t="s">
        <v>432</v>
      </c>
    </row>
    <row r="2882" spans="2:21">
      <c r="B2882" s="65">
        <v>45866</v>
      </c>
      <c r="C2882" s="102">
        <v>5400256987</v>
      </c>
      <c r="D2882" s="66" t="s">
        <v>442</v>
      </c>
      <c r="F2882" s="102" t="s">
        <v>57</v>
      </c>
      <c r="I2882" s="66" t="s">
        <v>432</v>
      </c>
      <c r="J2882" s="103"/>
      <c r="K2882" s="103">
        <v>0.25</v>
      </c>
      <c r="O2882" s="103">
        <v>0.25</v>
      </c>
      <c r="Q2882" s="103"/>
      <c r="S2882" s="102" t="s">
        <v>433</v>
      </c>
      <c r="T2882" s="102" t="s">
        <v>285</v>
      </c>
      <c r="U2882" s="102" t="s">
        <v>432</v>
      </c>
    </row>
    <row r="2883" spans="2:21">
      <c r="B2883" s="65">
        <v>45866</v>
      </c>
      <c r="C2883" s="102">
        <v>5400256987</v>
      </c>
      <c r="D2883" s="66" t="s">
        <v>438</v>
      </c>
      <c r="F2883" s="102" t="s">
        <v>52</v>
      </c>
      <c r="I2883" s="66" t="s">
        <v>432</v>
      </c>
      <c r="J2883" s="103"/>
      <c r="K2883" s="103">
        <v>0.33333333333333331</v>
      </c>
      <c r="O2883" s="103">
        <v>0.33333333333333331</v>
      </c>
      <c r="Q2883" s="103"/>
      <c r="S2883" s="102" t="s">
        <v>433</v>
      </c>
      <c r="T2883" s="102" t="s">
        <v>285</v>
      </c>
      <c r="U2883" s="102" t="s">
        <v>432</v>
      </c>
    </row>
    <row r="2884" spans="2:21">
      <c r="B2884" s="65">
        <v>45866</v>
      </c>
      <c r="C2884" s="102">
        <v>5400258976</v>
      </c>
      <c r="D2884" s="66" t="s">
        <v>445</v>
      </c>
      <c r="F2884" s="102" t="s">
        <v>63</v>
      </c>
      <c r="I2884" s="66" t="s">
        <v>432</v>
      </c>
      <c r="J2884" s="103"/>
      <c r="K2884" s="103">
        <v>8.3333333333333329E-2</v>
      </c>
      <c r="O2884" s="103">
        <v>8.3333333333333329E-2</v>
      </c>
      <c r="S2884" s="102" t="s">
        <v>433</v>
      </c>
      <c r="T2884" s="102" t="s">
        <v>334</v>
      </c>
      <c r="U2884" s="102" t="s">
        <v>432</v>
      </c>
    </row>
    <row r="2885" spans="2:21">
      <c r="B2885" s="65">
        <v>45866</v>
      </c>
      <c r="C2885" s="102">
        <v>5400258976</v>
      </c>
      <c r="D2885" s="66" t="s">
        <v>487</v>
      </c>
      <c r="F2885" s="102" t="s">
        <v>162</v>
      </c>
      <c r="I2885" s="66" t="s">
        <v>432</v>
      </c>
      <c r="J2885" s="103"/>
      <c r="K2885" s="103">
        <v>8.3333333333333329E-2</v>
      </c>
      <c r="O2885" s="103">
        <v>8.3333333333333329E-2</v>
      </c>
      <c r="S2885" s="102" t="s">
        <v>433</v>
      </c>
      <c r="T2885" s="102" t="s">
        <v>334</v>
      </c>
      <c r="U2885" s="102" t="s">
        <v>432</v>
      </c>
    </row>
    <row r="2886" spans="2:21">
      <c r="B2886" s="65">
        <v>45866</v>
      </c>
      <c r="C2886" s="102">
        <v>5400257239</v>
      </c>
      <c r="D2886" s="66" t="s">
        <v>445</v>
      </c>
      <c r="F2886" s="102" t="s">
        <v>63</v>
      </c>
      <c r="I2886" s="66" t="s">
        <v>432</v>
      </c>
      <c r="J2886" s="103"/>
      <c r="K2886" s="103">
        <v>0.25</v>
      </c>
      <c r="O2886" s="103">
        <v>0.25</v>
      </c>
      <c r="S2886" s="102" t="s">
        <v>433</v>
      </c>
      <c r="T2886" s="102" t="s">
        <v>258</v>
      </c>
      <c r="U2886" s="102" t="s">
        <v>432</v>
      </c>
    </row>
    <row r="2887" spans="2:21">
      <c r="B2887" s="65">
        <v>45866</v>
      </c>
      <c r="C2887" s="102">
        <v>5400257239</v>
      </c>
      <c r="D2887" s="66" t="s">
        <v>487</v>
      </c>
      <c r="F2887" s="102" t="s">
        <v>162</v>
      </c>
      <c r="I2887" s="66" t="s">
        <v>432</v>
      </c>
      <c r="J2887" s="103"/>
      <c r="K2887" s="103">
        <v>0.25</v>
      </c>
      <c r="O2887" s="103">
        <v>0.25</v>
      </c>
      <c r="S2887" s="102" t="s">
        <v>433</v>
      </c>
      <c r="T2887" s="102" t="s">
        <v>258</v>
      </c>
      <c r="U2887" s="102" t="s">
        <v>432</v>
      </c>
    </row>
    <row r="2888" spans="2:21">
      <c r="B2888" s="65">
        <v>45866</v>
      </c>
      <c r="C2888" s="102">
        <v>5400243313</v>
      </c>
      <c r="D2888" s="66" t="s">
        <v>457</v>
      </c>
      <c r="F2888" s="102" t="s">
        <v>82</v>
      </c>
      <c r="I2888" s="66" t="s">
        <v>432</v>
      </c>
      <c r="J2888" s="103"/>
      <c r="K2888" s="103">
        <v>0.33333333333333331</v>
      </c>
      <c r="O2888" s="103">
        <v>0.33333333333333331</v>
      </c>
      <c r="S2888" s="102" t="s">
        <v>433</v>
      </c>
      <c r="T2888" s="102" t="s">
        <v>145</v>
      </c>
      <c r="U2888" s="102" t="s">
        <v>432</v>
      </c>
    </row>
    <row r="2889" spans="2:21">
      <c r="B2889" s="65">
        <v>45866</v>
      </c>
      <c r="C2889" s="102">
        <v>5400243313</v>
      </c>
      <c r="D2889" s="66" t="s">
        <v>448</v>
      </c>
      <c r="F2889" s="102" t="s">
        <v>66</v>
      </c>
      <c r="I2889" s="66" t="s">
        <v>432</v>
      </c>
      <c r="J2889" s="103"/>
      <c r="K2889" s="103">
        <v>0.33333333333333331</v>
      </c>
      <c r="O2889" s="103">
        <v>0.33333333333333331</v>
      </c>
      <c r="S2889" s="102" t="s">
        <v>433</v>
      </c>
      <c r="T2889" s="102" t="s">
        <v>145</v>
      </c>
      <c r="U2889" s="102" t="s">
        <v>432</v>
      </c>
    </row>
    <row r="2890" spans="2:21">
      <c r="B2890" s="65">
        <v>45866</v>
      </c>
      <c r="C2890" s="102">
        <v>5400258563</v>
      </c>
      <c r="D2890" s="66" t="s">
        <v>434</v>
      </c>
      <c r="F2890" s="102" t="s">
        <v>43</v>
      </c>
      <c r="I2890" s="66" t="s">
        <v>432</v>
      </c>
      <c r="J2890" s="103"/>
      <c r="K2890" s="103">
        <v>8.3333333333333329E-2</v>
      </c>
      <c r="O2890" s="103">
        <v>8.3333333333333329E-2</v>
      </c>
      <c r="S2890" s="102" t="s">
        <v>433</v>
      </c>
      <c r="T2890" s="102" t="s">
        <v>305</v>
      </c>
      <c r="U2890" s="102" t="s">
        <v>432</v>
      </c>
    </row>
    <row r="2891" spans="2:21">
      <c r="B2891" s="65">
        <v>45866</v>
      </c>
      <c r="C2891" s="102">
        <v>5400258563</v>
      </c>
      <c r="D2891" s="66" t="s">
        <v>442</v>
      </c>
      <c r="F2891" s="102" t="s">
        <v>57</v>
      </c>
      <c r="I2891" s="66" t="s">
        <v>432</v>
      </c>
      <c r="J2891" s="103"/>
      <c r="K2891" s="103">
        <v>8.3333333333333329E-2</v>
      </c>
      <c r="O2891" s="103">
        <v>8.3333333333333329E-2</v>
      </c>
      <c r="S2891" s="102" t="s">
        <v>433</v>
      </c>
      <c r="T2891" s="102" t="s">
        <v>305</v>
      </c>
      <c r="U2891" s="102" t="s">
        <v>432</v>
      </c>
    </row>
    <row r="2892" spans="2:21">
      <c r="B2892" s="65">
        <v>45866</v>
      </c>
      <c r="C2892" s="102">
        <v>5400258563</v>
      </c>
      <c r="D2892" s="66" t="s">
        <v>434</v>
      </c>
      <c r="F2892" s="102" t="s">
        <v>43</v>
      </c>
      <c r="I2892" s="66" t="s">
        <v>432</v>
      </c>
      <c r="J2892" s="103"/>
      <c r="K2892" s="103">
        <v>0.25</v>
      </c>
      <c r="O2892" s="103">
        <v>0.25</v>
      </c>
      <c r="S2892" s="102" t="s">
        <v>433</v>
      </c>
      <c r="T2892" s="102" t="s">
        <v>305</v>
      </c>
      <c r="U2892" s="102" t="s">
        <v>432</v>
      </c>
    </row>
    <row r="2893" spans="2:21">
      <c r="B2893" s="65">
        <v>45866</v>
      </c>
      <c r="C2893" s="102">
        <v>5400258563</v>
      </c>
      <c r="D2893" s="66" t="s">
        <v>444</v>
      </c>
      <c r="F2893" s="102" t="s">
        <v>59</v>
      </c>
      <c r="I2893" s="66" t="s">
        <v>432</v>
      </c>
      <c r="J2893" s="103"/>
      <c r="K2893" s="103">
        <v>0.25</v>
      </c>
      <c r="O2893" s="103">
        <v>0.25</v>
      </c>
      <c r="S2893" s="102" t="s">
        <v>433</v>
      </c>
      <c r="T2893" s="102" t="s">
        <v>305</v>
      </c>
      <c r="U2893" s="102" t="s">
        <v>432</v>
      </c>
    </row>
    <row r="2894" spans="2:21">
      <c r="B2894" s="65">
        <v>45866</v>
      </c>
      <c r="C2894" s="102">
        <v>5400256591</v>
      </c>
      <c r="D2894" s="66" t="s">
        <v>485</v>
      </c>
      <c r="F2894" s="102" t="s">
        <v>155</v>
      </c>
      <c r="I2894" s="66" t="s">
        <v>432</v>
      </c>
      <c r="J2894" s="103"/>
      <c r="K2894" s="103">
        <v>0.33333333333333331</v>
      </c>
      <c r="O2894" s="103">
        <v>0.33333333333333331</v>
      </c>
      <c r="S2894" s="102" t="s">
        <v>433</v>
      </c>
      <c r="T2894" s="102" t="s">
        <v>238</v>
      </c>
      <c r="U2894" s="102" t="s">
        <v>432</v>
      </c>
    </row>
    <row r="2895" spans="2:21">
      <c r="B2895" s="65">
        <v>45866</v>
      </c>
      <c r="C2895" s="102">
        <v>5400256591</v>
      </c>
      <c r="D2895" s="66" t="s">
        <v>458</v>
      </c>
      <c r="F2895" s="102" t="s">
        <v>84</v>
      </c>
      <c r="I2895" s="66" t="s">
        <v>432</v>
      </c>
      <c r="J2895" s="103"/>
      <c r="K2895" s="103">
        <v>0.33333333333333331</v>
      </c>
      <c r="O2895" s="103">
        <v>0.33333333333333331</v>
      </c>
      <c r="S2895" s="102" t="s">
        <v>433</v>
      </c>
      <c r="T2895" s="102" t="s">
        <v>238</v>
      </c>
      <c r="U2895" s="102" t="s">
        <v>432</v>
      </c>
    </row>
    <row r="2896" spans="2:21">
      <c r="B2896" s="65">
        <v>45866</v>
      </c>
      <c r="C2896" s="102">
        <v>5400258629</v>
      </c>
      <c r="D2896" s="66" t="s">
        <v>483</v>
      </c>
      <c r="F2896" s="102" t="s">
        <v>143</v>
      </c>
      <c r="I2896" s="66" t="s">
        <v>432</v>
      </c>
      <c r="K2896" s="103">
        <v>0.33333333333333331</v>
      </c>
      <c r="O2896" s="103">
        <v>0.33333333333333331</v>
      </c>
      <c r="S2896" s="102" t="s">
        <v>433</v>
      </c>
      <c r="T2896" s="102" t="s">
        <v>335</v>
      </c>
      <c r="U2896" s="102" t="s">
        <v>432</v>
      </c>
    </row>
    <row r="2897" spans="2:21">
      <c r="B2897" s="65">
        <v>45866</v>
      </c>
      <c r="C2897" s="102">
        <v>5400258629</v>
      </c>
      <c r="D2897" s="66" t="s">
        <v>496</v>
      </c>
      <c r="F2897" s="102" t="s">
        <v>309</v>
      </c>
      <c r="I2897" s="66" t="s">
        <v>432</v>
      </c>
      <c r="K2897" s="103">
        <v>0.33333333333333331</v>
      </c>
      <c r="O2897" s="103">
        <v>0.33333333333333331</v>
      </c>
      <c r="S2897" s="102" t="s">
        <v>433</v>
      </c>
      <c r="T2897" s="102" t="s">
        <v>335</v>
      </c>
      <c r="U2897" s="102" t="s">
        <v>432</v>
      </c>
    </row>
    <row r="2898" spans="2:21">
      <c r="B2898" s="65">
        <v>45866</v>
      </c>
      <c r="C2898" s="102">
        <v>5400258095</v>
      </c>
      <c r="D2898" s="66" t="s">
        <v>451</v>
      </c>
      <c r="F2898" s="102" t="s">
        <v>72</v>
      </c>
      <c r="I2898" s="66" t="s">
        <v>432</v>
      </c>
      <c r="K2898" s="103">
        <v>0.33333333333333331</v>
      </c>
      <c r="O2898" s="103">
        <v>0.33333333333333331</v>
      </c>
      <c r="S2898" s="102" t="s">
        <v>433</v>
      </c>
      <c r="T2898" s="102" t="s">
        <v>290</v>
      </c>
      <c r="U2898" s="102" t="s">
        <v>432</v>
      </c>
    </row>
    <row r="2899" spans="2:21">
      <c r="B2899" s="65">
        <v>45866</v>
      </c>
      <c r="C2899" s="102">
        <v>5400258095</v>
      </c>
      <c r="D2899" s="66" t="s">
        <v>452</v>
      </c>
      <c r="F2899" s="102" t="s">
        <v>73</v>
      </c>
      <c r="I2899" s="66" t="s">
        <v>432</v>
      </c>
      <c r="K2899" s="103">
        <v>0.33333333333333331</v>
      </c>
      <c r="O2899" s="103">
        <v>0.33333333333333331</v>
      </c>
      <c r="S2899" s="102" t="s">
        <v>433</v>
      </c>
      <c r="T2899" s="102" t="s">
        <v>290</v>
      </c>
      <c r="U2899" s="102" t="s">
        <v>432</v>
      </c>
    </row>
    <row r="2900" spans="2:21">
      <c r="B2900" s="65">
        <v>45866</v>
      </c>
      <c r="C2900" s="102">
        <v>5400258095</v>
      </c>
      <c r="D2900" s="66" t="s">
        <v>451</v>
      </c>
      <c r="F2900" s="102" t="s">
        <v>72</v>
      </c>
      <c r="I2900" s="66" t="s">
        <v>432</v>
      </c>
      <c r="K2900" s="103">
        <v>0.125</v>
      </c>
      <c r="O2900" s="103">
        <v>0.125</v>
      </c>
      <c r="S2900" s="102" t="s">
        <v>433</v>
      </c>
      <c r="T2900" s="102" t="s">
        <v>290</v>
      </c>
      <c r="U2900" s="102" t="s">
        <v>432</v>
      </c>
    </row>
    <row r="2901" spans="2:21">
      <c r="B2901" s="65">
        <v>45866</v>
      </c>
      <c r="C2901" s="102">
        <v>5400258095</v>
      </c>
      <c r="D2901" s="66" t="s">
        <v>483</v>
      </c>
      <c r="F2901" s="102" t="s">
        <v>143</v>
      </c>
      <c r="I2901" s="66" t="s">
        <v>432</v>
      </c>
      <c r="K2901" s="103">
        <v>0.125</v>
      </c>
      <c r="O2901" s="103">
        <v>0.125</v>
      </c>
      <c r="S2901" s="102" t="s">
        <v>433</v>
      </c>
      <c r="T2901" s="102" t="s">
        <v>290</v>
      </c>
      <c r="U2901" s="102" t="s">
        <v>432</v>
      </c>
    </row>
    <row r="2902" spans="2:21">
      <c r="B2902" s="65">
        <v>45866</v>
      </c>
      <c r="C2902" s="102">
        <v>5400258095</v>
      </c>
      <c r="D2902" s="66" t="s">
        <v>496</v>
      </c>
      <c r="F2902" s="102" t="s">
        <v>309</v>
      </c>
      <c r="I2902" s="66" t="s">
        <v>432</v>
      </c>
      <c r="K2902" s="103">
        <v>0.125</v>
      </c>
      <c r="O2902" s="103">
        <v>0.125</v>
      </c>
      <c r="S2902" s="102" t="s">
        <v>433</v>
      </c>
      <c r="T2902" s="102" t="s">
        <v>290</v>
      </c>
      <c r="U2902" s="102" t="s">
        <v>432</v>
      </c>
    </row>
    <row r="2903" spans="2:21">
      <c r="B2903" s="65">
        <v>45866</v>
      </c>
      <c r="C2903" s="102">
        <v>5400258095</v>
      </c>
      <c r="D2903" s="66" t="s">
        <v>480</v>
      </c>
      <c r="F2903" s="102" t="s">
        <v>289</v>
      </c>
      <c r="I2903" s="66" t="s">
        <v>432</v>
      </c>
      <c r="J2903" s="103"/>
      <c r="K2903" s="103">
        <v>5.2083333333333343E-2</v>
      </c>
      <c r="O2903" s="103">
        <v>5.2083333333333343E-2</v>
      </c>
      <c r="S2903" s="102" t="s">
        <v>433</v>
      </c>
      <c r="T2903" s="102" t="s">
        <v>290</v>
      </c>
      <c r="U2903" s="102" t="s">
        <v>432</v>
      </c>
    </row>
    <row r="2904" spans="2:21">
      <c r="B2904" s="65">
        <v>45866</v>
      </c>
      <c r="C2904" s="102">
        <v>5400257239</v>
      </c>
      <c r="D2904" s="66" t="s">
        <v>450</v>
      </c>
      <c r="F2904" s="102" t="s">
        <v>69</v>
      </c>
      <c r="I2904" s="66" t="s">
        <v>432</v>
      </c>
      <c r="J2904" s="103"/>
      <c r="K2904" s="103">
        <v>0.125</v>
      </c>
      <c r="O2904" s="103">
        <v>0.125</v>
      </c>
      <c r="S2904" s="102" t="s">
        <v>433</v>
      </c>
      <c r="T2904" s="102" t="s">
        <v>258</v>
      </c>
      <c r="U2904" s="102" t="s">
        <v>432</v>
      </c>
    </row>
    <row r="2905" spans="2:21">
      <c r="B2905" s="65">
        <v>45866</v>
      </c>
      <c r="C2905" s="102">
        <v>5400257239</v>
      </c>
      <c r="D2905" s="66" t="s">
        <v>494</v>
      </c>
      <c r="F2905" s="102" t="s">
        <v>277</v>
      </c>
      <c r="I2905" s="66" t="s">
        <v>432</v>
      </c>
      <c r="J2905" s="103"/>
      <c r="K2905" s="103">
        <v>0.125</v>
      </c>
      <c r="O2905" s="103">
        <v>0.125</v>
      </c>
      <c r="S2905" s="102" t="s">
        <v>433</v>
      </c>
      <c r="T2905" s="102" t="s">
        <v>258</v>
      </c>
      <c r="U2905" s="102" t="s">
        <v>432</v>
      </c>
    </row>
    <row r="2906" spans="2:21">
      <c r="B2906" s="65">
        <v>45866</v>
      </c>
      <c r="C2906" s="102">
        <v>5400257240</v>
      </c>
      <c r="D2906" s="66" t="s">
        <v>465</v>
      </c>
      <c r="F2906" s="102" t="s">
        <v>96</v>
      </c>
      <c r="I2906" s="66" t="s">
        <v>432</v>
      </c>
      <c r="J2906" s="103"/>
      <c r="K2906" s="103">
        <v>0.33333333333333331</v>
      </c>
      <c r="O2906" s="103">
        <v>0.33333333333333331</v>
      </c>
      <c r="S2906" s="102" t="s">
        <v>433</v>
      </c>
      <c r="T2906" s="102" t="s">
        <v>261</v>
      </c>
      <c r="U2906" s="102" t="s">
        <v>432</v>
      </c>
    </row>
    <row r="2907" spans="2:21">
      <c r="B2907" s="65">
        <v>45866</v>
      </c>
      <c r="C2907" s="102">
        <v>5400257240</v>
      </c>
      <c r="D2907" s="66" t="s">
        <v>464</v>
      </c>
      <c r="F2907" s="102" t="s">
        <v>94</v>
      </c>
      <c r="I2907" s="66" t="s">
        <v>432</v>
      </c>
      <c r="J2907" s="103"/>
      <c r="K2907" s="103">
        <v>0.33333333333333331</v>
      </c>
      <c r="O2907" s="103">
        <v>0.33333333333333331</v>
      </c>
      <c r="S2907" s="102" t="s">
        <v>433</v>
      </c>
      <c r="T2907" s="102" t="s">
        <v>261</v>
      </c>
      <c r="U2907" s="102" t="s">
        <v>432</v>
      </c>
    </row>
    <row r="2908" spans="2:21">
      <c r="B2908" s="65">
        <v>45866</v>
      </c>
      <c r="C2908" s="102">
        <v>5400257401</v>
      </c>
      <c r="D2908" s="66" t="s">
        <v>468</v>
      </c>
      <c r="F2908" s="102" t="s">
        <v>100</v>
      </c>
      <c r="I2908" s="66" t="s">
        <v>432</v>
      </c>
      <c r="J2908" s="103"/>
      <c r="K2908" s="103">
        <v>0.14583333333333329</v>
      </c>
      <c r="O2908" s="103">
        <v>0.14583333333333329</v>
      </c>
      <c r="S2908" s="102" t="s">
        <v>433</v>
      </c>
      <c r="T2908" s="102" t="s">
        <v>252</v>
      </c>
      <c r="U2908" s="102" t="s">
        <v>432</v>
      </c>
    </row>
    <row r="2909" spans="2:21">
      <c r="B2909" s="65">
        <v>45866</v>
      </c>
      <c r="C2909" s="102">
        <v>5400257401</v>
      </c>
      <c r="D2909" s="66" t="s">
        <v>472</v>
      </c>
      <c r="F2909" s="102" t="s">
        <v>107</v>
      </c>
      <c r="I2909" s="66" t="s">
        <v>432</v>
      </c>
      <c r="J2909" s="103"/>
      <c r="K2909" s="103">
        <v>0.14583333333333329</v>
      </c>
      <c r="O2909" s="103">
        <v>0.14583333333333329</v>
      </c>
      <c r="S2909" s="102" t="s">
        <v>433</v>
      </c>
      <c r="T2909" s="102" t="s">
        <v>252</v>
      </c>
      <c r="U2909" s="102" t="s">
        <v>432</v>
      </c>
    </row>
    <row r="2910" spans="2:21">
      <c r="B2910" s="65">
        <v>45866</v>
      </c>
      <c r="C2910" s="102">
        <v>5400257237</v>
      </c>
      <c r="D2910" s="66" t="s">
        <v>469</v>
      </c>
      <c r="F2910" s="102" t="s">
        <v>102</v>
      </c>
      <c r="I2910" s="66" t="s">
        <v>432</v>
      </c>
      <c r="J2910" s="103"/>
      <c r="K2910" s="103">
        <v>0.33333333333333331</v>
      </c>
      <c r="O2910" s="103">
        <v>0.33333333333333331</v>
      </c>
      <c r="S2910" s="102" t="s">
        <v>433</v>
      </c>
      <c r="T2910" s="102" t="s">
        <v>260</v>
      </c>
      <c r="U2910" s="102" t="s">
        <v>432</v>
      </c>
    </row>
    <row r="2911" spans="2:21">
      <c r="B2911" s="65">
        <v>45866</v>
      </c>
      <c r="C2911" s="102">
        <v>5400257237</v>
      </c>
      <c r="D2911" s="66" t="s">
        <v>470</v>
      </c>
      <c r="F2911" s="102" t="s">
        <v>103</v>
      </c>
      <c r="I2911" s="66" t="s">
        <v>432</v>
      </c>
      <c r="J2911" s="103"/>
      <c r="K2911" s="103">
        <v>0.33333333333333331</v>
      </c>
      <c r="O2911" s="103">
        <v>0.33333333333333331</v>
      </c>
      <c r="S2911" s="102" t="s">
        <v>433</v>
      </c>
      <c r="T2911" s="102" t="s">
        <v>260</v>
      </c>
      <c r="U2911" s="102" t="s">
        <v>432</v>
      </c>
    </row>
    <row r="2912" spans="2:21">
      <c r="B2912" s="65">
        <v>45866</v>
      </c>
      <c r="C2912" s="102">
        <v>404</v>
      </c>
      <c r="D2912" s="66" t="s">
        <v>472</v>
      </c>
      <c r="F2912" s="102" t="s">
        <v>107</v>
      </c>
      <c r="I2912" s="66" t="s">
        <v>432</v>
      </c>
      <c r="J2912" s="103">
        <v>9.375E-2</v>
      </c>
      <c r="K2912" s="103"/>
      <c r="O2912" s="103">
        <v>9.375E-2</v>
      </c>
      <c r="S2912" s="102" t="s">
        <v>433</v>
      </c>
      <c r="T2912" s="102" t="s">
        <v>62</v>
      </c>
      <c r="U2912" s="102" t="s">
        <v>432</v>
      </c>
    </row>
    <row r="2913" spans="2:21">
      <c r="B2913" s="65">
        <v>45866</v>
      </c>
      <c r="C2913" s="102">
        <v>404</v>
      </c>
      <c r="D2913" s="66" t="s">
        <v>472</v>
      </c>
      <c r="F2913" s="102" t="s">
        <v>107</v>
      </c>
      <c r="I2913" s="66" t="s">
        <v>432</v>
      </c>
      <c r="J2913" s="103">
        <v>9.375E-2</v>
      </c>
      <c r="K2913" s="103"/>
      <c r="O2913" s="103">
        <v>9.375E-2</v>
      </c>
      <c r="S2913" s="102" t="s">
        <v>433</v>
      </c>
      <c r="T2913" s="102" t="s">
        <v>62</v>
      </c>
      <c r="U2913" s="102" t="s">
        <v>432</v>
      </c>
    </row>
    <row r="2914" spans="2:21">
      <c r="B2914" s="65">
        <v>45866</v>
      </c>
      <c r="C2914" s="102">
        <v>5400257401</v>
      </c>
      <c r="D2914" s="66" t="s">
        <v>491</v>
      </c>
      <c r="F2914" s="102" t="s">
        <v>210</v>
      </c>
      <c r="I2914" s="66" t="s">
        <v>432</v>
      </c>
      <c r="J2914" s="103"/>
      <c r="K2914" s="103">
        <v>0.125</v>
      </c>
      <c r="O2914" s="103">
        <v>0.125</v>
      </c>
      <c r="S2914" s="102" t="s">
        <v>433</v>
      </c>
      <c r="T2914" s="102" t="s">
        <v>252</v>
      </c>
      <c r="U2914" s="102" t="s">
        <v>432</v>
      </c>
    </row>
    <row r="2915" spans="2:21">
      <c r="B2915" s="65">
        <v>45866</v>
      </c>
      <c r="C2915" s="102">
        <v>5400257401</v>
      </c>
      <c r="D2915" s="66" t="s">
        <v>497</v>
      </c>
      <c r="F2915" s="102" t="s">
        <v>322</v>
      </c>
      <c r="I2915" s="66" t="s">
        <v>432</v>
      </c>
      <c r="J2915" s="103"/>
      <c r="K2915" s="103">
        <v>0.125</v>
      </c>
      <c r="O2915" s="103">
        <v>0.125</v>
      </c>
      <c r="S2915" s="102" t="s">
        <v>433</v>
      </c>
      <c r="T2915" s="102" t="s">
        <v>252</v>
      </c>
      <c r="U2915" s="102" t="s">
        <v>432</v>
      </c>
    </row>
    <row r="2916" spans="2:21">
      <c r="B2916" s="65">
        <v>45866</v>
      </c>
      <c r="C2916" s="102">
        <v>5400257235</v>
      </c>
      <c r="D2916" s="66" t="s">
        <v>467</v>
      </c>
      <c r="F2916" s="102" t="s">
        <v>99</v>
      </c>
      <c r="I2916" s="66" t="s">
        <v>432</v>
      </c>
      <c r="J2916" s="103"/>
      <c r="K2916" s="103">
        <v>9.375E-2</v>
      </c>
      <c r="O2916" s="103">
        <v>9.375E-2</v>
      </c>
      <c r="S2916" s="102" t="s">
        <v>433</v>
      </c>
      <c r="T2916" s="102" t="s">
        <v>262</v>
      </c>
      <c r="U2916" s="102" t="s">
        <v>432</v>
      </c>
    </row>
    <row r="2917" spans="2:21">
      <c r="B2917" s="65">
        <v>45866</v>
      </c>
      <c r="C2917" s="102">
        <v>5400257235</v>
      </c>
      <c r="D2917" s="66" t="s">
        <v>468</v>
      </c>
      <c r="F2917" s="102" t="s">
        <v>100</v>
      </c>
      <c r="I2917" s="66" t="s">
        <v>432</v>
      </c>
      <c r="J2917" s="103"/>
      <c r="K2917" s="103">
        <v>9.375E-2</v>
      </c>
      <c r="O2917" s="103">
        <v>9.375E-2</v>
      </c>
      <c r="S2917" s="102" t="s">
        <v>433</v>
      </c>
      <c r="T2917" s="102" t="s">
        <v>262</v>
      </c>
      <c r="U2917" s="102" t="s">
        <v>432</v>
      </c>
    </row>
    <row r="2918" spans="2:21">
      <c r="B2918" s="65">
        <v>45866</v>
      </c>
      <c r="C2918" s="102">
        <v>5400257401</v>
      </c>
      <c r="D2918" s="66" t="s">
        <v>467</v>
      </c>
      <c r="F2918" s="102" t="s">
        <v>99</v>
      </c>
      <c r="I2918" s="66" t="s">
        <v>432</v>
      </c>
      <c r="J2918" s="103"/>
      <c r="K2918" s="103">
        <v>0.14583333333333329</v>
      </c>
      <c r="O2918" s="103">
        <v>0.14583333333333329</v>
      </c>
      <c r="S2918" s="102" t="s">
        <v>433</v>
      </c>
      <c r="T2918" s="102" t="s">
        <v>252</v>
      </c>
      <c r="U2918" s="102" t="s">
        <v>432</v>
      </c>
    </row>
    <row r="2919" spans="2:21">
      <c r="B2919" s="65">
        <v>45866</v>
      </c>
      <c r="C2919" s="102">
        <v>5400257235</v>
      </c>
      <c r="D2919" s="66" t="s">
        <v>467</v>
      </c>
      <c r="F2919" s="102" t="s">
        <v>99</v>
      </c>
      <c r="I2919" s="66" t="s">
        <v>432</v>
      </c>
      <c r="J2919" s="103"/>
      <c r="K2919" s="103">
        <v>9.375E-2</v>
      </c>
      <c r="O2919" s="103">
        <v>9.375E-2</v>
      </c>
      <c r="S2919" s="102" t="s">
        <v>433</v>
      </c>
      <c r="T2919" s="102" t="s">
        <v>262</v>
      </c>
      <c r="U2919" s="102" t="s">
        <v>432</v>
      </c>
    </row>
    <row r="2920" spans="2:21">
      <c r="B2920" s="65">
        <v>45866</v>
      </c>
      <c r="C2920" s="102">
        <v>5400257235</v>
      </c>
      <c r="D2920" s="66" t="s">
        <v>468</v>
      </c>
      <c r="F2920" s="102" t="s">
        <v>100</v>
      </c>
      <c r="I2920" s="66" t="s">
        <v>432</v>
      </c>
      <c r="J2920" s="103"/>
      <c r="K2920" s="103">
        <v>9.375E-2</v>
      </c>
      <c r="O2920" s="103">
        <v>9.375E-2</v>
      </c>
      <c r="S2920" s="102" t="s">
        <v>433</v>
      </c>
      <c r="T2920" s="102" t="s">
        <v>262</v>
      </c>
      <c r="U2920" s="102" t="s">
        <v>432</v>
      </c>
    </row>
    <row r="2921" spans="2:21">
      <c r="B2921" s="65">
        <v>45866</v>
      </c>
      <c r="C2921" s="102">
        <v>5400261348</v>
      </c>
      <c r="D2921" s="66" t="s">
        <v>445</v>
      </c>
      <c r="F2921" s="102" t="s">
        <v>63</v>
      </c>
      <c r="I2921" s="66" t="s">
        <v>432</v>
      </c>
      <c r="J2921" s="103"/>
      <c r="K2921" s="103">
        <v>0.125</v>
      </c>
      <c r="O2921" s="103">
        <v>0.125</v>
      </c>
      <c r="S2921" s="102" t="s">
        <v>433</v>
      </c>
      <c r="T2921" s="102" t="s">
        <v>336</v>
      </c>
      <c r="U2921" s="102" t="s">
        <v>432</v>
      </c>
    </row>
    <row r="2922" spans="2:21">
      <c r="B2922" s="65">
        <v>45866</v>
      </c>
      <c r="C2922" s="102">
        <v>5400261348</v>
      </c>
      <c r="D2922" s="66" t="s">
        <v>454</v>
      </c>
      <c r="F2922" s="102" t="s">
        <v>77</v>
      </c>
      <c r="I2922" s="66" t="s">
        <v>432</v>
      </c>
      <c r="J2922" s="103"/>
      <c r="K2922" s="103">
        <v>0.125</v>
      </c>
      <c r="O2922" s="103">
        <v>0.125</v>
      </c>
      <c r="S2922" s="102" t="s">
        <v>433</v>
      </c>
      <c r="T2922" s="102" t="s">
        <v>336</v>
      </c>
      <c r="U2922" s="102" t="s">
        <v>432</v>
      </c>
    </row>
    <row r="2923" spans="2:21">
      <c r="B2923" s="65">
        <v>45866</v>
      </c>
      <c r="C2923" s="102">
        <v>404</v>
      </c>
      <c r="D2923" s="66" t="s">
        <v>443</v>
      </c>
      <c r="F2923" s="102" t="s">
        <v>58</v>
      </c>
      <c r="I2923" s="66" t="s">
        <v>432</v>
      </c>
      <c r="J2923" s="103"/>
      <c r="K2923" s="103"/>
      <c r="O2923" s="103">
        <v>0.33333333333333331</v>
      </c>
      <c r="Q2923" s="103">
        <v>0.33333333333333331</v>
      </c>
      <c r="S2923" s="102" t="s">
        <v>433</v>
      </c>
      <c r="T2923" s="102" t="s">
        <v>22</v>
      </c>
      <c r="U2923" s="102" t="s">
        <v>432</v>
      </c>
    </row>
    <row r="2924" spans="2:21">
      <c r="B2924" s="65">
        <v>45866</v>
      </c>
      <c r="C2924" s="102">
        <v>404</v>
      </c>
      <c r="D2924" s="66" t="s">
        <v>439</v>
      </c>
      <c r="F2924" s="102" t="s">
        <v>54</v>
      </c>
      <c r="I2924" s="66" t="s">
        <v>432</v>
      </c>
      <c r="J2924" s="103"/>
      <c r="K2924" s="103"/>
      <c r="O2924" s="103">
        <v>0.33333333333333331</v>
      </c>
      <c r="Q2924" s="103">
        <v>0.33333333333333331</v>
      </c>
      <c r="S2924" s="102" t="s">
        <v>433</v>
      </c>
      <c r="T2924" s="102" t="s">
        <v>22</v>
      </c>
      <c r="U2924" s="102" t="s">
        <v>432</v>
      </c>
    </row>
    <row r="2925" spans="2:21">
      <c r="B2925" s="65">
        <v>45866</v>
      </c>
      <c r="C2925" s="102">
        <v>404</v>
      </c>
      <c r="D2925" s="66" t="s">
        <v>436</v>
      </c>
      <c r="F2925" s="102" t="s">
        <v>50</v>
      </c>
      <c r="I2925" s="66" t="s">
        <v>432</v>
      </c>
      <c r="J2925" s="103"/>
      <c r="K2925" s="103"/>
      <c r="M2925" s="103"/>
      <c r="O2925" s="103">
        <v>0.33333333333333331</v>
      </c>
      <c r="Q2925" s="103">
        <v>0.33333333333333331</v>
      </c>
      <c r="S2925" s="102" t="s">
        <v>433</v>
      </c>
      <c r="T2925" s="102" t="s">
        <v>22</v>
      </c>
      <c r="U2925" s="102" t="s">
        <v>432</v>
      </c>
    </row>
    <row r="2926" spans="2:21">
      <c r="B2926" s="65">
        <v>45866</v>
      </c>
      <c r="C2926" s="102">
        <v>404</v>
      </c>
      <c r="D2926" s="66" t="s">
        <v>477</v>
      </c>
      <c r="F2926" s="102" t="s">
        <v>113</v>
      </c>
      <c r="I2926" s="66" t="s">
        <v>432</v>
      </c>
      <c r="J2926" s="103"/>
      <c r="K2926" s="103"/>
      <c r="M2926" s="103"/>
      <c r="O2926" s="103">
        <v>0.33333333333333331</v>
      </c>
      <c r="Q2926" s="103">
        <v>0.33333333333333331</v>
      </c>
      <c r="S2926" s="102" t="s">
        <v>433</v>
      </c>
      <c r="T2926" s="102" t="s">
        <v>22</v>
      </c>
      <c r="U2926" s="102" t="s">
        <v>432</v>
      </c>
    </row>
    <row r="2927" spans="2:21">
      <c r="B2927" s="65">
        <v>45866</v>
      </c>
      <c r="C2927" s="102">
        <v>404</v>
      </c>
      <c r="D2927" s="66" t="s">
        <v>471</v>
      </c>
      <c r="F2927" s="102" t="s">
        <v>105</v>
      </c>
      <c r="I2927" s="66" t="s">
        <v>432</v>
      </c>
      <c r="J2927" s="103"/>
      <c r="K2927" s="103"/>
      <c r="O2927" s="103">
        <v>0.33333333333333331</v>
      </c>
      <c r="P2927" s="103">
        <v>0.33333333333333331</v>
      </c>
      <c r="S2927" s="102" t="s">
        <v>433</v>
      </c>
      <c r="T2927" s="102" t="s">
        <v>53</v>
      </c>
      <c r="U2927" s="102" t="s">
        <v>432</v>
      </c>
    </row>
    <row r="2928" spans="2:21">
      <c r="B2928" s="65">
        <v>45866</v>
      </c>
      <c r="C2928" s="102">
        <v>404</v>
      </c>
      <c r="D2928" s="66" t="s">
        <v>446</v>
      </c>
      <c r="F2928" s="102" t="s">
        <v>64</v>
      </c>
      <c r="I2928" s="66" t="s">
        <v>432</v>
      </c>
      <c r="J2928" s="103"/>
      <c r="K2928" s="103"/>
      <c r="O2928" s="103">
        <v>0.33333333333333331</v>
      </c>
      <c r="P2928" s="103">
        <v>0.33333333333333331</v>
      </c>
      <c r="S2928" s="102" t="s">
        <v>433</v>
      </c>
      <c r="T2928" s="102" t="s">
        <v>53</v>
      </c>
      <c r="U2928" s="102" t="s">
        <v>432</v>
      </c>
    </row>
    <row r="2929" spans="2:21">
      <c r="B2929" s="65">
        <v>45866</v>
      </c>
      <c r="C2929" s="102">
        <v>404</v>
      </c>
      <c r="D2929" s="66" t="s">
        <v>479</v>
      </c>
      <c r="F2929" s="102" t="s">
        <v>115</v>
      </c>
      <c r="I2929" s="66" t="s">
        <v>432</v>
      </c>
      <c r="K2929" s="103"/>
      <c r="O2929" s="103">
        <v>0.33333333333333331</v>
      </c>
      <c r="P2929" s="103">
        <v>0.33333333333333331</v>
      </c>
      <c r="S2929" s="102" t="s">
        <v>433</v>
      </c>
      <c r="T2929" s="102" t="s">
        <v>53</v>
      </c>
      <c r="U2929" s="102" t="s">
        <v>432</v>
      </c>
    </row>
    <row r="2930" spans="2:21">
      <c r="B2930" s="65">
        <v>45866</v>
      </c>
      <c r="C2930" s="102">
        <v>404</v>
      </c>
      <c r="D2930" s="66" t="s">
        <v>460</v>
      </c>
      <c r="F2930" s="102" t="s">
        <v>87</v>
      </c>
      <c r="I2930" s="66" t="s">
        <v>432</v>
      </c>
      <c r="K2930" s="103"/>
      <c r="O2930" s="103">
        <v>0.33333333333333331</v>
      </c>
      <c r="P2930" s="103">
        <v>0.33333333333333331</v>
      </c>
      <c r="S2930" s="102" t="s">
        <v>433</v>
      </c>
      <c r="T2930" s="102" t="s">
        <v>53</v>
      </c>
      <c r="U2930" s="102" t="s">
        <v>432</v>
      </c>
    </row>
    <row r="2931" spans="2:21">
      <c r="B2931" s="65">
        <v>45866</v>
      </c>
      <c r="C2931" s="102">
        <v>404</v>
      </c>
      <c r="D2931" s="66" t="s">
        <v>486</v>
      </c>
      <c r="F2931" s="102" t="s">
        <v>157</v>
      </c>
      <c r="I2931" s="66" t="s">
        <v>432</v>
      </c>
      <c r="J2931" s="103"/>
      <c r="K2931" s="103"/>
      <c r="M2931" s="103"/>
      <c r="O2931" s="103">
        <v>0.33333333333333331</v>
      </c>
      <c r="P2931" s="103">
        <v>0.33333333333333331</v>
      </c>
      <c r="S2931" s="102" t="s">
        <v>433</v>
      </c>
      <c r="T2931" s="102" t="s">
        <v>53</v>
      </c>
      <c r="U2931" s="102" t="s">
        <v>432</v>
      </c>
    </row>
    <row r="2932" spans="2:21">
      <c r="B2932" s="65">
        <v>45866</v>
      </c>
      <c r="C2932" s="102">
        <v>404</v>
      </c>
      <c r="D2932" s="66" t="s">
        <v>462</v>
      </c>
      <c r="F2932" s="102" t="s">
        <v>89</v>
      </c>
      <c r="I2932" s="66" t="s">
        <v>432</v>
      </c>
      <c r="J2932" s="103"/>
      <c r="K2932" s="103"/>
      <c r="M2932" s="103"/>
      <c r="O2932" s="103">
        <v>0.33333333333333331</v>
      </c>
      <c r="P2932" s="103">
        <v>0.33333333333333331</v>
      </c>
      <c r="S2932" s="102" t="s">
        <v>433</v>
      </c>
      <c r="T2932" s="102" t="s">
        <v>53</v>
      </c>
      <c r="U2932" s="102" t="s">
        <v>432</v>
      </c>
    </row>
    <row r="2933" spans="2:21">
      <c r="B2933" s="65">
        <v>45866</v>
      </c>
      <c r="C2933" s="102">
        <v>404</v>
      </c>
      <c r="D2933" s="66" t="s">
        <v>447</v>
      </c>
      <c r="F2933" s="102" t="s">
        <v>65</v>
      </c>
      <c r="I2933" s="66" t="s">
        <v>432</v>
      </c>
      <c r="J2933" s="103"/>
      <c r="K2933" s="103"/>
      <c r="M2933" s="103"/>
      <c r="O2933" s="103">
        <v>0.33333333333333331</v>
      </c>
      <c r="P2933" s="103">
        <v>0.33333333333333331</v>
      </c>
      <c r="S2933" s="102" t="s">
        <v>433</v>
      </c>
      <c r="T2933" s="102" t="s">
        <v>53</v>
      </c>
      <c r="U2933" s="102" t="s">
        <v>432</v>
      </c>
    </row>
    <row r="2934" spans="2:21">
      <c r="B2934" s="65">
        <v>45866</v>
      </c>
      <c r="C2934" s="102">
        <v>404</v>
      </c>
      <c r="D2934" s="66" t="s">
        <v>475</v>
      </c>
      <c r="F2934" s="102" t="s">
        <v>110</v>
      </c>
      <c r="I2934" s="66" t="s">
        <v>432</v>
      </c>
      <c r="J2934" s="103"/>
      <c r="K2934" s="103"/>
      <c r="M2934" s="103"/>
      <c r="O2934" s="103">
        <v>0.33333333333333331</v>
      </c>
      <c r="P2934" s="103">
        <v>0.33333333333333331</v>
      </c>
      <c r="S2934" s="102" t="s">
        <v>433</v>
      </c>
      <c r="T2934" s="102" t="s">
        <v>53</v>
      </c>
      <c r="U2934" s="102" t="s">
        <v>432</v>
      </c>
    </row>
    <row r="2935" spans="2:21">
      <c r="B2935" s="65">
        <v>45866</v>
      </c>
      <c r="C2935" s="102">
        <v>404</v>
      </c>
      <c r="D2935" s="66" t="s">
        <v>449</v>
      </c>
      <c r="F2935" s="102" t="s">
        <v>68</v>
      </c>
      <c r="I2935" s="66" t="s">
        <v>432</v>
      </c>
      <c r="J2935" s="103"/>
      <c r="K2935" s="103"/>
      <c r="M2935" s="103"/>
      <c r="O2935" s="103">
        <v>0.33333333333333331</v>
      </c>
      <c r="P2935" s="103">
        <v>0.33333333333333331</v>
      </c>
      <c r="S2935" s="102" t="s">
        <v>433</v>
      </c>
      <c r="T2935" s="102" t="s">
        <v>53</v>
      </c>
      <c r="U2935" s="102" t="s">
        <v>432</v>
      </c>
    </row>
    <row r="2936" spans="2:21">
      <c r="B2936" s="65">
        <v>45866</v>
      </c>
      <c r="C2936" s="102">
        <v>404</v>
      </c>
      <c r="D2936" s="66" t="s">
        <v>437</v>
      </c>
      <c r="F2936" s="102" t="s">
        <v>51</v>
      </c>
      <c r="I2936" s="66" t="s">
        <v>432</v>
      </c>
      <c r="K2936" s="103"/>
      <c r="M2936" s="103"/>
      <c r="O2936" s="103">
        <v>0.33333333333333331</v>
      </c>
      <c r="Q2936" s="103">
        <v>0.33333333333333331</v>
      </c>
      <c r="S2936" s="102" t="s">
        <v>433</v>
      </c>
      <c r="T2936" s="102" t="s">
        <v>22</v>
      </c>
      <c r="U2936" s="102" t="s">
        <v>432</v>
      </c>
    </row>
    <row r="2937" spans="2:21">
      <c r="B2937" s="65">
        <v>45866</v>
      </c>
      <c r="C2937" s="102">
        <v>404</v>
      </c>
      <c r="D2937" s="66" t="s">
        <v>431</v>
      </c>
      <c r="F2937" s="102" t="s">
        <v>42</v>
      </c>
      <c r="I2937" s="66" t="s">
        <v>432</v>
      </c>
      <c r="J2937" s="103"/>
      <c r="K2937" s="103"/>
      <c r="O2937" s="103">
        <v>0.33333333333333331</v>
      </c>
      <c r="P2937" s="103">
        <v>0.33333333333333331</v>
      </c>
      <c r="S2937" s="102" t="s">
        <v>433</v>
      </c>
      <c r="T2937" s="102" t="s">
        <v>53</v>
      </c>
      <c r="U2937" s="102" t="s">
        <v>432</v>
      </c>
    </row>
    <row r="2938" spans="2:21">
      <c r="B2938" s="65">
        <v>45866</v>
      </c>
      <c r="C2938" s="102">
        <v>404</v>
      </c>
      <c r="D2938" s="66" t="s">
        <v>478</v>
      </c>
      <c r="F2938" s="102" t="s">
        <v>114</v>
      </c>
      <c r="I2938" s="66" t="s">
        <v>432</v>
      </c>
      <c r="J2938" s="103"/>
      <c r="K2938" s="103"/>
      <c r="O2938" s="103">
        <v>0.16666666666666671</v>
      </c>
      <c r="P2938" s="103">
        <v>0.16666666666666671</v>
      </c>
      <c r="S2938" s="102" t="s">
        <v>433</v>
      </c>
      <c r="T2938" s="102" t="s">
        <v>48</v>
      </c>
      <c r="U2938" s="102" t="s">
        <v>432</v>
      </c>
    </row>
    <row r="2939" spans="2:21">
      <c r="B2939" s="65">
        <v>45866</v>
      </c>
      <c r="C2939" s="102" t="s">
        <v>294</v>
      </c>
      <c r="D2939" s="66" t="s">
        <v>478</v>
      </c>
      <c r="F2939" s="102" t="s">
        <v>114</v>
      </c>
      <c r="I2939" s="66" t="s">
        <v>432</v>
      </c>
      <c r="J2939" s="103"/>
      <c r="K2939" s="103">
        <v>0.16666666666666671</v>
      </c>
      <c r="O2939" s="103">
        <v>0.16666666666666671</v>
      </c>
      <c r="S2939" s="102" t="s">
        <v>433</v>
      </c>
      <c r="T2939" s="102" t="s">
        <v>156</v>
      </c>
      <c r="U2939" s="102" t="s">
        <v>432</v>
      </c>
    </row>
    <row r="2940" spans="2:21">
      <c r="B2940" s="65">
        <v>45866</v>
      </c>
      <c r="C2940" s="102">
        <v>404</v>
      </c>
      <c r="D2940" s="66" t="s">
        <v>474</v>
      </c>
      <c r="F2940" s="102" t="s">
        <v>109</v>
      </c>
      <c r="I2940" s="66" t="s">
        <v>432</v>
      </c>
      <c r="J2940" s="103">
        <v>0.34375</v>
      </c>
      <c r="K2940" s="103"/>
      <c r="M2940" s="103">
        <v>4.1666666666666657E-2</v>
      </c>
      <c r="O2940" s="103">
        <v>0.38541666666666669</v>
      </c>
      <c r="S2940" s="102" t="s">
        <v>433</v>
      </c>
      <c r="T2940" s="102" t="s">
        <v>62</v>
      </c>
      <c r="U2940" s="102" t="s">
        <v>432</v>
      </c>
    </row>
    <row r="2941" spans="2:21">
      <c r="B2941" s="65">
        <v>45866</v>
      </c>
      <c r="C2941" s="102">
        <v>404</v>
      </c>
      <c r="D2941" s="66" t="s">
        <v>441</v>
      </c>
      <c r="F2941" s="102" t="s">
        <v>56</v>
      </c>
      <c r="I2941" s="66" t="s">
        <v>432</v>
      </c>
      <c r="J2941" s="103">
        <v>1.041666666666667E-2</v>
      </c>
      <c r="K2941" s="103"/>
      <c r="O2941" s="103">
        <v>1.041666666666667E-2</v>
      </c>
      <c r="P2941" s="103"/>
      <c r="S2941" s="102" t="s">
        <v>433</v>
      </c>
      <c r="T2941" s="102" t="s">
        <v>62</v>
      </c>
      <c r="U2941" s="102" t="s">
        <v>432</v>
      </c>
    </row>
    <row r="2942" spans="2:21">
      <c r="B2942" s="65">
        <v>45866</v>
      </c>
      <c r="C2942" s="102">
        <v>404</v>
      </c>
      <c r="D2942" s="66" t="s">
        <v>441</v>
      </c>
      <c r="F2942" s="102" t="s">
        <v>56</v>
      </c>
      <c r="I2942" s="66" t="s">
        <v>432</v>
      </c>
      <c r="J2942" s="103"/>
      <c r="K2942" s="103"/>
      <c r="O2942" s="103">
        <v>2.0833333333333329E-2</v>
      </c>
      <c r="P2942" s="103">
        <v>2.0833333333333329E-2</v>
      </c>
      <c r="S2942" s="102" t="s">
        <v>433</v>
      </c>
      <c r="T2942" s="102" t="s">
        <v>48</v>
      </c>
      <c r="U2942" s="102" t="s">
        <v>432</v>
      </c>
    </row>
    <row r="2943" spans="2:21">
      <c r="B2943" s="65">
        <v>45866</v>
      </c>
      <c r="C2943" s="102">
        <v>404</v>
      </c>
      <c r="D2943" s="66" t="s">
        <v>441</v>
      </c>
      <c r="F2943" s="102" t="s">
        <v>56</v>
      </c>
      <c r="I2943" s="66" t="s">
        <v>432</v>
      </c>
      <c r="J2943" s="103">
        <v>9.375E-2</v>
      </c>
      <c r="K2943" s="103"/>
      <c r="O2943" s="103">
        <v>9.375E-2</v>
      </c>
      <c r="P2943" s="103"/>
      <c r="S2943" s="102" t="s">
        <v>433</v>
      </c>
      <c r="T2943" s="102" t="s">
        <v>62</v>
      </c>
      <c r="U2943" s="102" t="s">
        <v>432</v>
      </c>
    </row>
    <row r="2944" spans="2:21">
      <c r="B2944" s="65">
        <v>45866</v>
      </c>
      <c r="C2944" s="102">
        <v>404</v>
      </c>
      <c r="D2944" s="66" t="s">
        <v>473</v>
      </c>
      <c r="F2944" s="102" t="s">
        <v>108</v>
      </c>
      <c r="I2944" s="66" t="s">
        <v>432</v>
      </c>
      <c r="J2944" s="103">
        <v>0.33333333333333331</v>
      </c>
      <c r="K2944" s="103"/>
      <c r="O2944" s="103">
        <v>0.33333333333333331</v>
      </c>
      <c r="P2944" s="103"/>
      <c r="S2944" s="102" t="s">
        <v>433</v>
      </c>
      <c r="T2944" s="102" t="s">
        <v>62</v>
      </c>
      <c r="U2944" s="102" t="s">
        <v>432</v>
      </c>
    </row>
    <row r="2945" spans="2:21">
      <c r="B2945" s="65">
        <v>45866</v>
      </c>
      <c r="C2945" s="102">
        <v>404</v>
      </c>
      <c r="D2945" s="66" t="s">
        <v>476</v>
      </c>
      <c r="F2945" s="102" t="s">
        <v>112</v>
      </c>
      <c r="I2945" s="66" t="s">
        <v>432</v>
      </c>
      <c r="J2945" s="103">
        <v>0.33333333333333331</v>
      </c>
      <c r="K2945" s="103"/>
      <c r="O2945" s="103">
        <v>0.33333333333333331</v>
      </c>
      <c r="P2945" s="103"/>
      <c r="S2945" s="102" t="s">
        <v>433</v>
      </c>
      <c r="T2945" s="102" t="s">
        <v>62</v>
      </c>
      <c r="U2945" s="102" t="s">
        <v>432</v>
      </c>
    </row>
    <row r="2946" spans="2:21">
      <c r="B2946" s="65">
        <v>45866</v>
      </c>
      <c r="C2946" s="102">
        <v>4501454675</v>
      </c>
      <c r="D2946" s="66" t="s">
        <v>484</v>
      </c>
      <c r="F2946" s="102" t="s">
        <v>144</v>
      </c>
      <c r="I2946" s="66" t="s">
        <v>432</v>
      </c>
      <c r="J2946" s="103"/>
      <c r="K2946" s="103">
        <v>0.34375</v>
      </c>
      <c r="O2946" s="103">
        <v>0.34375</v>
      </c>
      <c r="P2946" s="103"/>
      <c r="S2946" s="102" t="s">
        <v>433</v>
      </c>
      <c r="T2946" s="102" t="s">
        <v>337</v>
      </c>
      <c r="U2946" s="102" t="s">
        <v>432</v>
      </c>
    </row>
    <row r="2947" spans="2:21">
      <c r="B2947" s="65">
        <v>45867</v>
      </c>
      <c r="C2947" s="102">
        <v>5400257401</v>
      </c>
      <c r="D2947" s="66" t="s">
        <v>469</v>
      </c>
      <c r="F2947" s="102" t="s">
        <v>102</v>
      </c>
      <c r="I2947" s="66" t="s">
        <v>432</v>
      </c>
      <c r="J2947" s="103"/>
      <c r="K2947" s="103">
        <v>0.16666666666666671</v>
      </c>
      <c r="O2947" s="103">
        <v>0.16666666666666671</v>
      </c>
      <c r="P2947" s="103"/>
      <c r="S2947" s="102" t="s">
        <v>433</v>
      </c>
      <c r="T2947" s="102" t="s">
        <v>252</v>
      </c>
      <c r="U2947" s="102" t="s">
        <v>432</v>
      </c>
    </row>
    <row r="2948" spans="2:21">
      <c r="B2948" s="65">
        <v>45867</v>
      </c>
      <c r="C2948" s="102">
        <v>5400257401</v>
      </c>
      <c r="D2948" s="66" t="s">
        <v>470</v>
      </c>
      <c r="F2948" s="102" t="s">
        <v>103</v>
      </c>
      <c r="I2948" s="66" t="s">
        <v>432</v>
      </c>
      <c r="J2948" s="103"/>
      <c r="K2948" s="103">
        <v>0.16666666666666671</v>
      </c>
      <c r="O2948" s="103">
        <v>0.16666666666666671</v>
      </c>
      <c r="P2948" s="103"/>
      <c r="S2948" s="102" t="s">
        <v>433</v>
      </c>
      <c r="T2948" s="102" t="s">
        <v>252</v>
      </c>
      <c r="U2948" s="102" t="s">
        <v>432</v>
      </c>
    </row>
    <row r="2949" spans="2:21">
      <c r="B2949" s="65">
        <v>45867</v>
      </c>
      <c r="C2949" s="102">
        <v>5400257235</v>
      </c>
      <c r="D2949" s="66" t="s">
        <v>469</v>
      </c>
      <c r="F2949" s="102" t="s">
        <v>102</v>
      </c>
      <c r="I2949" s="66" t="s">
        <v>432</v>
      </c>
      <c r="J2949" s="103"/>
      <c r="K2949" s="103">
        <v>8.3333333333333329E-2</v>
      </c>
      <c r="O2949" s="103">
        <v>8.3333333333333329E-2</v>
      </c>
      <c r="P2949" s="103"/>
      <c r="S2949" s="102" t="s">
        <v>433</v>
      </c>
      <c r="T2949" s="102" t="s">
        <v>262</v>
      </c>
      <c r="U2949" s="102" t="s">
        <v>432</v>
      </c>
    </row>
    <row r="2950" spans="2:21">
      <c r="B2950" s="65">
        <v>45867</v>
      </c>
      <c r="C2950" s="102">
        <v>5400257235</v>
      </c>
      <c r="D2950" s="66" t="s">
        <v>470</v>
      </c>
      <c r="F2950" s="102" t="s">
        <v>103</v>
      </c>
      <c r="I2950" s="66" t="s">
        <v>432</v>
      </c>
      <c r="J2950" s="103"/>
      <c r="K2950" s="103">
        <v>8.3333333333333329E-2</v>
      </c>
      <c r="O2950" s="103">
        <v>8.3333333333333329E-2</v>
      </c>
      <c r="P2950" s="103"/>
      <c r="S2950" s="102" t="s">
        <v>433</v>
      </c>
      <c r="T2950" s="102" t="s">
        <v>262</v>
      </c>
      <c r="U2950" s="102" t="s">
        <v>432</v>
      </c>
    </row>
    <row r="2951" spans="2:21">
      <c r="B2951" s="65">
        <v>45867</v>
      </c>
      <c r="C2951" s="102">
        <v>404</v>
      </c>
      <c r="D2951" s="66" t="s">
        <v>473</v>
      </c>
      <c r="F2951" s="102" t="s">
        <v>108</v>
      </c>
      <c r="I2951" s="66" t="s">
        <v>432</v>
      </c>
      <c r="J2951" s="103">
        <v>0.20833333333333329</v>
      </c>
      <c r="K2951" s="103"/>
      <c r="O2951" s="103">
        <v>0.20833333333333329</v>
      </c>
      <c r="P2951" s="103"/>
      <c r="S2951" s="102" t="s">
        <v>433</v>
      </c>
      <c r="T2951" s="102" t="s">
        <v>62</v>
      </c>
      <c r="U2951" s="102" t="s">
        <v>432</v>
      </c>
    </row>
    <row r="2952" spans="2:21">
      <c r="B2952" s="65">
        <v>45867</v>
      </c>
      <c r="C2952" s="102">
        <v>404</v>
      </c>
      <c r="D2952" s="66" t="s">
        <v>472</v>
      </c>
      <c r="F2952" s="102" t="s">
        <v>107</v>
      </c>
      <c r="I2952" s="66" t="s">
        <v>432</v>
      </c>
      <c r="J2952" s="103">
        <v>0.34375</v>
      </c>
      <c r="K2952" s="103"/>
      <c r="M2952" s="103">
        <v>3.125E-2</v>
      </c>
      <c r="O2952" s="103">
        <v>0.375</v>
      </c>
      <c r="P2952" s="103"/>
      <c r="S2952" s="102" t="s">
        <v>433</v>
      </c>
      <c r="T2952" s="102" t="s">
        <v>62</v>
      </c>
      <c r="U2952" s="102" t="s">
        <v>432</v>
      </c>
    </row>
    <row r="2953" spans="2:21">
      <c r="B2953" s="65">
        <v>45867</v>
      </c>
      <c r="C2953" s="102">
        <v>404</v>
      </c>
      <c r="D2953" s="66" t="s">
        <v>468</v>
      </c>
      <c r="F2953" s="102" t="s">
        <v>100</v>
      </c>
      <c r="I2953" s="66" t="s">
        <v>432</v>
      </c>
      <c r="J2953" s="103">
        <v>4.1666666666666657E-2</v>
      </c>
      <c r="K2953" s="103"/>
      <c r="O2953" s="103">
        <v>4.1666666666666657E-2</v>
      </c>
      <c r="P2953" s="103"/>
      <c r="S2953" s="102" t="s">
        <v>433</v>
      </c>
      <c r="T2953" s="102" t="s">
        <v>62</v>
      </c>
      <c r="U2953" s="102" t="s">
        <v>432</v>
      </c>
    </row>
    <row r="2954" spans="2:21">
      <c r="B2954" s="65">
        <v>45867</v>
      </c>
      <c r="C2954" s="102">
        <v>5400257240</v>
      </c>
      <c r="D2954" s="66" t="s">
        <v>465</v>
      </c>
      <c r="F2954" s="102" t="s">
        <v>96</v>
      </c>
      <c r="I2954" s="66" t="s">
        <v>432</v>
      </c>
      <c r="J2954" s="103"/>
      <c r="K2954" s="103">
        <v>0.33333333333333331</v>
      </c>
      <c r="O2954" s="103">
        <v>0.33333333333333331</v>
      </c>
      <c r="P2954" s="103"/>
      <c r="S2954" s="102" t="s">
        <v>433</v>
      </c>
      <c r="T2954" s="102" t="s">
        <v>261</v>
      </c>
      <c r="U2954" s="102" t="s">
        <v>432</v>
      </c>
    </row>
    <row r="2955" spans="2:21">
      <c r="B2955" s="65">
        <v>45867</v>
      </c>
      <c r="C2955" s="102">
        <v>5400257240</v>
      </c>
      <c r="D2955" s="66" t="s">
        <v>464</v>
      </c>
      <c r="F2955" s="102" t="s">
        <v>94</v>
      </c>
      <c r="I2955" s="66" t="s">
        <v>432</v>
      </c>
      <c r="J2955" s="103"/>
      <c r="K2955" s="103">
        <v>0.33333333333333331</v>
      </c>
      <c r="O2955" s="103">
        <v>0.33333333333333331</v>
      </c>
      <c r="P2955" s="103"/>
      <c r="S2955" s="102" t="s">
        <v>433</v>
      </c>
      <c r="T2955" s="102" t="s">
        <v>261</v>
      </c>
      <c r="U2955" s="102" t="s">
        <v>432</v>
      </c>
    </row>
    <row r="2956" spans="2:21">
      <c r="B2956" s="65">
        <v>45867</v>
      </c>
      <c r="C2956" s="102">
        <v>5400257235</v>
      </c>
      <c r="D2956" s="66" t="s">
        <v>467</v>
      </c>
      <c r="F2956" s="102" t="s">
        <v>99</v>
      </c>
      <c r="I2956" s="66" t="s">
        <v>432</v>
      </c>
      <c r="J2956" s="103"/>
      <c r="K2956" s="103">
        <v>0.33333333333333331</v>
      </c>
      <c r="O2956" s="103">
        <v>0.33333333333333331</v>
      </c>
      <c r="Q2956" s="103"/>
      <c r="S2956" s="102" t="s">
        <v>433</v>
      </c>
      <c r="T2956" s="102" t="s">
        <v>262</v>
      </c>
      <c r="U2956" s="102" t="s">
        <v>432</v>
      </c>
    </row>
    <row r="2957" spans="2:21">
      <c r="B2957" s="65">
        <v>45867</v>
      </c>
      <c r="C2957" s="102">
        <v>5400257235</v>
      </c>
      <c r="D2957" s="66" t="s">
        <v>468</v>
      </c>
      <c r="F2957" s="102" t="s">
        <v>100</v>
      </c>
      <c r="I2957" s="66" t="s">
        <v>432</v>
      </c>
      <c r="J2957" s="103"/>
      <c r="K2957" s="103">
        <v>0.33333333333333331</v>
      </c>
      <c r="O2957" s="103">
        <v>0.33333333333333331</v>
      </c>
      <c r="Q2957" s="103"/>
      <c r="S2957" s="102" t="s">
        <v>433</v>
      </c>
      <c r="T2957" s="102" t="s">
        <v>262</v>
      </c>
      <c r="U2957" s="102" t="s">
        <v>432</v>
      </c>
    </row>
    <row r="2958" spans="2:21">
      <c r="B2958" s="65">
        <v>45867</v>
      </c>
      <c r="C2958" s="102">
        <v>5400257235</v>
      </c>
      <c r="D2958" s="66" t="s">
        <v>471</v>
      </c>
      <c r="F2958" s="102" t="s">
        <v>105</v>
      </c>
      <c r="I2958" s="66" t="s">
        <v>432</v>
      </c>
      <c r="J2958" s="103"/>
      <c r="K2958" s="103">
        <v>0.33333333333333331</v>
      </c>
      <c r="O2958" s="103">
        <v>0.33333333333333331</v>
      </c>
      <c r="Q2958" s="103"/>
      <c r="S2958" s="102" t="s">
        <v>433</v>
      </c>
      <c r="T2958" s="102" t="s">
        <v>262</v>
      </c>
      <c r="U2958" s="102" t="s">
        <v>432</v>
      </c>
    </row>
    <row r="2959" spans="2:21">
      <c r="B2959" s="65">
        <v>45867</v>
      </c>
      <c r="C2959" s="102">
        <v>5400257235</v>
      </c>
      <c r="D2959" s="66" t="s">
        <v>438</v>
      </c>
      <c r="F2959" s="102" t="s">
        <v>52</v>
      </c>
      <c r="I2959" s="66" t="s">
        <v>432</v>
      </c>
      <c r="J2959" s="103"/>
      <c r="K2959" s="103">
        <v>0.33333333333333331</v>
      </c>
      <c r="O2959" s="103">
        <v>0.33333333333333331</v>
      </c>
      <c r="Q2959" s="103"/>
      <c r="S2959" s="102" t="s">
        <v>433</v>
      </c>
      <c r="T2959" s="102" t="s">
        <v>262</v>
      </c>
      <c r="U2959" s="102" t="s">
        <v>432</v>
      </c>
    </row>
    <row r="2960" spans="2:21">
      <c r="B2960" s="65">
        <v>45867</v>
      </c>
      <c r="C2960" s="102">
        <v>5400257235</v>
      </c>
      <c r="D2960" s="66" t="s">
        <v>469</v>
      </c>
      <c r="F2960" s="102" t="s">
        <v>102</v>
      </c>
      <c r="I2960" s="66" t="s">
        <v>432</v>
      </c>
      <c r="J2960" s="103"/>
      <c r="K2960" s="103">
        <v>8.3333333333333329E-2</v>
      </c>
      <c r="O2960" s="103">
        <v>8.3333333333333329E-2</v>
      </c>
      <c r="Q2960" s="103"/>
      <c r="S2960" s="102" t="s">
        <v>433</v>
      </c>
      <c r="T2960" s="102" t="s">
        <v>262</v>
      </c>
      <c r="U2960" s="102" t="s">
        <v>432</v>
      </c>
    </row>
    <row r="2961" spans="2:21">
      <c r="B2961" s="65">
        <v>45867</v>
      </c>
      <c r="C2961" s="102">
        <v>5400257235</v>
      </c>
      <c r="D2961" s="66" t="s">
        <v>470</v>
      </c>
      <c r="F2961" s="102" t="s">
        <v>103</v>
      </c>
      <c r="I2961" s="66" t="s">
        <v>432</v>
      </c>
      <c r="J2961" s="103"/>
      <c r="K2961" s="103">
        <v>8.3333333333333329E-2</v>
      </c>
      <c r="O2961" s="103">
        <v>8.3333333333333329E-2</v>
      </c>
      <c r="Q2961" s="103"/>
      <c r="S2961" s="102" t="s">
        <v>433</v>
      </c>
      <c r="T2961" s="102" t="s">
        <v>262</v>
      </c>
      <c r="U2961" s="102" t="s">
        <v>432</v>
      </c>
    </row>
    <row r="2962" spans="2:21">
      <c r="B2962" s="65">
        <v>45867</v>
      </c>
      <c r="C2962" s="102">
        <v>5400258561</v>
      </c>
      <c r="D2962" s="66" t="s">
        <v>453</v>
      </c>
      <c r="F2962" s="102" t="s">
        <v>75</v>
      </c>
      <c r="I2962" s="66" t="s">
        <v>432</v>
      </c>
      <c r="J2962" s="103"/>
      <c r="K2962" s="103">
        <v>0.33333333333333331</v>
      </c>
      <c r="M2962" s="103"/>
      <c r="O2962" s="103">
        <v>0.33333333333333331</v>
      </c>
      <c r="S2962" s="102" t="s">
        <v>433</v>
      </c>
      <c r="T2962" s="102" t="s">
        <v>328</v>
      </c>
      <c r="U2962" s="102" t="s">
        <v>432</v>
      </c>
    </row>
    <row r="2963" spans="2:21">
      <c r="B2963" s="65">
        <v>45867</v>
      </c>
      <c r="C2963" s="102">
        <v>5400258561</v>
      </c>
      <c r="D2963" s="66" t="s">
        <v>461</v>
      </c>
      <c r="F2963" s="102" t="s">
        <v>88</v>
      </c>
      <c r="I2963" s="66" t="s">
        <v>432</v>
      </c>
      <c r="J2963" s="103"/>
      <c r="K2963" s="103">
        <v>0.33333333333333331</v>
      </c>
      <c r="M2963" s="103"/>
      <c r="O2963" s="103">
        <v>0.33333333333333331</v>
      </c>
      <c r="S2963" s="102" t="s">
        <v>433</v>
      </c>
      <c r="T2963" s="102" t="s">
        <v>328</v>
      </c>
      <c r="U2963" s="102" t="s">
        <v>432</v>
      </c>
    </row>
    <row r="2964" spans="2:21">
      <c r="B2964" s="65">
        <v>45867</v>
      </c>
      <c r="C2964" s="102">
        <v>5400256987</v>
      </c>
      <c r="D2964" s="66" t="s">
        <v>454</v>
      </c>
      <c r="F2964" s="102" t="s">
        <v>77</v>
      </c>
      <c r="I2964" s="66" t="s">
        <v>432</v>
      </c>
      <c r="J2964" s="103"/>
      <c r="K2964" s="103">
        <v>0.33333333333333331</v>
      </c>
      <c r="M2964" s="103"/>
      <c r="O2964" s="103">
        <v>0.33333333333333331</v>
      </c>
      <c r="S2964" s="102" t="s">
        <v>433</v>
      </c>
      <c r="T2964" s="102" t="s">
        <v>285</v>
      </c>
      <c r="U2964" s="102" t="s">
        <v>432</v>
      </c>
    </row>
    <row r="2965" spans="2:21">
      <c r="B2965" s="65">
        <v>45867</v>
      </c>
      <c r="C2965" s="102">
        <v>5400256987</v>
      </c>
      <c r="D2965" s="66" t="s">
        <v>455</v>
      </c>
      <c r="F2965" s="102" t="s">
        <v>78</v>
      </c>
      <c r="I2965" s="66" t="s">
        <v>432</v>
      </c>
      <c r="J2965" s="103"/>
      <c r="K2965" s="103">
        <v>0.33333333333333331</v>
      </c>
      <c r="M2965" s="103"/>
      <c r="O2965" s="103">
        <v>0.33333333333333331</v>
      </c>
      <c r="S2965" s="102" t="s">
        <v>433</v>
      </c>
      <c r="T2965" s="102" t="s">
        <v>285</v>
      </c>
      <c r="U2965" s="102" t="s">
        <v>432</v>
      </c>
    </row>
    <row r="2966" spans="2:21">
      <c r="B2966" s="65">
        <v>45867</v>
      </c>
      <c r="C2966" s="102">
        <v>5400256987</v>
      </c>
      <c r="D2966" s="66" t="s">
        <v>442</v>
      </c>
      <c r="F2966" s="102" t="s">
        <v>57</v>
      </c>
      <c r="I2966" s="66" t="s">
        <v>432</v>
      </c>
      <c r="J2966" s="103"/>
      <c r="K2966" s="103">
        <v>0.25</v>
      </c>
      <c r="O2966" s="103">
        <v>0.25</v>
      </c>
      <c r="S2966" s="102" t="s">
        <v>433</v>
      </c>
      <c r="T2966" s="102" t="s">
        <v>285</v>
      </c>
      <c r="U2966" s="102" t="s">
        <v>432</v>
      </c>
    </row>
    <row r="2967" spans="2:21">
      <c r="B2967" s="65">
        <v>45867</v>
      </c>
      <c r="C2967" s="102">
        <v>5400256987</v>
      </c>
      <c r="D2967" s="66" t="s">
        <v>498</v>
      </c>
      <c r="F2967" s="102" t="s">
        <v>338</v>
      </c>
      <c r="I2967" s="66" t="s">
        <v>432</v>
      </c>
      <c r="J2967" s="103"/>
      <c r="K2967" s="103">
        <v>0.33333333333333331</v>
      </c>
      <c r="O2967" s="103">
        <v>0.33333333333333331</v>
      </c>
      <c r="S2967" s="102" t="s">
        <v>433</v>
      </c>
      <c r="T2967" s="102" t="s">
        <v>285</v>
      </c>
      <c r="U2967" s="102" t="s">
        <v>432</v>
      </c>
    </row>
    <row r="2968" spans="2:21">
      <c r="B2968" s="65">
        <v>45867</v>
      </c>
      <c r="C2968" s="102">
        <v>5400261041</v>
      </c>
      <c r="D2968" s="66" t="s">
        <v>444</v>
      </c>
      <c r="F2968" s="102" t="s">
        <v>59</v>
      </c>
      <c r="I2968" s="66" t="s">
        <v>432</v>
      </c>
      <c r="J2968" s="103"/>
      <c r="K2968" s="103">
        <v>8.3333333333333329E-2</v>
      </c>
      <c r="O2968" s="103">
        <v>8.3333333333333329E-2</v>
      </c>
      <c r="S2968" s="102" t="s">
        <v>433</v>
      </c>
      <c r="T2968" s="102" t="s">
        <v>257</v>
      </c>
      <c r="U2968" s="102" t="s">
        <v>432</v>
      </c>
    </row>
    <row r="2969" spans="2:21">
      <c r="B2969" s="65">
        <v>45867</v>
      </c>
      <c r="C2969" s="102">
        <v>5400261041</v>
      </c>
      <c r="D2969" s="66" t="s">
        <v>441</v>
      </c>
      <c r="F2969" s="102" t="s">
        <v>56</v>
      </c>
      <c r="I2969" s="66" t="s">
        <v>432</v>
      </c>
      <c r="J2969" s="103"/>
      <c r="K2969" s="103">
        <v>0.21875</v>
      </c>
      <c r="O2969" s="103">
        <v>0.21875</v>
      </c>
      <c r="S2969" s="102" t="s">
        <v>433</v>
      </c>
      <c r="T2969" s="102" t="s">
        <v>257</v>
      </c>
      <c r="U2969" s="102" t="s">
        <v>432</v>
      </c>
    </row>
    <row r="2970" spans="2:21">
      <c r="B2970" s="65">
        <v>45867</v>
      </c>
      <c r="C2970" s="102">
        <v>404</v>
      </c>
      <c r="D2970" s="66" t="s">
        <v>441</v>
      </c>
      <c r="F2970" s="102" t="s">
        <v>56</v>
      </c>
      <c r="I2970" s="66" t="s">
        <v>432</v>
      </c>
      <c r="J2970" s="103">
        <v>1.041666666666667E-2</v>
      </c>
      <c r="K2970" s="103"/>
      <c r="O2970" s="103">
        <v>1.041666666666667E-2</v>
      </c>
      <c r="S2970" s="102" t="s">
        <v>433</v>
      </c>
      <c r="T2970" s="102" t="s">
        <v>62</v>
      </c>
      <c r="U2970" s="102" t="s">
        <v>432</v>
      </c>
    </row>
    <row r="2971" spans="2:21">
      <c r="B2971" s="65">
        <v>45867</v>
      </c>
      <c r="C2971" s="102">
        <v>5400259187</v>
      </c>
      <c r="D2971" s="66" t="s">
        <v>445</v>
      </c>
      <c r="F2971" s="102" t="s">
        <v>63</v>
      </c>
      <c r="I2971" s="66" t="s">
        <v>432</v>
      </c>
      <c r="J2971" s="103"/>
      <c r="K2971" s="103">
        <v>0.1041666666666667</v>
      </c>
      <c r="O2971" s="103">
        <v>0.1041666666666667</v>
      </c>
      <c r="S2971" s="102" t="s">
        <v>433</v>
      </c>
      <c r="T2971" s="102" t="s">
        <v>339</v>
      </c>
      <c r="U2971" s="102" t="s">
        <v>432</v>
      </c>
    </row>
    <row r="2972" spans="2:21">
      <c r="B2972" s="65">
        <v>45867</v>
      </c>
      <c r="C2972" s="102">
        <v>5400259187</v>
      </c>
      <c r="D2972" s="66" t="s">
        <v>493</v>
      </c>
      <c r="F2972" s="102" t="s">
        <v>267</v>
      </c>
      <c r="I2972" s="66" t="s">
        <v>432</v>
      </c>
      <c r="J2972" s="103"/>
      <c r="K2972" s="103">
        <v>0.1041666666666667</v>
      </c>
      <c r="O2972" s="103">
        <v>0.1041666666666667</v>
      </c>
      <c r="S2972" s="102" t="s">
        <v>433</v>
      </c>
      <c r="T2972" s="102" t="s">
        <v>339</v>
      </c>
      <c r="U2972" s="102" t="s">
        <v>432</v>
      </c>
    </row>
    <row r="2973" spans="2:21">
      <c r="B2973" s="65">
        <v>45867</v>
      </c>
      <c r="C2973" s="102">
        <v>5400259163</v>
      </c>
      <c r="D2973" s="66" t="s">
        <v>445</v>
      </c>
      <c r="F2973" s="102" t="s">
        <v>63</v>
      </c>
      <c r="I2973" s="66" t="s">
        <v>432</v>
      </c>
      <c r="J2973" s="103"/>
      <c r="K2973" s="103">
        <v>0.1041666666666667</v>
      </c>
      <c r="O2973" s="103">
        <v>0.1041666666666667</v>
      </c>
      <c r="S2973" s="102" t="s">
        <v>433</v>
      </c>
      <c r="T2973" s="102" t="s">
        <v>340</v>
      </c>
      <c r="U2973" s="102" t="s">
        <v>432</v>
      </c>
    </row>
    <row r="2974" spans="2:21">
      <c r="B2974" s="65">
        <v>45867</v>
      </c>
      <c r="C2974" s="102">
        <v>5400259163</v>
      </c>
      <c r="D2974" s="66" t="s">
        <v>493</v>
      </c>
      <c r="F2974" s="102" t="s">
        <v>267</v>
      </c>
      <c r="I2974" s="66" t="s">
        <v>432</v>
      </c>
      <c r="J2974" s="103"/>
      <c r="K2974" s="103">
        <v>0.1041666666666667</v>
      </c>
      <c r="O2974" s="103">
        <v>0.1041666666666667</v>
      </c>
      <c r="S2974" s="102" t="s">
        <v>433</v>
      </c>
      <c r="T2974" s="102" t="s">
        <v>340</v>
      </c>
      <c r="U2974" s="102" t="s">
        <v>432</v>
      </c>
    </row>
    <row r="2975" spans="2:21">
      <c r="B2975" s="65">
        <v>45867</v>
      </c>
      <c r="C2975" s="102">
        <v>5400257239</v>
      </c>
      <c r="D2975" s="66" t="s">
        <v>445</v>
      </c>
      <c r="F2975" s="102" t="s">
        <v>63</v>
      </c>
      <c r="I2975" s="66" t="s">
        <v>432</v>
      </c>
      <c r="J2975" s="103"/>
      <c r="K2975" s="103">
        <v>0.125</v>
      </c>
      <c r="O2975" s="103">
        <v>0.125</v>
      </c>
      <c r="S2975" s="102" t="s">
        <v>433</v>
      </c>
      <c r="T2975" s="102" t="s">
        <v>258</v>
      </c>
      <c r="U2975" s="102" t="s">
        <v>432</v>
      </c>
    </row>
    <row r="2976" spans="2:21">
      <c r="B2976" s="65">
        <v>45867</v>
      </c>
      <c r="C2976" s="102">
        <v>5400257239</v>
      </c>
      <c r="D2976" s="66" t="s">
        <v>493</v>
      </c>
      <c r="F2976" s="102" t="s">
        <v>267</v>
      </c>
      <c r="I2976" s="66" t="s">
        <v>432</v>
      </c>
      <c r="J2976" s="103"/>
      <c r="K2976" s="103">
        <v>0.125</v>
      </c>
      <c r="O2976" s="103">
        <v>0.125</v>
      </c>
      <c r="S2976" s="102" t="s">
        <v>433</v>
      </c>
      <c r="T2976" s="102" t="s">
        <v>258</v>
      </c>
      <c r="U2976" s="102" t="s">
        <v>432</v>
      </c>
    </row>
    <row r="2977" spans="2:21">
      <c r="B2977" s="65">
        <v>45867</v>
      </c>
      <c r="C2977" s="102" t="s">
        <v>294</v>
      </c>
      <c r="D2977" s="66" t="s">
        <v>445</v>
      </c>
      <c r="F2977" s="102" t="s">
        <v>63</v>
      </c>
      <c r="I2977" s="66" t="s">
        <v>432</v>
      </c>
      <c r="J2977" s="103"/>
      <c r="K2977" s="103">
        <v>0.1041666666666667</v>
      </c>
      <c r="O2977" s="103">
        <v>0.1041666666666667</v>
      </c>
      <c r="S2977" s="102" t="s">
        <v>433</v>
      </c>
      <c r="T2977" s="102" t="s">
        <v>341</v>
      </c>
      <c r="U2977" s="102" t="s">
        <v>432</v>
      </c>
    </row>
    <row r="2978" spans="2:21">
      <c r="B2978" s="65">
        <v>45867</v>
      </c>
      <c r="C2978" s="102" t="s">
        <v>294</v>
      </c>
      <c r="D2978" s="66" t="s">
        <v>454</v>
      </c>
      <c r="F2978" s="102" t="s">
        <v>77</v>
      </c>
      <c r="I2978" s="66" t="s">
        <v>432</v>
      </c>
      <c r="J2978" s="103"/>
      <c r="K2978" s="103">
        <v>0.1041666666666667</v>
      </c>
      <c r="O2978" s="103">
        <v>0.1041666666666667</v>
      </c>
      <c r="S2978" s="102" t="s">
        <v>433</v>
      </c>
      <c r="T2978" s="102" t="s">
        <v>341</v>
      </c>
      <c r="U2978" s="102" t="s">
        <v>432</v>
      </c>
    </row>
    <row r="2979" spans="2:21">
      <c r="B2979" s="65">
        <v>45867</v>
      </c>
      <c r="C2979" s="102">
        <v>5400243313</v>
      </c>
      <c r="D2979" s="66" t="s">
        <v>457</v>
      </c>
      <c r="F2979" s="102" t="s">
        <v>82</v>
      </c>
      <c r="I2979" s="66" t="s">
        <v>432</v>
      </c>
      <c r="J2979" s="103"/>
      <c r="K2979" s="103">
        <v>0.33333333333333331</v>
      </c>
      <c r="O2979" s="103">
        <v>0.33333333333333331</v>
      </c>
      <c r="S2979" s="102" t="s">
        <v>433</v>
      </c>
      <c r="T2979" s="102" t="s">
        <v>145</v>
      </c>
      <c r="U2979" s="102" t="s">
        <v>432</v>
      </c>
    </row>
    <row r="2980" spans="2:21">
      <c r="B2980" s="65">
        <v>45867</v>
      </c>
      <c r="C2980" s="102">
        <v>5400243313</v>
      </c>
      <c r="D2980" s="66" t="s">
        <v>448</v>
      </c>
      <c r="F2980" s="102" t="s">
        <v>66</v>
      </c>
      <c r="I2980" s="66" t="s">
        <v>432</v>
      </c>
      <c r="J2980" s="103"/>
      <c r="K2980" s="103">
        <v>0.33333333333333331</v>
      </c>
      <c r="O2980" s="103">
        <v>0.33333333333333331</v>
      </c>
      <c r="S2980" s="102" t="s">
        <v>433</v>
      </c>
      <c r="T2980" s="102" t="s">
        <v>145</v>
      </c>
      <c r="U2980" s="102" t="s">
        <v>432</v>
      </c>
    </row>
    <row r="2981" spans="2:21">
      <c r="B2981" s="65">
        <v>45867</v>
      </c>
      <c r="C2981" s="102">
        <v>5400258563</v>
      </c>
      <c r="D2981" s="66" t="s">
        <v>434</v>
      </c>
      <c r="F2981" s="102" t="s">
        <v>43</v>
      </c>
      <c r="I2981" s="66" t="s">
        <v>432</v>
      </c>
      <c r="J2981" s="103"/>
      <c r="K2981" s="103">
        <v>8.3333333333333329E-2</v>
      </c>
      <c r="O2981" s="103">
        <v>8.3333333333333329E-2</v>
      </c>
      <c r="S2981" s="102" t="s">
        <v>433</v>
      </c>
      <c r="T2981" s="102" t="s">
        <v>305</v>
      </c>
      <c r="U2981" s="102" t="s">
        <v>432</v>
      </c>
    </row>
    <row r="2982" spans="2:21">
      <c r="B2982" s="65">
        <v>45867</v>
      </c>
      <c r="C2982" s="102">
        <v>5400258563</v>
      </c>
      <c r="D2982" s="66" t="s">
        <v>442</v>
      </c>
      <c r="F2982" s="102" t="s">
        <v>57</v>
      </c>
      <c r="I2982" s="66" t="s">
        <v>432</v>
      </c>
      <c r="J2982" s="103"/>
      <c r="K2982" s="103">
        <v>8.3333333333333329E-2</v>
      </c>
      <c r="O2982" s="103">
        <v>8.3333333333333329E-2</v>
      </c>
      <c r="S2982" s="102" t="s">
        <v>433</v>
      </c>
      <c r="T2982" s="102" t="s">
        <v>305</v>
      </c>
      <c r="U2982" s="102" t="s">
        <v>432</v>
      </c>
    </row>
    <row r="2983" spans="2:21">
      <c r="B2983" s="65">
        <v>45867</v>
      </c>
      <c r="C2983" s="102">
        <v>5400258563</v>
      </c>
      <c r="D2983" s="66" t="s">
        <v>434</v>
      </c>
      <c r="F2983" s="102" t="s">
        <v>43</v>
      </c>
      <c r="I2983" s="66" t="s">
        <v>432</v>
      </c>
      <c r="J2983" s="103"/>
      <c r="K2983" s="103">
        <v>0.25</v>
      </c>
      <c r="O2983" s="103">
        <v>0.25</v>
      </c>
      <c r="P2983" s="103"/>
      <c r="S2983" s="102" t="s">
        <v>433</v>
      </c>
      <c r="T2983" s="102" t="s">
        <v>305</v>
      </c>
      <c r="U2983" s="102" t="s">
        <v>432</v>
      </c>
    </row>
    <row r="2984" spans="2:21">
      <c r="B2984" s="65">
        <v>45867</v>
      </c>
      <c r="C2984" s="102">
        <v>5400258563</v>
      </c>
      <c r="D2984" s="66" t="s">
        <v>444</v>
      </c>
      <c r="F2984" s="102" t="s">
        <v>59</v>
      </c>
      <c r="I2984" s="66" t="s">
        <v>432</v>
      </c>
      <c r="J2984" s="103"/>
      <c r="K2984" s="103">
        <v>0.25</v>
      </c>
      <c r="O2984" s="103">
        <v>0.25</v>
      </c>
      <c r="P2984" s="103"/>
      <c r="S2984" s="102" t="s">
        <v>433</v>
      </c>
      <c r="T2984" s="102" t="s">
        <v>305</v>
      </c>
      <c r="U2984" s="102" t="s">
        <v>432</v>
      </c>
    </row>
    <row r="2985" spans="2:21">
      <c r="B2985" s="65">
        <v>45867</v>
      </c>
      <c r="C2985" s="102">
        <v>404</v>
      </c>
      <c r="D2985" s="66" t="s">
        <v>458</v>
      </c>
      <c r="F2985" s="102" t="s">
        <v>84</v>
      </c>
      <c r="I2985" s="66" t="s">
        <v>432</v>
      </c>
      <c r="J2985" s="103">
        <v>0.33333333333333331</v>
      </c>
      <c r="K2985" s="103"/>
      <c r="O2985" s="103">
        <v>0.33333333333333331</v>
      </c>
      <c r="P2985" s="103"/>
      <c r="S2985" s="102" t="s">
        <v>433</v>
      </c>
      <c r="T2985" s="102" t="s">
        <v>62</v>
      </c>
      <c r="U2985" s="102" t="s">
        <v>432</v>
      </c>
    </row>
    <row r="2986" spans="2:21">
      <c r="B2986" s="65">
        <v>45867</v>
      </c>
      <c r="C2986" s="102">
        <v>5400257239</v>
      </c>
      <c r="D2986" s="66" t="s">
        <v>447</v>
      </c>
      <c r="F2986" s="102" t="s">
        <v>65</v>
      </c>
      <c r="I2986" s="66" t="s">
        <v>432</v>
      </c>
      <c r="K2986" s="103">
        <v>0.33333333333333331</v>
      </c>
      <c r="O2986" s="103">
        <v>0.33333333333333331</v>
      </c>
      <c r="P2986" s="103"/>
      <c r="S2986" s="102" t="s">
        <v>433</v>
      </c>
      <c r="T2986" s="102" t="s">
        <v>258</v>
      </c>
      <c r="U2986" s="102" t="s">
        <v>432</v>
      </c>
    </row>
    <row r="2987" spans="2:21">
      <c r="B2987" s="65">
        <v>45867</v>
      </c>
      <c r="C2987" s="102">
        <v>5400257239</v>
      </c>
      <c r="D2987" s="66" t="s">
        <v>492</v>
      </c>
      <c r="F2987" s="102" t="s">
        <v>264</v>
      </c>
      <c r="I2987" s="66" t="s">
        <v>432</v>
      </c>
      <c r="K2987" s="103">
        <v>0.33333333333333331</v>
      </c>
      <c r="O2987" s="103">
        <v>0.33333333333333331</v>
      </c>
      <c r="P2987" s="103"/>
      <c r="S2987" s="102" t="s">
        <v>433</v>
      </c>
      <c r="T2987" s="102" t="s">
        <v>258</v>
      </c>
      <c r="U2987" s="102" t="s">
        <v>432</v>
      </c>
    </row>
    <row r="2988" spans="2:21">
      <c r="B2988" s="65">
        <v>45867</v>
      </c>
      <c r="C2988" s="102">
        <v>5400259314</v>
      </c>
      <c r="D2988" s="66" t="s">
        <v>451</v>
      </c>
      <c r="F2988" s="102" t="s">
        <v>72</v>
      </c>
      <c r="I2988" s="66" t="s">
        <v>432</v>
      </c>
      <c r="J2988" s="103"/>
      <c r="K2988" s="103">
        <v>0.22916666666666671</v>
      </c>
      <c r="O2988" s="103">
        <v>0.22916666666666671</v>
      </c>
      <c r="P2988" s="103"/>
      <c r="S2988" s="102" t="s">
        <v>433</v>
      </c>
      <c r="T2988" s="102" t="s">
        <v>342</v>
      </c>
      <c r="U2988" s="102" t="s">
        <v>432</v>
      </c>
    </row>
    <row r="2989" spans="2:21">
      <c r="B2989" s="65">
        <v>45867</v>
      </c>
      <c r="C2989" s="102">
        <v>5400259314</v>
      </c>
      <c r="D2989" s="66" t="s">
        <v>452</v>
      </c>
      <c r="F2989" s="102" t="s">
        <v>73</v>
      </c>
      <c r="I2989" s="66" t="s">
        <v>432</v>
      </c>
      <c r="J2989" s="103"/>
      <c r="K2989" s="103">
        <v>0.1875</v>
      </c>
      <c r="O2989" s="103">
        <v>0.1875</v>
      </c>
      <c r="P2989" s="103"/>
      <c r="S2989" s="102" t="s">
        <v>433</v>
      </c>
      <c r="T2989" s="102" t="s">
        <v>342</v>
      </c>
      <c r="U2989" s="102" t="s">
        <v>432</v>
      </c>
    </row>
    <row r="2990" spans="2:21">
      <c r="B2990" s="65">
        <v>45867</v>
      </c>
      <c r="C2990" s="102">
        <v>5400257687</v>
      </c>
      <c r="D2990" s="66" t="s">
        <v>451</v>
      </c>
      <c r="F2990" s="102" t="s">
        <v>72</v>
      </c>
      <c r="I2990" s="66" t="s">
        <v>432</v>
      </c>
      <c r="J2990" s="103"/>
      <c r="K2990" s="103">
        <v>0.33333333333333331</v>
      </c>
      <c r="M2990" s="103"/>
      <c r="O2990" s="103">
        <v>0.33333333333333331</v>
      </c>
      <c r="Q2990" s="103"/>
      <c r="S2990" s="102" t="s">
        <v>433</v>
      </c>
      <c r="T2990" s="102" t="s">
        <v>279</v>
      </c>
      <c r="U2990" s="102" t="s">
        <v>432</v>
      </c>
    </row>
    <row r="2991" spans="2:21">
      <c r="B2991" s="65">
        <v>45867</v>
      </c>
      <c r="C2991" s="102">
        <v>5400257687</v>
      </c>
      <c r="D2991" s="66" t="s">
        <v>452</v>
      </c>
      <c r="F2991" s="102" t="s">
        <v>73</v>
      </c>
      <c r="I2991" s="66" t="s">
        <v>432</v>
      </c>
      <c r="J2991" s="103"/>
      <c r="K2991" s="103">
        <v>0.33333333333333331</v>
      </c>
      <c r="M2991" s="103"/>
      <c r="O2991" s="103">
        <v>0.33333333333333331</v>
      </c>
      <c r="Q2991" s="103"/>
      <c r="S2991" s="102" t="s">
        <v>433</v>
      </c>
      <c r="T2991" s="102" t="s">
        <v>279</v>
      </c>
      <c r="U2991" s="102" t="s">
        <v>432</v>
      </c>
    </row>
    <row r="2992" spans="2:21">
      <c r="B2992" s="65">
        <v>45867</v>
      </c>
      <c r="C2992" s="102">
        <v>5400259261</v>
      </c>
      <c r="D2992" s="66" t="s">
        <v>451</v>
      </c>
      <c r="F2992" s="102" t="s">
        <v>72</v>
      </c>
      <c r="I2992" s="66" t="s">
        <v>432</v>
      </c>
      <c r="J2992" s="103"/>
      <c r="K2992" s="103">
        <v>8.3333333333333329E-2</v>
      </c>
      <c r="O2992" s="103">
        <v>8.3333333333333329E-2</v>
      </c>
      <c r="Q2992" s="103"/>
      <c r="S2992" s="102" t="s">
        <v>433</v>
      </c>
      <c r="T2992" s="102" t="s">
        <v>343</v>
      </c>
      <c r="U2992" s="102" t="s">
        <v>432</v>
      </c>
    </row>
    <row r="2993" spans="2:21">
      <c r="B2993" s="65">
        <v>45867</v>
      </c>
      <c r="C2993" s="102">
        <v>5400259261</v>
      </c>
      <c r="D2993" s="66" t="s">
        <v>492</v>
      </c>
      <c r="F2993" s="102" t="s">
        <v>264</v>
      </c>
      <c r="I2993" s="66" t="s">
        <v>432</v>
      </c>
      <c r="J2993" s="103"/>
      <c r="K2993" s="103">
        <v>8.3333333333333329E-2</v>
      </c>
      <c r="O2993" s="103">
        <v>8.3333333333333329E-2</v>
      </c>
      <c r="Q2993" s="103"/>
      <c r="S2993" s="102" t="s">
        <v>433</v>
      </c>
      <c r="T2993" s="102" t="s">
        <v>343</v>
      </c>
      <c r="U2993" s="102" t="s">
        <v>432</v>
      </c>
    </row>
    <row r="2994" spans="2:21">
      <c r="B2994" s="65">
        <v>45867</v>
      </c>
      <c r="C2994" s="102">
        <v>404</v>
      </c>
      <c r="D2994" s="66" t="s">
        <v>451</v>
      </c>
      <c r="F2994" s="102" t="s">
        <v>72</v>
      </c>
      <c r="I2994" s="66" t="s">
        <v>432</v>
      </c>
      <c r="J2994" s="103">
        <v>4.1666666666666657E-2</v>
      </c>
      <c r="K2994" s="103"/>
      <c r="O2994" s="103">
        <v>4.1666666666666657E-2</v>
      </c>
      <c r="Q2994" s="103"/>
      <c r="S2994" s="102" t="s">
        <v>433</v>
      </c>
      <c r="T2994" s="102" t="s">
        <v>62</v>
      </c>
      <c r="U2994" s="102" t="s">
        <v>432</v>
      </c>
    </row>
    <row r="2995" spans="2:21">
      <c r="B2995" s="65">
        <v>45867</v>
      </c>
      <c r="C2995" s="102">
        <v>4501454675</v>
      </c>
      <c r="D2995" s="66" t="s">
        <v>483</v>
      </c>
      <c r="F2995" s="102" t="s">
        <v>143</v>
      </c>
      <c r="I2995" s="66" t="s">
        <v>432</v>
      </c>
      <c r="J2995" s="103"/>
      <c r="K2995" s="103">
        <v>0.34375</v>
      </c>
      <c r="M2995" s="103">
        <v>3.125E-2</v>
      </c>
      <c r="O2995" s="103">
        <v>0.375</v>
      </c>
      <c r="Q2995" s="103"/>
      <c r="S2995" s="102" t="s">
        <v>433</v>
      </c>
      <c r="T2995" s="102" t="s">
        <v>344</v>
      </c>
      <c r="U2995" s="102" t="s">
        <v>432</v>
      </c>
    </row>
    <row r="2996" spans="2:21">
      <c r="B2996" s="65">
        <v>45867</v>
      </c>
      <c r="C2996" s="102">
        <v>4501454675</v>
      </c>
      <c r="D2996" s="66" t="s">
        <v>496</v>
      </c>
      <c r="F2996" s="102" t="s">
        <v>309</v>
      </c>
      <c r="I2996" s="66" t="s">
        <v>432</v>
      </c>
      <c r="J2996" s="103"/>
      <c r="K2996" s="103">
        <v>0.34375</v>
      </c>
      <c r="M2996" s="103">
        <v>3.125E-2</v>
      </c>
      <c r="O2996" s="103">
        <v>0.375</v>
      </c>
      <c r="Q2996" s="103"/>
      <c r="S2996" s="102" t="s">
        <v>433</v>
      </c>
      <c r="T2996" s="102" t="s">
        <v>344</v>
      </c>
      <c r="U2996" s="102" t="s">
        <v>432</v>
      </c>
    </row>
    <row r="2997" spans="2:21">
      <c r="B2997" s="65">
        <v>45867</v>
      </c>
      <c r="C2997" s="102">
        <v>404</v>
      </c>
      <c r="D2997" s="66" t="s">
        <v>485</v>
      </c>
      <c r="F2997" s="102" t="s">
        <v>155</v>
      </c>
      <c r="I2997" s="66" t="s">
        <v>432</v>
      </c>
      <c r="J2997" s="103"/>
      <c r="K2997" s="103"/>
      <c r="O2997" s="103">
        <v>1.041666666666667E-2</v>
      </c>
      <c r="P2997" s="103">
        <v>1.041666666666667E-2</v>
      </c>
      <c r="Q2997" s="103"/>
      <c r="S2997" s="102" t="s">
        <v>433</v>
      </c>
      <c r="T2997" s="102" t="s">
        <v>48</v>
      </c>
      <c r="U2997" s="102" t="s">
        <v>432</v>
      </c>
    </row>
    <row r="2998" spans="2:21">
      <c r="B2998" s="65">
        <v>45867</v>
      </c>
      <c r="C2998" s="102">
        <v>404</v>
      </c>
      <c r="D2998" s="66" t="s">
        <v>485</v>
      </c>
      <c r="F2998" s="102" t="s">
        <v>155</v>
      </c>
      <c r="I2998" s="66" t="s">
        <v>432</v>
      </c>
      <c r="J2998" s="103">
        <v>0.32291666666666669</v>
      </c>
      <c r="K2998" s="103"/>
      <c r="O2998" s="103">
        <v>0.32291666666666669</v>
      </c>
      <c r="Q2998" s="103"/>
      <c r="S2998" s="102" t="s">
        <v>433</v>
      </c>
      <c r="T2998" s="102" t="s">
        <v>62</v>
      </c>
      <c r="U2998" s="102" t="s">
        <v>432</v>
      </c>
    </row>
    <row r="2999" spans="2:21">
      <c r="B2999" s="65">
        <v>45867</v>
      </c>
      <c r="C2999" s="102">
        <v>404</v>
      </c>
      <c r="D2999" s="66" t="s">
        <v>474</v>
      </c>
      <c r="F2999" s="102" t="s">
        <v>109</v>
      </c>
      <c r="I2999" s="66" t="s">
        <v>432</v>
      </c>
      <c r="J2999" s="103">
        <v>0.34375</v>
      </c>
      <c r="K2999" s="103"/>
      <c r="M2999" s="103">
        <v>2.0833333333333329E-2</v>
      </c>
      <c r="O2999" s="103">
        <v>0.36458333333333331</v>
      </c>
      <c r="Q2999" s="103"/>
      <c r="S2999" s="102" t="s">
        <v>433</v>
      </c>
      <c r="T2999" s="102" t="s">
        <v>62</v>
      </c>
      <c r="U2999" s="102" t="s">
        <v>432</v>
      </c>
    </row>
    <row r="3000" spans="2:21">
      <c r="B3000" s="65">
        <v>45867</v>
      </c>
      <c r="C3000" s="102">
        <v>404</v>
      </c>
      <c r="D3000" s="66" t="s">
        <v>441</v>
      </c>
      <c r="F3000" s="102" t="s">
        <v>56</v>
      </c>
      <c r="I3000" s="66" t="s">
        <v>432</v>
      </c>
      <c r="J3000" s="103">
        <v>0.1145833333333333</v>
      </c>
      <c r="K3000" s="103"/>
      <c r="O3000" s="103">
        <v>0.1145833333333333</v>
      </c>
      <c r="Q3000" s="103"/>
      <c r="S3000" s="102" t="s">
        <v>433</v>
      </c>
      <c r="T3000" s="102" t="s">
        <v>62</v>
      </c>
      <c r="U3000" s="102" t="s">
        <v>432</v>
      </c>
    </row>
    <row r="3001" spans="2:21">
      <c r="B3001" s="65">
        <v>45867</v>
      </c>
      <c r="C3001" s="102">
        <v>404</v>
      </c>
      <c r="D3001" s="66" t="s">
        <v>443</v>
      </c>
      <c r="F3001" s="102" t="s">
        <v>58</v>
      </c>
      <c r="I3001" s="66" t="s">
        <v>432</v>
      </c>
      <c r="J3001" s="103"/>
      <c r="K3001" s="103"/>
      <c r="O3001" s="103">
        <v>0.33333333333333331</v>
      </c>
      <c r="Q3001" s="103">
        <v>0.33333333333333331</v>
      </c>
      <c r="S3001" s="102" t="s">
        <v>433</v>
      </c>
      <c r="T3001" s="102" t="s">
        <v>22</v>
      </c>
      <c r="U3001" s="102" t="s">
        <v>432</v>
      </c>
    </row>
    <row r="3002" spans="2:21">
      <c r="B3002" s="65">
        <v>45867</v>
      </c>
      <c r="C3002" s="102">
        <v>404</v>
      </c>
      <c r="D3002" s="66" t="s">
        <v>439</v>
      </c>
      <c r="F3002" s="102" t="s">
        <v>54</v>
      </c>
      <c r="I3002" s="66" t="s">
        <v>432</v>
      </c>
      <c r="J3002" s="103"/>
      <c r="K3002" s="103"/>
      <c r="O3002" s="103">
        <v>0.33333333333333331</v>
      </c>
      <c r="Q3002" s="103">
        <v>0.33333333333333331</v>
      </c>
      <c r="S3002" s="102" t="s">
        <v>433</v>
      </c>
      <c r="T3002" s="102" t="s">
        <v>22</v>
      </c>
      <c r="U3002" s="102" t="s">
        <v>432</v>
      </c>
    </row>
    <row r="3003" spans="2:21">
      <c r="B3003" s="65">
        <v>45867</v>
      </c>
      <c r="C3003" s="102">
        <v>404</v>
      </c>
      <c r="D3003" s="66" t="s">
        <v>436</v>
      </c>
      <c r="F3003" s="102" t="s">
        <v>50</v>
      </c>
      <c r="I3003" s="66" t="s">
        <v>432</v>
      </c>
      <c r="J3003" s="103"/>
      <c r="K3003" s="103"/>
      <c r="O3003" s="103">
        <v>0.33333333333333331</v>
      </c>
      <c r="Q3003" s="103">
        <v>0.33333333333333331</v>
      </c>
      <c r="S3003" s="102" t="s">
        <v>433</v>
      </c>
      <c r="T3003" s="102" t="s">
        <v>22</v>
      </c>
      <c r="U3003" s="102" t="s">
        <v>432</v>
      </c>
    </row>
    <row r="3004" spans="2:21">
      <c r="B3004" s="65">
        <v>45867</v>
      </c>
      <c r="C3004" s="102">
        <v>404</v>
      </c>
      <c r="D3004" s="66" t="s">
        <v>477</v>
      </c>
      <c r="F3004" s="102" t="s">
        <v>113</v>
      </c>
      <c r="I3004" s="66" t="s">
        <v>432</v>
      </c>
      <c r="J3004" s="103"/>
      <c r="K3004" s="103"/>
      <c r="O3004" s="103">
        <v>0.33333333333333331</v>
      </c>
      <c r="Q3004" s="103">
        <v>0.33333333333333331</v>
      </c>
      <c r="S3004" s="102" t="s">
        <v>433</v>
      </c>
      <c r="T3004" s="102" t="s">
        <v>22</v>
      </c>
      <c r="U3004" s="102" t="s">
        <v>432</v>
      </c>
    </row>
    <row r="3005" spans="2:21">
      <c r="B3005" s="65">
        <v>45867</v>
      </c>
      <c r="C3005" s="102">
        <v>404</v>
      </c>
      <c r="D3005" s="66" t="s">
        <v>446</v>
      </c>
      <c r="F3005" s="102" t="s">
        <v>64</v>
      </c>
      <c r="I3005" s="66" t="s">
        <v>432</v>
      </c>
      <c r="J3005" s="103"/>
      <c r="K3005" s="103"/>
      <c r="O3005" s="103">
        <v>0.33333333333333331</v>
      </c>
      <c r="P3005" s="103">
        <v>0.33333333333333331</v>
      </c>
      <c r="Q3005" s="103"/>
      <c r="S3005" s="102" t="s">
        <v>433</v>
      </c>
      <c r="T3005" s="102" t="s">
        <v>53</v>
      </c>
      <c r="U3005" s="102" t="s">
        <v>432</v>
      </c>
    </row>
    <row r="3006" spans="2:21">
      <c r="B3006" s="65">
        <v>45867</v>
      </c>
      <c r="C3006" s="102">
        <v>404</v>
      </c>
      <c r="D3006" s="66" t="s">
        <v>479</v>
      </c>
      <c r="F3006" s="102" t="s">
        <v>115</v>
      </c>
      <c r="I3006" s="66" t="s">
        <v>432</v>
      </c>
      <c r="J3006" s="103"/>
      <c r="K3006" s="103"/>
      <c r="O3006" s="103">
        <v>0.33333333333333331</v>
      </c>
      <c r="P3006" s="103">
        <v>0.33333333333333331</v>
      </c>
      <c r="Q3006" s="103"/>
      <c r="S3006" s="102" t="s">
        <v>433</v>
      </c>
      <c r="T3006" s="102" t="s">
        <v>53</v>
      </c>
      <c r="U3006" s="102" t="s">
        <v>432</v>
      </c>
    </row>
    <row r="3007" spans="2:21">
      <c r="B3007" s="65">
        <v>45867</v>
      </c>
      <c r="C3007" s="102">
        <v>404</v>
      </c>
      <c r="D3007" s="66" t="s">
        <v>462</v>
      </c>
      <c r="F3007" s="102" t="s">
        <v>89</v>
      </c>
      <c r="I3007" s="66" t="s">
        <v>432</v>
      </c>
      <c r="J3007" s="103"/>
      <c r="K3007" s="103"/>
      <c r="O3007" s="103">
        <v>0.33333333333333331</v>
      </c>
      <c r="P3007" s="103">
        <v>0.33333333333333331</v>
      </c>
      <c r="Q3007" s="103"/>
      <c r="S3007" s="102" t="s">
        <v>433</v>
      </c>
      <c r="T3007" s="102" t="s">
        <v>53</v>
      </c>
      <c r="U3007" s="102" t="s">
        <v>432</v>
      </c>
    </row>
    <row r="3008" spans="2:21">
      <c r="B3008" s="65">
        <v>45867</v>
      </c>
      <c r="C3008" s="102">
        <v>404</v>
      </c>
      <c r="D3008" s="66" t="s">
        <v>475</v>
      </c>
      <c r="F3008" s="102" t="s">
        <v>110</v>
      </c>
      <c r="I3008" s="66" t="s">
        <v>432</v>
      </c>
      <c r="J3008" s="103"/>
      <c r="K3008" s="103"/>
      <c r="O3008" s="103">
        <v>0.33333333333333331</v>
      </c>
      <c r="P3008" s="103">
        <v>0.33333333333333331</v>
      </c>
      <c r="Q3008" s="103"/>
      <c r="S3008" s="102" t="s">
        <v>433</v>
      </c>
      <c r="T3008" s="102" t="s">
        <v>53</v>
      </c>
      <c r="U3008" s="102" t="s">
        <v>432</v>
      </c>
    </row>
    <row r="3009" spans="2:21">
      <c r="B3009" s="65">
        <v>45867</v>
      </c>
      <c r="C3009" s="102">
        <v>404</v>
      </c>
      <c r="D3009" s="66" t="s">
        <v>449</v>
      </c>
      <c r="F3009" s="102" t="s">
        <v>68</v>
      </c>
      <c r="I3009" s="66" t="s">
        <v>432</v>
      </c>
      <c r="J3009" s="103"/>
      <c r="K3009" s="103"/>
      <c r="O3009" s="103">
        <v>0.33333333333333331</v>
      </c>
      <c r="P3009" s="103">
        <v>0.33333333333333331</v>
      </c>
      <c r="Q3009" s="103"/>
      <c r="S3009" s="102" t="s">
        <v>433</v>
      </c>
      <c r="T3009" s="102" t="s">
        <v>53</v>
      </c>
      <c r="U3009" s="102" t="s">
        <v>432</v>
      </c>
    </row>
    <row r="3010" spans="2:21">
      <c r="B3010" s="65">
        <v>45867</v>
      </c>
      <c r="C3010" s="102">
        <v>404</v>
      </c>
      <c r="D3010" s="66" t="s">
        <v>437</v>
      </c>
      <c r="F3010" s="102" t="s">
        <v>51</v>
      </c>
      <c r="I3010" s="66" t="s">
        <v>432</v>
      </c>
      <c r="J3010" s="103"/>
      <c r="K3010" s="103"/>
      <c r="O3010" s="103">
        <v>0.33333333333333331</v>
      </c>
      <c r="Q3010" s="103">
        <v>0.33333333333333331</v>
      </c>
      <c r="S3010" s="102" t="s">
        <v>433</v>
      </c>
      <c r="T3010" s="102" t="s">
        <v>22</v>
      </c>
      <c r="U3010" s="102" t="s">
        <v>432</v>
      </c>
    </row>
    <row r="3011" spans="2:21">
      <c r="B3011" s="65">
        <v>45867</v>
      </c>
      <c r="C3011" s="102">
        <v>404</v>
      </c>
      <c r="D3011" s="66" t="s">
        <v>431</v>
      </c>
      <c r="F3011" s="102" t="s">
        <v>42</v>
      </c>
      <c r="I3011" s="66" t="s">
        <v>432</v>
      </c>
      <c r="K3011" s="103"/>
      <c r="O3011" s="103">
        <v>0.33333333333333331</v>
      </c>
      <c r="P3011" s="103">
        <v>0.33333333333333331</v>
      </c>
      <c r="S3011" s="102" t="s">
        <v>433</v>
      </c>
      <c r="T3011" s="102" t="s">
        <v>53</v>
      </c>
      <c r="U3011" s="102" t="s">
        <v>432</v>
      </c>
    </row>
    <row r="3012" spans="2:21">
      <c r="B3012" s="65">
        <v>45867</v>
      </c>
      <c r="C3012" s="102">
        <v>404</v>
      </c>
      <c r="D3012" s="66" t="s">
        <v>460</v>
      </c>
      <c r="F3012" s="102" t="s">
        <v>87</v>
      </c>
      <c r="I3012" s="66" t="s">
        <v>432</v>
      </c>
      <c r="K3012" s="103"/>
      <c r="O3012" s="103">
        <v>0.33333333333333331</v>
      </c>
      <c r="P3012" s="103">
        <v>0.33333333333333331</v>
      </c>
      <c r="S3012" s="102" t="s">
        <v>433</v>
      </c>
      <c r="T3012" s="102" t="s">
        <v>53</v>
      </c>
      <c r="U3012" s="102" t="s">
        <v>432</v>
      </c>
    </row>
    <row r="3013" spans="2:21">
      <c r="B3013" s="65">
        <v>45867</v>
      </c>
      <c r="C3013" s="102">
        <v>404</v>
      </c>
      <c r="D3013" s="66" t="s">
        <v>473</v>
      </c>
      <c r="F3013" s="102" t="s">
        <v>108</v>
      </c>
      <c r="I3013" s="66" t="s">
        <v>432</v>
      </c>
      <c r="K3013" s="103"/>
      <c r="O3013" s="103">
        <v>0.125</v>
      </c>
      <c r="P3013" s="103">
        <v>0.125</v>
      </c>
      <c r="S3013" s="102" t="s">
        <v>433</v>
      </c>
      <c r="T3013" s="102" t="s">
        <v>48</v>
      </c>
      <c r="U3013" s="102" t="s">
        <v>432</v>
      </c>
    </row>
    <row r="3014" spans="2:21">
      <c r="B3014" s="65">
        <v>45867</v>
      </c>
      <c r="C3014" s="102" t="s">
        <v>294</v>
      </c>
      <c r="D3014" s="66" t="s">
        <v>478</v>
      </c>
      <c r="F3014" s="102" t="s">
        <v>114</v>
      </c>
      <c r="I3014" s="66" t="s">
        <v>432</v>
      </c>
      <c r="J3014" s="103"/>
      <c r="K3014" s="103">
        <v>0.33333333333333331</v>
      </c>
      <c r="M3014" s="103"/>
      <c r="O3014" s="103">
        <v>0.33333333333333331</v>
      </c>
      <c r="Q3014" s="103"/>
      <c r="S3014" s="102" t="s">
        <v>433</v>
      </c>
      <c r="T3014" s="102" t="s">
        <v>111</v>
      </c>
      <c r="U3014" s="102" t="s">
        <v>432</v>
      </c>
    </row>
    <row r="3015" spans="2:21">
      <c r="B3015" s="65">
        <v>45867</v>
      </c>
      <c r="C3015" s="102" t="s">
        <v>294</v>
      </c>
      <c r="D3015" s="66" t="s">
        <v>484</v>
      </c>
      <c r="F3015" s="102" t="s">
        <v>144</v>
      </c>
      <c r="I3015" s="66" t="s">
        <v>432</v>
      </c>
      <c r="J3015" s="103"/>
      <c r="K3015" s="103">
        <v>0.33333333333333331</v>
      </c>
      <c r="M3015" s="103"/>
      <c r="O3015" s="103">
        <v>0.33333333333333331</v>
      </c>
      <c r="Q3015" s="103"/>
      <c r="S3015" s="102" t="s">
        <v>433</v>
      </c>
      <c r="T3015" s="102" t="s">
        <v>111</v>
      </c>
      <c r="U3015" s="102" t="s">
        <v>432</v>
      </c>
    </row>
    <row r="3016" spans="2:21">
      <c r="B3016" s="65">
        <v>45867</v>
      </c>
      <c r="C3016" s="102">
        <v>404</v>
      </c>
      <c r="D3016" s="66" t="s">
        <v>486</v>
      </c>
      <c r="F3016" s="102" t="s">
        <v>157</v>
      </c>
      <c r="I3016" s="66" t="s">
        <v>432</v>
      </c>
      <c r="J3016" s="103"/>
      <c r="K3016" s="103"/>
      <c r="M3016" s="103"/>
      <c r="O3016" s="103">
        <v>0.33333333333333331</v>
      </c>
      <c r="P3016" s="103">
        <v>0.33333333333333331</v>
      </c>
      <c r="Q3016" s="103"/>
      <c r="S3016" s="102" t="s">
        <v>433</v>
      </c>
      <c r="T3016" s="102" t="s">
        <v>53</v>
      </c>
      <c r="U3016" s="102" t="s">
        <v>432</v>
      </c>
    </row>
    <row r="3017" spans="2:21">
      <c r="B3017" s="65">
        <v>45867</v>
      </c>
      <c r="C3017" s="102">
        <v>404</v>
      </c>
      <c r="D3017" s="66" t="s">
        <v>476</v>
      </c>
      <c r="F3017" s="102" t="s">
        <v>112</v>
      </c>
      <c r="I3017" s="66" t="s">
        <v>432</v>
      </c>
      <c r="J3017" s="103">
        <v>0.33333333333333331</v>
      </c>
      <c r="K3017" s="103"/>
      <c r="M3017" s="103"/>
      <c r="O3017" s="103">
        <v>0.33333333333333331</v>
      </c>
      <c r="P3017" s="103"/>
      <c r="Q3017" s="103"/>
      <c r="S3017" s="102" t="s">
        <v>433</v>
      </c>
      <c r="T3017" s="102" t="s">
        <v>62</v>
      </c>
      <c r="U3017" s="102" t="s">
        <v>432</v>
      </c>
    </row>
    <row r="3018" spans="2:21">
      <c r="B3018" s="65">
        <v>45868</v>
      </c>
      <c r="C3018" s="102">
        <v>5400257237</v>
      </c>
      <c r="D3018" s="66" t="s">
        <v>469</v>
      </c>
      <c r="F3018" s="102" t="s">
        <v>102</v>
      </c>
      <c r="I3018" s="66" t="s">
        <v>432</v>
      </c>
      <c r="J3018" s="103"/>
      <c r="K3018" s="103">
        <v>8.3333333333333329E-2</v>
      </c>
      <c r="M3018" s="103"/>
      <c r="O3018" s="103">
        <v>8.3333333333333329E-2</v>
      </c>
      <c r="P3018" s="103"/>
      <c r="Q3018" s="103"/>
      <c r="S3018" s="102" t="s">
        <v>433</v>
      </c>
      <c r="T3018" s="102" t="s">
        <v>260</v>
      </c>
      <c r="U3018" s="102" t="s">
        <v>432</v>
      </c>
    </row>
    <row r="3019" spans="2:21">
      <c r="B3019" s="65">
        <v>45868</v>
      </c>
      <c r="C3019" s="102">
        <v>5400257237</v>
      </c>
      <c r="D3019" s="66" t="s">
        <v>470</v>
      </c>
      <c r="F3019" s="102" t="s">
        <v>103</v>
      </c>
      <c r="I3019" s="66" t="s">
        <v>432</v>
      </c>
      <c r="J3019" s="103"/>
      <c r="K3019" s="103">
        <v>8.3333333333333329E-2</v>
      </c>
      <c r="M3019" s="103"/>
      <c r="O3019" s="103">
        <v>8.3333333333333329E-2</v>
      </c>
      <c r="P3019" s="103"/>
      <c r="Q3019" s="103"/>
      <c r="S3019" s="102" t="s">
        <v>433</v>
      </c>
      <c r="T3019" s="102" t="s">
        <v>260</v>
      </c>
      <c r="U3019" s="102" t="s">
        <v>432</v>
      </c>
    </row>
    <row r="3020" spans="2:21">
      <c r="B3020" s="65">
        <v>45868</v>
      </c>
      <c r="C3020" s="102">
        <v>5400257401</v>
      </c>
      <c r="D3020" s="66" t="s">
        <v>469</v>
      </c>
      <c r="F3020" s="102" t="s">
        <v>102</v>
      </c>
      <c r="I3020" s="66" t="s">
        <v>432</v>
      </c>
      <c r="J3020" s="103"/>
      <c r="K3020" s="103">
        <v>0.16666666666666671</v>
      </c>
      <c r="O3020" s="103">
        <v>0.16666666666666671</v>
      </c>
      <c r="P3020" s="103"/>
      <c r="S3020" s="102" t="s">
        <v>433</v>
      </c>
      <c r="T3020" s="102" t="s">
        <v>252</v>
      </c>
      <c r="U3020" s="102" t="s">
        <v>432</v>
      </c>
    </row>
    <row r="3021" spans="2:21">
      <c r="B3021" s="65">
        <v>45868</v>
      </c>
      <c r="C3021" s="102">
        <v>5400257401</v>
      </c>
      <c r="D3021" s="66" t="s">
        <v>470</v>
      </c>
      <c r="F3021" s="102" t="s">
        <v>103</v>
      </c>
      <c r="I3021" s="66" t="s">
        <v>432</v>
      </c>
      <c r="J3021" s="103"/>
      <c r="K3021" s="103">
        <v>0.16666666666666671</v>
      </c>
      <c r="O3021" s="103">
        <v>0.16666666666666671</v>
      </c>
      <c r="P3021" s="103"/>
      <c r="S3021" s="102" t="s">
        <v>433</v>
      </c>
      <c r="T3021" s="102" t="s">
        <v>252</v>
      </c>
      <c r="U3021" s="102" t="s">
        <v>432</v>
      </c>
    </row>
    <row r="3022" spans="2:21">
      <c r="B3022" s="65">
        <v>45868</v>
      </c>
      <c r="C3022" s="102">
        <v>5400257237</v>
      </c>
      <c r="D3022" s="66" t="s">
        <v>469</v>
      </c>
      <c r="F3022" s="102" t="s">
        <v>102</v>
      </c>
      <c r="I3022" s="66" t="s">
        <v>432</v>
      </c>
      <c r="J3022" s="103"/>
      <c r="K3022" s="103">
        <v>8.3333333333333329E-2</v>
      </c>
      <c r="O3022" s="103">
        <v>8.3333333333333329E-2</v>
      </c>
      <c r="P3022" s="103"/>
      <c r="S3022" s="102" t="s">
        <v>433</v>
      </c>
      <c r="T3022" s="102" t="s">
        <v>260</v>
      </c>
      <c r="U3022" s="102" t="s">
        <v>432</v>
      </c>
    </row>
    <row r="3023" spans="2:21">
      <c r="B3023" s="65">
        <v>45868</v>
      </c>
      <c r="C3023" s="102">
        <v>5400257237</v>
      </c>
      <c r="D3023" s="66" t="s">
        <v>470</v>
      </c>
      <c r="F3023" s="102" t="s">
        <v>103</v>
      </c>
      <c r="I3023" s="66" t="s">
        <v>432</v>
      </c>
      <c r="J3023" s="103"/>
      <c r="K3023" s="103">
        <v>8.3333333333333329E-2</v>
      </c>
      <c r="O3023" s="103">
        <v>8.3333333333333329E-2</v>
      </c>
      <c r="P3023" s="103"/>
      <c r="S3023" s="102" t="s">
        <v>433</v>
      </c>
      <c r="T3023" s="102" t="s">
        <v>260</v>
      </c>
      <c r="U3023" s="102" t="s">
        <v>432</v>
      </c>
    </row>
    <row r="3024" spans="2:21">
      <c r="B3024" s="65">
        <v>45868</v>
      </c>
      <c r="C3024" s="102">
        <v>5400257240</v>
      </c>
      <c r="D3024" s="66" t="s">
        <v>465</v>
      </c>
      <c r="F3024" s="102" t="s">
        <v>96</v>
      </c>
      <c r="I3024" s="66" t="s">
        <v>432</v>
      </c>
      <c r="J3024" s="103"/>
      <c r="K3024" s="103">
        <v>0.33333333333333331</v>
      </c>
      <c r="O3024" s="103">
        <v>0.33333333333333331</v>
      </c>
      <c r="P3024" s="103"/>
      <c r="S3024" s="102" t="s">
        <v>433</v>
      </c>
      <c r="T3024" s="102" t="s">
        <v>261</v>
      </c>
      <c r="U3024" s="102" t="s">
        <v>432</v>
      </c>
    </row>
    <row r="3025" spans="2:21">
      <c r="B3025" s="65">
        <v>45868</v>
      </c>
      <c r="C3025" s="102">
        <v>5400257240</v>
      </c>
      <c r="D3025" s="66" t="s">
        <v>438</v>
      </c>
      <c r="F3025" s="102" t="s">
        <v>52</v>
      </c>
      <c r="I3025" s="66" t="s">
        <v>432</v>
      </c>
      <c r="J3025" s="103"/>
      <c r="K3025" s="103">
        <v>0.33333333333333331</v>
      </c>
      <c r="O3025" s="103">
        <v>0.33333333333333331</v>
      </c>
      <c r="P3025" s="103"/>
      <c r="S3025" s="102" t="s">
        <v>433</v>
      </c>
      <c r="T3025" s="102" t="s">
        <v>261</v>
      </c>
      <c r="U3025" s="102" t="s">
        <v>432</v>
      </c>
    </row>
    <row r="3026" spans="2:21">
      <c r="B3026" s="65">
        <v>45868</v>
      </c>
      <c r="C3026" s="102">
        <v>5400257237</v>
      </c>
      <c r="D3026" s="66" t="s">
        <v>467</v>
      </c>
      <c r="F3026" s="102" t="s">
        <v>99</v>
      </c>
      <c r="I3026" s="66" t="s">
        <v>432</v>
      </c>
      <c r="K3026" s="103">
        <v>0.15625</v>
      </c>
      <c r="O3026" s="103">
        <v>0.15625</v>
      </c>
      <c r="Q3026" s="103"/>
      <c r="S3026" s="102" t="s">
        <v>433</v>
      </c>
      <c r="T3026" s="102" t="s">
        <v>260</v>
      </c>
      <c r="U3026" s="102" t="s">
        <v>432</v>
      </c>
    </row>
    <row r="3027" spans="2:21">
      <c r="B3027" s="65">
        <v>45868</v>
      </c>
      <c r="C3027" s="102">
        <v>5400257237</v>
      </c>
      <c r="D3027" s="66" t="s">
        <v>497</v>
      </c>
      <c r="F3027" s="102" t="s">
        <v>322</v>
      </c>
      <c r="I3027" s="66" t="s">
        <v>432</v>
      </c>
      <c r="K3027" s="103">
        <v>0.125</v>
      </c>
      <c r="O3027" s="103">
        <v>0.125</v>
      </c>
      <c r="Q3027" s="103"/>
      <c r="S3027" s="102" t="s">
        <v>433</v>
      </c>
      <c r="T3027" s="102" t="s">
        <v>260</v>
      </c>
      <c r="U3027" s="102" t="s">
        <v>432</v>
      </c>
    </row>
    <row r="3028" spans="2:21">
      <c r="B3028" s="65">
        <v>45868</v>
      </c>
      <c r="C3028" s="102">
        <v>5400257237</v>
      </c>
      <c r="D3028" s="66" t="s">
        <v>491</v>
      </c>
      <c r="F3028" s="102" t="s">
        <v>210</v>
      </c>
      <c r="I3028" s="66" t="s">
        <v>432</v>
      </c>
      <c r="K3028" s="103">
        <v>0.125</v>
      </c>
      <c r="O3028" s="103">
        <v>0.125</v>
      </c>
      <c r="Q3028" s="103"/>
      <c r="S3028" s="102" t="s">
        <v>433</v>
      </c>
      <c r="T3028" s="102" t="s">
        <v>260</v>
      </c>
      <c r="U3028" s="102" t="s">
        <v>432</v>
      </c>
    </row>
    <row r="3029" spans="2:21">
      <c r="B3029" s="65">
        <v>45868</v>
      </c>
      <c r="C3029" s="102">
        <v>5400257235</v>
      </c>
      <c r="D3029" s="66" t="s">
        <v>464</v>
      </c>
      <c r="F3029" s="102" t="s">
        <v>94</v>
      </c>
      <c r="I3029" s="66" t="s">
        <v>432</v>
      </c>
      <c r="K3029" s="103">
        <v>8.3333333333333329E-2</v>
      </c>
      <c r="O3029" s="103">
        <v>8.3333333333333329E-2</v>
      </c>
      <c r="Q3029" s="103"/>
      <c r="S3029" s="102" t="s">
        <v>433</v>
      </c>
      <c r="T3029" s="102" t="s">
        <v>262</v>
      </c>
      <c r="U3029" s="102" t="s">
        <v>432</v>
      </c>
    </row>
    <row r="3030" spans="2:21">
      <c r="B3030" s="65">
        <v>45868</v>
      </c>
      <c r="C3030" s="102">
        <v>5400257235</v>
      </c>
      <c r="D3030" s="66" t="s">
        <v>468</v>
      </c>
      <c r="F3030" s="102" t="s">
        <v>100</v>
      </c>
      <c r="I3030" s="66" t="s">
        <v>432</v>
      </c>
      <c r="K3030" s="103">
        <v>0.23958333333333329</v>
      </c>
      <c r="O3030" s="103">
        <v>0.23958333333333329</v>
      </c>
      <c r="Q3030" s="103"/>
      <c r="S3030" s="102" t="s">
        <v>433</v>
      </c>
      <c r="T3030" s="102" t="s">
        <v>262</v>
      </c>
      <c r="U3030" s="102" t="s">
        <v>432</v>
      </c>
    </row>
    <row r="3031" spans="2:21">
      <c r="B3031" s="65">
        <v>45868</v>
      </c>
      <c r="C3031" s="102">
        <v>5400257401</v>
      </c>
      <c r="D3031" s="66" t="s">
        <v>467</v>
      </c>
      <c r="F3031" s="102" t="s">
        <v>99</v>
      </c>
      <c r="I3031" s="66" t="s">
        <v>432</v>
      </c>
      <c r="K3031" s="103">
        <v>0.15625</v>
      </c>
      <c r="O3031" s="103">
        <v>0.15625</v>
      </c>
      <c r="Q3031" s="103"/>
      <c r="S3031" s="102" t="s">
        <v>433</v>
      </c>
      <c r="T3031" s="102" t="s">
        <v>252</v>
      </c>
      <c r="U3031" s="102" t="s">
        <v>432</v>
      </c>
    </row>
    <row r="3032" spans="2:21">
      <c r="B3032" s="65">
        <v>45868</v>
      </c>
      <c r="C3032" s="102">
        <v>5400257401</v>
      </c>
      <c r="D3032" s="66" t="s">
        <v>473</v>
      </c>
      <c r="F3032" s="102" t="s">
        <v>108</v>
      </c>
      <c r="I3032" s="66" t="s">
        <v>432</v>
      </c>
      <c r="K3032" s="103">
        <v>0.15625</v>
      </c>
      <c r="O3032" s="103">
        <v>0.15625</v>
      </c>
      <c r="Q3032" s="103"/>
      <c r="S3032" s="102" t="s">
        <v>433</v>
      </c>
      <c r="T3032" s="102" t="s">
        <v>252</v>
      </c>
      <c r="U3032" s="102" t="s">
        <v>432</v>
      </c>
    </row>
    <row r="3033" spans="2:21">
      <c r="B3033" s="65">
        <v>45868</v>
      </c>
      <c r="C3033" s="102">
        <v>404</v>
      </c>
      <c r="D3033" s="66" t="s">
        <v>473</v>
      </c>
      <c r="F3033" s="102" t="s">
        <v>108</v>
      </c>
      <c r="I3033" s="66" t="s">
        <v>432</v>
      </c>
      <c r="J3033" s="103">
        <v>0.15625</v>
      </c>
      <c r="K3033" s="103"/>
      <c r="O3033" s="103">
        <v>0.15625</v>
      </c>
      <c r="Q3033" s="103"/>
      <c r="S3033" s="102" t="s">
        <v>433</v>
      </c>
      <c r="T3033" s="102" t="s">
        <v>62</v>
      </c>
      <c r="U3033" s="102" t="s">
        <v>432</v>
      </c>
    </row>
    <row r="3034" spans="2:21">
      <c r="B3034" s="65">
        <v>45868</v>
      </c>
      <c r="C3034" s="102">
        <v>404</v>
      </c>
      <c r="D3034" s="66" t="s">
        <v>473</v>
      </c>
      <c r="F3034" s="102" t="s">
        <v>108</v>
      </c>
      <c r="I3034" s="66" t="s">
        <v>432</v>
      </c>
      <c r="J3034" s="103">
        <v>2.0833333333333329E-2</v>
      </c>
      <c r="K3034" s="103"/>
      <c r="O3034" s="103">
        <v>2.0833333333333329E-2</v>
      </c>
      <c r="Q3034" s="103"/>
      <c r="S3034" s="102" t="s">
        <v>433</v>
      </c>
      <c r="T3034" s="102" t="s">
        <v>62</v>
      </c>
      <c r="U3034" s="102" t="s">
        <v>432</v>
      </c>
    </row>
    <row r="3035" spans="2:21">
      <c r="B3035" s="65">
        <v>45868</v>
      </c>
      <c r="C3035" s="102" t="s">
        <v>294</v>
      </c>
      <c r="D3035" s="66" t="s">
        <v>472</v>
      </c>
      <c r="F3035" s="102" t="s">
        <v>107</v>
      </c>
      <c r="I3035" s="66" t="s">
        <v>432</v>
      </c>
      <c r="J3035" s="103"/>
      <c r="K3035" s="103">
        <v>0.33333333333333331</v>
      </c>
      <c r="O3035" s="103">
        <v>0.33333333333333331</v>
      </c>
      <c r="P3035" s="103"/>
      <c r="S3035" s="102" t="s">
        <v>433</v>
      </c>
      <c r="T3035" s="102" t="s">
        <v>156</v>
      </c>
      <c r="U3035" s="102" t="s">
        <v>432</v>
      </c>
    </row>
    <row r="3036" spans="2:21">
      <c r="B3036" s="65">
        <v>45868</v>
      </c>
      <c r="C3036" s="102">
        <v>404</v>
      </c>
      <c r="D3036" s="66" t="s">
        <v>468</v>
      </c>
      <c r="F3036" s="102" t="s">
        <v>100</v>
      </c>
      <c r="I3036" s="66" t="s">
        <v>432</v>
      </c>
      <c r="J3036" s="103">
        <v>9.375E-2</v>
      </c>
      <c r="K3036" s="103"/>
      <c r="O3036" s="103">
        <v>9.375E-2</v>
      </c>
      <c r="S3036" s="102" t="s">
        <v>433</v>
      </c>
      <c r="T3036" s="102" t="s">
        <v>62</v>
      </c>
      <c r="U3036" s="102" t="s">
        <v>432</v>
      </c>
    </row>
    <row r="3037" spans="2:21">
      <c r="B3037" s="65">
        <v>45868</v>
      </c>
      <c r="C3037" s="102">
        <v>5400258561</v>
      </c>
      <c r="D3037" s="66" t="s">
        <v>453</v>
      </c>
      <c r="F3037" s="102" t="s">
        <v>75</v>
      </c>
      <c r="I3037" s="66" t="s">
        <v>432</v>
      </c>
      <c r="J3037" s="103"/>
      <c r="K3037" s="103">
        <v>0.34375</v>
      </c>
      <c r="M3037" s="103">
        <v>9.375E-2</v>
      </c>
      <c r="O3037" s="103">
        <v>0.4375</v>
      </c>
      <c r="S3037" s="102" t="s">
        <v>433</v>
      </c>
      <c r="T3037" s="102" t="s">
        <v>328</v>
      </c>
      <c r="U3037" s="102" t="s">
        <v>432</v>
      </c>
    </row>
    <row r="3038" spans="2:21">
      <c r="B3038" s="65">
        <v>45868</v>
      </c>
      <c r="C3038" s="102">
        <v>5400258561</v>
      </c>
      <c r="D3038" s="66" t="s">
        <v>461</v>
      </c>
      <c r="F3038" s="102" t="s">
        <v>88</v>
      </c>
      <c r="I3038" s="66" t="s">
        <v>432</v>
      </c>
      <c r="J3038" s="103"/>
      <c r="K3038" s="103">
        <v>0.34375</v>
      </c>
      <c r="M3038" s="103">
        <v>0.1145833333333333</v>
      </c>
      <c r="O3038" s="103">
        <v>0.45833333333333331</v>
      </c>
      <c r="S3038" s="102" t="s">
        <v>433</v>
      </c>
      <c r="T3038" s="102" t="s">
        <v>328</v>
      </c>
      <c r="U3038" s="102" t="s">
        <v>432</v>
      </c>
    </row>
    <row r="3039" spans="2:21">
      <c r="B3039" s="65">
        <v>45868</v>
      </c>
      <c r="C3039" s="102">
        <v>5400256987</v>
      </c>
      <c r="D3039" s="66" t="s">
        <v>454</v>
      </c>
      <c r="F3039" s="102" t="s">
        <v>77</v>
      </c>
      <c r="I3039" s="66" t="s">
        <v>432</v>
      </c>
      <c r="J3039" s="103"/>
      <c r="K3039" s="103">
        <v>0.33333333333333331</v>
      </c>
      <c r="O3039" s="103">
        <v>0.33333333333333331</v>
      </c>
      <c r="S3039" s="102" t="s">
        <v>433</v>
      </c>
      <c r="T3039" s="102" t="s">
        <v>285</v>
      </c>
      <c r="U3039" s="102" t="s">
        <v>432</v>
      </c>
    </row>
    <row r="3040" spans="2:21">
      <c r="B3040" s="65">
        <v>45868</v>
      </c>
      <c r="C3040" s="102">
        <v>5400256987</v>
      </c>
      <c r="D3040" s="66" t="s">
        <v>455</v>
      </c>
      <c r="F3040" s="102" t="s">
        <v>78</v>
      </c>
      <c r="I3040" s="66" t="s">
        <v>432</v>
      </c>
      <c r="J3040" s="103"/>
      <c r="K3040" s="103">
        <v>0.33333333333333331</v>
      </c>
      <c r="O3040" s="103">
        <v>0.33333333333333331</v>
      </c>
      <c r="S3040" s="102" t="s">
        <v>433</v>
      </c>
      <c r="T3040" s="102" t="s">
        <v>285</v>
      </c>
      <c r="U3040" s="102" t="s">
        <v>432</v>
      </c>
    </row>
    <row r="3041" spans="10:16">
      <c r="J3041" s="103"/>
      <c r="K3041" s="103"/>
      <c r="O3041" s="103"/>
    </row>
    <row r="3042" spans="10:16">
      <c r="J3042" s="103"/>
      <c r="K3042" s="103"/>
      <c r="O3042" s="103"/>
    </row>
    <row r="3043" spans="10:16">
      <c r="J3043" s="103"/>
      <c r="K3043" s="103"/>
      <c r="O3043" s="103"/>
    </row>
    <row r="3044" spans="10:16">
      <c r="J3044" s="103"/>
      <c r="K3044" s="103"/>
      <c r="O3044" s="103"/>
    </row>
    <row r="3045" spans="10:16">
      <c r="J3045" s="103"/>
      <c r="K3045" s="103"/>
      <c r="O3045" s="103"/>
    </row>
    <row r="3046" spans="10:16">
      <c r="J3046" s="103"/>
      <c r="K3046" s="103"/>
      <c r="O3046" s="103"/>
    </row>
    <row r="3047" spans="10:16">
      <c r="J3047" s="103"/>
      <c r="K3047" s="103"/>
      <c r="O3047" s="103"/>
      <c r="P3047" s="103"/>
    </row>
    <row r="3048" spans="10:16">
      <c r="J3048" s="103"/>
      <c r="K3048" s="103"/>
      <c r="O3048" s="103"/>
      <c r="P3048" s="103"/>
    </row>
    <row r="3049" spans="10:16">
      <c r="J3049" s="103"/>
      <c r="K3049" s="103"/>
      <c r="O3049" s="103"/>
      <c r="P3049" s="103"/>
    </row>
    <row r="3050" spans="10:16">
      <c r="J3050" s="103"/>
      <c r="K3050" s="103"/>
      <c r="O3050" s="103"/>
      <c r="P3050" s="103"/>
    </row>
    <row r="3051" spans="10:16">
      <c r="K3051" s="103"/>
      <c r="O3051" s="103"/>
      <c r="P3051" s="103"/>
    </row>
    <row r="3052" spans="10:16">
      <c r="K3052" s="103"/>
      <c r="O3052" s="103"/>
      <c r="P3052" s="103"/>
    </row>
    <row r="3053" spans="10:16">
      <c r="K3053" s="103"/>
      <c r="O3053" s="103"/>
      <c r="P3053" s="103"/>
    </row>
    <row r="3054" spans="10:16">
      <c r="K3054" s="103"/>
      <c r="O3054" s="103"/>
      <c r="P3054" s="103"/>
    </row>
    <row r="3055" spans="10:16">
      <c r="K3055" s="103"/>
      <c r="O3055" s="103"/>
      <c r="P3055" s="103"/>
    </row>
    <row r="3056" spans="10:16">
      <c r="K3056" s="103"/>
      <c r="O3056" s="103"/>
      <c r="P3056" s="103"/>
    </row>
    <row r="3057" spans="10:17">
      <c r="K3057" s="103"/>
      <c r="O3057" s="103"/>
      <c r="P3057" s="103"/>
    </row>
    <row r="3058" spans="10:17">
      <c r="K3058" s="103"/>
      <c r="O3058" s="103"/>
      <c r="P3058" s="103"/>
    </row>
    <row r="3059" spans="10:17">
      <c r="K3059" s="103"/>
      <c r="O3059" s="103"/>
      <c r="P3059" s="103"/>
    </row>
    <row r="3060" spans="10:17">
      <c r="K3060" s="103"/>
      <c r="O3060" s="103"/>
      <c r="P3060" s="103"/>
    </row>
    <row r="3061" spans="10:17">
      <c r="K3061" s="103"/>
      <c r="O3061" s="103"/>
      <c r="P3061" s="103"/>
    </row>
    <row r="3062" spans="10:17">
      <c r="K3062" s="103"/>
      <c r="O3062" s="103"/>
      <c r="P3062" s="103"/>
    </row>
    <row r="3063" spans="10:17">
      <c r="K3063" s="103"/>
      <c r="O3063" s="103"/>
      <c r="P3063" s="103"/>
    </row>
    <row r="3064" spans="10:17">
      <c r="K3064" s="103"/>
      <c r="O3064" s="103"/>
      <c r="P3064" s="103"/>
    </row>
    <row r="3065" spans="10:17">
      <c r="J3065" s="103"/>
      <c r="K3065" s="103"/>
      <c r="O3065" s="103"/>
      <c r="Q3065" s="103"/>
    </row>
    <row r="3066" spans="10:17">
      <c r="J3066" s="103"/>
      <c r="K3066" s="103"/>
      <c r="O3066" s="103"/>
      <c r="Q3066" s="103"/>
    </row>
    <row r="3067" spans="10:17">
      <c r="J3067" s="103"/>
      <c r="K3067" s="103"/>
      <c r="O3067" s="103"/>
      <c r="Q3067" s="103"/>
    </row>
    <row r="3068" spans="10:17">
      <c r="J3068" s="103"/>
      <c r="K3068" s="103"/>
      <c r="O3068" s="103"/>
      <c r="Q3068" s="103"/>
    </row>
    <row r="3069" spans="10:17">
      <c r="J3069" s="103"/>
      <c r="K3069" s="103"/>
      <c r="O3069" s="103"/>
      <c r="P3069" s="103"/>
    </row>
    <row r="3070" spans="10:17">
      <c r="J3070" s="103"/>
      <c r="K3070" s="103"/>
      <c r="O3070" s="103"/>
    </row>
    <row r="3071" spans="10:17">
      <c r="J3071" s="103"/>
      <c r="K3071" s="103"/>
      <c r="O3071" s="103"/>
    </row>
    <row r="3072" spans="10:17">
      <c r="J3072" s="103"/>
      <c r="K3072" s="103"/>
      <c r="O3072" s="103"/>
    </row>
    <row r="3073" spans="10:15">
      <c r="J3073" s="103"/>
      <c r="K3073" s="103"/>
      <c r="O3073" s="103"/>
    </row>
    <row r="3074" spans="10:15">
      <c r="J3074" s="103"/>
      <c r="K3074" s="103"/>
      <c r="O3074" s="103"/>
    </row>
    <row r="3075" spans="10:15">
      <c r="J3075" s="103"/>
      <c r="K3075" s="103"/>
      <c r="O3075" s="103"/>
    </row>
    <row r="3076" spans="10:15">
      <c r="J3076" s="103"/>
      <c r="K3076" s="103"/>
      <c r="O3076" s="103"/>
    </row>
    <row r="3077" spans="10:15">
      <c r="J3077" s="103"/>
      <c r="K3077" s="103"/>
      <c r="O3077" s="103"/>
    </row>
    <row r="3078" spans="10:15">
      <c r="J3078" s="103"/>
      <c r="K3078" s="103"/>
      <c r="O3078" s="103"/>
    </row>
    <row r="3079" spans="10:15">
      <c r="J3079" s="103"/>
      <c r="K3079" s="103"/>
      <c r="O3079" s="103"/>
    </row>
    <row r="3080" spans="10:15">
      <c r="J3080" s="103"/>
      <c r="K3080" s="103"/>
      <c r="O3080" s="103"/>
    </row>
    <row r="3081" spans="10:15">
      <c r="J3081" s="103"/>
      <c r="K3081" s="103"/>
      <c r="O3081" s="103"/>
    </row>
    <row r="3082" spans="10:15">
      <c r="J3082" s="103"/>
      <c r="K3082" s="103"/>
      <c r="O3082" s="103"/>
    </row>
    <row r="3083" spans="10:15">
      <c r="J3083" s="103"/>
      <c r="K3083" s="103"/>
      <c r="O3083" s="103"/>
    </row>
    <row r="3084" spans="10:15">
      <c r="J3084" s="103"/>
      <c r="K3084" s="103"/>
      <c r="O3084" s="103"/>
    </row>
    <row r="3085" spans="10:15">
      <c r="J3085" s="103"/>
      <c r="K3085" s="103"/>
      <c r="O3085" s="103"/>
    </row>
    <row r="3086" spans="10:15">
      <c r="J3086" s="103"/>
      <c r="K3086" s="103"/>
      <c r="O3086" s="103"/>
    </row>
    <row r="3087" spans="10:15">
      <c r="J3087" s="103"/>
      <c r="K3087" s="103"/>
      <c r="O3087" s="103"/>
    </row>
    <row r="3088" spans="10:15">
      <c r="J3088" s="103"/>
      <c r="K3088" s="103"/>
      <c r="O3088" s="103"/>
    </row>
    <row r="3089" spans="10:16">
      <c r="J3089" s="103"/>
      <c r="K3089" s="103"/>
      <c r="O3089" s="103"/>
    </row>
    <row r="3090" spans="10:16">
      <c r="J3090" s="103"/>
      <c r="K3090" s="103"/>
      <c r="M3090" s="103"/>
      <c r="O3090" s="103"/>
    </row>
    <row r="3091" spans="10:16">
      <c r="J3091" s="103"/>
      <c r="K3091" s="103"/>
      <c r="M3091" s="103"/>
      <c r="O3091" s="103"/>
    </row>
    <row r="3092" spans="10:16">
      <c r="K3092" s="103"/>
      <c r="N3092" s="103"/>
      <c r="O3092" s="103"/>
    </row>
    <row r="3093" spans="10:16">
      <c r="K3093" s="103"/>
      <c r="N3093" s="103"/>
      <c r="O3093" s="103"/>
    </row>
    <row r="3094" spans="10:16">
      <c r="K3094" s="103"/>
      <c r="N3094" s="103"/>
      <c r="O3094" s="103"/>
    </row>
    <row r="3095" spans="10:16">
      <c r="K3095" s="103"/>
      <c r="N3095" s="103"/>
      <c r="O3095" s="103"/>
    </row>
    <row r="3096" spans="10:16">
      <c r="K3096" s="103"/>
      <c r="N3096" s="103"/>
      <c r="O3096" s="103"/>
    </row>
    <row r="3097" spans="10:16">
      <c r="K3097" s="103"/>
      <c r="N3097" s="103"/>
      <c r="O3097" s="103"/>
    </row>
    <row r="3098" spans="10:16">
      <c r="K3098" s="103"/>
      <c r="N3098" s="103"/>
      <c r="O3098" s="103"/>
    </row>
    <row r="3099" spans="10:16">
      <c r="K3099" s="103"/>
      <c r="N3099" s="103"/>
      <c r="O3099" s="103"/>
    </row>
    <row r="3100" spans="10:16">
      <c r="K3100" s="103"/>
      <c r="N3100" s="103"/>
      <c r="O3100" s="103"/>
    </row>
    <row r="3101" spans="10:16">
      <c r="K3101" s="103"/>
      <c r="N3101" s="103"/>
      <c r="O3101" s="103"/>
    </row>
    <row r="3102" spans="10:16">
      <c r="K3102" s="103"/>
      <c r="N3102" s="103"/>
      <c r="O3102" s="103"/>
    </row>
    <row r="3103" spans="10:16">
      <c r="K3103" s="103"/>
      <c r="N3103" s="103"/>
      <c r="O3103" s="103"/>
    </row>
    <row r="3104" spans="10:16">
      <c r="K3104" s="103"/>
      <c r="O3104" s="103"/>
      <c r="P3104" s="103"/>
    </row>
    <row r="3105" spans="10:16">
      <c r="K3105" s="103"/>
      <c r="O3105" s="103"/>
      <c r="P3105" s="103"/>
    </row>
    <row r="3106" spans="10:16">
      <c r="K3106" s="103"/>
      <c r="O3106" s="103"/>
      <c r="P3106" s="103"/>
    </row>
    <row r="3107" spans="10:16">
      <c r="K3107" s="103"/>
      <c r="O3107" s="103"/>
      <c r="P3107" s="103"/>
    </row>
    <row r="3108" spans="10:16">
      <c r="K3108" s="103"/>
      <c r="O3108" s="103"/>
      <c r="P3108" s="103"/>
    </row>
    <row r="3109" spans="10:16">
      <c r="K3109" s="103"/>
      <c r="O3109" s="103"/>
      <c r="P3109" s="103"/>
    </row>
    <row r="3110" spans="10:16">
      <c r="K3110" s="103"/>
      <c r="O3110" s="103"/>
      <c r="P3110" s="103"/>
    </row>
    <row r="3111" spans="10:16">
      <c r="J3111" s="103"/>
      <c r="K3111" s="103"/>
      <c r="O3111" s="103"/>
      <c r="P3111" s="103"/>
    </row>
    <row r="3112" spans="10:16">
      <c r="J3112" s="103"/>
      <c r="K3112" s="103"/>
      <c r="O3112" s="103"/>
      <c r="P3112" s="103"/>
    </row>
    <row r="3113" spans="10:16">
      <c r="J3113" s="103"/>
      <c r="K3113" s="103"/>
      <c r="O3113" s="103"/>
      <c r="P3113" s="103"/>
    </row>
    <row r="3114" spans="10:16">
      <c r="J3114" s="103"/>
      <c r="K3114" s="103"/>
      <c r="O3114" s="103"/>
      <c r="P3114" s="103"/>
    </row>
    <row r="3115" spans="10:16">
      <c r="J3115" s="103"/>
      <c r="K3115" s="103"/>
      <c r="O3115" s="103"/>
      <c r="P3115" s="103"/>
    </row>
    <row r="3116" spans="10:16">
      <c r="J3116" s="103"/>
      <c r="K3116" s="103"/>
      <c r="O3116" s="103"/>
      <c r="P3116" s="103"/>
    </row>
    <row r="3117" spans="10:16">
      <c r="J3117" s="103"/>
      <c r="K3117" s="103"/>
      <c r="M3117" s="103"/>
      <c r="O3117" s="103"/>
      <c r="P3117" s="103"/>
    </row>
    <row r="3118" spans="10:16">
      <c r="J3118" s="103"/>
      <c r="K3118" s="103"/>
      <c r="M3118" s="103"/>
      <c r="O3118" s="103"/>
      <c r="P3118" s="103"/>
    </row>
    <row r="3119" spans="10:16">
      <c r="K3119" s="103"/>
      <c r="M3119" s="103"/>
      <c r="O3119" s="103"/>
      <c r="P3119" s="103"/>
    </row>
    <row r="3120" spans="10:16">
      <c r="J3120" s="103"/>
      <c r="K3120" s="103"/>
      <c r="O3120" s="103"/>
      <c r="P3120" s="103"/>
    </row>
    <row r="3121" spans="10:17">
      <c r="J3121" s="103"/>
      <c r="K3121" s="103"/>
      <c r="O3121" s="103"/>
      <c r="P3121" s="103"/>
    </row>
    <row r="3122" spans="10:17">
      <c r="J3122" s="103"/>
      <c r="K3122" s="103"/>
      <c r="O3122" s="103"/>
      <c r="P3122" s="103"/>
    </row>
    <row r="3123" spans="10:17">
      <c r="J3123" s="103"/>
      <c r="K3123" s="103"/>
      <c r="O3123" s="103"/>
      <c r="P3123" s="103"/>
    </row>
    <row r="3124" spans="10:17">
      <c r="J3124" s="103"/>
      <c r="K3124" s="103"/>
      <c r="O3124" s="103"/>
      <c r="P3124" s="103"/>
    </row>
    <row r="3125" spans="10:17">
      <c r="K3125" s="103"/>
      <c r="O3125" s="103"/>
      <c r="P3125" s="103"/>
    </row>
    <row r="3126" spans="10:17">
      <c r="J3126" s="103"/>
      <c r="K3126" s="103"/>
      <c r="O3126" s="103"/>
      <c r="P3126" s="103"/>
      <c r="Q3126" s="103"/>
    </row>
    <row r="3127" spans="10:17">
      <c r="K3127" s="103"/>
      <c r="O3127" s="103"/>
      <c r="P3127" s="103"/>
      <c r="Q3127" s="103"/>
    </row>
    <row r="3128" spans="10:17">
      <c r="J3128" s="103"/>
      <c r="K3128" s="103"/>
      <c r="O3128" s="103"/>
      <c r="P3128" s="103"/>
      <c r="Q3128" s="103"/>
    </row>
    <row r="3129" spans="10:17">
      <c r="J3129" s="103"/>
      <c r="K3129" s="103"/>
      <c r="O3129" s="103"/>
      <c r="P3129" s="103"/>
      <c r="Q3129" s="103"/>
    </row>
    <row r="3130" spans="10:17">
      <c r="J3130" s="103"/>
      <c r="K3130" s="103"/>
      <c r="O3130" s="103"/>
      <c r="P3130" s="103"/>
    </row>
    <row r="3131" spans="10:17">
      <c r="K3131" s="103"/>
      <c r="O3131" s="103"/>
      <c r="P3131" s="103"/>
    </row>
    <row r="3132" spans="10:17">
      <c r="J3132" s="103"/>
      <c r="K3132" s="103"/>
      <c r="O3132" s="103"/>
      <c r="P3132" s="103"/>
    </row>
    <row r="3133" spans="10:17">
      <c r="J3133" s="103"/>
      <c r="K3133" s="103"/>
      <c r="O3133" s="103"/>
      <c r="P3133" s="103"/>
    </row>
    <row r="3134" spans="10:17">
      <c r="K3134" s="103"/>
      <c r="O3134" s="103"/>
      <c r="P3134" s="103"/>
    </row>
    <row r="3135" spans="10:17">
      <c r="K3135" s="103"/>
      <c r="O3135" s="103"/>
      <c r="P3135" s="103"/>
    </row>
    <row r="3136" spans="10:17">
      <c r="K3136" s="103"/>
      <c r="O3136" s="103"/>
      <c r="P3136" s="103"/>
    </row>
    <row r="3137" spans="10:17">
      <c r="K3137" s="103"/>
      <c r="O3137" s="103"/>
      <c r="P3137" s="103"/>
    </row>
    <row r="3138" spans="10:17">
      <c r="K3138" s="103"/>
      <c r="O3138" s="103"/>
      <c r="Q3138" s="103"/>
    </row>
    <row r="3139" spans="10:17">
      <c r="K3139" s="103"/>
      <c r="O3139" s="103"/>
      <c r="Q3139" s="103"/>
    </row>
    <row r="3140" spans="10:17">
      <c r="J3140" s="103"/>
      <c r="K3140" s="103"/>
      <c r="O3140" s="103"/>
      <c r="Q3140" s="103"/>
    </row>
    <row r="3141" spans="10:17">
      <c r="J3141" s="103"/>
      <c r="K3141" s="103"/>
      <c r="O3141" s="103"/>
      <c r="Q3141" s="103"/>
    </row>
    <row r="3142" spans="10:17">
      <c r="J3142" s="103"/>
      <c r="K3142" s="103"/>
      <c r="O3142" s="103"/>
      <c r="Q3142" s="103"/>
    </row>
    <row r="3143" spans="10:17">
      <c r="J3143" s="103"/>
      <c r="K3143" s="103"/>
      <c r="O3143" s="103"/>
      <c r="P3143" s="103"/>
      <c r="Q3143" s="103"/>
    </row>
    <row r="3144" spans="10:17">
      <c r="J3144" s="103"/>
      <c r="K3144" s="103"/>
      <c r="O3144" s="103"/>
      <c r="P3144" s="103"/>
      <c r="Q3144" s="103"/>
    </row>
    <row r="3145" spans="10:17">
      <c r="J3145" s="103"/>
      <c r="K3145" s="103"/>
      <c r="O3145" s="103"/>
      <c r="P3145" s="103"/>
      <c r="Q3145" s="103"/>
    </row>
    <row r="3146" spans="10:17">
      <c r="J3146" s="103"/>
      <c r="K3146" s="103"/>
      <c r="O3146" s="103"/>
      <c r="P3146" s="103"/>
      <c r="Q3146" s="103"/>
    </row>
    <row r="3147" spans="10:17">
      <c r="J3147" s="103"/>
      <c r="K3147" s="103"/>
      <c r="O3147" s="103"/>
      <c r="P3147" s="103"/>
      <c r="Q3147" s="103"/>
    </row>
    <row r="3148" spans="10:17">
      <c r="J3148" s="103"/>
      <c r="K3148" s="103"/>
      <c r="O3148" s="103"/>
      <c r="P3148" s="103"/>
      <c r="Q3148" s="103"/>
    </row>
    <row r="3149" spans="10:17">
      <c r="J3149" s="103"/>
      <c r="K3149" s="103"/>
      <c r="O3149" s="103"/>
      <c r="Q3149" s="103"/>
    </row>
    <row r="3150" spans="10:17">
      <c r="J3150" s="103"/>
      <c r="K3150" s="103"/>
      <c r="O3150" s="103"/>
      <c r="Q3150" s="103"/>
    </row>
    <row r="3151" spans="10:17">
      <c r="J3151" s="103"/>
      <c r="K3151" s="103"/>
      <c r="O3151" s="103"/>
      <c r="Q3151" s="103"/>
    </row>
    <row r="3152" spans="10:17">
      <c r="J3152" s="103"/>
      <c r="K3152" s="103"/>
      <c r="O3152" s="103"/>
      <c r="Q3152" s="103"/>
    </row>
    <row r="3153" spans="10:15">
      <c r="J3153" s="103"/>
      <c r="K3153" s="103"/>
      <c r="O3153" s="103"/>
    </row>
    <row r="3154" spans="10:15">
      <c r="J3154" s="103"/>
      <c r="K3154" s="103"/>
      <c r="O3154" s="103"/>
    </row>
    <row r="3155" spans="10:15">
      <c r="K3155" s="103"/>
      <c r="O3155" s="103"/>
    </row>
    <row r="3156" spans="10:15">
      <c r="K3156" s="103"/>
      <c r="O3156" s="103"/>
    </row>
    <row r="3157" spans="10:15">
      <c r="K3157" s="103"/>
      <c r="O3157" s="103"/>
    </row>
    <row r="3158" spans="10:15">
      <c r="K3158" s="103"/>
      <c r="O3158" s="103"/>
    </row>
    <row r="3159" spans="10:15">
      <c r="K3159" s="103"/>
      <c r="O3159" s="103"/>
    </row>
    <row r="3160" spans="10:15">
      <c r="K3160" s="103"/>
      <c r="O3160" s="103"/>
    </row>
    <row r="3161" spans="10:15">
      <c r="J3161" s="103"/>
      <c r="K3161" s="103"/>
      <c r="O3161" s="103"/>
    </row>
    <row r="3162" spans="10:15">
      <c r="J3162" s="103"/>
      <c r="K3162" s="103"/>
      <c r="O3162" s="103"/>
    </row>
    <row r="3163" spans="10:15">
      <c r="J3163" s="103"/>
      <c r="K3163" s="103"/>
      <c r="O3163" s="103"/>
    </row>
    <row r="3164" spans="10:15">
      <c r="J3164" s="103"/>
      <c r="K3164" s="103"/>
      <c r="O3164" s="103"/>
    </row>
    <row r="3165" spans="10:15">
      <c r="J3165" s="103"/>
      <c r="K3165" s="103"/>
      <c r="O3165" s="103"/>
    </row>
    <row r="3166" spans="10:15">
      <c r="J3166" s="103"/>
      <c r="K3166" s="103"/>
      <c r="O3166" s="103"/>
    </row>
    <row r="3167" spans="10:15">
      <c r="J3167" s="103"/>
      <c r="K3167" s="103"/>
      <c r="O3167" s="103"/>
    </row>
    <row r="3168" spans="10:15">
      <c r="J3168" s="103"/>
      <c r="K3168" s="103"/>
      <c r="O3168" s="103"/>
    </row>
    <row r="3169" spans="10:15">
      <c r="J3169" s="103"/>
      <c r="K3169" s="103"/>
      <c r="O3169" s="103"/>
    </row>
    <row r="3170" spans="10:15">
      <c r="J3170" s="103"/>
      <c r="K3170" s="103"/>
      <c r="O3170" s="103"/>
    </row>
    <row r="3171" spans="10:15">
      <c r="J3171" s="103"/>
      <c r="K3171" s="103"/>
      <c r="O3171" s="103"/>
    </row>
    <row r="3172" spans="10:15">
      <c r="J3172" s="103"/>
      <c r="K3172" s="103"/>
      <c r="O3172" s="103"/>
    </row>
    <row r="3173" spans="10:15">
      <c r="K3173" s="103"/>
      <c r="O3173" s="103"/>
    </row>
    <row r="3174" spans="10:15">
      <c r="K3174" s="103"/>
      <c r="O3174" s="103"/>
    </row>
    <row r="3175" spans="10:15">
      <c r="J3175" s="103"/>
      <c r="K3175" s="103"/>
      <c r="O3175" s="103"/>
    </row>
    <row r="3176" spans="10:15">
      <c r="J3176" s="103"/>
      <c r="K3176" s="103"/>
      <c r="M3176" s="103"/>
      <c r="O3176" s="103"/>
    </row>
    <row r="3177" spans="10:15">
      <c r="J3177" s="103"/>
      <c r="K3177" s="103"/>
      <c r="M3177" s="103"/>
      <c r="O3177" s="103"/>
    </row>
    <row r="3178" spans="10:15">
      <c r="J3178" s="103"/>
      <c r="K3178" s="103"/>
      <c r="M3178" s="103"/>
      <c r="O3178" s="103"/>
    </row>
    <row r="3179" spans="10:15">
      <c r="J3179" s="103"/>
      <c r="K3179" s="103"/>
      <c r="M3179" s="103"/>
      <c r="O3179" s="103"/>
    </row>
    <row r="3180" spans="10:15">
      <c r="J3180" s="103"/>
      <c r="K3180" s="103"/>
      <c r="O3180" s="103"/>
    </row>
    <row r="3181" spans="10:15">
      <c r="J3181" s="103"/>
      <c r="K3181" s="103"/>
      <c r="O3181" s="103"/>
    </row>
    <row r="3182" spans="10:15">
      <c r="J3182" s="103"/>
      <c r="K3182" s="103"/>
      <c r="O3182" s="103"/>
    </row>
    <row r="3183" spans="10:15">
      <c r="J3183" s="103"/>
      <c r="K3183" s="103"/>
      <c r="O3183" s="103"/>
    </row>
    <row r="3184" spans="10:15">
      <c r="J3184" s="103"/>
      <c r="K3184" s="103"/>
      <c r="O3184" s="103"/>
    </row>
    <row r="3185" spans="10:15">
      <c r="J3185" s="103"/>
      <c r="K3185" s="103"/>
      <c r="O3185" s="103"/>
    </row>
    <row r="3186" spans="10:15">
      <c r="J3186" s="103"/>
      <c r="K3186" s="103"/>
      <c r="O3186" s="103"/>
    </row>
    <row r="3187" spans="10:15">
      <c r="J3187" s="103"/>
      <c r="K3187" s="103"/>
      <c r="O3187" s="103"/>
    </row>
    <row r="3188" spans="10:15">
      <c r="J3188" s="103"/>
      <c r="K3188" s="103"/>
      <c r="O3188" s="103"/>
    </row>
    <row r="3189" spans="10:15">
      <c r="J3189" s="103"/>
      <c r="K3189" s="103"/>
      <c r="O3189" s="103"/>
    </row>
    <row r="3190" spans="10:15">
      <c r="J3190" s="103"/>
      <c r="K3190" s="103"/>
      <c r="O3190" s="103"/>
    </row>
    <row r="3191" spans="10:15">
      <c r="J3191" s="103"/>
      <c r="K3191" s="103"/>
      <c r="O3191" s="103"/>
    </row>
    <row r="3192" spans="10:15">
      <c r="J3192" s="103"/>
      <c r="K3192" s="103"/>
      <c r="O3192" s="103"/>
    </row>
    <row r="3193" spans="10:15">
      <c r="J3193" s="103"/>
      <c r="K3193" s="103"/>
      <c r="O3193" s="103"/>
    </row>
    <row r="3194" spans="10:15">
      <c r="J3194" s="103"/>
      <c r="K3194" s="103"/>
      <c r="O3194" s="103"/>
    </row>
    <row r="3195" spans="10:15">
      <c r="J3195" s="103"/>
      <c r="K3195" s="103"/>
      <c r="O3195" s="103"/>
    </row>
    <row r="3196" spans="10:15">
      <c r="J3196" s="103"/>
      <c r="K3196" s="103"/>
      <c r="O3196" s="103"/>
    </row>
    <row r="3197" spans="10:15">
      <c r="J3197" s="103"/>
      <c r="K3197" s="103"/>
      <c r="M3197" s="103"/>
      <c r="O3197" s="103"/>
    </row>
    <row r="3198" spans="10:15">
      <c r="J3198" s="103"/>
      <c r="K3198" s="103"/>
      <c r="O3198" s="103"/>
    </row>
    <row r="3199" spans="10:15">
      <c r="J3199" s="103"/>
      <c r="K3199" s="103"/>
      <c r="O3199" s="103"/>
    </row>
    <row r="3200" spans="10:15">
      <c r="J3200" s="103"/>
      <c r="K3200" s="103"/>
      <c r="O3200" s="103"/>
    </row>
    <row r="3201" spans="10:16">
      <c r="J3201" s="103"/>
      <c r="K3201" s="103"/>
      <c r="O3201" s="103"/>
    </row>
    <row r="3202" spans="10:16">
      <c r="J3202" s="103"/>
      <c r="K3202" s="103"/>
      <c r="O3202" s="103"/>
    </row>
    <row r="3203" spans="10:16">
      <c r="J3203" s="103"/>
      <c r="K3203" s="103"/>
      <c r="O3203" s="103"/>
    </row>
    <row r="3204" spans="10:16">
      <c r="J3204" s="103"/>
      <c r="K3204" s="103"/>
      <c r="O3204" s="103"/>
    </row>
    <row r="3205" spans="10:16">
      <c r="K3205" s="103"/>
      <c r="O3205" s="103"/>
    </row>
    <row r="3206" spans="10:16">
      <c r="K3206" s="103"/>
      <c r="O3206" s="103"/>
    </row>
    <row r="3207" spans="10:16">
      <c r="K3207" s="103"/>
      <c r="M3207" s="103"/>
      <c r="O3207" s="103"/>
    </row>
    <row r="3208" spans="10:16">
      <c r="K3208" s="103"/>
      <c r="M3208" s="103"/>
      <c r="O3208" s="103"/>
    </row>
    <row r="3209" spans="10:16">
      <c r="J3209" s="103"/>
      <c r="K3209" s="103"/>
      <c r="O3209" s="103"/>
    </row>
    <row r="3210" spans="10:16">
      <c r="J3210" s="103"/>
      <c r="K3210" s="103"/>
      <c r="O3210" s="103"/>
    </row>
    <row r="3211" spans="10:16">
      <c r="K3211" s="103"/>
      <c r="O3211" s="103"/>
    </row>
    <row r="3212" spans="10:16">
      <c r="J3212" s="103"/>
      <c r="K3212" s="103"/>
      <c r="O3212" s="103"/>
    </row>
    <row r="3213" spans="10:16">
      <c r="J3213" s="103"/>
      <c r="K3213" s="103"/>
      <c r="O3213" s="103"/>
    </row>
    <row r="3214" spans="10:16">
      <c r="J3214" s="103"/>
      <c r="K3214" s="103"/>
      <c r="O3214" s="103"/>
    </row>
    <row r="3215" spans="10:16">
      <c r="K3215" s="103"/>
      <c r="M3215" s="103"/>
      <c r="O3215" s="103"/>
      <c r="P3215" s="103"/>
    </row>
    <row r="3216" spans="10:16">
      <c r="J3216" s="103"/>
      <c r="K3216" s="103"/>
      <c r="N3216" s="103"/>
      <c r="O3216" s="103"/>
      <c r="P3216" s="103"/>
    </row>
    <row r="3217" spans="10:17">
      <c r="J3217" s="103"/>
      <c r="K3217" s="103"/>
      <c r="N3217" s="103"/>
      <c r="O3217" s="103"/>
      <c r="P3217" s="103"/>
    </row>
    <row r="3218" spans="10:17">
      <c r="J3218" s="103"/>
      <c r="K3218" s="103"/>
      <c r="N3218" s="103"/>
      <c r="O3218" s="103"/>
      <c r="P3218" s="103"/>
    </row>
    <row r="3219" spans="10:17">
      <c r="J3219" s="103"/>
      <c r="K3219" s="103"/>
      <c r="N3219" s="103"/>
      <c r="O3219" s="103"/>
      <c r="P3219" s="103"/>
    </row>
    <row r="3220" spans="10:17">
      <c r="J3220" s="103"/>
      <c r="K3220" s="103"/>
      <c r="N3220" s="103"/>
      <c r="O3220" s="103"/>
      <c r="Q3220" s="103"/>
    </row>
    <row r="3221" spans="10:17">
      <c r="J3221" s="103"/>
      <c r="K3221" s="103"/>
      <c r="N3221" s="103"/>
      <c r="O3221" s="103"/>
      <c r="Q3221" s="103"/>
    </row>
    <row r="3222" spans="10:17">
      <c r="K3222" s="103"/>
      <c r="N3222" s="103"/>
      <c r="O3222" s="103"/>
      <c r="Q3222" s="103"/>
    </row>
    <row r="3223" spans="10:17">
      <c r="K3223" s="103"/>
      <c r="N3223" s="103"/>
      <c r="O3223" s="103"/>
      <c r="Q3223" s="103"/>
    </row>
    <row r="3224" spans="10:17">
      <c r="K3224" s="103"/>
      <c r="N3224" s="103"/>
      <c r="O3224" s="103"/>
      <c r="Q3224" s="103"/>
    </row>
    <row r="3225" spans="10:17">
      <c r="K3225" s="103"/>
      <c r="N3225" s="103"/>
      <c r="O3225" s="103"/>
      <c r="Q3225" s="103"/>
    </row>
    <row r="3226" spans="10:17">
      <c r="K3226" s="103"/>
      <c r="O3226" s="103"/>
      <c r="Q3226" s="103"/>
    </row>
    <row r="3227" spans="10:17">
      <c r="K3227" s="103"/>
      <c r="N3227" s="103"/>
      <c r="O3227" s="103"/>
      <c r="Q3227" s="103"/>
    </row>
    <row r="3228" spans="10:17">
      <c r="K3228" s="103"/>
      <c r="N3228" s="103"/>
      <c r="O3228" s="103"/>
      <c r="Q3228" s="103"/>
    </row>
    <row r="3229" spans="10:17">
      <c r="K3229" s="103"/>
      <c r="N3229" s="103"/>
      <c r="O3229" s="103"/>
      <c r="P3229" s="103"/>
    </row>
    <row r="3230" spans="10:17">
      <c r="K3230" s="103"/>
      <c r="N3230" s="103"/>
      <c r="O3230" s="103"/>
      <c r="P3230" s="103"/>
    </row>
    <row r="3231" spans="10:17">
      <c r="K3231" s="103"/>
      <c r="O3231" s="103"/>
      <c r="P3231" s="103"/>
    </row>
    <row r="3232" spans="10:17">
      <c r="K3232" s="103"/>
      <c r="O3232" s="103"/>
      <c r="P3232" s="103"/>
    </row>
    <row r="3233" spans="11:17">
      <c r="K3233" s="103"/>
      <c r="O3233" s="103"/>
      <c r="P3233" s="103"/>
    </row>
    <row r="3234" spans="11:17">
      <c r="K3234" s="103"/>
      <c r="O3234" s="103"/>
      <c r="P3234" s="103"/>
    </row>
    <row r="3235" spans="11:17">
      <c r="K3235" s="103"/>
      <c r="O3235" s="103"/>
      <c r="P3235" s="103"/>
    </row>
    <row r="3236" spans="11:17">
      <c r="K3236" s="103"/>
      <c r="O3236" s="103"/>
      <c r="P3236" s="103"/>
    </row>
    <row r="3237" spans="11:17">
      <c r="K3237" s="103"/>
      <c r="O3237" s="103"/>
      <c r="P3237" s="103"/>
    </row>
    <row r="3238" spans="11:17">
      <c r="K3238" s="103"/>
      <c r="O3238" s="103"/>
      <c r="P3238" s="103"/>
    </row>
    <row r="3239" spans="11:17">
      <c r="K3239" s="103"/>
      <c r="O3239" s="103"/>
      <c r="P3239" s="103"/>
    </row>
    <row r="3240" spans="11:17">
      <c r="K3240" s="103"/>
      <c r="O3240" s="103"/>
      <c r="Q3240" s="103"/>
    </row>
    <row r="3241" spans="11:17">
      <c r="K3241" s="103"/>
      <c r="O3241" s="103"/>
      <c r="Q3241" s="103"/>
    </row>
    <row r="3242" spans="11:17">
      <c r="K3242" s="103"/>
      <c r="O3242" s="103"/>
    </row>
    <row r="3243" spans="11:17">
      <c r="K3243" s="103"/>
      <c r="O3243" s="103"/>
    </row>
    <row r="3244" spans="11:17">
      <c r="K3244" s="103"/>
      <c r="O3244" s="103"/>
    </row>
    <row r="3245" spans="11:17">
      <c r="K3245" s="103"/>
      <c r="O3245" s="103"/>
    </row>
    <row r="3246" spans="11:17">
      <c r="K3246" s="103"/>
      <c r="O3246" s="103"/>
    </row>
    <row r="3247" spans="11:17">
      <c r="K3247" s="103"/>
      <c r="O3247" s="103"/>
    </row>
    <row r="3248" spans="11:17">
      <c r="K3248" s="103"/>
      <c r="O3248" s="103"/>
    </row>
    <row r="3249" spans="10:15">
      <c r="K3249" s="103"/>
      <c r="O3249" s="103"/>
    </row>
    <row r="3250" spans="10:15">
      <c r="K3250" s="103"/>
      <c r="O3250" s="103"/>
    </row>
    <row r="3251" spans="10:15">
      <c r="K3251" s="103"/>
      <c r="O3251" s="103"/>
    </row>
    <row r="3252" spans="10:15">
      <c r="K3252" s="103"/>
      <c r="O3252" s="103"/>
    </row>
    <row r="3253" spans="10:15">
      <c r="K3253" s="103"/>
      <c r="O3253" s="103"/>
    </row>
    <row r="3254" spans="10:15">
      <c r="K3254" s="103"/>
      <c r="O3254" s="103"/>
    </row>
    <row r="3255" spans="10:15">
      <c r="K3255" s="103"/>
      <c r="O3255" s="103"/>
    </row>
    <row r="3256" spans="10:15">
      <c r="K3256" s="103"/>
      <c r="O3256" s="103"/>
    </row>
    <row r="3257" spans="10:15">
      <c r="J3257" s="103"/>
      <c r="K3257" s="103"/>
      <c r="O3257" s="103"/>
    </row>
    <row r="3258" spans="10:15">
      <c r="J3258" s="103"/>
      <c r="K3258" s="103"/>
      <c r="O3258" s="103"/>
    </row>
    <row r="3259" spans="10:15">
      <c r="J3259" s="103"/>
      <c r="K3259" s="103"/>
      <c r="O3259" s="103"/>
    </row>
    <row r="3260" spans="10:15">
      <c r="J3260" s="103"/>
      <c r="K3260" s="103"/>
      <c r="O3260" s="103"/>
    </row>
    <row r="3261" spans="10:15">
      <c r="K3261" s="103"/>
      <c r="O3261" s="103"/>
    </row>
    <row r="3262" spans="10:15">
      <c r="K3262" s="103"/>
      <c r="O3262" s="103"/>
    </row>
    <row r="3263" spans="10:15">
      <c r="K3263" s="103"/>
      <c r="O3263" s="103"/>
    </row>
    <row r="3264" spans="10:15">
      <c r="K3264" s="103"/>
      <c r="O3264" s="103"/>
    </row>
    <row r="3265" spans="11:15">
      <c r="K3265" s="103"/>
      <c r="O3265" s="103"/>
    </row>
    <row r="3266" spans="11:15">
      <c r="K3266" s="103"/>
      <c r="O3266" s="103"/>
    </row>
    <row r="3267" spans="11:15">
      <c r="K3267" s="103"/>
      <c r="O3267" s="103"/>
    </row>
    <row r="3268" spans="11:15">
      <c r="K3268" s="103"/>
      <c r="O3268" s="103"/>
    </row>
    <row r="3269" spans="11:15">
      <c r="K3269" s="103"/>
      <c r="O3269" s="103"/>
    </row>
    <row r="3270" spans="11:15">
      <c r="K3270" s="103"/>
      <c r="O3270" s="103"/>
    </row>
    <row r="3271" spans="11:15">
      <c r="K3271" s="103"/>
      <c r="O3271" s="103"/>
    </row>
    <row r="3272" spans="11:15">
      <c r="K3272" s="103"/>
      <c r="O3272" s="103"/>
    </row>
    <row r="3273" spans="11:15">
      <c r="K3273" s="103"/>
      <c r="O3273" s="103"/>
    </row>
    <row r="3274" spans="11:15">
      <c r="K3274" s="103"/>
      <c r="O3274" s="103"/>
    </row>
    <row r="3275" spans="11:15">
      <c r="K3275" s="103"/>
      <c r="O3275" s="103"/>
    </row>
    <row r="3276" spans="11:15">
      <c r="K3276" s="103"/>
      <c r="O3276" s="103"/>
    </row>
    <row r="3277" spans="11:15">
      <c r="K3277" s="103"/>
      <c r="O3277" s="103"/>
    </row>
    <row r="3278" spans="11:15">
      <c r="K3278" s="103"/>
      <c r="O3278" s="103"/>
    </row>
    <row r="3279" spans="11:15">
      <c r="K3279" s="103"/>
      <c r="O3279" s="103"/>
    </row>
    <row r="3280" spans="11:15">
      <c r="K3280" s="103"/>
      <c r="O3280" s="103"/>
    </row>
    <row r="3281" spans="10:15">
      <c r="K3281" s="103"/>
      <c r="O3281" s="103"/>
    </row>
    <row r="3282" spans="10:15">
      <c r="K3282" s="103"/>
      <c r="O3282" s="103"/>
    </row>
    <row r="3283" spans="10:15">
      <c r="K3283" s="103"/>
      <c r="O3283" s="103"/>
    </row>
    <row r="3284" spans="10:15">
      <c r="J3284" s="103"/>
      <c r="K3284" s="103"/>
      <c r="O3284" s="103"/>
    </row>
    <row r="3285" spans="10:15">
      <c r="K3285" s="103"/>
      <c r="O3285" s="103"/>
    </row>
    <row r="3286" spans="10:15">
      <c r="K3286" s="103"/>
      <c r="O3286" s="103"/>
    </row>
    <row r="3287" spans="10:15">
      <c r="J3287" s="103"/>
      <c r="K3287" s="103"/>
      <c r="O3287" s="103"/>
    </row>
    <row r="3288" spans="10:15">
      <c r="K3288" s="103"/>
      <c r="O3288" s="103"/>
    </row>
    <row r="3289" spans="10:15">
      <c r="K3289" s="103"/>
      <c r="O3289" s="103"/>
    </row>
    <row r="3290" spans="10:15">
      <c r="K3290" s="103"/>
      <c r="O3290" s="103"/>
    </row>
    <row r="3291" spans="10:15">
      <c r="K3291" s="103"/>
      <c r="O3291" s="103"/>
    </row>
    <row r="3292" spans="10:15">
      <c r="J3292" s="103"/>
      <c r="K3292" s="103"/>
      <c r="O3292" s="103"/>
    </row>
    <row r="3293" spans="10:15">
      <c r="K3293" s="103"/>
      <c r="O3293" s="103"/>
    </row>
    <row r="3294" spans="10:15">
      <c r="J3294" s="103"/>
      <c r="K3294" s="103"/>
      <c r="M3294" s="103"/>
      <c r="O3294" s="103"/>
    </row>
    <row r="3295" spans="10:15">
      <c r="J3295" s="103"/>
      <c r="K3295" s="103"/>
      <c r="M3295" s="103"/>
      <c r="O3295" s="103"/>
    </row>
    <row r="3296" spans="10:15">
      <c r="J3296" s="103"/>
      <c r="K3296" s="103"/>
      <c r="M3296" s="103"/>
      <c r="O3296" s="103"/>
    </row>
    <row r="3297" spans="10:18">
      <c r="J3297" s="103"/>
      <c r="K3297" s="103"/>
      <c r="M3297" s="103"/>
      <c r="O3297" s="103"/>
    </row>
    <row r="3298" spans="10:18">
      <c r="J3298" s="103"/>
      <c r="K3298" s="103"/>
      <c r="M3298" s="103"/>
      <c r="O3298" s="103"/>
    </row>
    <row r="3299" spans="10:18">
      <c r="K3299" s="103"/>
      <c r="M3299" s="103"/>
      <c r="O3299" s="103"/>
    </row>
    <row r="3300" spans="10:18">
      <c r="J3300" s="103"/>
      <c r="K3300" s="103"/>
      <c r="O3300" s="103"/>
    </row>
    <row r="3301" spans="10:18">
      <c r="J3301" s="103"/>
      <c r="K3301" s="103"/>
      <c r="O3301" s="103"/>
    </row>
    <row r="3302" spans="10:18">
      <c r="J3302" s="103"/>
      <c r="K3302" s="103"/>
      <c r="O3302" s="103"/>
    </row>
    <row r="3303" spans="10:18">
      <c r="K3303" s="103"/>
      <c r="O3303" s="103"/>
    </row>
    <row r="3304" spans="10:18">
      <c r="J3304" s="103"/>
      <c r="K3304" s="103"/>
      <c r="O3304" s="103"/>
    </row>
    <row r="3305" spans="10:18">
      <c r="K3305" s="103"/>
      <c r="O3305" s="103"/>
      <c r="P3305" s="103"/>
    </row>
    <row r="3306" spans="10:18">
      <c r="K3306" s="103"/>
      <c r="O3306" s="103"/>
      <c r="P3306" s="103"/>
    </row>
    <row r="3307" spans="10:18">
      <c r="J3307" s="103"/>
      <c r="K3307" s="103"/>
      <c r="O3307" s="103"/>
      <c r="P3307" s="103"/>
    </row>
    <row r="3308" spans="10:18">
      <c r="J3308" s="103"/>
      <c r="K3308" s="103"/>
      <c r="O3308" s="103"/>
      <c r="Q3308" s="103"/>
    </row>
    <row r="3309" spans="10:18">
      <c r="J3309" s="103"/>
      <c r="K3309" s="103"/>
      <c r="O3309" s="103"/>
      <c r="Q3309" s="103"/>
    </row>
    <row r="3310" spans="10:18">
      <c r="K3310" s="103"/>
      <c r="O3310" s="103"/>
      <c r="R3310" s="103"/>
    </row>
    <row r="3311" spans="10:18">
      <c r="K3311" s="103"/>
      <c r="O3311" s="103"/>
      <c r="R3311" s="103"/>
    </row>
    <row r="3312" spans="10:18">
      <c r="K3312" s="103"/>
      <c r="O3312" s="103"/>
      <c r="R3312" s="103"/>
    </row>
    <row r="3313" spans="10:18">
      <c r="K3313" s="103"/>
      <c r="O3313" s="103"/>
      <c r="R3313" s="103"/>
    </row>
    <row r="3314" spans="10:18">
      <c r="K3314" s="103"/>
      <c r="O3314" s="103"/>
      <c r="R3314" s="103"/>
    </row>
    <row r="3315" spans="10:18">
      <c r="K3315" s="103"/>
      <c r="O3315" s="103"/>
      <c r="R3315" s="103"/>
    </row>
    <row r="3316" spans="10:18">
      <c r="K3316" s="103"/>
      <c r="O3316" s="103"/>
      <c r="R3316" s="103"/>
    </row>
    <row r="3317" spans="10:18">
      <c r="K3317" s="103"/>
      <c r="O3317" s="103"/>
      <c r="R3317" s="103"/>
    </row>
    <row r="3318" spans="10:18">
      <c r="J3318" s="103"/>
      <c r="K3318" s="103"/>
      <c r="O3318" s="103"/>
      <c r="R3318" s="103"/>
    </row>
    <row r="3319" spans="10:18">
      <c r="J3319" s="103"/>
      <c r="K3319" s="103"/>
      <c r="O3319" s="103"/>
      <c r="R3319" s="103"/>
    </row>
    <row r="3320" spans="10:18">
      <c r="J3320" s="103"/>
      <c r="K3320" s="103"/>
      <c r="O3320" s="103"/>
      <c r="R3320" s="103"/>
    </row>
    <row r="3321" spans="10:18">
      <c r="J3321" s="103"/>
      <c r="K3321" s="103"/>
      <c r="O3321" s="103"/>
      <c r="R3321" s="103"/>
    </row>
    <row r="3322" spans="10:18">
      <c r="K3322" s="103"/>
      <c r="O3322" s="103"/>
      <c r="R3322" s="103"/>
    </row>
    <row r="3323" spans="10:18">
      <c r="K3323" s="103"/>
      <c r="O3323" s="103"/>
      <c r="R3323" s="103"/>
    </row>
    <row r="3324" spans="10:18">
      <c r="K3324" s="103"/>
      <c r="O3324" s="103"/>
      <c r="R3324" s="103"/>
    </row>
    <row r="3325" spans="10:18">
      <c r="K3325" s="103"/>
      <c r="O3325" s="103"/>
      <c r="R3325" s="103"/>
    </row>
    <row r="3326" spans="10:18">
      <c r="K3326" s="103"/>
      <c r="O3326" s="103"/>
      <c r="R3326" s="103"/>
    </row>
    <row r="3327" spans="10:18">
      <c r="K3327" s="103"/>
      <c r="O3327" s="103"/>
      <c r="R3327" s="103"/>
    </row>
    <row r="3328" spans="10:18">
      <c r="K3328" s="103"/>
      <c r="O3328" s="103"/>
      <c r="R3328" s="103"/>
    </row>
    <row r="3329" spans="10:18">
      <c r="K3329" s="103"/>
      <c r="O3329" s="103"/>
      <c r="R3329" s="103"/>
    </row>
    <row r="3330" spans="10:18">
      <c r="J3330" s="103"/>
      <c r="K3330" s="103"/>
      <c r="O3330" s="103"/>
      <c r="R3330" s="103"/>
    </row>
    <row r="3331" spans="10:18">
      <c r="J3331" s="103"/>
      <c r="K3331" s="103"/>
      <c r="O3331" s="103"/>
      <c r="R3331" s="103"/>
    </row>
    <row r="3332" spans="10:18">
      <c r="J3332" s="103"/>
      <c r="K3332" s="103"/>
      <c r="O3332" s="103"/>
    </row>
    <row r="3333" spans="10:18">
      <c r="J3333" s="103"/>
      <c r="K3333" s="103"/>
      <c r="O3333" s="103"/>
    </row>
    <row r="3334" spans="10:18">
      <c r="J3334" s="103"/>
      <c r="K3334" s="103"/>
      <c r="O3334" s="103"/>
    </row>
    <row r="3335" spans="10:18">
      <c r="J3335" s="103"/>
      <c r="K3335" s="103"/>
      <c r="O3335" s="103"/>
    </row>
    <row r="3336" spans="10:18">
      <c r="J3336" s="103"/>
      <c r="K3336" s="103"/>
      <c r="O3336" s="103"/>
    </row>
    <row r="3337" spans="10:18">
      <c r="J3337" s="103"/>
      <c r="K3337" s="103"/>
      <c r="O3337" s="103"/>
    </row>
    <row r="3338" spans="10:18">
      <c r="J3338" s="103"/>
      <c r="K3338" s="103"/>
      <c r="O3338" s="103"/>
    </row>
    <row r="3339" spans="10:18">
      <c r="J3339" s="103"/>
      <c r="K3339" s="103"/>
      <c r="O3339" s="103"/>
    </row>
    <row r="3340" spans="10:18">
      <c r="J3340" s="103"/>
      <c r="K3340" s="103"/>
      <c r="O3340" s="103"/>
    </row>
    <row r="3341" spans="10:18">
      <c r="J3341" s="103"/>
      <c r="K3341" s="103"/>
      <c r="O3341" s="103"/>
    </row>
    <row r="3342" spans="10:18">
      <c r="J3342" s="103"/>
      <c r="K3342" s="103"/>
      <c r="O3342" s="103"/>
    </row>
    <row r="3343" spans="10:18">
      <c r="J3343" s="103"/>
      <c r="K3343" s="103"/>
      <c r="O3343" s="103"/>
    </row>
    <row r="3344" spans="10:18">
      <c r="J3344" s="103"/>
      <c r="K3344" s="103"/>
      <c r="O3344" s="103"/>
    </row>
    <row r="3345" spans="10:18">
      <c r="J3345" s="103"/>
      <c r="K3345" s="103"/>
      <c r="O3345" s="103"/>
    </row>
    <row r="3346" spans="10:18">
      <c r="J3346" s="103"/>
      <c r="K3346" s="103"/>
      <c r="O3346" s="103"/>
    </row>
    <row r="3347" spans="10:18">
      <c r="J3347" s="103"/>
      <c r="K3347" s="103"/>
      <c r="O3347" s="103"/>
    </row>
    <row r="3348" spans="10:18">
      <c r="J3348" s="103"/>
      <c r="O3348" s="103"/>
    </row>
    <row r="3349" spans="10:18">
      <c r="J3349" s="103"/>
      <c r="O3349" s="103"/>
    </row>
    <row r="3350" spans="10:18">
      <c r="J3350" s="103"/>
      <c r="K3350" s="103"/>
      <c r="O3350" s="103"/>
    </row>
    <row r="3351" spans="10:18">
      <c r="J3351" s="103"/>
      <c r="K3351" s="103"/>
      <c r="O3351" s="103"/>
    </row>
    <row r="3352" spans="10:18">
      <c r="J3352" s="103"/>
      <c r="K3352" s="103"/>
      <c r="O3352" s="103"/>
    </row>
    <row r="3353" spans="10:18">
      <c r="J3353" s="103"/>
      <c r="K3353" s="103"/>
      <c r="O3353" s="103"/>
    </row>
    <row r="3354" spans="10:18">
      <c r="K3354" s="103"/>
      <c r="O3354" s="103"/>
    </row>
    <row r="3355" spans="10:18">
      <c r="J3355" s="103"/>
      <c r="M3355" s="103"/>
      <c r="O3355" s="103"/>
    </row>
    <row r="3356" spans="10:18">
      <c r="J3356" s="103"/>
      <c r="M3356" s="103"/>
      <c r="O3356" s="103"/>
    </row>
    <row r="3357" spans="10:18">
      <c r="J3357" s="103"/>
      <c r="M3357" s="103"/>
      <c r="O3357" s="103"/>
    </row>
    <row r="3358" spans="10:18">
      <c r="J3358" s="103"/>
      <c r="M3358" s="103"/>
      <c r="O3358" s="103"/>
    </row>
    <row r="3359" spans="10:18">
      <c r="J3359" s="103"/>
      <c r="K3359" s="103"/>
      <c r="O3359" s="103"/>
      <c r="R3359" s="103"/>
    </row>
    <row r="3360" spans="10:18">
      <c r="J3360" s="103"/>
      <c r="K3360" s="103"/>
      <c r="O3360" s="103"/>
      <c r="R3360" s="103"/>
    </row>
    <row r="3361" spans="10:18">
      <c r="J3361" s="103"/>
      <c r="K3361" s="103"/>
      <c r="O3361" s="103"/>
      <c r="R3361" s="103"/>
    </row>
    <row r="3362" spans="10:18">
      <c r="J3362" s="103"/>
      <c r="K3362" s="103"/>
      <c r="O3362" s="103"/>
      <c r="R3362" s="103"/>
    </row>
    <row r="3363" spans="10:18">
      <c r="J3363" s="103"/>
      <c r="K3363" s="103"/>
      <c r="O3363" s="103"/>
      <c r="R3363" s="103"/>
    </row>
    <row r="3364" spans="10:18">
      <c r="J3364" s="103"/>
      <c r="K3364" s="103"/>
      <c r="O3364" s="103"/>
      <c r="R3364" s="103"/>
    </row>
    <row r="3365" spans="10:18">
      <c r="J3365" s="103"/>
      <c r="K3365" s="103"/>
      <c r="O3365" s="103"/>
      <c r="R3365" s="103"/>
    </row>
    <row r="3366" spans="10:18">
      <c r="J3366" s="103"/>
      <c r="K3366" s="103"/>
      <c r="O3366" s="103"/>
      <c r="R3366" s="103"/>
    </row>
    <row r="3367" spans="10:18">
      <c r="J3367" s="103"/>
      <c r="O3367" s="103"/>
      <c r="P3367" s="103"/>
      <c r="R3367" s="103"/>
    </row>
    <row r="3368" spans="10:18">
      <c r="J3368" s="103"/>
      <c r="O3368" s="103"/>
      <c r="P3368" s="103"/>
      <c r="R3368" s="103"/>
    </row>
    <row r="3369" spans="10:18">
      <c r="J3369" s="103"/>
      <c r="O3369" s="103"/>
      <c r="P3369" s="103"/>
      <c r="R3369" s="103"/>
    </row>
    <row r="3370" spans="10:18">
      <c r="J3370" s="103"/>
      <c r="O3370" s="103"/>
      <c r="P3370" s="103"/>
      <c r="R3370" s="103"/>
    </row>
    <row r="3371" spans="10:18">
      <c r="J3371" s="103"/>
      <c r="O3371" s="103"/>
      <c r="P3371" s="103"/>
    </row>
    <row r="3372" spans="10:18">
      <c r="J3372" s="103"/>
      <c r="O3372" s="103"/>
      <c r="P3372" s="103"/>
    </row>
    <row r="3373" spans="10:18">
      <c r="J3373" s="103"/>
      <c r="O3373" s="103"/>
      <c r="P3373" s="103"/>
    </row>
    <row r="3374" spans="10:18">
      <c r="J3374" s="103"/>
      <c r="O3374" s="103"/>
      <c r="P3374" s="103"/>
    </row>
    <row r="3375" spans="10:18">
      <c r="J3375" s="103"/>
      <c r="O3375" s="103"/>
      <c r="P3375" s="103"/>
    </row>
    <row r="3376" spans="10:18">
      <c r="J3376" s="103"/>
      <c r="O3376" s="103"/>
      <c r="P3376" s="103"/>
      <c r="Q3376" s="103"/>
    </row>
    <row r="3377" spans="10:17">
      <c r="J3377" s="103"/>
      <c r="O3377" s="103"/>
      <c r="P3377" s="103"/>
      <c r="Q3377" s="103"/>
    </row>
    <row r="3378" spans="10:17">
      <c r="J3378" s="103"/>
      <c r="O3378" s="103"/>
      <c r="P3378" s="103"/>
      <c r="Q3378" s="103"/>
    </row>
    <row r="3379" spans="10:17">
      <c r="K3379" s="103"/>
      <c r="O3379" s="103"/>
      <c r="P3379" s="103"/>
      <c r="Q3379" s="103"/>
    </row>
    <row r="3380" spans="10:17">
      <c r="K3380" s="103"/>
      <c r="O3380" s="103"/>
      <c r="P3380" s="103"/>
      <c r="Q3380" s="103"/>
    </row>
    <row r="3381" spans="10:17">
      <c r="K3381" s="103"/>
      <c r="O3381" s="103"/>
      <c r="P3381" s="103"/>
      <c r="Q3381" s="103"/>
    </row>
    <row r="3382" spans="10:17">
      <c r="K3382" s="103"/>
      <c r="O3382" s="103"/>
      <c r="P3382" s="103"/>
      <c r="Q3382" s="103"/>
    </row>
    <row r="3383" spans="10:17">
      <c r="K3383" s="103"/>
      <c r="O3383" s="103"/>
      <c r="P3383" s="103"/>
      <c r="Q3383" s="103"/>
    </row>
    <row r="3384" spans="10:17">
      <c r="K3384" s="103"/>
      <c r="O3384" s="103"/>
      <c r="P3384" s="103"/>
      <c r="Q3384" s="103"/>
    </row>
    <row r="3385" spans="10:17">
      <c r="K3385" s="103"/>
      <c r="O3385" s="103"/>
      <c r="P3385" s="103"/>
      <c r="Q3385" s="103"/>
    </row>
    <row r="3386" spans="10:17">
      <c r="K3386" s="103"/>
      <c r="O3386" s="103"/>
      <c r="P3386" s="103"/>
    </row>
    <row r="3387" spans="10:17">
      <c r="K3387" s="103"/>
      <c r="O3387" s="103"/>
      <c r="P3387" s="103"/>
    </row>
    <row r="3388" spans="10:17">
      <c r="J3388" s="103"/>
      <c r="O3388" s="103"/>
      <c r="P3388" s="103"/>
    </row>
    <row r="3389" spans="10:17">
      <c r="J3389" s="103"/>
      <c r="K3389" s="103"/>
      <c r="O3389" s="103"/>
      <c r="Q3389" s="103"/>
    </row>
    <row r="3390" spans="10:17">
      <c r="J3390" s="103"/>
      <c r="K3390" s="103"/>
      <c r="O3390" s="103"/>
      <c r="Q3390" s="103"/>
    </row>
    <row r="3391" spans="10:17">
      <c r="K3391" s="103"/>
      <c r="O3391" s="103"/>
      <c r="Q3391" s="103"/>
    </row>
    <row r="3392" spans="10:17">
      <c r="K3392" s="103"/>
      <c r="O3392" s="103"/>
      <c r="Q3392" s="103"/>
    </row>
    <row r="3393" spans="11:17">
      <c r="K3393" s="103"/>
      <c r="O3393" s="103"/>
      <c r="Q3393" s="103"/>
    </row>
    <row r="3394" spans="11:17">
      <c r="K3394" s="103"/>
      <c r="O3394" s="103"/>
      <c r="Q3394" s="103"/>
    </row>
    <row r="3395" spans="11:17">
      <c r="K3395" s="103"/>
      <c r="O3395" s="103"/>
      <c r="Q3395" s="103"/>
    </row>
    <row r="3396" spans="11:17">
      <c r="K3396" s="103"/>
      <c r="O3396" s="103"/>
      <c r="Q3396" s="103"/>
    </row>
    <row r="3397" spans="11:17">
      <c r="K3397" s="103"/>
      <c r="O3397" s="103"/>
      <c r="Q3397" s="103"/>
    </row>
    <row r="3398" spans="11:17">
      <c r="K3398" s="103"/>
      <c r="O3398" s="103"/>
      <c r="Q3398" s="103"/>
    </row>
    <row r="3399" spans="11:17">
      <c r="K3399" s="103"/>
      <c r="O3399" s="103"/>
      <c r="Q3399" s="103"/>
    </row>
    <row r="3400" spans="11:17">
      <c r="K3400" s="103"/>
      <c r="O3400" s="103"/>
    </row>
    <row r="3401" spans="11:17">
      <c r="K3401" s="103"/>
      <c r="O3401" s="103"/>
    </row>
    <row r="3402" spans="11:17">
      <c r="K3402" s="103"/>
      <c r="O3402" s="103"/>
    </row>
    <row r="3403" spans="11:17">
      <c r="K3403" s="103"/>
      <c r="O3403" s="103"/>
    </row>
    <row r="3404" spans="11:17">
      <c r="K3404" s="103"/>
      <c r="O3404" s="103"/>
    </row>
    <row r="3405" spans="11:17">
      <c r="K3405" s="103"/>
      <c r="O3405" s="103"/>
    </row>
    <row r="3406" spans="11:17">
      <c r="K3406" s="103"/>
      <c r="O3406" s="103"/>
    </row>
    <row r="3407" spans="11:17">
      <c r="K3407" s="103"/>
      <c r="O3407" s="103"/>
    </row>
    <row r="3408" spans="11:17">
      <c r="K3408" s="103"/>
      <c r="O3408" s="103"/>
    </row>
    <row r="3409" spans="10:15">
      <c r="K3409" s="103"/>
      <c r="O3409" s="103"/>
    </row>
    <row r="3410" spans="10:15">
      <c r="K3410" s="103"/>
      <c r="O3410" s="103"/>
    </row>
    <row r="3411" spans="10:15">
      <c r="K3411" s="103"/>
      <c r="O3411" s="103"/>
    </row>
    <row r="3412" spans="10:15">
      <c r="K3412" s="103"/>
      <c r="O3412" s="103"/>
    </row>
    <row r="3413" spans="10:15">
      <c r="K3413" s="103"/>
      <c r="O3413" s="103"/>
    </row>
    <row r="3414" spans="10:15">
      <c r="K3414" s="103"/>
      <c r="O3414" s="103"/>
    </row>
    <row r="3415" spans="10:15">
      <c r="K3415" s="103"/>
      <c r="O3415" s="103"/>
    </row>
    <row r="3416" spans="10:15">
      <c r="K3416" s="103"/>
      <c r="O3416" s="103"/>
    </row>
    <row r="3417" spans="10:15">
      <c r="K3417" s="103"/>
      <c r="O3417" s="103"/>
    </row>
    <row r="3418" spans="10:15">
      <c r="K3418" s="103"/>
      <c r="O3418" s="103"/>
    </row>
    <row r="3419" spans="10:15">
      <c r="K3419" s="103"/>
      <c r="O3419" s="103"/>
    </row>
    <row r="3420" spans="10:15">
      <c r="K3420" s="103"/>
      <c r="O3420" s="103"/>
    </row>
    <row r="3421" spans="10:15">
      <c r="K3421" s="103"/>
      <c r="O3421" s="103"/>
    </row>
    <row r="3422" spans="10:15">
      <c r="K3422" s="103"/>
      <c r="O3422" s="103"/>
    </row>
    <row r="3423" spans="10:15">
      <c r="K3423" s="103"/>
      <c r="O3423" s="103"/>
    </row>
    <row r="3424" spans="10:15">
      <c r="J3424" s="103"/>
      <c r="K3424" s="103"/>
      <c r="O3424" s="103"/>
    </row>
    <row r="3425" spans="10:16">
      <c r="J3425" s="103"/>
      <c r="K3425" s="103"/>
      <c r="O3425" s="103"/>
    </row>
    <row r="3426" spans="10:16">
      <c r="K3426" s="103"/>
      <c r="O3426" s="103"/>
    </row>
    <row r="3427" spans="10:16">
      <c r="K3427" s="103"/>
      <c r="O3427" s="103"/>
    </row>
    <row r="3428" spans="10:16">
      <c r="K3428" s="103"/>
      <c r="O3428" s="103"/>
    </row>
    <row r="3429" spans="10:16">
      <c r="K3429" s="103"/>
      <c r="O3429" s="103"/>
    </row>
    <row r="3430" spans="10:16">
      <c r="J3430" s="103"/>
      <c r="K3430" s="103"/>
      <c r="O3430" s="103"/>
    </row>
    <row r="3431" spans="10:16">
      <c r="J3431" s="103"/>
      <c r="K3431" s="103"/>
      <c r="O3431" s="103"/>
    </row>
    <row r="3432" spans="10:16">
      <c r="J3432" s="103"/>
      <c r="K3432" s="103"/>
      <c r="M3432" s="103"/>
      <c r="O3432" s="103"/>
    </row>
    <row r="3433" spans="10:16">
      <c r="J3433" s="103"/>
      <c r="K3433" s="103"/>
      <c r="O3433" s="103"/>
    </row>
    <row r="3434" spans="10:16">
      <c r="J3434" s="103"/>
      <c r="K3434" s="103"/>
      <c r="O3434" s="103"/>
    </row>
    <row r="3435" spans="10:16">
      <c r="J3435" s="103"/>
      <c r="K3435" s="103"/>
      <c r="O3435" s="103"/>
    </row>
    <row r="3436" spans="10:16">
      <c r="J3436" s="103"/>
      <c r="K3436" s="103"/>
      <c r="O3436" s="103"/>
    </row>
    <row r="3437" spans="10:16">
      <c r="J3437" s="103"/>
      <c r="K3437" s="103"/>
      <c r="O3437" s="103"/>
    </row>
    <row r="3438" spans="10:16">
      <c r="K3438" s="103"/>
      <c r="O3438" s="103"/>
      <c r="P3438" s="103"/>
    </row>
    <row r="3439" spans="10:16">
      <c r="K3439" s="103"/>
      <c r="O3439" s="103"/>
      <c r="P3439" s="103"/>
    </row>
    <row r="3440" spans="10:16">
      <c r="K3440" s="103"/>
      <c r="O3440" s="103"/>
      <c r="P3440" s="103"/>
    </row>
    <row r="3441" spans="10:17">
      <c r="J3441" s="103"/>
      <c r="K3441" s="103"/>
      <c r="O3441" s="103"/>
    </row>
    <row r="3442" spans="10:17">
      <c r="J3442" s="103"/>
      <c r="K3442" s="103"/>
      <c r="O3442" s="103"/>
    </row>
    <row r="3443" spans="10:17">
      <c r="J3443" s="103"/>
      <c r="K3443" s="103"/>
      <c r="O3443" s="103"/>
    </row>
    <row r="3444" spans="10:17">
      <c r="J3444" s="103"/>
      <c r="K3444" s="103"/>
      <c r="O3444" s="103"/>
    </row>
    <row r="3445" spans="10:17">
      <c r="J3445" s="103"/>
      <c r="K3445" s="103"/>
      <c r="O3445" s="103"/>
      <c r="P3445" s="103"/>
    </row>
    <row r="3446" spans="10:17">
      <c r="J3446" s="103"/>
      <c r="K3446" s="103"/>
      <c r="O3446" s="103"/>
      <c r="P3446" s="103"/>
    </row>
    <row r="3447" spans="10:17">
      <c r="J3447" s="103"/>
      <c r="K3447" s="103"/>
      <c r="O3447" s="103"/>
      <c r="P3447" s="103"/>
    </row>
    <row r="3448" spans="10:17">
      <c r="J3448" s="103"/>
      <c r="K3448" s="103"/>
      <c r="O3448" s="103"/>
      <c r="P3448" s="103"/>
    </row>
    <row r="3449" spans="10:17">
      <c r="J3449" s="103"/>
      <c r="K3449" s="103"/>
      <c r="O3449" s="103"/>
      <c r="P3449" s="103"/>
    </row>
    <row r="3450" spans="10:17">
      <c r="J3450" s="103"/>
      <c r="K3450" s="103"/>
      <c r="O3450" s="103"/>
      <c r="P3450" s="103"/>
    </row>
    <row r="3451" spans="10:17">
      <c r="J3451" s="103"/>
      <c r="K3451" s="103"/>
      <c r="O3451" s="103"/>
      <c r="Q3451" s="103"/>
    </row>
    <row r="3452" spans="10:17">
      <c r="J3452" s="103"/>
      <c r="K3452" s="103"/>
      <c r="O3452" s="103"/>
      <c r="Q3452" s="103"/>
    </row>
    <row r="3453" spans="10:17">
      <c r="K3453" s="103"/>
      <c r="O3453" s="103"/>
      <c r="P3453" s="103"/>
    </row>
    <row r="3454" spans="10:17">
      <c r="K3454" s="103"/>
      <c r="O3454" s="103"/>
    </row>
    <row r="3455" spans="10:17">
      <c r="K3455" s="103"/>
      <c r="O3455" s="103"/>
    </row>
    <row r="3456" spans="10:17">
      <c r="K3456" s="103"/>
      <c r="O3456" s="103"/>
    </row>
    <row r="3457" spans="11:15">
      <c r="K3457" s="103"/>
      <c r="O3457" s="103"/>
    </row>
    <row r="3458" spans="11:15">
      <c r="K3458" s="103"/>
      <c r="O3458" s="103"/>
    </row>
    <row r="3459" spans="11:15">
      <c r="K3459" s="103"/>
      <c r="O3459" s="103"/>
    </row>
    <row r="3460" spans="11:15">
      <c r="K3460" s="103"/>
      <c r="O3460" s="103"/>
    </row>
    <row r="3461" spans="11:15">
      <c r="K3461" s="103"/>
      <c r="O3461" s="103"/>
    </row>
    <row r="3462" spans="11:15">
      <c r="K3462" s="103"/>
      <c r="O3462" s="103"/>
    </row>
    <row r="3463" spans="11:15">
      <c r="K3463" s="103"/>
      <c r="O3463" s="103"/>
    </row>
    <row r="3464" spans="11:15">
      <c r="K3464" s="103"/>
      <c r="O3464" s="103"/>
    </row>
    <row r="3465" spans="11:15">
      <c r="K3465" s="103"/>
      <c r="O3465" s="103"/>
    </row>
    <row r="3466" spans="11:15">
      <c r="K3466" s="103"/>
      <c r="O3466" s="103"/>
    </row>
    <row r="3467" spans="11:15">
      <c r="K3467" s="103"/>
      <c r="O3467" s="103"/>
    </row>
    <row r="3468" spans="11:15">
      <c r="K3468" s="103"/>
      <c r="O3468" s="103"/>
    </row>
    <row r="3469" spans="11:15">
      <c r="K3469" s="103"/>
      <c r="O3469" s="103"/>
    </row>
    <row r="3470" spans="11:15">
      <c r="K3470" s="103"/>
      <c r="O3470" s="103"/>
    </row>
    <row r="3471" spans="11:15">
      <c r="K3471" s="103"/>
      <c r="O3471" s="103"/>
    </row>
    <row r="3472" spans="11:15">
      <c r="K3472" s="103"/>
      <c r="O3472" s="103"/>
    </row>
    <row r="3473" spans="10:15">
      <c r="K3473" s="103"/>
      <c r="O3473" s="103"/>
    </row>
    <row r="3474" spans="10:15">
      <c r="K3474" s="103"/>
      <c r="O3474" s="103"/>
    </row>
    <row r="3475" spans="10:15">
      <c r="K3475" s="103"/>
      <c r="O3475" s="103"/>
    </row>
    <row r="3476" spans="10:15">
      <c r="K3476" s="103"/>
      <c r="O3476" s="103"/>
    </row>
    <row r="3477" spans="10:15">
      <c r="K3477" s="103"/>
      <c r="O3477" s="103"/>
    </row>
    <row r="3478" spans="10:15">
      <c r="K3478" s="103"/>
      <c r="O3478" s="103"/>
    </row>
    <row r="3479" spans="10:15">
      <c r="K3479" s="103"/>
      <c r="O3479" s="103"/>
    </row>
    <row r="3480" spans="10:15">
      <c r="J3480" s="103"/>
      <c r="K3480" s="103"/>
      <c r="O3480" s="103"/>
    </row>
    <row r="3481" spans="10:15">
      <c r="J3481" s="103"/>
      <c r="K3481" s="103"/>
      <c r="O3481" s="103"/>
    </row>
    <row r="3482" spans="10:15">
      <c r="J3482" s="103"/>
      <c r="K3482" s="103"/>
      <c r="O3482" s="103"/>
    </row>
    <row r="3483" spans="10:15">
      <c r="J3483" s="103"/>
      <c r="K3483" s="103"/>
      <c r="O3483" s="103"/>
    </row>
    <row r="3484" spans="10:15">
      <c r="J3484" s="103"/>
      <c r="K3484" s="103"/>
      <c r="O3484" s="103"/>
    </row>
    <row r="3485" spans="10:15">
      <c r="J3485" s="103"/>
      <c r="K3485" s="103"/>
      <c r="O3485" s="103"/>
    </row>
    <row r="3486" spans="10:15">
      <c r="J3486" s="103"/>
      <c r="K3486" s="103"/>
      <c r="O3486" s="103"/>
    </row>
    <row r="3487" spans="10:15">
      <c r="J3487" s="103"/>
      <c r="K3487" s="103"/>
      <c r="O3487" s="103"/>
    </row>
    <row r="3488" spans="10:15">
      <c r="J3488" s="103"/>
      <c r="K3488" s="103"/>
      <c r="O3488" s="103"/>
    </row>
    <row r="3489" spans="10:17">
      <c r="J3489" s="103"/>
      <c r="K3489" s="103"/>
      <c r="O3489" s="103"/>
    </row>
    <row r="3490" spans="10:17">
      <c r="J3490" s="103"/>
      <c r="K3490" s="103"/>
      <c r="O3490" s="103"/>
    </row>
    <row r="3491" spans="10:17">
      <c r="J3491" s="103"/>
      <c r="K3491" s="103"/>
      <c r="O3491" s="103"/>
    </row>
    <row r="3492" spans="10:17">
      <c r="K3492" s="103"/>
      <c r="O3492" s="103"/>
      <c r="P3492" s="103"/>
    </row>
    <row r="3493" spans="10:17">
      <c r="K3493" s="103"/>
      <c r="O3493" s="103"/>
      <c r="P3493" s="103"/>
    </row>
    <row r="3494" spans="10:17">
      <c r="K3494" s="103"/>
      <c r="O3494" s="103"/>
      <c r="P3494" s="103"/>
    </row>
    <row r="3495" spans="10:17">
      <c r="K3495" s="103"/>
      <c r="O3495" s="103"/>
      <c r="P3495" s="103"/>
    </row>
    <row r="3496" spans="10:17">
      <c r="K3496" s="103"/>
      <c r="O3496" s="103"/>
      <c r="P3496" s="103"/>
    </row>
    <row r="3497" spans="10:17">
      <c r="K3497" s="103"/>
      <c r="O3497" s="103"/>
      <c r="P3497" s="103"/>
    </row>
    <row r="3498" spans="10:17">
      <c r="K3498" s="103"/>
      <c r="O3498" s="103"/>
      <c r="P3498" s="103"/>
    </row>
    <row r="3499" spans="10:17">
      <c r="J3499" s="103"/>
      <c r="K3499" s="103"/>
      <c r="O3499" s="103"/>
      <c r="Q3499" s="103"/>
    </row>
    <row r="3500" spans="10:17">
      <c r="K3500" s="103"/>
      <c r="O3500" s="103"/>
      <c r="Q3500" s="103"/>
    </row>
    <row r="3501" spans="10:17">
      <c r="J3501" s="103"/>
      <c r="K3501" s="103"/>
      <c r="O3501" s="103"/>
      <c r="Q3501" s="103"/>
    </row>
    <row r="3502" spans="10:17">
      <c r="J3502" s="103"/>
      <c r="K3502" s="103"/>
      <c r="O3502" s="103"/>
      <c r="Q3502" s="103"/>
    </row>
    <row r="3503" spans="10:17">
      <c r="J3503" s="103"/>
      <c r="K3503" s="103"/>
      <c r="O3503" s="103"/>
    </row>
    <row r="3504" spans="10:17">
      <c r="K3504" s="103"/>
      <c r="O3504" s="103"/>
    </row>
    <row r="3505" spans="10:18">
      <c r="J3505" s="103"/>
      <c r="K3505" s="103"/>
      <c r="O3505" s="103"/>
    </row>
    <row r="3506" spans="10:18">
      <c r="J3506" s="103"/>
      <c r="K3506" s="103"/>
      <c r="O3506" s="103"/>
    </row>
    <row r="3507" spans="10:18">
      <c r="J3507" s="103"/>
      <c r="K3507" s="103"/>
      <c r="O3507" s="103"/>
    </row>
    <row r="3508" spans="10:18">
      <c r="J3508" s="103"/>
      <c r="K3508" s="103"/>
      <c r="O3508" s="103"/>
    </row>
    <row r="3509" spans="10:18">
      <c r="J3509" s="103"/>
      <c r="K3509" s="103"/>
      <c r="O3509" s="103"/>
    </row>
    <row r="3510" spans="10:18">
      <c r="J3510" s="103"/>
      <c r="K3510" s="103"/>
      <c r="O3510" s="103"/>
    </row>
    <row r="3511" spans="10:18">
      <c r="K3511" s="103"/>
      <c r="O3511" s="103"/>
    </row>
    <row r="3512" spans="10:18">
      <c r="K3512" s="103"/>
      <c r="O3512" s="103"/>
    </row>
    <row r="3513" spans="10:18">
      <c r="J3513" s="103"/>
      <c r="K3513" s="103"/>
      <c r="O3513" s="103"/>
    </row>
    <row r="3514" spans="10:18">
      <c r="J3514" s="103"/>
      <c r="K3514" s="103"/>
      <c r="O3514" s="103"/>
    </row>
    <row r="3515" spans="10:18">
      <c r="J3515" s="103"/>
      <c r="K3515" s="103"/>
      <c r="O3515" s="103"/>
    </row>
    <row r="3516" spans="10:18">
      <c r="K3516" s="103"/>
      <c r="O3516" s="103"/>
      <c r="R3516" s="103"/>
    </row>
    <row r="3517" spans="10:18">
      <c r="K3517" s="103"/>
      <c r="O3517" s="103"/>
      <c r="R3517" s="103"/>
    </row>
    <row r="3518" spans="10:18">
      <c r="K3518" s="103"/>
      <c r="O3518" s="103"/>
      <c r="R3518" s="103"/>
    </row>
    <row r="3519" spans="10:18">
      <c r="K3519" s="103"/>
      <c r="O3519" s="103"/>
      <c r="R3519" s="103"/>
    </row>
    <row r="3520" spans="10:18">
      <c r="K3520" s="103"/>
      <c r="O3520" s="103"/>
      <c r="R3520" s="103"/>
    </row>
    <row r="3521" spans="10:18">
      <c r="K3521" s="103"/>
      <c r="O3521" s="103"/>
      <c r="R3521" s="103"/>
    </row>
    <row r="3522" spans="10:18">
      <c r="K3522" s="103"/>
      <c r="O3522" s="103"/>
      <c r="R3522" s="103"/>
    </row>
    <row r="3523" spans="10:18">
      <c r="K3523" s="103"/>
      <c r="O3523" s="103"/>
      <c r="R3523" s="103"/>
    </row>
    <row r="3524" spans="10:18">
      <c r="K3524" s="103"/>
      <c r="O3524" s="103"/>
      <c r="P3524" s="103"/>
    </row>
    <row r="3525" spans="10:18">
      <c r="K3525" s="103"/>
      <c r="O3525" s="103"/>
      <c r="P3525" s="103"/>
    </row>
    <row r="3526" spans="10:18">
      <c r="J3526" s="103"/>
      <c r="K3526" s="103"/>
      <c r="O3526" s="103"/>
      <c r="P3526" s="103"/>
    </row>
    <row r="3527" spans="10:18">
      <c r="J3527" s="103"/>
      <c r="K3527" s="103"/>
      <c r="O3527" s="103"/>
      <c r="P3527" s="103"/>
    </row>
    <row r="3528" spans="10:18">
      <c r="J3528" s="103"/>
      <c r="K3528" s="103"/>
      <c r="O3528" s="103"/>
      <c r="P3528" s="103"/>
    </row>
    <row r="3529" spans="10:18">
      <c r="J3529" s="103"/>
      <c r="K3529" s="103"/>
      <c r="O3529" s="103"/>
      <c r="P3529" s="103"/>
    </row>
    <row r="3530" spans="10:18">
      <c r="J3530" s="103"/>
      <c r="K3530" s="103"/>
      <c r="O3530" s="103"/>
      <c r="P3530" s="103"/>
    </row>
    <row r="3531" spans="10:18">
      <c r="J3531" s="103"/>
      <c r="K3531" s="103"/>
      <c r="O3531" s="103"/>
      <c r="P3531" s="103"/>
    </row>
    <row r="3532" spans="10:18">
      <c r="J3532" s="103"/>
      <c r="K3532" s="103"/>
      <c r="O3532" s="103"/>
      <c r="P3532" s="103"/>
    </row>
    <row r="3533" spans="10:18">
      <c r="J3533" s="103"/>
      <c r="K3533" s="103"/>
      <c r="O3533" s="103"/>
      <c r="P3533" s="103"/>
    </row>
    <row r="3534" spans="10:18">
      <c r="J3534" s="103"/>
      <c r="K3534" s="103"/>
      <c r="O3534" s="103"/>
      <c r="P3534" s="103"/>
    </row>
    <row r="3535" spans="10:18">
      <c r="J3535" s="103"/>
      <c r="K3535" s="103"/>
      <c r="O3535" s="103"/>
      <c r="P3535" s="103"/>
    </row>
    <row r="3536" spans="10:18">
      <c r="J3536" s="103"/>
      <c r="K3536" s="103"/>
      <c r="O3536" s="103"/>
      <c r="P3536" s="103"/>
    </row>
    <row r="3537" spans="10:16">
      <c r="J3537" s="103"/>
      <c r="K3537" s="103"/>
      <c r="O3537" s="103"/>
      <c r="P3537" s="103"/>
    </row>
    <row r="3538" spans="10:16">
      <c r="J3538" s="103"/>
      <c r="K3538" s="103"/>
      <c r="O3538" s="103"/>
      <c r="P3538" s="103"/>
    </row>
    <row r="3539" spans="10:16">
      <c r="J3539" s="103"/>
      <c r="K3539" s="103"/>
      <c r="O3539" s="103"/>
      <c r="P3539" s="103"/>
    </row>
    <row r="3540" spans="10:16">
      <c r="J3540" s="103"/>
      <c r="K3540" s="103"/>
      <c r="O3540" s="103"/>
      <c r="P3540" s="103"/>
    </row>
    <row r="3541" spans="10:16">
      <c r="J3541" s="103"/>
      <c r="K3541" s="103"/>
      <c r="O3541" s="103"/>
      <c r="P3541" s="103"/>
    </row>
    <row r="3542" spans="10:16">
      <c r="J3542" s="103"/>
      <c r="K3542" s="103"/>
      <c r="O3542" s="103"/>
      <c r="P3542" s="103"/>
    </row>
    <row r="3543" spans="10:16">
      <c r="J3543" s="103"/>
      <c r="K3543" s="103"/>
      <c r="O3543" s="103"/>
      <c r="P3543" s="103"/>
    </row>
    <row r="3544" spans="10:16">
      <c r="J3544" s="103"/>
      <c r="K3544" s="103"/>
      <c r="O3544" s="103"/>
      <c r="P3544" s="103"/>
    </row>
    <row r="3545" spans="10:16">
      <c r="J3545" s="103"/>
      <c r="K3545" s="103"/>
      <c r="O3545" s="103"/>
      <c r="P3545" s="103"/>
    </row>
    <row r="3546" spans="10:16">
      <c r="J3546" s="103"/>
      <c r="K3546" s="103"/>
      <c r="O3546" s="103"/>
      <c r="P3546" s="103"/>
    </row>
    <row r="3547" spans="10:16">
      <c r="J3547" s="103"/>
      <c r="K3547" s="103"/>
      <c r="O3547" s="103"/>
      <c r="P3547" s="103"/>
    </row>
    <row r="3548" spans="10:16">
      <c r="J3548" s="103"/>
      <c r="K3548" s="103"/>
      <c r="O3548" s="103"/>
      <c r="P3548" s="103"/>
    </row>
    <row r="3549" spans="10:16">
      <c r="J3549" s="103"/>
      <c r="K3549" s="103"/>
      <c r="O3549" s="103"/>
      <c r="P3549" s="103"/>
    </row>
    <row r="3550" spans="10:16">
      <c r="J3550" s="103"/>
      <c r="K3550" s="103"/>
      <c r="O3550" s="103"/>
      <c r="P3550" s="103"/>
    </row>
    <row r="3551" spans="10:16">
      <c r="J3551" s="103"/>
      <c r="K3551" s="103"/>
      <c r="O3551" s="103"/>
      <c r="P3551" s="103"/>
    </row>
    <row r="3552" spans="10:16">
      <c r="J3552" s="103"/>
      <c r="K3552" s="103"/>
      <c r="O3552" s="103"/>
      <c r="P3552" s="103"/>
    </row>
    <row r="3553" spans="10:18">
      <c r="J3553" s="103"/>
      <c r="K3553" s="103"/>
      <c r="O3553" s="103"/>
      <c r="P3553" s="103"/>
    </row>
    <row r="3554" spans="10:18">
      <c r="K3554" s="103"/>
      <c r="O3554" s="103"/>
      <c r="P3554" s="103"/>
    </row>
    <row r="3555" spans="10:18">
      <c r="K3555" s="103"/>
      <c r="O3555" s="103"/>
      <c r="P3555" s="103"/>
    </row>
    <row r="3556" spans="10:18">
      <c r="K3556" s="103"/>
      <c r="O3556" s="103"/>
      <c r="Q3556" s="103"/>
    </row>
    <row r="3557" spans="10:18">
      <c r="K3557" s="103"/>
      <c r="O3557" s="103"/>
      <c r="Q3557" s="103"/>
    </row>
    <row r="3558" spans="10:18">
      <c r="J3558" s="103"/>
      <c r="K3558" s="103"/>
      <c r="O3558" s="103"/>
      <c r="P3558" s="103"/>
    </row>
    <row r="3559" spans="10:18">
      <c r="J3559" s="103"/>
      <c r="K3559" s="103"/>
      <c r="O3559" s="103"/>
      <c r="P3559" s="103"/>
    </row>
    <row r="3560" spans="10:18">
      <c r="J3560" s="103"/>
      <c r="K3560" s="103"/>
      <c r="O3560" s="103"/>
      <c r="P3560" s="103"/>
    </row>
    <row r="3561" spans="10:18">
      <c r="J3561" s="103"/>
      <c r="K3561" s="103"/>
      <c r="O3561" s="103"/>
      <c r="P3561" s="103"/>
    </row>
    <row r="3562" spans="10:18">
      <c r="J3562" s="103"/>
      <c r="K3562" s="103"/>
      <c r="O3562" s="103"/>
      <c r="P3562" s="103"/>
    </row>
    <row r="3563" spans="10:18">
      <c r="J3563" s="103"/>
      <c r="K3563" s="103"/>
      <c r="O3563" s="103"/>
      <c r="P3563" s="103"/>
    </row>
    <row r="3564" spans="10:18">
      <c r="J3564" s="103"/>
      <c r="K3564" s="103"/>
      <c r="O3564" s="103"/>
      <c r="R3564" s="103"/>
    </row>
    <row r="3565" spans="10:18">
      <c r="K3565" s="103"/>
      <c r="O3565" s="103"/>
    </row>
    <row r="3566" spans="10:18">
      <c r="K3566" s="103"/>
      <c r="O3566" s="103"/>
    </row>
    <row r="3567" spans="10:18">
      <c r="K3567" s="103"/>
      <c r="N3567" s="103"/>
      <c r="O3567" s="103"/>
    </row>
    <row r="3568" spans="10:18">
      <c r="K3568" s="103"/>
      <c r="N3568" s="103"/>
      <c r="O3568" s="103"/>
    </row>
    <row r="3569" spans="10:17">
      <c r="K3569" s="103"/>
      <c r="O3569" s="103"/>
      <c r="P3569" s="103"/>
    </row>
    <row r="3570" spans="10:17">
      <c r="K3570" s="103"/>
      <c r="O3570" s="103"/>
      <c r="P3570" s="103"/>
    </row>
    <row r="3571" spans="10:17">
      <c r="J3571" s="103"/>
      <c r="K3571" s="103"/>
      <c r="O3571" s="103"/>
      <c r="P3571" s="103"/>
    </row>
    <row r="3572" spans="10:17">
      <c r="J3572" s="103"/>
      <c r="K3572" s="103"/>
      <c r="O3572" s="103"/>
      <c r="P3572" s="103"/>
    </row>
    <row r="3573" spans="10:17">
      <c r="J3573" s="103"/>
      <c r="K3573" s="103"/>
      <c r="O3573" s="103"/>
      <c r="P3573" s="103"/>
    </row>
    <row r="3574" spans="10:17">
      <c r="J3574" s="103"/>
      <c r="K3574" s="103"/>
      <c r="O3574" s="103"/>
      <c r="P3574" s="103"/>
    </row>
    <row r="3575" spans="10:17">
      <c r="J3575" s="103"/>
      <c r="K3575" s="103"/>
      <c r="O3575" s="103"/>
      <c r="P3575" s="103"/>
    </row>
    <row r="3576" spans="10:17">
      <c r="J3576" s="103"/>
      <c r="K3576" s="103"/>
      <c r="O3576" s="103"/>
      <c r="P3576" s="103"/>
    </row>
    <row r="3577" spans="10:17">
      <c r="J3577" s="103"/>
      <c r="K3577" s="103"/>
      <c r="O3577" s="103"/>
      <c r="Q3577" s="103"/>
    </row>
    <row r="3578" spans="10:17">
      <c r="J3578" s="103"/>
      <c r="K3578" s="103"/>
      <c r="O3578" s="103"/>
      <c r="Q3578" s="103"/>
    </row>
    <row r="3579" spans="10:17">
      <c r="J3579" s="103"/>
      <c r="K3579" s="103"/>
      <c r="O3579" s="103"/>
    </row>
    <row r="3580" spans="10:17">
      <c r="J3580" s="103"/>
      <c r="K3580" s="103"/>
      <c r="O3580" s="103"/>
    </row>
    <row r="3581" spans="10:17">
      <c r="J3581" s="103"/>
      <c r="K3581" s="103"/>
      <c r="O3581" s="103"/>
    </row>
    <row r="3582" spans="10:17">
      <c r="K3582" s="103"/>
      <c r="O3582" s="103"/>
    </row>
    <row r="3583" spans="10:17">
      <c r="K3583" s="103"/>
      <c r="O3583" s="103"/>
    </row>
    <row r="3584" spans="10:17">
      <c r="K3584" s="103"/>
      <c r="O3584" s="103"/>
    </row>
    <row r="3585" spans="10:17">
      <c r="K3585" s="103"/>
      <c r="O3585" s="103"/>
    </row>
    <row r="3586" spans="10:17">
      <c r="K3586" s="103"/>
      <c r="O3586" s="103"/>
      <c r="P3586" s="103"/>
    </row>
    <row r="3587" spans="10:17">
      <c r="K3587" s="103"/>
      <c r="O3587" s="103"/>
      <c r="P3587" s="103"/>
    </row>
    <row r="3588" spans="10:17">
      <c r="K3588" s="103"/>
      <c r="O3588" s="103"/>
      <c r="P3588" s="103"/>
    </row>
    <row r="3589" spans="10:17">
      <c r="K3589" s="103"/>
      <c r="O3589" s="103"/>
      <c r="P3589" s="103"/>
    </row>
    <row r="3590" spans="10:17">
      <c r="K3590" s="103"/>
      <c r="O3590" s="103"/>
      <c r="P3590" s="103"/>
    </row>
    <row r="3591" spans="10:17">
      <c r="K3591" s="103"/>
      <c r="O3591" s="103"/>
      <c r="P3591" s="103"/>
    </row>
    <row r="3592" spans="10:17">
      <c r="K3592" s="103"/>
      <c r="O3592" s="103"/>
      <c r="P3592" s="103"/>
    </row>
    <row r="3593" spans="10:17">
      <c r="K3593" s="103"/>
      <c r="O3593" s="103"/>
      <c r="P3593" s="103"/>
    </row>
    <row r="3594" spans="10:17">
      <c r="K3594" s="103"/>
      <c r="O3594" s="103"/>
      <c r="Q3594" s="103"/>
    </row>
    <row r="3595" spans="10:17">
      <c r="K3595" s="103"/>
      <c r="O3595" s="103"/>
      <c r="Q3595" s="103"/>
    </row>
    <row r="3596" spans="10:17">
      <c r="J3596" s="103"/>
      <c r="O3596" s="103"/>
      <c r="Q3596" s="103"/>
    </row>
    <row r="3597" spans="10:17">
      <c r="J3597" s="103"/>
      <c r="K3597" s="103"/>
      <c r="O3597" s="103"/>
      <c r="Q3597" s="103"/>
    </row>
    <row r="3598" spans="10:17">
      <c r="K3598" s="103"/>
      <c r="O3598" s="103"/>
    </row>
    <row r="3599" spans="10:17">
      <c r="K3599" s="103"/>
      <c r="O3599" s="103"/>
    </row>
    <row r="3600" spans="10:17">
      <c r="K3600" s="103"/>
      <c r="O3600" s="103"/>
    </row>
    <row r="3601" spans="10:15">
      <c r="K3601" s="103"/>
      <c r="O3601" s="103"/>
    </row>
    <row r="3602" spans="10:15">
      <c r="K3602" s="103"/>
      <c r="O3602" s="103"/>
    </row>
    <row r="3603" spans="10:15">
      <c r="K3603" s="103"/>
      <c r="O3603" s="103"/>
    </row>
    <row r="3604" spans="10:15">
      <c r="K3604" s="103"/>
      <c r="O3604" s="103"/>
    </row>
    <row r="3605" spans="10:15">
      <c r="K3605" s="103"/>
      <c r="O3605" s="103"/>
    </row>
    <row r="3606" spans="10:15">
      <c r="J3606" s="103"/>
      <c r="K3606" s="103"/>
      <c r="O3606" s="103"/>
    </row>
    <row r="3607" spans="10:15">
      <c r="J3607" s="103"/>
      <c r="K3607" s="103"/>
      <c r="O3607" s="103"/>
    </row>
    <row r="3608" spans="10:15">
      <c r="J3608" s="103"/>
      <c r="K3608" s="103"/>
      <c r="O3608" s="103"/>
    </row>
    <row r="3609" spans="10:15">
      <c r="J3609" s="103"/>
      <c r="K3609" s="103"/>
      <c r="O3609" s="103"/>
    </row>
    <row r="3610" spans="10:15">
      <c r="K3610" s="103"/>
      <c r="O3610" s="103"/>
    </row>
    <row r="3611" spans="10:15">
      <c r="K3611" s="103"/>
      <c r="O3611" s="103"/>
    </row>
    <row r="3612" spans="10:15">
      <c r="K3612" s="103"/>
      <c r="O3612" s="103"/>
    </row>
    <row r="3613" spans="10:15">
      <c r="J3613" s="103"/>
      <c r="K3613" s="103"/>
      <c r="O3613" s="103"/>
    </row>
    <row r="3614" spans="10:15">
      <c r="J3614" s="103"/>
      <c r="K3614" s="103"/>
      <c r="O3614" s="103"/>
    </row>
    <row r="3615" spans="10:15">
      <c r="J3615" s="103"/>
      <c r="K3615" s="103"/>
      <c r="O3615" s="103"/>
    </row>
    <row r="3616" spans="10:15">
      <c r="J3616" s="103"/>
      <c r="K3616" s="103"/>
      <c r="O3616" s="103"/>
    </row>
    <row r="3617" spans="10:16">
      <c r="J3617" s="103"/>
      <c r="K3617" s="103"/>
      <c r="O3617" s="103"/>
    </row>
    <row r="3618" spans="10:16">
      <c r="J3618" s="103"/>
      <c r="K3618" s="103"/>
      <c r="O3618" s="103"/>
    </row>
    <row r="3619" spans="10:16">
      <c r="J3619" s="103"/>
      <c r="K3619" s="103"/>
      <c r="O3619" s="103"/>
    </row>
    <row r="3620" spans="10:16">
      <c r="J3620" s="103"/>
      <c r="K3620" s="103"/>
      <c r="O3620" s="103"/>
    </row>
    <row r="3621" spans="10:16">
      <c r="J3621" s="103"/>
      <c r="K3621" s="103"/>
      <c r="O3621" s="103"/>
    </row>
    <row r="3622" spans="10:16">
      <c r="J3622" s="103"/>
      <c r="K3622" s="103"/>
      <c r="O3622" s="103"/>
    </row>
    <row r="3623" spans="10:16">
      <c r="J3623" s="103"/>
      <c r="K3623" s="103"/>
      <c r="O3623" s="103"/>
    </row>
    <row r="3624" spans="10:16">
      <c r="J3624" s="103"/>
      <c r="K3624" s="103"/>
      <c r="O3624" s="103"/>
    </row>
    <row r="3625" spans="10:16">
      <c r="J3625" s="103"/>
      <c r="K3625" s="103"/>
      <c r="O3625" s="103"/>
    </row>
    <row r="3626" spans="10:16">
      <c r="J3626" s="103"/>
      <c r="K3626" s="103"/>
      <c r="O3626" s="103"/>
    </row>
    <row r="3627" spans="10:16">
      <c r="J3627" s="103"/>
      <c r="K3627" s="103"/>
      <c r="O3627" s="103"/>
    </row>
    <row r="3628" spans="10:16">
      <c r="K3628" s="103"/>
      <c r="O3628" s="103"/>
    </row>
    <row r="3629" spans="10:16">
      <c r="K3629" s="103"/>
      <c r="O3629" s="103"/>
    </row>
    <row r="3630" spans="10:16">
      <c r="J3630" s="103"/>
      <c r="K3630" s="103"/>
      <c r="O3630" s="103"/>
      <c r="P3630" s="103"/>
    </row>
    <row r="3631" spans="10:16">
      <c r="J3631" s="103"/>
      <c r="K3631" s="103"/>
      <c r="O3631" s="103"/>
      <c r="P3631" s="103"/>
    </row>
    <row r="3632" spans="10:16">
      <c r="K3632" s="103"/>
      <c r="O3632" s="103"/>
      <c r="P3632" s="103"/>
    </row>
    <row r="3633" spans="10:17">
      <c r="K3633" s="103"/>
      <c r="O3633" s="103"/>
      <c r="P3633" s="103"/>
    </row>
    <row r="3634" spans="10:17">
      <c r="J3634" s="103"/>
      <c r="K3634" s="103"/>
      <c r="O3634" s="103"/>
      <c r="P3634" s="103"/>
    </row>
    <row r="3635" spans="10:17">
      <c r="J3635" s="103"/>
      <c r="K3635" s="103"/>
      <c r="O3635" s="103"/>
      <c r="P3635" s="103"/>
    </row>
    <row r="3636" spans="10:17">
      <c r="J3636" s="103"/>
      <c r="K3636" s="103"/>
      <c r="O3636" s="103"/>
      <c r="P3636" s="103"/>
    </row>
    <row r="3637" spans="10:17">
      <c r="J3637" s="103"/>
      <c r="K3637" s="103"/>
      <c r="O3637" s="103"/>
      <c r="Q3637" s="103"/>
    </row>
    <row r="3638" spans="10:17">
      <c r="J3638" s="103"/>
      <c r="K3638" s="103"/>
      <c r="O3638" s="103"/>
      <c r="Q3638" s="103"/>
    </row>
    <row r="3639" spans="10:17">
      <c r="J3639" s="103"/>
      <c r="K3639" s="103"/>
      <c r="O3639" s="103"/>
      <c r="Q3639" s="103"/>
    </row>
    <row r="3640" spans="10:17">
      <c r="K3640" s="103"/>
      <c r="O3640" s="103"/>
      <c r="Q3640" s="103"/>
    </row>
    <row r="3641" spans="10:17">
      <c r="J3641" s="103"/>
      <c r="K3641" s="103"/>
      <c r="O3641" s="103"/>
      <c r="P3641" s="103"/>
    </row>
    <row r="3642" spans="10:17">
      <c r="J3642" s="103"/>
      <c r="K3642" s="103"/>
      <c r="O3642" s="103"/>
      <c r="P3642" s="103"/>
    </row>
    <row r="3643" spans="10:17">
      <c r="J3643" s="103"/>
      <c r="K3643" s="103"/>
      <c r="M3643" s="103"/>
      <c r="O3643" s="103"/>
    </row>
    <row r="3644" spans="10:17">
      <c r="J3644" s="103"/>
      <c r="K3644" s="103"/>
      <c r="O3644" s="103"/>
    </row>
    <row r="3645" spans="10:17">
      <c r="K3645" s="103"/>
      <c r="O3645" s="103"/>
    </row>
    <row r="3646" spans="10:17">
      <c r="K3646" s="103"/>
      <c r="O3646" s="103"/>
    </row>
    <row r="3647" spans="10:17">
      <c r="J3647" s="103"/>
      <c r="K3647" s="103"/>
      <c r="O3647" s="103"/>
    </row>
    <row r="3648" spans="10:17">
      <c r="J3648" s="103"/>
      <c r="K3648" s="103"/>
      <c r="O3648" s="103"/>
    </row>
    <row r="3649" spans="10:18">
      <c r="J3649" s="103"/>
      <c r="K3649" s="103"/>
      <c r="O3649" s="103"/>
    </row>
    <row r="3650" spans="10:18">
      <c r="K3650" s="103"/>
      <c r="O3650" s="103"/>
    </row>
    <row r="3651" spans="10:18">
      <c r="K3651" s="103"/>
      <c r="O3651" s="103"/>
      <c r="P3651" s="103"/>
    </row>
    <row r="3652" spans="10:18">
      <c r="K3652" s="103"/>
      <c r="O3652" s="103"/>
      <c r="P3652" s="103"/>
    </row>
    <row r="3653" spans="10:18">
      <c r="K3653" s="103"/>
      <c r="O3653" s="103"/>
      <c r="Q3653" s="103"/>
    </row>
    <row r="3654" spans="10:18">
      <c r="K3654" s="103"/>
      <c r="O3654" s="103"/>
      <c r="Q3654" s="103"/>
    </row>
    <row r="3655" spans="10:18">
      <c r="K3655" s="103"/>
      <c r="O3655" s="103"/>
      <c r="R3655" s="103"/>
    </row>
    <row r="3656" spans="10:18">
      <c r="K3656" s="103"/>
      <c r="O3656" s="103"/>
      <c r="R3656" s="103"/>
    </row>
    <row r="3657" spans="10:18">
      <c r="K3657" s="103"/>
      <c r="O3657" s="103"/>
      <c r="R3657" s="103"/>
    </row>
    <row r="3658" spans="10:18">
      <c r="K3658" s="103"/>
      <c r="O3658" s="103"/>
      <c r="R3658" s="103"/>
    </row>
    <row r="3659" spans="10:18">
      <c r="K3659" s="103"/>
      <c r="O3659" s="103"/>
      <c r="R3659" s="103"/>
    </row>
    <row r="3660" spans="10:18">
      <c r="K3660" s="103"/>
      <c r="O3660" s="103"/>
      <c r="R3660" s="103"/>
    </row>
    <row r="3661" spans="10:18">
      <c r="K3661" s="103"/>
      <c r="O3661" s="103"/>
      <c r="R3661" s="103"/>
    </row>
    <row r="3662" spans="10:18">
      <c r="K3662" s="103"/>
      <c r="O3662" s="103"/>
      <c r="R3662" s="103"/>
    </row>
    <row r="3663" spans="10:18">
      <c r="K3663" s="103"/>
      <c r="O3663" s="103"/>
      <c r="R3663" s="103"/>
    </row>
    <row r="3664" spans="10:18">
      <c r="K3664" s="103"/>
      <c r="O3664" s="103"/>
      <c r="R3664" s="103"/>
    </row>
    <row r="3665" spans="11:18">
      <c r="K3665" s="103"/>
      <c r="O3665" s="103"/>
      <c r="R3665" s="103"/>
    </row>
    <row r="3666" spans="11:18">
      <c r="K3666" s="103"/>
      <c r="O3666" s="103"/>
    </row>
    <row r="3667" spans="11:18">
      <c r="K3667" s="103"/>
      <c r="O3667" s="103"/>
    </row>
    <row r="3668" spans="11:18">
      <c r="K3668" s="103"/>
      <c r="O3668" s="103"/>
    </row>
    <row r="3669" spans="11:18">
      <c r="K3669" s="103"/>
      <c r="O3669" s="103"/>
    </row>
    <row r="3670" spans="11:18">
      <c r="K3670" s="103"/>
      <c r="O3670" s="103"/>
    </row>
    <row r="3671" spans="11:18">
      <c r="K3671" s="103"/>
      <c r="O3671" s="103"/>
    </row>
    <row r="3672" spans="11:18">
      <c r="K3672" s="103"/>
      <c r="O3672" s="103"/>
    </row>
    <row r="3673" spans="11:18">
      <c r="K3673" s="103"/>
      <c r="O3673" s="103"/>
    </row>
    <row r="3674" spans="11:18">
      <c r="K3674" s="103"/>
      <c r="O3674" s="103"/>
    </row>
    <row r="3675" spans="11:18">
      <c r="K3675" s="103"/>
      <c r="O3675" s="103"/>
    </row>
    <row r="3676" spans="11:18">
      <c r="K3676" s="103"/>
      <c r="O3676" s="103"/>
    </row>
    <row r="3677" spans="11:18">
      <c r="K3677" s="103"/>
      <c r="O3677" s="103"/>
    </row>
    <row r="3678" spans="11:18">
      <c r="K3678" s="103"/>
      <c r="O3678" s="103"/>
    </row>
    <row r="3679" spans="11:18">
      <c r="K3679" s="103"/>
      <c r="O3679" s="103"/>
    </row>
    <row r="3680" spans="11:18">
      <c r="K3680" s="103"/>
      <c r="O3680" s="103"/>
    </row>
    <row r="3681" spans="10:15">
      <c r="J3681" s="103"/>
      <c r="K3681" s="103"/>
      <c r="O3681" s="103"/>
    </row>
    <row r="3682" spans="10:15">
      <c r="J3682" s="103"/>
      <c r="K3682" s="103"/>
      <c r="O3682" s="103"/>
    </row>
    <row r="3683" spans="10:15">
      <c r="J3683" s="103"/>
      <c r="K3683" s="103"/>
      <c r="O3683" s="103"/>
    </row>
    <row r="3684" spans="10:15">
      <c r="J3684" s="103"/>
      <c r="K3684" s="103"/>
      <c r="O3684" s="103"/>
    </row>
    <row r="3685" spans="10:15">
      <c r="K3685" s="103"/>
      <c r="O3685" s="103"/>
    </row>
    <row r="3686" spans="10:15">
      <c r="K3686" s="103"/>
      <c r="O3686" s="103"/>
    </row>
    <row r="3687" spans="10:15">
      <c r="K3687" s="103"/>
      <c r="O3687" s="103"/>
    </row>
    <row r="3688" spans="10:15">
      <c r="K3688" s="103"/>
      <c r="O3688" s="103"/>
    </row>
    <row r="3689" spans="10:15">
      <c r="K3689" s="103"/>
      <c r="O3689" s="103"/>
    </row>
    <row r="3690" spans="10:15">
      <c r="K3690" s="103"/>
      <c r="O3690" s="103"/>
    </row>
    <row r="3691" spans="10:15">
      <c r="K3691" s="103"/>
      <c r="O3691" s="103"/>
    </row>
    <row r="3692" spans="10:15">
      <c r="K3692" s="103"/>
      <c r="O3692" s="103"/>
    </row>
    <row r="3693" spans="10:15">
      <c r="K3693" s="103"/>
      <c r="O3693" s="103"/>
    </row>
    <row r="3694" spans="10:15">
      <c r="K3694" s="103"/>
      <c r="O3694" s="103"/>
    </row>
    <row r="3695" spans="10:15">
      <c r="K3695" s="103"/>
      <c r="O3695" s="103"/>
    </row>
    <row r="3696" spans="10:15">
      <c r="K3696" s="103"/>
      <c r="O3696" s="103"/>
    </row>
    <row r="3697" spans="10:15">
      <c r="K3697" s="103"/>
      <c r="O3697" s="103"/>
    </row>
    <row r="3698" spans="10:15">
      <c r="K3698" s="103"/>
      <c r="O3698" s="103"/>
    </row>
    <row r="3699" spans="10:15">
      <c r="K3699" s="103"/>
      <c r="O3699" s="103"/>
    </row>
    <row r="3700" spans="10:15">
      <c r="K3700" s="103"/>
      <c r="O3700" s="103"/>
    </row>
    <row r="3701" spans="10:15">
      <c r="K3701" s="103"/>
      <c r="O3701" s="103"/>
    </row>
    <row r="3702" spans="10:15">
      <c r="K3702" s="103"/>
      <c r="O3702" s="103"/>
    </row>
    <row r="3703" spans="10:15">
      <c r="K3703" s="103"/>
      <c r="O3703" s="103"/>
    </row>
    <row r="3704" spans="10:15">
      <c r="K3704" s="103"/>
      <c r="O3704" s="103"/>
    </row>
    <row r="3705" spans="10:15">
      <c r="K3705" s="103"/>
      <c r="O3705" s="103"/>
    </row>
    <row r="3706" spans="10:15">
      <c r="J3706" s="103"/>
      <c r="K3706" s="103"/>
      <c r="O3706" s="103"/>
    </row>
    <row r="3707" spans="10:15">
      <c r="J3707" s="103"/>
      <c r="K3707" s="103"/>
      <c r="O3707" s="103"/>
    </row>
    <row r="3708" spans="10:15">
      <c r="J3708" s="103"/>
      <c r="K3708" s="103"/>
      <c r="M3708" s="103"/>
      <c r="O3708" s="103"/>
    </row>
    <row r="3709" spans="10:15">
      <c r="K3709" s="103"/>
      <c r="O3709" s="103"/>
    </row>
    <row r="3710" spans="10:15">
      <c r="K3710" s="103"/>
      <c r="O3710" s="103"/>
    </row>
    <row r="3711" spans="10:15">
      <c r="J3711" s="103"/>
      <c r="K3711" s="103"/>
      <c r="O3711" s="103"/>
    </row>
    <row r="3712" spans="10:15">
      <c r="J3712" s="103"/>
      <c r="K3712" s="103"/>
      <c r="O3712" s="103"/>
    </row>
    <row r="3713" spans="10:17">
      <c r="K3713" s="103"/>
      <c r="O3713" s="103"/>
    </row>
    <row r="3714" spans="10:17">
      <c r="K3714" s="103"/>
      <c r="O3714" s="103"/>
    </row>
    <row r="3715" spans="10:17">
      <c r="K3715" s="103"/>
      <c r="O3715" s="103"/>
    </row>
    <row r="3716" spans="10:17">
      <c r="K3716" s="103"/>
      <c r="O3716" s="103"/>
    </row>
    <row r="3717" spans="10:17">
      <c r="J3717" s="103"/>
      <c r="K3717" s="103"/>
      <c r="O3717" s="103"/>
    </row>
    <row r="3718" spans="10:17">
      <c r="J3718" s="103"/>
      <c r="K3718" s="103"/>
      <c r="O3718" s="103"/>
    </row>
    <row r="3719" spans="10:17">
      <c r="J3719" s="103"/>
      <c r="K3719" s="103"/>
      <c r="O3719" s="103"/>
      <c r="P3719" s="103"/>
    </row>
    <row r="3720" spans="10:17">
      <c r="J3720" s="103"/>
      <c r="K3720" s="103"/>
      <c r="O3720" s="103"/>
      <c r="P3720" s="103"/>
    </row>
    <row r="3721" spans="10:17">
      <c r="K3721" s="103"/>
      <c r="O3721" s="103"/>
    </row>
    <row r="3722" spans="10:17">
      <c r="K3722" s="103"/>
      <c r="O3722" s="103"/>
    </row>
    <row r="3723" spans="10:17">
      <c r="K3723" s="103"/>
      <c r="O3723" s="103"/>
    </row>
    <row r="3724" spans="10:17">
      <c r="K3724" s="103"/>
      <c r="O3724" s="103"/>
    </row>
    <row r="3725" spans="10:17">
      <c r="J3725" s="103"/>
      <c r="K3725" s="103"/>
      <c r="O3725" s="103"/>
    </row>
    <row r="3726" spans="10:17">
      <c r="J3726" s="103"/>
      <c r="K3726" s="103"/>
      <c r="O3726" s="103"/>
    </row>
    <row r="3727" spans="10:17">
      <c r="J3727" s="103"/>
      <c r="K3727" s="103"/>
      <c r="O3727" s="103"/>
    </row>
    <row r="3728" spans="10:17">
      <c r="J3728" s="103"/>
      <c r="K3728" s="103"/>
      <c r="O3728" s="103"/>
      <c r="Q3728" s="103"/>
    </row>
    <row r="3729" spans="10:17">
      <c r="J3729" s="103"/>
      <c r="K3729" s="103"/>
      <c r="O3729" s="103"/>
      <c r="Q3729" s="103"/>
    </row>
    <row r="3730" spans="10:17">
      <c r="J3730" s="103"/>
      <c r="K3730" s="103"/>
      <c r="O3730" s="103"/>
      <c r="Q3730" s="103"/>
    </row>
    <row r="3731" spans="10:17">
      <c r="J3731" s="103"/>
      <c r="K3731" s="103"/>
      <c r="O3731" s="103"/>
      <c r="Q3731" s="103"/>
    </row>
    <row r="3732" spans="10:17">
      <c r="J3732" s="103"/>
      <c r="K3732" s="103"/>
      <c r="O3732" s="103"/>
      <c r="P3732" s="103"/>
    </row>
    <row r="3733" spans="10:17">
      <c r="J3733" s="103"/>
      <c r="K3733" s="103"/>
      <c r="O3733" s="103"/>
    </row>
    <row r="3734" spans="10:17">
      <c r="J3734" s="103"/>
      <c r="K3734" s="103"/>
      <c r="O3734" s="103"/>
    </row>
    <row r="3735" spans="10:17">
      <c r="J3735" s="103"/>
      <c r="K3735" s="103"/>
      <c r="O3735" s="103"/>
    </row>
    <row r="3736" spans="10:17">
      <c r="J3736" s="103"/>
      <c r="K3736" s="103"/>
      <c r="O3736" s="103"/>
    </row>
    <row r="3737" spans="10:17">
      <c r="J3737" s="103"/>
      <c r="K3737" s="103"/>
      <c r="O3737" s="103"/>
    </row>
    <row r="3738" spans="10:17">
      <c r="J3738" s="103"/>
      <c r="K3738" s="103"/>
      <c r="O3738" s="103"/>
    </row>
    <row r="3739" spans="10:17">
      <c r="J3739" s="103"/>
      <c r="K3739" s="103"/>
      <c r="O3739" s="103"/>
    </row>
    <row r="3740" spans="10:17">
      <c r="J3740" s="103"/>
      <c r="K3740" s="103"/>
      <c r="O3740" s="103"/>
    </row>
    <row r="3741" spans="10:17">
      <c r="J3741" s="103"/>
      <c r="K3741" s="103"/>
      <c r="O3741" s="103"/>
    </row>
    <row r="3742" spans="10:17">
      <c r="J3742" s="103"/>
      <c r="K3742" s="103"/>
      <c r="O3742" s="103"/>
    </row>
    <row r="3743" spans="10:17">
      <c r="J3743" s="103"/>
      <c r="K3743" s="103"/>
      <c r="O3743" s="103"/>
    </row>
    <row r="3744" spans="10:17">
      <c r="J3744" s="103"/>
      <c r="K3744" s="103"/>
      <c r="O3744" s="103"/>
    </row>
    <row r="3745" spans="10:15">
      <c r="J3745" s="103"/>
      <c r="K3745" s="103"/>
      <c r="O3745" s="103"/>
    </row>
    <row r="3746" spans="10:15">
      <c r="J3746" s="103"/>
      <c r="K3746" s="103"/>
      <c r="O3746" s="103"/>
    </row>
    <row r="3747" spans="10:15">
      <c r="J3747" s="103"/>
      <c r="K3747" s="103"/>
      <c r="O3747" s="103"/>
    </row>
    <row r="3748" spans="10:15">
      <c r="J3748" s="103"/>
      <c r="K3748" s="103"/>
      <c r="O3748" s="103"/>
    </row>
    <row r="3749" spans="10:15">
      <c r="J3749" s="103"/>
      <c r="K3749" s="103"/>
      <c r="O3749" s="103"/>
    </row>
    <row r="3750" spans="10:15">
      <c r="J3750" s="103"/>
      <c r="K3750" s="103"/>
      <c r="O3750" s="103"/>
    </row>
    <row r="3751" spans="10:15">
      <c r="J3751" s="103"/>
      <c r="K3751" s="103"/>
      <c r="O3751" s="103"/>
    </row>
    <row r="3752" spans="10:15">
      <c r="J3752" s="103"/>
      <c r="K3752" s="103"/>
      <c r="O3752" s="103"/>
    </row>
    <row r="3753" spans="10:15">
      <c r="J3753" s="103"/>
      <c r="K3753" s="103"/>
      <c r="O3753" s="103"/>
    </row>
    <row r="3754" spans="10:15">
      <c r="J3754" s="103"/>
      <c r="K3754" s="103"/>
      <c r="O3754" s="103"/>
    </row>
    <row r="3755" spans="10:15">
      <c r="J3755" s="103"/>
      <c r="K3755" s="103"/>
      <c r="O3755" s="103"/>
    </row>
    <row r="3756" spans="10:15">
      <c r="J3756" s="103"/>
      <c r="K3756" s="103"/>
      <c r="O3756" s="103"/>
    </row>
    <row r="3757" spans="10:15">
      <c r="J3757" s="103"/>
      <c r="K3757" s="103"/>
      <c r="O3757" s="103"/>
    </row>
    <row r="3758" spans="10:15">
      <c r="J3758" s="103"/>
      <c r="K3758" s="103"/>
      <c r="O3758" s="103"/>
    </row>
    <row r="3759" spans="10:15">
      <c r="J3759" s="103"/>
      <c r="K3759" s="103"/>
      <c r="O3759" s="103"/>
    </row>
    <row r="3760" spans="10:15">
      <c r="J3760" s="103"/>
      <c r="K3760" s="103"/>
      <c r="M3760" s="103"/>
      <c r="O3760" s="103"/>
    </row>
    <row r="3761" spans="10:17">
      <c r="J3761" s="103"/>
      <c r="K3761" s="103"/>
      <c r="M3761" s="103"/>
      <c r="O3761" s="103"/>
    </row>
    <row r="3762" spans="10:17">
      <c r="J3762" s="103"/>
      <c r="K3762" s="103"/>
      <c r="M3762" s="103"/>
      <c r="O3762" s="103"/>
    </row>
    <row r="3763" spans="10:17">
      <c r="J3763" s="103"/>
      <c r="K3763" s="103"/>
      <c r="M3763" s="103"/>
      <c r="O3763" s="103"/>
    </row>
    <row r="3764" spans="10:17">
      <c r="J3764" s="103"/>
      <c r="K3764" s="103"/>
      <c r="O3764" s="103"/>
    </row>
    <row r="3765" spans="10:17">
      <c r="J3765" s="103"/>
      <c r="K3765" s="103"/>
      <c r="O3765" s="103"/>
    </row>
    <row r="3766" spans="10:17">
      <c r="J3766" s="103"/>
      <c r="K3766" s="103"/>
      <c r="O3766" s="103"/>
    </row>
    <row r="3767" spans="10:17">
      <c r="K3767" s="103"/>
      <c r="O3767" s="103"/>
      <c r="P3767" s="103"/>
    </row>
    <row r="3768" spans="10:17">
      <c r="K3768" s="103"/>
      <c r="O3768" s="103"/>
      <c r="P3768" s="103"/>
    </row>
    <row r="3769" spans="10:17">
      <c r="K3769" s="103"/>
      <c r="O3769" s="103"/>
      <c r="P3769" s="103"/>
    </row>
    <row r="3770" spans="10:17">
      <c r="K3770" s="103"/>
      <c r="O3770" s="103"/>
      <c r="P3770" s="103"/>
    </row>
    <row r="3771" spans="10:17">
      <c r="K3771" s="103"/>
      <c r="O3771" s="103"/>
      <c r="P3771" s="103"/>
    </row>
    <row r="3772" spans="10:17">
      <c r="K3772" s="103"/>
      <c r="O3772" s="103"/>
      <c r="P3772" s="103"/>
    </row>
    <row r="3773" spans="10:17">
      <c r="K3773" s="103"/>
      <c r="O3773" s="103"/>
      <c r="P3773" s="103"/>
    </row>
    <row r="3774" spans="10:17">
      <c r="K3774" s="103"/>
      <c r="O3774" s="103"/>
      <c r="P3774" s="103"/>
    </row>
    <row r="3775" spans="10:17">
      <c r="K3775" s="103"/>
      <c r="O3775" s="103"/>
      <c r="P3775" s="103"/>
    </row>
    <row r="3776" spans="10:17">
      <c r="K3776" s="103"/>
      <c r="O3776" s="103"/>
      <c r="Q3776" s="103"/>
    </row>
    <row r="3777" spans="10:17">
      <c r="K3777" s="103"/>
      <c r="O3777" s="103"/>
      <c r="Q3777" s="103"/>
    </row>
    <row r="3778" spans="10:17">
      <c r="K3778" s="103"/>
      <c r="O3778" s="103"/>
      <c r="Q3778" s="103"/>
    </row>
    <row r="3779" spans="10:17">
      <c r="K3779" s="103"/>
      <c r="O3779" s="103"/>
      <c r="Q3779" s="103"/>
    </row>
    <row r="3780" spans="10:17">
      <c r="K3780" s="103"/>
      <c r="O3780" s="103"/>
      <c r="P3780" s="103"/>
      <c r="Q3780" s="103"/>
    </row>
    <row r="3781" spans="10:17">
      <c r="K3781" s="103"/>
      <c r="O3781" s="103"/>
      <c r="P3781" s="103"/>
      <c r="Q3781" s="103"/>
    </row>
    <row r="3782" spans="10:17">
      <c r="K3782" s="103"/>
      <c r="O3782" s="103"/>
      <c r="P3782" s="103"/>
      <c r="Q3782" s="103"/>
    </row>
    <row r="3783" spans="10:17">
      <c r="K3783" s="103"/>
      <c r="O3783" s="103"/>
      <c r="P3783" s="103"/>
    </row>
    <row r="3784" spans="10:17">
      <c r="J3784" s="103"/>
      <c r="K3784" s="103"/>
      <c r="O3784" s="103"/>
      <c r="P3784" s="103"/>
    </row>
    <row r="3785" spans="10:17">
      <c r="K3785" s="103"/>
      <c r="O3785" s="103"/>
      <c r="Q3785" s="103"/>
    </row>
    <row r="3786" spans="10:17">
      <c r="J3786" s="103"/>
      <c r="K3786" s="103"/>
      <c r="O3786" s="103"/>
      <c r="Q3786" s="103"/>
    </row>
    <row r="3787" spans="10:17">
      <c r="J3787" s="103"/>
      <c r="K3787" s="103"/>
      <c r="M3787" s="103"/>
      <c r="O3787" s="103"/>
      <c r="Q3787" s="103"/>
    </row>
    <row r="3788" spans="10:17">
      <c r="K3788" s="103"/>
      <c r="O3788" s="103"/>
      <c r="Q3788" s="103"/>
    </row>
    <row r="3789" spans="10:17">
      <c r="J3789" s="103"/>
      <c r="K3789" s="103"/>
      <c r="O3789" s="103"/>
    </row>
    <row r="3790" spans="10:17">
      <c r="J3790" s="103"/>
      <c r="K3790" s="103"/>
      <c r="O3790" s="103"/>
    </row>
    <row r="3791" spans="10:17">
      <c r="J3791" s="103"/>
      <c r="K3791" s="103"/>
      <c r="O3791" s="103"/>
    </row>
    <row r="3792" spans="10:17">
      <c r="J3792" s="103"/>
      <c r="K3792" s="103"/>
      <c r="O3792" s="103"/>
    </row>
    <row r="3793" spans="10:15">
      <c r="J3793" s="103"/>
      <c r="K3793" s="103"/>
      <c r="O3793" s="103"/>
    </row>
    <row r="3794" spans="10:15">
      <c r="K3794" s="103"/>
      <c r="O3794" s="103"/>
    </row>
    <row r="3795" spans="10:15">
      <c r="K3795" s="103"/>
      <c r="O3795" s="103"/>
    </row>
    <row r="3796" spans="10:15">
      <c r="K3796" s="103"/>
      <c r="O3796" s="103"/>
    </row>
    <row r="3797" spans="10:15">
      <c r="K3797" s="103"/>
      <c r="O3797" s="103"/>
    </row>
    <row r="3798" spans="10:15">
      <c r="K3798" s="103"/>
      <c r="O3798" s="103"/>
    </row>
    <row r="3799" spans="10:15">
      <c r="K3799" s="103"/>
      <c r="O3799" s="103"/>
    </row>
    <row r="3800" spans="10:15">
      <c r="K3800" s="103"/>
      <c r="O3800" s="103"/>
    </row>
    <row r="3801" spans="10:15">
      <c r="K3801" s="103"/>
      <c r="O3801" s="103"/>
    </row>
    <row r="3802" spans="10:15">
      <c r="K3802" s="103"/>
      <c r="O3802" s="103"/>
    </row>
    <row r="3803" spans="10:15">
      <c r="K3803" s="103"/>
      <c r="O3803" s="103"/>
    </row>
    <row r="3804" spans="10:15">
      <c r="K3804" s="103"/>
      <c r="O3804" s="103"/>
    </row>
    <row r="3805" spans="10:15">
      <c r="J3805" s="103"/>
      <c r="K3805" s="103"/>
      <c r="O3805" s="103"/>
    </row>
    <row r="3806" spans="10:15">
      <c r="J3806" s="103"/>
      <c r="K3806" s="103"/>
      <c r="O3806" s="103"/>
    </row>
    <row r="3807" spans="10:15">
      <c r="K3807" s="103"/>
      <c r="O3807" s="103"/>
    </row>
    <row r="3808" spans="10:15">
      <c r="K3808" s="103"/>
      <c r="O3808" s="103"/>
    </row>
    <row r="3809" spans="10:15">
      <c r="K3809" s="103"/>
      <c r="O3809" s="103"/>
    </row>
    <row r="3810" spans="10:15">
      <c r="K3810" s="103"/>
      <c r="O3810" s="103"/>
    </row>
    <row r="3811" spans="10:15">
      <c r="J3811" s="103"/>
      <c r="K3811" s="103"/>
      <c r="O3811" s="103"/>
    </row>
    <row r="3812" spans="10:15">
      <c r="K3812" s="103"/>
      <c r="O3812" s="103"/>
    </row>
    <row r="3813" spans="10:15">
      <c r="K3813" s="103"/>
      <c r="O3813" s="103"/>
    </row>
    <row r="3814" spans="10:15">
      <c r="K3814" s="103"/>
      <c r="O3814" s="103"/>
    </row>
    <row r="3815" spans="10:15">
      <c r="K3815" s="103"/>
      <c r="O3815" s="103"/>
    </row>
    <row r="3816" spans="10:15">
      <c r="K3816" s="103"/>
      <c r="O3816" s="103"/>
    </row>
    <row r="3817" spans="10:15">
      <c r="K3817" s="103"/>
      <c r="O3817" s="103"/>
    </row>
    <row r="3818" spans="10:15">
      <c r="K3818" s="103"/>
      <c r="M3818" s="103"/>
      <c r="O3818" s="103"/>
    </row>
    <row r="3819" spans="10:15">
      <c r="K3819" s="103"/>
      <c r="M3819" s="103"/>
      <c r="O3819" s="103"/>
    </row>
    <row r="3820" spans="10:15">
      <c r="K3820" s="103"/>
      <c r="O3820" s="103"/>
    </row>
    <row r="3821" spans="10:15">
      <c r="K3821" s="103"/>
      <c r="O3821" s="103"/>
    </row>
    <row r="3822" spans="10:15">
      <c r="K3822" s="103"/>
      <c r="O3822" s="103"/>
    </row>
    <row r="3823" spans="10:15">
      <c r="K3823" s="103"/>
      <c r="O3823" s="103"/>
    </row>
    <row r="3824" spans="10:15">
      <c r="K3824" s="103"/>
      <c r="O3824" s="103"/>
    </row>
    <row r="3825" spans="10:15">
      <c r="K3825" s="103"/>
      <c r="O3825" s="103"/>
    </row>
    <row r="3826" spans="10:15">
      <c r="K3826" s="103"/>
      <c r="O3826" s="103"/>
    </row>
    <row r="3827" spans="10:15">
      <c r="K3827" s="103"/>
      <c r="O3827" s="103"/>
    </row>
    <row r="3828" spans="10:15">
      <c r="K3828" s="103"/>
      <c r="O3828" s="103"/>
    </row>
    <row r="3829" spans="10:15">
      <c r="J3829" s="103"/>
      <c r="K3829" s="103"/>
      <c r="O3829" s="103"/>
    </row>
    <row r="3830" spans="10:15">
      <c r="J3830" s="103"/>
      <c r="K3830" s="103"/>
      <c r="O3830" s="103"/>
    </row>
    <row r="3831" spans="10:15">
      <c r="K3831" s="103"/>
      <c r="O3831" s="103"/>
    </row>
    <row r="3832" spans="10:15">
      <c r="K3832" s="103"/>
      <c r="O3832" s="103"/>
    </row>
    <row r="3833" spans="10:15">
      <c r="K3833" s="103"/>
      <c r="O3833" s="103"/>
    </row>
    <row r="3834" spans="10:15">
      <c r="K3834" s="103"/>
      <c r="O3834" s="103"/>
    </row>
    <row r="3835" spans="10:15">
      <c r="K3835" s="103"/>
      <c r="O3835" s="103"/>
    </row>
    <row r="3836" spans="10:15">
      <c r="K3836" s="103"/>
      <c r="O3836" s="103"/>
    </row>
    <row r="3837" spans="10:15">
      <c r="K3837" s="103"/>
      <c r="O3837" s="103"/>
    </row>
    <row r="3838" spans="10:15">
      <c r="K3838" s="103"/>
      <c r="O3838" s="103"/>
    </row>
    <row r="3839" spans="10:15">
      <c r="K3839" s="103"/>
      <c r="O3839" s="103"/>
    </row>
    <row r="3840" spans="10:15">
      <c r="K3840" s="103"/>
      <c r="O3840" s="103"/>
    </row>
    <row r="3841" spans="10:15">
      <c r="K3841" s="103"/>
      <c r="O3841" s="103"/>
    </row>
    <row r="3842" spans="10:15">
      <c r="K3842" s="103"/>
      <c r="M3842" s="103"/>
      <c r="O3842" s="103"/>
    </row>
    <row r="3843" spans="10:15">
      <c r="K3843" s="103"/>
      <c r="O3843" s="103"/>
    </row>
    <row r="3844" spans="10:15">
      <c r="K3844" s="103"/>
      <c r="O3844" s="103"/>
    </row>
    <row r="3845" spans="10:15">
      <c r="K3845" s="103"/>
      <c r="O3845" s="103"/>
    </row>
    <row r="3846" spans="10:15">
      <c r="J3846" s="103"/>
      <c r="K3846" s="103"/>
      <c r="M3846" s="103"/>
      <c r="O3846" s="103"/>
    </row>
    <row r="3847" spans="10:15">
      <c r="J3847" s="103"/>
      <c r="K3847" s="103"/>
      <c r="M3847" s="103"/>
      <c r="O3847" s="103"/>
    </row>
    <row r="3848" spans="10:15">
      <c r="J3848" s="103"/>
      <c r="K3848" s="103"/>
      <c r="M3848" s="103"/>
      <c r="O3848" s="103"/>
    </row>
    <row r="3849" spans="10:15">
      <c r="K3849" s="103"/>
      <c r="O3849" s="103"/>
    </row>
    <row r="3850" spans="10:15">
      <c r="K3850" s="103"/>
      <c r="O3850" s="103"/>
    </row>
    <row r="3851" spans="10:15">
      <c r="K3851" s="103"/>
      <c r="M3851" s="103"/>
      <c r="O3851" s="103"/>
    </row>
    <row r="3852" spans="10:15">
      <c r="K3852" s="103"/>
      <c r="M3852" s="103"/>
      <c r="O3852" s="103"/>
    </row>
    <row r="3853" spans="10:15">
      <c r="K3853" s="103"/>
      <c r="O3853" s="103"/>
    </row>
    <row r="3854" spans="10:15">
      <c r="K3854" s="103"/>
      <c r="O3854" s="103"/>
    </row>
    <row r="3855" spans="10:15">
      <c r="K3855" s="103"/>
      <c r="O3855" s="103"/>
    </row>
    <row r="3856" spans="10:15">
      <c r="K3856" s="103"/>
      <c r="O3856" s="103"/>
    </row>
    <row r="3857" spans="10:15">
      <c r="K3857" s="103"/>
      <c r="M3857" s="103"/>
      <c r="O3857" s="103"/>
    </row>
    <row r="3858" spans="10:15">
      <c r="J3858" s="103"/>
      <c r="K3858" s="103"/>
      <c r="M3858" s="103"/>
      <c r="O3858" s="103"/>
    </row>
    <row r="3859" spans="10:15">
      <c r="J3859" s="103"/>
      <c r="K3859" s="103"/>
      <c r="M3859" s="103"/>
      <c r="O3859" s="103"/>
    </row>
    <row r="3860" spans="10:15">
      <c r="K3860" s="103"/>
      <c r="O3860" s="103"/>
    </row>
    <row r="3861" spans="10:15">
      <c r="K3861" s="103"/>
      <c r="O3861" s="103"/>
    </row>
    <row r="3862" spans="10:15">
      <c r="K3862" s="103"/>
      <c r="O3862" s="103"/>
    </row>
    <row r="3863" spans="10:15">
      <c r="K3863" s="103"/>
      <c r="O3863" s="103"/>
    </row>
    <row r="3864" spans="10:15">
      <c r="J3864" s="103"/>
      <c r="K3864" s="103"/>
      <c r="O3864" s="103"/>
    </row>
    <row r="3865" spans="10:15">
      <c r="J3865" s="103"/>
      <c r="K3865" s="103"/>
      <c r="O3865" s="103"/>
    </row>
    <row r="3866" spans="10:15">
      <c r="J3866" s="103"/>
      <c r="K3866" s="103"/>
      <c r="M3866" s="103"/>
      <c r="O3866" s="103"/>
    </row>
    <row r="3867" spans="10:15">
      <c r="J3867" s="103"/>
      <c r="K3867" s="103"/>
      <c r="O3867" s="103"/>
    </row>
    <row r="3868" spans="10:15">
      <c r="J3868" s="103"/>
      <c r="K3868" s="103"/>
      <c r="M3868" s="103"/>
      <c r="O3868" s="103"/>
    </row>
    <row r="3869" spans="10:15">
      <c r="J3869" s="103"/>
      <c r="K3869" s="103"/>
      <c r="M3869" s="103"/>
      <c r="O3869" s="103"/>
    </row>
    <row r="3870" spans="10:15">
      <c r="J3870" s="103"/>
      <c r="K3870" s="103"/>
      <c r="M3870" s="103"/>
      <c r="O3870" s="103"/>
    </row>
    <row r="3871" spans="10:15">
      <c r="J3871" s="103"/>
      <c r="K3871" s="103"/>
      <c r="M3871" s="103"/>
      <c r="O3871" s="103"/>
    </row>
    <row r="3872" spans="10:15">
      <c r="J3872" s="103"/>
      <c r="K3872" s="103"/>
      <c r="O3872" s="103"/>
    </row>
    <row r="3873" spans="10:17">
      <c r="J3873" s="103"/>
      <c r="K3873" s="103"/>
      <c r="O3873" s="103"/>
    </row>
    <row r="3874" spans="10:17">
      <c r="J3874" s="103"/>
      <c r="K3874" s="103"/>
      <c r="O3874" s="103"/>
    </row>
    <row r="3875" spans="10:17">
      <c r="J3875" s="103"/>
      <c r="K3875" s="103"/>
      <c r="O3875" s="103"/>
      <c r="Q3875" s="103"/>
    </row>
    <row r="3876" spans="10:17">
      <c r="J3876" s="103"/>
      <c r="K3876" s="103"/>
      <c r="O3876" s="103"/>
      <c r="Q3876" s="103"/>
    </row>
    <row r="3877" spans="10:17">
      <c r="J3877" s="103"/>
      <c r="K3877" s="103"/>
      <c r="O3877" s="103"/>
      <c r="Q3877" s="103"/>
    </row>
    <row r="3878" spans="10:17">
      <c r="J3878" s="103"/>
      <c r="K3878" s="103"/>
      <c r="O3878" s="103"/>
      <c r="Q3878" s="103"/>
    </row>
    <row r="3879" spans="10:17">
      <c r="J3879" s="103"/>
      <c r="K3879" s="103"/>
      <c r="O3879" s="103"/>
      <c r="P3879" s="103"/>
    </row>
    <row r="3880" spans="10:17">
      <c r="J3880" s="103"/>
      <c r="K3880" s="103"/>
      <c r="O3880" s="103"/>
      <c r="P3880" s="103"/>
    </row>
    <row r="3881" spans="10:17">
      <c r="J3881" s="103"/>
      <c r="K3881" s="103"/>
      <c r="O3881" s="103"/>
    </row>
    <row r="3882" spans="10:17">
      <c r="J3882" s="103"/>
      <c r="O3882" s="103"/>
      <c r="P3882" s="103"/>
    </row>
    <row r="3883" spans="10:17">
      <c r="J3883" s="103"/>
      <c r="K3883" s="103"/>
      <c r="O3883" s="103"/>
    </row>
    <row r="3884" spans="10:17">
      <c r="J3884" s="103"/>
      <c r="K3884" s="103"/>
      <c r="O3884" s="103"/>
    </row>
    <row r="3885" spans="10:17">
      <c r="J3885" s="103"/>
      <c r="O3885" s="103"/>
    </row>
    <row r="3886" spans="10:17">
      <c r="J3886" s="103"/>
      <c r="O3886" s="103"/>
    </row>
    <row r="3887" spans="10:17">
      <c r="J3887" s="103"/>
      <c r="K3887" s="103"/>
      <c r="M3887" s="103"/>
      <c r="O3887" s="103"/>
    </row>
    <row r="3888" spans="10:17">
      <c r="J3888" s="103"/>
      <c r="K3888" s="103"/>
      <c r="M3888" s="103"/>
      <c r="O3888" s="103"/>
    </row>
    <row r="3889" spans="10:16">
      <c r="J3889" s="103"/>
      <c r="K3889" s="103"/>
      <c r="M3889" s="103"/>
      <c r="O3889" s="103"/>
    </row>
    <row r="3890" spans="10:16">
      <c r="J3890" s="103"/>
      <c r="K3890" s="103"/>
      <c r="M3890" s="103"/>
      <c r="O3890" s="103"/>
    </row>
    <row r="3891" spans="10:16">
      <c r="J3891" s="103"/>
      <c r="K3891" s="103"/>
      <c r="O3891" s="103"/>
    </row>
    <row r="3892" spans="10:16">
      <c r="J3892" s="103"/>
      <c r="K3892" s="103"/>
      <c r="O3892" s="103"/>
    </row>
    <row r="3893" spans="10:16">
      <c r="J3893" s="103"/>
      <c r="K3893" s="103"/>
      <c r="O3893" s="103"/>
    </row>
    <row r="3894" spans="10:16">
      <c r="J3894" s="103"/>
      <c r="K3894" s="103"/>
      <c r="O3894" s="103"/>
    </row>
    <row r="3895" spans="10:16">
      <c r="K3895" s="103"/>
      <c r="O3895" s="103"/>
    </row>
    <row r="3896" spans="10:16">
      <c r="K3896" s="103"/>
      <c r="O3896" s="103"/>
    </row>
    <row r="3897" spans="10:16">
      <c r="K3897" s="103"/>
      <c r="O3897" s="103"/>
    </row>
    <row r="3898" spans="10:16">
      <c r="J3898" s="103"/>
      <c r="K3898" s="103"/>
      <c r="M3898" s="103"/>
      <c r="O3898" s="103"/>
      <c r="P3898" s="103"/>
    </row>
    <row r="3899" spans="10:16">
      <c r="J3899" s="103"/>
      <c r="K3899" s="103"/>
      <c r="M3899" s="103"/>
      <c r="O3899" s="103"/>
      <c r="P3899" s="103"/>
    </row>
    <row r="3900" spans="10:16">
      <c r="J3900" s="103"/>
      <c r="K3900" s="103"/>
      <c r="O3900" s="103"/>
      <c r="P3900" s="103"/>
    </row>
    <row r="3901" spans="10:16">
      <c r="J3901" s="103"/>
      <c r="K3901" s="103"/>
      <c r="O3901" s="103"/>
      <c r="P3901" s="103"/>
    </row>
    <row r="3902" spans="10:16">
      <c r="J3902" s="103"/>
      <c r="K3902" s="103"/>
      <c r="M3902" s="103"/>
      <c r="O3902" s="103"/>
      <c r="P3902" s="103"/>
    </row>
    <row r="3903" spans="10:16">
      <c r="J3903" s="103"/>
      <c r="K3903" s="103"/>
      <c r="O3903" s="103"/>
      <c r="P3903" s="103"/>
    </row>
    <row r="3904" spans="10:16">
      <c r="J3904" s="103"/>
      <c r="K3904" s="103"/>
      <c r="M3904" s="103"/>
      <c r="O3904" s="103"/>
      <c r="P3904" s="103"/>
    </row>
    <row r="3905" spans="10:17">
      <c r="J3905" s="103"/>
      <c r="K3905" s="103"/>
      <c r="M3905" s="103"/>
      <c r="O3905" s="103"/>
      <c r="P3905" s="103"/>
    </row>
    <row r="3906" spans="10:17">
      <c r="K3906" s="103"/>
      <c r="O3906" s="103"/>
      <c r="Q3906" s="103"/>
    </row>
    <row r="3907" spans="10:17">
      <c r="K3907" s="103"/>
      <c r="O3907" s="103"/>
      <c r="Q3907" s="103"/>
    </row>
    <row r="3908" spans="10:17">
      <c r="K3908" s="103"/>
      <c r="O3908" s="103"/>
      <c r="Q3908" s="103"/>
    </row>
    <row r="3909" spans="10:17">
      <c r="K3909" s="103"/>
      <c r="O3909" s="103"/>
      <c r="Q3909" s="103"/>
    </row>
    <row r="3910" spans="10:17">
      <c r="K3910" s="103"/>
      <c r="M3910" s="103"/>
      <c r="O3910" s="103"/>
      <c r="Q3910" s="103"/>
    </row>
    <row r="3911" spans="10:17">
      <c r="K3911" s="103"/>
      <c r="M3911" s="103"/>
      <c r="O3911" s="103"/>
      <c r="Q3911" s="103"/>
    </row>
    <row r="3912" spans="10:17">
      <c r="K3912" s="103"/>
      <c r="O3912" s="103"/>
      <c r="P3912" s="103"/>
    </row>
    <row r="3913" spans="10:17">
      <c r="K3913" s="103"/>
      <c r="M3913" s="103"/>
      <c r="O3913" s="103"/>
      <c r="P3913" s="103"/>
    </row>
    <row r="3914" spans="10:17">
      <c r="K3914" s="103"/>
      <c r="M3914" s="103"/>
      <c r="O3914" s="103"/>
      <c r="P3914" s="103"/>
    </row>
    <row r="3915" spans="10:17">
      <c r="K3915" s="103"/>
      <c r="M3915" s="103"/>
      <c r="O3915" s="103"/>
    </row>
    <row r="3916" spans="10:17">
      <c r="K3916" s="103"/>
      <c r="M3916" s="103"/>
      <c r="O3916" s="103"/>
    </row>
    <row r="3917" spans="10:17">
      <c r="K3917" s="103"/>
      <c r="M3917" s="103"/>
      <c r="O3917" s="103"/>
    </row>
    <row r="3918" spans="10:17">
      <c r="K3918" s="103"/>
      <c r="M3918" s="103"/>
      <c r="O3918" s="103"/>
    </row>
    <row r="3919" spans="10:17">
      <c r="K3919" s="103"/>
      <c r="M3919" s="103"/>
      <c r="O3919" s="103"/>
    </row>
    <row r="3920" spans="10:17">
      <c r="K3920" s="103"/>
      <c r="M3920" s="103"/>
      <c r="O3920" s="103"/>
    </row>
    <row r="3921" spans="11:15">
      <c r="K3921" s="103"/>
      <c r="O3921" s="103"/>
    </row>
    <row r="3922" spans="11:15">
      <c r="K3922" s="103"/>
      <c r="O3922" s="103"/>
    </row>
    <row r="3923" spans="11:15">
      <c r="K3923" s="103"/>
      <c r="M3923" s="103"/>
      <c r="O3923" s="103"/>
    </row>
    <row r="3924" spans="11:15">
      <c r="K3924" s="103"/>
      <c r="M3924" s="103"/>
      <c r="O3924" s="103"/>
    </row>
    <row r="3925" spans="11:15">
      <c r="K3925" s="103"/>
      <c r="O3925" s="103"/>
    </row>
    <row r="3926" spans="11:15">
      <c r="K3926" s="103"/>
      <c r="O3926" s="103"/>
    </row>
    <row r="3927" spans="11:15">
      <c r="K3927" s="103"/>
      <c r="M3927" s="103"/>
      <c r="O3927" s="103"/>
    </row>
    <row r="3928" spans="11:15">
      <c r="K3928" s="103"/>
      <c r="M3928" s="103"/>
      <c r="O3928" s="103"/>
    </row>
    <row r="3929" spans="11:15">
      <c r="K3929" s="103"/>
      <c r="O3929" s="103"/>
    </row>
    <row r="3930" spans="11:15">
      <c r="K3930" s="103"/>
      <c r="O3930" s="103"/>
    </row>
    <row r="3931" spans="11:15">
      <c r="K3931" s="103"/>
      <c r="O3931" s="103"/>
    </row>
    <row r="3932" spans="11:15">
      <c r="K3932" s="103"/>
      <c r="O3932" s="103"/>
    </row>
    <row r="3933" spans="11:15">
      <c r="K3933" s="103"/>
      <c r="M3933" s="103"/>
      <c r="O3933" s="103"/>
    </row>
    <row r="3934" spans="11:15">
      <c r="K3934" s="103"/>
      <c r="M3934" s="103"/>
      <c r="O3934" s="103"/>
    </row>
    <row r="3935" spans="11:15">
      <c r="K3935" s="103"/>
      <c r="O3935" s="103"/>
    </row>
    <row r="3936" spans="11:15">
      <c r="K3936" s="103"/>
      <c r="O3936" s="103"/>
    </row>
    <row r="3937" spans="10:17">
      <c r="K3937" s="103"/>
      <c r="M3937" s="103"/>
      <c r="O3937" s="103"/>
    </row>
    <row r="3938" spans="10:17">
      <c r="J3938" s="103"/>
      <c r="K3938" s="103"/>
      <c r="O3938" s="103"/>
    </row>
    <row r="3939" spans="10:17">
      <c r="J3939" s="103"/>
      <c r="K3939" s="103"/>
      <c r="O3939" s="103"/>
    </row>
    <row r="3940" spans="10:17">
      <c r="J3940" s="103"/>
      <c r="K3940" s="103"/>
      <c r="M3940" s="103"/>
      <c r="O3940" s="103"/>
    </row>
    <row r="3941" spans="10:17">
      <c r="J3941" s="103"/>
      <c r="K3941" s="103"/>
      <c r="M3941" s="103"/>
      <c r="O3941" s="103"/>
    </row>
    <row r="3942" spans="10:17">
      <c r="J3942" s="103"/>
      <c r="K3942" s="103"/>
      <c r="M3942" s="103"/>
      <c r="O3942" s="103"/>
    </row>
    <row r="3943" spans="10:17">
      <c r="J3943" s="103"/>
      <c r="K3943" s="103"/>
      <c r="M3943" s="103"/>
      <c r="O3943" s="103"/>
    </row>
    <row r="3944" spans="10:17">
      <c r="J3944" s="103"/>
      <c r="K3944" s="103"/>
      <c r="M3944" s="103"/>
      <c r="O3944" s="103"/>
    </row>
    <row r="3945" spans="10:17">
      <c r="J3945" s="103"/>
      <c r="K3945" s="103"/>
      <c r="O3945" s="103"/>
      <c r="Q3945" s="103"/>
    </row>
    <row r="3946" spans="10:17">
      <c r="J3946" s="103"/>
      <c r="K3946" s="103"/>
      <c r="O3946" s="103"/>
      <c r="Q3946" s="103"/>
    </row>
    <row r="3947" spans="10:17">
      <c r="J3947" s="103"/>
      <c r="K3947" s="103"/>
      <c r="O3947" s="103"/>
      <c r="P3947" s="103"/>
    </row>
    <row r="3948" spans="10:17">
      <c r="J3948" s="103"/>
      <c r="K3948" s="103"/>
      <c r="O3948" s="103"/>
      <c r="P3948" s="103"/>
    </row>
    <row r="3949" spans="10:17">
      <c r="K3949" s="103"/>
      <c r="O3949" s="103"/>
      <c r="P3949" s="103"/>
    </row>
    <row r="3950" spans="10:17">
      <c r="K3950" s="103"/>
      <c r="O3950" s="103"/>
      <c r="P3950" s="103"/>
    </row>
    <row r="3951" spans="10:17">
      <c r="J3951" s="103"/>
      <c r="K3951" s="103"/>
      <c r="O3951" s="103"/>
      <c r="P3951" s="103"/>
    </row>
    <row r="3952" spans="10:17">
      <c r="J3952" s="103"/>
      <c r="K3952" s="103"/>
      <c r="O3952" s="103"/>
      <c r="P3952" s="103"/>
    </row>
    <row r="3953" spans="10:17">
      <c r="J3953" s="103"/>
      <c r="K3953" s="103"/>
      <c r="O3953" s="103"/>
      <c r="P3953" s="103"/>
    </row>
    <row r="3954" spans="10:17">
      <c r="J3954" s="103"/>
      <c r="K3954" s="103"/>
      <c r="O3954" s="103"/>
      <c r="P3954" s="103"/>
    </row>
    <row r="3955" spans="10:17">
      <c r="K3955" s="103"/>
      <c r="O3955" s="103"/>
      <c r="P3955" s="103"/>
    </row>
    <row r="3956" spans="10:17">
      <c r="J3956" s="103"/>
      <c r="K3956" s="103"/>
      <c r="O3956" s="103"/>
      <c r="P3956" s="103"/>
    </row>
    <row r="3957" spans="10:17">
      <c r="K3957" s="103"/>
      <c r="N3957" s="103"/>
      <c r="O3957" s="103"/>
      <c r="P3957" s="103"/>
    </row>
    <row r="3958" spans="10:17">
      <c r="K3958" s="103"/>
      <c r="N3958" s="103"/>
      <c r="O3958" s="103"/>
      <c r="P3958" s="103"/>
    </row>
    <row r="3959" spans="10:17">
      <c r="K3959" s="103"/>
      <c r="N3959" s="103"/>
      <c r="O3959" s="103"/>
      <c r="Q3959" s="103"/>
    </row>
    <row r="3960" spans="10:17">
      <c r="K3960" s="103"/>
      <c r="N3960" s="103"/>
      <c r="O3960" s="103"/>
      <c r="Q3960" s="103"/>
    </row>
    <row r="3961" spans="10:17">
      <c r="K3961" s="103"/>
      <c r="N3961" s="103"/>
      <c r="O3961" s="103"/>
      <c r="Q3961" s="103"/>
    </row>
    <row r="3962" spans="10:17">
      <c r="K3962" s="103"/>
      <c r="N3962" s="103"/>
      <c r="O3962" s="103"/>
      <c r="Q3962" s="103"/>
    </row>
    <row r="3963" spans="10:17">
      <c r="K3963" s="103"/>
      <c r="N3963" s="103"/>
      <c r="O3963" s="103"/>
      <c r="Q3963" s="103"/>
    </row>
    <row r="3964" spans="10:17">
      <c r="K3964" s="103"/>
      <c r="N3964" s="103"/>
      <c r="O3964" s="103"/>
      <c r="Q3964" s="103"/>
    </row>
    <row r="3965" spans="10:17">
      <c r="K3965" s="103"/>
      <c r="N3965" s="103"/>
      <c r="O3965" s="103"/>
      <c r="P3965" s="103"/>
    </row>
    <row r="3966" spans="10:17">
      <c r="K3966" s="103"/>
      <c r="N3966" s="103"/>
      <c r="O3966" s="103"/>
      <c r="P3966" s="103"/>
    </row>
    <row r="3967" spans="10:17">
      <c r="K3967" s="103"/>
      <c r="N3967" s="103"/>
      <c r="O3967" s="103"/>
      <c r="P3967" s="103"/>
    </row>
    <row r="3968" spans="10:17">
      <c r="K3968" s="103"/>
      <c r="N3968" s="103"/>
      <c r="O3968" s="103"/>
      <c r="P3968" s="103"/>
    </row>
    <row r="3969" spans="10:16">
      <c r="K3969" s="103"/>
      <c r="N3969" s="103"/>
      <c r="O3969" s="103"/>
      <c r="P3969" s="103"/>
    </row>
    <row r="3970" spans="10:16">
      <c r="K3970" s="103"/>
      <c r="N3970" s="103"/>
      <c r="O3970" s="103"/>
      <c r="P3970" s="103"/>
    </row>
    <row r="3971" spans="10:16">
      <c r="K3971" s="103"/>
      <c r="N3971" s="103"/>
      <c r="O3971" s="103"/>
    </row>
    <row r="3972" spans="10:16">
      <c r="K3972" s="103"/>
      <c r="O3972" s="103"/>
    </row>
    <row r="3973" spans="10:16">
      <c r="K3973" s="103"/>
      <c r="O3973" s="103"/>
    </row>
    <row r="3974" spans="10:16">
      <c r="K3974" s="103"/>
      <c r="O3974" s="103"/>
    </row>
    <row r="3975" spans="10:16">
      <c r="K3975" s="103"/>
      <c r="O3975" s="103"/>
    </row>
    <row r="3976" spans="10:16">
      <c r="K3976" s="103"/>
      <c r="O3976" s="103"/>
    </row>
    <row r="3977" spans="10:16">
      <c r="J3977" s="103"/>
      <c r="K3977" s="103"/>
      <c r="O3977" s="103"/>
    </row>
    <row r="3978" spans="10:16">
      <c r="J3978" s="103"/>
      <c r="K3978" s="103"/>
      <c r="O3978" s="103"/>
    </row>
    <row r="3979" spans="10:16">
      <c r="J3979" s="103"/>
      <c r="K3979" s="103"/>
      <c r="O3979" s="103"/>
    </row>
    <row r="3980" spans="10:16">
      <c r="K3980" s="103"/>
      <c r="O3980" s="103"/>
    </row>
    <row r="3981" spans="10:16">
      <c r="K3981" s="103"/>
      <c r="O3981" s="103"/>
    </row>
    <row r="3982" spans="10:16">
      <c r="K3982" s="103"/>
      <c r="O3982" s="103"/>
    </row>
    <row r="3983" spans="10:16">
      <c r="K3983" s="103"/>
      <c r="O3983" s="103"/>
    </row>
    <row r="3984" spans="10:16">
      <c r="K3984" s="103"/>
      <c r="O3984" s="103"/>
    </row>
    <row r="3985" spans="11:15">
      <c r="K3985" s="103"/>
      <c r="O3985" s="103"/>
    </row>
    <row r="3986" spans="11:15">
      <c r="K3986" s="103"/>
      <c r="O3986" s="103"/>
    </row>
    <row r="3987" spans="11:15">
      <c r="K3987" s="103"/>
      <c r="O3987" s="103"/>
    </row>
    <row r="3988" spans="11:15">
      <c r="K3988" s="103"/>
      <c r="O3988" s="103"/>
    </row>
    <row r="3989" spans="11:15">
      <c r="K3989" s="103"/>
      <c r="O3989" s="103"/>
    </row>
    <row r="3990" spans="11:15">
      <c r="K3990" s="103"/>
      <c r="O3990" s="103"/>
    </row>
    <row r="3991" spans="11:15">
      <c r="K3991" s="103"/>
      <c r="O3991" s="103"/>
    </row>
    <row r="3992" spans="11:15">
      <c r="K3992" s="103"/>
      <c r="O3992" s="103"/>
    </row>
    <row r="3993" spans="11:15">
      <c r="K3993" s="103"/>
      <c r="O3993" s="103"/>
    </row>
    <row r="3994" spans="11:15">
      <c r="K3994" s="103"/>
      <c r="O3994" s="103"/>
    </row>
    <row r="3995" spans="11:15">
      <c r="K3995" s="103"/>
      <c r="O3995" s="103"/>
    </row>
    <row r="3996" spans="11:15">
      <c r="K3996" s="103"/>
      <c r="M3996" s="103"/>
      <c r="O3996" s="103"/>
    </row>
    <row r="3997" spans="11:15">
      <c r="K3997" s="103"/>
      <c r="O3997" s="103"/>
    </row>
    <row r="3998" spans="11:15">
      <c r="K3998" s="103"/>
      <c r="O3998" s="103"/>
    </row>
    <row r="3999" spans="11:15">
      <c r="K3999" s="103"/>
      <c r="O3999" s="103"/>
    </row>
    <row r="4000" spans="11:15">
      <c r="K4000" s="103"/>
      <c r="O4000" s="103"/>
    </row>
    <row r="4001" spans="10:15">
      <c r="J4001" s="103"/>
      <c r="K4001" s="103"/>
      <c r="O4001" s="103"/>
    </row>
    <row r="4002" spans="10:15">
      <c r="K4002" s="103"/>
      <c r="O4002" s="103"/>
    </row>
    <row r="4003" spans="10:15">
      <c r="K4003" s="103"/>
      <c r="O4003" s="103"/>
    </row>
    <row r="4004" spans="10:15">
      <c r="K4004" s="103"/>
      <c r="O4004" s="103"/>
    </row>
    <row r="4005" spans="10:15">
      <c r="K4005" s="103"/>
      <c r="O4005" s="103"/>
    </row>
    <row r="4006" spans="10:15">
      <c r="J4006" s="103"/>
      <c r="K4006" s="103"/>
      <c r="O4006" s="103"/>
    </row>
    <row r="4007" spans="10:15">
      <c r="J4007" s="103"/>
      <c r="K4007" s="103"/>
      <c r="O4007" s="103"/>
    </row>
    <row r="4008" spans="10:15">
      <c r="J4008" s="103"/>
      <c r="K4008" s="103"/>
      <c r="O4008" s="103"/>
    </row>
    <row r="4009" spans="10:15">
      <c r="J4009" s="103"/>
      <c r="K4009" s="103"/>
      <c r="O4009" s="103"/>
    </row>
    <row r="4010" spans="10:15">
      <c r="J4010" s="103"/>
      <c r="K4010" s="103"/>
      <c r="O4010" s="103"/>
    </row>
    <row r="4011" spans="10:15">
      <c r="J4011" s="103"/>
      <c r="K4011" s="103"/>
      <c r="O4011" s="103"/>
    </row>
    <row r="4012" spans="10:15">
      <c r="J4012" s="103"/>
      <c r="K4012" s="103"/>
      <c r="O4012" s="103"/>
    </row>
    <row r="4013" spans="10:15">
      <c r="J4013" s="103"/>
      <c r="K4013" s="103"/>
      <c r="O4013" s="103"/>
    </row>
    <row r="4014" spans="10:15">
      <c r="J4014" s="103"/>
      <c r="K4014" s="103"/>
      <c r="O4014" s="103"/>
    </row>
    <row r="4015" spans="10:15">
      <c r="J4015" s="103"/>
      <c r="K4015" s="103"/>
      <c r="O4015" s="103"/>
    </row>
    <row r="4016" spans="10:15">
      <c r="J4016" s="103"/>
      <c r="K4016" s="103"/>
      <c r="O4016" s="103"/>
    </row>
    <row r="4017" spans="10:17">
      <c r="J4017" s="103"/>
      <c r="K4017" s="103"/>
      <c r="O4017" s="103"/>
    </row>
    <row r="4018" spans="10:17">
      <c r="J4018" s="103"/>
      <c r="K4018" s="103"/>
      <c r="O4018" s="103"/>
    </row>
    <row r="4019" spans="10:17">
      <c r="J4019" s="103"/>
      <c r="K4019" s="103"/>
      <c r="O4019" s="103"/>
    </row>
    <row r="4020" spans="10:17">
      <c r="J4020" s="103"/>
      <c r="K4020" s="103"/>
      <c r="O4020" s="103"/>
    </row>
    <row r="4021" spans="10:17">
      <c r="J4021" s="103"/>
      <c r="K4021" s="103"/>
      <c r="O4021" s="103"/>
    </row>
    <row r="4022" spans="10:17">
      <c r="K4022" s="103"/>
      <c r="O4022" s="103"/>
    </row>
    <row r="4023" spans="10:17">
      <c r="K4023" s="103"/>
      <c r="O4023" s="103"/>
    </row>
    <row r="4024" spans="10:17">
      <c r="K4024" s="103"/>
      <c r="O4024" s="103"/>
      <c r="P4024" s="103"/>
    </row>
    <row r="4025" spans="10:17">
      <c r="K4025" s="103"/>
      <c r="O4025" s="103"/>
      <c r="P4025" s="103"/>
    </row>
    <row r="4026" spans="10:17">
      <c r="J4026" s="103"/>
      <c r="K4026" s="103"/>
      <c r="O4026" s="103"/>
      <c r="P4026" s="103"/>
    </row>
    <row r="4027" spans="10:17">
      <c r="J4027" s="103"/>
      <c r="K4027" s="103"/>
      <c r="O4027" s="103"/>
      <c r="Q4027" s="103"/>
    </row>
    <row r="4028" spans="10:17">
      <c r="J4028" s="103"/>
      <c r="K4028" s="103"/>
      <c r="O4028" s="103"/>
      <c r="Q4028" s="103"/>
    </row>
    <row r="4029" spans="10:17">
      <c r="J4029" s="103"/>
      <c r="K4029" s="103"/>
      <c r="O4029" s="103"/>
      <c r="Q4029" s="103"/>
    </row>
    <row r="4030" spans="10:17">
      <c r="J4030" s="103"/>
      <c r="K4030" s="103"/>
      <c r="O4030" s="103"/>
      <c r="P4030" s="103"/>
    </row>
    <row r="4031" spans="10:17">
      <c r="K4031" s="103"/>
      <c r="O4031" s="103"/>
      <c r="P4031" s="103"/>
    </row>
    <row r="4032" spans="10:17">
      <c r="J4032" s="103"/>
      <c r="K4032" s="103"/>
      <c r="O4032" s="103"/>
    </row>
    <row r="4033" spans="10:17">
      <c r="J4033" s="103"/>
      <c r="K4033" s="103"/>
      <c r="O4033" s="103"/>
      <c r="P4033" s="103"/>
    </row>
    <row r="4034" spans="10:17">
      <c r="K4034" s="103"/>
      <c r="O4034" s="103"/>
      <c r="P4034" s="103"/>
    </row>
    <row r="4035" spans="10:17">
      <c r="K4035" s="103"/>
      <c r="O4035" s="103"/>
      <c r="P4035" s="103"/>
    </row>
    <row r="4036" spans="10:17">
      <c r="K4036" s="103"/>
      <c r="O4036" s="103"/>
      <c r="Q4036" s="103"/>
    </row>
    <row r="4037" spans="10:17">
      <c r="K4037" s="103"/>
      <c r="O4037" s="103"/>
      <c r="Q4037" s="103"/>
    </row>
    <row r="4038" spans="10:17">
      <c r="K4038" s="103"/>
      <c r="O4038" s="103"/>
      <c r="Q4038" s="103"/>
    </row>
    <row r="4039" spans="10:17">
      <c r="K4039" s="103"/>
      <c r="O4039" s="103"/>
      <c r="Q4039" s="103"/>
    </row>
    <row r="4040" spans="10:17">
      <c r="J4040" s="103"/>
      <c r="K4040" s="103"/>
      <c r="M4040" s="103"/>
      <c r="O4040" s="103"/>
      <c r="Q4040" s="103"/>
    </row>
    <row r="4041" spans="10:17">
      <c r="J4041" s="103"/>
      <c r="K4041" s="103"/>
      <c r="O4041" s="103"/>
      <c r="Q4041" s="103"/>
    </row>
    <row r="4042" spans="10:17">
      <c r="J4042" s="103"/>
      <c r="K4042" s="103"/>
      <c r="O4042" s="103"/>
      <c r="Q4042" s="103"/>
    </row>
    <row r="4043" spans="10:17">
      <c r="J4043" s="103"/>
      <c r="K4043" s="103"/>
      <c r="O4043" s="103"/>
      <c r="P4043" s="103"/>
    </row>
    <row r="4044" spans="10:17">
      <c r="K4044" s="103"/>
      <c r="O4044" s="103"/>
      <c r="P4044" s="103"/>
    </row>
    <row r="4045" spans="10:17">
      <c r="K4045" s="103"/>
      <c r="O4045" s="103"/>
    </row>
    <row r="4046" spans="10:17">
      <c r="K4046" s="103"/>
      <c r="O4046" s="103"/>
    </row>
    <row r="4047" spans="10:17">
      <c r="J4047" s="103"/>
      <c r="K4047" s="103"/>
      <c r="O4047" s="103"/>
    </row>
    <row r="4048" spans="10:17">
      <c r="J4048" s="103"/>
      <c r="K4048" s="103"/>
      <c r="O4048" s="103"/>
    </row>
    <row r="4049" spans="10:17">
      <c r="K4049" s="103"/>
      <c r="O4049" s="103"/>
    </row>
    <row r="4050" spans="10:17">
      <c r="K4050" s="103"/>
      <c r="O4050" s="103"/>
    </row>
    <row r="4051" spans="10:17">
      <c r="K4051" s="103"/>
      <c r="O4051" s="103"/>
    </row>
    <row r="4052" spans="10:17">
      <c r="J4052" s="103"/>
      <c r="K4052" s="103"/>
      <c r="O4052" s="103"/>
    </row>
    <row r="4053" spans="10:17">
      <c r="J4053" s="103"/>
      <c r="K4053" s="103"/>
      <c r="O4053" s="103"/>
    </row>
    <row r="4054" spans="10:17">
      <c r="J4054" s="103"/>
      <c r="K4054" s="103"/>
      <c r="O4054" s="103"/>
    </row>
    <row r="4055" spans="10:17">
      <c r="J4055" s="103"/>
      <c r="K4055" s="103"/>
      <c r="O4055" s="103"/>
    </row>
    <row r="4056" spans="10:17">
      <c r="J4056" s="103"/>
      <c r="O4056" s="103"/>
      <c r="P4056" s="103"/>
    </row>
    <row r="4057" spans="10:17">
      <c r="J4057" s="103"/>
      <c r="O4057" s="103"/>
      <c r="P4057" s="103"/>
    </row>
    <row r="4058" spans="10:17">
      <c r="J4058" s="103"/>
      <c r="O4058" s="103"/>
      <c r="P4058" s="103"/>
    </row>
    <row r="4059" spans="10:17">
      <c r="J4059" s="103"/>
      <c r="O4059" s="103"/>
      <c r="Q4059" s="103"/>
    </row>
    <row r="4060" spans="10:17">
      <c r="J4060" s="103"/>
      <c r="O4060" s="103"/>
      <c r="Q4060" s="103"/>
    </row>
    <row r="4061" spans="10:17">
      <c r="J4061" s="103"/>
      <c r="O4061" s="103"/>
      <c r="Q4061" s="103"/>
    </row>
    <row r="4062" spans="10:17">
      <c r="J4062" s="103"/>
      <c r="O4062" s="103"/>
      <c r="Q4062" s="103"/>
    </row>
    <row r="4063" spans="10:17">
      <c r="J4063" s="103"/>
      <c r="K4063" s="103"/>
      <c r="O4063" s="103"/>
    </row>
    <row r="4064" spans="10:17">
      <c r="J4064" s="103"/>
      <c r="K4064" s="103"/>
      <c r="O4064" s="103"/>
    </row>
    <row r="4065" spans="10:15">
      <c r="J4065" s="103"/>
      <c r="K4065" s="103"/>
      <c r="O4065" s="103"/>
    </row>
    <row r="4066" spans="10:15">
      <c r="J4066" s="103"/>
      <c r="K4066" s="103"/>
      <c r="O4066" s="103"/>
    </row>
    <row r="4067" spans="10:15">
      <c r="J4067" s="103"/>
      <c r="K4067" s="103"/>
      <c r="O4067" s="103"/>
    </row>
    <row r="4068" spans="10:15">
      <c r="J4068" s="103"/>
      <c r="K4068" s="103"/>
      <c r="O4068" s="103"/>
    </row>
    <row r="4069" spans="10:15">
      <c r="J4069" s="103"/>
      <c r="K4069" s="103"/>
      <c r="O4069" s="103"/>
    </row>
    <row r="4070" spans="10:15">
      <c r="J4070" s="103"/>
      <c r="K4070" s="103"/>
      <c r="O4070" s="103"/>
    </row>
    <row r="4071" spans="10:15">
      <c r="J4071" s="103"/>
      <c r="K4071" s="103"/>
      <c r="O4071" s="103"/>
    </row>
    <row r="4072" spans="10:15">
      <c r="J4072" s="103"/>
      <c r="K4072" s="103"/>
      <c r="O4072" s="103"/>
    </row>
    <row r="4073" spans="10:15">
      <c r="K4073" s="103"/>
      <c r="O4073" s="103"/>
    </row>
    <row r="4074" spans="10:15">
      <c r="K4074" s="103"/>
      <c r="O4074" s="103"/>
    </row>
    <row r="4075" spans="10:15">
      <c r="K4075" s="103"/>
      <c r="O4075" s="103"/>
    </row>
    <row r="4076" spans="10:15">
      <c r="K4076" s="103"/>
      <c r="O4076" s="103"/>
    </row>
    <row r="4077" spans="10:15">
      <c r="K4077" s="103"/>
      <c r="O4077" s="103"/>
    </row>
    <row r="4078" spans="10:15">
      <c r="K4078" s="103"/>
      <c r="O4078" s="103"/>
    </row>
    <row r="4079" spans="10:15">
      <c r="K4079" s="103"/>
      <c r="O4079" s="103"/>
    </row>
    <row r="4080" spans="10:15">
      <c r="K4080" s="103"/>
      <c r="O4080" s="103"/>
    </row>
    <row r="4081" spans="10:15">
      <c r="K4081" s="103"/>
      <c r="O4081" s="103"/>
    </row>
    <row r="4082" spans="10:15">
      <c r="K4082" s="103"/>
      <c r="O4082" s="103"/>
    </row>
    <row r="4083" spans="10:15">
      <c r="K4083" s="103"/>
      <c r="O4083" s="103"/>
    </row>
    <row r="4084" spans="10:15">
      <c r="K4084" s="103"/>
      <c r="O4084" s="103"/>
    </row>
    <row r="4085" spans="10:15">
      <c r="K4085" s="103"/>
      <c r="O4085" s="103"/>
    </row>
    <row r="4086" spans="10:15">
      <c r="K4086" s="103"/>
      <c r="O4086" s="103"/>
    </row>
    <row r="4087" spans="10:15">
      <c r="K4087" s="103"/>
      <c r="O4087" s="103"/>
    </row>
    <row r="4088" spans="10:15">
      <c r="K4088" s="103"/>
      <c r="O4088" s="103"/>
    </row>
    <row r="4089" spans="10:15">
      <c r="K4089" s="103"/>
      <c r="O4089" s="103"/>
    </row>
    <row r="4090" spans="10:15">
      <c r="K4090" s="103"/>
      <c r="O4090" s="103"/>
    </row>
    <row r="4091" spans="10:15">
      <c r="K4091" s="103"/>
      <c r="O4091" s="103"/>
    </row>
    <row r="4092" spans="10:15">
      <c r="K4092" s="103"/>
      <c r="O4092" s="103"/>
    </row>
    <row r="4093" spans="10:15">
      <c r="K4093" s="103"/>
      <c r="O4093" s="103"/>
    </row>
    <row r="4094" spans="10:15">
      <c r="J4094" s="103"/>
      <c r="K4094" s="103"/>
      <c r="O4094" s="103"/>
    </row>
    <row r="4095" spans="10:15">
      <c r="J4095" s="103"/>
      <c r="K4095" s="103"/>
      <c r="O4095" s="103"/>
    </row>
    <row r="4096" spans="10:15">
      <c r="J4096" s="103"/>
      <c r="K4096" s="103"/>
      <c r="O4096" s="103"/>
    </row>
    <row r="4097" spans="10:15">
      <c r="J4097" s="103"/>
      <c r="K4097" s="103"/>
      <c r="O4097" s="103"/>
    </row>
    <row r="4098" spans="10:15">
      <c r="J4098" s="103"/>
      <c r="K4098" s="103"/>
      <c r="O4098" s="103"/>
    </row>
    <row r="4099" spans="10:15">
      <c r="J4099" s="103"/>
      <c r="K4099" s="103"/>
      <c r="O4099" s="103"/>
    </row>
    <row r="4100" spans="10:15">
      <c r="J4100" s="103"/>
      <c r="K4100" s="103"/>
      <c r="O4100" s="103"/>
    </row>
    <row r="4101" spans="10:15">
      <c r="J4101" s="103"/>
      <c r="K4101" s="103"/>
      <c r="O4101" s="103"/>
    </row>
    <row r="4102" spans="10:15">
      <c r="K4102" s="103"/>
      <c r="O4102" s="103"/>
    </row>
    <row r="4103" spans="10:15">
      <c r="K4103" s="103"/>
      <c r="O4103" s="103"/>
    </row>
    <row r="4104" spans="10:15">
      <c r="K4104" s="103"/>
      <c r="O4104" s="103"/>
    </row>
    <row r="4105" spans="10:15">
      <c r="K4105" s="103"/>
      <c r="O4105" s="103"/>
    </row>
    <row r="4106" spans="10:15">
      <c r="K4106" s="103"/>
      <c r="O4106" s="103"/>
    </row>
    <row r="4107" spans="10:15">
      <c r="K4107" s="103"/>
      <c r="O4107" s="103"/>
    </row>
    <row r="4108" spans="10:15">
      <c r="K4108" s="103"/>
      <c r="O4108" s="103"/>
    </row>
    <row r="4109" spans="10:15">
      <c r="K4109" s="103"/>
      <c r="O4109" s="103"/>
    </row>
    <row r="4110" spans="10:15">
      <c r="K4110" s="103"/>
      <c r="M4110" s="103"/>
      <c r="O4110" s="103"/>
    </row>
    <row r="4111" spans="10:15">
      <c r="K4111" s="103"/>
      <c r="M4111" s="103"/>
      <c r="O4111" s="103"/>
    </row>
    <row r="4112" spans="10:15">
      <c r="J4112" s="103"/>
      <c r="K4112" s="103"/>
      <c r="M4112" s="103"/>
      <c r="O4112" s="103"/>
    </row>
    <row r="4113" spans="10:15">
      <c r="K4113" s="103"/>
      <c r="M4113" s="103"/>
      <c r="O4113" s="103"/>
    </row>
    <row r="4114" spans="10:15">
      <c r="K4114" s="103"/>
      <c r="M4114" s="103"/>
      <c r="O4114" s="103"/>
    </row>
    <row r="4115" spans="10:15">
      <c r="J4115" s="103"/>
      <c r="K4115" s="103"/>
      <c r="M4115" s="103"/>
      <c r="O4115" s="103"/>
    </row>
    <row r="4116" spans="10:15">
      <c r="J4116" s="103"/>
      <c r="K4116" s="103"/>
      <c r="O4116" s="103"/>
    </row>
    <row r="4117" spans="10:15">
      <c r="J4117" s="103"/>
      <c r="K4117" s="103"/>
      <c r="O4117" s="103"/>
    </row>
    <row r="4118" spans="10:15">
      <c r="J4118" s="103"/>
      <c r="K4118" s="103"/>
      <c r="O4118" s="103"/>
    </row>
    <row r="4119" spans="10:15">
      <c r="J4119" s="103"/>
      <c r="K4119" s="103"/>
      <c r="O4119" s="103"/>
    </row>
    <row r="4120" spans="10:15">
      <c r="J4120" s="103"/>
      <c r="K4120" s="103"/>
      <c r="O4120" s="103"/>
    </row>
    <row r="4121" spans="10:15">
      <c r="J4121" s="103"/>
      <c r="K4121" s="103"/>
      <c r="O4121" s="103"/>
    </row>
    <row r="4122" spans="10:15">
      <c r="K4122" s="103"/>
      <c r="O4122" s="103"/>
    </row>
    <row r="4123" spans="10:15">
      <c r="J4123" s="103"/>
      <c r="K4123" s="103"/>
      <c r="O4123" s="103"/>
    </row>
    <row r="4124" spans="10:15">
      <c r="J4124" s="103"/>
      <c r="K4124" s="103"/>
      <c r="M4124" s="103"/>
      <c r="O4124" s="103"/>
    </row>
    <row r="4125" spans="10:15">
      <c r="J4125" s="103"/>
      <c r="K4125" s="103"/>
      <c r="O4125" s="103"/>
    </row>
    <row r="4126" spans="10:15">
      <c r="J4126" s="103"/>
      <c r="K4126" s="103"/>
      <c r="O4126" s="103"/>
    </row>
    <row r="4127" spans="10:15">
      <c r="J4127" s="103"/>
      <c r="O4127" s="103"/>
    </row>
    <row r="4128" spans="10:15">
      <c r="J4128" s="103"/>
      <c r="O4128" s="103"/>
    </row>
    <row r="4129" spans="10:17">
      <c r="J4129" s="103"/>
      <c r="K4129" s="103"/>
      <c r="O4129" s="103"/>
      <c r="P4129" s="103"/>
    </row>
    <row r="4130" spans="10:17">
      <c r="J4130" s="103"/>
      <c r="K4130" s="103"/>
      <c r="O4130" s="103"/>
      <c r="Q4130" s="103"/>
    </row>
    <row r="4131" spans="10:17">
      <c r="J4131" s="103"/>
      <c r="K4131" s="103"/>
      <c r="O4131" s="103"/>
      <c r="Q4131" s="103"/>
    </row>
    <row r="4132" spans="10:17">
      <c r="J4132" s="103"/>
      <c r="K4132" s="103"/>
      <c r="O4132" s="103"/>
      <c r="Q4132" s="103"/>
    </row>
    <row r="4133" spans="10:17">
      <c r="J4133" s="103"/>
      <c r="K4133" s="103"/>
      <c r="O4133" s="103"/>
      <c r="Q4133" s="103"/>
    </row>
    <row r="4134" spans="10:17">
      <c r="J4134" s="103"/>
      <c r="K4134" s="103"/>
      <c r="O4134" s="103"/>
    </row>
    <row r="4135" spans="10:17">
      <c r="J4135" s="103"/>
      <c r="K4135" s="103"/>
      <c r="O4135" s="103"/>
    </row>
    <row r="4136" spans="10:17">
      <c r="K4136" s="103"/>
      <c r="O4136" s="103"/>
    </row>
    <row r="4137" spans="10:17">
      <c r="K4137" s="103"/>
      <c r="O4137" s="103"/>
    </row>
    <row r="4138" spans="10:17">
      <c r="K4138" s="103"/>
      <c r="O4138" s="103"/>
    </row>
    <row r="4139" spans="10:17">
      <c r="K4139" s="103"/>
      <c r="O4139" s="103"/>
    </row>
    <row r="4140" spans="10:17">
      <c r="K4140" s="103"/>
      <c r="O4140" s="103"/>
    </row>
    <row r="4141" spans="10:17">
      <c r="K4141" s="103"/>
      <c r="O4141" s="103"/>
    </row>
    <row r="4142" spans="10:17">
      <c r="J4142" s="103"/>
      <c r="K4142" s="103"/>
      <c r="O4142" s="103"/>
    </row>
    <row r="4143" spans="10:17">
      <c r="J4143" s="103"/>
      <c r="K4143" s="103"/>
      <c r="O4143" s="103"/>
    </row>
    <row r="4144" spans="10:17">
      <c r="J4144" s="103"/>
      <c r="K4144" s="103"/>
      <c r="O4144" s="103"/>
    </row>
    <row r="4145" spans="10:15">
      <c r="J4145" s="103"/>
      <c r="K4145" s="103"/>
      <c r="O4145" s="103"/>
    </row>
    <row r="4146" spans="10:15">
      <c r="J4146" s="103"/>
      <c r="K4146" s="103"/>
      <c r="O4146" s="103"/>
    </row>
    <row r="4147" spans="10:15">
      <c r="J4147" s="103"/>
      <c r="K4147" s="103"/>
      <c r="O4147" s="103"/>
    </row>
    <row r="4148" spans="10:15">
      <c r="J4148" s="103"/>
      <c r="K4148" s="103"/>
      <c r="O4148" s="103"/>
    </row>
    <row r="4149" spans="10:15">
      <c r="J4149" s="103"/>
      <c r="K4149" s="103"/>
      <c r="O4149" s="103"/>
    </row>
    <row r="4150" spans="10:15">
      <c r="J4150" s="103"/>
      <c r="K4150" s="103"/>
      <c r="O4150" s="103"/>
    </row>
    <row r="4151" spans="10:15">
      <c r="J4151" s="103"/>
      <c r="K4151" s="103"/>
      <c r="O4151" s="103"/>
    </row>
    <row r="4152" spans="10:15">
      <c r="J4152" s="103"/>
      <c r="K4152" s="103"/>
      <c r="O4152" s="103"/>
    </row>
    <row r="4153" spans="10:15">
      <c r="J4153" s="103"/>
      <c r="K4153" s="103"/>
      <c r="O4153" s="103"/>
    </row>
    <row r="4154" spans="10:15">
      <c r="J4154" s="103"/>
      <c r="K4154" s="103"/>
      <c r="O4154" s="103"/>
    </row>
    <row r="4155" spans="10:15">
      <c r="J4155" s="103"/>
      <c r="K4155" s="103"/>
      <c r="O4155" s="103"/>
    </row>
    <row r="4156" spans="10:15">
      <c r="J4156" s="103"/>
      <c r="K4156" s="103"/>
      <c r="O4156" s="103"/>
    </row>
    <row r="4157" spans="10:15">
      <c r="J4157" s="103"/>
      <c r="K4157" s="103"/>
      <c r="O4157" s="103"/>
    </row>
    <row r="4158" spans="10:15">
      <c r="J4158" s="103"/>
      <c r="K4158" s="103"/>
      <c r="O4158" s="103"/>
    </row>
    <row r="4159" spans="10:15">
      <c r="J4159" s="103"/>
      <c r="K4159" s="103"/>
      <c r="O4159" s="103"/>
    </row>
    <row r="4160" spans="10:15">
      <c r="J4160" s="103"/>
      <c r="K4160" s="103"/>
      <c r="O4160" s="103"/>
    </row>
    <row r="4161" spans="10:15">
      <c r="K4161" s="103"/>
      <c r="N4161" s="103"/>
      <c r="O4161" s="103"/>
    </row>
    <row r="4162" spans="10:15">
      <c r="K4162" s="103"/>
      <c r="N4162" s="103"/>
      <c r="O4162" s="103"/>
    </row>
    <row r="4163" spans="10:15">
      <c r="K4163" s="103"/>
      <c r="N4163" s="103"/>
      <c r="O4163" s="103"/>
    </row>
    <row r="4164" spans="10:15">
      <c r="K4164" s="103"/>
      <c r="N4164" s="103"/>
      <c r="O4164" s="103"/>
    </row>
    <row r="4165" spans="10:15">
      <c r="J4165" s="103"/>
      <c r="K4165" s="103"/>
      <c r="N4165" s="103"/>
      <c r="O4165" s="103"/>
    </row>
    <row r="4166" spans="10:15">
      <c r="J4166" s="103"/>
      <c r="K4166" s="103"/>
      <c r="N4166" s="103"/>
      <c r="O4166" s="103"/>
    </row>
    <row r="4167" spans="10:15">
      <c r="J4167" s="103"/>
      <c r="K4167" s="103"/>
      <c r="N4167" s="103"/>
      <c r="O4167" s="103"/>
    </row>
    <row r="4168" spans="10:15">
      <c r="J4168" s="103"/>
      <c r="K4168" s="103"/>
      <c r="N4168" s="103"/>
      <c r="O4168" s="103"/>
    </row>
    <row r="4169" spans="10:15">
      <c r="J4169" s="103"/>
      <c r="K4169" s="103"/>
      <c r="N4169" s="103"/>
      <c r="O4169" s="103"/>
    </row>
    <row r="4170" spans="10:15">
      <c r="J4170" s="103"/>
      <c r="K4170" s="103"/>
      <c r="N4170" s="103"/>
      <c r="O4170" s="103"/>
    </row>
    <row r="4171" spans="10:15">
      <c r="J4171" s="103"/>
      <c r="K4171" s="103"/>
      <c r="N4171" s="103"/>
      <c r="O4171" s="103"/>
    </row>
    <row r="4172" spans="10:15">
      <c r="J4172" s="103"/>
      <c r="K4172" s="103"/>
      <c r="N4172" s="103"/>
      <c r="O4172" s="103"/>
    </row>
    <row r="4173" spans="10:15">
      <c r="K4173" s="103"/>
      <c r="N4173" s="103"/>
      <c r="O4173" s="103"/>
    </row>
    <row r="4174" spans="10:15">
      <c r="J4174" s="103"/>
      <c r="K4174" s="103"/>
      <c r="N4174" s="103"/>
      <c r="O4174" s="103"/>
    </row>
    <row r="4175" spans="10:15">
      <c r="J4175" s="103"/>
      <c r="K4175" s="103"/>
      <c r="N4175" s="103"/>
      <c r="O4175" s="103"/>
    </row>
    <row r="4176" spans="10:15">
      <c r="J4176" s="103"/>
      <c r="K4176" s="103"/>
      <c r="N4176" s="103"/>
      <c r="O4176" s="103"/>
    </row>
    <row r="4177" spans="10:17">
      <c r="K4177" s="103"/>
      <c r="N4177" s="103"/>
      <c r="O4177" s="103"/>
      <c r="P4177" s="103"/>
    </row>
    <row r="4178" spans="10:17">
      <c r="K4178" s="103"/>
      <c r="N4178" s="103"/>
      <c r="O4178" s="103"/>
      <c r="P4178" s="103"/>
    </row>
    <row r="4179" spans="10:17">
      <c r="K4179" s="103"/>
      <c r="N4179" s="103"/>
      <c r="O4179" s="103"/>
      <c r="P4179" s="103"/>
    </row>
    <row r="4180" spans="10:17">
      <c r="K4180" s="103"/>
      <c r="N4180" s="103"/>
      <c r="O4180" s="103"/>
      <c r="P4180" s="103"/>
    </row>
    <row r="4181" spans="10:17">
      <c r="K4181" s="103"/>
      <c r="N4181" s="103"/>
      <c r="O4181" s="103"/>
      <c r="P4181" s="103"/>
    </row>
    <row r="4182" spans="10:17">
      <c r="K4182" s="103"/>
      <c r="N4182" s="103"/>
      <c r="O4182" s="103"/>
      <c r="P4182" s="103"/>
    </row>
    <row r="4183" spans="10:17">
      <c r="K4183" s="103"/>
      <c r="N4183" s="103"/>
      <c r="O4183" s="103"/>
      <c r="P4183" s="103"/>
    </row>
    <row r="4184" spans="10:17">
      <c r="K4184" s="103"/>
      <c r="N4184" s="103"/>
      <c r="O4184" s="103"/>
      <c r="P4184" s="103"/>
    </row>
    <row r="4185" spans="10:17">
      <c r="J4185" s="103"/>
      <c r="O4185" s="103"/>
      <c r="P4185" s="103"/>
    </row>
    <row r="4186" spans="10:17">
      <c r="K4186" s="103"/>
      <c r="O4186" s="103"/>
      <c r="P4186" s="103"/>
    </row>
    <row r="4187" spans="10:17">
      <c r="J4187" s="103"/>
      <c r="O4187" s="103"/>
      <c r="P4187" s="103"/>
    </row>
    <row r="4188" spans="10:17">
      <c r="J4188" s="103"/>
      <c r="M4188" s="103"/>
      <c r="O4188" s="103"/>
      <c r="P4188" s="103"/>
    </row>
    <row r="4189" spans="10:17">
      <c r="J4189" s="103"/>
      <c r="O4189" s="103"/>
      <c r="P4189" s="103"/>
      <c r="Q4189" s="103"/>
    </row>
    <row r="4190" spans="10:17">
      <c r="J4190" s="103"/>
      <c r="O4190" s="103"/>
      <c r="P4190" s="103"/>
      <c r="Q4190" s="103"/>
    </row>
    <row r="4191" spans="10:17">
      <c r="K4191" s="103"/>
      <c r="M4191" s="103"/>
      <c r="O4191" s="103"/>
      <c r="P4191" s="103"/>
      <c r="Q4191" s="103"/>
    </row>
    <row r="4192" spans="10:17">
      <c r="J4192" s="103"/>
      <c r="O4192" s="103"/>
      <c r="P4192" s="103"/>
      <c r="Q4192" s="103"/>
    </row>
    <row r="4193" spans="10:17">
      <c r="J4193" s="103"/>
      <c r="O4193" s="103"/>
      <c r="P4193" s="103"/>
      <c r="Q4193" s="103"/>
    </row>
    <row r="4194" spans="10:17">
      <c r="J4194" s="103"/>
      <c r="O4194" s="103"/>
      <c r="P4194" s="103"/>
      <c r="Q4194" s="103"/>
    </row>
    <row r="4195" spans="10:17">
      <c r="O4195" s="103"/>
      <c r="P4195" s="103"/>
    </row>
    <row r="4196" spans="10:17">
      <c r="O4196" s="103"/>
      <c r="P4196" s="103"/>
    </row>
    <row r="4197" spans="10:17">
      <c r="O4197" s="103"/>
      <c r="P4197" s="103"/>
      <c r="Q4197" s="103"/>
    </row>
    <row r="4198" spans="10:17">
      <c r="O4198" s="103"/>
      <c r="P4198" s="103"/>
      <c r="Q4198" s="103"/>
    </row>
    <row r="4199" spans="10:17">
      <c r="K4199" s="103"/>
      <c r="O4199" s="103"/>
      <c r="P4199" s="103"/>
    </row>
    <row r="4200" spans="10:17">
      <c r="K4200" s="103"/>
      <c r="O4200" s="103"/>
      <c r="P4200" s="103"/>
    </row>
    <row r="4201" spans="10:17">
      <c r="K4201" s="103"/>
      <c r="O4201" s="103"/>
      <c r="P4201" s="103"/>
    </row>
    <row r="4202" spans="10:17">
      <c r="K4202" s="103"/>
      <c r="O4202" s="103"/>
      <c r="P4202" s="103"/>
    </row>
    <row r="4203" spans="10:17">
      <c r="K4203" s="103"/>
      <c r="O4203" s="103"/>
      <c r="P4203" s="103"/>
    </row>
    <row r="4204" spans="10:17">
      <c r="K4204" s="103"/>
      <c r="O4204" s="103"/>
      <c r="P4204" s="103"/>
    </row>
    <row r="4205" spans="10:17">
      <c r="K4205" s="103"/>
      <c r="O4205" s="103"/>
      <c r="P4205" s="103"/>
    </row>
    <row r="4206" spans="10:17">
      <c r="K4206" s="103"/>
      <c r="O4206" s="103"/>
      <c r="P4206" s="103"/>
    </row>
    <row r="4207" spans="10:17">
      <c r="K4207" s="103"/>
      <c r="O4207" s="103"/>
      <c r="Q4207" s="103"/>
    </row>
    <row r="4208" spans="10:17">
      <c r="K4208" s="103"/>
      <c r="O4208" s="103"/>
      <c r="Q4208" s="103"/>
    </row>
    <row r="4209" spans="10:17">
      <c r="K4209" s="103"/>
      <c r="O4209" s="103"/>
      <c r="Q4209" s="103"/>
    </row>
    <row r="4210" spans="10:17">
      <c r="K4210" s="103"/>
      <c r="O4210" s="103"/>
      <c r="Q4210" s="103"/>
    </row>
    <row r="4211" spans="10:17">
      <c r="K4211" s="103"/>
      <c r="O4211" s="103"/>
    </row>
    <row r="4212" spans="10:17">
      <c r="K4212" s="103"/>
      <c r="O4212" s="103"/>
    </row>
    <row r="4213" spans="10:17">
      <c r="K4213" s="103"/>
      <c r="O4213" s="103"/>
    </row>
    <row r="4214" spans="10:17">
      <c r="K4214" s="103"/>
      <c r="O4214" s="103"/>
    </row>
    <row r="4215" spans="10:17">
      <c r="K4215" s="103"/>
      <c r="O4215" s="103"/>
    </row>
    <row r="4216" spans="10:17">
      <c r="K4216" s="103"/>
      <c r="O4216" s="103"/>
    </row>
    <row r="4217" spans="10:17">
      <c r="K4217" s="103"/>
      <c r="O4217" s="103"/>
    </row>
    <row r="4218" spans="10:17">
      <c r="K4218" s="103"/>
      <c r="O4218" s="103"/>
    </row>
    <row r="4219" spans="10:17">
      <c r="K4219" s="103"/>
      <c r="O4219" s="103"/>
    </row>
    <row r="4220" spans="10:17">
      <c r="K4220" s="103"/>
      <c r="O4220" s="103"/>
    </row>
    <row r="4221" spans="10:17">
      <c r="K4221" s="103"/>
      <c r="O4221" s="103"/>
    </row>
    <row r="4222" spans="10:17">
      <c r="K4222" s="103"/>
      <c r="O4222" s="103"/>
    </row>
    <row r="4223" spans="10:17">
      <c r="K4223" s="103"/>
      <c r="O4223" s="103"/>
    </row>
    <row r="4224" spans="10:17">
      <c r="J4224" s="103"/>
      <c r="K4224" s="103"/>
      <c r="M4224" s="103"/>
      <c r="O4224" s="103"/>
    </row>
    <row r="4225" spans="10:15">
      <c r="K4225" s="103"/>
      <c r="O4225" s="103"/>
    </row>
    <row r="4226" spans="10:15">
      <c r="J4226" s="103"/>
      <c r="K4226" s="103"/>
      <c r="O4226" s="103"/>
    </row>
    <row r="4227" spans="10:15">
      <c r="J4227" s="103"/>
      <c r="K4227" s="103"/>
      <c r="O4227" s="103"/>
    </row>
    <row r="4228" spans="10:15">
      <c r="J4228" s="103"/>
      <c r="K4228" s="103"/>
      <c r="O4228" s="103"/>
    </row>
    <row r="4229" spans="10:15">
      <c r="J4229" s="103"/>
      <c r="K4229" s="103"/>
      <c r="O4229" s="103"/>
    </row>
    <row r="4230" spans="10:15">
      <c r="J4230" s="103"/>
      <c r="K4230" s="103"/>
      <c r="O4230" s="103"/>
    </row>
    <row r="4231" spans="10:15">
      <c r="J4231" s="103"/>
      <c r="K4231" s="103"/>
      <c r="O4231" s="103"/>
    </row>
    <row r="4232" spans="10:15">
      <c r="J4232" s="103"/>
      <c r="K4232" s="103"/>
      <c r="O4232" s="103"/>
    </row>
    <row r="4233" spans="10:15">
      <c r="J4233" s="103"/>
      <c r="K4233" s="103"/>
      <c r="O4233" s="103"/>
    </row>
    <row r="4234" spans="10:15">
      <c r="J4234" s="103"/>
      <c r="K4234" s="103"/>
      <c r="O4234" s="103"/>
    </row>
    <row r="4235" spans="10:15">
      <c r="K4235" s="103"/>
      <c r="O4235" s="103"/>
    </row>
    <row r="4236" spans="10:15">
      <c r="K4236" s="103"/>
      <c r="O4236" s="103"/>
    </row>
    <row r="4237" spans="10:15">
      <c r="K4237" s="103"/>
      <c r="O4237" s="103"/>
    </row>
    <row r="4238" spans="10:15">
      <c r="K4238" s="103"/>
      <c r="O4238" s="103"/>
    </row>
    <row r="4239" spans="10:15">
      <c r="K4239" s="103"/>
      <c r="O4239" s="103"/>
    </row>
    <row r="4240" spans="10:15">
      <c r="K4240" s="103"/>
      <c r="O4240" s="103"/>
    </row>
    <row r="4241" spans="11:15">
      <c r="K4241" s="103"/>
      <c r="O4241" s="103"/>
    </row>
    <row r="4242" spans="11:15">
      <c r="K4242" s="103"/>
      <c r="O4242" s="103"/>
    </row>
    <row r="4243" spans="11:15">
      <c r="K4243" s="103"/>
      <c r="O4243" s="103"/>
    </row>
    <row r="4244" spans="11:15">
      <c r="K4244" s="103"/>
      <c r="O4244" s="103"/>
    </row>
    <row r="4245" spans="11:15">
      <c r="K4245" s="103"/>
      <c r="O4245" s="103"/>
    </row>
    <row r="4246" spans="11:15">
      <c r="K4246" s="103"/>
      <c r="O4246" s="103"/>
    </row>
    <row r="4247" spans="11:15">
      <c r="K4247" s="103"/>
      <c r="O4247" s="103"/>
    </row>
    <row r="4248" spans="11:15">
      <c r="K4248" s="103"/>
      <c r="O4248" s="103"/>
    </row>
    <row r="4249" spans="11:15">
      <c r="K4249" s="103"/>
      <c r="O4249" s="103"/>
    </row>
    <row r="4250" spans="11:15">
      <c r="K4250" s="103"/>
      <c r="O4250" s="103"/>
    </row>
    <row r="4251" spans="11:15">
      <c r="K4251" s="103"/>
      <c r="O4251" s="103"/>
    </row>
    <row r="4252" spans="11:15">
      <c r="K4252" s="103"/>
      <c r="O4252" s="103"/>
    </row>
    <row r="4253" spans="11:15">
      <c r="K4253" s="103"/>
      <c r="O4253" s="103"/>
    </row>
    <row r="4254" spans="11:15">
      <c r="K4254" s="103"/>
      <c r="O4254" s="103"/>
    </row>
    <row r="4255" spans="11:15">
      <c r="K4255" s="103"/>
      <c r="O4255" s="103"/>
    </row>
    <row r="4256" spans="11:15">
      <c r="K4256" s="103"/>
      <c r="O4256" s="103"/>
    </row>
    <row r="4257" spans="10:17">
      <c r="K4257" s="103"/>
      <c r="O4257" s="103"/>
    </row>
    <row r="4258" spans="10:17">
      <c r="J4258" s="103"/>
      <c r="K4258" s="103"/>
      <c r="O4258" s="103"/>
    </row>
    <row r="4259" spans="10:17">
      <c r="J4259" s="103"/>
      <c r="K4259" s="103"/>
      <c r="M4259" s="103"/>
      <c r="O4259" s="103"/>
    </row>
    <row r="4260" spans="10:17">
      <c r="K4260" s="103"/>
      <c r="O4260" s="103"/>
    </row>
    <row r="4261" spans="10:17">
      <c r="K4261" s="103"/>
      <c r="O4261" s="103"/>
    </row>
    <row r="4262" spans="10:17">
      <c r="K4262" s="103"/>
      <c r="O4262" s="103"/>
      <c r="P4262" s="103"/>
    </row>
    <row r="4263" spans="10:17">
      <c r="K4263" s="103"/>
      <c r="O4263" s="103"/>
      <c r="P4263" s="103"/>
    </row>
    <row r="4264" spans="10:17">
      <c r="K4264" s="103"/>
      <c r="O4264" s="103"/>
      <c r="P4264" s="103"/>
    </row>
    <row r="4265" spans="10:17">
      <c r="K4265" s="103"/>
      <c r="O4265" s="103"/>
      <c r="Q4265" s="103"/>
    </row>
    <row r="4266" spans="10:17">
      <c r="K4266" s="103"/>
      <c r="O4266" s="103"/>
      <c r="Q4266" s="103"/>
    </row>
    <row r="4267" spans="10:17">
      <c r="K4267" s="103"/>
      <c r="O4267" s="103"/>
    </row>
    <row r="4268" spans="10:17">
      <c r="K4268" s="103"/>
      <c r="O4268" s="103"/>
    </row>
    <row r="4269" spans="10:17">
      <c r="K4269" s="103"/>
      <c r="O4269" s="103"/>
    </row>
    <row r="4270" spans="10:17">
      <c r="K4270" s="103"/>
      <c r="O4270" s="103"/>
    </row>
    <row r="4271" spans="10:17">
      <c r="K4271" s="103"/>
      <c r="O4271" s="103"/>
    </row>
    <row r="4272" spans="10:17">
      <c r="K4272" s="103"/>
      <c r="O4272" s="103"/>
    </row>
    <row r="4273" spans="10:15">
      <c r="K4273" s="103"/>
      <c r="O4273" s="103"/>
    </row>
    <row r="4274" spans="10:15">
      <c r="K4274" s="103"/>
      <c r="O4274" s="103"/>
    </row>
    <row r="4275" spans="10:15">
      <c r="K4275" s="103"/>
      <c r="O4275" s="103"/>
    </row>
    <row r="4276" spans="10:15">
      <c r="K4276" s="103"/>
      <c r="O4276" s="103"/>
    </row>
    <row r="4277" spans="10:15">
      <c r="K4277" s="103"/>
      <c r="O4277" s="103"/>
    </row>
    <row r="4278" spans="10:15">
      <c r="K4278" s="103"/>
      <c r="O4278" s="103"/>
    </row>
    <row r="4279" spans="10:15">
      <c r="K4279" s="103"/>
      <c r="O4279" s="103"/>
    </row>
    <row r="4280" spans="10:15">
      <c r="K4280" s="103"/>
      <c r="O4280" s="103"/>
    </row>
    <row r="4281" spans="10:15">
      <c r="K4281" s="103"/>
      <c r="O4281" s="103"/>
    </row>
    <row r="4282" spans="10:15">
      <c r="K4282" s="103"/>
      <c r="O4282" s="103"/>
    </row>
    <row r="4283" spans="10:15">
      <c r="K4283" s="103"/>
      <c r="O4283" s="103"/>
    </row>
    <row r="4284" spans="10:15">
      <c r="K4284" s="103"/>
      <c r="O4284" s="103"/>
    </row>
    <row r="4285" spans="10:15">
      <c r="K4285" s="103"/>
      <c r="O4285" s="103"/>
    </row>
    <row r="4286" spans="10:15">
      <c r="K4286" s="103"/>
      <c r="O4286" s="103"/>
    </row>
    <row r="4287" spans="10:15">
      <c r="K4287" s="103"/>
      <c r="O4287" s="103"/>
    </row>
    <row r="4288" spans="10:15">
      <c r="J4288" s="103"/>
      <c r="K4288" s="103"/>
      <c r="O4288" s="103"/>
    </row>
    <row r="4289" spans="10:15">
      <c r="J4289" s="103"/>
      <c r="K4289" s="103"/>
      <c r="O4289" s="103"/>
    </row>
    <row r="4290" spans="10:15">
      <c r="J4290" s="103"/>
      <c r="K4290" s="103"/>
      <c r="O4290" s="103"/>
    </row>
    <row r="4291" spans="10:15">
      <c r="J4291" s="103"/>
      <c r="K4291" s="103"/>
      <c r="O4291" s="103"/>
    </row>
    <row r="4292" spans="10:15">
      <c r="K4292" s="103"/>
      <c r="O4292" s="103"/>
    </row>
    <row r="4293" spans="10:15">
      <c r="K4293" s="103"/>
      <c r="O4293" s="103"/>
    </row>
    <row r="4294" spans="10:15">
      <c r="K4294" s="103"/>
      <c r="O4294" s="103"/>
    </row>
    <row r="4295" spans="10:15">
      <c r="K4295" s="103"/>
      <c r="O4295" s="103"/>
    </row>
    <row r="4296" spans="10:15">
      <c r="J4296" s="103"/>
      <c r="K4296" s="103"/>
      <c r="O4296" s="103"/>
    </row>
    <row r="4297" spans="10:15">
      <c r="J4297" s="103"/>
      <c r="K4297" s="103"/>
      <c r="O4297" s="103"/>
    </row>
    <row r="4298" spans="10:15">
      <c r="J4298" s="103"/>
      <c r="K4298" s="103"/>
      <c r="O4298" s="103"/>
    </row>
    <row r="4299" spans="10:15">
      <c r="J4299" s="103"/>
      <c r="K4299" s="103"/>
      <c r="O4299" s="103"/>
    </row>
    <row r="4300" spans="10:15">
      <c r="K4300" s="103"/>
      <c r="O4300" s="103"/>
    </row>
    <row r="4301" spans="10:15">
      <c r="K4301" s="103"/>
      <c r="O4301" s="103"/>
    </row>
    <row r="4302" spans="10:15">
      <c r="K4302" s="103"/>
      <c r="O4302" s="103"/>
    </row>
    <row r="4303" spans="10:15">
      <c r="K4303" s="103"/>
      <c r="O4303" s="103"/>
    </row>
    <row r="4304" spans="10:15">
      <c r="K4304" s="103"/>
      <c r="O4304" s="103"/>
    </row>
    <row r="4305" spans="10:15">
      <c r="K4305" s="103"/>
      <c r="O4305" s="103"/>
    </row>
    <row r="4306" spans="10:15">
      <c r="K4306" s="103"/>
      <c r="O4306" s="103"/>
    </row>
    <row r="4307" spans="10:15">
      <c r="J4307" s="103"/>
      <c r="K4307" s="103"/>
      <c r="O4307" s="103"/>
    </row>
    <row r="4308" spans="10:15">
      <c r="J4308" s="103"/>
      <c r="K4308" s="103"/>
      <c r="O4308" s="103"/>
    </row>
    <row r="4309" spans="10:15">
      <c r="J4309" s="103"/>
      <c r="K4309" s="103"/>
      <c r="O4309" s="103"/>
    </row>
    <row r="4310" spans="10:15">
      <c r="J4310" s="103"/>
      <c r="K4310" s="103"/>
      <c r="O4310" s="103"/>
    </row>
    <row r="4311" spans="10:15">
      <c r="J4311" s="103"/>
      <c r="K4311" s="103"/>
      <c r="O4311" s="103"/>
    </row>
    <row r="4312" spans="10:15">
      <c r="J4312" s="103"/>
      <c r="K4312" s="103"/>
      <c r="O4312" s="103"/>
    </row>
    <row r="4313" spans="10:15">
      <c r="J4313" s="103"/>
      <c r="K4313" s="103"/>
      <c r="O4313" s="103"/>
    </row>
    <row r="4314" spans="10:15">
      <c r="J4314" s="103"/>
      <c r="K4314" s="103"/>
      <c r="O4314" s="103"/>
    </row>
    <row r="4315" spans="10:15">
      <c r="J4315" s="103"/>
      <c r="K4315" s="103"/>
      <c r="O4315" s="103"/>
    </row>
    <row r="4316" spans="10:15">
      <c r="J4316" s="103"/>
      <c r="K4316" s="103"/>
      <c r="O4316" s="103"/>
    </row>
    <row r="4317" spans="10:15">
      <c r="J4317" s="103"/>
      <c r="K4317" s="103"/>
      <c r="O4317" s="103"/>
    </row>
    <row r="4318" spans="10:15">
      <c r="J4318" s="103"/>
      <c r="K4318" s="103"/>
      <c r="O4318" s="103"/>
    </row>
    <row r="4319" spans="10:15">
      <c r="J4319" s="103"/>
      <c r="K4319" s="103"/>
      <c r="O4319" s="103"/>
    </row>
    <row r="4320" spans="10:15">
      <c r="J4320" s="103"/>
      <c r="K4320" s="103"/>
      <c r="O4320" s="103"/>
    </row>
    <row r="4321" spans="10:15">
      <c r="J4321" s="103"/>
      <c r="O4321" s="103"/>
    </row>
    <row r="4322" spans="10:15">
      <c r="J4322" s="103"/>
      <c r="K4322" s="103"/>
      <c r="O4322" s="103"/>
    </row>
    <row r="4323" spans="10:15">
      <c r="J4323" s="103"/>
      <c r="O4323" s="103"/>
    </row>
    <row r="4324" spans="10:15">
      <c r="J4324" s="103"/>
      <c r="K4324" s="103"/>
      <c r="O4324" s="103"/>
    </row>
    <row r="4325" spans="10:15">
      <c r="J4325" s="103"/>
      <c r="K4325" s="103"/>
      <c r="O4325" s="103"/>
    </row>
    <row r="4326" spans="10:15">
      <c r="J4326" s="103"/>
      <c r="O4326" s="103"/>
    </row>
    <row r="4327" spans="10:15">
      <c r="J4327" s="103"/>
      <c r="O4327" s="103"/>
    </row>
    <row r="4328" spans="10:15">
      <c r="J4328" s="103"/>
      <c r="K4328" s="103"/>
      <c r="O4328" s="103"/>
    </row>
    <row r="4329" spans="10:15">
      <c r="J4329" s="103"/>
      <c r="K4329" s="103"/>
      <c r="O4329" s="103"/>
    </row>
    <row r="4330" spans="10:15">
      <c r="J4330" s="103"/>
      <c r="K4330" s="103"/>
      <c r="O4330" s="103"/>
    </row>
    <row r="4331" spans="10:15">
      <c r="J4331" s="103"/>
      <c r="K4331" s="103"/>
      <c r="O4331" s="103"/>
    </row>
    <row r="4332" spans="10:15">
      <c r="J4332" s="103"/>
      <c r="K4332" s="103"/>
      <c r="O4332" s="103"/>
    </row>
    <row r="4333" spans="10:15">
      <c r="J4333" s="103"/>
      <c r="O4333" s="103"/>
    </row>
    <row r="4334" spans="10:15">
      <c r="J4334" s="103"/>
      <c r="K4334" s="103"/>
      <c r="O4334" s="103"/>
    </row>
    <row r="4335" spans="10:15">
      <c r="J4335" s="103"/>
      <c r="K4335" s="103"/>
      <c r="O4335" s="103"/>
    </row>
    <row r="4336" spans="10:15">
      <c r="J4336" s="103"/>
      <c r="O4336" s="103"/>
    </row>
    <row r="4337" spans="10:17">
      <c r="J4337" s="103"/>
      <c r="N4337" s="103"/>
      <c r="O4337" s="103"/>
    </row>
    <row r="4338" spans="10:17">
      <c r="J4338" s="103"/>
      <c r="N4338" s="103"/>
      <c r="O4338" s="103"/>
    </row>
    <row r="4339" spans="10:17">
      <c r="J4339" s="103"/>
      <c r="K4339" s="103"/>
      <c r="N4339" s="103"/>
      <c r="O4339" s="103"/>
    </row>
    <row r="4340" spans="10:17">
      <c r="J4340" s="103"/>
      <c r="K4340" s="103"/>
      <c r="N4340" s="103"/>
      <c r="O4340" s="103"/>
    </row>
    <row r="4341" spans="10:17">
      <c r="J4341" s="103"/>
      <c r="K4341" s="103"/>
      <c r="N4341" s="103"/>
      <c r="O4341" s="103"/>
    </row>
    <row r="4342" spans="10:17">
      <c r="J4342" s="103"/>
      <c r="K4342" s="103"/>
      <c r="M4342" s="103"/>
      <c r="N4342" s="103"/>
      <c r="O4342" s="103"/>
    </row>
    <row r="4343" spans="10:17">
      <c r="J4343" s="103"/>
      <c r="K4343" s="103"/>
      <c r="M4343" s="103"/>
      <c r="N4343" s="103"/>
      <c r="O4343" s="103"/>
    </row>
    <row r="4344" spans="10:17">
      <c r="J4344" s="103"/>
      <c r="K4344" s="103"/>
      <c r="M4344" s="103"/>
      <c r="O4344" s="103"/>
      <c r="P4344" s="103"/>
    </row>
    <row r="4345" spans="10:17">
      <c r="K4345" s="103"/>
      <c r="O4345" s="103"/>
      <c r="P4345" s="103"/>
    </row>
    <row r="4346" spans="10:17">
      <c r="K4346" s="103"/>
      <c r="O4346" s="103"/>
      <c r="P4346" s="103"/>
    </row>
    <row r="4347" spans="10:17">
      <c r="O4347" s="103"/>
      <c r="P4347" s="103"/>
      <c r="Q4347" s="103"/>
    </row>
    <row r="4348" spans="10:17">
      <c r="O4348" s="103"/>
      <c r="P4348" s="103"/>
      <c r="Q4348" s="103"/>
    </row>
    <row r="4349" spans="10:17">
      <c r="O4349" s="103"/>
      <c r="P4349" s="103"/>
    </row>
    <row r="4350" spans="10:17">
      <c r="O4350" s="103"/>
      <c r="P4350" s="103"/>
    </row>
    <row r="4351" spans="10:17">
      <c r="K4351" s="103"/>
      <c r="O4351" s="103"/>
      <c r="P4351" s="103"/>
      <c r="Q4351" s="103"/>
    </row>
    <row r="4352" spans="10:17">
      <c r="K4352" s="103"/>
      <c r="O4352" s="103"/>
      <c r="P4352" s="103"/>
      <c r="Q4352" s="103"/>
    </row>
    <row r="4353" spans="10:18">
      <c r="K4353" s="103"/>
      <c r="O4353" s="103"/>
      <c r="P4353" s="103"/>
      <c r="Q4353" s="103"/>
    </row>
    <row r="4354" spans="10:18">
      <c r="K4354" s="103"/>
      <c r="O4354" s="103"/>
      <c r="P4354" s="103"/>
      <c r="Q4354" s="103"/>
    </row>
    <row r="4355" spans="10:18">
      <c r="K4355" s="103"/>
      <c r="O4355" s="103"/>
      <c r="P4355" s="103"/>
      <c r="R4355" s="103"/>
    </row>
    <row r="4356" spans="10:18">
      <c r="K4356" s="103"/>
      <c r="O4356" s="103"/>
      <c r="P4356" s="103"/>
      <c r="R4356" s="103"/>
    </row>
    <row r="4357" spans="10:18">
      <c r="J4357" s="103"/>
      <c r="O4357" s="103"/>
      <c r="P4357" s="103"/>
      <c r="R4357" s="103"/>
    </row>
    <row r="4358" spans="10:18">
      <c r="J4358" s="103"/>
      <c r="O4358" s="103"/>
      <c r="R4358" s="103"/>
    </row>
    <row r="4359" spans="10:18">
      <c r="J4359" s="103"/>
      <c r="O4359" s="103"/>
      <c r="R4359" s="103"/>
    </row>
    <row r="4360" spans="10:18">
      <c r="J4360" s="103"/>
      <c r="O4360" s="103"/>
      <c r="R4360" s="103"/>
    </row>
    <row r="4361" spans="10:18">
      <c r="K4361" s="103"/>
      <c r="O4361" s="103"/>
      <c r="R4361" s="103"/>
    </row>
    <row r="4362" spans="10:18">
      <c r="K4362" s="103"/>
      <c r="O4362" s="103"/>
      <c r="R4362" s="103"/>
    </row>
    <row r="4363" spans="10:18">
      <c r="K4363" s="103"/>
      <c r="O4363" s="103"/>
      <c r="R4363" s="103"/>
    </row>
    <row r="4364" spans="10:18">
      <c r="K4364" s="103"/>
      <c r="O4364" s="103"/>
      <c r="R4364" s="103"/>
    </row>
    <row r="4365" spans="10:18">
      <c r="K4365" s="103"/>
      <c r="O4365" s="103"/>
      <c r="R4365" s="103"/>
    </row>
    <row r="4366" spans="10:18">
      <c r="K4366" s="103"/>
      <c r="O4366" s="103"/>
      <c r="R4366" s="103"/>
    </row>
    <row r="4367" spans="10:18">
      <c r="K4367" s="103"/>
      <c r="O4367" s="103"/>
      <c r="R4367" s="103"/>
    </row>
    <row r="4368" spans="10:18">
      <c r="K4368" s="103"/>
      <c r="O4368" s="103"/>
      <c r="R4368" s="103"/>
    </row>
    <row r="4369" spans="11:18">
      <c r="K4369" s="103"/>
      <c r="O4369" s="103"/>
      <c r="R4369" s="103"/>
    </row>
    <row r="4370" spans="11:18">
      <c r="K4370" s="103"/>
      <c r="O4370" s="103"/>
      <c r="R4370" s="103"/>
    </row>
    <row r="4371" spans="11:18">
      <c r="K4371" s="103"/>
      <c r="O4371" s="103"/>
      <c r="R4371" s="103"/>
    </row>
    <row r="4372" spans="11:18">
      <c r="K4372" s="103"/>
      <c r="O4372" s="103"/>
      <c r="R4372" s="103"/>
    </row>
    <row r="4373" spans="11:18">
      <c r="K4373" s="103"/>
      <c r="O4373" s="103"/>
      <c r="R4373" s="103"/>
    </row>
    <row r="4374" spans="11:18">
      <c r="K4374" s="103"/>
      <c r="O4374" s="103"/>
      <c r="R4374" s="103"/>
    </row>
    <row r="4375" spans="11:18">
      <c r="K4375" s="103"/>
      <c r="O4375" s="103"/>
      <c r="R4375" s="103"/>
    </row>
    <row r="4376" spans="11:18">
      <c r="K4376" s="103"/>
      <c r="O4376" s="103"/>
      <c r="R4376" s="103"/>
    </row>
    <row r="4377" spans="11:18">
      <c r="K4377" s="103"/>
      <c r="O4377" s="103"/>
      <c r="R4377" s="103"/>
    </row>
    <row r="4378" spans="11:18">
      <c r="K4378" s="103"/>
      <c r="O4378" s="103"/>
      <c r="R4378" s="103"/>
    </row>
    <row r="4379" spans="11:18">
      <c r="K4379" s="103"/>
      <c r="O4379" s="103"/>
      <c r="R4379" s="103"/>
    </row>
    <row r="4380" spans="11:18">
      <c r="K4380" s="103"/>
      <c r="O4380" s="103"/>
      <c r="R4380" s="103"/>
    </row>
    <row r="4381" spans="11:18">
      <c r="K4381" s="103"/>
      <c r="O4381" s="103"/>
      <c r="R4381" s="103"/>
    </row>
    <row r="4382" spans="11:18">
      <c r="K4382" s="103"/>
      <c r="O4382" s="103"/>
      <c r="R4382" s="103"/>
    </row>
    <row r="4383" spans="11:18">
      <c r="K4383" s="103"/>
      <c r="O4383" s="103"/>
      <c r="R4383" s="103"/>
    </row>
    <row r="4384" spans="11:18">
      <c r="K4384" s="103"/>
      <c r="O4384" s="103"/>
      <c r="R4384" s="103"/>
    </row>
    <row r="4385" spans="10:18">
      <c r="K4385" s="103"/>
      <c r="O4385" s="103"/>
      <c r="R4385" s="103"/>
    </row>
    <row r="4386" spans="10:18">
      <c r="K4386" s="103"/>
      <c r="O4386" s="103"/>
      <c r="R4386" s="103"/>
    </row>
    <row r="4387" spans="10:18">
      <c r="K4387" s="103"/>
      <c r="O4387" s="103"/>
      <c r="Q4387" s="103"/>
      <c r="R4387" s="103"/>
    </row>
    <row r="4388" spans="10:18">
      <c r="K4388" s="103"/>
      <c r="O4388" s="103"/>
      <c r="Q4388" s="103"/>
      <c r="R4388" s="103"/>
    </row>
    <row r="4389" spans="10:18">
      <c r="K4389" s="103"/>
      <c r="O4389" s="103"/>
      <c r="Q4389" s="103"/>
      <c r="R4389" s="103"/>
    </row>
    <row r="4390" spans="10:18">
      <c r="K4390" s="103"/>
      <c r="O4390" s="103"/>
      <c r="Q4390" s="103"/>
    </row>
    <row r="4391" spans="10:18">
      <c r="K4391" s="103"/>
      <c r="O4391" s="103"/>
      <c r="Q4391" s="103"/>
    </row>
    <row r="4392" spans="10:18">
      <c r="K4392" s="103"/>
      <c r="O4392" s="103"/>
      <c r="Q4392" s="103"/>
    </row>
    <row r="4393" spans="10:18">
      <c r="K4393" s="103"/>
      <c r="O4393" s="103"/>
      <c r="Q4393" s="103"/>
    </row>
    <row r="4394" spans="10:18">
      <c r="K4394" s="103"/>
      <c r="O4394" s="103"/>
      <c r="P4394" s="103"/>
    </row>
    <row r="4395" spans="10:18">
      <c r="K4395" s="103"/>
      <c r="O4395" s="103"/>
      <c r="P4395" s="103"/>
    </row>
    <row r="4396" spans="10:18">
      <c r="K4396" s="103"/>
      <c r="O4396" s="103"/>
      <c r="P4396" s="103"/>
    </row>
    <row r="4397" spans="10:18">
      <c r="J4397" s="103"/>
      <c r="K4397" s="103"/>
      <c r="M4397" s="103"/>
      <c r="O4397" s="103"/>
    </row>
    <row r="4398" spans="10:18">
      <c r="J4398" s="103"/>
      <c r="K4398" s="103"/>
      <c r="O4398" s="103"/>
    </row>
    <row r="4399" spans="10:18">
      <c r="J4399" s="103"/>
      <c r="K4399" s="103"/>
      <c r="O4399" s="103"/>
    </row>
    <row r="4400" spans="10:18">
      <c r="K4400" s="103"/>
      <c r="O4400" s="103"/>
    </row>
    <row r="4401" spans="10:15">
      <c r="K4401" s="103"/>
      <c r="O4401" s="103"/>
    </row>
    <row r="4402" spans="10:15">
      <c r="K4402" s="103"/>
      <c r="O4402" s="103"/>
    </row>
    <row r="4403" spans="10:15">
      <c r="J4403" s="103"/>
      <c r="K4403" s="103"/>
      <c r="O4403" s="103"/>
    </row>
    <row r="4404" spans="10:15">
      <c r="J4404" s="103"/>
      <c r="K4404" s="103"/>
      <c r="O4404" s="103"/>
    </row>
    <row r="4405" spans="10:15">
      <c r="J4405" s="103"/>
      <c r="K4405" s="103"/>
      <c r="O4405" s="103"/>
    </row>
    <row r="4406" spans="10:15">
      <c r="J4406" s="103"/>
      <c r="K4406" s="103"/>
      <c r="O4406" s="103"/>
    </row>
    <row r="4407" spans="10:15">
      <c r="J4407" s="103"/>
      <c r="K4407" s="103"/>
      <c r="O4407" s="103"/>
    </row>
    <row r="4408" spans="10:15">
      <c r="J4408" s="103"/>
      <c r="K4408" s="103"/>
      <c r="O4408" s="103"/>
    </row>
    <row r="4409" spans="10:15">
      <c r="K4409" s="103"/>
      <c r="O4409" s="103"/>
    </row>
    <row r="4410" spans="10:15">
      <c r="K4410" s="103"/>
      <c r="O4410" s="103"/>
    </row>
    <row r="4411" spans="10:15">
      <c r="J4411" s="103"/>
      <c r="K4411" s="103"/>
      <c r="O4411" s="103"/>
    </row>
    <row r="4412" spans="10:15">
      <c r="J4412" s="103"/>
      <c r="K4412" s="103"/>
      <c r="O4412" s="103"/>
    </row>
    <row r="4413" spans="10:15">
      <c r="J4413" s="103"/>
      <c r="K4413" s="103"/>
      <c r="O4413" s="103"/>
    </row>
    <row r="4414" spans="10:15">
      <c r="J4414" s="103"/>
      <c r="K4414" s="103"/>
      <c r="O4414" s="103"/>
    </row>
    <row r="4415" spans="10:15">
      <c r="J4415" s="103"/>
      <c r="K4415" s="103"/>
      <c r="O4415" s="103"/>
    </row>
    <row r="4416" spans="10:15">
      <c r="J4416" s="103"/>
      <c r="K4416" s="103"/>
      <c r="O4416" s="103"/>
    </row>
    <row r="4417" spans="10:15">
      <c r="K4417" s="103"/>
      <c r="O4417" s="103"/>
    </row>
    <row r="4418" spans="10:15">
      <c r="K4418" s="103"/>
      <c r="O4418" s="103"/>
    </row>
    <row r="4419" spans="10:15">
      <c r="K4419" s="103"/>
      <c r="O4419" s="103"/>
    </row>
    <row r="4420" spans="10:15">
      <c r="K4420" s="103"/>
      <c r="O4420" s="103"/>
    </row>
    <row r="4421" spans="10:15">
      <c r="J4421" s="103"/>
      <c r="K4421" s="103"/>
      <c r="O4421" s="103"/>
    </row>
    <row r="4422" spans="10:15">
      <c r="J4422" s="103"/>
      <c r="K4422" s="103"/>
      <c r="O4422" s="103"/>
    </row>
    <row r="4423" spans="10:15">
      <c r="J4423" s="103"/>
      <c r="K4423" s="103"/>
      <c r="O4423" s="103"/>
    </row>
    <row r="4424" spans="10:15">
      <c r="J4424" s="103"/>
      <c r="K4424" s="103"/>
      <c r="O4424" s="103"/>
    </row>
    <row r="4425" spans="10:15">
      <c r="K4425" s="103"/>
      <c r="O4425" s="103"/>
    </row>
    <row r="4426" spans="10:15">
      <c r="K4426" s="103"/>
      <c r="O4426" s="103"/>
    </row>
    <row r="4427" spans="10:15">
      <c r="K4427" s="103"/>
      <c r="O4427" s="103"/>
    </row>
    <row r="4428" spans="10:15">
      <c r="K4428" s="103"/>
      <c r="O4428" s="103"/>
    </row>
    <row r="4429" spans="10:15">
      <c r="J4429" s="103"/>
      <c r="K4429" s="103"/>
      <c r="O4429" s="103"/>
    </row>
    <row r="4430" spans="10:15">
      <c r="J4430" s="103"/>
      <c r="K4430" s="103"/>
      <c r="O4430" s="103"/>
    </row>
    <row r="4431" spans="10:15">
      <c r="J4431" s="103"/>
      <c r="K4431" s="103"/>
      <c r="M4431" s="103"/>
      <c r="O4431" s="103"/>
    </row>
    <row r="4432" spans="10:15">
      <c r="K4432" s="103"/>
      <c r="O4432" s="103"/>
    </row>
    <row r="4433" spans="10:18">
      <c r="K4433" s="103"/>
      <c r="O4433" s="103"/>
    </row>
    <row r="4434" spans="10:18">
      <c r="K4434" s="103"/>
      <c r="O4434" s="103"/>
    </row>
    <row r="4435" spans="10:18">
      <c r="K4435" s="103"/>
      <c r="O4435" s="103"/>
    </row>
    <row r="4436" spans="10:18">
      <c r="J4436" s="103"/>
      <c r="K4436" s="103"/>
      <c r="O4436" s="103"/>
    </row>
    <row r="4437" spans="10:18">
      <c r="J4437" s="103"/>
      <c r="K4437" s="103"/>
      <c r="O4437" s="103"/>
    </row>
    <row r="4438" spans="10:18">
      <c r="J4438" s="103"/>
      <c r="K4438" s="103"/>
      <c r="O4438" s="103"/>
    </row>
    <row r="4439" spans="10:18">
      <c r="J4439" s="103"/>
      <c r="K4439" s="103"/>
      <c r="O4439" s="103"/>
    </row>
    <row r="4440" spans="10:18">
      <c r="J4440" s="103"/>
      <c r="K4440" s="103"/>
      <c r="O4440" s="103"/>
    </row>
    <row r="4441" spans="10:18">
      <c r="J4441" s="103"/>
      <c r="K4441" s="103"/>
      <c r="O4441" s="103"/>
    </row>
    <row r="4442" spans="10:18">
      <c r="J4442" s="103"/>
      <c r="K4442" s="103"/>
      <c r="O4442" s="103"/>
    </row>
    <row r="4443" spans="10:18">
      <c r="J4443" s="103"/>
      <c r="K4443" s="103"/>
      <c r="O4443" s="103"/>
    </row>
    <row r="4444" spans="10:18">
      <c r="K4444" s="103"/>
      <c r="O4444" s="103"/>
      <c r="R4444" s="103"/>
    </row>
    <row r="4445" spans="10:18">
      <c r="K4445" s="103"/>
      <c r="O4445" s="103"/>
      <c r="R4445" s="103"/>
    </row>
    <row r="4446" spans="10:18">
      <c r="K4446" s="103"/>
      <c r="O4446" s="103"/>
      <c r="R4446" s="103"/>
    </row>
    <row r="4447" spans="10:18">
      <c r="K4447" s="103"/>
      <c r="O4447" s="103"/>
      <c r="R4447" s="103"/>
    </row>
    <row r="4448" spans="10:18">
      <c r="K4448" s="103"/>
      <c r="O4448" s="103"/>
      <c r="R4448" s="103"/>
    </row>
    <row r="4449" spans="11:18">
      <c r="K4449" s="103"/>
      <c r="O4449" s="103"/>
      <c r="R4449" s="103"/>
    </row>
    <row r="4450" spans="11:18">
      <c r="K4450" s="103"/>
      <c r="O4450" s="103"/>
      <c r="R4450" s="103"/>
    </row>
    <row r="4451" spans="11:18">
      <c r="K4451" s="103"/>
      <c r="O4451" s="103"/>
      <c r="R4451" s="103"/>
    </row>
    <row r="4452" spans="11:18">
      <c r="K4452" s="103"/>
      <c r="O4452" s="103"/>
      <c r="R4452" s="103"/>
    </row>
    <row r="4453" spans="11:18">
      <c r="K4453" s="103"/>
      <c r="O4453" s="103"/>
      <c r="R4453" s="103"/>
    </row>
    <row r="4454" spans="11:18">
      <c r="K4454" s="103"/>
      <c r="O4454" s="103"/>
      <c r="R4454" s="103"/>
    </row>
    <row r="4455" spans="11:18">
      <c r="K4455" s="103"/>
      <c r="O4455" s="103"/>
      <c r="R4455" s="103"/>
    </row>
    <row r="4456" spans="11:18">
      <c r="K4456" s="103"/>
      <c r="O4456" s="103"/>
      <c r="R4456" s="103"/>
    </row>
    <row r="4457" spans="11:18">
      <c r="K4457" s="103"/>
      <c r="O4457" s="103"/>
      <c r="R4457" s="103"/>
    </row>
    <row r="4458" spans="11:18">
      <c r="K4458" s="103"/>
      <c r="O4458" s="103"/>
      <c r="R4458" s="103"/>
    </row>
    <row r="4459" spans="11:18">
      <c r="K4459" s="103"/>
      <c r="O4459" s="103"/>
      <c r="R4459" s="103"/>
    </row>
    <row r="4460" spans="11:18">
      <c r="K4460" s="103"/>
      <c r="O4460" s="103"/>
      <c r="R4460" s="103"/>
    </row>
    <row r="4461" spans="11:18">
      <c r="K4461" s="103"/>
      <c r="O4461" s="103"/>
      <c r="R4461" s="103"/>
    </row>
    <row r="4462" spans="11:18">
      <c r="K4462" s="103"/>
      <c r="O4462" s="103"/>
      <c r="R4462" s="103"/>
    </row>
    <row r="4463" spans="11:18">
      <c r="K4463" s="103"/>
      <c r="O4463" s="103"/>
      <c r="R4463" s="103"/>
    </row>
    <row r="4464" spans="11:18">
      <c r="K4464" s="103"/>
      <c r="O4464" s="103"/>
      <c r="R4464" s="103"/>
    </row>
    <row r="4465" spans="10:18">
      <c r="K4465" s="103"/>
      <c r="O4465" s="103"/>
      <c r="P4465" s="103"/>
      <c r="R4465" s="103"/>
    </row>
    <row r="4466" spans="10:18">
      <c r="K4466" s="103"/>
      <c r="O4466" s="103"/>
      <c r="P4466" s="103"/>
      <c r="R4466" s="103"/>
    </row>
    <row r="4467" spans="10:18">
      <c r="K4467" s="103"/>
      <c r="O4467" s="103"/>
      <c r="P4467" s="103"/>
      <c r="Q4467" s="103"/>
    </row>
    <row r="4468" spans="10:18">
      <c r="K4468" s="103"/>
      <c r="O4468" s="103"/>
      <c r="P4468" s="103"/>
      <c r="Q4468" s="103"/>
    </row>
    <row r="4469" spans="10:18">
      <c r="J4469" s="103"/>
      <c r="K4469" s="103"/>
      <c r="O4469" s="103"/>
      <c r="P4469" s="103"/>
    </row>
    <row r="4470" spans="10:18">
      <c r="J4470" s="103"/>
      <c r="K4470" s="103"/>
      <c r="O4470" s="103"/>
      <c r="P4470" s="103"/>
    </row>
    <row r="4471" spans="10:18">
      <c r="J4471" s="103"/>
      <c r="K4471" s="103"/>
      <c r="O4471" s="103"/>
      <c r="P4471" s="103"/>
    </row>
    <row r="4472" spans="10:18">
      <c r="J4472" s="103"/>
      <c r="K4472" s="103"/>
      <c r="O4472" s="103"/>
      <c r="P4472" s="103"/>
    </row>
    <row r="4473" spans="10:18">
      <c r="J4473" s="103"/>
      <c r="K4473" s="103"/>
      <c r="O4473" s="103"/>
      <c r="P4473" s="103"/>
    </row>
    <row r="4474" spans="10:18">
      <c r="J4474" s="103"/>
      <c r="K4474" s="103"/>
      <c r="O4474" s="103"/>
      <c r="P4474" s="103"/>
    </row>
    <row r="4475" spans="10:18">
      <c r="K4475" s="103"/>
      <c r="O4475" s="103"/>
      <c r="P4475" s="103"/>
    </row>
    <row r="4476" spans="10:18">
      <c r="J4476" s="103"/>
      <c r="K4476" s="103"/>
      <c r="O4476" s="103"/>
      <c r="P4476" s="103"/>
    </row>
    <row r="4477" spans="10:18">
      <c r="J4477" s="103"/>
      <c r="K4477" s="103"/>
      <c r="O4477" s="103"/>
      <c r="P4477" s="103"/>
    </row>
    <row r="4478" spans="10:18">
      <c r="J4478" s="103"/>
      <c r="K4478" s="103"/>
      <c r="O4478" s="103"/>
      <c r="P4478" s="103"/>
    </row>
    <row r="4479" spans="10:18">
      <c r="J4479" s="103"/>
      <c r="O4479" s="103"/>
      <c r="P4479" s="103"/>
    </row>
    <row r="4480" spans="10:18">
      <c r="K4480" s="103"/>
      <c r="O4480" s="103"/>
      <c r="P4480" s="103"/>
      <c r="R4480" s="103"/>
    </row>
    <row r="4481" spans="10:18">
      <c r="K4481" s="103"/>
      <c r="O4481" s="103"/>
      <c r="P4481" s="103"/>
      <c r="R4481" s="103"/>
    </row>
    <row r="4482" spans="10:18">
      <c r="K4482" s="103"/>
      <c r="O4482" s="103"/>
      <c r="P4482" s="103"/>
      <c r="R4482" s="103"/>
    </row>
    <row r="4483" spans="10:18">
      <c r="K4483" s="103"/>
      <c r="O4483" s="103"/>
      <c r="P4483" s="103"/>
      <c r="R4483" s="103"/>
    </row>
    <row r="4484" spans="10:18">
      <c r="K4484" s="103"/>
      <c r="O4484" s="103"/>
      <c r="P4484" s="103"/>
    </row>
    <row r="4485" spans="10:18">
      <c r="K4485" s="103"/>
      <c r="O4485" s="103"/>
      <c r="Q4485" s="103"/>
    </row>
    <row r="4486" spans="10:18">
      <c r="K4486" s="103"/>
      <c r="O4486" s="103"/>
      <c r="Q4486" s="103"/>
    </row>
    <row r="4487" spans="10:18">
      <c r="J4487" s="103"/>
      <c r="K4487" s="103"/>
      <c r="O4487" s="103"/>
      <c r="Q4487" s="103"/>
    </row>
    <row r="4488" spans="10:18">
      <c r="J4488" s="103"/>
      <c r="K4488" s="103"/>
      <c r="O4488" s="103"/>
      <c r="Q4488" s="103"/>
    </row>
    <row r="4489" spans="10:18">
      <c r="J4489" s="103"/>
      <c r="K4489" s="103"/>
      <c r="O4489" s="103"/>
    </row>
    <row r="4490" spans="10:18">
      <c r="J4490" s="103"/>
      <c r="K4490" s="103"/>
      <c r="O4490" s="103"/>
    </row>
    <row r="4491" spans="10:18">
      <c r="J4491" s="103"/>
      <c r="K4491" s="103"/>
      <c r="O4491" s="103"/>
    </row>
    <row r="4492" spans="10:18">
      <c r="J4492" s="103"/>
      <c r="K4492" s="103"/>
      <c r="O4492" s="103"/>
    </row>
    <row r="4493" spans="10:18">
      <c r="J4493" s="103"/>
      <c r="K4493" s="103"/>
      <c r="O4493" s="103"/>
    </row>
    <row r="4494" spans="10:18">
      <c r="J4494" s="103"/>
      <c r="K4494" s="103"/>
      <c r="O4494" s="103"/>
    </row>
    <row r="4495" spans="10:18">
      <c r="J4495" s="103"/>
      <c r="K4495" s="103"/>
      <c r="O4495" s="103"/>
    </row>
    <row r="4496" spans="10:18">
      <c r="J4496" s="103"/>
      <c r="K4496" s="103"/>
      <c r="O4496" s="103"/>
    </row>
    <row r="4497" spans="10:15">
      <c r="J4497" s="103"/>
      <c r="K4497" s="103"/>
      <c r="O4497" s="103"/>
    </row>
    <row r="4498" spans="10:15">
      <c r="J4498" s="103"/>
      <c r="K4498" s="103"/>
      <c r="O4498" s="103"/>
    </row>
    <row r="4499" spans="10:15">
      <c r="J4499" s="103"/>
      <c r="K4499" s="103"/>
      <c r="O4499" s="103"/>
    </row>
    <row r="4500" spans="10:15">
      <c r="J4500" s="103"/>
      <c r="K4500" s="103"/>
      <c r="O4500" s="103"/>
    </row>
    <row r="4501" spans="10:15">
      <c r="J4501" s="103"/>
      <c r="K4501" s="103"/>
      <c r="O4501" s="103"/>
    </row>
    <row r="4502" spans="10:15">
      <c r="J4502" s="103"/>
      <c r="K4502" s="103"/>
      <c r="O4502" s="103"/>
    </row>
    <row r="4503" spans="10:15">
      <c r="J4503" s="103"/>
      <c r="K4503" s="103"/>
      <c r="O4503" s="103"/>
    </row>
    <row r="4504" spans="10:15">
      <c r="J4504" s="103"/>
      <c r="K4504" s="103"/>
      <c r="O4504" s="103"/>
    </row>
    <row r="4505" spans="10:15">
      <c r="J4505" s="103"/>
      <c r="K4505" s="103"/>
      <c r="O4505" s="103"/>
    </row>
    <row r="4506" spans="10:15">
      <c r="J4506" s="103"/>
      <c r="K4506" s="103"/>
      <c r="O4506" s="103"/>
    </row>
    <row r="4507" spans="10:15">
      <c r="J4507" s="103"/>
      <c r="K4507" s="103"/>
      <c r="O4507" s="103"/>
    </row>
    <row r="4508" spans="10:15">
      <c r="J4508" s="103"/>
      <c r="K4508" s="103"/>
      <c r="O4508" s="103"/>
    </row>
    <row r="4509" spans="10:15">
      <c r="J4509" s="103"/>
      <c r="K4509" s="103"/>
      <c r="O4509" s="103"/>
    </row>
    <row r="4510" spans="10:15">
      <c r="J4510" s="103"/>
      <c r="K4510" s="103"/>
      <c r="O4510" s="103"/>
    </row>
    <row r="4511" spans="10:15">
      <c r="J4511" s="103"/>
      <c r="K4511" s="103"/>
      <c r="O4511" s="103"/>
    </row>
    <row r="4512" spans="10:15">
      <c r="J4512" s="103"/>
      <c r="K4512" s="103"/>
      <c r="O4512" s="103"/>
    </row>
    <row r="4513" spans="10:15">
      <c r="J4513" s="103"/>
      <c r="K4513" s="103"/>
      <c r="O4513" s="103"/>
    </row>
    <row r="4514" spans="10:15">
      <c r="J4514" s="103"/>
      <c r="K4514" s="103"/>
      <c r="O4514" s="103"/>
    </row>
    <row r="4515" spans="10:15">
      <c r="J4515" s="103"/>
      <c r="K4515" s="103"/>
      <c r="O4515" s="103"/>
    </row>
    <row r="4516" spans="10:15">
      <c r="J4516" s="103"/>
      <c r="K4516" s="103"/>
      <c r="O4516" s="103"/>
    </row>
    <row r="4517" spans="10:15">
      <c r="J4517" s="103"/>
      <c r="K4517" s="103"/>
      <c r="O4517" s="103"/>
    </row>
    <row r="4518" spans="10:15">
      <c r="K4518" s="103"/>
      <c r="O4518" s="103"/>
    </row>
    <row r="4519" spans="10:15">
      <c r="K4519" s="103"/>
      <c r="O4519" s="103"/>
    </row>
    <row r="4520" spans="10:15">
      <c r="K4520" s="103"/>
      <c r="O4520" s="103"/>
    </row>
    <row r="4521" spans="10:15">
      <c r="K4521" s="103"/>
      <c r="O4521" s="103"/>
    </row>
    <row r="4522" spans="10:15">
      <c r="K4522" s="103"/>
      <c r="O4522" s="103"/>
    </row>
    <row r="4523" spans="10:15">
      <c r="K4523" s="103"/>
      <c r="O4523" s="103"/>
    </row>
    <row r="4524" spans="10:15">
      <c r="K4524" s="103"/>
      <c r="O4524" s="103"/>
    </row>
    <row r="4525" spans="10:15">
      <c r="K4525" s="103"/>
      <c r="O4525" s="103"/>
    </row>
    <row r="4526" spans="10:15">
      <c r="K4526" s="103"/>
      <c r="O4526" s="103"/>
    </row>
    <row r="4527" spans="10:15">
      <c r="K4527" s="103"/>
      <c r="O4527" s="103"/>
    </row>
    <row r="4528" spans="10:15">
      <c r="K4528" s="103"/>
      <c r="O4528" s="103"/>
    </row>
    <row r="4529" spans="10:15">
      <c r="K4529" s="103"/>
      <c r="O4529" s="103"/>
    </row>
    <row r="4530" spans="10:15">
      <c r="K4530" s="103"/>
      <c r="O4530" s="103"/>
    </row>
    <row r="4531" spans="10:15">
      <c r="K4531" s="103"/>
      <c r="O4531" s="103"/>
    </row>
    <row r="4532" spans="10:15">
      <c r="K4532" s="103"/>
      <c r="O4532" s="103"/>
    </row>
    <row r="4533" spans="10:15">
      <c r="K4533" s="103"/>
      <c r="O4533" s="103"/>
    </row>
    <row r="4534" spans="10:15">
      <c r="J4534" s="103"/>
      <c r="K4534" s="103"/>
      <c r="M4534" s="103"/>
      <c r="O4534" s="103"/>
    </row>
    <row r="4535" spans="10:15">
      <c r="J4535" s="103"/>
      <c r="K4535" s="103"/>
      <c r="O4535" s="103"/>
    </row>
    <row r="4536" spans="10:15">
      <c r="J4536" s="103"/>
      <c r="K4536" s="103"/>
      <c r="O4536" s="103"/>
    </row>
    <row r="4537" spans="10:15">
      <c r="J4537" s="103"/>
      <c r="K4537" s="103"/>
      <c r="O4537" s="103"/>
    </row>
    <row r="4538" spans="10:15">
      <c r="J4538" s="103"/>
      <c r="K4538" s="103"/>
      <c r="O4538" s="103"/>
    </row>
    <row r="4539" spans="10:15">
      <c r="J4539" s="103"/>
      <c r="K4539" s="103"/>
      <c r="O4539" s="103"/>
    </row>
    <row r="4540" spans="10:15">
      <c r="J4540" s="103"/>
      <c r="K4540" s="103"/>
      <c r="M4540" s="103"/>
      <c r="O4540" s="103"/>
    </row>
    <row r="4541" spans="10:15">
      <c r="K4541" s="103"/>
      <c r="O4541" s="103"/>
    </row>
    <row r="4542" spans="10:15">
      <c r="K4542" s="103"/>
      <c r="O4542" s="103"/>
    </row>
    <row r="4543" spans="10:15">
      <c r="K4543" s="103"/>
      <c r="O4543" s="103"/>
    </row>
    <row r="4544" spans="10:15">
      <c r="J4544" s="103"/>
      <c r="K4544" s="103"/>
      <c r="O4544" s="103"/>
    </row>
    <row r="4545" spans="10:17">
      <c r="J4545" s="103"/>
      <c r="K4545" s="103"/>
      <c r="O4545" s="103"/>
    </row>
    <row r="4546" spans="10:17">
      <c r="J4546" s="103"/>
      <c r="K4546" s="103"/>
      <c r="O4546" s="103"/>
    </row>
    <row r="4547" spans="10:17">
      <c r="J4547" s="103"/>
      <c r="K4547" s="103"/>
      <c r="O4547" s="103"/>
    </row>
    <row r="4548" spans="10:17">
      <c r="K4548" s="103"/>
      <c r="O4548" s="103"/>
      <c r="P4548" s="103"/>
    </row>
    <row r="4549" spans="10:17">
      <c r="K4549" s="103"/>
      <c r="O4549" s="103"/>
      <c r="P4549" s="103"/>
    </row>
    <row r="4550" spans="10:17">
      <c r="K4550" s="103"/>
      <c r="O4550" s="103"/>
      <c r="P4550" s="103"/>
    </row>
    <row r="4551" spans="10:17">
      <c r="K4551" s="103"/>
      <c r="O4551" s="103"/>
      <c r="P4551" s="103"/>
    </row>
    <row r="4552" spans="10:17">
      <c r="K4552" s="103"/>
      <c r="O4552" s="103"/>
      <c r="P4552" s="103"/>
    </row>
    <row r="4553" spans="10:17">
      <c r="K4553" s="103"/>
      <c r="O4553" s="103"/>
      <c r="Q4553" s="103"/>
    </row>
    <row r="4554" spans="10:17">
      <c r="K4554" s="103"/>
      <c r="O4554" s="103"/>
      <c r="Q4554" s="103"/>
    </row>
    <row r="4555" spans="10:17">
      <c r="K4555" s="103"/>
      <c r="O4555" s="103"/>
      <c r="Q4555" s="103"/>
    </row>
    <row r="4556" spans="10:17">
      <c r="K4556" s="103"/>
      <c r="O4556" s="103"/>
      <c r="Q4556" s="103"/>
    </row>
    <row r="4557" spans="10:17">
      <c r="J4557" s="103"/>
      <c r="K4557" s="103"/>
      <c r="O4557" s="103"/>
    </row>
    <row r="4558" spans="10:17">
      <c r="J4558" s="103"/>
      <c r="K4558" s="103"/>
      <c r="O4558" s="103"/>
    </row>
    <row r="4559" spans="10:17">
      <c r="K4559" s="103"/>
      <c r="O4559" s="103"/>
    </row>
    <row r="4560" spans="10:17">
      <c r="K4560" s="103"/>
      <c r="O4560" s="103"/>
    </row>
    <row r="4561" spans="10:15">
      <c r="K4561" s="103"/>
      <c r="O4561" s="103"/>
    </row>
    <row r="4562" spans="10:15">
      <c r="K4562" s="103"/>
      <c r="O4562" s="103"/>
    </row>
    <row r="4563" spans="10:15">
      <c r="K4563" s="103"/>
      <c r="O4563" s="103"/>
    </row>
    <row r="4564" spans="10:15">
      <c r="K4564" s="103"/>
      <c r="O4564" s="103"/>
    </row>
    <row r="4565" spans="10:15">
      <c r="J4565" s="103"/>
      <c r="K4565" s="103"/>
      <c r="O4565" s="103"/>
    </row>
    <row r="4566" spans="10:15">
      <c r="J4566" s="103"/>
      <c r="K4566" s="103"/>
      <c r="O4566" s="103"/>
    </row>
    <row r="4567" spans="10:15">
      <c r="J4567" s="103"/>
      <c r="K4567" s="103"/>
      <c r="O4567" s="103"/>
    </row>
    <row r="4568" spans="10:15">
      <c r="J4568" s="103"/>
      <c r="K4568" s="103"/>
      <c r="O4568" s="103"/>
    </row>
    <row r="4569" spans="10:15">
      <c r="J4569" s="103"/>
      <c r="K4569" s="103"/>
      <c r="O4569" s="103"/>
    </row>
    <row r="4570" spans="10:15">
      <c r="J4570" s="103"/>
      <c r="K4570" s="103"/>
      <c r="O4570" s="103"/>
    </row>
    <row r="4571" spans="10:15">
      <c r="J4571" s="103"/>
      <c r="K4571" s="103"/>
      <c r="O4571" s="103"/>
    </row>
    <row r="4572" spans="10:15">
      <c r="K4572" s="103"/>
      <c r="O4572" s="103"/>
    </row>
    <row r="4573" spans="10:15">
      <c r="K4573" s="103"/>
      <c r="O4573" s="103"/>
    </row>
    <row r="4574" spans="10:15">
      <c r="K4574" s="103"/>
      <c r="O4574" s="103"/>
    </row>
    <row r="4575" spans="10:15">
      <c r="K4575" s="103"/>
      <c r="O4575" s="103"/>
    </row>
    <row r="4576" spans="10:15">
      <c r="K4576" s="103"/>
      <c r="O4576" s="103"/>
    </row>
    <row r="4577" spans="10:15">
      <c r="K4577" s="103"/>
      <c r="O4577" s="103"/>
    </row>
    <row r="4578" spans="10:15">
      <c r="K4578" s="103"/>
      <c r="O4578" s="103"/>
    </row>
    <row r="4579" spans="10:15">
      <c r="K4579" s="103"/>
      <c r="O4579" s="103"/>
    </row>
    <row r="4580" spans="10:15">
      <c r="J4580" s="103"/>
      <c r="K4580" s="103"/>
      <c r="O4580" s="103"/>
    </row>
    <row r="4581" spans="10:15">
      <c r="J4581" s="103"/>
      <c r="K4581" s="103"/>
      <c r="O4581" s="103"/>
    </row>
    <row r="4582" spans="10:15">
      <c r="J4582" s="103"/>
      <c r="K4582" s="103"/>
      <c r="O4582" s="103"/>
    </row>
    <row r="4583" spans="10:15">
      <c r="J4583" s="103"/>
      <c r="K4583" s="103"/>
      <c r="O4583" s="103"/>
    </row>
    <row r="4584" spans="10:15">
      <c r="J4584" s="103"/>
      <c r="K4584" s="103"/>
      <c r="O4584" s="103"/>
    </row>
    <row r="4585" spans="10:15">
      <c r="J4585" s="103"/>
      <c r="K4585" s="103"/>
      <c r="O4585" s="103"/>
    </row>
    <row r="4586" spans="10:15">
      <c r="J4586" s="103"/>
      <c r="K4586" s="103"/>
      <c r="O4586" s="103"/>
    </row>
    <row r="4587" spans="10:15">
      <c r="J4587" s="103"/>
      <c r="K4587" s="103"/>
      <c r="O4587" s="103"/>
    </row>
    <row r="4588" spans="10:15">
      <c r="J4588" s="103"/>
      <c r="K4588" s="103"/>
      <c r="O4588" s="103"/>
    </row>
    <row r="4589" spans="10:15">
      <c r="J4589" s="103"/>
      <c r="K4589" s="103"/>
      <c r="O4589" s="103"/>
    </row>
    <row r="4590" spans="10:15">
      <c r="J4590" s="103"/>
      <c r="K4590" s="103"/>
      <c r="O4590" s="103"/>
    </row>
    <row r="4591" spans="10:15">
      <c r="J4591" s="103"/>
      <c r="K4591" s="103"/>
      <c r="O4591" s="103"/>
    </row>
    <row r="4592" spans="10:15">
      <c r="K4592" s="103"/>
      <c r="O4592" s="103"/>
    </row>
    <row r="4593" spans="10:17">
      <c r="K4593" s="103"/>
      <c r="O4593" s="103"/>
    </row>
    <row r="4594" spans="10:17">
      <c r="K4594" s="103"/>
      <c r="O4594" s="103"/>
    </row>
    <row r="4595" spans="10:17">
      <c r="K4595" s="103"/>
      <c r="O4595" s="103"/>
    </row>
    <row r="4596" spans="10:17">
      <c r="K4596" s="103"/>
      <c r="O4596" s="103"/>
    </row>
    <row r="4597" spans="10:17">
      <c r="K4597" s="103"/>
      <c r="O4597" s="103"/>
    </row>
    <row r="4598" spans="10:17">
      <c r="K4598" s="103"/>
      <c r="O4598" s="103"/>
    </row>
    <row r="4599" spans="10:17">
      <c r="K4599" s="103"/>
      <c r="O4599" s="103"/>
    </row>
    <row r="4600" spans="10:17">
      <c r="J4600" s="103"/>
      <c r="K4600" s="103"/>
      <c r="O4600" s="103"/>
      <c r="P4600" s="103"/>
    </row>
    <row r="4601" spans="10:17">
      <c r="J4601" s="103"/>
      <c r="K4601" s="103"/>
      <c r="O4601" s="103"/>
      <c r="P4601" s="103"/>
    </row>
    <row r="4602" spans="10:17">
      <c r="J4602" s="103"/>
      <c r="K4602" s="103"/>
      <c r="O4602" s="103"/>
      <c r="P4602" s="103"/>
    </row>
    <row r="4603" spans="10:17">
      <c r="J4603" s="103"/>
      <c r="K4603" s="103"/>
      <c r="O4603" s="103"/>
      <c r="P4603" s="103"/>
    </row>
    <row r="4604" spans="10:17">
      <c r="J4604" s="103"/>
      <c r="K4604" s="103"/>
      <c r="O4604" s="103"/>
      <c r="P4604" s="103"/>
    </row>
    <row r="4605" spans="10:17">
      <c r="J4605" s="103"/>
      <c r="K4605" s="103"/>
      <c r="O4605" s="103"/>
      <c r="P4605" s="103"/>
    </row>
    <row r="4606" spans="10:17">
      <c r="K4606" s="103"/>
      <c r="O4606" s="103"/>
      <c r="P4606" s="103"/>
    </row>
    <row r="4607" spans="10:17">
      <c r="K4607" s="103"/>
      <c r="O4607" s="103"/>
      <c r="P4607" s="103"/>
    </row>
    <row r="4608" spans="10:17">
      <c r="K4608" s="103"/>
      <c r="O4608" s="103"/>
      <c r="P4608" s="103"/>
      <c r="Q4608" s="103"/>
    </row>
    <row r="4609" spans="10:17">
      <c r="K4609" s="103"/>
      <c r="O4609" s="103"/>
      <c r="P4609" s="103"/>
      <c r="Q4609" s="103"/>
    </row>
    <row r="4610" spans="10:17">
      <c r="K4610" s="103"/>
      <c r="O4610" s="103"/>
      <c r="Q4610" s="103"/>
    </row>
    <row r="4611" spans="10:17">
      <c r="K4611" s="103"/>
      <c r="O4611" s="103"/>
      <c r="Q4611" s="103"/>
    </row>
    <row r="4612" spans="10:17">
      <c r="J4612" s="103"/>
      <c r="K4612" s="103"/>
      <c r="O4612" s="103"/>
      <c r="Q4612" s="103"/>
    </row>
    <row r="4613" spans="10:17">
      <c r="J4613" s="103"/>
      <c r="K4613" s="103"/>
      <c r="O4613" s="103"/>
      <c r="Q4613" s="103"/>
    </row>
    <row r="4614" spans="10:17">
      <c r="J4614" s="103"/>
      <c r="K4614" s="103"/>
      <c r="O4614" s="103"/>
      <c r="P4614" s="103"/>
    </row>
    <row r="4615" spans="10:17">
      <c r="J4615" s="103"/>
      <c r="K4615" s="103"/>
      <c r="O4615" s="103"/>
      <c r="P4615" s="103"/>
    </row>
    <row r="4616" spans="10:17">
      <c r="J4616" s="103"/>
      <c r="K4616" s="103"/>
      <c r="O4616" s="103"/>
      <c r="P4616" s="103"/>
    </row>
    <row r="4617" spans="10:17">
      <c r="J4617" s="103"/>
      <c r="K4617" s="103"/>
      <c r="O4617" s="103"/>
      <c r="P4617" s="103"/>
    </row>
    <row r="4618" spans="10:17">
      <c r="J4618" s="103"/>
      <c r="K4618" s="103"/>
      <c r="O4618" s="103"/>
      <c r="P4618" s="103"/>
    </row>
    <row r="4619" spans="10:17">
      <c r="J4619" s="103"/>
      <c r="K4619" s="103"/>
      <c r="O4619" s="103"/>
      <c r="P4619" s="103"/>
    </row>
    <row r="4620" spans="10:17">
      <c r="K4620" s="103"/>
      <c r="O4620" s="103"/>
      <c r="P4620" s="103"/>
    </row>
    <row r="4621" spans="10:17">
      <c r="K4621" s="103"/>
      <c r="O4621" s="103"/>
      <c r="P4621" s="103"/>
    </row>
    <row r="4622" spans="10:17">
      <c r="J4622" s="103"/>
      <c r="K4622" s="103"/>
      <c r="O4622" s="103"/>
      <c r="Q4622" s="103"/>
    </row>
    <row r="4623" spans="10:17">
      <c r="J4623" s="103"/>
      <c r="K4623" s="103"/>
      <c r="O4623" s="103"/>
      <c r="Q4623" s="103"/>
    </row>
    <row r="4624" spans="10:17">
      <c r="J4624" s="103"/>
      <c r="K4624" s="103"/>
      <c r="O4624" s="103"/>
      <c r="Q4624" s="103"/>
    </row>
    <row r="4625" spans="10:17">
      <c r="J4625" s="103"/>
      <c r="K4625" s="103"/>
      <c r="O4625" s="103"/>
      <c r="P4625" s="103"/>
    </row>
    <row r="4626" spans="10:17">
      <c r="J4626" s="103"/>
      <c r="K4626" s="103"/>
      <c r="O4626" s="103"/>
      <c r="P4626" s="103"/>
    </row>
    <row r="4627" spans="10:17">
      <c r="J4627" s="103"/>
      <c r="K4627" s="103"/>
      <c r="O4627" s="103"/>
    </row>
    <row r="4628" spans="10:17">
      <c r="K4628" s="103"/>
      <c r="O4628" s="103"/>
    </row>
    <row r="4629" spans="10:17">
      <c r="K4629" s="103"/>
      <c r="O4629" s="103"/>
    </row>
    <row r="4630" spans="10:17">
      <c r="K4630" s="103"/>
      <c r="O4630" s="103"/>
      <c r="P4630" s="103"/>
    </row>
    <row r="4631" spans="10:17">
      <c r="K4631" s="103"/>
      <c r="O4631" s="103"/>
      <c r="P4631" s="103"/>
    </row>
    <row r="4632" spans="10:17">
      <c r="K4632" s="103"/>
      <c r="O4632" s="103"/>
      <c r="P4632" s="103"/>
    </row>
    <row r="4633" spans="10:17">
      <c r="K4633" s="103"/>
      <c r="O4633" s="103"/>
      <c r="P4633" s="103"/>
    </row>
    <row r="4634" spans="10:17">
      <c r="K4634" s="103"/>
      <c r="O4634" s="103"/>
      <c r="P4634" s="103"/>
    </row>
    <row r="4635" spans="10:17">
      <c r="K4635" s="103"/>
      <c r="O4635" s="103"/>
      <c r="P4635" s="103"/>
    </row>
    <row r="4636" spans="10:17">
      <c r="K4636" s="103"/>
      <c r="O4636" s="103"/>
      <c r="P4636" s="103"/>
    </row>
    <row r="4637" spans="10:17">
      <c r="K4637" s="103"/>
      <c r="O4637" s="103"/>
      <c r="Q4637" s="103"/>
    </row>
    <row r="4638" spans="10:17">
      <c r="K4638" s="103"/>
      <c r="O4638" s="103"/>
      <c r="Q4638" s="103"/>
    </row>
    <row r="4639" spans="10:17">
      <c r="K4639" s="103"/>
      <c r="O4639" s="103"/>
      <c r="Q4639" s="103"/>
    </row>
    <row r="4640" spans="10:17">
      <c r="K4640" s="103"/>
      <c r="O4640" s="103"/>
      <c r="Q4640" s="103"/>
    </row>
    <row r="4641" spans="11:15">
      <c r="K4641" s="103"/>
      <c r="O4641" s="103"/>
    </row>
    <row r="4642" spans="11:15">
      <c r="K4642" s="103"/>
      <c r="O4642" s="103"/>
    </row>
    <row r="4643" spans="11:15">
      <c r="K4643" s="103"/>
      <c r="O4643" s="103"/>
    </row>
    <row r="4644" spans="11:15">
      <c r="K4644" s="103"/>
      <c r="O4644" s="103"/>
    </row>
    <row r="4645" spans="11:15">
      <c r="K4645" s="103"/>
      <c r="O4645" s="103"/>
    </row>
    <row r="4646" spans="11:15">
      <c r="K4646" s="103"/>
      <c r="O4646" s="103"/>
    </row>
    <row r="4647" spans="11:15">
      <c r="K4647" s="103"/>
      <c r="O4647" s="103"/>
    </row>
    <row r="4648" spans="11:15">
      <c r="K4648" s="103"/>
      <c r="O4648" s="103"/>
    </row>
    <row r="4649" spans="11:15">
      <c r="K4649" s="103"/>
      <c r="O4649" s="103"/>
    </row>
    <row r="4650" spans="11:15">
      <c r="K4650" s="103"/>
      <c r="O4650" s="103"/>
    </row>
    <row r="4651" spans="11:15">
      <c r="K4651" s="103"/>
      <c r="O4651" s="103"/>
    </row>
    <row r="4652" spans="11:15">
      <c r="K4652" s="103"/>
      <c r="O4652" s="103"/>
    </row>
    <row r="4653" spans="11:15">
      <c r="K4653" s="103"/>
      <c r="O4653" s="103"/>
    </row>
    <row r="4654" spans="11:15">
      <c r="K4654" s="103"/>
      <c r="O4654" s="103"/>
    </row>
    <row r="4655" spans="11:15">
      <c r="K4655" s="103"/>
      <c r="O4655" s="103"/>
    </row>
    <row r="4656" spans="11:15">
      <c r="K4656" s="103"/>
      <c r="O4656" s="103"/>
    </row>
    <row r="4657" spans="11:15">
      <c r="K4657" s="103"/>
      <c r="O4657" s="103"/>
    </row>
    <row r="4658" spans="11:15">
      <c r="K4658" s="103"/>
      <c r="O4658" s="103"/>
    </row>
    <row r="4659" spans="11:15">
      <c r="K4659" s="103"/>
      <c r="O4659" s="103"/>
    </row>
    <row r="4660" spans="11:15">
      <c r="K4660" s="103"/>
      <c r="O4660" s="103"/>
    </row>
    <row r="4661" spans="11:15">
      <c r="K4661" s="103"/>
      <c r="O4661" s="103"/>
    </row>
    <row r="4662" spans="11:15">
      <c r="K4662" s="103"/>
      <c r="O4662" s="103"/>
    </row>
    <row r="4663" spans="11:15">
      <c r="K4663" s="103"/>
      <c r="O4663" s="103"/>
    </row>
    <row r="4664" spans="11:15">
      <c r="K4664" s="103"/>
      <c r="O4664" s="103"/>
    </row>
    <row r="4665" spans="11:15">
      <c r="K4665" s="103"/>
      <c r="O4665" s="103"/>
    </row>
    <row r="4666" spans="11:15">
      <c r="K4666" s="103"/>
      <c r="O4666" s="103"/>
    </row>
    <row r="4667" spans="11:15">
      <c r="K4667" s="103"/>
      <c r="O4667" s="103"/>
    </row>
    <row r="4668" spans="11:15">
      <c r="K4668" s="103"/>
      <c r="O4668" s="103"/>
    </row>
    <row r="4669" spans="11:15">
      <c r="K4669" s="103"/>
      <c r="O4669" s="103"/>
    </row>
    <row r="4670" spans="11:15">
      <c r="K4670" s="103"/>
      <c r="O4670" s="103"/>
    </row>
    <row r="4671" spans="11:15">
      <c r="K4671" s="103"/>
      <c r="O4671" s="103"/>
    </row>
    <row r="4672" spans="11:15">
      <c r="K4672" s="103"/>
      <c r="O4672" s="103"/>
    </row>
    <row r="4673" spans="11:15">
      <c r="K4673" s="103"/>
      <c r="O4673" s="103"/>
    </row>
    <row r="4674" spans="11:15">
      <c r="K4674" s="103"/>
      <c r="O4674" s="103"/>
    </row>
    <row r="4675" spans="11:15">
      <c r="K4675" s="103"/>
      <c r="O4675" s="103"/>
    </row>
    <row r="4676" spans="11:15">
      <c r="K4676" s="103"/>
      <c r="O4676" s="103"/>
    </row>
    <row r="4677" spans="11:15">
      <c r="K4677" s="103"/>
      <c r="O4677" s="103"/>
    </row>
    <row r="4678" spans="11:15">
      <c r="K4678" s="103"/>
      <c r="O4678" s="103"/>
    </row>
    <row r="4679" spans="11:15">
      <c r="K4679" s="103"/>
      <c r="O4679" s="103"/>
    </row>
    <row r="4680" spans="11:15">
      <c r="K4680" s="103"/>
      <c r="O4680" s="103"/>
    </row>
    <row r="4681" spans="11:15">
      <c r="K4681" s="103"/>
      <c r="O4681" s="103"/>
    </row>
    <row r="4682" spans="11:15">
      <c r="K4682" s="103"/>
      <c r="O4682" s="103"/>
    </row>
    <row r="4683" spans="11:15">
      <c r="K4683" s="103"/>
      <c r="O4683" s="103"/>
    </row>
    <row r="4684" spans="11:15">
      <c r="K4684" s="103"/>
      <c r="O4684" s="103"/>
    </row>
    <row r="4685" spans="11:15">
      <c r="K4685" s="103"/>
      <c r="O4685" s="103"/>
    </row>
    <row r="4686" spans="11:15">
      <c r="K4686" s="103"/>
      <c r="O4686" s="103"/>
    </row>
    <row r="4687" spans="11:15">
      <c r="K4687" s="103"/>
      <c r="O4687" s="103"/>
    </row>
    <row r="4688" spans="11:15">
      <c r="K4688" s="103"/>
      <c r="O4688" s="103"/>
    </row>
    <row r="4689" spans="10:15">
      <c r="K4689" s="103"/>
      <c r="O4689" s="103"/>
    </row>
    <row r="4690" spans="10:15">
      <c r="J4690" s="103"/>
      <c r="K4690" s="103"/>
      <c r="O4690" s="103"/>
    </row>
    <row r="4691" spans="10:15">
      <c r="K4691" s="103"/>
      <c r="O4691" s="103"/>
    </row>
    <row r="4692" spans="10:15">
      <c r="J4692" s="103"/>
      <c r="K4692" s="103"/>
      <c r="O4692" s="103"/>
    </row>
    <row r="4693" spans="10:15">
      <c r="J4693" s="103"/>
      <c r="K4693" s="103"/>
      <c r="O4693" s="103"/>
    </row>
    <row r="4694" spans="10:15">
      <c r="J4694" s="103"/>
      <c r="K4694" s="103"/>
      <c r="O4694" s="103"/>
    </row>
    <row r="4695" spans="10:15">
      <c r="K4695" s="103"/>
      <c r="O4695" s="103"/>
    </row>
    <row r="4696" spans="10:15">
      <c r="K4696" s="103"/>
      <c r="O4696" s="103"/>
    </row>
    <row r="4697" spans="10:15">
      <c r="K4697" s="103"/>
      <c r="O4697" s="103"/>
    </row>
    <row r="4698" spans="10:15">
      <c r="J4698" s="103"/>
      <c r="K4698" s="103"/>
      <c r="O4698" s="103"/>
    </row>
    <row r="4699" spans="10:15">
      <c r="J4699" s="103"/>
      <c r="K4699" s="103"/>
      <c r="O4699" s="103"/>
    </row>
    <row r="4700" spans="10:15">
      <c r="J4700" s="103"/>
      <c r="K4700" s="103"/>
      <c r="O4700" s="103"/>
    </row>
    <row r="4701" spans="10:15">
      <c r="J4701" s="103"/>
      <c r="K4701" s="103"/>
      <c r="O4701" s="103"/>
    </row>
    <row r="4702" spans="10:15">
      <c r="J4702" s="103"/>
      <c r="K4702" s="103"/>
      <c r="O4702" s="103"/>
    </row>
    <row r="4703" spans="10:15">
      <c r="J4703" s="103"/>
      <c r="K4703" s="103"/>
      <c r="O4703" s="103"/>
    </row>
    <row r="4704" spans="10:15">
      <c r="J4704" s="103"/>
      <c r="K4704" s="103"/>
      <c r="O4704" s="103"/>
    </row>
    <row r="4705" spans="10:15">
      <c r="J4705" s="103"/>
      <c r="K4705" s="103"/>
      <c r="O4705" s="103"/>
    </row>
    <row r="4706" spans="10:15">
      <c r="J4706" s="103"/>
      <c r="K4706" s="103"/>
      <c r="O4706" s="103"/>
    </row>
    <row r="4707" spans="10:15">
      <c r="J4707" s="103"/>
      <c r="K4707" s="103"/>
      <c r="O4707" s="103"/>
    </row>
    <row r="4708" spans="10:15">
      <c r="J4708" s="103"/>
      <c r="K4708" s="103"/>
      <c r="O4708" s="103"/>
    </row>
    <row r="4709" spans="10:15">
      <c r="J4709" s="103"/>
      <c r="K4709" s="103"/>
      <c r="O4709" s="103"/>
    </row>
    <row r="4710" spans="10:15">
      <c r="J4710" s="103"/>
      <c r="K4710" s="103"/>
      <c r="O4710" s="103"/>
    </row>
    <row r="4711" spans="10:15">
      <c r="J4711" s="103"/>
      <c r="K4711" s="103"/>
      <c r="O4711" s="103"/>
    </row>
    <row r="4712" spans="10:15">
      <c r="J4712" s="103"/>
      <c r="K4712" s="103"/>
      <c r="N4712" s="103"/>
      <c r="O4712" s="103"/>
    </row>
    <row r="4713" spans="10:15">
      <c r="J4713" s="103"/>
      <c r="K4713" s="103"/>
      <c r="N4713" s="103"/>
      <c r="O4713" s="103"/>
    </row>
    <row r="4714" spans="10:15">
      <c r="K4714" s="103"/>
      <c r="N4714" s="103"/>
      <c r="O4714" s="103"/>
    </row>
    <row r="4715" spans="10:15">
      <c r="K4715" s="103"/>
      <c r="N4715" s="103"/>
      <c r="O4715" s="103"/>
    </row>
    <row r="4716" spans="10:15">
      <c r="K4716" s="103"/>
      <c r="N4716" s="103"/>
      <c r="O4716" s="103"/>
    </row>
    <row r="4717" spans="10:15">
      <c r="K4717" s="103"/>
      <c r="N4717" s="103"/>
      <c r="O4717" s="103"/>
    </row>
    <row r="4718" spans="10:15">
      <c r="J4718" s="103"/>
      <c r="K4718" s="103"/>
      <c r="N4718" s="103"/>
      <c r="O4718" s="103"/>
    </row>
    <row r="4719" spans="10:15">
      <c r="J4719" s="103"/>
      <c r="K4719" s="103"/>
      <c r="N4719" s="103"/>
      <c r="O4719" s="103"/>
    </row>
    <row r="4720" spans="10:15">
      <c r="J4720" s="103"/>
      <c r="K4720" s="103"/>
      <c r="N4720" s="103"/>
      <c r="O4720" s="103"/>
    </row>
    <row r="4721" spans="10:17">
      <c r="J4721" s="103"/>
      <c r="K4721" s="103"/>
      <c r="N4721" s="103"/>
      <c r="O4721" s="103"/>
    </row>
    <row r="4722" spans="10:17">
      <c r="J4722" s="103"/>
      <c r="K4722" s="103"/>
      <c r="N4722" s="103"/>
      <c r="O4722" s="103"/>
    </row>
    <row r="4723" spans="10:17">
      <c r="J4723" s="103"/>
      <c r="K4723" s="103"/>
      <c r="N4723" s="103"/>
      <c r="O4723" s="103"/>
    </row>
    <row r="4724" spans="10:17">
      <c r="J4724" s="103"/>
      <c r="K4724" s="103"/>
      <c r="N4724" s="103"/>
      <c r="O4724" s="103"/>
    </row>
    <row r="4725" spans="10:17">
      <c r="J4725" s="103"/>
      <c r="K4725" s="103"/>
      <c r="N4725" s="103"/>
      <c r="O4725" s="103"/>
    </row>
    <row r="4726" spans="10:17">
      <c r="J4726" s="103"/>
      <c r="K4726" s="103"/>
      <c r="N4726" s="103"/>
      <c r="O4726" s="103"/>
    </row>
    <row r="4727" spans="10:17">
      <c r="J4727" s="103"/>
      <c r="K4727" s="103"/>
      <c r="O4727" s="103"/>
      <c r="P4727" s="103"/>
    </row>
    <row r="4728" spans="10:17">
      <c r="J4728" s="103"/>
      <c r="O4728" s="103"/>
      <c r="P4728" s="103"/>
    </row>
    <row r="4729" spans="10:17">
      <c r="J4729" s="103"/>
      <c r="O4729" s="103"/>
      <c r="P4729" s="103"/>
    </row>
    <row r="4730" spans="10:17">
      <c r="J4730" s="103"/>
      <c r="O4730" s="103"/>
      <c r="P4730" s="103"/>
    </row>
    <row r="4731" spans="10:17">
      <c r="J4731" s="103"/>
      <c r="O4731" s="103"/>
      <c r="P4731" s="103"/>
    </row>
    <row r="4732" spans="10:17">
      <c r="J4732" s="103"/>
      <c r="O4732" s="103"/>
      <c r="P4732" s="103"/>
    </row>
    <row r="4733" spans="10:17">
      <c r="J4733" s="103"/>
      <c r="O4733" s="103"/>
      <c r="P4733" s="103"/>
    </row>
    <row r="4734" spans="10:17">
      <c r="J4734" s="103"/>
      <c r="O4734" s="103"/>
      <c r="P4734" s="103"/>
    </row>
    <row r="4735" spans="10:17">
      <c r="J4735" s="103"/>
      <c r="O4735" s="103"/>
      <c r="P4735" s="103"/>
    </row>
    <row r="4736" spans="10:17">
      <c r="J4736" s="103"/>
      <c r="K4736" s="103"/>
      <c r="O4736" s="103"/>
      <c r="Q4736" s="103"/>
    </row>
    <row r="4737" spans="10:18">
      <c r="J4737" s="103"/>
      <c r="K4737" s="103"/>
      <c r="O4737" s="103"/>
      <c r="Q4737" s="103"/>
    </row>
    <row r="4738" spans="10:18">
      <c r="J4738" s="103"/>
      <c r="K4738" s="103"/>
      <c r="O4738" s="103"/>
      <c r="Q4738" s="103"/>
    </row>
    <row r="4739" spans="10:18">
      <c r="J4739" s="103"/>
      <c r="K4739" s="103"/>
      <c r="O4739" s="103"/>
      <c r="Q4739" s="103"/>
    </row>
    <row r="4740" spans="10:18">
      <c r="K4740" s="103"/>
      <c r="O4740" s="103"/>
      <c r="P4740" s="103"/>
    </row>
    <row r="4741" spans="10:18">
      <c r="K4741" s="103"/>
      <c r="O4741" s="103"/>
      <c r="P4741" s="103"/>
    </row>
    <row r="4742" spans="10:18">
      <c r="K4742" s="103"/>
      <c r="O4742" s="103"/>
      <c r="Q4742" s="103"/>
    </row>
    <row r="4743" spans="10:18">
      <c r="J4743" s="103"/>
      <c r="O4743" s="103"/>
      <c r="P4743" s="103"/>
    </row>
    <row r="4744" spans="10:18">
      <c r="J4744" s="103"/>
      <c r="K4744" s="103"/>
      <c r="O4744" s="103"/>
    </row>
    <row r="4745" spans="10:18">
      <c r="J4745" s="103"/>
      <c r="K4745" s="103"/>
      <c r="O4745" s="103"/>
    </row>
    <row r="4746" spans="10:18">
      <c r="J4746" s="103"/>
      <c r="K4746" s="103"/>
      <c r="O4746" s="103"/>
    </row>
    <row r="4747" spans="10:18">
      <c r="J4747" s="103"/>
      <c r="K4747" s="103"/>
      <c r="O4747" s="103"/>
    </row>
    <row r="4748" spans="10:18">
      <c r="K4748" s="103"/>
      <c r="O4748" s="103"/>
      <c r="R4748" s="103"/>
    </row>
    <row r="4749" spans="10:18">
      <c r="K4749" s="103"/>
      <c r="O4749" s="103"/>
      <c r="R4749" s="103"/>
    </row>
    <row r="4750" spans="10:18">
      <c r="K4750" s="103"/>
      <c r="O4750" s="103"/>
      <c r="R4750" s="103"/>
    </row>
    <row r="4751" spans="10:18">
      <c r="K4751" s="103"/>
      <c r="O4751" s="103"/>
      <c r="R4751" s="103"/>
    </row>
    <row r="4752" spans="10:18">
      <c r="K4752" s="103"/>
      <c r="O4752" s="103"/>
      <c r="R4752" s="103"/>
    </row>
    <row r="4753" spans="10:18">
      <c r="K4753" s="103"/>
      <c r="O4753" s="103"/>
      <c r="R4753" s="103"/>
    </row>
    <row r="4754" spans="10:18">
      <c r="J4754" s="103"/>
      <c r="K4754" s="103"/>
      <c r="O4754" s="103"/>
      <c r="R4754" s="103"/>
    </row>
    <row r="4755" spans="10:18">
      <c r="J4755" s="103"/>
      <c r="K4755" s="103"/>
      <c r="O4755" s="103"/>
      <c r="R4755" s="103"/>
    </row>
    <row r="4756" spans="10:18">
      <c r="J4756" s="103"/>
      <c r="K4756" s="103"/>
      <c r="O4756" s="103"/>
      <c r="R4756" s="103"/>
    </row>
    <row r="4757" spans="10:18">
      <c r="J4757" s="103"/>
      <c r="K4757" s="103"/>
      <c r="O4757" s="103"/>
      <c r="R4757" s="103"/>
    </row>
    <row r="4758" spans="10:18">
      <c r="J4758" s="103"/>
      <c r="K4758" s="103"/>
      <c r="O4758" s="103"/>
      <c r="R4758" s="103"/>
    </row>
    <row r="4759" spans="10:18">
      <c r="J4759" s="103"/>
      <c r="O4759" s="103"/>
      <c r="R4759" s="103"/>
    </row>
    <row r="4760" spans="10:18">
      <c r="K4760" s="103"/>
      <c r="O4760" s="103"/>
      <c r="P4760" s="103"/>
    </row>
    <row r="4761" spans="10:18">
      <c r="K4761" s="103"/>
      <c r="O4761" s="103"/>
      <c r="P4761" s="103"/>
    </row>
    <row r="4762" spans="10:18">
      <c r="K4762" s="103"/>
      <c r="O4762" s="103"/>
      <c r="P4762" s="103"/>
    </row>
    <row r="4763" spans="10:18">
      <c r="K4763" s="103"/>
      <c r="O4763" s="103"/>
      <c r="P4763" s="103"/>
    </row>
    <row r="4764" spans="10:18">
      <c r="K4764" s="103"/>
      <c r="O4764" s="103"/>
      <c r="P4764" s="103"/>
    </row>
    <row r="4765" spans="10:18">
      <c r="K4765" s="103"/>
      <c r="O4765" s="103"/>
      <c r="P4765" s="103"/>
    </row>
    <row r="4766" spans="10:18">
      <c r="J4766" s="103"/>
      <c r="K4766" s="103"/>
      <c r="O4766" s="103"/>
      <c r="P4766" s="103"/>
    </row>
    <row r="4767" spans="10:18">
      <c r="J4767" s="103"/>
      <c r="K4767" s="103"/>
      <c r="O4767" s="103"/>
      <c r="P4767" s="103"/>
    </row>
    <row r="4768" spans="10:18">
      <c r="J4768" s="103"/>
      <c r="K4768" s="103"/>
      <c r="O4768" s="103"/>
      <c r="P4768" s="103"/>
    </row>
    <row r="4769" spans="10:18">
      <c r="J4769" s="103"/>
      <c r="K4769" s="103"/>
      <c r="O4769" s="103"/>
      <c r="P4769" s="103"/>
    </row>
    <row r="4770" spans="10:18">
      <c r="J4770" s="103"/>
      <c r="K4770" s="103"/>
      <c r="O4770" s="103"/>
      <c r="P4770" s="103"/>
    </row>
    <row r="4771" spans="10:18">
      <c r="J4771" s="103"/>
      <c r="K4771" s="103"/>
      <c r="O4771" s="103"/>
      <c r="P4771" s="103"/>
    </row>
    <row r="4772" spans="10:18">
      <c r="J4772" s="103"/>
      <c r="K4772" s="103"/>
      <c r="O4772" s="103"/>
      <c r="P4772" s="103"/>
    </row>
    <row r="4773" spans="10:18">
      <c r="J4773" s="103"/>
      <c r="K4773" s="103"/>
      <c r="O4773" s="103"/>
      <c r="P4773" s="103"/>
    </row>
    <row r="4774" spans="10:18">
      <c r="J4774" s="103"/>
      <c r="K4774" s="103"/>
      <c r="O4774" s="103"/>
      <c r="P4774" s="103"/>
    </row>
    <row r="4775" spans="10:18">
      <c r="J4775" s="103"/>
      <c r="K4775" s="103"/>
      <c r="O4775" s="103"/>
      <c r="P4775" s="103"/>
    </row>
    <row r="4776" spans="10:18">
      <c r="J4776" s="103"/>
      <c r="K4776" s="103"/>
      <c r="O4776" s="103"/>
      <c r="P4776" s="103"/>
    </row>
    <row r="4777" spans="10:18">
      <c r="J4777" s="103"/>
      <c r="K4777" s="103"/>
      <c r="O4777" s="103"/>
      <c r="P4777" s="103"/>
    </row>
    <row r="4778" spans="10:18">
      <c r="K4778" s="103"/>
      <c r="O4778" s="103"/>
      <c r="P4778" s="103"/>
    </row>
    <row r="4779" spans="10:18">
      <c r="K4779" s="103"/>
      <c r="O4779" s="103"/>
      <c r="P4779" s="103"/>
    </row>
    <row r="4780" spans="10:18">
      <c r="K4780" s="103"/>
      <c r="O4780" s="103"/>
      <c r="P4780" s="103"/>
    </row>
    <row r="4781" spans="10:18">
      <c r="K4781" s="103"/>
      <c r="O4781" s="103"/>
      <c r="P4781" s="103"/>
    </row>
    <row r="4782" spans="10:18">
      <c r="K4782" s="103"/>
      <c r="O4782" s="103"/>
      <c r="P4782" s="103"/>
      <c r="R4782" s="103"/>
    </row>
    <row r="4783" spans="10:18">
      <c r="K4783" s="103"/>
      <c r="O4783" s="103"/>
      <c r="P4783" s="103"/>
      <c r="R4783" s="103"/>
    </row>
    <row r="4784" spans="10:18">
      <c r="K4784" s="103"/>
      <c r="O4784" s="103"/>
      <c r="P4784" s="103"/>
      <c r="R4784" s="103"/>
    </row>
    <row r="4785" spans="11:18">
      <c r="K4785" s="103"/>
      <c r="O4785" s="103"/>
      <c r="P4785" s="103"/>
      <c r="R4785" s="103"/>
    </row>
    <row r="4786" spans="11:18">
      <c r="K4786" s="103"/>
      <c r="O4786" s="103"/>
      <c r="P4786" s="103"/>
      <c r="R4786" s="103"/>
    </row>
    <row r="4787" spans="11:18">
      <c r="K4787" s="103"/>
      <c r="O4787" s="103"/>
      <c r="P4787" s="103"/>
      <c r="R4787" s="103"/>
    </row>
    <row r="4788" spans="11:18">
      <c r="K4788" s="103"/>
      <c r="O4788" s="103"/>
      <c r="P4788" s="103"/>
      <c r="R4788" s="103"/>
    </row>
    <row r="4789" spans="11:18">
      <c r="K4789" s="103"/>
      <c r="O4789" s="103"/>
      <c r="P4789" s="103"/>
      <c r="R4789" s="103"/>
    </row>
    <row r="4790" spans="11:18">
      <c r="K4790" s="103"/>
      <c r="O4790" s="103"/>
      <c r="P4790" s="103"/>
      <c r="R4790" s="103"/>
    </row>
    <row r="4791" spans="11:18">
      <c r="K4791" s="103"/>
      <c r="O4791" s="103"/>
      <c r="P4791" s="103"/>
      <c r="R4791" s="103"/>
    </row>
    <row r="4792" spans="11:18">
      <c r="K4792" s="103"/>
      <c r="O4792" s="103"/>
      <c r="P4792" s="103"/>
      <c r="R4792" s="103"/>
    </row>
    <row r="4793" spans="11:18">
      <c r="K4793" s="103"/>
      <c r="O4793" s="103"/>
      <c r="P4793" s="103"/>
      <c r="R4793" s="103"/>
    </row>
    <row r="4794" spans="11:18">
      <c r="K4794" s="103"/>
      <c r="O4794" s="103"/>
      <c r="P4794" s="103"/>
      <c r="R4794" s="103"/>
    </row>
    <row r="4795" spans="11:18">
      <c r="K4795" s="103"/>
      <c r="O4795" s="103"/>
      <c r="P4795" s="103"/>
      <c r="R4795" s="103"/>
    </row>
    <row r="4796" spans="11:18">
      <c r="K4796" s="103"/>
      <c r="O4796" s="103"/>
      <c r="P4796" s="103"/>
      <c r="R4796" s="103"/>
    </row>
    <row r="4797" spans="11:18">
      <c r="K4797" s="103"/>
      <c r="O4797" s="103"/>
      <c r="P4797" s="103"/>
    </row>
    <row r="4798" spans="11:18">
      <c r="K4798" s="103"/>
      <c r="O4798" s="103"/>
      <c r="P4798" s="103"/>
    </row>
    <row r="4799" spans="11:18">
      <c r="K4799" s="103"/>
      <c r="O4799" s="103"/>
      <c r="P4799" s="103"/>
    </row>
    <row r="4800" spans="11:18">
      <c r="K4800" s="103"/>
      <c r="O4800" s="103"/>
      <c r="P4800" s="103"/>
    </row>
    <row r="4801" spans="10:17">
      <c r="K4801" s="103"/>
      <c r="O4801" s="103"/>
      <c r="P4801" s="103"/>
      <c r="Q4801" s="103"/>
    </row>
    <row r="4802" spans="10:17">
      <c r="J4802" s="103"/>
      <c r="O4802" s="103"/>
      <c r="P4802" s="103"/>
      <c r="Q4802" s="103"/>
    </row>
    <row r="4803" spans="10:17">
      <c r="J4803" s="103"/>
      <c r="O4803" s="103"/>
      <c r="P4803" s="103"/>
      <c r="Q4803" s="103"/>
    </row>
    <row r="4804" spans="10:17">
      <c r="J4804" s="103"/>
      <c r="O4804" s="103"/>
      <c r="P4804" s="103"/>
      <c r="Q4804" s="103"/>
    </row>
    <row r="4805" spans="10:17">
      <c r="K4805" s="103"/>
      <c r="O4805" s="103"/>
      <c r="P4805" s="103"/>
      <c r="Q4805" s="103"/>
    </row>
    <row r="4806" spans="10:17">
      <c r="K4806" s="103"/>
      <c r="O4806" s="103"/>
      <c r="P4806" s="103"/>
      <c r="Q4806" s="103"/>
    </row>
    <row r="4807" spans="10:17">
      <c r="K4807" s="103"/>
      <c r="O4807" s="103"/>
      <c r="P4807" s="103"/>
      <c r="Q4807" s="103"/>
    </row>
    <row r="4808" spans="10:17">
      <c r="K4808" s="103"/>
      <c r="O4808" s="103"/>
      <c r="P4808" s="103"/>
      <c r="Q4808" s="103"/>
    </row>
    <row r="4809" spans="10:17">
      <c r="J4809" s="103"/>
      <c r="O4809" s="103"/>
      <c r="P4809" s="103"/>
      <c r="Q4809" s="103"/>
    </row>
    <row r="4810" spans="10:17">
      <c r="J4810" s="103"/>
      <c r="O4810" s="103"/>
      <c r="P4810" s="103"/>
      <c r="Q4810" s="103"/>
    </row>
    <row r="4811" spans="10:17">
      <c r="J4811" s="103"/>
      <c r="O4811" s="103"/>
      <c r="P4811" s="103"/>
      <c r="Q4811" s="103"/>
    </row>
    <row r="4812" spans="10:17">
      <c r="J4812" s="103"/>
      <c r="O4812" s="103"/>
      <c r="P4812" s="103"/>
      <c r="Q4812" s="103"/>
    </row>
    <row r="4813" spans="10:17">
      <c r="J4813" s="103"/>
      <c r="O4813" s="103"/>
      <c r="P4813" s="103"/>
      <c r="Q4813" s="103"/>
    </row>
    <row r="4814" spans="10:17">
      <c r="K4814" s="103"/>
      <c r="O4814" s="103"/>
      <c r="Q4814" s="103"/>
    </row>
    <row r="4815" spans="10:17">
      <c r="K4815" s="103"/>
      <c r="O4815" s="103"/>
      <c r="Q4815" s="103"/>
    </row>
    <row r="4816" spans="10:17">
      <c r="K4816" s="103"/>
      <c r="O4816" s="103"/>
      <c r="P4816" s="103"/>
    </row>
    <row r="4817" spans="11:18">
      <c r="K4817" s="103"/>
      <c r="O4817" s="103"/>
      <c r="P4817" s="103"/>
    </row>
    <row r="4818" spans="11:18">
      <c r="K4818" s="103"/>
      <c r="O4818" s="103"/>
      <c r="P4818" s="103"/>
    </row>
    <row r="4819" spans="11:18">
      <c r="K4819" s="103"/>
      <c r="O4819" s="103"/>
      <c r="P4819" s="103"/>
    </row>
    <row r="4820" spans="11:18">
      <c r="K4820" s="103"/>
      <c r="O4820" s="103"/>
      <c r="P4820" s="103"/>
    </row>
    <row r="4821" spans="11:18">
      <c r="K4821" s="103"/>
      <c r="O4821" s="103"/>
      <c r="P4821" s="103"/>
      <c r="Q4821" s="103"/>
    </row>
    <row r="4822" spans="11:18">
      <c r="K4822" s="103"/>
      <c r="O4822" s="103"/>
      <c r="P4822" s="103"/>
      <c r="Q4822" s="103"/>
    </row>
    <row r="4823" spans="11:18">
      <c r="K4823" s="103"/>
      <c r="O4823" s="103"/>
      <c r="P4823" s="103"/>
      <c r="Q4823" s="103"/>
    </row>
    <row r="4824" spans="11:18">
      <c r="K4824" s="103"/>
      <c r="O4824" s="103"/>
      <c r="P4824" s="103"/>
      <c r="Q4824" s="103"/>
    </row>
    <row r="4825" spans="11:18">
      <c r="K4825" s="103"/>
      <c r="O4825" s="103"/>
      <c r="P4825" s="103"/>
      <c r="Q4825" s="103"/>
    </row>
    <row r="4826" spans="11:18">
      <c r="K4826" s="103"/>
      <c r="O4826" s="103"/>
      <c r="P4826" s="103"/>
      <c r="R4826" s="103"/>
    </row>
    <row r="4827" spans="11:18">
      <c r="K4827" s="103"/>
      <c r="O4827" s="103"/>
      <c r="R4827" s="103"/>
    </row>
    <row r="4828" spans="11:18">
      <c r="K4828" s="103"/>
      <c r="O4828" s="103"/>
      <c r="R4828" s="103"/>
    </row>
    <row r="4829" spans="11:18">
      <c r="K4829" s="103"/>
      <c r="O4829" s="103"/>
    </row>
    <row r="4830" spans="11:18">
      <c r="K4830" s="103"/>
      <c r="O4830" s="103"/>
    </row>
    <row r="4831" spans="11:18">
      <c r="K4831" s="103"/>
      <c r="O4831" s="103"/>
    </row>
    <row r="4832" spans="11:18">
      <c r="K4832" s="103"/>
      <c r="O4832" s="103"/>
    </row>
    <row r="4833" spans="11:16">
      <c r="K4833" s="103"/>
      <c r="N4833" s="103"/>
      <c r="O4833" s="103"/>
    </row>
    <row r="4834" spans="11:16">
      <c r="K4834" s="103"/>
      <c r="N4834" s="103"/>
      <c r="O4834" s="103"/>
    </row>
    <row r="4835" spans="11:16">
      <c r="K4835" s="103"/>
      <c r="N4835" s="103"/>
      <c r="O4835" s="103"/>
    </row>
    <row r="4836" spans="11:16">
      <c r="K4836" s="103"/>
      <c r="N4836" s="103"/>
      <c r="O4836" s="103"/>
    </row>
    <row r="4837" spans="11:16">
      <c r="K4837" s="103"/>
      <c r="O4837" s="103"/>
      <c r="P4837" s="103"/>
    </row>
    <row r="4838" spans="11:16">
      <c r="K4838" s="103"/>
      <c r="O4838" s="103"/>
      <c r="P4838" s="103"/>
    </row>
    <row r="4839" spans="11:16">
      <c r="K4839" s="103"/>
      <c r="O4839" s="103"/>
      <c r="P4839" s="103"/>
    </row>
    <row r="4840" spans="11:16">
      <c r="K4840" s="103"/>
      <c r="O4840" s="103"/>
      <c r="P4840" s="103"/>
    </row>
    <row r="4841" spans="11:16">
      <c r="K4841" s="103"/>
      <c r="O4841" s="103"/>
      <c r="P4841" s="103"/>
    </row>
    <row r="4842" spans="11:16">
      <c r="K4842" s="103"/>
      <c r="O4842" s="103"/>
      <c r="P4842" s="103"/>
    </row>
    <row r="4843" spans="11:16">
      <c r="K4843" s="103"/>
      <c r="O4843" s="103"/>
      <c r="P4843" s="103"/>
    </row>
    <row r="4844" spans="11:16">
      <c r="K4844" s="103"/>
      <c r="O4844" s="103"/>
      <c r="P4844" s="103"/>
    </row>
    <row r="4845" spans="11:16">
      <c r="K4845" s="103"/>
      <c r="O4845" s="103"/>
      <c r="P4845" s="103"/>
    </row>
    <row r="4846" spans="11:16">
      <c r="K4846" s="103"/>
      <c r="O4846" s="103"/>
      <c r="P4846" s="103"/>
    </row>
    <row r="4847" spans="11:16">
      <c r="K4847" s="103"/>
      <c r="O4847" s="103"/>
      <c r="P4847" s="103"/>
    </row>
    <row r="4848" spans="11:16">
      <c r="K4848" s="103"/>
      <c r="O4848" s="103"/>
      <c r="P4848" s="103"/>
    </row>
    <row r="4849" spans="11:17">
      <c r="K4849" s="103"/>
      <c r="O4849" s="103"/>
      <c r="P4849" s="103"/>
    </row>
    <row r="4850" spans="11:17">
      <c r="K4850" s="103"/>
      <c r="O4850" s="103"/>
      <c r="P4850" s="103"/>
    </row>
    <row r="4851" spans="11:17">
      <c r="K4851" s="103"/>
      <c r="O4851" s="103"/>
      <c r="P4851" s="103"/>
    </row>
    <row r="4852" spans="11:17">
      <c r="K4852" s="103"/>
      <c r="O4852" s="103"/>
      <c r="P4852" s="103"/>
    </row>
    <row r="4853" spans="11:17">
      <c r="K4853" s="103"/>
      <c r="O4853" s="103"/>
      <c r="P4853" s="103"/>
    </row>
    <row r="4854" spans="11:17">
      <c r="K4854" s="103"/>
      <c r="O4854" s="103"/>
      <c r="P4854" s="103"/>
    </row>
    <row r="4855" spans="11:17">
      <c r="K4855" s="103"/>
      <c r="O4855" s="103"/>
      <c r="P4855" s="103"/>
    </row>
    <row r="4856" spans="11:17">
      <c r="K4856" s="103"/>
      <c r="O4856" s="103"/>
      <c r="P4856" s="103"/>
    </row>
    <row r="4857" spans="11:17">
      <c r="K4857" s="103"/>
      <c r="O4857" s="103"/>
      <c r="P4857" s="103"/>
    </row>
    <row r="4858" spans="11:17">
      <c r="K4858" s="103"/>
      <c r="O4858" s="103"/>
      <c r="Q4858" s="103"/>
    </row>
    <row r="4859" spans="11:17">
      <c r="K4859" s="103"/>
      <c r="O4859" s="103"/>
      <c r="Q4859" s="103"/>
    </row>
    <row r="4860" spans="11:17">
      <c r="K4860" s="103"/>
      <c r="O4860" s="103"/>
      <c r="Q4860" s="103"/>
    </row>
    <row r="4861" spans="11:17">
      <c r="K4861" s="103"/>
      <c r="O4861" s="103"/>
      <c r="Q4861" s="103"/>
    </row>
    <row r="4862" spans="11:17">
      <c r="K4862" s="103"/>
      <c r="O4862" s="103"/>
    </row>
    <row r="4863" spans="11:17">
      <c r="K4863" s="103"/>
      <c r="O4863" s="103"/>
    </row>
    <row r="4864" spans="11:17">
      <c r="K4864" s="103"/>
      <c r="O4864" s="103"/>
    </row>
    <row r="4865" spans="10:15">
      <c r="K4865" s="103"/>
      <c r="O4865" s="103"/>
    </row>
    <row r="4866" spans="10:15">
      <c r="K4866" s="103"/>
      <c r="O4866" s="103"/>
    </row>
    <row r="4867" spans="10:15">
      <c r="K4867" s="103"/>
      <c r="O4867" s="103"/>
    </row>
    <row r="4868" spans="10:15">
      <c r="K4868" s="103"/>
      <c r="O4868" s="103"/>
    </row>
    <row r="4869" spans="10:15">
      <c r="K4869" s="103"/>
      <c r="O4869" s="103"/>
    </row>
    <row r="4870" spans="10:15">
      <c r="K4870" s="103"/>
      <c r="O4870" s="103"/>
    </row>
    <row r="4871" spans="10:15">
      <c r="K4871" s="103"/>
      <c r="O4871" s="103"/>
    </row>
    <row r="4872" spans="10:15">
      <c r="K4872" s="103"/>
      <c r="O4872" s="103"/>
    </row>
    <row r="4873" spans="10:15">
      <c r="J4873" s="103"/>
      <c r="K4873" s="103"/>
      <c r="O4873" s="103"/>
    </row>
    <row r="4874" spans="10:15">
      <c r="J4874" s="103"/>
      <c r="K4874" s="103"/>
      <c r="O4874" s="103"/>
    </row>
    <row r="4875" spans="10:15">
      <c r="J4875" s="103"/>
      <c r="K4875" s="103"/>
      <c r="O4875" s="103"/>
    </row>
    <row r="4876" spans="10:15">
      <c r="K4876" s="103"/>
      <c r="O4876" s="103"/>
    </row>
    <row r="4877" spans="10:15">
      <c r="J4877" s="103"/>
      <c r="K4877" s="103"/>
      <c r="O4877" s="103"/>
    </row>
    <row r="4878" spans="10:15">
      <c r="J4878" s="103"/>
      <c r="K4878" s="103"/>
      <c r="O4878" s="103"/>
    </row>
    <row r="4879" spans="10:15">
      <c r="J4879" s="103"/>
      <c r="K4879" s="103"/>
      <c r="O4879" s="103"/>
    </row>
    <row r="4880" spans="10:15">
      <c r="J4880" s="103"/>
      <c r="K4880" s="103"/>
      <c r="O4880" s="103"/>
    </row>
    <row r="4881" spans="10:16">
      <c r="J4881" s="103"/>
      <c r="K4881" s="103"/>
      <c r="O4881" s="103"/>
    </row>
    <row r="4882" spans="10:16">
      <c r="K4882" s="103"/>
      <c r="O4882" s="103"/>
    </row>
    <row r="4883" spans="10:16">
      <c r="K4883" s="103"/>
      <c r="O4883" s="103"/>
    </row>
    <row r="4884" spans="10:16">
      <c r="J4884" s="103"/>
      <c r="K4884" s="103"/>
      <c r="O4884" s="103"/>
    </row>
    <row r="4885" spans="10:16">
      <c r="J4885" s="103"/>
      <c r="K4885" s="103"/>
      <c r="O4885" s="103"/>
    </row>
    <row r="4886" spans="10:16">
      <c r="J4886" s="103"/>
      <c r="K4886" s="103"/>
      <c r="O4886" s="103"/>
    </row>
    <row r="4887" spans="10:16">
      <c r="J4887" s="103"/>
      <c r="K4887" s="103"/>
      <c r="M4887" s="103"/>
      <c r="O4887" s="103"/>
    </row>
    <row r="4888" spans="10:16">
      <c r="K4888" s="103"/>
      <c r="O4888" s="103"/>
    </row>
    <row r="4889" spans="10:16">
      <c r="K4889" s="103"/>
      <c r="O4889" s="103"/>
    </row>
    <row r="4890" spans="10:16">
      <c r="K4890" s="103"/>
      <c r="O4890" s="103"/>
      <c r="P4890" s="103"/>
    </row>
    <row r="4891" spans="10:16">
      <c r="J4891" s="103"/>
      <c r="K4891" s="103"/>
      <c r="O4891" s="103"/>
      <c r="P4891" s="103"/>
    </row>
    <row r="4892" spans="10:16">
      <c r="J4892" s="103"/>
      <c r="K4892" s="103"/>
      <c r="O4892" s="103"/>
    </row>
    <row r="4893" spans="10:16">
      <c r="J4893" s="103"/>
      <c r="K4893" s="103"/>
      <c r="O4893" s="103"/>
    </row>
    <row r="4894" spans="10:16">
      <c r="J4894" s="103"/>
      <c r="K4894" s="103"/>
      <c r="O4894" s="103"/>
    </row>
    <row r="4895" spans="10:16">
      <c r="J4895" s="103"/>
      <c r="K4895" s="103"/>
      <c r="O4895" s="103"/>
    </row>
    <row r="4896" spans="10:16">
      <c r="J4896" s="103"/>
      <c r="K4896" s="103"/>
      <c r="O4896" s="103"/>
    </row>
    <row r="4897" spans="10:15">
      <c r="J4897" s="103"/>
      <c r="K4897" s="103"/>
      <c r="O4897" s="103"/>
    </row>
    <row r="4898" spans="10:15">
      <c r="J4898" s="103"/>
      <c r="K4898" s="103"/>
      <c r="O4898" s="103"/>
    </row>
    <row r="4899" spans="10:15">
      <c r="J4899" s="103"/>
      <c r="K4899" s="103"/>
      <c r="O4899" s="103"/>
    </row>
    <row r="4900" spans="10:15">
      <c r="J4900" s="103"/>
      <c r="K4900" s="103"/>
      <c r="O4900" s="103"/>
    </row>
    <row r="4901" spans="10:15">
      <c r="J4901" s="103"/>
      <c r="K4901" s="103"/>
      <c r="O4901" s="103"/>
    </row>
    <row r="4902" spans="10:15">
      <c r="J4902" s="103"/>
      <c r="K4902" s="103"/>
      <c r="M4902" s="103"/>
      <c r="O4902" s="103"/>
    </row>
    <row r="4903" spans="10:15">
      <c r="J4903" s="103"/>
      <c r="K4903" s="103"/>
      <c r="M4903" s="103"/>
      <c r="O4903" s="103"/>
    </row>
    <row r="4904" spans="10:15">
      <c r="J4904" s="103"/>
      <c r="K4904" s="103"/>
      <c r="M4904" s="103"/>
      <c r="O4904" s="103"/>
    </row>
    <row r="4905" spans="10:15">
      <c r="J4905" s="103"/>
      <c r="K4905" s="103"/>
      <c r="M4905" s="103"/>
      <c r="O4905" s="103"/>
    </row>
    <row r="4906" spans="10:15">
      <c r="J4906" s="103"/>
      <c r="K4906" s="103"/>
      <c r="O4906" s="103"/>
    </row>
    <row r="4907" spans="10:15">
      <c r="J4907" s="103"/>
      <c r="K4907" s="103"/>
      <c r="O4907" s="103"/>
    </row>
    <row r="4908" spans="10:15">
      <c r="J4908" s="103"/>
      <c r="K4908" s="103"/>
      <c r="O4908" s="103"/>
    </row>
    <row r="4909" spans="10:15">
      <c r="J4909" s="103"/>
      <c r="K4909" s="103"/>
      <c r="O4909" s="103"/>
    </row>
    <row r="4910" spans="10:15">
      <c r="J4910" s="103"/>
      <c r="K4910" s="103"/>
      <c r="O4910" s="103"/>
    </row>
    <row r="4911" spans="10:15">
      <c r="J4911" s="103"/>
      <c r="K4911" s="103"/>
      <c r="O4911" s="103"/>
    </row>
    <row r="4912" spans="10:15">
      <c r="J4912" s="103"/>
      <c r="K4912" s="103"/>
      <c r="O4912" s="103"/>
    </row>
    <row r="4913" spans="10:15">
      <c r="J4913" s="103"/>
      <c r="K4913" s="103"/>
      <c r="O4913" s="103"/>
    </row>
    <row r="4914" spans="10:15">
      <c r="J4914" s="103"/>
      <c r="K4914" s="103"/>
      <c r="O4914" s="103"/>
    </row>
    <row r="4915" spans="10:15">
      <c r="J4915" s="103"/>
      <c r="K4915" s="103"/>
      <c r="O4915" s="103"/>
    </row>
    <row r="4916" spans="10:15">
      <c r="J4916" s="103"/>
      <c r="K4916" s="103"/>
      <c r="O4916" s="103"/>
    </row>
    <row r="4917" spans="10:15">
      <c r="J4917" s="103"/>
      <c r="K4917" s="103"/>
      <c r="O4917" s="103"/>
    </row>
    <row r="4918" spans="10:15">
      <c r="K4918" s="103"/>
      <c r="O4918" s="103"/>
    </row>
    <row r="4919" spans="10:15">
      <c r="K4919" s="103"/>
      <c r="O4919" s="103"/>
    </row>
    <row r="4920" spans="10:15">
      <c r="K4920" s="103"/>
      <c r="O4920" s="103"/>
    </row>
    <row r="4921" spans="10:15">
      <c r="J4921" s="103"/>
      <c r="K4921" s="103"/>
      <c r="O4921" s="103"/>
    </row>
    <row r="4922" spans="10:15">
      <c r="J4922" s="103"/>
      <c r="K4922" s="103"/>
      <c r="O4922" s="103"/>
    </row>
    <row r="4923" spans="10:15">
      <c r="J4923" s="103"/>
      <c r="K4923" s="103"/>
      <c r="O4923" s="103"/>
    </row>
    <row r="4924" spans="10:15">
      <c r="K4924" s="103"/>
      <c r="O4924" s="103"/>
    </row>
    <row r="4925" spans="10:15">
      <c r="K4925" s="103"/>
      <c r="O4925" s="103"/>
    </row>
    <row r="4926" spans="10:15">
      <c r="J4926" s="103"/>
      <c r="K4926" s="103"/>
      <c r="O4926" s="103"/>
    </row>
    <row r="4927" spans="10:15">
      <c r="J4927" s="103"/>
      <c r="K4927" s="103"/>
      <c r="O4927" s="103"/>
    </row>
    <row r="4928" spans="10:15">
      <c r="K4928" s="103"/>
      <c r="O4928" s="103"/>
    </row>
    <row r="4929" spans="10:15">
      <c r="K4929" s="103"/>
      <c r="O4929" s="103"/>
    </row>
    <row r="4930" spans="10:15">
      <c r="K4930" s="103"/>
      <c r="O4930" s="103"/>
    </row>
    <row r="4931" spans="10:15">
      <c r="K4931" s="103"/>
      <c r="O4931" s="103"/>
    </row>
    <row r="4932" spans="10:15">
      <c r="K4932" s="103"/>
      <c r="O4932" s="103"/>
    </row>
    <row r="4933" spans="10:15">
      <c r="J4933" s="103"/>
      <c r="K4933" s="103"/>
      <c r="O4933" s="103"/>
    </row>
    <row r="4934" spans="10:15">
      <c r="J4934" s="103"/>
      <c r="K4934" s="103"/>
      <c r="O4934" s="103"/>
    </row>
    <row r="4935" spans="10:15">
      <c r="J4935" s="103"/>
      <c r="K4935" s="103"/>
      <c r="O4935" s="103"/>
    </row>
    <row r="4936" spans="10:15">
      <c r="J4936" s="103"/>
      <c r="K4936" s="103"/>
      <c r="O4936" s="103"/>
    </row>
    <row r="4937" spans="10:15">
      <c r="K4937" s="103"/>
      <c r="O4937" s="103"/>
    </row>
    <row r="4938" spans="10:15">
      <c r="J4938" s="103"/>
      <c r="K4938" s="103"/>
      <c r="O4938" s="103"/>
    </row>
    <row r="4939" spans="10:15">
      <c r="J4939" s="103"/>
      <c r="K4939" s="103"/>
      <c r="O4939" s="103"/>
    </row>
    <row r="4940" spans="10:15">
      <c r="J4940" s="103"/>
      <c r="K4940" s="103"/>
      <c r="M4940" s="103"/>
      <c r="O4940" s="103"/>
    </row>
    <row r="4941" spans="10:15">
      <c r="K4941" s="103"/>
      <c r="O4941" s="103"/>
    </row>
    <row r="4942" spans="10:15">
      <c r="J4942" s="103"/>
      <c r="K4942" s="103"/>
      <c r="O4942" s="103"/>
    </row>
    <row r="4943" spans="10:15">
      <c r="J4943" s="103"/>
      <c r="K4943" s="103"/>
      <c r="O4943" s="103"/>
    </row>
    <row r="4944" spans="10:15">
      <c r="J4944" s="103"/>
      <c r="K4944" s="103"/>
      <c r="O4944" s="103"/>
    </row>
    <row r="4945" spans="10:17">
      <c r="K4945" s="103"/>
      <c r="O4945" s="103"/>
    </row>
    <row r="4946" spans="10:17">
      <c r="J4946" s="103"/>
      <c r="K4946" s="103"/>
      <c r="O4946" s="103"/>
    </row>
    <row r="4947" spans="10:17">
      <c r="J4947" s="103"/>
      <c r="K4947" s="103"/>
      <c r="O4947" s="103"/>
    </row>
    <row r="4948" spans="10:17">
      <c r="J4948" s="103"/>
      <c r="K4948" s="103"/>
      <c r="O4948" s="103"/>
    </row>
    <row r="4949" spans="10:17">
      <c r="J4949" s="103"/>
      <c r="O4949" s="103"/>
      <c r="P4949" s="103"/>
    </row>
    <row r="4950" spans="10:17">
      <c r="J4950" s="103"/>
      <c r="O4950" s="103"/>
      <c r="P4950" s="103"/>
    </row>
    <row r="4951" spans="10:17">
      <c r="J4951" s="103"/>
      <c r="K4951" s="103"/>
      <c r="O4951" s="103"/>
      <c r="P4951" s="103"/>
    </row>
    <row r="4952" spans="10:17">
      <c r="J4952" s="103"/>
      <c r="K4952" s="103"/>
      <c r="O4952" s="103"/>
      <c r="Q4952" s="103"/>
    </row>
    <row r="4953" spans="10:17">
      <c r="J4953" s="103"/>
      <c r="K4953" s="103"/>
      <c r="O4953" s="103"/>
      <c r="Q4953" s="103"/>
    </row>
    <row r="4954" spans="10:17">
      <c r="J4954" s="103"/>
      <c r="O4954" s="103"/>
      <c r="P4954" s="103"/>
      <c r="Q4954" s="103"/>
    </row>
    <row r="4955" spans="10:17">
      <c r="J4955" s="103"/>
      <c r="O4955" s="103"/>
      <c r="P4955" s="103"/>
      <c r="Q4955" s="103"/>
    </row>
    <row r="4956" spans="10:17">
      <c r="J4956" s="103"/>
      <c r="O4956" s="103"/>
      <c r="P4956" s="103"/>
    </row>
    <row r="4957" spans="10:17">
      <c r="J4957" s="103"/>
      <c r="K4957" s="103"/>
      <c r="O4957" s="103"/>
      <c r="Q4957" s="103"/>
    </row>
    <row r="4958" spans="10:17">
      <c r="J4958" s="103"/>
      <c r="K4958" s="103"/>
      <c r="O4958" s="103"/>
      <c r="Q4958" s="103"/>
    </row>
    <row r="4959" spans="10:17">
      <c r="J4959" s="103"/>
      <c r="O4959" s="103"/>
      <c r="P4959" s="103"/>
      <c r="Q4959" s="103"/>
    </row>
    <row r="4960" spans="10:17">
      <c r="J4960" s="103"/>
      <c r="O4960" s="103"/>
      <c r="P4960" s="103"/>
      <c r="Q4960" s="103"/>
    </row>
    <row r="4961" spans="10:17">
      <c r="J4961" s="103"/>
      <c r="O4961" s="103"/>
      <c r="P4961" s="103"/>
      <c r="Q4961" s="103"/>
    </row>
    <row r="4962" spans="10:17">
      <c r="K4962" s="103"/>
      <c r="O4962" s="103"/>
      <c r="P4962" s="103"/>
      <c r="Q4962" s="103"/>
    </row>
    <row r="4963" spans="10:17">
      <c r="K4963" s="103"/>
      <c r="O4963" s="103"/>
      <c r="P4963" s="103"/>
      <c r="Q4963" s="103"/>
    </row>
    <row r="4964" spans="10:17">
      <c r="J4964" s="103"/>
      <c r="O4964" s="103"/>
      <c r="P4964" s="103"/>
    </row>
    <row r="4965" spans="10:17">
      <c r="J4965" s="103"/>
      <c r="O4965" s="103"/>
      <c r="P4965" s="103"/>
      <c r="Q4965" s="103"/>
    </row>
    <row r="4966" spans="10:17">
      <c r="J4966" s="103"/>
      <c r="O4966" s="103"/>
      <c r="P4966" s="103"/>
      <c r="Q4966" s="103"/>
    </row>
    <row r="4967" spans="10:17">
      <c r="J4967" s="103"/>
      <c r="M4967" s="103"/>
      <c r="O4967" s="103"/>
      <c r="P4967" s="103"/>
      <c r="Q4967" s="103"/>
    </row>
    <row r="4968" spans="10:17">
      <c r="J4968" s="103"/>
      <c r="O4968" s="103"/>
      <c r="P4968" s="103"/>
    </row>
    <row r="4969" spans="10:17">
      <c r="J4969" s="103"/>
      <c r="O4969" s="103"/>
      <c r="P4969" s="103"/>
    </row>
    <row r="4970" spans="10:17">
      <c r="K4970" s="103"/>
      <c r="O4970" s="103"/>
      <c r="P4970" s="103"/>
    </row>
    <row r="4971" spans="10:17">
      <c r="K4971" s="103"/>
      <c r="O4971" s="103"/>
      <c r="P4971" s="103"/>
    </row>
    <row r="4972" spans="10:17">
      <c r="K4972" s="103"/>
      <c r="O4972" s="103"/>
      <c r="P4972" s="103"/>
    </row>
    <row r="4973" spans="10:17">
      <c r="K4973" s="103"/>
      <c r="O4973" s="103"/>
      <c r="P4973" s="103"/>
    </row>
    <row r="4974" spans="10:17">
      <c r="J4974" s="103"/>
      <c r="K4974" s="103"/>
      <c r="O4974" s="103"/>
      <c r="P4974" s="103"/>
    </row>
    <row r="4975" spans="10:17">
      <c r="J4975" s="103"/>
      <c r="K4975" s="103"/>
      <c r="O4975" s="103"/>
      <c r="P4975" s="103"/>
    </row>
    <row r="4976" spans="10:17">
      <c r="J4976" s="103"/>
      <c r="K4976" s="103"/>
      <c r="O4976" s="103"/>
      <c r="P4976" s="103"/>
    </row>
    <row r="4977" spans="10:18">
      <c r="J4977" s="103"/>
      <c r="K4977" s="103"/>
      <c r="O4977" s="103"/>
      <c r="P4977" s="103"/>
    </row>
    <row r="4978" spans="10:18">
      <c r="J4978" s="103"/>
      <c r="K4978" s="103"/>
      <c r="O4978" s="103"/>
      <c r="P4978" s="103"/>
    </row>
    <row r="4979" spans="10:18">
      <c r="J4979" s="103"/>
      <c r="K4979" s="103"/>
      <c r="O4979" s="103"/>
      <c r="P4979" s="103"/>
    </row>
    <row r="4980" spans="10:18">
      <c r="K4980" s="103"/>
      <c r="O4980" s="103"/>
      <c r="P4980" s="103"/>
    </row>
    <row r="4981" spans="10:18">
      <c r="K4981" s="103"/>
      <c r="O4981" s="103"/>
      <c r="P4981" s="103"/>
    </row>
    <row r="4982" spans="10:18">
      <c r="K4982" s="103"/>
      <c r="O4982" s="103"/>
      <c r="P4982" s="103"/>
    </row>
    <row r="4983" spans="10:18">
      <c r="K4983" s="103"/>
      <c r="O4983" s="103"/>
      <c r="P4983" s="103"/>
    </row>
    <row r="4984" spans="10:18">
      <c r="K4984" s="103"/>
      <c r="O4984" s="103"/>
      <c r="P4984" s="103"/>
    </row>
    <row r="4985" spans="10:18">
      <c r="K4985" s="103"/>
      <c r="O4985" s="103"/>
      <c r="P4985" s="103"/>
      <c r="Q4985" s="103"/>
    </row>
    <row r="4986" spans="10:18">
      <c r="K4986" s="103"/>
      <c r="O4986" s="103"/>
      <c r="P4986" s="103"/>
      <c r="Q4986" s="103"/>
    </row>
    <row r="4987" spans="10:18">
      <c r="K4987" s="103"/>
      <c r="O4987" s="103"/>
      <c r="P4987" s="103"/>
      <c r="Q4987" s="103"/>
    </row>
    <row r="4988" spans="10:18">
      <c r="K4988" s="103"/>
      <c r="O4988" s="103"/>
      <c r="P4988" s="103"/>
      <c r="Q4988" s="103"/>
    </row>
    <row r="4989" spans="10:18">
      <c r="K4989" s="103"/>
      <c r="O4989" s="103"/>
      <c r="P4989" s="103"/>
      <c r="R4989" s="103"/>
    </row>
    <row r="4990" spans="10:18">
      <c r="K4990" s="103"/>
      <c r="O4990" s="103"/>
      <c r="P4990" s="103"/>
      <c r="R4990" s="103"/>
    </row>
    <row r="4991" spans="10:18">
      <c r="K4991" s="103"/>
      <c r="O4991" s="103"/>
      <c r="P4991" s="103"/>
      <c r="R4991" s="103"/>
    </row>
    <row r="4992" spans="10:18">
      <c r="K4992" s="103"/>
      <c r="O4992" s="103"/>
      <c r="P4992" s="103"/>
      <c r="R4992" s="103"/>
    </row>
    <row r="4993" spans="11:18">
      <c r="K4993" s="103"/>
      <c r="O4993" s="103"/>
      <c r="P4993" s="103"/>
      <c r="R4993" s="103"/>
    </row>
    <row r="4994" spans="11:18">
      <c r="K4994" s="103"/>
      <c r="O4994" s="103"/>
      <c r="P4994" s="103"/>
      <c r="R4994" s="103"/>
    </row>
    <row r="4995" spans="11:18">
      <c r="K4995" s="103"/>
      <c r="O4995" s="103"/>
      <c r="P4995" s="103"/>
      <c r="R4995" s="103"/>
    </row>
    <row r="4996" spans="11:18">
      <c r="K4996" s="103"/>
      <c r="O4996" s="103"/>
      <c r="P4996" s="103"/>
      <c r="R4996" s="103"/>
    </row>
    <row r="4997" spans="11:18">
      <c r="K4997" s="103"/>
      <c r="O4997" s="103"/>
      <c r="P4997" s="103"/>
      <c r="R4997" s="103"/>
    </row>
    <row r="4998" spans="11:18">
      <c r="K4998" s="103"/>
      <c r="O4998" s="103"/>
      <c r="P4998" s="103"/>
      <c r="R4998" s="103"/>
    </row>
    <row r="4999" spans="11:18">
      <c r="K4999" s="103"/>
      <c r="O4999" s="103"/>
      <c r="P4999" s="103"/>
      <c r="R4999" s="103"/>
    </row>
    <row r="5000" spans="11:18">
      <c r="K5000" s="103"/>
      <c r="O5000" s="103"/>
      <c r="P5000" s="103"/>
      <c r="R5000" s="103"/>
    </row>
    <row r="5001" spans="11:18">
      <c r="K5001" s="103"/>
      <c r="O5001" s="103"/>
      <c r="P5001" s="103"/>
      <c r="R5001" s="103"/>
    </row>
    <row r="5002" spans="11:18">
      <c r="K5002" s="103"/>
      <c r="O5002" s="103"/>
      <c r="P5002" s="103"/>
      <c r="R5002" s="103"/>
    </row>
    <row r="5003" spans="11:18">
      <c r="K5003" s="103"/>
      <c r="O5003" s="103"/>
      <c r="P5003" s="103"/>
      <c r="R5003" s="103"/>
    </row>
    <row r="5004" spans="11:18">
      <c r="K5004" s="103"/>
      <c r="O5004" s="103"/>
      <c r="P5004" s="103"/>
      <c r="R5004" s="103"/>
    </row>
    <row r="5005" spans="11:18">
      <c r="K5005" s="103"/>
      <c r="O5005" s="103"/>
      <c r="P5005" s="103"/>
      <c r="R5005" s="103"/>
    </row>
    <row r="5006" spans="11:18">
      <c r="K5006" s="103"/>
      <c r="O5006" s="103"/>
      <c r="P5006" s="103"/>
      <c r="R5006" s="103"/>
    </row>
    <row r="5007" spans="11:18">
      <c r="K5007" s="103"/>
      <c r="O5007" s="103"/>
      <c r="P5007" s="103"/>
      <c r="R5007" s="103"/>
    </row>
    <row r="5008" spans="11:18">
      <c r="K5008" s="103"/>
      <c r="O5008" s="103"/>
      <c r="P5008" s="103"/>
      <c r="R5008" s="103"/>
    </row>
    <row r="5009" spans="10:16">
      <c r="K5009" s="103"/>
      <c r="O5009" s="103"/>
      <c r="P5009" s="103"/>
    </row>
    <row r="5010" spans="10:16">
      <c r="K5010" s="103"/>
      <c r="O5010" s="103"/>
      <c r="P5010" s="103"/>
    </row>
    <row r="5011" spans="10:16">
      <c r="K5011" s="103"/>
      <c r="O5011" s="103"/>
      <c r="P5011" s="103"/>
    </row>
    <row r="5012" spans="10:16">
      <c r="K5012" s="103"/>
      <c r="O5012" s="103"/>
      <c r="P5012" s="103"/>
    </row>
    <row r="5013" spans="10:16">
      <c r="K5013" s="103"/>
      <c r="O5013" s="103"/>
      <c r="P5013" s="103"/>
    </row>
    <row r="5014" spans="10:16">
      <c r="K5014" s="103"/>
      <c r="O5014" s="103"/>
      <c r="P5014" s="103"/>
    </row>
    <row r="5015" spans="10:16">
      <c r="K5015" s="103"/>
      <c r="O5015" s="103"/>
      <c r="P5015" s="103"/>
    </row>
    <row r="5016" spans="10:16">
      <c r="K5016" s="103"/>
      <c r="O5016" s="103"/>
      <c r="P5016" s="103"/>
    </row>
    <row r="5017" spans="10:16">
      <c r="K5017" s="103"/>
      <c r="O5017" s="103"/>
      <c r="P5017" s="103"/>
    </row>
    <row r="5018" spans="10:16">
      <c r="K5018" s="103"/>
      <c r="O5018" s="103"/>
      <c r="P5018" s="103"/>
    </row>
    <row r="5019" spans="10:16">
      <c r="K5019" s="103"/>
      <c r="O5019" s="103"/>
      <c r="P5019" s="103"/>
    </row>
    <row r="5020" spans="10:16">
      <c r="J5020" s="103"/>
      <c r="K5020" s="103"/>
      <c r="M5020" s="103"/>
      <c r="O5020" s="103"/>
      <c r="P5020" s="103"/>
    </row>
    <row r="5021" spans="10:16">
      <c r="J5021" s="103"/>
      <c r="K5021" s="103"/>
      <c r="O5021" s="103"/>
      <c r="P5021" s="103"/>
    </row>
    <row r="5022" spans="10:16">
      <c r="J5022" s="103"/>
      <c r="K5022" s="103"/>
      <c r="O5022" s="103"/>
      <c r="P5022" s="103"/>
    </row>
    <row r="5023" spans="10:16">
      <c r="J5023" s="103"/>
      <c r="K5023" s="103"/>
      <c r="O5023" s="103"/>
      <c r="P5023" s="103"/>
    </row>
    <row r="5024" spans="10:16">
      <c r="J5024" s="103"/>
      <c r="K5024" s="103"/>
      <c r="O5024" s="103"/>
      <c r="P5024" s="103"/>
    </row>
    <row r="5025" spans="10:18">
      <c r="J5025" s="103"/>
      <c r="K5025" s="103"/>
      <c r="O5025" s="103"/>
      <c r="P5025" s="103"/>
    </row>
    <row r="5026" spans="10:18">
      <c r="J5026" s="103"/>
      <c r="K5026" s="103"/>
      <c r="O5026" s="103"/>
      <c r="P5026" s="103"/>
    </row>
    <row r="5027" spans="10:18">
      <c r="J5027" s="103"/>
      <c r="K5027" s="103"/>
      <c r="O5027" s="103"/>
      <c r="P5027" s="103"/>
    </row>
    <row r="5028" spans="10:18">
      <c r="J5028" s="103"/>
      <c r="K5028" s="103"/>
      <c r="O5028" s="103"/>
      <c r="P5028" s="103"/>
    </row>
    <row r="5029" spans="10:18">
      <c r="J5029" s="103"/>
      <c r="K5029" s="103"/>
      <c r="O5029" s="103"/>
      <c r="P5029" s="103"/>
    </row>
    <row r="5030" spans="10:18">
      <c r="J5030" s="103"/>
      <c r="O5030" s="103"/>
      <c r="P5030" s="103"/>
    </row>
    <row r="5031" spans="10:18">
      <c r="J5031" s="103"/>
      <c r="O5031" s="103"/>
      <c r="P5031" s="103"/>
    </row>
    <row r="5032" spans="10:18">
      <c r="J5032" s="103"/>
      <c r="K5032" s="103"/>
      <c r="O5032" s="103"/>
      <c r="P5032" s="103"/>
    </row>
    <row r="5033" spans="10:18">
      <c r="J5033" s="103"/>
      <c r="K5033" s="103"/>
      <c r="O5033" s="103"/>
      <c r="P5033" s="103"/>
    </row>
    <row r="5034" spans="10:18">
      <c r="K5034" s="103"/>
      <c r="O5034" s="103"/>
      <c r="P5034" s="103"/>
    </row>
    <row r="5035" spans="10:18">
      <c r="K5035" s="103"/>
      <c r="O5035" s="103"/>
      <c r="P5035" s="103"/>
    </row>
    <row r="5036" spans="10:18">
      <c r="K5036" s="103"/>
      <c r="O5036" s="103"/>
      <c r="P5036" s="103"/>
    </row>
    <row r="5037" spans="10:18">
      <c r="K5037" s="103"/>
      <c r="O5037" s="103"/>
      <c r="P5037" s="103"/>
    </row>
    <row r="5038" spans="10:18">
      <c r="K5038" s="103"/>
      <c r="O5038" s="103"/>
      <c r="P5038" s="103"/>
    </row>
    <row r="5039" spans="10:18">
      <c r="K5039" s="103"/>
      <c r="O5039" s="103"/>
      <c r="P5039" s="103"/>
      <c r="R5039" s="103"/>
    </row>
    <row r="5040" spans="10:18">
      <c r="K5040" s="103"/>
      <c r="O5040" s="103"/>
      <c r="P5040" s="103"/>
      <c r="R5040" s="103"/>
    </row>
    <row r="5041" spans="11:18">
      <c r="K5041" s="103"/>
      <c r="O5041" s="103"/>
      <c r="P5041" s="103"/>
      <c r="R5041" s="103"/>
    </row>
    <row r="5042" spans="11:18">
      <c r="K5042" s="103"/>
      <c r="O5042" s="103"/>
      <c r="P5042" s="103"/>
      <c r="R5042" s="103"/>
    </row>
    <row r="5043" spans="11:18">
      <c r="K5043" s="103"/>
      <c r="O5043" s="103"/>
      <c r="P5043" s="103"/>
    </row>
    <row r="5044" spans="11:18">
      <c r="K5044" s="103"/>
      <c r="O5044" s="103"/>
      <c r="P5044" s="103"/>
    </row>
    <row r="5045" spans="11:18">
      <c r="K5045" s="103"/>
      <c r="O5045" s="103"/>
      <c r="P5045" s="103"/>
    </row>
    <row r="5046" spans="11:18">
      <c r="K5046" s="103"/>
      <c r="O5046" s="103"/>
      <c r="P5046" s="103"/>
    </row>
    <row r="5047" spans="11:18">
      <c r="K5047" s="103"/>
      <c r="O5047" s="103"/>
      <c r="P5047" s="103"/>
    </row>
    <row r="5048" spans="11:18">
      <c r="K5048" s="103"/>
      <c r="O5048" s="103"/>
      <c r="P5048" s="103"/>
      <c r="Q5048" s="103"/>
    </row>
    <row r="5049" spans="11:18">
      <c r="K5049" s="103"/>
      <c r="O5049" s="103"/>
      <c r="P5049" s="103"/>
      <c r="Q5049" s="103"/>
    </row>
    <row r="5050" spans="11:18">
      <c r="K5050" s="103"/>
      <c r="O5050" s="103"/>
      <c r="Q5050" s="103"/>
      <c r="R5050" s="103"/>
    </row>
    <row r="5051" spans="11:18">
      <c r="K5051" s="103"/>
      <c r="O5051" s="103"/>
      <c r="P5051" s="103"/>
      <c r="R5051" s="103"/>
    </row>
    <row r="5052" spans="11:18">
      <c r="K5052" s="103"/>
      <c r="O5052" s="103"/>
      <c r="P5052" s="103"/>
      <c r="R5052" s="103"/>
    </row>
    <row r="5053" spans="11:18">
      <c r="K5053" s="103"/>
      <c r="O5053" s="103"/>
      <c r="P5053" s="103"/>
    </row>
    <row r="5054" spans="11:18">
      <c r="K5054" s="103"/>
      <c r="O5054" s="103"/>
      <c r="P5054" s="103"/>
    </row>
    <row r="5055" spans="11:18">
      <c r="K5055" s="103"/>
      <c r="O5055" s="103"/>
      <c r="P5055" s="103"/>
    </row>
    <row r="5056" spans="11:18">
      <c r="K5056" s="103"/>
      <c r="O5056" s="103"/>
      <c r="P5056" s="103"/>
    </row>
    <row r="5057" spans="11:16">
      <c r="K5057" s="103"/>
      <c r="O5057" s="103"/>
      <c r="P5057" s="103"/>
    </row>
    <row r="5058" spans="11:16">
      <c r="K5058" s="103"/>
      <c r="O5058" s="103"/>
      <c r="P5058" s="103"/>
    </row>
    <row r="5059" spans="11:16">
      <c r="K5059" s="103"/>
      <c r="O5059" s="103"/>
      <c r="P5059" s="103"/>
    </row>
    <row r="5060" spans="11:16">
      <c r="K5060" s="103"/>
      <c r="O5060" s="103"/>
      <c r="P5060" s="103"/>
    </row>
    <row r="5061" spans="11:16">
      <c r="K5061" s="103"/>
      <c r="O5061" s="103"/>
      <c r="P5061" s="103"/>
    </row>
    <row r="5062" spans="11:16">
      <c r="K5062" s="103"/>
      <c r="O5062" s="103"/>
      <c r="P5062" s="103"/>
    </row>
    <row r="5063" spans="11:16">
      <c r="K5063" s="103"/>
      <c r="O5063" s="103"/>
      <c r="P5063" s="103"/>
    </row>
    <row r="5064" spans="11:16">
      <c r="K5064" s="103"/>
      <c r="O5064" s="103"/>
      <c r="P5064" s="103"/>
    </row>
    <row r="5065" spans="11:16">
      <c r="K5065" s="103"/>
      <c r="O5065" s="103"/>
      <c r="P5065" s="103"/>
    </row>
    <row r="5066" spans="11:16">
      <c r="K5066" s="103"/>
      <c r="O5066" s="103"/>
      <c r="P5066" s="103"/>
    </row>
    <row r="5067" spans="11:16">
      <c r="K5067" s="103"/>
      <c r="O5067" s="103"/>
      <c r="P5067" s="103"/>
    </row>
    <row r="5068" spans="11:16">
      <c r="K5068" s="103"/>
      <c r="O5068" s="103"/>
      <c r="P5068" s="103"/>
    </row>
    <row r="5069" spans="11:16">
      <c r="K5069" s="103"/>
      <c r="O5069" s="103"/>
      <c r="P5069" s="103"/>
    </row>
    <row r="5070" spans="11:16">
      <c r="K5070" s="103"/>
      <c r="O5070" s="103"/>
      <c r="P5070" s="103"/>
    </row>
    <row r="5071" spans="11:16">
      <c r="K5071" s="103"/>
      <c r="O5071" s="103"/>
      <c r="P5071" s="103"/>
    </row>
    <row r="5072" spans="11:16">
      <c r="K5072" s="103"/>
      <c r="O5072" s="103"/>
      <c r="P5072" s="103"/>
    </row>
    <row r="5073" spans="10:16">
      <c r="J5073" s="103"/>
      <c r="K5073" s="103"/>
      <c r="O5073" s="103"/>
      <c r="P5073" s="103"/>
    </row>
    <row r="5074" spans="10:16">
      <c r="J5074" s="103"/>
      <c r="K5074" s="103"/>
      <c r="O5074" s="103"/>
      <c r="P5074" s="103"/>
    </row>
    <row r="5075" spans="10:16">
      <c r="J5075" s="103"/>
      <c r="K5075" s="103"/>
      <c r="O5075" s="103"/>
      <c r="P5075" s="103"/>
    </row>
    <row r="5076" spans="10:16">
      <c r="J5076" s="103"/>
      <c r="K5076" s="103"/>
      <c r="O5076" s="103"/>
      <c r="P5076" s="103"/>
    </row>
    <row r="5077" spans="10:16">
      <c r="J5077" s="103"/>
      <c r="K5077" s="103"/>
      <c r="M5077" s="103"/>
      <c r="O5077" s="103"/>
      <c r="P5077" s="103"/>
    </row>
    <row r="5078" spans="10:16">
      <c r="J5078" s="103"/>
      <c r="K5078" s="103"/>
      <c r="M5078" s="103"/>
      <c r="O5078" s="103"/>
      <c r="P5078" s="103"/>
    </row>
    <row r="5079" spans="10:16">
      <c r="K5079" s="103"/>
      <c r="O5079" s="103"/>
      <c r="P5079" s="103"/>
    </row>
    <row r="5080" spans="10:16">
      <c r="K5080" s="103"/>
      <c r="O5080" s="103"/>
      <c r="P5080" s="103"/>
    </row>
    <row r="5081" spans="10:16">
      <c r="K5081" s="103"/>
      <c r="O5081" s="103"/>
      <c r="P5081" s="103"/>
    </row>
    <row r="5082" spans="10:16">
      <c r="K5082" s="103"/>
      <c r="O5082" s="103"/>
      <c r="P5082" s="103"/>
    </row>
    <row r="5083" spans="10:16">
      <c r="J5083" s="103"/>
      <c r="K5083" s="103"/>
      <c r="O5083" s="103"/>
      <c r="P5083" s="103"/>
    </row>
    <row r="5084" spans="10:16">
      <c r="J5084" s="103"/>
      <c r="K5084" s="103"/>
      <c r="O5084" s="103"/>
      <c r="P5084" s="103"/>
    </row>
    <row r="5085" spans="10:16">
      <c r="J5085" s="103"/>
      <c r="K5085" s="103"/>
      <c r="O5085" s="103"/>
      <c r="P5085" s="103"/>
    </row>
    <row r="5086" spans="10:16">
      <c r="J5086" s="103"/>
      <c r="K5086" s="103"/>
      <c r="O5086" s="103"/>
      <c r="P5086" s="103"/>
    </row>
    <row r="5087" spans="10:16">
      <c r="K5087" s="103"/>
      <c r="O5087" s="103"/>
      <c r="P5087" s="103"/>
    </row>
    <row r="5088" spans="10:16">
      <c r="K5088" s="103"/>
      <c r="O5088" s="103"/>
      <c r="P5088" s="103"/>
    </row>
    <row r="5089" spans="10:17">
      <c r="K5089" s="103"/>
      <c r="O5089" s="103"/>
      <c r="P5089" s="103"/>
    </row>
    <row r="5090" spans="10:17">
      <c r="K5090" s="103"/>
      <c r="O5090" s="103"/>
      <c r="P5090" s="103"/>
    </row>
    <row r="5091" spans="10:17">
      <c r="K5091" s="103"/>
      <c r="O5091" s="103"/>
      <c r="P5091" s="103"/>
    </row>
    <row r="5092" spans="10:17">
      <c r="J5092" s="103"/>
      <c r="K5092" s="103"/>
      <c r="O5092" s="103"/>
    </row>
    <row r="5093" spans="10:17">
      <c r="K5093" s="103"/>
      <c r="O5093" s="103"/>
      <c r="P5093" s="103"/>
    </row>
    <row r="5094" spans="10:17">
      <c r="K5094" s="103"/>
      <c r="O5094" s="103"/>
      <c r="P5094" s="103"/>
    </row>
    <row r="5095" spans="10:17">
      <c r="K5095" s="103"/>
      <c r="O5095" s="103"/>
      <c r="P5095" s="103"/>
    </row>
    <row r="5096" spans="10:17">
      <c r="K5096" s="103"/>
      <c r="O5096" s="103"/>
      <c r="P5096" s="103"/>
    </row>
    <row r="5097" spans="10:17">
      <c r="K5097" s="103"/>
      <c r="O5097" s="103"/>
      <c r="P5097" s="103"/>
    </row>
    <row r="5098" spans="10:17">
      <c r="K5098" s="103"/>
      <c r="O5098" s="103"/>
      <c r="P5098" s="103"/>
    </row>
    <row r="5099" spans="10:17">
      <c r="K5099" s="103"/>
      <c r="O5099" s="103"/>
      <c r="P5099" s="103"/>
    </row>
    <row r="5100" spans="10:17">
      <c r="K5100" s="103"/>
      <c r="O5100" s="103"/>
      <c r="P5100" s="103"/>
    </row>
    <row r="5101" spans="10:17">
      <c r="K5101" s="103"/>
      <c r="O5101" s="103"/>
      <c r="Q5101" s="103"/>
    </row>
    <row r="5102" spans="10:17">
      <c r="K5102" s="103"/>
      <c r="O5102" s="103"/>
      <c r="Q5102" s="103"/>
    </row>
    <row r="5103" spans="10:17">
      <c r="K5103" s="103"/>
      <c r="O5103" s="103"/>
      <c r="Q5103" s="103"/>
    </row>
    <row r="5104" spans="10:17">
      <c r="K5104" s="103"/>
      <c r="O5104" s="103"/>
      <c r="Q5104" s="103"/>
    </row>
    <row r="5105" spans="10:17">
      <c r="K5105" s="103"/>
      <c r="O5105" s="103"/>
    </row>
    <row r="5106" spans="10:17">
      <c r="K5106" s="103"/>
      <c r="O5106" s="103"/>
    </row>
    <row r="5107" spans="10:17">
      <c r="K5107" s="103"/>
      <c r="O5107" s="103"/>
    </row>
    <row r="5108" spans="10:17">
      <c r="K5108" s="103"/>
      <c r="O5108" s="103"/>
    </row>
    <row r="5109" spans="10:17">
      <c r="J5109" s="103"/>
      <c r="K5109" s="103"/>
      <c r="O5109" s="103"/>
    </row>
    <row r="5110" spans="10:17">
      <c r="J5110" s="103"/>
      <c r="K5110" s="103"/>
      <c r="O5110" s="103"/>
    </row>
    <row r="5111" spans="10:17">
      <c r="K5111" s="103"/>
      <c r="O5111" s="103"/>
      <c r="Q5111" s="103"/>
    </row>
    <row r="5112" spans="10:17">
      <c r="K5112" s="103"/>
      <c r="O5112" s="103"/>
      <c r="Q5112" s="103"/>
    </row>
    <row r="5113" spans="10:17">
      <c r="K5113" s="103"/>
      <c r="O5113" s="103"/>
      <c r="Q5113" s="103"/>
    </row>
    <row r="5114" spans="10:17">
      <c r="K5114" s="103"/>
      <c r="O5114" s="103"/>
      <c r="Q5114" s="103"/>
    </row>
    <row r="5115" spans="10:17">
      <c r="K5115" s="103"/>
      <c r="O5115" s="103"/>
      <c r="Q5115" s="103"/>
    </row>
    <row r="5116" spans="10:17">
      <c r="K5116" s="103"/>
      <c r="O5116" s="103"/>
      <c r="Q5116" s="103"/>
    </row>
    <row r="5117" spans="10:17">
      <c r="K5117" s="103"/>
      <c r="O5117" s="103"/>
      <c r="Q5117" s="103"/>
    </row>
    <row r="5118" spans="10:17">
      <c r="K5118" s="103"/>
      <c r="O5118" s="103"/>
      <c r="P5118" s="103"/>
    </row>
    <row r="5119" spans="10:17">
      <c r="K5119" s="103"/>
      <c r="O5119" s="103"/>
    </row>
    <row r="5120" spans="10:17">
      <c r="K5120" s="103"/>
      <c r="O5120" s="103"/>
    </row>
    <row r="5121" spans="11:15">
      <c r="K5121" s="103"/>
      <c r="O5121" s="103"/>
    </row>
    <row r="5122" spans="11:15">
      <c r="K5122" s="103"/>
      <c r="O5122" s="103"/>
    </row>
    <row r="5123" spans="11:15">
      <c r="K5123" s="103"/>
      <c r="O5123" s="103"/>
    </row>
    <row r="5124" spans="11:15">
      <c r="K5124" s="103"/>
      <c r="O5124" s="103"/>
    </row>
    <row r="5125" spans="11:15">
      <c r="K5125" s="103"/>
      <c r="O5125" s="103"/>
    </row>
    <row r="5126" spans="11:15">
      <c r="K5126" s="103"/>
      <c r="O5126" s="103"/>
    </row>
    <row r="5127" spans="11:15">
      <c r="K5127" s="103"/>
      <c r="O5127" s="103"/>
    </row>
    <row r="5128" spans="11:15">
      <c r="K5128" s="103"/>
      <c r="O5128" s="103"/>
    </row>
    <row r="5129" spans="11:15">
      <c r="K5129" s="103"/>
      <c r="O5129" s="103"/>
    </row>
    <row r="5130" spans="11:15">
      <c r="K5130" s="103"/>
      <c r="O5130" s="103"/>
    </row>
    <row r="5131" spans="11:15">
      <c r="K5131" s="103"/>
      <c r="O5131" s="103"/>
    </row>
    <row r="5132" spans="11:15">
      <c r="K5132" s="103"/>
      <c r="O5132" s="103"/>
    </row>
    <row r="5133" spans="11:15">
      <c r="K5133" s="103"/>
      <c r="O5133" s="103"/>
    </row>
    <row r="5134" spans="11:15">
      <c r="K5134" s="103"/>
      <c r="O5134" s="103"/>
    </row>
    <row r="5135" spans="11:15">
      <c r="K5135" s="103"/>
      <c r="O5135" s="103"/>
    </row>
    <row r="5136" spans="11:15">
      <c r="K5136" s="103"/>
      <c r="O5136" s="103"/>
    </row>
    <row r="5137" spans="10:15">
      <c r="K5137" s="103"/>
      <c r="O5137" s="103"/>
    </row>
    <row r="5138" spans="10:15">
      <c r="K5138" s="103"/>
      <c r="O5138" s="103"/>
    </row>
    <row r="5139" spans="10:15">
      <c r="K5139" s="103"/>
      <c r="O5139" s="103"/>
    </row>
    <row r="5140" spans="10:15">
      <c r="K5140" s="103"/>
      <c r="O5140" s="103"/>
    </row>
    <row r="5141" spans="10:15">
      <c r="K5141" s="103"/>
      <c r="O5141" s="103"/>
    </row>
    <row r="5142" spans="10:15">
      <c r="K5142" s="103"/>
      <c r="O5142" s="103"/>
    </row>
    <row r="5143" spans="10:15">
      <c r="J5143" s="103"/>
      <c r="K5143" s="103"/>
      <c r="O5143" s="103"/>
    </row>
    <row r="5144" spans="10:15">
      <c r="J5144" s="103"/>
      <c r="K5144" s="103"/>
      <c r="O5144" s="103"/>
    </row>
    <row r="5145" spans="10:15">
      <c r="J5145" s="103"/>
      <c r="K5145" s="103"/>
      <c r="M5145" s="103"/>
      <c r="O5145" s="103"/>
    </row>
    <row r="5146" spans="10:15">
      <c r="K5146" s="103"/>
      <c r="O5146" s="103"/>
    </row>
    <row r="5147" spans="10:15">
      <c r="J5147" s="103"/>
      <c r="K5147" s="103"/>
      <c r="O5147" s="103"/>
    </row>
    <row r="5148" spans="10:15">
      <c r="J5148" s="103"/>
      <c r="K5148" s="103"/>
      <c r="O5148" s="103"/>
    </row>
    <row r="5149" spans="10:15">
      <c r="J5149" s="103"/>
      <c r="K5149" s="103"/>
      <c r="O5149" s="103"/>
    </row>
    <row r="5150" spans="10:15">
      <c r="J5150" s="103"/>
      <c r="K5150" s="103"/>
      <c r="O5150" s="103"/>
    </row>
    <row r="5151" spans="10:15">
      <c r="J5151" s="103"/>
      <c r="K5151" s="103"/>
      <c r="O5151" s="103"/>
    </row>
    <row r="5152" spans="10:15">
      <c r="J5152" s="103"/>
      <c r="K5152" s="103"/>
      <c r="O5152" s="103"/>
    </row>
    <row r="5153" spans="10:15">
      <c r="K5153" s="103"/>
      <c r="O5153" s="103"/>
    </row>
    <row r="5154" spans="10:15">
      <c r="J5154" s="103"/>
      <c r="K5154" s="103"/>
      <c r="O5154" s="103"/>
    </row>
    <row r="5155" spans="10:15">
      <c r="K5155" s="103"/>
      <c r="O5155" s="103"/>
    </row>
    <row r="5156" spans="10:15">
      <c r="K5156" s="103"/>
      <c r="O5156" s="103"/>
    </row>
    <row r="5157" spans="10:15">
      <c r="K5157" s="103"/>
      <c r="O5157" s="103"/>
    </row>
    <row r="5158" spans="10:15">
      <c r="K5158" s="103"/>
      <c r="O5158" s="103"/>
    </row>
    <row r="5159" spans="10:15">
      <c r="K5159" s="103"/>
      <c r="O5159" s="103"/>
    </row>
    <row r="5160" spans="10:15">
      <c r="K5160" s="103"/>
      <c r="O5160" s="103"/>
    </row>
    <row r="5161" spans="10:15">
      <c r="K5161" s="103"/>
      <c r="O5161" s="103"/>
    </row>
    <row r="5162" spans="10:15">
      <c r="K5162" s="103"/>
      <c r="O5162" s="103"/>
    </row>
    <row r="5163" spans="10:15">
      <c r="K5163" s="103"/>
      <c r="O5163" s="103"/>
    </row>
    <row r="5164" spans="10:15">
      <c r="K5164" s="103"/>
      <c r="O5164" s="103"/>
    </row>
    <row r="5165" spans="10:15">
      <c r="K5165" s="103"/>
      <c r="O5165" s="103"/>
    </row>
    <row r="5166" spans="10:15">
      <c r="J5166" s="103"/>
      <c r="K5166" s="103"/>
      <c r="O5166" s="103"/>
    </row>
    <row r="5167" spans="10:15">
      <c r="J5167" s="103"/>
      <c r="K5167" s="103"/>
      <c r="O5167" s="103"/>
    </row>
    <row r="5168" spans="10:15">
      <c r="J5168" s="103"/>
      <c r="K5168" s="103"/>
      <c r="O5168" s="103"/>
    </row>
    <row r="5169" spans="10:15">
      <c r="J5169" s="103"/>
      <c r="K5169" s="103"/>
      <c r="O5169" s="103"/>
    </row>
    <row r="5170" spans="10:15">
      <c r="J5170" s="103"/>
      <c r="K5170" s="103"/>
      <c r="O5170" s="103"/>
    </row>
    <row r="5171" spans="10:15">
      <c r="J5171" s="103"/>
      <c r="K5171" s="103"/>
      <c r="O5171" s="103"/>
    </row>
    <row r="5172" spans="10:15">
      <c r="J5172" s="103"/>
      <c r="K5172" s="103"/>
      <c r="O5172" s="103"/>
    </row>
    <row r="5173" spans="10:15">
      <c r="J5173" s="103"/>
      <c r="K5173" s="103"/>
      <c r="O5173" s="103"/>
    </row>
    <row r="5174" spans="10:15">
      <c r="K5174" s="103"/>
      <c r="O5174" s="103"/>
    </row>
    <row r="5175" spans="10:15">
      <c r="K5175" s="103"/>
      <c r="O5175" s="103"/>
    </row>
    <row r="5176" spans="10:15">
      <c r="J5176" s="103"/>
      <c r="K5176" s="103"/>
      <c r="O5176" s="103"/>
    </row>
    <row r="5177" spans="10:15">
      <c r="J5177" s="103"/>
      <c r="K5177" s="103"/>
      <c r="O5177" s="103"/>
    </row>
    <row r="5178" spans="10:15">
      <c r="J5178" s="103"/>
      <c r="K5178" s="103"/>
      <c r="O5178" s="103"/>
    </row>
    <row r="5179" spans="10:15">
      <c r="J5179" s="103"/>
      <c r="K5179" s="103"/>
      <c r="O5179" s="103"/>
    </row>
    <row r="5180" spans="10:15">
      <c r="J5180" s="103"/>
      <c r="O5180" s="103"/>
    </row>
    <row r="5181" spans="10:15">
      <c r="J5181" s="103"/>
      <c r="K5181" s="103"/>
      <c r="O5181" s="103"/>
    </row>
    <row r="5182" spans="10:15">
      <c r="J5182" s="103"/>
      <c r="K5182" s="103"/>
      <c r="O5182" s="103"/>
    </row>
    <row r="5183" spans="10:15">
      <c r="J5183" s="103"/>
      <c r="K5183" s="103"/>
      <c r="M5183" s="103"/>
      <c r="O5183" s="103"/>
    </row>
    <row r="5184" spans="10:15">
      <c r="K5184" s="103"/>
      <c r="O5184" s="103"/>
    </row>
    <row r="5185" spans="10:17">
      <c r="J5185" s="103"/>
      <c r="O5185" s="103"/>
      <c r="P5185" s="103"/>
    </row>
    <row r="5186" spans="10:17">
      <c r="J5186" s="103"/>
      <c r="O5186" s="103"/>
      <c r="P5186" s="103"/>
    </row>
    <row r="5187" spans="10:17">
      <c r="J5187" s="103"/>
      <c r="O5187" s="103"/>
      <c r="P5187" s="103"/>
    </row>
    <row r="5188" spans="10:17">
      <c r="J5188" s="103"/>
      <c r="O5188" s="103"/>
      <c r="P5188" s="103"/>
    </row>
    <row r="5189" spans="10:17">
      <c r="J5189" s="103"/>
      <c r="O5189" s="103"/>
      <c r="P5189" s="103"/>
    </row>
    <row r="5190" spans="10:17">
      <c r="K5190" s="103"/>
      <c r="O5190" s="103"/>
      <c r="P5190" s="103"/>
    </row>
    <row r="5191" spans="10:17">
      <c r="K5191" s="103"/>
      <c r="O5191" s="103"/>
      <c r="P5191" s="103"/>
    </row>
    <row r="5192" spans="10:17">
      <c r="K5192" s="103"/>
      <c r="O5192" s="103"/>
      <c r="Q5192" s="103"/>
    </row>
    <row r="5193" spans="10:17">
      <c r="K5193" s="103"/>
      <c r="O5193" s="103"/>
      <c r="Q5193" s="103"/>
    </row>
    <row r="5194" spans="10:17">
      <c r="K5194" s="103"/>
      <c r="O5194" s="103"/>
      <c r="Q5194" s="103"/>
    </row>
    <row r="5195" spans="10:17">
      <c r="K5195" s="103"/>
      <c r="O5195" s="103"/>
      <c r="Q5195" s="103"/>
    </row>
    <row r="5196" spans="10:17">
      <c r="K5196" s="103"/>
      <c r="O5196" s="103"/>
      <c r="P5196" s="103"/>
    </row>
    <row r="5197" spans="10:17">
      <c r="K5197" s="103"/>
      <c r="O5197" s="103"/>
      <c r="P5197" s="103"/>
    </row>
    <row r="5198" spans="10:17">
      <c r="K5198" s="103"/>
      <c r="O5198" s="103"/>
    </row>
    <row r="5199" spans="10:17">
      <c r="K5199" s="103"/>
      <c r="O5199" s="103"/>
    </row>
    <row r="5200" spans="10:17">
      <c r="K5200" s="103"/>
      <c r="O5200" s="103"/>
    </row>
    <row r="5201" spans="10:15">
      <c r="J5201" s="103"/>
      <c r="K5201" s="103"/>
      <c r="O5201" s="103"/>
    </row>
    <row r="5202" spans="10:15">
      <c r="J5202" s="103"/>
      <c r="K5202" s="103"/>
      <c r="O5202" s="103"/>
    </row>
    <row r="5203" spans="10:15">
      <c r="K5203" s="103"/>
      <c r="O5203" s="103"/>
    </row>
    <row r="5204" spans="10:15">
      <c r="K5204" s="103"/>
      <c r="O5204" s="103"/>
    </row>
    <row r="5205" spans="10:15">
      <c r="K5205" s="103"/>
      <c r="O5205" s="103"/>
    </row>
    <row r="5206" spans="10:15">
      <c r="K5206" s="103"/>
      <c r="O5206" s="103"/>
    </row>
    <row r="5207" spans="10:15">
      <c r="J5207" s="103"/>
      <c r="K5207" s="103"/>
      <c r="O5207" s="103"/>
    </row>
    <row r="5208" spans="10:15">
      <c r="K5208" s="103"/>
      <c r="O5208" s="103"/>
    </row>
    <row r="5209" spans="10:15">
      <c r="K5209" s="103"/>
      <c r="O5209" s="103"/>
    </row>
    <row r="5210" spans="10:15">
      <c r="K5210" s="103"/>
      <c r="O5210" s="103"/>
    </row>
    <row r="5211" spans="10:15">
      <c r="K5211" s="103"/>
      <c r="O5211" s="103"/>
    </row>
    <row r="5212" spans="10:15">
      <c r="K5212" s="103"/>
      <c r="O5212" s="103"/>
    </row>
    <row r="5213" spans="10:15">
      <c r="K5213" s="103"/>
      <c r="O5213" s="103"/>
    </row>
    <row r="5214" spans="10:15">
      <c r="K5214" s="103"/>
      <c r="M5214" s="103"/>
      <c r="O5214" s="103"/>
    </row>
    <row r="5215" spans="10:15">
      <c r="K5215" s="103"/>
      <c r="M5215" s="103"/>
      <c r="O5215" s="103"/>
    </row>
    <row r="5216" spans="10:15">
      <c r="K5216" s="103"/>
      <c r="O5216" s="103"/>
    </row>
    <row r="5217" spans="10:15">
      <c r="K5217" s="103"/>
      <c r="O5217" s="103"/>
    </row>
    <row r="5218" spans="10:15">
      <c r="K5218" s="103"/>
      <c r="O5218" s="103"/>
    </row>
    <row r="5219" spans="10:15">
      <c r="K5219" s="103"/>
      <c r="O5219" s="103"/>
    </row>
    <row r="5220" spans="10:15">
      <c r="K5220" s="103"/>
      <c r="O5220" s="103"/>
    </row>
    <row r="5221" spans="10:15">
      <c r="K5221" s="103"/>
      <c r="O5221" s="103"/>
    </row>
    <row r="5222" spans="10:15">
      <c r="K5222" s="103"/>
      <c r="O5222" s="103"/>
    </row>
    <row r="5223" spans="10:15">
      <c r="K5223" s="103"/>
      <c r="O5223" s="103"/>
    </row>
    <row r="5224" spans="10:15">
      <c r="K5224" s="103"/>
      <c r="O5224" s="103"/>
    </row>
    <row r="5225" spans="10:15">
      <c r="J5225" s="103"/>
      <c r="K5225" s="103"/>
      <c r="O5225" s="103"/>
    </row>
    <row r="5226" spans="10:15">
      <c r="J5226" s="103"/>
      <c r="K5226" s="103"/>
      <c r="O5226" s="103"/>
    </row>
    <row r="5227" spans="10:15">
      <c r="K5227" s="103"/>
      <c r="O5227" s="103"/>
    </row>
    <row r="5228" spans="10:15">
      <c r="K5228" s="103"/>
      <c r="O5228" s="103"/>
    </row>
    <row r="5229" spans="10:15">
      <c r="K5229" s="103"/>
      <c r="O5229" s="103"/>
    </row>
    <row r="5230" spans="10:15">
      <c r="K5230" s="103"/>
      <c r="O5230" s="103"/>
    </row>
    <row r="5231" spans="10:15">
      <c r="K5231" s="103"/>
      <c r="O5231" s="103"/>
    </row>
    <row r="5232" spans="10:15">
      <c r="K5232" s="103"/>
      <c r="O5232" s="103"/>
    </row>
    <row r="5233" spans="11:15">
      <c r="K5233" s="103"/>
      <c r="O5233" s="103"/>
    </row>
    <row r="5234" spans="11:15">
      <c r="K5234" s="103"/>
      <c r="O5234" s="103"/>
    </row>
    <row r="5235" spans="11:15">
      <c r="K5235" s="103"/>
      <c r="O5235" s="103"/>
    </row>
    <row r="5236" spans="11:15">
      <c r="K5236" s="103"/>
      <c r="O5236" s="103"/>
    </row>
    <row r="5237" spans="11:15">
      <c r="K5237" s="103"/>
      <c r="O5237" s="103"/>
    </row>
    <row r="5238" spans="11:15">
      <c r="K5238" s="103"/>
      <c r="M5238" s="103"/>
      <c r="O5238" s="103"/>
    </row>
    <row r="5239" spans="11:15">
      <c r="K5239" s="103"/>
      <c r="O5239" s="103"/>
    </row>
    <row r="5240" spans="11:15">
      <c r="K5240" s="103"/>
      <c r="O5240" s="103"/>
    </row>
    <row r="5241" spans="11:15">
      <c r="K5241" s="103"/>
      <c r="O5241" s="103"/>
    </row>
    <row r="5242" spans="11:15">
      <c r="K5242" s="103"/>
      <c r="M5242" s="103"/>
      <c r="O5242" s="103"/>
    </row>
    <row r="5243" spans="11:15">
      <c r="K5243" s="103"/>
      <c r="M5243" s="103"/>
      <c r="O5243" s="103"/>
    </row>
    <row r="5244" spans="11:15">
      <c r="K5244" s="103"/>
      <c r="M5244" s="103"/>
      <c r="O5244" s="103"/>
    </row>
    <row r="5245" spans="11:15">
      <c r="K5245" s="103"/>
      <c r="O5245" s="103"/>
    </row>
    <row r="5246" spans="11:15">
      <c r="K5246" s="103"/>
      <c r="O5246" s="103"/>
    </row>
    <row r="5247" spans="11:15">
      <c r="K5247" s="103"/>
      <c r="M5247" s="103"/>
      <c r="O5247" s="103"/>
    </row>
    <row r="5248" spans="11:15">
      <c r="K5248" s="103"/>
      <c r="M5248" s="103"/>
      <c r="O5248" s="103"/>
    </row>
    <row r="5249" spans="11:15">
      <c r="K5249" s="103"/>
      <c r="O5249" s="103"/>
    </row>
    <row r="5250" spans="11:15">
      <c r="K5250" s="103"/>
      <c r="O5250" s="103"/>
    </row>
    <row r="5251" spans="11:15">
      <c r="K5251" s="103"/>
      <c r="O5251" s="103"/>
    </row>
    <row r="5252" spans="11:15">
      <c r="K5252" s="103"/>
      <c r="O5252" s="103"/>
    </row>
    <row r="5253" spans="11:15">
      <c r="K5253" s="103"/>
      <c r="M5253" s="103"/>
      <c r="O5253" s="103"/>
    </row>
    <row r="5254" spans="11:15">
      <c r="K5254" s="103"/>
      <c r="M5254" s="103"/>
      <c r="O5254" s="103"/>
    </row>
    <row r="5255" spans="11:15">
      <c r="K5255" s="103"/>
      <c r="M5255" s="103"/>
      <c r="O5255" s="103"/>
    </row>
    <row r="5256" spans="11:15">
      <c r="K5256" s="103"/>
      <c r="O5256" s="103"/>
    </row>
    <row r="5257" spans="11:15">
      <c r="K5257" s="103"/>
      <c r="O5257" s="103"/>
    </row>
    <row r="5258" spans="11:15">
      <c r="K5258" s="103"/>
      <c r="O5258" s="103"/>
    </row>
    <row r="5259" spans="11:15">
      <c r="K5259" s="103"/>
      <c r="O5259" s="103"/>
    </row>
    <row r="5260" spans="11:15">
      <c r="K5260" s="103"/>
      <c r="O5260" s="103"/>
    </row>
    <row r="5261" spans="11:15">
      <c r="K5261" s="103"/>
      <c r="O5261" s="103"/>
    </row>
    <row r="5262" spans="11:15">
      <c r="K5262" s="103"/>
      <c r="M5262" s="103"/>
      <c r="O5262" s="103"/>
    </row>
    <row r="5263" spans="11:15">
      <c r="K5263" s="103"/>
      <c r="O5263" s="103"/>
    </row>
    <row r="5264" spans="11:15">
      <c r="K5264" s="103"/>
      <c r="M5264" s="103"/>
      <c r="O5264" s="103"/>
    </row>
    <row r="5265" spans="10:17">
      <c r="K5265" s="103"/>
      <c r="M5265" s="103"/>
      <c r="O5265" s="103"/>
    </row>
    <row r="5266" spans="10:17">
      <c r="K5266" s="103"/>
      <c r="M5266" s="103"/>
      <c r="O5266" s="103"/>
    </row>
    <row r="5267" spans="10:17">
      <c r="K5267" s="103"/>
      <c r="M5267" s="103"/>
      <c r="O5267" s="103"/>
    </row>
    <row r="5268" spans="10:17">
      <c r="K5268" s="103"/>
      <c r="O5268" s="103"/>
    </row>
    <row r="5269" spans="10:17">
      <c r="K5269" s="103"/>
      <c r="O5269" s="103"/>
    </row>
    <row r="5270" spans="10:17">
      <c r="K5270" s="103"/>
      <c r="O5270" s="103"/>
    </row>
    <row r="5271" spans="10:17">
      <c r="K5271" s="103"/>
      <c r="O5271" s="103"/>
      <c r="Q5271" s="103"/>
    </row>
    <row r="5272" spans="10:17">
      <c r="K5272" s="103"/>
      <c r="O5272" s="103"/>
      <c r="Q5272" s="103"/>
    </row>
    <row r="5273" spans="10:17">
      <c r="K5273" s="103"/>
      <c r="O5273" s="103"/>
      <c r="Q5273" s="103"/>
    </row>
    <row r="5274" spans="10:17">
      <c r="K5274" s="103"/>
      <c r="O5274" s="103"/>
      <c r="Q5274" s="103"/>
    </row>
    <row r="5275" spans="10:17">
      <c r="K5275" s="103"/>
      <c r="O5275" s="103"/>
      <c r="P5275" s="103"/>
    </row>
    <row r="5276" spans="10:17">
      <c r="K5276" s="103"/>
      <c r="O5276" s="103"/>
      <c r="P5276" s="103"/>
    </row>
    <row r="5277" spans="10:17">
      <c r="J5277" s="103"/>
      <c r="K5277" s="103"/>
      <c r="O5277" s="103"/>
    </row>
    <row r="5278" spans="10:17">
      <c r="K5278" s="103"/>
      <c r="O5278" s="103"/>
      <c r="P5278" s="103"/>
    </row>
    <row r="5279" spans="10:17">
      <c r="J5279" s="103"/>
      <c r="K5279" s="103"/>
      <c r="O5279" s="103"/>
    </row>
    <row r="5280" spans="10:17">
      <c r="J5280" s="103"/>
      <c r="K5280" s="103"/>
      <c r="O5280" s="103"/>
    </row>
    <row r="5281" spans="10:15">
      <c r="J5281" s="103"/>
      <c r="O5281" s="103"/>
    </row>
    <row r="5282" spans="10:15">
      <c r="J5282" s="103"/>
      <c r="O5282" s="103"/>
    </row>
    <row r="5283" spans="10:15">
      <c r="K5283" s="103"/>
      <c r="O5283" s="103"/>
    </row>
    <row r="5284" spans="10:15">
      <c r="K5284" s="103"/>
      <c r="O5284" s="103"/>
    </row>
    <row r="5285" spans="10:15">
      <c r="J5285" s="103"/>
      <c r="K5285" s="103"/>
      <c r="O5285" s="103"/>
    </row>
    <row r="5286" spans="10:15">
      <c r="J5286" s="103"/>
      <c r="K5286" s="103"/>
      <c r="O5286" s="103"/>
    </row>
    <row r="5287" spans="10:15">
      <c r="J5287" s="103"/>
      <c r="K5287" s="103"/>
      <c r="O5287" s="103"/>
    </row>
    <row r="5288" spans="10:15">
      <c r="J5288" s="103"/>
      <c r="K5288" s="103"/>
      <c r="O5288" s="103"/>
    </row>
    <row r="5289" spans="10:15">
      <c r="J5289" s="103"/>
      <c r="K5289" s="103"/>
      <c r="M5289" s="103"/>
      <c r="O5289" s="103"/>
    </row>
    <row r="5290" spans="10:15">
      <c r="J5290" s="103"/>
      <c r="K5290" s="103"/>
      <c r="M5290" s="103"/>
      <c r="O5290" s="103"/>
    </row>
    <row r="5291" spans="10:15">
      <c r="J5291" s="103"/>
      <c r="K5291" s="103"/>
      <c r="O5291" s="103"/>
    </row>
    <row r="5292" spans="10:15">
      <c r="J5292" s="103"/>
      <c r="K5292" s="103"/>
      <c r="O5292" s="103"/>
    </row>
    <row r="5293" spans="10:15">
      <c r="J5293" s="103"/>
      <c r="K5293" s="103"/>
      <c r="O5293" s="103"/>
    </row>
    <row r="5294" spans="10:15">
      <c r="J5294" s="103"/>
      <c r="K5294" s="103"/>
      <c r="M5294" s="103"/>
      <c r="O5294" s="103"/>
    </row>
    <row r="5295" spans="10:15">
      <c r="J5295" s="103"/>
      <c r="K5295" s="103"/>
      <c r="M5295" s="103"/>
      <c r="O5295" s="103"/>
    </row>
    <row r="5296" spans="10:15">
      <c r="K5296" s="103"/>
      <c r="O5296" s="103"/>
    </row>
    <row r="5297" spans="11:17">
      <c r="K5297" s="103"/>
      <c r="O5297" s="103"/>
    </row>
    <row r="5298" spans="11:17">
      <c r="K5298" s="103"/>
      <c r="M5298" s="103"/>
      <c r="O5298" s="103"/>
    </row>
    <row r="5299" spans="11:17">
      <c r="K5299" s="103"/>
      <c r="O5299" s="103"/>
    </row>
    <row r="5300" spans="11:17">
      <c r="K5300" s="103"/>
      <c r="M5300" s="103"/>
      <c r="O5300" s="103"/>
      <c r="P5300" s="103"/>
    </row>
    <row r="5301" spans="11:17">
      <c r="K5301" s="103"/>
      <c r="M5301" s="103"/>
      <c r="O5301" s="103"/>
      <c r="P5301" s="103"/>
    </row>
    <row r="5302" spans="11:17">
      <c r="K5302" s="103"/>
      <c r="O5302" s="103"/>
      <c r="P5302" s="103"/>
    </row>
    <row r="5303" spans="11:17">
      <c r="K5303" s="103"/>
      <c r="O5303" s="103"/>
      <c r="P5303" s="103"/>
    </row>
    <row r="5304" spans="11:17">
      <c r="K5304" s="103"/>
      <c r="O5304" s="103"/>
      <c r="P5304" s="103"/>
    </row>
    <row r="5305" spans="11:17">
      <c r="K5305" s="103"/>
      <c r="O5305" s="103"/>
      <c r="P5305" s="103"/>
    </row>
    <row r="5306" spans="11:17">
      <c r="K5306" s="103"/>
      <c r="M5306" s="103"/>
      <c r="O5306" s="103"/>
      <c r="P5306" s="103"/>
    </row>
    <row r="5307" spans="11:17">
      <c r="K5307" s="103"/>
      <c r="M5307" s="103"/>
      <c r="O5307" s="103"/>
      <c r="P5307" s="103"/>
    </row>
    <row r="5308" spans="11:17">
      <c r="K5308" s="103"/>
      <c r="O5308" s="103"/>
      <c r="Q5308" s="103"/>
    </row>
    <row r="5309" spans="11:17">
      <c r="K5309" s="103"/>
      <c r="M5309" s="103"/>
      <c r="O5309" s="103"/>
      <c r="Q5309" s="103"/>
    </row>
    <row r="5310" spans="11:17">
      <c r="K5310" s="103"/>
      <c r="M5310" s="103"/>
      <c r="O5310" s="103"/>
      <c r="Q5310" s="103"/>
    </row>
    <row r="5311" spans="11:17">
      <c r="K5311" s="103"/>
      <c r="M5311" s="103"/>
      <c r="O5311" s="103"/>
    </row>
    <row r="5312" spans="11:17">
      <c r="K5312" s="103"/>
      <c r="M5312" s="103"/>
      <c r="O5312" s="103"/>
    </row>
    <row r="5313" spans="11:15">
      <c r="K5313" s="103"/>
      <c r="M5313" s="103"/>
      <c r="O5313" s="103"/>
    </row>
    <row r="5314" spans="11:15">
      <c r="K5314" s="103"/>
      <c r="M5314" s="103"/>
      <c r="O5314" s="103"/>
    </row>
    <row r="5315" spans="11:15">
      <c r="K5315" s="103"/>
      <c r="M5315" s="103"/>
      <c r="O5315" s="103"/>
    </row>
    <row r="5316" spans="11:15">
      <c r="K5316" s="103"/>
      <c r="M5316" s="103"/>
      <c r="O5316" s="103"/>
    </row>
    <row r="5317" spans="11:15">
      <c r="K5317" s="103"/>
      <c r="O5317" s="103"/>
    </row>
    <row r="5318" spans="11:15">
      <c r="K5318" s="103"/>
      <c r="O5318" s="103"/>
    </row>
    <row r="5319" spans="11:15">
      <c r="K5319" s="103"/>
      <c r="M5319" s="103"/>
      <c r="O5319" s="103"/>
    </row>
    <row r="5320" spans="11:15">
      <c r="K5320" s="103"/>
      <c r="M5320" s="103"/>
      <c r="O5320" s="103"/>
    </row>
    <row r="5321" spans="11:15">
      <c r="K5321" s="103"/>
      <c r="O5321" s="103"/>
    </row>
    <row r="5322" spans="11:15">
      <c r="K5322" s="103"/>
      <c r="O5322" s="103"/>
    </row>
    <row r="5323" spans="11:15">
      <c r="K5323" s="103"/>
      <c r="M5323" s="103"/>
      <c r="O5323" s="103"/>
    </row>
    <row r="5324" spans="11:15">
      <c r="K5324" s="103"/>
      <c r="M5324" s="103"/>
      <c r="O5324" s="103"/>
    </row>
    <row r="5325" spans="11:15">
      <c r="K5325" s="103"/>
      <c r="O5325" s="103"/>
    </row>
    <row r="5326" spans="11:15">
      <c r="K5326" s="103"/>
      <c r="O5326" s="103"/>
    </row>
    <row r="5327" spans="11:15">
      <c r="K5327" s="103"/>
      <c r="O5327" s="103"/>
    </row>
    <row r="5328" spans="11:15">
      <c r="K5328" s="103"/>
      <c r="O5328" s="103"/>
    </row>
    <row r="5329" spans="11:17">
      <c r="K5329" s="103"/>
      <c r="M5329" s="103"/>
      <c r="O5329" s="103"/>
    </row>
    <row r="5330" spans="11:17">
      <c r="K5330" s="103"/>
      <c r="M5330" s="103"/>
      <c r="O5330" s="103"/>
    </row>
    <row r="5331" spans="11:17">
      <c r="K5331" s="103"/>
      <c r="O5331" s="103"/>
    </row>
    <row r="5332" spans="11:17">
      <c r="K5332" s="103"/>
      <c r="O5332" s="103"/>
    </row>
    <row r="5333" spans="11:17">
      <c r="K5333" s="103"/>
      <c r="M5333" s="103"/>
      <c r="O5333" s="103"/>
    </row>
    <row r="5334" spans="11:17">
      <c r="K5334" s="103"/>
      <c r="O5334" s="103"/>
    </row>
    <row r="5335" spans="11:17">
      <c r="K5335" s="103"/>
      <c r="O5335" s="103"/>
    </row>
    <row r="5336" spans="11:17">
      <c r="K5336" s="103"/>
      <c r="M5336" s="103"/>
      <c r="O5336" s="103"/>
    </row>
    <row r="5337" spans="11:17">
      <c r="K5337" s="103"/>
      <c r="M5337" s="103"/>
      <c r="O5337" s="103"/>
    </row>
    <row r="5338" spans="11:17">
      <c r="K5338" s="103"/>
      <c r="M5338" s="103"/>
      <c r="O5338" s="103"/>
    </row>
    <row r="5339" spans="11:17">
      <c r="K5339" s="103"/>
      <c r="M5339" s="103"/>
      <c r="O5339" s="103"/>
    </row>
    <row r="5340" spans="11:17">
      <c r="K5340" s="103"/>
      <c r="M5340" s="103"/>
      <c r="O5340" s="103"/>
    </row>
    <row r="5341" spans="11:17">
      <c r="K5341" s="103"/>
      <c r="O5341" s="103"/>
      <c r="Q5341" s="103"/>
    </row>
    <row r="5342" spans="11:17">
      <c r="K5342" s="103"/>
      <c r="O5342" s="103"/>
      <c r="Q5342" s="103"/>
    </row>
    <row r="5343" spans="11:17">
      <c r="K5343" s="103"/>
      <c r="O5343" s="103"/>
      <c r="P5343" s="103"/>
    </row>
    <row r="5344" spans="11:17">
      <c r="K5344" s="103"/>
      <c r="O5344" s="103"/>
      <c r="P5344" s="103"/>
    </row>
    <row r="5345" spans="10:16">
      <c r="K5345" s="103"/>
      <c r="O5345" s="103"/>
      <c r="P5345" s="103"/>
    </row>
    <row r="5346" spans="10:16">
      <c r="K5346" s="103"/>
      <c r="O5346" s="103"/>
      <c r="P5346" s="103"/>
    </row>
    <row r="5347" spans="10:16">
      <c r="J5347" s="103"/>
      <c r="K5347" s="103"/>
      <c r="O5347" s="103"/>
    </row>
    <row r="5348" spans="10:16">
      <c r="J5348" s="103"/>
      <c r="K5348" s="103"/>
      <c r="O5348" s="103"/>
    </row>
    <row r="5349" spans="10:16">
      <c r="J5349" s="103"/>
      <c r="K5349" s="103"/>
      <c r="O5349" s="103"/>
    </row>
    <row r="5350" spans="10:16">
      <c r="J5350" s="103"/>
      <c r="K5350" s="103"/>
      <c r="O5350" s="103"/>
    </row>
    <row r="5351" spans="10:16">
      <c r="K5351" s="103"/>
      <c r="O5351" s="103"/>
    </row>
    <row r="5352" spans="10:16">
      <c r="J5352" s="103"/>
      <c r="K5352" s="103"/>
      <c r="O5352" s="103"/>
    </row>
    <row r="5353" spans="10:16">
      <c r="K5353" s="103"/>
      <c r="N5353" s="103"/>
      <c r="O5353" s="103"/>
    </row>
    <row r="5354" spans="10:16">
      <c r="K5354" s="103"/>
      <c r="N5354" s="103"/>
      <c r="O5354" s="103"/>
    </row>
    <row r="5355" spans="10:16">
      <c r="K5355" s="103"/>
      <c r="N5355" s="103"/>
      <c r="O5355" s="103"/>
    </row>
    <row r="5356" spans="10:16">
      <c r="K5356" s="103"/>
      <c r="N5356" s="103"/>
      <c r="O5356" s="103"/>
    </row>
    <row r="5357" spans="10:16">
      <c r="K5357" s="103"/>
      <c r="N5357" s="103"/>
      <c r="O5357" s="103"/>
    </row>
    <row r="5358" spans="10:16">
      <c r="K5358" s="103"/>
      <c r="N5358" s="103"/>
      <c r="O5358" s="103"/>
    </row>
    <row r="5359" spans="10:16">
      <c r="K5359" s="103"/>
      <c r="N5359" s="103"/>
      <c r="O5359" s="103"/>
    </row>
    <row r="5360" spans="10:16">
      <c r="K5360" s="103"/>
      <c r="N5360" s="103"/>
      <c r="O5360" s="103"/>
    </row>
    <row r="5361" spans="11:15">
      <c r="K5361" s="103"/>
      <c r="N5361" s="103"/>
      <c r="O5361" s="103"/>
    </row>
    <row r="5362" spans="11:15">
      <c r="K5362" s="103"/>
      <c r="N5362" s="103"/>
      <c r="O5362" s="103"/>
    </row>
    <row r="5363" spans="11:15">
      <c r="K5363" s="103"/>
      <c r="N5363" s="103"/>
      <c r="O5363" s="103"/>
    </row>
    <row r="5364" spans="11:15">
      <c r="K5364" s="103"/>
      <c r="N5364" s="103"/>
      <c r="O5364" s="103"/>
    </row>
    <row r="5365" spans="11:15">
      <c r="K5365" s="103"/>
      <c r="N5365" s="103"/>
      <c r="O5365" s="103"/>
    </row>
    <row r="5366" spans="11:15">
      <c r="K5366" s="103"/>
      <c r="N5366" s="103"/>
      <c r="O5366" s="103"/>
    </row>
    <row r="5367" spans="11:15">
      <c r="K5367" s="103"/>
      <c r="N5367" s="103"/>
      <c r="O5367" s="103"/>
    </row>
    <row r="5368" spans="11:15">
      <c r="K5368" s="103"/>
      <c r="O5368" s="103"/>
    </row>
    <row r="5369" spans="11:15">
      <c r="K5369" s="103"/>
      <c r="O5369" s="103"/>
    </row>
    <row r="5370" spans="11:15">
      <c r="K5370" s="103"/>
      <c r="O5370" s="103"/>
    </row>
    <row r="5371" spans="11:15">
      <c r="K5371" s="103"/>
      <c r="O5371" s="103"/>
    </row>
    <row r="5372" spans="11:15">
      <c r="K5372" s="103"/>
      <c r="O5372" s="103"/>
    </row>
    <row r="5373" spans="11:15">
      <c r="K5373" s="103"/>
      <c r="O5373" s="103"/>
    </row>
    <row r="5374" spans="11:15">
      <c r="K5374" s="103"/>
      <c r="O5374" s="103"/>
    </row>
    <row r="5375" spans="11:15">
      <c r="K5375" s="103"/>
      <c r="O5375" s="103"/>
    </row>
    <row r="5376" spans="11:15">
      <c r="K5376" s="103"/>
      <c r="O5376" s="103"/>
    </row>
    <row r="5377" spans="10:15">
      <c r="K5377" s="103"/>
      <c r="O5377" s="103"/>
    </row>
    <row r="5378" spans="10:15">
      <c r="K5378" s="103"/>
      <c r="O5378" s="103"/>
    </row>
    <row r="5379" spans="10:15">
      <c r="K5379" s="103"/>
      <c r="O5379" s="103"/>
    </row>
    <row r="5380" spans="10:15">
      <c r="K5380" s="103"/>
      <c r="O5380" s="103"/>
    </row>
    <row r="5381" spans="10:15">
      <c r="K5381" s="103"/>
      <c r="O5381" s="103"/>
    </row>
    <row r="5382" spans="10:15">
      <c r="K5382" s="103"/>
      <c r="O5382" s="103"/>
    </row>
    <row r="5383" spans="10:15">
      <c r="K5383" s="103"/>
      <c r="O5383" s="103"/>
    </row>
    <row r="5384" spans="10:15">
      <c r="K5384" s="103"/>
      <c r="O5384" s="103"/>
    </row>
    <row r="5385" spans="10:15">
      <c r="K5385" s="103"/>
      <c r="O5385" s="103"/>
    </row>
    <row r="5386" spans="10:15">
      <c r="K5386" s="103"/>
      <c r="O5386" s="103"/>
    </row>
    <row r="5387" spans="10:15">
      <c r="K5387" s="103"/>
      <c r="O5387" s="103"/>
    </row>
    <row r="5388" spans="10:15">
      <c r="K5388" s="103"/>
      <c r="O5388" s="103"/>
    </row>
    <row r="5389" spans="10:15">
      <c r="K5389" s="103"/>
      <c r="O5389" s="103"/>
    </row>
    <row r="5390" spans="10:15">
      <c r="K5390" s="103"/>
      <c r="O5390" s="103"/>
    </row>
    <row r="5391" spans="10:15">
      <c r="K5391" s="103"/>
      <c r="O5391" s="103"/>
    </row>
    <row r="5392" spans="10:15">
      <c r="J5392" s="103"/>
      <c r="K5392" s="103"/>
      <c r="M5392" s="103"/>
      <c r="O5392" s="103"/>
    </row>
    <row r="5393" spans="10:15">
      <c r="J5393" s="103"/>
      <c r="K5393" s="103"/>
      <c r="O5393" s="103"/>
    </row>
    <row r="5394" spans="10:15">
      <c r="J5394" s="103"/>
      <c r="K5394" s="103"/>
      <c r="O5394" s="103"/>
    </row>
    <row r="5395" spans="10:15">
      <c r="J5395" s="103"/>
      <c r="K5395" s="103"/>
      <c r="O5395" s="103"/>
    </row>
    <row r="5396" spans="10:15">
      <c r="J5396" s="103"/>
      <c r="K5396" s="103"/>
      <c r="O5396" s="103"/>
    </row>
    <row r="5397" spans="10:15">
      <c r="J5397" s="103"/>
      <c r="O5397" s="103"/>
    </row>
    <row r="5398" spans="10:15">
      <c r="J5398" s="103"/>
      <c r="K5398" s="103"/>
      <c r="O5398" s="103"/>
    </row>
    <row r="5399" spans="10:15">
      <c r="J5399" s="103"/>
      <c r="K5399" s="103"/>
      <c r="O5399" s="103"/>
    </row>
    <row r="5400" spans="10:15">
      <c r="J5400" s="103"/>
      <c r="K5400" s="103"/>
      <c r="O5400" s="103"/>
    </row>
    <row r="5401" spans="10:15">
      <c r="J5401" s="103"/>
      <c r="K5401" s="103"/>
      <c r="O5401" s="103"/>
    </row>
    <row r="5402" spans="10:15">
      <c r="K5402" s="103"/>
      <c r="O5402" s="103"/>
    </row>
    <row r="5403" spans="10:15">
      <c r="K5403" s="103"/>
      <c r="O5403" s="103"/>
    </row>
    <row r="5404" spans="10:15">
      <c r="J5404" s="103"/>
      <c r="K5404" s="103"/>
      <c r="O5404" s="103"/>
    </row>
    <row r="5405" spans="10:15">
      <c r="J5405" s="103"/>
      <c r="K5405" s="103"/>
      <c r="O5405" s="103"/>
    </row>
    <row r="5406" spans="10:15">
      <c r="J5406" s="103"/>
      <c r="K5406" s="103"/>
      <c r="O5406" s="103"/>
    </row>
    <row r="5407" spans="10:15">
      <c r="J5407" s="103"/>
      <c r="K5407" s="103"/>
      <c r="O5407" s="103"/>
    </row>
    <row r="5408" spans="10:15">
      <c r="J5408" s="103"/>
      <c r="K5408" s="103"/>
      <c r="O5408" s="103"/>
    </row>
    <row r="5409" spans="10:17">
      <c r="J5409" s="103"/>
      <c r="K5409" s="103"/>
      <c r="O5409" s="103"/>
    </row>
    <row r="5410" spans="10:17">
      <c r="J5410" s="103"/>
      <c r="K5410" s="103"/>
      <c r="O5410" s="103"/>
    </row>
    <row r="5411" spans="10:17">
      <c r="J5411" s="103"/>
      <c r="K5411" s="103"/>
      <c r="O5411" s="103"/>
    </row>
    <row r="5412" spans="10:17">
      <c r="K5412" s="103"/>
      <c r="O5412" s="103"/>
    </row>
    <row r="5413" spans="10:17">
      <c r="K5413" s="103"/>
      <c r="O5413" s="103"/>
    </row>
    <row r="5414" spans="10:17">
      <c r="K5414" s="103"/>
      <c r="O5414" s="103"/>
    </row>
    <row r="5415" spans="10:17">
      <c r="K5415" s="103"/>
      <c r="O5415" s="103"/>
    </row>
    <row r="5416" spans="10:17">
      <c r="K5416" s="103"/>
      <c r="O5416" s="103"/>
    </row>
    <row r="5417" spans="10:17">
      <c r="K5417" s="103"/>
      <c r="O5417" s="103"/>
    </row>
    <row r="5418" spans="10:17">
      <c r="J5418" s="103"/>
      <c r="K5418" s="103"/>
      <c r="O5418" s="103"/>
    </row>
    <row r="5419" spans="10:17">
      <c r="J5419" s="103"/>
      <c r="K5419" s="103"/>
      <c r="O5419" s="103"/>
    </row>
    <row r="5420" spans="10:17">
      <c r="J5420" s="103"/>
      <c r="O5420" s="103"/>
      <c r="P5420" s="103"/>
    </row>
    <row r="5421" spans="10:17">
      <c r="J5421" s="103"/>
      <c r="O5421" s="103"/>
      <c r="P5421" s="103"/>
    </row>
    <row r="5422" spans="10:17">
      <c r="K5422" s="103"/>
      <c r="O5422" s="103"/>
      <c r="P5422" s="103"/>
    </row>
    <row r="5423" spans="10:17">
      <c r="K5423" s="103"/>
      <c r="O5423" s="103"/>
      <c r="Q5423" s="103"/>
    </row>
    <row r="5424" spans="10:17">
      <c r="K5424" s="103"/>
      <c r="O5424" s="103"/>
      <c r="Q5424" s="103"/>
    </row>
    <row r="5425" spans="10:17">
      <c r="K5425" s="103"/>
      <c r="O5425" s="103"/>
      <c r="Q5425" s="103"/>
    </row>
    <row r="5426" spans="10:17">
      <c r="K5426" s="103"/>
      <c r="O5426" s="103"/>
      <c r="P5426" s="103"/>
    </row>
    <row r="5427" spans="10:17">
      <c r="K5427" s="103"/>
      <c r="O5427" s="103"/>
      <c r="P5427" s="103"/>
    </row>
    <row r="5428" spans="10:17">
      <c r="J5428" s="103"/>
      <c r="K5428" s="103"/>
      <c r="O5428" s="103"/>
    </row>
    <row r="5429" spans="10:17">
      <c r="J5429" s="103"/>
      <c r="K5429" s="103"/>
      <c r="O5429" s="103"/>
    </row>
    <row r="5430" spans="10:17">
      <c r="K5430" s="103"/>
      <c r="O5430" s="103"/>
    </row>
    <row r="5431" spans="10:17">
      <c r="K5431" s="103"/>
      <c r="O5431" s="103"/>
    </row>
    <row r="5432" spans="10:17">
      <c r="K5432" s="103"/>
      <c r="O5432" s="103"/>
    </row>
    <row r="5433" spans="10:17">
      <c r="K5433" s="103"/>
      <c r="O5433" s="103"/>
    </row>
    <row r="5434" spans="10:17">
      <c r="K5434" s="103"/>
      <c r="O5434" s="103"/>
    </row>
    <row r="5435" spans="10:17">
      <c r="K5435" s="103"/>
      <c r="O5435" s="103"/>
    </row>
    <row r="5436" spans="10:17">
      <c r="J5436" s="103"/>
      <c r="K5436" s="103"/>
      <c r="M5436" s="103"/>
      <c r="O5436" s="103"/>
    </row>
    <row r="5437" spans="10:17">
      <c r="J5437" s="103"/>
      <c r="K5437" s="103"/>
      <c r="O5437" s="103"/>
    </row>
    <row r="5438" spans="10:17">
      <c r="J5438" s="103"/>
      <c r="K5438" s="103"/>
      <c r="O5438" s="103"/>
    </row>
    <row r="5439" spans="10:17">
      <c r="J5439" s="103"/>
      <c r="K5439" s="103"/>
      <c r="O5439" s="103"/>
    </row>
    <row r="5440" spans="10:17">
      <c r="K5440" s="103"/>
      <c r="O5440" s="103"/>
    </row>
    <row r="5441" spans="10:17">
      <c r="K5441" s="103"/>
      <c r="O5441" s="103"/>
    </row>
    <row r="5442" spans="10:17">
      <c r="K5442" s="103"/>
      <c r="O5442" s="103"/>
    </row>
    <row r="5443" spans="10:17">
      <c r="J5443" s="103"/>
      <c r="K5443" s="103"/>
      <c r="O5443" s="103"/>
    </row>
    <row r="5444" spans="10:17">
      <c r="J5444" s="103"/>
      <c r="K5444" s="103"/>
      <c r="O5444" s="103"/>
    </row>
    <row r="5445" spans="10:17">
      <c r="K5445" s="103"/>
      <c r="O5445" s="103"/>
    </row>
    <row r="5446" spans="10:17">
      <c r="K5446" s="103"/>
      <c r="O5446" s="103"/>
    </row>
    <row r="5447" spans="10:17">
      <c r="K5447" s="103"/>
      <c r="O5447" s="103"/>
    </row>
    <row r="5448" spans="10:17">
      <c r="K5448" s="103"/>
      <c r="O5448" s="103"/>
    </row>
    <row r="5449" spans="10:17">
      <c r="K5449" s="103"/>
      <c r="O5449" s="103"/>
    </row>
    <row r="5450" spans="10:17">
      <c r="K5450" s="103"/>
      <c r="O5450" s="103"/>
    </row>
    <row r="5451" spans="10:17">
      <c r="K5451" s="103"/>
      <c r="O5451" s="103"/>
    </row>
    <row r="5452" spans="10:17">
      <c r="K5452" s="103"/>
      <c r="O5452" s="103"/>
      <c r="P5452" s="103"/>
    </row>
    <row r="5453" spans="10:17">
      <c r="K5453" s="103"/>
      <c r="O5453" s="103"/>
      <c r="P5453" s="103"/>
    </row>
    <row r="5454" spans="10:17">
      <c r="K5454" s="103"/>
      <c r="O5454" s="103"/>
      <c r="P5454" s="103"/>
    </row>
    <row r="5455" spans="10:17">
      <c r="K5455" s="103"/>
      <c r="O5455" s="103"/>
      <c r="Q5455" s="103"/>
    </row>
    <row r="5456" spans="10:17">
      <c r="K5456" s="103"/>
      <c r="O5456" s="103"/>
      <c r="Q5456" s="103"/>
    </row>
    <row r="5457" spans="11:17">
      <c r="K5457" s="103"/>
      <c r="O5457" s="103"/>
      <c r="Q5457" s="103"/>
    </row>
    <row r="5458" spans="11:17">
      <c r="K5458" s="103"/>
      <c r="O5458" s="103"/>
      <c r="Q5458" s="103"/>
    </row>
    <row r="5459" spans="11:17">
      <c r="K5459" s="103"/>
      <c r="O5459" s="103"/>
    </row>
    <row r="5460" spans="11:17">
      <c r="K5460" s="103"/>
      <c r="O5460" s="103"/>
    </row>
    <row r="5461" spans="11:17">
      <c r="K5461" s="103"/>
      <c r="O5461" s="103"/>
    </row>
    <row r="5462" spans="11:17">
      <c r="K5462" s="103"/>
      <c r="O5462" s="103"/>
    </row>
    <row r="5463" spans="11:17">
      <c r="K5463" s="103"/>
      <c r="O5463" s="103"/>
    </row>
    <row r="5464" spans="11:17">
      <c r="K5464" s="103"/>
      <c r="O5464" s="103"/>
    </row>
    <row r="5465" spans="11:17">
      <c r="K5465" s="103"/>
      <c r="O5465" s="103"/>
    </row>
    <row r="5466" spans="11:17">
      <c r="K5466" s="103"/>
      <c r="O5466" s="103"/>
    </row>
    <row r="5467" spans="11:17">
      <c r="K5467" s="103"/>
      <c r="O5467" s="103"/>
    </row>
    <row r="5468" spans="11:17">
      <c r="K5468" s="103"/>
      <c r="O5468" s="103"/>
    </row>
    <row r="5469" spans="11:17">
      <c r="K5469" s="103"/>
      <c r="O5469" s="103"/>
    </row>
    <row r="5470" spans="11:17">
      <c r="K5470" s="103"/>
      <c r="O5470" s="103"/>
    </row>
    <row r="5471" spans="11:17">
      <c r="K5471" s="103"/>
      <c r="O5471" s="103"/>
    </row>
    <row r="5472" spans="11:17">
      <c r="K5472" s="103"/>
      <c r="O5472" s="103"/>
    </row>
    <row r="5473" spans="11:15">
      <c r="K5473" s="103"/>
      <c r="O5473" s="103"/>
    </row>
    <row r="5474" spans="11:15">
      <c r="K5474" s="103"/>
      <c r="O5474" s="103"/>
    </row>
    <row r="5475" spans="11:15">
      <c r="K5475" s="103"/>
      <c r="O5475" s="103"/>
    </row>
    <row r="5476" spans="11:15">
      <c r="K5476" s="103"/>
      <c r="O5476" s="103"/>
    </row>
    <row r="5477" spans="11:15">
      <c r="K5477" s="103"/>
      <c r="O5477" s="103"/>
    </row>
    <row r="5478" spans="11:15">
      <c r="K5478" s="103"/>
      <c r="O5478" s="103"/>
    </row>
    <row r="5479" spans="11:15">
      <c r="K5479" s="103"/>
      <c r="O5479" s="103"/>
    </row>
    <row r="5480" spans="11:15">
      <c r="K5480" s="103"/>
      <c r="O5480" s="103"/>
    </row>
    <row r="5481" spans="11:15">
      <c r="K5481" s="103"/>
      <c r="O5481" s="103"/>
    </row>
    <row r="5482" spans="11:15">
      <c r="K5482" s="103"/>
      <c r="O5482" s="103"/>
    </row>
    <row r="5483" spans="11:15">
      <c r="K5483" s="103"/>
      <c r="O5483" s="103"/>
    </row>
    <row r="5484" spans="11:15">
      <c r="K5484" s="103"/>
      <c r="O5484" s="103"/>
    </row>
    <row r="5485" spans="11:15">
      <c r="K5485" s="103"/>
      <c r="O5485" s="103"/>
    </row>
    <row r="5486" spans="11:15">
      <c r="K5486" s="103"/>
      <c r="O5486" s="103"/>
    </row>
    <row r="5487" spans="11:15">
      <c r="K5487" s="103"/>
      <c r="O5487" s="103"/>
    </row>
    <row r="5488" spans="11:15">
      <c r="K5488" s="103"/>
      <c r="O5488" s="103"/>
    </row>
    <row r="5489" spans="11:15">
      <c r="K5489" s="103"/>
      <c r="O5489" s="103"/>
    </row>
    <row r="5490" spans="11:15">
      <c r="K5490" s="103"/>
      <c r="O5490" s="103"/>
    </row>
    <row r="5491" spans="11:15">
      <c r="K5491" s="103"/>
      <c r="O5491" s="103"/>
    </row>
    <row r="5492" spans="11:15">
      <c r="K5492" s="103"/>
      <c r="O5492" s="103"/>
    </row>
    <row r="5493" spans="11:15">
      <c r="K5493" s="103"/>
      <c r="O5493" s="103"/>
    </row>
    <row r="5494" spans="11:15">
      <c r="K5494" s="103"/>
      <c r="O5494" s="103"/>
    </row>
    <row r="5495" spans="11:15">
      <c r="K5495" s="103"/>
      <c r="O5495" s="103"/>
    </row>
    <row r="5496" spans="11:15">
      <c r="K5496" s="103"/>
      <c r="O5496" s="103"/>
    </row>
    <row r="5497" spans="11:15">
      <c r="K5497" s="103"/>
      <c r="O5497" s="103"/>
    </row>
    <row r="5498" spans="11:15">
      <c r="K5498" s="103"/>
      <c r="O5498" s="103"/>
    </row>
    <row r="5499" spans="11:15">
      <c r="K5499" s="103"/>
      <c r="O5499" s="103"/>
    </row>
    <row r="5500" spans="11:15">
      <c r="K5500" s="103"/>
      <c r="O5500" s="103"/>
    </row>
    <row r="5501" spans="11:15">
      <c r="K5501" s="103"/>
      <c r="O5501" s="103"/>
    </row>
    <row r="5502" spans="11:15">
      <c r="K5502" s="103"/>
      <c r="O5502" s="103"/>
    </row>
    <row r="5503" spans="11:15">
      <c r="K5503" s="103"/>
      <c r="O5503" s="103"/>
    </row>
    <row r="5504" spans="11:15">
      <c r="K5504" s="103"/>
      <c r="O5504" s="103"/>
    </row>
    <row r="5505" spans="10:15">
      <c r="K5505" s="103"/>
      <c r="O5505" s="103"/>
    </row>
    <row r="5506" spans="10:15">
      <c r="J5506" s="103"/>
      <c r="K5506" s="103"/>
      <c r="O5506" s="103"/>
    </row>
    <row r="5507" spans="10:15">
      <c r="J5507" s="103"/>
      <c r="K5507" s="103"/>
      <c r="O5507" s="103"/>
    </row>
    <row r="5508" spans="10:15">
      <c r="J5508" s="103"/>
      <c r="O5508" s="103"/>
    </row>
    <row r="5509" spans="10:15">
      <c r="K5509" s="103"/>
      <c r="O5509" s="103"/>
    </row>
    <row r="5510" spans="10:15">
      <c r="K5510" s="103"/>
      <c r="O5510" s="103"/>
    </row>
    <row r="5511" spans="10:15">
      <c r="J5511" s="103"/>
      <c r="K5511" s="103"/>
      <c r="O5511" s="103"/>
    </row>
    <row r="5512" spans="10:15">
      <c r="J5512" s="103"/>
      <c r="K5512" s="103"/>
      <c r="O5512" s="103"/>
    </row>
    <row r="5513" spans="10:15">
      <c r="J5513" s="103"/>
      <c r="K5513" s="103"/>
      <c r="O5513" s="103"/>
    </row>
    <row r="5514" spans="10:15">
      <c r="J5514" s="103"/>
      <c r="K5514" s="103"/>
      <c r="O5514" s="103"/>
    </row>
    <row r="5515" spans="10:15">
      <c r="J5515" s="103"/>
      <c r="K5515" s="103"/>
      <c r="O5515" s="103"/>
    </row>
    <row r="5516" spans="10:15">
      <c r="J5516" s="103"/>
      <c r="K5516" s="103"/>
      <c r="O5516" s="103"/>
    </row>
    <row r="5517" spans="10:15">
      <c r="J5517" s="103"/>
      <c r="K5517" s="103"/>
      <c r="O5517" s="103"/>
    </row>
    <row r="5518" spans="10:15">
      <c r="J5518" s="103"/>
      <c r="K5518" s="103"/>
      <c r="O5518" s="103"/>
    </row>
    <row r="5519" spans="10:15">
      <c r="J5519" s="103"/>
      <c r="K5519" s="103"/>
      <c r="O5519" s="103"/>
    </row>
    <row r="5520" spans="10:15">
      <c r="J5520" s="103"/>
      <c r="M5520" s="103"/>
      <c r="O5520" s="103"/>
    </row>
    <row r="5521" spans="10:17">
      <c r="J5521" s="103"/>
      <c r="K5521" s="103"/>
      <c r="O5521" s="103"/>
    </row>
    <row r="5522" spans="10:17">
      <c r="J5522" s="103"/>
      <c r="K5522" s="103"/>
      <c r="O5522" s="103"/>
    </row>
    <row r="5523" spans="10:17">
      <c r="J5523" s="103"/>
      <c r="M5523" s="103"/>
      <c r="O5523" s="103"/>
    </row>
    <row r="5524" spans="10:17">
      <c r="J5524" s="103"/>
      <c r="M5524" s="103"/>
      <c r="O5524" s="103"/>
    </row>
    <row r="5525" spans="10:17">
      <c r="J5525" s="103"/>
      <c r="O5525" s="103"/>
      <c r="P5525" s="103"/>
    </row>
    <row r="5526" spans="10:17">
      <c r="J5526" s="103"/>
      <c r="O5526" s="103"/>
      <c r="Q5526" s="103"/>
    </row>
    <row r="5527" spans="10:17">
      <c r="J5527" s="103"/>
      <c r="O5527" s="103"/>
      <c r="Q5527" s="103"/>
    </row>
    <row r="5528" spans="10:17">
      <c r="J5528" s="103"/>
      <c r="O5528" s="103"/>
      <c r="Q5528" s="103"/>
    </row>
    <row r="5529" spans="10:17">
      <c r="J5529" s="103"/>
      <c r="O5529" s="103"/>
      <c r="Q5529" s="103"/>
    </row>
    <row r="5530" spans="10:17">
      <c r="K5530" s="103"/>
      <c r="O5530" s="103"/>
    </row>
    <row r="5531" spans="10:17">
      <c r="K5531" s="103"/>
      <c r="O5531" s="103"/>
    </row>
    <row r="5532" spans="10:17">
      <c r="K5532" s="103"/>
      <c r="O5532" s="103"/>
    </row>
    <row r="5533" spans="10:17">
      <c r="K5533" s="103"/>
      <c r="O5533" s="103"/>
    </row>
    <row r="5534" spans="10:17">
      <c r="J5534" s="103"/>
      <c r="K5534" s="103"/>
      <c r="O5534" s="103"/>
    </row>
    <row r="5535" spans="10:17">
      <c r="J5535" s="103"/>
      <c r="K5535" s="103"/>
      <c r="O5535" s="103"/>
    </row>
    <row r="5536" spans="10:17">
      <c r="J5536" s="103"/>
      <c r="K5536" s="103"/>
      <c r="O5536" s="103"/>
    </row>
    <row r="5537" spans="10:17">
      <c r="J5537" s="103"/>
      <c r="K5537" s="103"/>
      <c r="O5537" s="103"/>
    </row>
    <row r="5538" spans="10:17">
      <c r="K5538" s="103"/>
      <c r="O5538" s="103"/>
      <c r="Q5538" s="103"/>
    </row>
    <row r="5539" spans="10:17">
      <c r="K5539" s="103"/>
      <c r="O5539" s="103"/>
      <c r="Q5539" s="103"/>
    </row>
    <row r="5540" spans="10:17">
      <c r="K5540" s="103"/>
      <c r="O5540" s="103"/>
      <c r="P5540" s="103"/>
    </row>
    <row r="5541" spans="10:17">
      <c r="K5541" s="103"/>
      <c r="O5541" s="103"/>
      <c r="P5541" s="103"/>
    </row>
    <row r="5542" spans="10:17">
      <c r="K5542" s="103"/>
      <c r="O5542" s="103"/>
      <c r="P5542" s="103"/>
    </row>
    <row r="5543" spans="10:17">
      <c r="K5543" s="103"/>
      <c r="O5543" s="103"/>
      <c r="P5543" s="103"/>
    </row>
    <row r="5544" spans="10:17">
      <c r="K5544" s="103"/>
      <c r="O5544" s="103"/>
      <c r="P5544" s="103"/>
    </row>
    <row r="5545" spans="10:17">
      <c r="K5545" s="103"/>
      <c r="O5545" s="103"/>
      <c r="P5545" s="103"/>
    </row>
    <row r="5546" spans="10:17">
      <c r="K5546" s="103"/>
      <c r="O5546" s="103"/>
      <c r="P5546" s="103"/>
    </row>
    <row r="5547" spans="10:17">
      <c r="K5547" s="103"/>
      <c r="O5547" s="103"/>
      <c r="P5547" s="103"/>
    </row>
    <row r="5548" spans="10:17">
      <c r="K5548" s="103"/>
      <c r="O5548" s="103"/>
      <c r="P5548" s="103"/>
    </row>
    <row r="5549" spans="10:17">
      <c r="K5549" s="103"/>
      <c r="O5549" s="103"/>
      <c r="P5549" s="103"/>
    </row>
    <row r="5550" spans="10:17">
      <c r="K5550" s="103"/>
      <c r="O5550" s="103"/>
    </row>
    <row r="5551" spans="10:17">
      <c r="K5551" s="103"/>
      <c r="O5551" s="103"/>
    </row>
    <row r="5552" spans="10:17">
      <c r="K5552" s="103"/>
      <c r="O5552" s="103"/>
    </row>
    <row r="5553" spans="11:15">
      <c r="K5553" s="103"/>
      <c r="O5553" s="103"/>
    </row>
    <row r="5554" spans="11:15">
      <c r="K5554" s="103"/>
      <c r="O5554" s="103"/>
    </row>
    <row r="5555" spans="11:15">
      <c r="K5555" s="103"/>
      <c r="O5555" s="103"/>
    </row>
    <row r="5556" spans="11:15">
      <c r="K5556" s="103"/>
      <c r="O5556" s="103"/>
    </row>
    <row r="5557" spans="11:15">
      <c r="K5557" s="103"/>
      <c r="O5557" s="103"/>
    </row>
    <row r="5558" spans="11:15">
      <c r="K5558" s="103"/>
      <c r="O5558" s="103"/>
    </row>
    <row r="5559" spans="11:15">
      <c r="K5559" s="103"/>
      <c r="O5559" s="103"/>
    </row>
    <row r="5560" spans="11:15">
      <c r="K5560" s="103"/>
      <c r="O5560" s="103"/>
    </row>
    <row r="5561" spans="11:15">
      <c r="K5561" s="103"/>
      <c r="O5561" s="103"/>
    </row>
    <row r="5562" spans="11:15">
      <c r="K5562" s="103"/>
      <c r="O5562" s="103"/>
    </row>
    <row r="5563" spans="11:15">
      <c r="K5563" s="103"/>
      <c r="O5563" s="103"/>
    </row>
    <row r="5564" spans="11:15">
      <c r="K5564" s="103"/>
      <c r="O5564" s="103"/>
    </row>
    <row r="5565" spans="11:15">
      <c r="K5565" s="103"/>
      <c r="O5565" s="103"/>
    </row>
    <row r="5566" spans="11:15">
      <c r="K5566" s="103"/>
      <c r="O5566" s="103"/>
    </row>
    <row r="5567" spans="11:15">
      <c r="K5567" s="103"/>
      <c r="O5567" s="103"/>
    </row>
    <row r="5568" spans="11:15">
      <c r="K5568" s="103"/>
      <c r="O5568" s="103"/>
    </row>
    <row r="5569" spans="10:15">
      <c r="K5569" s="103"/>
      <c r="O5569" s="103"/>
    </row>
    <row r="5570" spans="10:15">
      <c r="J5570" s="103"/>
      <c r="K5570" s="103"/>
      <c r="O5570" s="103"/>
    </row>
    <row r="5571" spans="10:15">
      <c r="J5571" s="103"/>
      <c r="K5571" s="103"/>
      <c r="O5571" s="103"/>
    </row>
    <row r="5572" spans="10:15">
      <c r="J5572" s="103"/>
      <c r="K5572" s="103"/>
      <c r="O5572" s="103"/>
    </row>
    <row r="5573" spans="10:15">
      <c r="K5573" s="103"/>
      <c r="O5573" s="103"/>
    </row>
    <row r="5574" spans="10:15">
      <c r="K5574" s="103"/>
      <c r="O5574" s="103"/>
    </row>
    <row r="5575" spans="10:15">
      <c r="K5575" s="103"/>
      <c r="O5575" s="103"/>
    </row>
    <row r="5576" spans="10:15">
      <c r="K5576" s="103"/>
      <c r="O5576" s="103"/>
    </row>
    <row r="5577" spans="10:15">
      <c r="K5577" s="103"/>
      <c r="O5577" s="103"/>
    </row>
    <row r="5578" spans="10:15">
      <c r="K5578" s="103"/>
      <c r="O5578" s="103"/>
    </row>
    <row r="5579" spans="10:15">
      <c r="K5579" s="103"/>
      <c r="O5579" s="103"/>
    </row>
    <row r="5580" spans="10:15">
      <c r="K5580" s="103"/>
      <c r="O5580" s="103"/>
    </row>
    <row r="5581" spans="10:15">
      <c r="J5581" s="103"/>
      <c r="K5581" s="103"/>
      <c r="O5581" s="103"/>
    </row>
    <row r="5582" spans="10:15">
      <c r="K5582" s="103"/>
      <c r="O5582" s="103"/>
    </row>
    <row r="5583" spans="10:15">
      <c r="J5583" s="103"/>
      <c r="K5583" s="103"/>
      <c r="O5583" s="103"/>
    </row>
    <row r="5584" spans="10:15">
      <c r="J5584" s="103"/>
      <c r="K5584" s="103"/>
      <c r="M5584" s="103"/>
      <c r="O5584" s="103"/>
    </row>
    <row r="5585" spans="10:17">
      <c r="J5585" s="103"/>
      <c r="K5585" s="103"/>
      <c r="O5585" s="103"/>
    </row>
    <row r="5586" spans="10:17">
      <c r="J5586" s="103"/>
      <c r="K5586" s="103"/>
      <c r="O5586" s="103"/>
    </row>
    <row r="5587" spans="10:17">
      <c r="K5587" s="103"/>
      <c r="M5587" s="103"/>
      <c r="O5587" s="103"/>
    </row>
    <row r="5588" spans="10:17">
      <c r="J5588" s="103"/>
      <c r="K5588" s="103"/>
      <c r="O5588" s="103"/>
    </row>
    <row r="5589" spans="10:17">
      <c r="J5589" s="103"/>
      <c r="K5589" s="103"/>
      <c r="O5589" s="103"/>
    </row>
    <row r="5590" spans="10:17">
      <c r="J5590" s="103"/>
      <c r="K5590" s="103"/>
      <c r="O5590" s="103"/>
    </row>
    <row r="5591" spans="10:17">
      <c r="K5591" s="103"/>
      <c r="O5591" s="103"/>
      <c r="P5591" s="103"/>
    </row>
    <row r="5592" spans="10:17">
      <c r="K5592" s="103"/>
      <c r="O5592" s="103"/>
      <c r="P5592" s="103"/>
    </row>
    <row r="5593" spans="10:17">
      <c r="K5593" s="103"/>
      <c r="O5593" s="103"/>
      <c r="Q5593" s="103"/>
    </row>
    <row r="5594" spans="10:17">
      <c r="K5594" s="103"/>
      <c r="O5594" s="103"/>
      <c r="Q5594" s="103"/>
    </row>
    <row r="5595" spans="10:17">
      <c r="K5595" s="103"/>
      <c r="O5595" s="103"/>
    </row>
    <row r="5596" spans="10:17">
      <c r="K5596" s="103"/>
      <c r="O5596" s="103"/>
    </row>
    <row r="5597" spans="10:17">
      <c r="K5597" s="103"/>
      <c r="O5597" s="103"/>
    </row>
    <row r="5598" spans="10:17">
      <c r="K5598" s="103"/>
      <c r="O5598" s="103"/>
    </row>
    <row r="5599" spans="10:17">
      <c r="K5599" s="103"/>
      <c r="O5599" s="103"/>
    </row>
    <row r="5600" spans="10:17">
      <c r="K5600" s="103"/>
      <c r="O5600" s="103"/>
    </row>
    <row r="5601" spans="11:15">
      <c r="K5601" s="103"/>
      <c r="O5601" s="103"/>
    </row>
    <row r="5602" spans="11:15">
      <c r="K5602" s="103"/>
      <c r="O5602" s="103"/>
    </row>
    <row r="5603" spans="11:15">
      <c r="K5603" s="103"/>
      <c r="O5603" s="103"/>
    </row>
    <row r="5604" spans="11:15">
      <c r="K5604" s="103"/>
      <c r="O5604" s="103"/>
    </row>
    <row r="5605" spans="11:15">
      <c r="K5605" s="103"/>
      <c r="O5605" s="103"/>
    </row>
    <row r="5606" spans="11:15">
      <c r="K5606" s="103"/>
      <c r="O5606" s="103"/>
    </row>
    <row r="5607" spans="11:15">
      <c r="K5607" s="103"/>
      <c r="O5607" s="103"/>
    </row>
    <row r="5608" spans="11:15">
      <c r="K5608" s="103"/>
      <c r="O5608" s="103"/>
    </row>
    <row r="5609" spans="11:15">
      <c r="K5609" s="103"/>
      <c r="O5609" s="103"/>
    </row>
    <row r="5610" spans="11:15">
      <c r="K5610" s="103"/>
      <c r="O5610" s="103"/>
    </row>
    <row r="5611" spans="11:15">
      <c r="K5611" s="103"/>
      <c r="O5611" s="103"/>
    </row>
    <row r="5612" spans="11:15">
      <c r="K5612" s="103"/>
      <c r="O5612" s="103"/>
    </row>
    <row r="5613" spans="11:15">
      <c r="K5613" s="103"/>
      <c r="O5613" s="103"/>
    </row>
    <row r="5614" spans="11:15">
      <c r="K5614" s="103"/>
      <c r="O5614" s="103"/>
    </row>
    <row r="5615" spans="11:15">
      <c r="K5615" s="103"/>
      <c r="O5615" s="103"/>
    </row>
    <row r="5616" spans="11:15">
      <c r="K5616" s="103"/>
      <c r="O5616" s="103"/>
    </row>
    <row r="5617" spans="10:17">
      <c r="K5617" s="103"/>
      <c r="O5617" s="103"/>
    </row>
    <row r="5618" spans="10:17">
      <c r="K5618" s="103"/>
      <c r="O5618" s="103"/>
    </row>
    <row r="5619" spans="10:17">
      <c r="K5619" s="103"/>
      <c r="O5619" s="103"/>
    </row>
    <row r="5620" spans="10:17">
      <c r="J5620" s="103"/>
      <c r="K5620" s="103"/>
      <c r="M5620" s="103"/>
      <c r="O5620" s="103"/>
    </row>
    <row r="5621" spans="10:17">
      <c r="K5621" s="103"/>
      <c r="O5621" s="103"/>
    </row>
    <row r="5622" spans="10:17">
      <c r="J5622" s="103"/>
      <c r="K5622" s="103"/>
      <c r="O5622" s="103"/>
    </row>
    <row r="5623" spans="10:17">
      <c r="J5623" s="103"/>
      <c r="K5623" s="103"/>
      <c r="O5623" s="103"/>
    </row>
    <row r="5624" spans="10:17">
      <c r="J5624" s="103"/>
      <c r="K5624" s="103"/>
      <c r="O5624" s="103"/>
    </row>
    <row r="5625" spans="10:17">
      <c r="J5625" s="103"/>
      <c r="O5625" s="103"/>
    </row>
    <row r="5626" spans="10:17">
      <c r="J5626" s="103"/>
      <c r="O5626" s="103"/>
      <c r="P5626" s="103"/>
    </row>
    <row r="5627" spans="10:17">
      <c r="J5627" s="103"/>
      <c r="O5627" s="103"/>
      <c r="P5627" s="103"/>
    </row>
    <row r="5628" spans="10:17">
      <c r="J5628" s="103"/>
      <c r="O5628" s="103"/>
      <c r="P5628" s="103"/>
    </row>
    <row r="5629" spans="10:17">
      <c r="J5629" s="103"/>
      <c r="O5629" s="103"/>
      <c r="Q5629" s="103"/>
    </row>
    <row r="5630" spans="10:17">
      <c r="J5630" s="103"/>
      <c r="O5630" s="103"/>
      <c r="Q5630" s="103"/>
    </row>
    <row r="5631" spans="10:17">
      <c r="K5631" s="103"/>
      <c r="O5631" s="103"/>
      <c r="Q5631" s="103"/>
    </row>
    <row r="5632" spans="10:17">
      <c r="K5632" s="103"/>
      <c r="O5632" s="103"/>
      <c r="Q5632" s="103"/>
    </row>
    <row r="5633" spans="10:16">
      <c r="K5633" s="103"/>
      <c r="O5633" s="103"/>
      <c r="P5633" s="103"/>
    </row>
    <row r="5634" spans="10:16">
      <c r="J5634" s="103"/>
      <c r="K5634" s="103"/>
      <c r="O5634" s="103"/>
    </row>
    <row r="5635" spans="10:16">
      <c r="J5635" s="103"/>
      <c r="K5635" s="103"/>
      <c r="O5635" s="103"/>
    </row>
    <row r="5636" spans="10:16">
      <c r="J5636" s="103"/>
      <c r="K5636" s="103"/>
      <c r="O5636" s="103"/>
    </row>
    <row r="5637" spans="10:16">
      <c r="K5637" s="103"/>
      <c r="O5637" s="103"/>
    </row>
    <row r="5638" spans="10:16">
      <c r="K5638" s="103"/>
      <c r="O5638" s="103"/>
    </row>
    <row r="5639" spans="10:16">
      <c r="J5639" s="103"/>
      <c r="K5639" s="103"/>
      <c r="O5639" s="103"/>
    </row>
    <row r="5640" spans="10:16">
      <c r="J5640" s="103"/>
      <c r="K5640" s="103"/>
      <c r="O5640" s="103"/>
    </row>
    <row r="5641" spans="10:16">
      <c r="J5641" s="103"/>
      <c r="K5641" s="103"/>
      <c r="O5641" s="103"/>
    </row>
    <row r="5642" spans="10:16">
      <c r="J5642" s="103"/>
      <c r="K5642" s="103"/>
      <c r="O5642" s="103"/>
    </row>
    <row r="5643" spans="10:16">
      <c r="J5643" s="103"/>
      <c r="K5643" s="103"/>
      <c r="O5643" s="103"/>
    </row>
    <row r="5644" spans="10:16">
      <c r="J5644" s="103"/>
      <c r="K5644" s="103"/>
      <c r="O5644" s="103"/>
    </row>
    <row r="5645" spans="10:16">
      <c r="J5645" s="103"/>
      <c r="K5645" s="103"/>
      <c r="O5645" s="103"/>
    </row>
    <row r="5646" spans="10:16">
      <c r="K5646" s="103"/>
      <c r="O5646" s="103"/>
    </row>
    <row r="5647" spans="10:16">
      <c r="K5647" s="103"/>
      <c r="O5647" s="103"/>
    </row>
    <row r="5648" spans="10:16">
      <c r="K5648" s="103"/>
      <c r="O5648" s="103"/>
    </row>
    <row r="5649" spans="10:17">
      <c r="K5649" s="103"/>
      <c r="O5649" s="103"/>
    </row>
    <row r="5650" spans="10:17">
      <c r="J5650" s="103"/>
      <c r="K5650" s="103"/>
      <c r="O5650" s="103"/>
    </row>
    <row r="5651" spans="10:17">
      <c r="J5651" s="103"/>
      <c r="K5651" s="103"/>
      <c r="O5651" s="103"/>
    </row>
    <row r="5652" spans="10:17">
      <c r="K5652" s="103"/>
      <c r="O5652" s="103"/>
      <c r="P5652" s="103"/>
    </row>
    <row r="5653" spans="10:17">
      <c r="K5653" s="103"/>
      <c r="O5653" s="103"/>
      <c r="P5653" s="103"/>
    </row>
    <row r="5654" spans="10:17">
      <c r="J5654" s="103"/>
      <c r="O5654" s="103"/>
    </row>
    <row r="5655" spans="10:17">
      <c r="J5655" s="103"/>
      <c r="M5655" s="103"/>
      <c r="O5655" s="103"/>
    </row>
    <row r="5656" spans="10:17">
      <c r="J5656" s="103"/>
      <c r="K5656" s="103"/>
      <c r="O5656" s="103"/>
    </row>
    <row r="5657" spans="10:17">
      <c r="J5657" s="103"/>
      <c r="K5657" s="103"/>
      <c r="O5657" s="103"/>
    </row>
    <row r="5658" spans="10:17">
      <c r="O5658" s="103"/>
      <c r="P5658" s="103"/>
    </row>
    <row r="5659" spans="10:17">
      <c r="O5659" s="103"/>
      <c r="P5659" s="103"/>
    </row>
    <row r="5660" spans="10:17">
      <c r="O5660" s="103"/>
      <c r="P5660" s="103"/>
    </row>
    <row r="5661" spans="10:17">
      <c r="O5661" s="103"/>
      <c r="Q5661" s="103"/>
    </row>
    <row r="5662" spans="10:17">
      <c r="O5662" s="103"/>
      <c r="Q5662" s="103"/>
    </row>
    <row r="5663" spans="10:17">
      <c r="K5663" s="103"/>
      <c r="O5663" s="103"/>
    </row>
    <row r="5664" spans="10:17">
      <c r="K5664" s="103"/>
      <c r="O5664" s="103"/>
    </row>
    <row r="5665" spans="11:15">
      <c r="K5665" s="103"/>
      <c r="O5665" s="103"/>
    </row>
    <row r="5666" spans="11:15">
      <c r="K5666" s="103"/>
      <c r="O5666" s="103"/>
    </row>
    <row r="5667" spans="11:15">
      <c r="K5667" s="103"/>
      <c r="O5667" s="103"/>
    </row>
    <row r="5668" spans="11:15">
      <c r="K5668" s="103"/>
      <c r="O5668" s="103"/>
    </row>
    <row r="5669" spans="11:15">
      <c r="K5669" s="103"/>
      <c r="O5669" s="103"/>
    </row>
    <row r="5670" spans="11:15">
      <c r="K5670" s="103"/>
      <c r="O5670" s="103"/>
    </row>
    <row r="5671" spans="11:15">
      <c r="K5671" s="103"/>
      <c r="O5671" s="103"/>
    </row>
    <row r="5672" spans="11:15">
      <c r="K5672" s="103"/>
      <c r="O5672" s="103"/>
    </row>
    <row r="5673" spans="11:15">
      <c r="K5673" s="103"/>
      <c r="O5673" s="103"/>
    </row>
    <row r="5674" spans="11:15">
      <c r="K5674" s="103"/>
      <c r="O5674" s="103"/>
    </row>
    <row r="5675" spans="11:15">
      <c r="K5675" s="103"/>
      <c r="O5675" s="103"/>
    </row>
    <row r="5676" spans="11:15">
      <c r="K5676" s="103"/>
      <c r="O5676" s="103"/>
    </row>
    <row r="5677" spans="11:15">
      <c r="K5677" s="103"/>
      <c r="O5677" s="103"/>
    </row>
    <row r="5678" spans="11:15">
      <c r="K5678" s="103"/>
      <c r="O5678" s="103"/>
    </row>
    <row r="5679" spans="11:15">
      <c r="K5679" s="103"/>
      <c r="O5679" s="103"/>
    </row>
    <row r="5680" spans="11:15">
      <c r="K5680" s="103"/>
      <c r="O5680" s="103"/>
    </row>
    <row r="5681" spans="11:15">
      <c r="K5681" s="103"/>
      <c r="O5681" s="103"/>
    </row>
    <row r="5682" spans="11:15">
      <c r="K5682" s="103"/>
      <c r="O5682" s="103"/>
    </row>
    <row r="5683" spans="11:15">
      <c r="K5683" s="103"/>
      <c r="O5683" s="103"/>
    </row>
    <row r="5684" spans="11:15">
      <c r="K5684" s="103"/>
      <c r="O5684" s="103"/>
    </row>
    <row r="5685" spans="11:15">
      <c r="K5685" s="103"/>
      <c r="O5685" s="103"/>
    </row>
    <row r="5686" spans="11:15">
      <c r="K5686" s="103"/>
      <c r="O5686" s="103"/>
    </row>
    <row r="5687" spans="11:15">
      <c r="K5687" s="103"/>
      <c r="O5687" s="103"/>
    </row>
    <row r="5688" spans="11:15">
      <c r="K5688" s="103"/>
      <c r="O5688" s="103"/>
    </row>
    <row r="5689" spans="11:15">
      <c r="K5689" s="103"/>
      <c r="O5689" s="103"/>
    </row>
    <row r="5690" spans="11:15">
      <c r="K5690" s="103"/>
      <c r="O5690" s="103"/>
    </row>
    <row r="5691" spans="11:15">
      <c r="K5691" s="103"/>
      <c r="O5691" s="103"/>
    </row>
    <row r="5692" spans="11:15">
      <c r="K5692" s="103"/>
      <c r="O5692" s="103"/>
    </row>
    <row r="5693" spans="11:15">
      <c r="K5693" s="103"/>
      <c r="O5693" s="103"/>
    </row>
    <row r="5694" spans="11:15">
      <c r="K5694" s="103"/>
      <c r="O5694" s="103"/>
    </row>
    <row r="5695" spans="11:15">
      <c r="K5695" s="103"/>
      <c r="O5695" s="103"/>
    </row>
    <row r="5696" spans="11:15">
      <c r="K5696" s="103"/>
      <c r="O5696" s="103"/>
    </row>
    <row r="5697" spans="10:15">
      <c r="K5697" s="103"/>
      <c r="O5697" s="103"/>
    </row>
    <row r="5698" spans="10:15">
      <c r="K5698" s="103"/>
      <c r="O5698" s="103"/>
    </row>
    <row r="5699" spans="10:15">
      <c r="K5699" s="103"/>
      <c r="O5699" s="103"/>
    </row>
    <row r="5700" spans="10:15">
      <c r="K5700" s="103"/>
      <c r="O5700" s="103"/>
    </row>
    <row r="5701" spans="10:15">
      <c r="K5701" s="103"/>
      <c r="O5701" s="103"/>
    </row>
    <row r="5702" spans="10:15">
      <c r="K5702" s="103"/>
      <c r="O5702" s="103"/>
    </row>
    <row r="5703" spans="10:15">
      <c r="K5703" s="103"/>
      <c r="O5703" s="103"/>
    </row>
    <row r="5704" spans="10:15">
      <c r="K5704" s="103"/>
      <c r="O5704" s="103"/>
    </row>
    <row r="5705" spans="10:15">
      <c r="K5705" s="103"/>
      <c r="O5705" s="103"/>
    </row>
    <row r="5706" spans="10:15">
      <c r="K5706" s="103"/>
      <c r="O5706" s="103"/>
    </row>
    <row r="5707" spans="10:15">
      <c r="K5707" s="103"/>
      <c r="O5707" s="103"/>
    </row>
    <row r="5708" spans="10:15">
      <c r="K5708" s="103"/>
      <c r="O5708" s="103"/>
    </row>
    <row r="5709" spans="10:15">
      <c r="K5709" s="103"/>
      <c r="O5709" s="103"/>
    </row>
    <row r="5710" spans="10:15">
      <c r="K5710" s="103"/>
      <c r="O5710" s="103"/>
    </row>
    <row r="5711" spans="10:15">
      <c r="J5711" s="103"/>
      <c r="O5711" s="103"/>
    </row>
    <row r="5712" spans="10:15">
      <c r="J5712" s="103"/>
      <c r="O5712" s="103"/>
    </row>
    <row r="5713" spans="10:15">
      <c r="J5713" s="103"/>
      <c r="O5713" s="103"/>
    </row>
    <row r="5714" spans="10:15">
      <c r="J5714" s="103"/>
      <c r="O5714" s="103"/>
    </row>
    <row r="5715" spans="10:15">
      <c r="K5715" s="103"/>
      <c r="O5715" s="103"/>
    </row>
    <row r="5716" spans="10:15">
      <c r="K5716" s="103"/>
      <c r="O5716" s="103"/>
    </row>
    <row r="5717" spans="10:15">
      <c r="J5717" s="103"/>
      <c r="O5717" s="103"/>
    </row>
    <row r="5718" spans="10:15">
      <c r="K5718" s="103"/>
      <c r="O5718" s="103"/>
    </row>
    <row r="5719" spans="10:15">
      <c r="J5719" s="103"/>
      <c r="O5719" s="103"/>
    </row>
    <row r="5720" spans="10:15">
      <c r="K5720" s="103"/>
      <c r="O5720" s="103"/>
    </row>
    <row r="5721" spans="10:15">
      <c r="K5721" s="103"/>
      <c r="O5721" s="103"/>
    </row>
    <row r="5722" spans="10:15">
      <c r="J5722" s="103"/>
      <c r="O5722" s="103"/>
    </row>
    <row r="5723" spans="10:15">
      <c r="J5723" s="103"/>
      <c r="O5723" s="103"/>
    </row>
    <row r="5724" spans="10:15">
      <c r="K5724" s="103"/>
      <c r="O5724" s="103"/>
    </row>
    <row r="5725" spans="10:15">
      <c r="K5725" s="103"/>
      <c r="O5725" s="103"/>
    </row>
    <row r="5726" spans="10:15">
      <c r="J5726" s="103"/>
      <c r="O5726" s="103"/>
    </row>
    <row r="5727" spans="10:15">
      <c r="J5727" s="103"/>
      <c r="O5727" s="103"/>
    </row>
    <row r="5728" spans="10:15">
      <c r="J5728" s="103"/>
      <c r="O5728" s="103"/>
    </row>
    <row r="5729" spans="10:17">
      <c r="J5729" s="103"/>
      <c r="O5729" s="103"/>
    </row>
    <row r="5730" spans="10:17">
      <c r="K5730" s="103"/>
      <c r="O5730" s="103"/>
    </row>
    <row r="5731" spans="10:17">
      <c r="K5731" s="103"/>
      <c r="O5731" s="103"/>
    </row>
    <row r="5732" spans="10:17">
      <c r="J5732" s="103"/>
      <c r="O5732" s="103"/>
    </row>
    <row r="5733" spans="10:17">
      <c r="N5733" s="103"/>
      <c r="O5733" s="103"/>
    </row>
    <row r="5734" spans="10:17">
      <c r="N5734" s="103"/>
      <c r="O5734" s="103"/>
    </row>
    <row r="5735" spans="10:17">
      <c r="N5735" s="103"/>
      <c r="O5735" s="103"/>
    </row>
    <row r="5736" spans="10:17">
      <c r="N5736" s="103"/>
      <c r="O5736" s="103"/>
    </row>
    <row r="5737" spans="10:17">
      <c r="N5737" s="103"/>
      <c r="O5737" s="103"/>
    </row>
    <row r="5738" spans="10:17">
      <c r="N5738" s="103"/>
      <c r="O5738" s="103"/>
    </row>
    <row r="5739" spans="10:17">
      <c r="N5739" s="103"/>
      <c r="O5739" s="103"/>
    </row>
    <row r="5740" spans="10:17">
      <c r="O5740" s="103"/>
      <c r="P5740" s="103"/>
    </row>
    <row r="5741" spans="10:17">
      <c r="O5741" s="103"/>
      <c r="P5741" s="103"/>
    </row>
    <row r="5742" spans="10:17">
      <c r="O5742" s="103"/>
      <c r="P5742" s="103"/>
    </row>
    <row r="5743" spans="10:17">
      <c r="O5743" s="103"/>
      <c r="Q5743" s="103"/>
    </row>
    <row r="5744" spans="10:17">
      <c r="O5744" s="103"/>
      <c r="Q5744" s="103"/>
    </row>
    <row r="5745" spans="10:16">
      <c r="O5745" s="103"/>
      <c r="P5745" s="103"/>
    </row>
    <row r="5746" spans="10:16">
      <c r="O5746" s="103"/>
      <c r="P5746" s="103"/>
    </row>
    <row r="5747" spans="10:16">
      <c r="K5747" s="103"/>
      <c r="O5747" s="103"/>
    </row>
    <row r="5748" spans="10:16">
      <c r="K5748" s="103"/>
      <c r="O5748" s="103"/>
    </row>
    <row r="5749" spans="10:16">
      <c r="K5749" s="103"/>
      <c r="O5749" s="103"/>
    </row>
    <row r="5750" spans="10:16">
      <c r="K5750" s="103"/>
      <c r="O5750" s="103"/>
    </row>
    <row r="5751" spans="10:16">
      <c r="K5751" s="103"/>
      <c r="O5751" s="103"/>
    </row>
    <row r="5752" spans="10:16">
      <c r="K5752" s="103"/>
      <c r="O5752" s="103"/>
    </row>
    <row r="5753" spans="10:16">
      <c r="J5753" s="103"/>
      <c r="O5753" s="103"/>
    </row>
    <row r="5754" spans="10:16">
      <c r="J5754" s="103"/>
      <c r="O5754" s="103"/>
    </row>
    <row r="5755" spans="10:16">
      <c r="J5755" s="103"/>
      <c r="O5755" s="103"/>
    </row>
    <row r="5756" spans="10:16">
      <c r="J5756" s="103"/>
      <c r="O5756" s="103"/>
    </row>
    <row r="5757" spans="10:16">
      <c r="K5757" s="103"/>
      <c r="O5757" s="103"/>
    </row>
    <row r="5758" spans="10:16">
      <c r="K5758" s="103"/>
      <c r="O5758" s="103"/>
    </row>
    <row r="5759" spans="10:16">
      <c r="K5759" s="103"/>
      <c r="O5759" s="103"/>
    </row>
    <row r="5760" spans="10:16">
      <c r="K5760" s="103"/>
      <c r="O5760" s="103"/>
    </row>
    <row r="5761" spans="11:15">
      <c r="K5761" s="103"/>
      <c r="O5761" s="103"/>
    </row>
    <row r="5762" spans="11:15">
      <c r="K5762" s="103"/>
      <c r="O5762" s="103"/>
    </row>
    <row r="5763" spans="11:15">
      <c r="K5763" s="103"/>
      <c r="O5763" s="103"/>
    </row>
    <row r="5764" spans="11:15">
      <c r="K5764" s="103"/>
      <c r="O5764" s="103"/>
    </row>
    <row r="5765" spans="11:15">
      <c r="K5765" s="103"/>
      <c r="O5765" s="103"/>
    </row>
    <row r="5766" spans="11:15">
      <c r="K5766" s="103"/>
      <c r="O5766" s="103"/>
    </row>
    <row r="5767" spans="11:15">
      <c r="K5767" s="103"/>
      <c r="O5767" s="103"/>
    </row>
    <row r="5768" spans="11:15">
      <c r="K5768" s="103"/>
      <c r="O5768" s="103"/>
    </row>
    <row r="5769" spans="11:15">
      <c r="K5769" s="103"/>
      <c r="O5769" s="103"/>
    </row>
    <row r="5770" spans="11:15">
      <c r="K5770" s="103"/>
      <c r="O5770" s="103"/>
    </row>
    <row r="5771" spans="11:15">
      <c r="K5771" s="103"/>
      <c r="O5771" s="103"/>
    </row>
    <row r="5772" spans="11:15">
      <c r="K5772" s="103"/>
      <c r="O5772" s="103"/>
    </row>
    <row r="5773" spans="11:15">
      <c r="K5773" s="103"/>
      <c r="O5773" s="103"/>
    </row>
    <row r="5774" spans="11:15">
      <c r="K5774" s="103"/>
      <c r="O5774" s="103"/>
    </row>
    <row r="5775" spans="11:15">
      <c r="K5775" s="103"/>
      <c r="O5775" s="103"/>
    </row>
    <row r="5776" spans="11:15">
      <c r="K5776" s="103"/>
      <c r="O5776" s="103"/>
    </row>
    <row r="5777" spans="11:15">
      <c r="K5777" s="103"/>
      <c r="O5777" s="103"/>
    </row>
    <row r="5778" spans="11:15">
      <c r="K5778" s="103"/>
      <c r="O5778" s="103"/>
    </row>
    <row r="5779" spans="11:15">
      <c r="K5779" s="103"/>
      <c r="O5779" s="103"/>
    </row>
    <row r="5780" spans="11:15">
      <c r="K5780" s="103"/>
      <c r="O5780" s="103"/>
    </row>
    <row r="5781" spans="11:15">
      <c r="K5781" s="103"/>
      <c r="O5781" s="103"/>
    </row>
    <row r="5782" spans="11:15">
      <c r="K5782" s="103"/>
      <c r="O5782" s="103"/>
    </row>
    <row r="5783" spans="11:15">
      <c r="K5783" s="103"/>
      <c r="O5783" s="103"/>
    </row>
    <row r="5784" spans="11:15">
      <c r="K5784" s="103"/>
      <c r="O5784" s="103"/>
    </row>
    <row r="5785" spans="11:15">
      <c r="K5785" s="103"/>
      <c r="O5785" s="103"/>
    </row>
    <row r="5786" spans="11:15">
      <c r="K5786" s="103"/>
      <c r="O5786" s="103"/>
    </row>
    <row r="5787" spans="11:15">
      <c r="K5787" s="103"/>
      <c r="O5787" s="103"/>
    </row>
    <row r="5788" spans="11:15">
      <c r="K5788" s="103"/>
      <c r="O5788" s="103"/>
    </row>
    <row r="5789" spans="11:15">
      <c r="K5789" s="103"/>
      <c r="O5789" s="103"/>
    </row>
    <row r="5790" spans="11:15">
      <c r="K5790" s="103"/>
      <c r="O5790" s="103"/>
    </row>
    <row r="5791" spans="11:15">
      <c r="K5791" s="103"/>
      <c r="O5791" s="103"/>
    </row>
    <row r="5792" spans="11:15">
      <c r="K5792" s="103"/>
      <c r="O5792" s="103"/>
    </row>
    <row r="5793" spans="10:15">
      <c r="J5793" s="103"/>
      <c r="M5793" s="103"/>
      <c r="O5793" s="103"/>
    </row>
    <row r="5794" spans="10:15">
      <c r="J5794" s="103"/>
      <c r="O5794" s="103"/>
    </row>
    <row r="5795" spans="10:15">
      <c r="J5795" s="103"/>
      <c r="O5795" s="103"/>
    </row>
    <row r="5796" spans="10:15">
      <c r="K5796" s="103"/>
      <c r="O5796" s="103"/>
    </row>
    <row r="5797" spans="10:15">
      <c r="K5797" s="103"/>
      <c r="O5797" s="103"/>
    </row>
    <row r="5798" spans="10:15">
      <c r="K5798" s="103"/>
      <c r="O5798" s="103"/>
    </row>
    <row r="5799" spans="10:15">
      <c r="J5799" s="103"/>
      <c r="O5799" s="103"/>
    </row>
    <row r="5800" spans="10:15">
      <c r="J5800" s="103"/>
      <c r="O5800" s="103"/>
    </row>
    <row r="5801" spans="10:15">
      <c r="J5801" s="103"/>
      <c r="O5801" s="103"/>
    </row>
    <row r="5802" spans="10:15">
      <c r="J5802" s="103"/>
      <c r="O5802" s="103"/>
    </row>
    <row r="5803" spans="10:15">
      <c r="J5803" s="103"/>
      <c r="O5803" s="103"/>
    </row>
    <row r="5804" spans="10:15">
      <c r="J5804" s="103"/>
      <c r="O5804" s="103"/>
    </row>
    <row r="5805" spans="10:15">
      <c r="K5805" s="103"/>
      <c r="O5805" s="103"/>
    </row>
    <row r="5806" spans="10:15">
      <c r="K5806" s="103"/>
      <c r="O5806" s="103"/>
    </row>
    <row r="5807" spans="10:15">
      <c r="K5807" s="103"/>
      <c r="O5807" s="103"/>
    </row>
    <row r="5808" spans="10:15">
      <c r="K5808" s="103"/>
      <c r="O5808" s="103"/>
    </row>
    <row r="5809" spans="10:15">
      <c r="J5809" s="103"/>
      <c r="O5809" s="103"/>
    </row>
    <row r="5810" spans="10:15">
      <c r="K5810" s="103"/>
      <c r="O5810" s="103"/>
    </row>
    <row r="5811" spans="10:15">
      <c r="K5811" s="103"/>
      <c r="O5811" s="103"/>
    </row>
    <row r="5812" spans="10:15">
      <c r="K5812" s="103"/>
      <c r="O5812" s="103"/>
    </row>
    <row r="5813" spans="10:15">
      <c r="K5813" s="103"/>
      <c r="O5813" s="103"/>
    </row>
    <row r="5814" spans="10:15">
      <c r="K5814" s="103"/>
      <c r="O5814" s="103"/>
    </row>
    <row r="5815" spans="10:15">
      <c r="K5815" s="103"/>
      <c r="O5815" s="103"/>
    </row>
    <row r="5816" spans="10:15">
      <c r="K5816" s="103"/>
      <c r="O5816" s="103"/>
    </row>
    <row r="5817" spans="10:15">
      <c r="K5817" s="103"/>
      <c r="O5817" s="103"/>
    </row>
    <row r="5818" spans="10:15">
      <c r="K5818" s="103"/>
      <c r="O5818" s="103"/>
    </row>
    <row r="5819" spans="10:15">
      <c r="K5819" s="103"/>
      <c r="O5819" s="103"/>
    </row>
    <row r="5820" spans="10:15">
      <c r="K5820" s="103"/>
      <c r="O5820" s="103"/>
    </row>
    <row r="5821" spans="10:15">
      <c r="K5821" s="103"/>
      <c r="O5821" s="103"/>
    </row>
    <row r="5822" spans="10:15">
      <c r="K5822" s="103"/>
      <c r="O5822" s="103"/>
    </row>
    <row r="5823" spans="10:15">
      <c r="K5823" s="103"/>
      <c r="O5823" s="103"/>
    </row>
    <row r="5824" spans="10:15">
      <c r="K5824" s="103"/>
      <c r="O5824" s="103"/>
    </row>
    <row r="5825" spans="10:15">
      <c r="J5825" s="103"/>
      <c r="O5825" s="103"/>
    </row>
    <row r="5826" spans="10:15">
      <c r="J5826" s="103"/>
      <c r="O5826" s="103"/>
    </row>
    <row r="5827" spans="10:15">
      <c r="J5827" s="103"/>
      <c r="M5827" s="103"/>
      <c r="O5827" s="103"/>
    </row>
    <row r="5828" spans="10:15">
      <c r="K5828" s="103"/>
      <c r="O5828" s="103"/>
    </row>
    <row r="5829" spans="10:15">
      <c r="K5829" s="103"/>
      <c r="O5829" s="103"/>
    </row>
    <row r="5830" spans="10:15">
      <c r="K5830" s="103"/>
      <c r="O5830" s="103"/>
    </row>
    <row r="5831" spans="10:15">
      <c r="K5831" s="103"/>
      <c r="O5831" s="103"/>
    </row>
    <row r="5832" spans="10:15">
      <c r="K5832" s="103"/>
      <c r="O5832" s="103"/>
    </row>
    <row r="5833" spans="10:15">
      <c r="K5833" s="103"/>
      <c r="O5833" s="103"/>
    </row>
    <row r="5834" spans="10:15">
      <c r="K5834" s="103"/>
      <c r="O5834" s="103"/>
    </row>
    <row r="5835" spans="10:15">
      <c r="K5835" s="103"/>
      <c r="O5835" s="103"/>
    </row>
    <row r="5836" spans="10:15">
      <c r="K5836" s="103"/>
      <c r="O5836" s="103"/>
    </row>
    <row r="5837" spans="10:15">
      <c r="K5837" s="103"/>
      <c r="O5837" s="103"/>
    </row>
    <row r="5838" spans="10:15">
      <c r="K5838" s="103"/>
      <c r="O5838" s="103"/>
    </row>
    <row r="5839" spans="10:15">
      <c r="K5839" s="103"/>
      <c r="O5839" s="103"/>
    </row>
    <row r="5840" spans="10:15">
      <c r="K5840" s="103"/>
      <c r="O5840" s="103"/>
    </row>
    <row r="5841" spans="11:15">
      <c r="K5841" s="103"/>
      <c r="O5841" s="103"/>
    </row>
    <row r="5842" spans="11:15">
      <c r="K5842" s="103"/>
      <c r="O5842" s="103"/>
    </row>
    <row r="5843" spans="11:15">
      <c r="K5843" s="103"/>
      <c r="O5843" s="103"/>
    </row>
    <row r="5844" spans="11:15">
      <c r="K5844" s="103"/>
      <c r="O5844" s="103"/>
    </row>
    <row r="5845" spans="11:15">
      <c r="K5845" s="103"/>
      <c r="O5845" s="103"/>
    </row>
    <row r="5846" spans="11:15">
      <c r="K5846" s="103"/>
      <c r="O5846" s="103"/>
    </row>
    <row r="5847" spans="11:15">
      <c r="K5847" s="103"/>
      <c r="O5847" s="103"/>
    </row>
    <row r="5848" spans="11:15">
      <c r="K5848" s="103"/>
      <c r="O5848" s="103"/>
    </row>
    <row r="5849" spans="11:15">
      <c r="K5849" s="103"/>
      <c r="O5849" s="103"/>
    </row>
    <row r="5850" spans="11:15">
      <c r="K5850" s="103"/>
      <c r="O5850" s="103"/>
    </row>
    <row r="5851" spans="11:15">
      <c r="K5851" s="103"/>
      <c r="O5851" s="103"/>
    </row>
    <row r="5852" spans="11:15">
      <c r="K5852" s="103"/>
      <c r="O5852" s="103"/>
    </row>
    <row r="5853" spans="11:15">
      <c r="K5853" s="103"/>
      <c r="O5853" s="103"/>
    </row>
    <row r="5854" spans="11:15">
      <c r="K5854" s="103"/>
      <c r="O5854" s="103"/>
    </row>
    <row r="5855" spans="11:15">
      <c r="K5855" s="103"/>
      <c r="O5855" s="103"/>
    </row>
    <row r="5856" spans="11:15">
      <c r="K5856" s="103"/>
      <c r="O5856" s="103"/>
    </row>
    <row r="5857" spans="10:17">
      <c r="K5857" s="103"/>
      <c r="O5857" s="103"/>
    </row>
    <row r="5858" spans="10:17">
      <c r="K5858" s="103"/>
      <c r="O5858" s="103"/>
    </row>
    <row r="5859" spans="10:17">
      <c r="K5859" s="103"/>
      <c r="O5859" s="103"/>
    </row>
    <row r="5860" spans="10:17">
      <c r="K5860" s="103"/>
      <c r="O5860" s="103"/>
    </row>
    <row r="5861" spans="10:17">
      <c r="O5861" s="103"/>
      <c r="P5861" s="103"/>
    </row>
    <row r="5862" spans="10:17">
      <c r="O5862" s="103"/>
      <c r="P5862" s="103"/>
    </row>
    <row r="5863" spans="10:17">
      <c r="O5863" s="103"/>
      <c r="Q5863" s="103"/>
    </row>
    <row r="5864" spans="10:17">
      <c r="O5864" s="103"/>
      <c r="Q5864" s="103"/>
    </row>
    <row r="5865" spans="10:17">
      <c r="J5865" s="103"/>
      <c r="O5865" s="103"/>
    </row>
    <row r="5866" spans="10:17">
      <c r="K5866" s="103"/>
      <c r="O5866" s="103"/>
    </row>
    <row r="5867" spans="10:17">
      <c r="K5867" s="103"/>
      <c r="O5867" s="103"/>
    </row>
    <row r="5868" spans="10:17">
      <c r="K5868" s="103"/>
      <c r="O5868" s="103"/>
    </row>
    <row r="5869" spans="10:17">
      <c r="K5869" s="103"/>
      <c r="O5869" s="103"/>
    </row>
    <row r="5870" spans="10:17">
      <c r="J5870" s="103"/>
      <c r="O5870" s="103"/>
    </row>
    <row r="5871" spans="10:17">
      <c r="O5871" s="103"/>
      <c r="P5871" s="103"/>
    </row>
    <row r="5872" spans="10:17">
      <c r="J5872" s="103"/>
      <c r="O5872" s="103"/>
    </row>
    <row r="5873" spans="10:17">
      <c r="J5873" s="103"/>
      <c r="O5873" s="103"/>
    </row>
    <row r="5874" spans="10:17">
      <c r="J5874" s="103"/>
      <c r="O5874" s="103"/>
    </row>
    <row r="5875" spans="10:17">
      <c r="J5875" s="103"/>
      <c r="O5875" s="103"/>
    </row>
    <row r="5876" spans="10:17">
      <c r="O5876" s="103"/>
      <c r="P5876" s="103"/>
    </row>
    <row r="5877" spans="10:17">
      <c r="O5877" s="103"/>
      <c r="P5877" s="103"/>
    </row>
    <row r="5878" spans="10:17">
      <c r="O5878" s="103"/>
      <c r="P5878" s="103"/>
    </row>
    <row r="5879" spans="10:17">
      <c r="O5879" s="103"/>
      <c r="P5879" s="103"/>
    </row>
    <row r="5880" spans="10:17">
      <c r="O5880" s="103"/>
      <c r="P5880" s="103"/>
    </row>
    <row r="5881" spans="10:17">
      <c r="O5881" s="103"/>
      <c r="Q5881" s="103"/>
    </row>
    <row r="5882" spans="10:17">
      <c r="O5882" s="103"/>
      <c r="Q5882" s="103"/>
    </row>
    <row r="5883" spans="10:17">
      <c r="O5883" s="103"/>
      <c r="Q5883" s="103"/>
    </row>
    <row r="5884" spans="10:17">
      <c r="O5884" s="103"/>
      <c r="Q5884" s="103"/>
    </row>
    <row r="5885" spans="10:17">
      <c r="K5885" s="103"/>
      <c r="O5885" s="103"/>
    </row>
    <row r="5886" spans="10:17">
      <c r="K5886" s="103"/>
      <c r="O5886" s="103"/>
    </row>
    <row r="5887" spans="10:17">
      <c r="K5887" s="103"/>
      <c r="O5887" s="103"/>
    </row>
    <row r="5888" spans="10:17">
      <c r="K5888" s="103"/>
      <c r="O5888" s="103"/>
    </row>
    <row r="5889" spans="11:15">
      <c r="K5889" s="103"/>
      <c r="O5889" s="103"/>
    </row>
    <row r="5890" spans="11:15">
      <c r="K5890" s="103"/>
      <c r="O5890" s="103"/>
    </row>
    <row r="5891" spans="11:15">
      <c r="K5891" s="103"/>
      <c r="O5891" s="103"/>
    </row>
    <row r="5892" spans="11:15">
      <c r="K5892" s="103"/>
      <c r="O5892" s="103"/>
    </row>
    <row r="5893" spans="11:15">
      <c r="K5893" s="103"/>
      <c r="O5893" s="103"/>
    </row>
    <row r="5894" spans="11:15">
      <c r="K5894" s="103"/>
      <c r="O5894" s="103"/>
    </row>
    <row r="5895" spans="11:15">
      <c r="K5895" s="103"/>
      <c r="O5895" s="103"/>
    </row>
    <row r="5896" spans="11:15">
      <c r="K5896" s="103"/>
      <c r="O5896" s="103"/>
    </row>
    <row r="5897" spans="11:15">
      <c r="K5897" s="103"/>
      <c r="O5897" s="103"/>
    </row>
    <row r="5898" spans="11:15">
      <c r="K5898" s="103"/>
      <c r="O5898" s="103"/>
    </row>
    <row r="5899" spans="11:15">
      <c r="K5899" s="103"/>
      <c r="O5899" s="103"/>
    </row>
    <row r="5900" spans="11:15">
      <c r="K5900" s="103"/>
      <c r="O5900" s="103"/>
    </row>
    <row r="5901" spans="11:15">
      <c r="K5901" s="103"/>
      <c r="O5901" s="103"/>
    </row>
    <row r="5902" spans="11:15">
      <c r="K5902" s="103"/>
      <c r="O5902" s="103"/>
    </row>
    <row r="5903" spans="11:15">
      <c r="K5903" s="103"/>
      <c r="O5903" s="103"/>
    </row>
    <row r="5904" spans="11:15">
      <c r="K5904" s="103"/>
      <c r="O5904" s="103"/>
    </row>
    <row r="5905" spans="11:15">
      <c r="K5905" s="103"/>
      <c r="O5905" s="103"/>
    </row>
    <row r="5906" spans="11:15">
      <c r="K5906" s="103"/>
      <c r="O5906" s="103"/>
    </row>
    <row r="5907" spans="11:15">
      <c r="K5907" s="103"/>
      <c r="O5907" s="103"/>
    </row>
    <row r="5908" spans="11:15">
      <c r="K5908" s="103"/>
      <c r="O5908" s="103"/>
    </row>
    <row r="5909" spans="11:15">
      <c r="K5909" s="103"/>
      <c r="O5909" s="103"/>
    </row>
    <row r="5910" spans="11:15">
      <c r="K5910" s="103"/>
      <c r="O5910" s="103"/>
    </row>
    <row r="5911" spans="11:15">
      <c r="K5911" s="103"/>
      <c r="O5911" s="103"/>
    </row>
    <row r="5912" spans="11:15">
      <c r="K5912" s="103"/>
      <c r="O5912" s="103"/>
    </row>
    <row r="5913" spans="11:15">
      <c r="K5913" s="103"/>
      <c r="O5913" s="103"/>
    </row>
    <row r="5914" spans="11:15">
      <c r="K5914" s="103"/>
      <c r="O5914" s="103"/>
    </row>
    <row r="5915" spans="11:15">
      <c r="K5915" s="103"/>
      <c r="O5915" s="103"/>
    </row>
    <row r="5916" spans="11:15">
      <c r="K5916" s="103"/>
      <c r="O5916" s="103"/>
    </row>
    <row r="5917" spans="11:15">
      <c r="K5917" s="103"/>
      <c r="O5917" s="103"/>
    </row>
    <row r="5918" spans="11:15">
      <c r="K5918" s="103"/>
      <c r="O5918" s="103"/>
    </row>
    <row r="5919" spans="11:15">
      <c r="K5919" s="103"/>
      <c r="O5919" s="103"/>
    </row>
    <row r="5920" spans="11:15">
      <c r="K5920" s="103"/>
      <c r="O5920" s="103"/>
    </row>
    <row r="5921" spans="10:15">
      <c r="K5921" s="103"/>
      <c r="O5921" s="103"/>
    </row>
    <row r="5922" spans="10:15">
      <c r="K5922" s="103"/>
      <c r="O5922" s="103"/>
    </row>
    <row r="5923" spans="10:15">
      <c r="K5923" s="103"/>
      <c r="O5923" s="103"/>
    </row>
    <row r="5924" spans="10:15">
      <c r="K5924" s="103"/>
      <c r="O5924" s="103"/>
    </row>
    <row r="5925" spans="10:15">
      <c r="K5925" s="103"/>
      <c r="O5925" s="103"/>
    </row>
    <row r="5926" spans="10:15">
      <c r="K5926" s="103"/>
      <c r="O5926" s="103"/>
    </row>
    <row r="5927" spans="10:15">
      <c r="K5927" s="103"/>
      <c r="O5927" s="103"/>
    </row>
    <row r="5928" spans="10:15">
      <c r="K5928" s="103"/>
      <c r="O5928" s="103"/>
    </row>
    <row r="5929" spans="10:15">
      <c r="K5929" s="103"/>
      <c r="O5929" s="103"/>
    </row>
    <row r="5930" spans="10:15">
      <c r="J5930" s="103"/>
      <c r="M5930" s="103"/>
      <c r="O5930" s="103"/>
    </row>
    <row r="5931" spans="10:15">
      <c r="J5931" s="103"/>
      <c r="O5931" s="103"/>
    </row>
    <row r="5932" spans="10:15">
      <c r="J5932" s="103"/>
      <c r="O5932" s="103"/>
    </row>
    <row r="5933" spans="10:15">
      <c r="J5933" s="103"/>
      <c r="O5933" s="103"/>
    </row>
    <row r="5934" spans="10:15">
      <c r="J5934" s="103"/>
      <c r="O5934" s="103"/>
    </row>
    <row r="5935" spans="10:15">
      <c r="J5935" s="103"/>
      <c r="O5935" s="103"/>
    </row>
    <row r="5936" spans="10:15">
      <c r="J5936" s="103"/>
      <c r="M5936" s="103"/>
      <c r="O5936" s="103"/>
    </row>
    <row r="5937" spans="10:17">
      <c r="K5937" s="103"/>
      <c r="O5937" s="103"/>
    </row>
    <row r="5938" spans="10:17">
      <c r="K5938" s="103"/>
      <c r="O5938" s="103"/>
    </row>
    <row r="5939" spans="10:17">
      <c r="K5939" s="103"/>
      <c r="O5939" s="103"/>
    </row>
    <row r="5940" spans="10:17">
      <c r="J5940" s="103"/>
      <c r="O5940" s="103"/>
    </row>
    <row r="5941" spans="10:17">
      <c r="J5941" s="103"/>
      <c r="O5941" s="103"/>
    </row>
    <row r="5942" spans="10:17">
      <c r="J5942" s="103"/>
      <c r="O5942" s="103"/>
    </row>
    <row r="5943" spans="10:17">
      <c r="J5943" s="103"/>
      <c r="O5943" s="103"/>
    </row>
    <row r="5944" spans="10:17">
      <c r="O5944" s="103"/>
      <c r="P5944" s="103"/>
    </row>
    <row r="5945" spans="10:17">
      <c r="O5945" s="103"/>
      <c r="P5945" s="103"/>
    </row>
    <row r="5946" spans="10:17">
      <c r="O5946" s="103"/>
      <c r="P5946" s="103"/>
    </row>
    <row r="5947" spans="10:17">
      <c r="O5947" s="103"/>
      <c r="P5947" s="103"/>
    </row>
    <row r="5948" spans="10:17">
      <c r="O5948" s="103"/>
      <c r="P5948" s="103"/>
    </row>
    <row r="5949" spans="10:17">
      <c r="O5949" s="103"/>
      <c r="Q5949" s="103"/>
    </row>
    <row r="5950" spans="10:17">
      <c r="O5950" s="103"/>
      <c r="Q5950" s="103"/>
    </row>
    <row r="5951" spans="10:17">
      <c r="O5951" s="103"/>
      <c r="Q5951" s="103"/>
    </row>
    <row r="5952" spans="10:17">
      <c r="O5952" s="103"/>
      <c r="Q5952" s="103"/>
    </row>
    <row r="5953" spans="10:15">
      <c r="J5953" s="103"/>
      <c r="O5953" s="103"/>
    </row>
    <row r="5954" spans="10:15">
      <c r="J5954" s="103"/>
      <c r="O5954" s="103"/>
    </row>
    <row r="5955" spans="10:15">
      <c r="K5955" s="103"/>
      <c r="O5955" s="103"/>
    </row>
    <row r="5956" spans="10:15">
      <c r="K5956" s="103"/>
      <c r="O5956" s="103"/>
    </row>
    <row r="5957" spans="10:15">
      <c r="K5957" s="103"/>
      <c r="O5957" s="103"/>
    </row>
    <row r="5958" spans="10:15">
      <c r="K5958" s="103"/>
      <c r="O5958" s="103"/>
    </row>
    <row r="5959" spans="10:15">
      <c r="K5959" s="103"/>
      <c r="O5959" s="103"/>
    </row>
    <row r="5960" spans="10:15">
      <c r="K5960" s="103"/>
      <c r="O5960" s="103"/>
    </row>
    <row r="5961" spans="10:15">
      <c r="K5961" s="103"/>
      <c r="O5961" s="103"/>
    </row>
    <row r="5962" spans="10:15">
      <c r="K5962" s="103"/>
      <c r="O5962" s="103"/>
    </row>
    <row r="5963" spans="10:15">
      <c r="K5963" s="103"/>
      <c r="O5963" s="103"/>
    </row>
    <row r="5964" spans="10:15">
      <c r="K5964" s="103"/>
      <c r="O5964" s="103"/>
    </row>
    <row r="5965" spans="10:15">
      <c r="K5965" s="103"/>
      <c r="O5965" s="103"/>
    </row>
    <row r="5966" spans="10:15">
      <c r="K5966" s="103"/>
      <c r="O5966" s="103"/>
    </row>
    <row r="5967" spans="10:15">
      <c r="K5967" s="103"/>
      <c r="O5967" s="103"/>
    </row>
    <row r="5968" spans="10:15">
      <c r="K5968" s="103"/>
      <c r="O5968" s="103"/>
    </row>
    <row r="5969" spans="11:15">
      <c r="K5969" s="103"/>
      <c r="O5969" s="103"/>
    </row>
    <row r="5970" spans="11:15">
      <c r="K5970" s="103"/>
      <c r="O5970" s="103"/>
    </row>
    <row r="5971" spans="11:15">
      <c r="K5971" s="103"/>
      <c r="O5971" s="103"/>
    </row>
    <row r="5972" spans="11:15">
      <c r="K5972" s="103"/>
      <c r="O5972" s="103"/>
    </row>
    <row r="5973" spans="11:15">
      <c r="K5973" s="103"/>
      <c r="O5973" s="103"/>
    </row>
    <row r="5974" spans="11:15">
      <c r="K5974" s="103"/>
      <c r="O5974" s="103"/>
    </row>
    <row r="5975" spans="11:15">
      <c r="K5975" s="103"/>
      <c r="O5975" s="103"/>
    </row>
    <row r="5976" spans="11:15">
      <c r="K5976" s="103"/>
      <c r="O5976" s="103"/>
    </row>
    <row r="5977" spans="11:15">
      <c r="K5977" s="103"/>
      <c r="O5977" s="103"/>
    </row>
    <row r="5978" spans="11:15">
      <c r="K5978" s="103"/>
      <c r="O5978" s="103"/>
    </row>
    <row r="5979" spans="11:15">
      <c r="K5979" s="103"/>
      <c r="O5979" s="103"/>
    </row>
    <row r="5980" spans="11:15">
      <c r="K5980" s="103"/>
      <c r="O5980" s="103"/>
    </row>
    <row r="5981" spans="11:15">
      <c r="K5981" s="103"/>
      <c r="O5981" s="103"/>
    </row>
    <row r="5982" spans="11:15">
      <c r="K5982" s="103"/>
      <c r="O5982" s="103"/>
    </row>
    <row r="5983" spans="11:15">
      <c r="K5983" s="103"/>
      <c r="O5983" s="103"/>
    </row>
    <row r="5984" spans="11:15">
      <c r="K5984" s="103"/>
      <c r="O5984" s="103"/>
    </row>
    <row r="5985" spans="11:15">
      <c r="K5985" s="103"/>
      <c r="O5985" s="103"/>
    </row>
    <row r="5986" spans="11:15">
      <c r="K5986" s="103"/>
      <c r="O5986" s="103"/>
    </row>
    <row r="5987" spans="11:15">
      <c r="K5987" s="103"/>
      <c r="O5987" s="103"/>
    </row>
    <row r="5988" spans="11:15">
      <c r="K5988" s="103"/>
      <c r="O5988" s="103"/>
    </row>
    <row r="5989" spans="11:15">
      <c r="K5989" s="103"/>
      <c r="O5989" s="103"/>
    </row>
    <row r="5990" spans="11:15">
      <c r="K5990" s="103"/>
      <c r="O5990" s="103"/>
    </row>
    <row r="5991" spans="11:15">
      <c r="K5991" s="103"/>
      <c r="O5991" s="103"/>
    </row>
    <row r="5992" spans="11:15">
      <c r="K5992" s="103"/>
      <c r="O5992" s="103"/>
    </row>
    <row r="5993" spans="11:15">
      <c r="K5993" s="103"/>
      <c r="O5993" s="103"/>
    </row>
    <row r="5994" spans="11:15">
      <c r="K5994" s="103"/>
      <c r="O5994" s="103"/>
    </row>
    <row r="5995" spans="11:15">
      <c r="K5995" s="103"/>
      <c r="O5995" s="103"/>
    </row>
    <row r="5996" spans="11:15">
      <c r="K5996" s="103"/>
      <c r="O5996" s="103"/>
    </row>
    <row r="5997" spans="11:15">
      <c r="K5997" s="103"/>
      <c r="O5997" s="103"/>
    </row>
    <row r="5998" spans="11:15">
      <c r="K5998" s="103"/>
      <c r="O5998" s="103"/>
    </row>
    <row r="5999" spans="11:15">
      <c r="K5999" s="103"/>
      <c r="O5999" s="103"/>
    </row>
    <row r="6000" spans="11:15">
      <c r="K6000" s="103"/>
      <c r="O6000" s="103"/>
    </row>
    <row r="6001" spans="10:15">
      <c r="K6001" s="103"/>
      <c r="O6001" s="103"/>
    </row>
    <row r="6002" spans="10:15">
      <c r="K6002" s="103"/>
      <c r="O6002" s="103"/>
    </row>
    <row r="6003" spans="10:15">
      <c r="K6003" s="103"/>
      <c r="O6003" s="103"/>
    </row>
    <row r="6004" spans="10:15">
      <c r="K6004" s="103"/>
      <c r="O6004" s="103"/>
    </row>
    <row r="6005" spans="10:15">
      <c r="K6005" s="103"/>
      <c r="O6005" s="103"/>
    </row>
    <row r="6006" spans="10:15">
      <c r="K6006" s="103"/>
      <c r="O6006" s="103"/>
    </row>
    <row r="6007" spans="10:15">
      <c r="K6007" s="103"/>
      <c r="O6007" s="103"/>
    </row>
    <row r="6008" spans="10:15">
      <c r="J6008" s="103"/>
      <c r="O6008" s="103"/>
    </row>
    <row r="6009" spans="10:15">
      <c r="J6009" s="103"/>
      <c r="O6009" s="103"/>
    </row>
    <row r="6010" spans="10:15">
      <c r="J6010" s="103"/>
      <c r="O6010" s="103"/>
    </row>
    <row r="6011" spans="10:15">
      <c r="J6011" s="103"/>
      <c r="O6011" s="103"/>
    </row>
    <row r="6012" spans="10:15">
      <c r="J6012" s="103"/>
      <c r="O6012" s="103"/>
    </row>
    <row r="6013" spans="10:15">
      <c r="J6013" s="103"/>
      <c r="O6013" s="103"/>
    </row>
    <row r="6014" spans="10:15">
      <c r="J6014" s="103"/>
      <c r="O6014" s="103"/>
    </row>
    <row r="6015" spans="10:15">
      <c r="J6015" s="103"/>
      <c r="O6015" s="103"/>
    </row>
    <row r="6016" spans="10:15">
      <c r="K6016" s="103"/>
      <c r="O6016" s="103"/>
    </row>
    <row r="6017" spans="10:16">
      <c r="K6017" s="103"/>
      <c r="O6017" s="103"/>
    </row>
    <row r="6018" spans="10:16">
      <c r="J6018" s="103"/>
      <c r="O6018" s="103"/>
    </row>
    <row r="6019" spans="10:16">
      <c r="J6019" s="103"/>
      <c r="O6019" s="103"/>
    </row>
    <row r="6020" spans="10:16">
      <c r="J6020" s="103"/>
      <c r="O6020" s="103"/>
    </row>
    <row r="6021" spans="10:16">
      <c r="J6021" s="103"/>
      <c r="O6021" s="103"/>
    </row>
    <row r="6022" spans="10:16">
      <c r="J6022" s="103"/>
      <c r="O6022" s="103"/>
    </row>
    <row r="6023" spans="10:16">
      <c r="J6023" s="103"/>
      <c r="O6023" s="103"/>
    </row>
    <row r="6024" spans="10:16">
      <c r="K6024" s="103"/>
      <c r="O6024" s="103"/>
    </row>
    <row r="6025" spans="10:16">
      <c r="K6025" s="103"/>
      <c r="O6025" s="103"/>
    </row>
    <row r="6026" spans="10:16">
      <c r="O6026" s="103"/>
      <c r="P6026" s="103"/>
    </row>
    <row r="6027" spans="10:16">
      <c r="O6027" s="103"/>
      <c r="P6027" s="103"/>
    </row>
    <row r="6028" spans="10:16">
      <c r="O6028" s="103"/>
      <c r="P6028" s="103"/>
    </row>
    <row r="6029" spans="10:16">
      <c r="O6029" s="103"/>
      <c r="P6029" s="103"/>
    </row>
    <row r="6030" spans="10:16">
      <c r="O6030" s="103"/>
      <c r="P6030" s="103"/>
    </row>
    <row r="6031" spans="10:16">
      <c r="O6031" s="103"/>
      <c r="P6031" s="103"/>
    </row>
    <row r="6032" spans="10:16">
      <c r="O6032" s="103"/>
      <c r="P6032" s="103"/>
    </row>
    <row r="6033" spans="11:17">
      <c r="O6033" s="103"/>
      <c r="Q6033" s="103"/>
    </row>
    <row r="6034" spans="11:17">
      <c r="O6034" s="103"/>
      <c r="Q6034" s="103"/>
    </row>
    <row r="6035" spans="11:17">
      <c r="O6035" s="103"/>
      <c r="Q6035" s="103"/>
    </row>
    <row r="6036" spans="11:17">
      <c r="O6036" s="103"/>
      <c r="Q6036" s="103"/>
    </row>
    <row r="6037" spans="11:17">
      <c r="K6037" s="103"/>
      <c r="O6037" s="103"/>
    </row>
    <row r="6038" spans="11:17">
      <c r="K6038" s="103"/>
      <c r="O6038" s="103"/>
    </row>
    <row r="6039" spans="11:17">
      <c r="K6039" s="103"/>
      <c r="O6039" s="103"/>
    </row>
    <row r="6040" spans="11:17">
      <c r="K6040" s="103"/>
      <c r="O6040" s="103"/>
    </row>
    <row r="6041" spans="11:17">
      <c r="K6041" s="103"/>
      <c r="O6041" s="103"/>
    </row>
    <row r="6042" spans="11:17">
      <c r="K6042" s="103"/>
      <c r="O6042" s="103"/>
    </row>
    <row r="6043" spans="11:17">
      <c r="K6043" s="103"/>
      <c r="O6043" s="103"/>
    </row>
    <row r="6044" spans="11:17">
      <c r="K6044" s="103"/>
      <c r="O6044" s="103"/>
    </row>
    <row r="6045" spans="11:17">
      <c r="K6045" s="103"/>
      <c r="O6045" s="103"/>
    </row>
    <row r="6046" spans="11:17">
      <c r="K6046" s="103"/>
      <c r="O6046" s="103"/>
    </row>
    <row r="6047" spans="11:17">
      <c r="K6047" s="103"/>
      <c r="O6047" s="103"/>
    </row>
    <row r="6048" spans="11:17">
      <c r="K6048" s="103"/>
      <c r="O6048" s="103"/>
    </row>
    <row r="6049" spans="11:15">
      <c r="K6049" s="103"/>
      <c r="O6049" s="103"/>
    </row>
    <row r="6050" spans="11:15">
      <c r="K6050" s="103"/>
      <c r="O6050" s="103"/>
    </row>
    <row r="6051" spans="11:15">
      <c r="K6051" s="103"/>
      <c r="O6051" s="103"/>
    </row>
    <row r="6052" spans="11:15">
      <c r="K6052" s="103"/>
      <c r="O6052" s="103"/>
    </row>
    <row r="6053" spans="11:15">
      <c r="K6053" s="103"/>
      <c r="O6053" s="103"/>
    </row>
    <row r="6054" spans="11:15">
      <c r="K6054" s="103"/>
      <c r="O6054" s="103"/>
    </row>
    <row r="6055" spans="11:15">
      <c r="K6055" s="103"/>
      <c r="O6055" s="103"/>
    </row>
    <row r="6056" spans="11:15">
      <c r="K6056" s="103"/>
      <c r="O6056" s="103"/>
    </row>
    <row r="6057" spans="11:15">
      <c r="K6057" s="103"/>
      <c r="O6057" s="103"/>
    </row>
    <row r="6058" spans="11:15">
      <c r="K6058" s="103"/>
      <c r="O6058" s="103"/>
    </row>
    <row r="6059" spans="11:15">
      <c r="K6059" s="103"/>
      <c r="O6059" s="103"/>
    </row>
    <row r="6060" spans="11:15">
      <c r="K6060" s="103"/>
      <c r="O6060" s="103"/>
    </row>
    <row r="6061" spans="11:15">
      <c r="K6061" s="103"/>
      <c r="O6061" s="103"/>
    </row>
    <row r="6062" spans="11:15">
      <c r="K6062" s="103"/>
      <c r="O6062" s="103"/>
    </row>
    <row r="6063" spans="11:15">
      <c r="K6063" s="103"/>
      <c r="O6063" s="103"/>
    </row>
    <row r="6064" spans="11:15">
      <c r="K6064" s="103"/>
      <c r="O6064" s="103"/>
    </row>
    <row r="6065" spans="11:15">
      <c r="K6065" s="103"/>
      <c r="O6065" s="103"/>
    </row>
    <row r="6066" spans="11:15">
      <c r="K6066" s="103"/>
      <c r="O6066" s="103"/>
    </row>
    <row r="6067" spans="11:15">
      <c r="K6067" s="103"/>
      <c r="O6067" s="103"/>
    </row>
    <row r="6068" spans="11:15">
      <c r="K6068" s="103"/>
      <c r="O6068" s="103"/>
    </row>
    <row r="6069" spans="11:15">
      <c r="K6069" s="103"/>
      <c r="O6069" s="103"/>
    </row>
    <row r="6070" spans="11:15">
      <c r="K6070" s="103"/>
      <c r="O6070" s="103"/>
    </row>
    <row r="6071" spans="11:15">
      <c r="K6071" s="103"/>
      <c r="O6071" s="103"/>
    </row>
    <row r="6072" spans="11:15">
      <c r="K6072" s="103"/>
      <c r="O6072" s="103"/>
    </row>
    <row r="6073" spans="11:15">
      <c r="K6073" s="103"/>
      <c r="O6073" s="103"/>
    </row>
    <row r="6074" spans="11:15">
      <c r="K6074" s="103"/>
      <c r="O6074" s="103"/>
    </row>
    <row r="6075" spans="11:15">
      <c r="K6075" s="103"/>
      <c r="O6075" s="103"/>
    </row>
    <row r="6076" spans="11:15">
      <c r="K6076" s="103"/>
      <c r="O6076" s="103"/>
    </row>
    <row r="6077" spans="11:15">
      <c r="K6077" s="103"/>
      <c r="O6077" s="103"/>
    </row>
    <row r="6078" spans="11:15">
      <c r="K6078" s="103"/>
      <c r="O6078" s="103"/>
    </row>
    <row r="6079" spans="11:15">
      <c r="K6079" s="103"/>
      <c r="O6079" s="103"/>
    </row>
    <row r="6080" spans="11:15">
      <c r="K6080" s="103"/>
      <c r="O6080" s="103"/>
    </row>
    <row r="6081" spans="10:15">
      <c r="K6081" s="103"/>
      <c r="O6081" s="103"/>
    </row>
    <row r="6082" spans="10:15">
      <c r="K6082" s="103"/>
      <c r="O6082" s="103"/>
    </row>
    <row r="6083" spans="10:15">
      <c r="K6083" s="103"/>
      <c r="O6083" s="103"/>
    </row>
    <row r="6084" spans="10:15">
      <c r="K6084" s="103"/>
      <c r="O6084" s="103"/>
    </row>
    <row r="6085" spans="10:15">
      <c r="K6085" s="103"/>
      <c r="O6085" s="103"/>
    </row>
    <row r="6086" spans="10:15">
      <c r="J6086" s="103"/>
      <c r="O6086" s="103"/>
    </row>
    <row r="6087" spans="10:15">
      <c r="K6087" s="103"/>
      <c r="O6087" s="103"/>
    </row>
    <row r="6088" spans="10:15">
      <c r="J6088" s="103"/>
      <c r="O6088" s="103"/>
    </row>
    <row r="6089" spans="10:15">
      <c r="J6089" s="103"/>
      <c r="O6089" s="103"/>
    </row>
    <row r="6090" spans="10:15">
      <c r="J6090" s="103"/>
      <c r="O6090" s="103"/>
    </row>
    <row r="6091" spans="10:15">
      <c r="K6091" s="103"/>
      <c r="O6091" s="103"/>
    </row>
    <row r="6092" spans="10:15">
      <c r="K6092" s="103"/>
      <c r="O6092" s="103"/>
    </row>
    <row r="6093" spans="10:15">
      <c r="K6093" s="103"/>
      <c r="O6093" s="103"/>
    </row>
    <row r="6094" spans="10:15">
      <c r="J6094" s="103"/>
      <c r="O6094" s="103"/>
    </row>
    <row r="6095" spans="10:15">
      <c r="J6095" s="103"/>
      <c r="O6095" s="103"/>
    </row>
    <row r="6096" spans="10:15">
      <c r="J6096" s="103"/>
      <c r="O6096" s="103"/>
    </row>
    <row r="6097" spans="10:15">
      <c r="J6097" s="103"/>
      <c r="O6097" s="103"/>
    </row>
    <row r="6098" spans="10:15">
      <c r="J6098" s="103"/>
      <c r="O6098" s="103"/>
    </row>
    <row r="6099" spans="10:15">
      <c r="J6099" s="103"/>
      <c r="O6099" s="103"/>
    </row>
    <row r="6100" spans="10:15">
      <c r="J6100" s="103"/>
      <c r="O6100" s="103"/>
    </row>
    <row r="6101" spans="10:15">
      <c r="J6101" s="103"/>
      <c r="O6101" s="103"/>
    </row>
    <row r="6102" spans="10:15">
      <c r="J6102" s="103"/>
      <c r="O6102" s="103"/>
    </row>
    <row r="6103" spans="10:15">
      <c r="J6103" s="103"/>
      <c r="O6103" s="103"/>
    </row>
    <row r="6104" spans="10:15">
      <c r="J6104" s="103"/>
      <c r="O6104" s="103"/>
    </row>
    <row r="6105" spans="10:15">
      <c r="J6105" s="103"/>
      <c r="O6105" s="103"/>
    </row>
    <row r="6106" spans="10:15">
      <c r="K6106" s="103"/>
      <c r="O6106" s="103"/>
    </row>
    <row r="6107" spans="10:15">
      <c r="K6107" s="103"/>
      <c r="O6107" s="103"/>
    </row>
    <row r="6108" spans="10:15">
      <c r="N6108" s="103"/>
      <c r="O6108" s="103"/>
    </row>
    <row r="6109" spans="10:15">
      <c r="N6109" s="103"/>
      <c r="O6109" s="103"/>
    </row>
    <row r="6110" spans="10:15">
      <c r="N6110" s="103"/>
      <c r="O6110" s="103"/>
    </row>
    <row r="6111" spans="10:15">
      <c r="N6111" s="103"/>
      <c r="O6111" s="103"/>
    </row>
    <row r="6112" spans="10:15">
      <c r="N6112" s="103"/>
      <c r="O6112" s="103"/>
    </row>
    <row r="6113" spans="14:16">
      <c r="N6113" s="103"/>
      <c r="O6113" s="103"/>
    </row>
    <row r="6114" spans="14:16">
      <c r="N6114" s="103"/>
      <c r="O6114" s="103"/>
    </row>
    <row r="6115" spans="14:16">
      <c r="N6115" s="103"/>
      <c r="O6115" s="103"/>
    </row>
    <row r="6116" spans="14:16">
      <c r="N6116" s="103"/>
      <c r="O6116" s="103"/>
    </row>
    <row r="6117" spans="14:16">
      <c r="N6117" s="103"/>
      <c r="O6117" s="103"/>
    </row>
    <row r="6118" spans="14:16">
      <c r="N6118" s="103"/>
      <c r="O6118" s="103"/>
    </row>
    <row r="6119" spans="14:16">
      <c r="N6119" s="103"/>
      <c r="O6119" s="103"/>
    </row>
    <row r="6120" spans="14:16">
      <c r="N6120" s="103"/>
      <c r="O6120" s="103"/>
    </row>
    <row r="6121" spans="14:16">
      <c r="N6121" s="103"/>
      <c r="O6121" s="103"/>
    </row>
    <row r="6122" spans="14:16">
      <c r="N6122" s="103"/>
      <c r="O6122" s="103"/>
    </row>
    <row r="6123" spans="14:16">
      <c r="O6123" s="103"/>
      <c r="P6123" s="103"/>
    </row>
    <row r="6124" spans="14:16">
      <c r="O6124" s="103"/>
      <c r="P6124" s="103"/>
    </row>
    <row r="6125" spans="14:16">
      <c r="O6125" s="103"/>
      <c r="P6125" s="103"/>
    </row>
    <row r="6126" spans="14:16">
      <c r="O6126" s="103"/>
      <c r="P6126" s="103"/>
    </row>
    <row r="6127" spans="14:16">
      <c r="O6127" s="103"/>
      <c r="P6127" s="103"/>
    </row>
    <row r="6128" spans="14:16">
      <c r="O6128" s="103"/>
      <c r="P6128" s="103"/>
    </row>
    <row r="6129" spans="11:17">
      <c r="O6129" s="103"/>
      <c r="P6129" s="103"/>
    </row>
    <row r="6130" spans="11:17">
      <c r="O6130" s="103"/>
      <c r="P6130" s="103"/>
    </row>
    <row r="6131" spans="11:17">
      <c r="O6131" s="103"/>
      <c r="P6131" s="103"/>
    </row>
    <row r="6132" spans="11:17">
      <c r="O6132" s="103"/>
      <c r="Q6132" s="103"/>
    </row>
    <row r="6133" spans="11:17">
      <c r="O6133" s="103"/>
      <c r="Q6133" s="103"/>
    </row>
    <row r="6134" spans="11:17">
      <c r="O6134" s="103"/>
      <c r="Q6134" s="103"/>
    </row>
    <row r="6135" spans="11:17">
      <c r="O6135" s="103"/>
      <c r="Q6135" s="103"/>
    </row>
    <row r="6136" spans="11:17">
      <c r="O6136" s="103"/>
      <c r="P6136" s="103"/>
    </row>
    <row r="6137" spans="11:17">
      <c r="O6137" s="103"/>
      <c r="P6137" s="103"/>
    </row>
    <row r="6138" spans="11:17">
      <c r="O6138" s="103"/>
      <c r="Q6138" s="103"/>
    </row>
    <row r="6139" spans="11:17">
      <c r="O6139" s="103"/>
      <c r="P6139" s="103"/>
    </row>
    <row r="6140" spans="11:17">
      <c r="K6140" s="103"/>
      <c r="O6140" s="103"/>
    </row>
    <row r="6141" spans="11:17">
      <c r="K6141" s="103"/>
      <c r="O6141" s="103"/>
    </row>
    <row r="6142" spans="11:17">
      <c r="K6142" s="103"/>
      <c r="O6142" s="103"/>
    </row>
    <row r="6143" spans="11:17">
      <c r="K6143" s="103"/>
      <c r="O6143" s="103"/>
    </row>
    <row r="6144" spans="11:17">
      <c r="K6144" s="103"/>
      <c r="O6144" s="103"/>
    </row>
    <row r="6145" spans="10:15">
      <c r="K6145" s="103"/>
      <c r="O6145" s="103"/>
    </row>
    <row r="6146" spans="10:15">
      <c r="K6146" s="103"/>
      <c r="O6146" s="103"/>
    </row>
    <row r="6147" spans="10:15">
      <c r="K6147" s="103"/>
      <c r="O6147" s="103"/>
    </row>
    <row r="6148" spans="10:15">
      <c r="K6148" s="103"/>
      <c r="O6148" s="103"/>
    </row>
    <row r="6149" spans="10:15">
      <c r="K6149" s="103"/>
      <c r="O6149" s="103"/>
    </row>
    <row r="6150" spans="10:15">
      <c r="K6150" s="103"/>
      <c r="O6150" s="103"/>
    </row>
    <row r="6151" spans="10:15">
      <c r="K6151" s="103"/>
      <c r="O6151" s="103"/>
    </row>
    <row r="6152" spans="10:15">
      <c r="K6152" s="103"/>
      <c r="O6152" s="103"/>
    </row>
    <row r="6153" spans="10:15">
      <c r="K6153" s="103"/>
      <c r="O6153" s="103"/>
    </row>
    <row r="6154" spans="10:15">
      <c r="K6154" s="103"/>
      <c r="O6154" s="103"/>
    </row>
    <row r="6155" spans="10:15">
      <c r="J6155" s="103"/>
      <c r="O6155" s="103"/>
    </row>
    <row r="6156" spans="10:15">
      <c r="K6156" s="103"/>
      <c r="O6156" s="103"/>
    </row>
    <row r="6157" spans="10:15">
      <c r="K6157" s="103"/>
      <c r="O6157" s="103"/>
    </row>
    <row r="6158" spans="10:15">
      <c r="K6158" s="103"/>
      <c r="O6158" s="103"/>
    </row>
    <row r="6159" spans="10:15">
      <c r="K6159" s="103"/>
      <c r="O6159" s="103"/>
    </row>
    <row r="6160" spans="10:15">
      <c r="K6160" s="103"/>
      <c r="O6160" s="103"/>
    </row>
    <row r="6161" spans="11:15">
      <c r="K6161" s="103"/>
      <c r="O6161" s="103"/>
    </row>
    <row r="6162" spans="11:15">
      <c r="K6162" s="103"/>
      <c r="O6162" s="103"/>
    </row>
    <row r="6163" spans="11:15">
      <c r="K6163" s="103"/>
      <c r="O6163" s="103"/>
    </row>
    <row r="6164" spans="11:15">
      <c r="K6164" s="103"/>
      <c r="O6164" s="103"/>
    </row>
    <row r="6165" spans="11:15">
      <c r="K6165" s="103"/>
      <c r="O6165" s="103"/>
    </row>
    <row r="6166" spans="11:15">
      <c r="K6166" s="103"/>
      <c r="O6166" s="103"/>
    </row>
    <row r="6167" spans="11:15">
      <c r="K6167" s="103"/>
      <c r="O6167" s="103"/>
    </row>
    <row r="6168" spans="11:15">
      <c r="K6168" s="103"/>
      <c r="O6168" s="103"/>
    </row>
    <row r="6169" spans="11:15">
      <c r="K6169" s="103"/>
      <c r="O6169" s="103"/>
    </row>
    <row r="6170" spans="11:15">
      <c r="K6170" s="103"/>
      <c r="O6170" s="103"/>
    </row>
    <row r="6171" spans="11:15">
      <c r="K6171" s="103"/>
      <c r="O6171" s="103"/>
    </row>
    <row r="6172" spans="11:15">
      <c r="K6172" s="103"/>
      <c r="O6172" s="103"/>
    </row>
    <row r="6173" spans="11:15">
      <c r="K6173" s="103"/>
      <c r="O6173" s="103"/>
    </row>
    <row r="6174" spans="11:15">
      <c r="K6174" s="103"/>
      <c r="O6174" s="103"/>
    </row>
    <row r="6175" spans="11:15">
      <c r="K6175" s="103"/>
      <c r="O6175" s="103"/>
    </row>
    <row r="6176" spans="11:15">
      <c r="K6176" s="103"/>
      <c r="O6176" s="103"/>
    </row>
    <row r="6177" spans="11:15">
      <c r="K6177" s="103"/>
      <c r="O6177" s="103"/>
    </row>
    <row r="6178" spans="11:15">
      <c r="K6178" s="103"/>
      <c r="O6178" s="103"/>
    </row>
    <row r="6179" spans="11:15">
      <c r="K6179" s="103"/>
      <c r="O6179" s="103"/>
    </row>
    <row r="6180" spans="11:15">
      <c r="K6180" s="103"/>
      <c r="O6180" s="103"/>
    </row>
    <row r="6181" spans="11:15">
      <c r="K6181" s="103"/>
      <c r="O6181" s="103"/>
    </row>
    <row r="6182" spans="11:15">
      <c r="K6182" s="103"/>
      <c r="O6182" s="103"/>
    </row>
    <row r="6183" spans="11:15">
      <c r="K6183" s="103"/>
      <c r="O6183" s="103"/>
    </row>
    <row r="6184" spans="11:15">
      <c r="K6184" s="103"/>
      <c r="O6184" s="103"/>
    </row>
    <row r="6185" spans="11:15">
      <c r="K6185" s="103"/>
      <c r="O6185" s="103"/>
    </row>
    <row r="6186" spans="11:15">
      <c r="K6186" s="103"/>
      <c r="O6186" s="103"/>
    </row>
    <row r="6187" spans="11:15">
      <c r="K6187" s="103"/>
      <c r="O6187" s="103"/>
    </row>
    <row r="6188" spans="11:15">
      <c r="K6188" s="103"/>
      <c r="O6188" s="103"/>
    </row>
    <row r="6189" spans="11:15">
      <c r="K6189" s="103"/>
      <c r="O6189" s="103"/>
    </row>
    <row r="6190" spans="11:15">
      <c r="K6190" s="103"/>
      <c r="O6190" s="103"/>
    </row>
    <row r="6191" spans="11:15">
      <c r="K6191" s="103"/>
      <c r="O6191" s="103"/>
    </row>
    <row r="6192" spans="11:15">
      <c r="K6192" s="103"/>
      <c r="O6192" s="103"/>
    </row>
    <row r="6193" spans="10:15">
      <c r="K6193" s="103"/>
      <c r="O6193" s="103"/>
    </row>
    <row r="6194" spans="10:15">
      <c r="K6194" s="103"/>
      <c r="O6194" s="103"/>
    </row>
    <row r="6195" spans="10:15">
      <c r="K6195" s="103"/>
      <c r="O6195" s="103"/>
    </row>
    <row r="6196" spans="10:15">
      <c r="K6196" s="103"/>
      <c r="O6196" s="103"/>
    </row>
    <row r="6197" spans="10:15">
      <c r="K6197" s="103"/>
      <c r="O6197" s="103"/>
    </row>
    <row r="6198" spans="10:15">
      <c r="J6198" s="103"/>
      <c r="O6198" s="103"/>
    </row>
    <row r="6199" spans="10:15">
      <c r="J6199" s="103"/>
      <c r="O6199" s="103"/>
    </row>
    <row r="6200" spans="10:15">
      <c r="J6200" s="103"/>
      <c r="O6200" s="103"/>
    </row>
    <row r="6201" spans="10:15">
      <c r="K6201" s="103"/>
      <c r="O6201" s="103"/>
    </row>
    <row r="6202" spans="10:15">
      <c r="K6202" s="103"/>
      <c r="O6202" s="103"/>
    </row>
    <row r="6203" spans="10:15">
      <c r="K6203" s="103"/>
      <c r="O6203" s="103"/>
    </row>
    <row r="6204" spans="10:15">
      <c r="K6204" s="103"/>
      <c r="O6204" s="103"/>
    </row>
    <row r="6205" spans="10:15">
      <c r="J6205" s="103"/>
      <c r="O6205" s="103"/>
    </row>
    <row r="6206" spans="10:15">
      <c r="J6206" s="103"/>
      <c r="O6206" s="103"/>
    </row>
    <row r="6207" spans="10:15">
      <c r="J6207" s="103"/>
      <c r="O6207" s="103"/>
    </row>
    <row r="6208" spans="10:15">
      <c r="J6208" s="103"/>
      <c r="O6208" s="103"/>
    </row>
    <row r="6209" spans="10:17">
      <c r="J6209" s="103"/>
      <c r="O6209" s="103"/>
    </row>
    <row r="6210" spans="10:17">
      <c r="K6210" s="103"/>
      <c r="O6210" s="103"/>
    </row>
    <row r="6211" spans="10:17">
      <c r="K6211" s="103"/>
      <c r="O6211" s="103"/>
    </row>
    <row r="6212" spans="10:17">
      <c r="O6212" s="103"/>
      <c r="P6212" s="103"/>
    </row>
    <row r="6213" spans="10:17">
      <c r="O6213" s="103"/>
      <c r="P6213" s="103"/>
    </row>
    <row r="6214" spans="10:17">
      <c r="O6214" s="103"/>
      <c r="P6214" s="103"/>
    </row>
    <row r="6215" spans="10:17">
      <c r="O6215" s="103"/>
      <c r="P6215" s="103"/>
    </row>
    <row r="6216" spans="10:17">
      <c r="O6216" s="103"/>
      <c r="P6216" s="103"/>
    </row>
    <row r="6217" spans="10:17">
      <c r="O6217" s="103"/>
      <c r="Q6217" s="103"/>
    </row>
    <row r="6218" spans="10:17">
      <c r="O6218" s="103"/>
      <c r="Q6218" s="103"/>
    </row>
    <row r="6219" spans="10:17">
      <c r="O6219" s="103"/>
      <c r="Q6219" s="103"/>
    </row>
    <row r="6220" spans="10:17">
      <c r="O6220" s="103"/>
      <c r="Q6220" s="103"/>
    </row>
    <row r="6221" spans="10:17">
      <c r="O6221" s="103"/>
      <c r="Q6221" s="103"/>
    </row>
    <row r="6222" spans="10:17">
      <c r="O6222" s="103"/>
      <c r="P6222" s="103"/>
    </row>
    <row r="6223" spans="10:17">
      <c r="K6223" s="103"/>
      <c r="O6223" s="103"/>
    </row>
    <row r="6224" spans="10:17">
      <c r="K6224" s="103"/>
      <c r="O6224" s="103"/>
    </row>
    <row r="6225" spans="11:15">
      <c r="K6225" s="103"/>
      <c r="O6225" s="103"/>
    </row>
    <row r="6226" spans="11:15">
      <c r="K6226" s="103"/>
      <c r="O6226" s="103"/>
    </row>
    <row r="6227" spans="11:15">
      <c r="K6227" s="103"/>
      <c r="O6227" s="103"/>
    </row>
    <row r="6228" spans="11:15">
      <c r="K6228" s="103"/>
      <c r="O6228" s="103"/>
    </row>
    <row r="6229" spans="11:15">
      <c r="K6229" s="103"/>
      <c r="O6229" s="103"/>
    </row>
    <row r="6230" spans="11:15">
      <c r="K6230" s="103"/>
      <c r="O6230" s="103"/>
    </row>
    <row r="6231" spans="11:15">
      <c r="K6231" s="103"/>
      <c r="O6231" s="103"/>
    </row>
    <row r="6232" spans="11:15">
      <c r="K6232" s="103"/>
      <c r="O6232" s="103"/>
    </row>
    <row r="6233" spans="11:15">
      <c r="K6233" s="103"/>
      <c r="O6233" s="103"/>
    </row>
    <row r="6234" spans="11:15">
      <c r="K6234" s="103"/>
      <c r="O6234" s="103"/>
    </row>
    <row r="6235" spans="11:15">
      <c r="K6235" s="103"/>
      <c r="O6235" s="103"/>
    </row>
    <row r="6236" spans="11:15">
      <c r="K6236" s="103"/>
      <c r="O6236" s="103"/>
    </row>
    <row r="6237" spans="11:15">
      <c r="K6237" s="103"/>
      <c r="O6237" s="103"/>
    </row>
    <row r="6238" spans="11:15">
      <c r="K6238" s="103"/>
      <c r="O6238" s="103"/>
    </row>
    <row r="6239" spans="11:15">
      <c r="K6239" s="103"/>
      <c r="O6239" s="103"/>
    </row>
    <row r="6240" spans="11:15">
      <c r="K6240" s="103"/>
      <c r="O6240" s="103"/>
    </row>
    <row r="6241" spans="11:15">
      <c r="K6241" s="103"/>
      <c r="O6241" s="103"/>
    </row>
    <row r="6242" spans="11:15">
      <c r="K6242" s="103"/>
      <c r="O6242" s="103"/>
    </row>
    <row r="6243" spans="11:15">
      <c r="K6243" s="103"/>
      <c r="O6243" s="103"/>
    </row>
    <row r="6244" spans="11:15">
      <c r="K6244" s="103"/>
      <c r="O6244" s="103"/>
    </row>
    <row r="6245" spans="11:15">
      <c r="K6245" s="103"/>
      <c r="O6245" s="103"/>
    </row>
    <row r="6246" spans="11:15">
      <c r="K6246" s="103"/>
      <c r="O6246" s="103"/>
    </row>
    <row r="6247" spans="11:15">
      <c r="K6247" s="103"/>
      <c r="O6247" s="103"/>
    </row>
    <row r="6248" spans="11:15">
      <c r="K6248" s="103"/>
      <c r="O6248" s="103"/>
    </row>
    <row r="6249" spans="11:15">
      <c r="K6249" s="103"/>
      <c r="O6249" s="103"/>
    </row>
    <row r="6250" spans="11:15">
      <c r="K6250" s="103"/>
      <c r="O6250" s="103"/>
    </row>
    <row r="6251" spans="11:15">
      <c r="K6251" s="103"/>
      <c r="O6251" s="103"/>
    </row>
    <row r="6252" spans="11:15">
      <c r="K6252" s="103"/>
      <c r="O6252" s="103"/>
    </row>
    <row r="6253" spans="11:15">
      <c r="K6253" s="103"/>
      <c r="O6253" s="103"/>
    </row>
    <row r="6254" spans="11:15">
      <c r="K6254" s="103"/>
      <c r="O6254" s="103"/>
    </row>
    <row r="6255" spans="11:15">
      <c r="K6255" s="103"/>
      <c r="O6255" s="103"/>
    </row>
    <row r="6256" spans="11:15">
      <c r="K6256" s="103"/>
      <c r="O6256" s="103"/>
    </row>
    <row r="6257" spans="10:15">
      <c r="K6257" s="103"/>
      <c r="O6257" s="103"/>
    </row>
    <row r="6258" spans="10:15">
      <c r="K6258" s="103"/>
      <c r="O6258" s="103"/>
    </row>
    <row r="6259" spans="10:15">
      <c r="K6259" s="103"/>
      <c r="O6259" s="103"/>
    </row>
    <row r="6260" spans="10:15">
      <c r="K6260" s="103"/>
      <c r="O6260" s="103"/>
    </row>
    <row r="6261" spans="10:15">
      <c r="K6261" s="103"/>
      <c r="O6261" s="103"/>
    </row>
    <row r="6262" spans="10:15">
      <c r="K6262" s="103"/>
      <c r="O6262" s="103"/>
    </row>
    <row r="6263" spans="10:15">
      <c r="K6263" s="103"/>
      <c r="O6263" s="103"/>
    </row>
    <row r="6264" spans="10:15">
      <c r="K6264" s="103"/>
      <c r="O6264" s="103"/>
    </row>
    <row r="6265" spans="10:15">
      <c r="K6265" s="103"/>
      <c r="O6265" s="103"/>
    </row>
    <row r="6266" spans="10:15">
      <c r="K6266" s="103"/>
      <c r="O6266" s="103"/>
    </row>
    <row r="6267" spans="10:15">
      <c r="K6267" s="103"/>
      <c r="O6267" s="103"/>
    </row>
    <row r="6268" spans="10:15">
      <c r="K6268" s="103"/>
      <c r="O6268" s="103"/>
    </row>
    <row r="6269" spans="10:15">
      <c r="J6269" s="103"/>
      <c r="O6269" s="103"/>
    </row>
    <row r="6270" spans="10:15">
      <c r="J6270" s="103"/>
      <c r="O6270" s="103"/>
    </row>
    <row r="6271" spans="10:15">
      <c r="J6271" s="103"/>
      <c r="O6271" s="103"/>
    </row>
    <row r="6272" spans="10:15">
      <c r="K6272" s="103"/>
      <c r="O6272" s="103"/>
    </row>
    <row r="6273" spans="10:16">
      <c r="J6273" s="103"/>
      <c r="O6273" s="103"/>
    </row>
    <row r="6274" spans="10:16">
      <c r="J6274" s="103"/>
      <c r="O6274" s="103"/>
    </row>
    <row r="6275" spans="10:16">
      <c r="J6275" s="103"/>
      <c r="O6275" s="103"/>
    </row>
    <row r="6276" spans="10:16">
      <c r="J6276" s="103"/>
      <c r="O6276" s="103"/>
    </row>
    <row r="6277" spans="10:16">
      <c r="J6277" s="103"/>
      <c r="O6277" s="103"/>
    </row>
    <row r="6278" spans="10:16">
      <c r="K6278" s="103"/>
      <c r="O6278" s="103"/>
    </row>
    <row r="6279" spans="10:16">
      <c r="K6279" s="103"/>
      <c r="O6279" s="103"/>
    </row>
    <row r="6280" spans="10:16">
      <c r="J6280" s="103"/>
      <c r="O6280" s="103"/>
    </row>
    <row r="6281" spans="10:16">
      <c r="J6281" s="103"/>
      <c r="O6281" s="103"/>
    </row>
    <row r="6282" spans="10:16">
      <c r="J6282" s="103"/>
      <c r="O6282" s="103"/>
    </row>
    <row r="6283" spans="10:16">
      <c r="J6283" s="103"/>
      <c r="M6283" s="103"/>
      <c r="O6283" s="103"/>
    </row>
    <row r="6284" spans="10:16">
      <c r="K6284" s="103"/>
      <c r="O6284" s="103"/>
    </row>
    <row r="6285" spans="10:16">
      <c r="K6285" s="103"/>
      <c r="O6285" s="103"/>
    </row>
    <row r="6286" spans="10:16">
      <c r="O6286" s="103"/>
      <c r="P6286" s="103"/>
    </row>
    <row r="6287" spans="10:16">
      <c r="O6287" s="103"/>
      <c r="P6287" s="103"/>
    </row>
    <row r="6288" spans="10:16">
      <c r="K6288" s="103"/>
      <c r="O6288" s="103"/>
    </row>
    <row r="6289" spans="11:15">
      <c r="K6289" s="103"/>
      <c r="O6289" s="103"/>
    </row>
    <row r="6290" spans="11:15">
      <c r="K6290" s="103"/>
      <c r="O6290" s="103"/>
    </row>
    <row r="6291" spans="11:15">
      <c r="K6291" s="103"/>
      <c r="O6291" s="103"/>
    </row>
    <row r="6292" spans="11:15">
      <c r="K6292" s="103"/>
      <c r="O6292" s="103"/>
    </row>
    <row r="6293" spans="11:15">
      <c r="K6293" s="103"/>
      <c r="O6293" s="103"/>
    </row>
    <row r="6294" spans="11:15">
      <c r="K6294" s="103"/>
      <c r="O6294" s="103"/>
    </row>
    <row r="6295" spans="11:15">
      <c r="K6295" s="103"/>
      <c r="O6295" s="103"/>
    </row>
    <row r="6296" spans="11:15">
      <c r="K6296" s="103"/>
      <c r="O6296" s="103"/>
    </row>
    <row r="6297" spans="11:15">
      <c r="K6297" s="103"/>
      <c r="O6297" s="103"/>
    </row>
    <row r="6298" spans="11:15">
      <c r="K6298" s="103"/>
      <c r="O6298" s="103"/>
    </row>
    <row r="6299" spans="11:15">
      <c r="K6299" s="103"/>
      <c r="O6299" s="103"/>
    </row>
    <row r="6300" spans="11:15">
      <c r="K6300" s="103"/>
      <c r="O6300" s="103"/>
    </row>
    <row r="6301" spans="11:15">
      <c r="K6301" s="103"/>
      <c r="O6301" s="103"/>
    </row>
    <row r="6302" spans="11:15">
      <c r="K6302" s="103"/>
      <c r="O6302" s="103"/>
    </row>
    <row r="6303" spans="11:15">
      <c r="K6303" s="103"/>
      <c r="O6303" s="103"/>
    </row>
    <row r="6304" spans="11:15">
      <c r="K6304" s="103"/>
      <c r="O6304" s="103"/>
    </row>
    <row r="6305" spans="11:15">
      <c r="K6305" s="103"/>
      <c r="O6305" s="103"/>
    </row>
    <row r="6306" spans="11:15">
      <c r="K6306" s="103"/>
      <c r="O6306" s="103"/>
    </row>
    <row r="6307" spans="11:15">
      <c r="K6307" s="103"/>
      <c r="O6307" s="103"/>
    </row>
    <row r="6308" spans="11:15">
      <c r="K6308" s="103"/>
      <c r="O6308" s="103"/>
    </row>
    <row r="6309" spans="11:15">
      <c r="K6309" s="103"/>
      <c r="O6309" s="103"/>
    </row>
    <row r="6310" spans="11:15">
      <c r="K6310" s="103"/>
      <c r="O6310" s="103"/>
    </row>
    <row r="6311" spans="11:15">
      <c r="K6311" s="103"/>
      <c r="O6311" s="103"/>
    </row>
    <row r="6312" spans="11:15">
      <c r="K6312" s="103"/>
      <c r="O6312" s="103"/>
    </row>
    <row r="6313" spans="11:15">
      <c r="K6313" s="103"/>
      <c r="O6313" s="103"/>
    </row>
    <row r="6314" spans="11:15">
      <c r="K6314" s="103"/>
      <c r="O6314" s="103"/>
    </row>
    <row r="6315" spans="11:15">
      <c r="K6315" s="103"/>
      <c r="O6315" s="103"/>
    </row>
    <row r="6316" spans="11:15">
      <c r="K6316" s="103"/>
      <c r="O6316" s="103"/>
    </row>
    <row r="6317" spans="11:15">
      <c r="K6317" s="103"/>
      <c r="O6317" s="103"/>
    </row>
    <row r="6318" spans="11:15">
      <c r="K6318" s="103"/>
      <c r="O6318" s="103"/>
    </row>
    <row r="6319" spans="11:15">
      <c r="K6319" s="103"/>
      <c r="O6319" s="103"/>
    </row>
    <row r="6320" spans="11:15">
      <c r="K6320" s="103"/>
      <c r="O6320" s="103"/>
    </row>
    <row r="6321" spans="10:15">
      <c r="K6321" s="103"/>
      <c r="O6321" s="103"/>
    </row>
    <row r="6322" spans="10:15">
      <c r="K6322" s="103"/>
      <c r="O6322" s="103"/>
    </row>
    <row r="6323" spans="10:15">
      <c r="K6323" s="103"/>
      <c r="O6323" s="103"/>
    </row>
    <row r="6324" spans="10:15">
      <c r="K6324" s="103"/>
      <c r="O6324" s="103"/>
    </row>
    <row r="6325" spans="10:15">
      <c r="K6325" s="103"/>
      <c r="O6325" s="103"/>
    </row>
    <row r="6326" spans="10:15">
      <c r="K6326" s="103"/>
      <c r="O6326" s="103"/>
    </row>
    <row r="6327" spans="10:15">
      <c r="K6327" s="103"/>
      <c r="O6327" s="103"/>
    </row>
    <row r="6328" spans="10:15">
      <c r="K6328" s="103"/>
      <c r="O6328" s="103"/>
    </row>
    <row r="6329" spans="10:15">
      <c r="J6329" s="103"/>
      <c r="O6329" s="103"/>
    </row>
    <row r="6330" spans="10:15">
      <c r="J6330" s="103"/>
      <c r="O6330" s="103"/>
    </row>
    <row r="6331" spans="10:15">
      <c r="J6331" s="103"/>
      <c r="O6331" s="103"/>
    </row>
    <row r="6332" spans="10:15">
      <c r="J6332" s="103"/>
      <c r="O6332" s="103"/>
    </row>
    <row r="6333" spans="10:15">
      <c r="K6333" s="103"/>
      <c r="O6333" s="103"/>
    </row>
    <row r="6334" spans="10:15">
      <c r="J6334" s="103"/>
      <c r="O6334" s="103"/>
    </row>
    <row r="6335" spans="10:15">
      <c r="J6335" s="103"/>
      <c r="O6335" s="103"/>
    </row>
    <row r="6336" spans="10:15">
      <c r="J6336" s="103"/>
      <c r="M6336" s="103"/>
      <c r="O6336" s="103"/>
    </row>
    <row r="6337" spans="10:17">
      <c r="K6337" s="103"/>
      <c r="O6337" s="103"/>
    </row>
    <row r="6338" spans="10:17">
      <c r="J6338" s="103"/>
      <c r="O6338" s="103"/>
    </row>
    <row r="6339" spans="10:17">
      <c r="J6339" s="103"/>
      <c r="O6339" s="103"/>
    </row>
    <row r="6340" spans="10:17">
      <c r="J6340" s="103"/>
      <c r="O6340" s="103"/>
    </row>
    <row r="6341" spans="10:17">
      <c r="K6341" s="103"/>
      <c r="O6341" s="103"/>
    </row>
    <row r="6342" spans="10:17">
      <c r="K6342" s="103"/>
      <c r="O6342" s="103"/>
    </row>
    <row r="6343" spans="10:17">
      <c r="J6343" s="103"/>
      <c r="O6343" s="103"/>
    </row>
    <row r="6344" spans="10:17">
      <c r="J6344" s="103"/>
      <c r="O6344" s="103"/>
    </row>
    <row r="6345" spans="10:17">
      <c r="O6345" s="103"/>
      <c r="P6345" s="103"/>
    </row>
    <row r="6346" spans="10:17">
      <c r="O6346" s="103"/>
      <c r="P6346" s="103"/>
    </row>
    <row r="6347" spans="10:17">
      <c r="O6347" s="103"/>
      <c r="P6347" s="103"/>
    </row>
    <row r="6348" spans="10:17">
      <c r="O6348" s="103"/>
      <c r="Q6348" s="103"/>
    </row>
    <row r="6349" spans="10:17">
      <c r="O6349" s="103"/>
      <c r="Q6349" s="103"/>
    </row>
    <row r="6350" spans="10:17">
      <c r="O6350" s="103"/>
      <c r="Q6350" s="103"/>
    </row>
    <row r="6351" spans="10:17">
      <c r="O6351" s="103"/>
      <c r="Q6351" s="103"/>
    </row>
    <row r="6352" spans="10:17">
      <c r="O6352" s="103"/>
      <c r="P6352" s="103"/>
    </row>
    <row r="6353" spans="11:17">
      <c r="K6353" s="103"/>
      <c r="O6353" s="103"/>
    </row>
    <row r="6354" spans="11:17">
      <c r="K6354" s="103"/>
      <c r="O6354" s="103"/>
    </row>
    <row r="6355" spans="11:17">
      <c r="O6355" s="103"/>
      <c r="P6355" s="103"/>
    </row>
    <row r="6356" spans="11:17">
      <c r="O6356" s="103"/>
      <c r="P6356" s="103"/>
    </row>
    <row r="6357" spans="11:17">
      <c r="O6357" s="103"/>
      <c r="P6357" s="103"/>
    </row>
    <row r="6358" spans="11:17">
      <c r="O6358" s="103"/>
      <c r="P6358" s="103"/>
    </row>
    <row r="6359" spans="11:17">
      <c r="O6359" s="103"/>
      <c r="P6359" s="103"/>
    </row>
    <row r="6360" spans="11:17">
      <c r="O6360" s="103"/>
      <c r="P6360" s="103"/>
    </row>
    <row r="6361" spans="11:17">
      <c r="O6361" s="103"/>
      <c r="Q6361" s="103"/>
    </row>
    <row r="6362" spans="11:17">
      <c r="O6362" s="103"/>
      <c r="Q6362" s="103"/>
    </row>
    <row r="6363" spans="11:17">
      <c r="O6363" s="103"/>
      <c r="Q6363" s="103"/>
    </row>
    <row r="6364" spans="11:17">
      <c r="O6364" s="103"/>
      <c r="P6364" s="103"/>
    </row>
    <row r="6365" spans="11:17">
      <c r="O6365" s="103"/>
      <c r="P6365" s="103"/>
    </row>
    <row r="6366" spans="11:17">
      <c r="K6366" s="103"/>
      <c r="O6366" s="103"/>
    </row>
    <row r="6367" spans="11:17">
      <c r="K6367" s="103"/>
      <c r="O6367" s="103"/>
    </row>
    <row r="6368" spans="11:17">
      <c r="K6368" s="103"/>
      <c r="O6368" s="103"/>
    </row>
    <row r="6369" spans="11:15">
      <c r="K6369" s="103"/>
      <c r="O6369" s="103"/>
    </row>
    <row r="6370" spans="11:15">
      <c r="K6370" s="103"/>
      <c r="O6370" s="103"/>
    </row>
    <row r="6371" spans="11:15">
      <c r="K6371" s="103"/>
      <c r="O6371" s="103"/>
    </row>
    <row r="6372" spans="11:15">
      <c r="K6372" s="103"/>
      <c r="O6372" s="103"/>
    </row>
    <row r="6373" spans="11:15">
      <c r="K6373" s="103"/>
      <c r="O6373" s="103"/>
    </row>
    <row r="6374" spans="11:15">
      <c r="K6374" s="103"/>
      <c r="O6374" s="103"/>
    </row>
    <row r="6375" spans="11:15">
      <c r="K6375" s="103"/>
      <c r="O6375" s="103"/>
    </row>
    <row r="6376" spans="11:15">
      <c r="K6376" s="103"/>
      <c r="O6376" s="103"/>
    </row>
    <row r="6377" spans="11:15">
      <c r="K6377" s="103"/>
      <c r="O6377" s="103"/>
    </row>
    <row r="6378" spans="11:15">
      <c r="K6378" s="103"/>
      <c r="O6378" s="103"/>
    </row>
    <row r="6379" spans="11:15">
      <c r="K6379" s="103"/>
      <c r="O6379" s="103"/>
    </row>
    <row r="6380" spans="11:15">
      <c r="K6380" s="103"/>
      <c r="O6380" s="103"/>
    </row>
    <row r="6381" spans="11:15">
      <c r="K6381" s="103"/>
      <c r="O6381" s="103"/>
    </row>
    <row r="6382" spans="11:15">
      <c r="K6382" s="103"/>
      <c r="O6382" s="103"/>
    </row>
    <row r="6383" spans="11:15">
      <c r="K6383" s="103"/>
      <c r="O6383" s="103"/>
    </row>
    <row r="6384" spans="11:15">
      <c r="K6384" s="103"/>
      <c r="O6384" s="103"/>
    </row>
    <row r="6385" spans="11:15">
      <c r="K6385" s="103"/>
      <c r="O6385" s="103"/>
    </row>
    <row r="6386" spans="11:15">
      <c r="K6386" s="103"/>
      <c r="O6386" s="103"/>
    </row>
    <row r="6387" spans="11:15">
      <c r="K6387" s="103"/>
      <c r="O6387" s="103"/>
    </row>
    <row r="6388" spans="11:15">
      <c r="K6388" s="103"/>
      <c r="O6388" s="103"/>
    </row>
    <row r="6389" spans="11:15">
      <c r="K6389" s="103"/>
      <c r="O6389" s="103"/>
    </row>
    <row r="6390" spans="11:15">
      <c r="K6390" s="103"/>
      <c r="O6390" s="103"/>
    </row>
    <row r="6391" spans="11:15">
      <c r="K6391" s="103"/>
      <c r="O6391" s="103"/>
    </row>
    <row r="6392" spans="11:15">
      <c r="K6392" s="103"/>
      <c r="O6392" s="103"/>
    </row>
    <row r="6393" spans="11:15">
      <c r="K6393" s="103"/>
      <c r="O6393" s="103"/>
    </row>
    <row r="6394" spans="11:15">
      <c r="K6394" s="103"/>
      <c r="O6394" s="103"/>
    </row>
    <row r="6395" spans="11:15">
      <c r="K6395" s="103"/>
      <c r="O6395" s="103"/>
    </row>
    <row r="6396" spans="11:15">
      <c r="K6396" s="103"/>
      <c r="O6396" s="103"/>
    </row>
    <row r="6397" spans="11:15">
      <c r="K6397" s="103"/>
      <c r="O6397" s="103"/>
    </row>
    <row r="6398" spans="11:15">
      <c r="K6398" s="103"/>
      <c r="O6398" s="103"/>
    </row>
    <row r="6399" spans="11:15">
      <c r="K6399" s="103"/>
      <c r="O6399" s="103"/>
    </row>
    <row r="6400" spans="11:15">
      <c r="K6400" s="103"/>
      <c r="O6400" s="103"/>
    </row>
    <row r="6401" spans="10:15">
      <c r="K6401" s="103"/>
      <c r="O6401" s="103"/>
    </row>
    <row r="6402" spans="10:15">
      <c r="K6402" s="103"/>
      <c r="O6402" s="103"/>
    </row>
    <row r="6403" spans="10:15">
      <c r="K6403" s="103"/>
      <c r="O6403" s="103"/>
    </row>
    <row r="6404" spans="10:15">
      <c r="K6404" s="103"/>
      <c r="O6404" s="103"/>
    </row>
    <row r="6405" spans="10:15">
      <c r="K6405" s="103"/>
      <c r="O6405" s="103"/>
    </row>
    <row r="6406" spans="10:15">
      <c r="K6406" s="103"/>
      <c r="O6406" s="103"/>
    </row>
    <row r="6407" spans="10:15">
      <c r="K6407" s="103"/>
      <c r="O6407" s="103"/>
    </row>
    <row r="6408" spans="10:15">
      <c r="K6408" s="103"/>
      <c r="O6408" s="103"/>
    </row>
    <row r="6409" spans="10:15">
      <c r="K6409" s="103"/>
      <c r="O6409" s="103"/>
    </row>
    <row r="6410" spans="10:15">
      <c r="K6410" s="103"/>
      <c r="O6410" s="103"/>
    </row>
    <row r="6411" spans="10:15">
      <c r="K6411" s="103"/>
      <c r="O6411" s="103"/>
    </row>
    <row r="6412" spans="10:15">
      <c r="K6412" s="103"/>
      <c r="O6412" s="103"/>
    </row>
    <row r="6413" spans="10:15">
      <c r="K6413" s="103"/>
      <c r="O6413" s="103"/>
    </row>
    <row r="6414" spans="10:15">
      <c r="K6414" s="103"/>
      <c r="O6414" s="103"/>
    </row>
    <row r="6415" spans="10:15">
      <c r="K6415" s="103"/>
      <c r="O6415" s="103"/>
    </row>
    <row r="6416" spans="10:15">
      <c r="J6416" s="103"/>
      <c r="M6416" s="103"/>
      <c r="O6416" s="103"/>
    </row>
    <row r="6417" spans="10:15">
      <c r="J6417" s="103"/>
      <c r="O6417" s="103"/>
    </row>
    <row r="6418" spans="10:15">
      <c r="J6418" s="103"/>
      <c r="O6418" s="103"/>
    </row>
    <row r="6419" spans="10:15">
      <c r="J6419" s="103"/>
      <c r="O6419" s="103"/>
    </row>
    <row r="6420" spans="10:15">
      <c r="J6420" s="103"/>
      <c r="O6420" s="103"/>
    </row>
    <row r="6421" spans="10:15">
      <c r="J6421" s="103"/>
      <c r="O6421" s="103"/>
    </row>
    <row r="6422" spans="10:15">
      <c r="J6422" s="103"/>
      <c r="O6422" s="103"/>
    </row>
    <row r="6423" spans="10:15">
      <c r="J6423" s="103"/>
      <c r="O6423" s="103"/>
    </row>
    <row r="6424" spans="10:15">
      <c r="J6424" s="103"/>
      <c r="O6424" s="103"/>
    </row>
    <row r="6425" spans="10:15">
      <c r="J6425" s="103"/>
      <c r="O6425" s="103"/>
    </row>
    <row r="6426" spans="10:15">
      <c r="J6426" s="103"/>
      <c r="O6426" s="103"/>
    </row>
    <row r="6427" spans="10:15">
      <c r="J6427" s="103"/>
      <c r="O6427" s="103"/>
    </row>
    <row r="6428" spans="10:15">
      <c r="K6428" s="103"/>
      <c r="O6428" s="103"/>
    </row>
    <row r="6429" spans="10:15">
      <c r="K6429" s="103"/>
      <c r="O6429" s="103"/>
    </row>
    <row r="6430" spans="10:15">
      <c r="K6430" s="103"/>
      <c r="O6430" s="103"/>
    </row>
    <row r="6431" spans="10:15">
      <c r="K6431" s="103"/>
      <c r="O6431" s="103"/>
    </row>
    <row r="6432" spans="10:15">
      <c r="K6432" s="103"/>
      <c r="O6432" s="103"/>
    </row>
    <row r="6433" spans="11:18">
      <c r="K6433" s="103"/>
      <c r="O6433" s="103"/>
    </row>
    <row r="6434" spans="11:18">
      <c r="K6434" s="103"/>
      <c r="O6434" s="103"/>
    </row>
    <row r="6435" spans="11:18">
      <c r="O6435" s="103"/>
      <c r="R6435" s="103"/>
    </row>
    <row r="6436" spans="11:18">
      <c r="O6436" s="103"/>
      <c r="R6436" s="103"/>
    </row>
    <row r="6437" spans="11:18">
      <c r="O6437" s="103"/>
      <c r="R6437" s="103"/>
    </row>
    <row r="6438" spans="11:18">
      <c r="O6438" s="103"/>
      <c r="R6438" s="103"/>
    </row>
    <row r="6439" spans="11:18">
      <c r="O6439" s="103"/>
      <c r="P6439" s="103"/>
    </row>
    <row r="6440" spans="11:18">
      <c r="O6440" s="103"/>
      <c r="P6440" s="103"/>
    </row>
    <row r="6441" spans="11:18">
      <c r="O6441" s="103"/>
      <c r="P6441" s="103"/>
    </row>
    <row r="6442" spans="11:18">
      <c r="O6442" s="103"/>
      <c r="P6442" s="103"/>
    </row>
    <row r="6443" spans="11:18">
      <c r="O6443" s="103"/>
      <c r="P6443" s="103"/>
    </row>
    <row r="6444" spans="11:18">
      <c r="O6444" s="103"/>
      <c r="Q6444" s="103"/>
    </row>
    <row r="6445" spans="11:18">
      <c r="O6445" s="103"/>
      <c r="Q6445" s="103"/>
    </row>
    <row r="6446" spans="11:18">
      <c r="O6446" s="103"/>
      <c r="Q6446" s="103"/>
    </row>
    <row r="6447" spans="11:18">
      <c r="O6447" s="103"/>
      <c r="P6447" s="103"/>
    </row>
    <row r="6448" spans="11:18">
      <c r="O6448" s="103"/>
      <c r="P6448" s="103"/>
    </row>
    <row r="6449" spans="15:16">
      <c r="O6449" s="103"/>
      <c r="P6449" s="103"/>
    </row>
    <row r="6450" spans="15:16">
      <c r="O6450" s="103"/>
      <c r="P6450" s="103"/>
    </row>
    <row r="6451" spans="15:16">
      <c r="O6451" s="103"/>
      <c r="P6451" s="103"/>
    </row>
    <row r="6452" spans="15:16">
      <c r="O6452" s="103"/>
      <c r="P6452" s="103"/>
    </row>
    <row r="6453" spans="15:16">
      <c r="O6453" s="103"/>
      <c r="P6453" s="103"/>
    </row>
    <row r="6454" spans="15:16">
      <c r="O6454" s="103"/>
      <c r="P6454" s="103"/>
    </row>
    <row r="6455" spans="15:16">
      <c r="O6455" s="103"/>
      <c r="P6455" s="103"/>
    </row>
    <row r="6456" spans="15:16">
      <c r="O6456" s="103"/>
      <c r="P6456" s="103"/>
    </row>
    <row r="6457" spans="15:16">
      <c r="O6457" s="103"/>
      <c r="P6457" s="103"/>
    </row>
    <row r="6458" spans="15:16">
      <c r="O6458" s="103"/>
      <c r="P6458" s="103"/>
    </row>
    <row r="6459" spans="15:16">
      <c r="O6459" s="103"/>
      <c r="P6459" s="103"/>
    </row>
    <row r="6460" spans="15:16">
      <c r="O6460" s="103"/>
      <c r="P6460" s="103"/>
    </row>
    <row r="6461" spans="15:16">
      <c r="O6461" s="103"/>
      <c r="P6461" s="103"/>
    </row>
    <row r="6462" spans="15:16">
      <c r="O6462" s="103"/>
      <c r="P6462" s="103"/>
    </row>
    <row r="6463" spans="15:16">
      <c r="O6463" s="103"/>
      <c r="P6463" s="103"/>
    </row>
    <row r="6464" spans="15:16">
      <c r="O6464" s="103"/>
      <c r="P6464" s="103"/>
    </row>
    <row r="6465" spans="15:16">
      <c r="O6465" s="103"/>
      <c r="P6465" s="103"/>
    </row>
    <row r="6466" spans="15:16">
      <c r="O6466" s="103"/>
      <c r="P6466" s="103"/>
    </row>
    <row r="6467" spans="15:16">
      <c r="O6467" s="103"/>
      <c r="P6467" s="103"/>
    </row>
    <row r="6468" spans="15:16">
      <c r="O6468" s="103"/>
      <c r="P6468" s="103"/>
    </row>
    <row r="6469" spans="15:16">
      <c r="O6469" s="103"/>
      <c r="P6469" s="103"/>
    </row>
    <row r="6470" spans="15:16">
      <c r="O6470" s="103"/>
      <c r="P6470" s="103"/>
    </row>
    <row r="6471" spans="15:16">
      <c r="O6471" s="103"/>
      <c r="P6471" s="103"/>
    </row>
    <row r="6472" spans="15:16">
      <c r="O6472" s="103"/>
      <c r="P6472" s="103"/>
    </row>
    <row r="6473" spans="15:16">
      <c r="O6473" s="103"/>
      <c r="P6473" s="103"/>
    </row>
    <row r="6474" spans="15:16">
      <c r="O6474" s="103"/>
      <c r="P6474" s="103"/>
    </row>
    <row r="6475" spans="15:16">
      <c r="O6475" s="103"/>
      <c r="P6475" s="103"/>
    </row>
    <row r="6476" spans="15:16">
      <c r="O6476" s="103"/>
      <c r="P6476" s="103"/>
    </row>
    <row r="6477" spans="15:16">
      <c r="O6477" s="103"/>
      <c r="P6477" s="103"/>
    </row>
    <row r="6478" spans="15:16">
      <c r="O6478" s="103"/>
      <c r="P6478" s="103"/>
    </row>
    <row r="6479" spans="15:16">
      <c r="O6479" s="103"/>
      <c r="P6479" s="103"/>
    </row>
    <row r="6480" spans="15:16">
      <c r="O6480" s="103"/>
      <c r="P6480" s="103"/>
    </row>
    <row r="6481" spans="10:16">
      <c r="O6481" s="103"/>
      <c r="P6481" s="103"/>
    </row>
    <row r="6482" spans="10:16">
      <c r="O6482" s="103"/>
      <c r="P6482" s="103"/>
    </row>
    <row r="6483" spans="10:16">
      <c r="O6483" s="103"/>
      <c r="P6483" s="103"/>
    </row>
    <row r="6484" spans="10:16">
      <c r="O6484" s="103"/>
      <c r="P6484" s="103"/>
    </row>
    <row r="6485" spans="10:16">
      <c r="O6485" s="103"/>
      <c r="P6485" s="103"/>
    </row>
    <row r="6486" spans="10:16">
      <c r="O6486" s="103"/>
      <c r="P6486" s="103"/>
    </row>
    <row r="6487" spans="10:16">
      <c r="O6487" s="103"/>
      <c r="P6487" s="103"/>
    </row>
    <row r="6488" spans="10:16">
      <c r="J6488" s="103"/>
      <c r="O6488" s="103"/>
    </row>
    <row r="6489" spans="10:16">
      <c r="O6489" s="103"/>
      <c r="P6489" s="103"/>
    </row>
    <row r="6490" spans="10:16">
      <c r="O6490" s="103"/>
      <c r="P6490" s="103"/>
    </row>
    <row r="6491" spans="10:16">
      <c r="O6491" s="103"/>
      <c r="P6491" s="103"/>
    </row>
    <row r="6492" spans="10:16">
      <c r="O6492" s="103"/>
      <c r="P6492" s="103"/>
    </row>
    <row r="6493" spans="10:16">
      <c r="O6493" s="103"/>
      <c r="P6493" s="103"/>
    </row>
    <row r="6494" spans="10:16">
      <c r="O6494" s="103"/>
      <c r="P6494" s="103"/>
    </row>
    <row r="6495" spans="10:16">
      <c r="O6495" s="103"/>
      <c r="P6495" s="103"/>
    </row>
    <row r="6496" spans="10:16">
      <c r="O6496" s="103"/>
      <c r="P6496" s="103"/>
    </row>
    <row r="6497" spans="11:17">
      <c r="O6497" s="103"/>
      <c r="Q6497" s="103"/>
    </row>
    <row r="6498" spans="11:17">
      <c r="O6498" s="103"/>
      <c r="Q6498" s="103"/>
    </row>
    <row r="6499" spans="11:17">
      <c r="O6499" s="103"/>
      <c r="Q6499" s="103"/>
    </row>
    <row r="6500" spans="11:17">
      <c r="O6500" s="103"/>
      <c r="Q6500" s="103"/>
    </row>
    <row r="6501" spans="11:17">
      <c r="K6501" s="103"/>
      <c r="O6501" s="103"/>
    </row>
    <row r="6502" spans="11:17">
      <c r="K6502" s="103"/>
      <c r="O6502" s="103"/>
    </row>
    <row r="6503" spans="11:17">
      <c r="K6503" s="103"/>
      <c r="O6503" s="103"/>
    </row>
    <row r="6504" spans="11:17">
      <c r="K6504" s="103"/>
      <c r="O6504" s="103"/>
    </row>
    <row r="6505" spans="11:17">
      <c r="K6505" s="103"/>
      <c r="O6505" s="103"/>
    </row>
    <row r="6506" spans="11:17">
      <c r="K6506" s="103"/>
      <c r="O6506" s="103"/>
    </row>
    <row r="6507" spans="11:17">
      <c r="K6507" s="103"/>
      <c r="O6507" s="103"/>
    </row>
    <row r="6508" spans="11:17">
      <c r="K6508" s="103"/>
      <c r="O6508" s="103"/>
    </row>
    <row r="6509" spans="11:17">
      <c r="K6509" s="103"/>
      <c r="O6509" s="103"/>
    </row>
    <row r="6510" spans="11:17">
      <c r="K6510" s="103"/>
      <c r="O6510" s="103"/>
    </row>
    <row r="6511" spans="11:17">
      <c r="K6511" s="103"/>
      <c r="O6511" s="103"/>
    </row>
    <row r="6512" spans="11:17">
      <c r="K6512" s="103"/>
      <c r="O6512" s="103"/>
    </row>
    <row r="6513" spans="11:15">
      <c r="K6513" s="103"/>
      <c r="O6513" s="103"/>
    </row>
    <row r="6514" spans="11:15">
      <c r="K6514" s="103"/>
      <c r="O6514" s="103"/>
    </row>
    <row r="6515" spans="11:15">
      <c r="K6515" s="103"/>
      <c r="O6515" s="103"/>
    </row>
    <row r="6516" spans="11:15">
      <c r="K6516" s="103"/>
      <c r="O6516" s="103"/>
    </row>
    <row r="6517" spans="11:15">
      <c r="K6517" s="103"/>
      <c r="O6517" s="103"/>
    </row>
    <row r="6518" spans="11:15">
      <c r="K6518" s="103"/>
      <c r="O6518" s="103"/>
    </row>
    <row r="6519" spans="11:15">
      <c r="K6519" s="103"/>
      <c r="O6519" s="103"/>
    </row>
    <row r="6520" spans="11:15">
      <c r="K6520" s="103"/>
      <c r="O6520" s="103"/>
    </row>
    <row r="6521" spans="11:15">
      <c r="K6521" s="103"/>
      <c r="O6521" s="103"/>
    </row>
    <row r="6522" spans="11:15">
      <c r="K6522" s="103"/>
      <c r="O6522" s="103"/>
    </row>
    <row r="6523" spans="11:15">
      <c r="K6523" s="103"/>
      <c r="O6523" s="103"/>
    </row>
    <row r="6524" spans="11:15">
      <c r="K6524" s="103"/>
      <c r="O6524" s="103"/>
    </row>
    <row r="6525" spans="11:15">
      <c r="K6525" s="103"/>
      <c r="O6525" s="103"/>
    </row>
    <row r="6526" spans="11:15">
      <c r="K6526" s="103"/>
      <c r="O6526" s="103"/>
    </row>
    <row r="6527" spans="11:15">
      <c r="K6527" s="103"/>
      <c r="O6527" s="103"/>
    </row>
    <row r="6528" spans="11:15">
      <c r="K6528" s="103"/>
      <c r="O6528" s="103"/>
    </row>
    <row r="6529" spans="10:15">
      <c r="K6529" s="103"/>
      <c r="O6529" s="103"/>
    </row>
    <row r="6530" spans="10:15">
      <c r="K6530" s="103"/>
      <c r="O6530" s="103"/>
    </row>
    <row r="6531" spans="10:15">
      <c r="K6531" s="103"/>
      <c r="O6531" s="103"/>
    </row>
    <row r="6532" spans="10:15">
      <c r="K6532" s="103"/>
      <c r="O6532" s="103"/>
    </row>
    <row r="6533" spans="10:15">
      <c r="K6533" s="103"/>
      <c r="O6533" s="103"/>
    </row>
    <row r="6534" spans="10:15">
      <c r="K6534" s="103"/>
      <c r="O6534" s="103"/>
    </row>
    <row r="6535" spans="10:15">
      <c r="K6535" s="103"/>
      <c r="O6535" s="103"/>
    </row>
    <row r="6536" spans="10:15">
      <c r="K6536" s="103"/>
      <c r="O6536" s="103"/>
    </row>
    <row r="6537" spans="10:15">
      <c r="K6537" s="103"/>
      <c r="O6537" s="103"/>
    </row>
    <row r="6538" spans="10:15">
      <c r="K6538" s="103"/>
      <c r="O6538" s="103"/>
    </row>
    <row r="6539" spans="10:15">
      <c r="J6539" s="103"/>
      <c r="O6539" s="103"/>
    </row>
    <row r="6540" spans="10:15">
      <c r="J6540" s="103"/>
      <c r="O6540" s="103"/>
    </row>
    <row r="6541" spans="10:15">
      <c r="J6541" s="103"/>
      <c r="M6541" s="103"/>
      <c r="O6541" s="103"/>
    </row>
    <row r="6542" spans="10:15">
      <c r="K6542" s="103"/>
      <c r="O6542" s="103"/>
    </row>
    <row r="6543" spans="10:15">
      <c r="J6543" s="103"/>
      <c r="O6543" s="103"/>
    </row>
    <row r="6544" spans="10:15">
      <c r="J6544" s="103"/>
      <c r="O6544" s="103"/>
    </row>
    <row r="6545" spans="10:15">
      <c r="J6545" s="103"/>
      <c r="O6545" s="103"/>
    </row>
    <row r="6546" spans="10:15">
      <c r="J6546" s="103"/>
      <c r="O6546" s="103"/>
    </row>
    <row r="6547" spans="10:15">
      <c r="K6547" s="103"/>
      <c r="O6547" s="103"/>
    </row>
    <row r="6548" spans="10:15">
      <c r="J6548" s="103"/>
      <c r="O6548" s="103"/>
    </row>
    <row r="6549" spans="10:15">
      <c r="K6549" s="103"/>
      <c r="O6549" s="103"/>
    </row>
    <row r="6550" spans="10:15">
      <c r="J6550" s="103"/>
      <c r="O6550" s="103"/>
    </row>
    <row r="6551" spans="10:15">
      <c r="K6551" s="103"/>
      <c r="O6551" s="103"/>
    </row>
    <row r="6552" spans="10:15">
      <c r="K6552" s="103"/>
      <c r="O6552" s="103"/>
    </row>
    <row r="6553" spans="10:15">
      <c r="K6553" s="103"/>
      <c r="O6553" s="103"/>
    </row>
    <row r="6554" spans="10:15">
      <c r="K6554" s="103"/>
      <c r="O6554" s="10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ocessDataEasePyton_V4">
                <anchor moveWithCells="1" sizeWithCells="1">
                  <from>
                    <xdr:col>3</xdr:col>
                    <xdr:colOff>28575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D172"/>
  <sheetViews>
    <sheetView workbookViewId="0">
      <selection activeCell="D9" sqref="D9"/>
    </sheetView>
  </sheetViews>
  <sheetFormatPr defaultColWidth="15.75" defaultRowHeight="14.25"/>
  <cols>
    <col min="1" max="1" width="15.625" style="112" bestFit="1" customWidth="1"/>
    <col min="2" max="2" width="10.625" style="113" bestFit="1" customWidth="1"/>
    <col min="3" max="3" width="9.625" style="113" bestFit="1" customWidth="1"/>
    <col min="4" max="4" width="17.625" style="113" customWidth="1"/>
  </cols>
  <sheetData>
    <row r="1" spans="1:4">
      <c r="A1" s="65" t="s">
        <v>499</v>
      </c>
      <c r="B1" s="102" t="s">
        <v>500</v>
      </c>
      <c r="C1" s="102" t="s">
        <v>501</v>
      </c>
      <c r="D1" s="102" t="s">
        <v>502</v>
      </c>
    </row>
    <row r="2" spans="1:4">
      <c r="A2" s="112">
        <v>45810</v>
      </c>
      <c r="B2">
        <v>4</v>
      </c>
      <c r="C2">
        <v>5</v>
      </c>
      <c r="D2" t="str">
        <f t="shared" ref="D2:D33" ca="1" si="0">IF(ISBLANK(A2), "", IF(AND(ISBLANK(B2), ISBLANK(C2)), "esegui Macro Python", IF(COUNTIF(INDIRECT("'DataEasePyton'!A" &amp; B2 &amp; ":A" &amp; C2),"OK")=ROWS(INDIRECT("'DataEasePyton'!A" &amp; B2 &amp; ":A" &amp; C2)),"COMPLETO","DA COMPLETARE")))</f>
        <v>COMPLETO</v>
      </c>
    </row>
    <row r="3" spans="1:4">
      <c r="A3" s="112">
        <v>45811</v>
      </c>
      <c r="B3">
        <v>6</v>
      </c>
      <c r="C3">
        <v>61</v>
      </c>
      <c r="D3" t="str">
        <f t="shared" ca="1" si="0"/>
        <v>COMPLETO</v>
      </c>
    </row>
    <row r="4" spans="1:4">
      <c r="A4" s="112">
        <v>45812</v>
      </c>
      <c r="B4">
        <v>62</v>
      </c>
      <c r="C4">
        <v>123</v>
      </c>
      <c r="D4" t="str">
        <f t="shared" ca="1" si="0"/>
        <v>COMPLETO</v>
      </c>
    </row>
    <row r="5" spans="1:4">
      <c r="A5" s="112">
        <v>45813</v>
      </c>
      <c r="B5">
        <v>124</v>
      </c>
      <c r="C5">
        <v>186</v>
      </c>
      <c r="D5" t="str">
        <f t="shared" ca="1" si="0"/>
        <v>COMPLETO</v>
      </c>
    </row>
    <row r="6" spans="1:4">
      <c r="A6" s="112">
        <v>45814</v>
      </c>
      <c r="B6">
        <v>187</v>
      </c>
      <c r="C6">
        <v>240</v>
      </c>
      <c r="D6" t="str">
        <f t="shared" ca="1" si="0"/>
        <v>COMPLETO</v>
      </c>
    </row>
    <row r="7" spans="1:4">
      <c r="A7" s="112">
        <v>45815</v>
      </c>
      <c r="B7">
        <v>241</v>
      </c>
      <c r="C7">
        <v>244</v>
      </c>
      <c r="D7" t="str">
        <f t="shared" ca="1" si="0"/>
        <v>COMPLETO</v>
      </c>
    </row>
    <row r="8" spans="1:4">
      <c r="A8" s="112">
        <v>45817</v>
      </c>
      <c r="B8">
        <v>245</v>
      </c>
      <c r="C8">
        <v>315</v>
      </c>
      <c r="D8" t="str">
        <f t="shared" ca="1" si="0"/>
        <v>COMPLETO</v>
      </c>
    </row>
    <row r="9" spans="1:4">
      <c r="A9" s="112">
        <v>45818</v>
      </c>
      <c r="B9">
        <v>316</v>
      </c>
      <c r="C9">
        <v>386</v>
      </c>
      <c r="D9" t="str">
        <f t="shared" ca="1" si="0"/>
        <v>COMPLETO</v>
      </c>
    </row>
    <row r="10" spans="1:4">
      <c r="A10" s="112">
        <v>45819</v>
      </c>
      <c r="B10">
        <v>387</v>
      </c>
      <c r="C10">
        <v>453</v>
      </c>
      <c r="D10" t="str">
        <f t="shared" ca="1" si="0"/>
        <v>COMPLETO</v>
      </c>
    </row>
    <row r="11" spans="1:4">
      <c r="A11" s="112">
        <v>45820</v>
      </c>
      <c r="B11">
        <v>454</v>
      </c>
      <c r="C11">
        <v>531</v>
      </c>
      <c r="D11" t="str">
        <f t="shared" ca="1" si="0"/>
        <v>COMPLETO</v>
      </c>
    </row>
    <row r="12" spans="1:4">
      <c r="A12" s="112">
        <v>45821</v>
      </c>
      <c r="B12">
        <v>532</v>
      </c>
      <c r="C12">
        <v>607</v>
      </c>
      <c r="D12" t="str">
        <f t="shared" ca="1" si="0"/>
        <v>COMPLETO</v>
      </c>
    </row>
    <row r="13" spans="1:4">
      <c r="A13" s="112">
        <v>45822</v>
      </c>
      <c r="B13">
        <v>608</v>
      </c>
      <c r="C13">
        <v>617</v>
      </c>
      <c r="D13" t="str">
        <f t="shared" ca="1" si="0"/>
        <v>COMPLETO</v>
      </c>
    </row>
    <row r="14" spans="1:4">
      <c r="A14" s="112">
        <v>45824</v>
      </c>
      <c r="B14">
        <v>618</v>
      </c>
      <c r="C14">
        <v>688</v>
      </c>
      <c r="D14" t="str">
        <f t="shared" ca="1" si="0"/>
        <v>COMPLETO</v>
      </c>
    </row>
    <row r="15" spans="1:4">
      <c r="A15" s="112">
        <v>45825</v>
      </c>
      <c r="B15">
        <v>689</v>
      </c>
      <c r="C15">
        <v>758</v>
      </c>
      <c r="D15" t="str">
        <f t="shared" ca="1" si="0"/>
        <v>COMPLETO</v>
      </c>
    </row>
    <row r="16" spans="1:4">
      <c r="A16" s="112">
        <v>45826</v>
      </c>
      <c r="B16">
        <v>759</v>
      </c>
      <c r="C16">
        <v>827</v>
      </c>
      <c r="D16" t="str">
        <f t="shared" ca="1" si="0"/>
        <v>COMPLETO</v>
      </c>
    </row>
    <row r="17" spans="1:4">
      <c r="A17" s="112">
        <v>45827</v>
      </c>
      <c r="B17">
        <v>828</v>
      </c>
      <c r="C17">
        <v>932</v>
      </c>
      <c r="D17" t="str">
        <f t="shared" ca="1" si="0"/>
        <v>COMPLETO</v>
      </c>
    </row>
    <row r="18" spans="1:4">
      <c r="A18" s="112">
        <v>45828</v>
      </c>
      <c r="B18">
        <v>933</v>
      </c>
      <c r="C18">
        <v>982</v>
      </c>
      <c r="D18" t="str">
        <f t="shared" ca="1" si="0"/>
        <v>COMPLETO</v>
      </c>
    </row>
    <row r="19" spans="1:4">
      <c r="A19" s="112">
        <v>45830</v>
      </c>
      <c r="B19">
        <v>983</v>
      </c>
      <c r="C19">
        <v>984</v>
      </c>
      <c r="D19" t="str">
        <f t="shared" ca="1" si="0"/>
        <v>COMPLETO</v>
      </c>
    </row>
    <row r="20" spans="1:4">
      <c r="A20" s="112">
        <v>45831</v>
      </c>
      <c r="B20">
        <v>985</v>
      </c>
      <c r="C20">
        <v>1045</v>
      </c>
      <c r="D20" t="str">
        <f t="shared" ca="1" si="0"/>
        <v>COMPLETO</v>
      </c>
    </row>
    <row r="21" spans="1:4">
      <c r="A21" s="112">
        <v>45832</v>
      </c>
      <c r="B21">
        <v>1046</v>
      </c>
      <c r="C21">
        <v>1119</v>
      </c>
      <c r="D21" t="str">
        <f t="shared" ca="1" si="0"/>
        <v>COMPLETO</v>
      </c>
    </row>
    <row r="22" spans="1:4">
      <c r="A22" s="112">
        <v>45833</v>
      </c>
      <c r="B22">
        <v>1120</v>
      </c>
      <c r="C22">
        <v>1189</v>
      </c>
      <c r="D22" t="str">
        <f t="shared" ca="1" si="0"/>
        <v>COMPLETO</v>
      </c>
    </row>
    <row r="23" spans="1:4">
      <c r="A23" s="112">
        <v>45834</v>
      </c>
      <c r="B23">
        <v>1190</v>
      </c>
      <c r="C23">
        <v>1282</v>
      </c>
      <c r="D23" t="str">
        <f t="shared" ca="1" si="0"/>
        <v>COMPLETO</v>
      </c>
    </row>
    <row r="24" spans="1:4">
      <c r="A24" s="112">
        <v>45835</v>
      </c>
      <c r="B24">
        <v>1283</v>
      </c>
      <c r="C24">
        <v>1358</v>
      </c>
      <c r="D24" t="str">
        <f t="shared" ca="1" si="0"/>
        <v>COMPLETO</v>
      </c>
    </row>
    <row r="25" spans="1:4">
      <c r="A25" s="112">
        <v>45836</v>
      </c>
      <c r="B25">
        <v>1359</v>
      </c>
      <c r="C25">
        <v>1360</v>
      </c>
      <c r="D25" t="str">
        <f t="shared" ca="1" si="0"/>
        <v>DA COMPLETARE</v>
      </c>
    </row>
    <row r="26" spans="1:4">
      <c r="A26" s="112">
        <v>45838</v>
      </c>
      <c r="B26">
        <v>1361</v>
      </c>
      <c r="C26">
        <v>1427</v>
      </c>
      <c r="D26" t="str">
        <f t="shared" ca="1" si="0"/>
        <v>DA COMPLETARE</v>
      </c>
    </row>
    <row r="27" spans="1:4">
      <c r="A27" s="112">
        <v>45839</v>
      </c>
      <c r="B27">
        <v>1428</v>
      </c>
      <c r="C27">
        <v>1499</v>
      </c>
      <c r="D27" t="str">
        <f t="shared" ca="1" si="0"/>
        <v>DA COMPLETARE</v>
      </c>
    </row>
    <row r="28" spans="1:4">
      <c r="A28" s="112">
        <v>45840</v>
      </c>
      <c r="B28">
        <v>1500</v>
      </c>
      <c r="C28">
        <v>1570</v>
      </c>
      <c r="D28" t="str">
        <f t="shared" ca="1" si="0"/>
        <v>DA COMPLETARE</v>
      </c>
    </row>
    <row r="29" spans="1:4">
      <c r="A29" s="112">
        <v>45841</v>
      </c>
      <c r="B29">
        <v>1571</v>
      </c>
      <c r="C29">
        <v>1648</v>
      </c>
      <c r="D29" t="str">
        <f t="shared" ca="1" si="0"/>
        <v>DA COMPLETARE</v>
      </c>
    </row>
    <row r="30" spans="1:4">
      <c r="A30" s="112">
        <v>45842</v>
      </c>
      <c r="B30">
        <v>1649</v>
      </c>
      <c r="C30">
        <v>1714</v>
      </c>
      <c r="D30" t="str">
        <f t="shared" ca="1" si="0"/>
        <v>DA COMPLETARE</v>
      </c>
    </row>
    <row r="31" spans="1:4">
      <c r="A31" s="112">
        <v>45843</v>
      </c>
      <c r="B31">
        <v>1715</v>
      </c>
      <c r="C31">
        <v>1721</v>
      </c>
      <c r="D31" t="str">
        <f t="shared" ca="1" si="0"/>
        <v>DA COMPLETARE</v>
      </c>
    </row>
    <row r="32" spans="1:4">
      <c r="A32" s="112">
        <v>45845</v>
      </c>
      <c r="B32">
        <v>1722</v>
      </c>
      <c r="C32">
        <v>1807</v>
      </c>
      <c r="D32" t="str">
        <f t="shared" ca="1" si="0"/>
        <v>DA COMPLETARE</v>
      </c>
    </row>
    <row r="33" spans="1:4">
      <c r="A33" s="112">
        <v>45846</v>
      </c>
      <c r="B33">
        <v>1808</v>
      </c>
      <c r="C33">
        <v>1873</v>
      </c>
      <c r="D33" t="str">
        <f t="shared" ca="1" si="0"/>
        <v>DA COMPLETARE</v>
      </c>
    </row>
    <row r="34" spans="1:4">
      <c r="A34" s="112">
        <v>45847</v>
      </c>
      <c r="B34">
        <v>1874</v>
      </c>
      <c r="C34">
        <v>1946</v>
      </c>
      <c r="D34" t="str">
        <f t="shared" ref="D34:D65" ca="1" si="1">IF(ISBLANK(A34), "", IF(AND(ISBLANK(B34), ISBLANK(C34)), "esegui Macro Python", IF(COUNTIF(INDIRECT("'DataEasePyton'!A" &amp; B34 &amp; ":A" &amp; C34),"OK")=ROWS(INDIRECT("'DataEasePyton'!A" &amp; B34 &amp; ":A" &amp; C34)),"COMPLETO","DA COMPLETARE")))</f>
        <v>DA COMPLETARE</v>
      </c>
    </row>
    <row r="35" spans="1:4">
      <c r="A35" s="112">
        <v>45848</v>
      </c>
      <c r="B35">
        <v>1947</v>
      </c>
      <c r="C35">
        <v>2008</v>
      </c>
      <c r="D35" t="str">
        <f t="shared" ca="1" si="1"/>
        <v>DA COMPLETARE</v>
      </c>
    </row>
    <row r="36" spans="1:4">
      <c r="A36" s="112">
        <v>45849</v>
      </c>
      <c r="B36">
        <v>2009</v>
      </c>
      <c r="C36">
        <v>2071</v>
      </c>
      <c r="D36" t="str">
        <f t="shared" ca="1" si="1"/>
        <v>DA COMPLETARE</v>
      </c>
    </row>
    <row r="37" spans="1:4">
      <c r="A37" s="112">
        <v>45850</v>
      </c>
      <c r="B37">
        <v>2072</v>
      </c>
      <c r="C37">
        <v>2087</v>
      </c>
      <c r="D37" t="str">
        <f t="shared" ca="1" si="1"/>
        <v>DA COMPLETARE</v>
      </c>
    </row>
    <row r="38" spans="1:4">
      <c r="A38" s="112">
        <v>45851</v>
      </c>
      <c r="B38">
        <v>2088</v>
      </c>
      <c r="C38">
        <v>2096</v>
      </c>
      <c r="D38" t="str">
        <f t="shared" ca="1" si="1"/>
        <v>DA COMPLETARE</v>
      </c>
    </row>
    <row r="39" spans="1:4">
      <c r="A39" s="112">
        <v>45852</v>
      </c>
      <c r="B39">
        <v>2097</v>
      </c>
      <c r="C39">
        <v>2166</v>
      </c>
      <c r="D39" t="str">
        <f t="shared" ca="1" si="1"/>
        <v>DA COMPLETARE</v>
      </c>
    </row>
    <row r="40" spans="1:4">
      <c r="A40" s="112">
        <v>45853</v>
      </c>
      <c r="B40">
        <v>2167</v>
      </c>
      <c r="C40">
        <v>2241</v>
      </c>
      <c r="D40" t="str">
        <f t="shared" ca="1" si="1"/>
        <v>DA COMPLETARE</v>
      </c>
    </row>
    <row r="41" spans="1:4">
      <c r="A41" s="112">
        <v>45854</v>
      </c>
      <c r="B41">
        <v>2242</v>
      </c>
      <c r="C41">
        <v>2308</v>
      </c>
      <c r="D41" t="str">
        <f t="shared" ca="1" si="1"/>
        <v>DA COMPLETARE</v>
      </c>
    </row>
    <row r="42" spans="1:4">
      <c r="A42" s="112">
        <v>45855</v>
      </c>
      <c r="B42">
        <v>2309</v>
      </c>
      <c r="C42">
        <v>2368</v>
      </c>
      <c r="D42" t="str">
        <f t="shared" ca="1" si="1"/>
        <v>DA COMPLETARE</v>
      </c>
    </row>
    <row r="43" spans="1:4">
      <c r="A43" s="112">
        <v>45856</v>
      </c>
      <c r="B43">
        <v>2369</v>
      </c>
      <c r="C43">
        <v>2432</v>
      </c>
      <c r="D43" t="str">
        <f t="shared" ca="1" si="1"/>
        <v>DA COMPLETARE</v>
      </c>
    </row>
    <row r="44" spans="1:4">
      <c r="A44" s="112">
        <v>45857</v>
      </c>
      <c r="B44">
        <v>2433</v>
      </c>
      <c r="C44">
        <v>2434</v>
      </c>
      <c r="D44" t="str">
        <f t="shared" ca="1" si="1"/>
        <v>DA COMPLETARE</v>
      </c>
    </row>
    <row r="45" spans="1:4">
      <c r="A45" s="112">
        <v>45858</v>
      </c>
      <c r="B45">
        <v>2435</v>
      </c>
      <c r="C45">
        <v>2436</v>
      </c>
      <c r="D45" t="str">
        <f t="shared" ca="1" si="1"/>
        <v>DA COMPLETARE</v>
      </c>
    </row>
    <row r="46" spans="1:4">
      <c r="A46" s="112">
        <v>45859</v>
      </c>
      <c r="B46">
        <v>2437</v>
      </c>
      <c r="C46">
        <v>2525</v>
      </c>
      <c r="D46" t="str">
        <f t="shared" ca="1" si="1"/>
        <v>DA COMPLETARE</v>
      </c>
    </row>
    <row r="47" spans="1:4">
      <c r="A47" s="112">
        <v>45860</v>
      </c>
      <c r="B47">
        <v>2526</v>
      </c>
      <c r="C47">
        <v>2601</v>
      </c>
      <c r="D47" t="str">
        <f t="shared" ca="1" si="1"/>
        <v>DA COMPLETARE</v>
      </c>
    </row>
    <row r="48" spans="1:4">
      <c r="A48" s="112">
        <v>45861</v>
      </c>
      <c r="B48">
        <v>2602</v>
      </c>
      <c r="C48">
        <v>2699</v>
      </c>
      <c r="D48" t="str">
        <f t="shared" ca="1" si="1"/>
        <v>DA COMPLETARE</v>
      </c>
    </row>
    <row r="49" spans="1:4">
      <c r="A49" s="112">
        <v>45862</v>
      </c>
      <c r="B49">
        <v>2700</v>
      </c>
      <c r="C49">
        <v>2793</v>
      </c>
      <c r="D49" t="str">
        <f t="shared" ca="1" si="1"/>
        <v>DA COMPLETARE</v>
      </c>
    </row>
    <row r="50" spans="1:4">
      <c r="A50" s="112">
        <v>45863</v>
      </c>
      <c r="B50">
        <v>2794</v>
      </c>
      <c r="C50">
        <v>2867</v>
      </c>
      <c r="D50" t="str">
        <f t="shared" ca="1" si="1"/>
        <v>DA COMPLETARE</v>
      </c>
    </row>
    <row r="51" spans="1:4">
      <c r="A51" s="112">
        <v>45864</v>
      </c>
      <c r="B51">
        <v>2868</v>
      </c>
      <c r="C51">
        <v>2871</v>
      </c>
      <c r="D51" t="str">
        <f t="shared" ca="1" si="1"/>
        <v>DA COMPLETARE</v>
      </c>
    </row>
    <row r="52" spans="1:4">
      <c r="A52" s="112">
        <v>45866</v>
      </c>
      <c r="B52">
        <v>2872</v>
      </c>
      <c r="C52">
        <v>2946</v>
      </c>
      <c r="D52" t="str">
        <f t="shared" ca="1" si="1"/>
        <v>DA COMPLETARE</v>
      </c>
    </row>
    <row r="53" spans="1:4">
      <c r="A53" s="112">
        <v>45867</v>
      </c>
      <c r="B53">
        <v>2947</v>
      </c>
      <c r="C53">
        <v>3017</v>
      </c>
      <c r="D53" t="str">
        <f t="shared" ca="1" si="1"/>
        <v>DA COMPLETARE</v>
      </c>
    </row>
    <row r="54" spans="1:4">
      <c r="A54" s="112">
        <v>45868</v>
      </c>
      <c r="B54">
        <v>3018</v>
      </c>
      <c r="C54">
        <v>3040</v>
      </c>
      <c r="D54" t="str">
        <f t="shared" ca="1" si="1"/>
        <v>DA COMPLETARE</v>
      </c>
    </row>
    <row r="55" spans="1:4">
      <c r="D55" t="str">
        <f t="shared" ca="1" si="1"/>
        <v/>
      </c>
    </row>
    <row r="56" spans="1:4">
      <c r="D56" t="str">
        <f t="shared" ca="1" si="1"/>
        <v/>
      </c>
    </row>
    <row r="57" spans="1:4">
      <c r="D57" t="str">
        <f t="shared" ca="1" si="1"/>
        <v/>
      </c>
    </row>
    <row r="58" spans="1:4">
      <c r="D58" t="str">
        <f t="shared" ca="1" si="1"/>
        <v/>
      </c>
    </row>
    <row r="59" spans="1:4">
      <c r="D59" t="str">
        <f t="shared" ca="1" si="1"/>
        <v/>
      </c>
    </row>
    <row r="60" spans="1:4">
      <c r="D60" t="str">
        <f t="shared" ca="1" si="1"/>
        <v/>
      </c>
    </row>
    <row r="61" spans="1:4">
      <c r="D61" t="str">
        <f t="shared" ca="1" si="1"/>
        <v/>
      </c>
    </row>
    <row r="62" spans="1:4">
      <c r="D62" t="str">
        <f t="shared" ca="1" si="1"/>
        <v/>
      </c>
    </row>
    <row r="63" spans="1:4">
      <c r="D63" t="str">
        <f t="shared" ca="1" si="1"/>
        <v/>
      </c>
    </row>
    <row r="64" spans="1:4">
      <c r="D64" t="str">
        <f t="shared" ca="1" si="1"/>
        <v/>
      </c>
    </row>
    <row r="65" spans="4:4">
      <c r="D65" t="str">
        <f t="shared" ca="1" si="1"/>
        <v/>
      </c>
    </row>
    <row r="66" spans="4:4">
      <c r="D66" t="str">
        <f t="shared" ref="D66:D97" ca="1" si="2">IF(ISBLANK(A66), "", IF(AND(ISBLANK(B66), ISBLANK(C66)), "esegui Macro Python", IF(COUNTIF(INDIRECT("'DataEasePyton'!A" &amp; B66 &amp; ":A" &amp; C66),"OK")=ROWS(INDIRECT("'DataEasePyton'!A" &amp; B66 &amp; ":A" &amp; C66)),"COMPLETO","DA COMPLETARE")))</f>
        <v/>
      </c>
    </row>
    <row r="67" spans="4:4">
      <c r="D67" t="str">
        <f t="shared" ca="1" si="2"/>
        <v/>
      </c>
    </row>
    <row r="68" spans="4:4">
      <c r="D68" t="str">
        <f t="shared" ca="1" si="2"/>
        <v/>
      </c>
    </row>
    <row r="69" spans="4:4">
      <c r="D69" t="str">
        <f t="shared" ca="1" si="2"/>
        <v/>
      </c>
    </row>
    <row r="70" spans="4:4">
      <c r="D70" t="str">
        <f t="shared" ca="1" si="2"/>
        <v/>
      </c>
    </row>
    <row r="71" spans="4:4">
      <c r="D71" t="str">
        <f t="shared" ca="1" si="2"/>
        <v/>
      </c>
    </row>
    <row r="72" spans="4:4">
      <c r="D72" t="str">
        <f t="shared" ca="1" si="2"/>
        <v/>
      </c>
    </row>
    <row r="73" spans="4:4">
      <c r="D73" t="str">
        <f t="shared" ca="1" si="2"/>
        <v/>
      </c>
    </row>
    <row r="74" spans="4:4">
      <c r="D74" t="str">
        <f t="shared" ca="1" si="2"/>
        <v/>
      </c>
    </row>
    <row r="75" spans="4:4">
      <c r="D75" t="str">
        <f t="shared" ca="1" si="2"/>
        <v/>
      </c>
    </row>
    <row r="76" spans="4:4">
      <c r="D76" t="str">
        <f t="shared" ca="1" si="2"/>
        <v/>
      </c>
    </row>
    <row r="77" spans="4:4">
      <c r="D77" t="str">
        <f t="shared" ca="1" si="2"/>
        <v/>
      </c>
    </row>
    <row r="78" spans="4:4">
      <c r="D78" t="str">
        <f t="shared" ca="1" si="2"/>
        <v/>
      </c>
    </row>
    <row r="79" spans="4:4">
      <c r="D79" t="str">
        <f t="shared" ca="1" si="2"/>
        <v/>
      </c>
    </row>
    <row r="80" spans="4:4">
      <c r="D80" t="str">
        <f t="shared" ca="1" si="2"/>
        <v/>
      </c>
    </row>
    <row r="81" spans="4:4">
      <c r="D81" t="str">
        <f t="shared" ca="1" si="2"/>
        <v/>
      </c>
    </row>
    <row r="82" spans="4:4">
      <c r="D82" t="str">
        <f t="shared" ca="1" si="2"/>
        <v/>
      </c>
    </row>
    <row r="83" spans="4:4">
      <c r="D83" t="str">
        <f t="shared" ca="1" si="2"/>
        <v/>
      </c>
    </row>
    <row r="84" spans="4:4">
      <c r="D84" t="str">
        <f t="shared" ca="1" si="2"/>
        <v/>
      </c>
    </row>
    <row r="85" spans="4:4">
      <c r="D85" t="str">
        <f t="shared" ca="1" si="2"/>
        <v/>
      </c>
    </row>
    <row r="86" spans="4:4">
      <c r="D86" t="str">
        <f t="shared" ca="1" si="2"/>
        <v/>
      </c>
    </row>
    <row r="87" spans="4:4">
      <c r="D87" t="str">
        <f t="shared" ca="1" si="2"/>
        <v/>
      </c>
    </row>
    <row r="88" spans="4:4">
      <c r="D88" t="str">
        <f t="shared" ca="1" si="2"/>
        <v/>
      </c>
    </row>
    <row r="89" spans="4:4">
      <c r="D89" t="str">
        <f t="shared" ca="1" si="2"/>
        <v/>
      </c>
    </row>
    <row r="90" spans="4:4">
      <c r="D90" t="str">
        <f t="shared" ca="1" si="2"/>
        <v/>
      </c>
    </row>
    <row r="91" spans="4:4">
      <c r="D91" t="str">
        <f t="shared" ca="1" si="2"/>
        <v/>
      </c>
    </row>
    <row r="92" spans="4:4">
      <c r="D92" t="str">
        <f t="shared" ca="1" si="2"/>
        <v/>
      </c>
    </row>
    <row r="93" spans="4:4">
      <c r="D93" t="str">
        <f t="shared" ca="1" si="2"/>
        <v/>
      </c>
    </row>
    <row r="94" spans="4:4">
      <c r="D94" t="str">
        <f t="shared" ca="1" si="2"/>
        <v/>
      </c>
    </row>
    <row r="95" spans="4:4">
      <c r="D95" t="str">
        <f t="shared" ca="1" si="2"/>
        <v/>
      </c>
    </row>
    <row r="96" spans="4:4">
      <c r="D96" t="str">
        <f t="shared" ca="1" si="2"/>
        <v/>
      </c>
    </row>
    <row r="97" spans="4:4">
      <c r="D97" t="str">
        <f t="shared" ca="1" si="2"/>
        <v/>
      </c>
    </row>
    <row r="98" spans="4:4">
      <c r="D98" t="str">
        <f t="shared" ref="D98:D129" ca="1" si="3">IF(ISBLANK(A98), "", IF(AND(ISBLANK(B98), ISBLANK(C98)), "esegui Macro Python", IF(COUNTIF(INDIRECT("'DataEasePyton'!A" &amp; B98 &amp; ":A" &amp; C98),"OK")=ROWS(INDIRECT("'DataEasePyton'!A" &amp; B98 &amp; ":A" &amp; C98)),"COMPLETO","DA COMPLETARE")))</f>
        <v/>
      </c>
    </row>
    <row r="99" spans="4:4">
      <c r="D99" t="str">
        <f t="shared" ca="1" si="3"/>
        <v/>
      </c>
    </row>
    <row r="100" spans="4:4">
      <c r="D100" t="str">
        <f t="shared" ca="1" si="3"/>
        <v/>
      </c>
    </row>
    <row r="101" spans="4:4">
      <c r="D101" t="str">
        <f t="shared" ca="1" si="3"/>
        <v/>
      </c>
    </row>
    <row r="102" spans="4:4">
      <c r="D102" t="str">
        <f t="shared" ca="1" si="3"/>
        <v/>
      </c>
    </row>
    <row r="103" spans="4:4">
      <c r="D103" t="str">
        <f t="shared" ca="1" si="3"/>
        <v/>
      </c>
    </row>
    <row r="104" spans="4:4">
      <c r="D104" t="str">
        <f t="shared" ca="1" si="3"/>
        <v/>
      </c>
    </row>
    <row r="105" spans="4:4">
      <c r="D105" t="str">
        <f t="shared" ca="1" si="3"/>
        <v/>
      </c>
    </row>
    <row r="106" spans="4:4">
      <c r="D106" t="str">
        <f t="shared" ca="1" si="3"/>
        <v/>
      </c>
    </row>
    <row r="107" spans="4:4">
      <c r="D107" t="str">
        <f t="shared" ca="1" si="3"/>
        <v/>
      </c>
    </row>
    <row r="108" spans="4:4">
      <c r="D108" t="str">
        <f t="shared" ca="1" si="3"/>
        <v/>
      </c>
    </row>
    <row r="109" spans="4:4">
      <c r="D109" t="str">
        <f t="shared" ca="1" si="3"/>
        <v/>
      </c>
    </row>
    <row r="110" spans="4:4">
      <c r="D110" t="str">
        <f t="shared" ca="1" si="3"/>
        <v/>
      </c>
    </row>
    <row r="111" spans="4:4">
      <c r="D111" t="str">
        <f t="shared" ca="1" si="3"/>
        <v/>
      </c>
    </row>
    <row r="112" spans="4:4">
      <c r="D112" t="str">
        <f t="shared" ca="1" si="3"/>
        <v/>
      </c>
    </row>
    <row r="113" spans="4:4">
      <c r="D113" t="str">
        <f t="shared" ca="1" si="3"/>
        <v/>
      </c>
    </row>
    <row r="114" spans="4:4">
      <c r="D114" t="str">
        <f t="shared" ca="1" si="3"/>
        <v/>
      </c>
    </row>
    <row r="115" spans="4:4">
      <c r="D115" t="str">
        <f t="shared" ca="1" si="3"/>
        <v/>
      </c>
    </row>
    <row r="116" spans="4:4">
      <c r="D116" t="str">
        <f t="shared" ca="1" si="3"/>
        <v/>
      </c>
    </row>
    <row r="117" spans="4:4">
      <c r="D117" t="str">
        <f t="shared" ca="1" si="3"/>
        <v/>
      </c>
    </row>
    <row r="118" spans="4:4">
      <c r="D118" t="str">
        <f t="shared" ca="1" si="3"/>
        <v/>
      </c>
    </row>
    <row r="119" spans="4:4">
      <c r="D119" t="str">
        <f t="shared" ca="1" si="3"/>
        <v/>
      </c>
    </row>
    <row r="120" spans="4:4">
      <c r="D120" t="str">
        <f t="shared" ca="1" si="3"/>
        <v/>
      </c>
    </row>
    <row r="121" spans="4:4">
      <c r="D121" t="str">
        <f t="shared" ca="1" si="3"/>
        <v/>
      </c>
    </row>
    <row r="122" spans="4:4">
      <c r="D122" t="str">
        <f t="shared" ca="1" si="3"/>
        <v/>
      </c>
    </row>
    <row r="123" spans="4:4">
      <c r="D123" t="str">
        <f t="shared" ca="1" si="3"/>
        <v/>
      </c>
    </row>
    <row r="124" spans="4:4">
      <c r="D124" t="str">
        <f t="shared" ca="1" si="3"/>
        <v/>
      </c>
    </row>
    <row r="125" spans="4:4">
      <c r="D125" t="str">
        <f t="shared" ca="1" si="3"/>
        <v/>
      </c>
    </row>
    <row r="126" spans="4:4">
      <c r="D126" t="str">
        <f t="shared" ca="1" si="3"/>
        <v/>
      </c>
    </row>
    <row r="127" spans="4:4">
      <c r="D127" t="str">
        <f t="shared" ca="1" si="3"/>
        <v/>
      </c>
    </row>
    <row r="128" spans="4:4">
      <c r="D128" t="str">
        <f t="shared" ca="1" si="3"/>
        <v/>
      </c>
    </row>
    <row r="129" spans="4:4">
      <c r="D129" t="str">
        <f t="shared" ca="1" si="3"/>
        <v/>
      </c>
    </row>
    <row r="130" spans="4:4">
      <c r="D130" t="str">
        <f t="shared" ref="D130:D161" ca="1" si="4">IF(ISBLANK(A130), "", IF(AND(ISBLANK(B130), ISBLANK(C130)), "esegui Macro Python", IF(COUNTIF(INDIRECT("'DataEasePyton'!A" &amp; B130 &amp; ":A" &amp; C130),"OK")=ROWS(INDIRECT("'DataEasePyton'!A" &amp; B130 &amp; ":A" &amp; C130)),"COMPLETO","DA COMPLETARE")))</f>
        <v/>
      </c>
    </row>
    <row r="131" spans="4:4">
      <c r="D131" t="str">
        <f t="shared" ca="1" si="4"/>
        <v/>
      </c>
    </row>
    <row r="132" spans="4:4">
      <c r="D132" t="str">
        <f t="shared" ca="1" si="4"/>
        <v/>
      </c>
    </row>
    <row r="133" spans="4:4">
      <c r="D133" t="str">
        <f t="shared" ca="1" si="4"/>
        <v/>
      </c>
    </row>
    <row r="134" spans="4:4">
      <c r="D134" t="str">
        <f t="shared" ca="1" si="4"/>
        <v/>
      </c>
    </row>
    <row r="135" spans="4:4">
      <c r="D135" t="str">
        <f t="shared" ca="1" si="4"/>
        <v/>
      </c>
    </row>
    <row r="136" spans="4:4">
      <c r="D136" t="str">
        <f t="shared" ca="1" si="4"/>
        <v/>
      </c>
    </row>
    <row r="137" spans="4:4">
      <c r="D137" t="str">
        <f t="shared" ca="1" si="4"/>
        <v/>
      </c>
    </row>
    <row r="138" spans="4:4">
      <c r="D138" t="str">
        <f t="shared" ca="1" si="4"/>
        <v/>
      </c>
    </row>
    <row r="139" spans="4:4">
      <c r="D139" t="str">
        <f t="shared" ca="1" si="4"/>
        <v/>
      </c>
    </row>
    <row r="140" spans="4:4">
      <c r="D140" t="str">
        <f t="shared" ca="1" si="4"/>
        <v/>
      </c>
    </row>
    <row r="141" spans="4:4">
      <c r="D141" t="str">
        <f t="shared" ca="1" si="4"/>
        <v/>
      </c>
    </row>
    <row r="142" spans="4:4">
      <c r="D142" t="str">
        <f t="shared" ca="1" si="4"/>
        <v/>
      </c>
    </row>
    <row r="143" spans="4:4">
      <c r="D143" t="str">
        <f t="shared" ca="1" si="4"/>
        <v/>
      </c>
    </row>
    <row r="144" spans="4:4">
      <c r="D144" t="str">
        <f t="shared" ca="1" si="4"/>
        <v/>
      </c>
    </row>
    <row r="145" spans="4:4">
      <c r="D145" t="str">
        <f t="shared" ca="1" si="4"/>
        <v/>
      </c>
    </row>
    <row r="146" spans="4:4">
      <c r="D146" t="str">
        <f t="shared" ca="1" si="4"/>
        <v/>
      </c>
    </row>
    <row r="147" spans="4:4">
      <c r="D147" t="str">
        <f t="shared" ca="1" si="4"/>
        <v/>
      </c>
    </row>
    <row r="148" spans="4:4">
      <c r="D148" t="str">
        <f t="shared" ca="1" si="4"/>
        <v/>
      </c>
    </row>
    <row r="149" spans="4:4">
      <c r="D149" t="str">
        <f t="shared" ca="1" si="4"/>
        <v/>
      </c>
    </row>
    <row r="150" spans="4:4">
      <c r="D150" t="str">
        <f t="shared" ca="1" si="4"/>
        <v/>
      </c>
    </row>
    <row r="151" spans="4:4">
      <c r="D151" t="str">
        <f t="shared" ca="1" si="4"/>
        <v/>
      </c>
    </row>
    <row r="152" spans="4:4">
      <c r="D152" t="str">
        <f t="shared" ca="1" si="4"/>
        <v/>
      </c>
    </row>
    <row r="153" spans="4:4">
      <c r="D153" t="str">
        <f t="shared" ca="1" si="4"/>
        <v/>
      </c>
    </row>
    <row r="154" spans="4:4">
      <c r="D154" t="str">
        <f t="shared" ca="1" si="4"/>
        <v/>
      </c>
    </row>
    <row r="155" spans="4:4">
      <c r="D155" t="str">
        <f t="shared" ca="1" si="4"/>
        <v/>
      </c>
    </row>
    <row r="156" spans="4:4">
      <c r="D156" t="str">
        <f t="shared" ca="1" si="4"/>
        <v/>
      </c>
    </row>
    <row r="157" spans="4:4">
      <c r="D157" t="str">
        <f t="shared" ca="1" si="4"/>
        <v/>
      </c>
    </row>
    <row r="158" spans="4:4">
      <c r="D158" t="str">
        <f t="shared" ca="1" si="4"/>
        <v/>
      </c>
    </row>
    <row r="159" spans="4:4">
      <c r="D159" t="str">
        <f t="shared" ca="1" si="4"/>
        <v/>
      </c>
    </row>
    <row r="160" spans="4:4">
      <c r="D160" t="str">
        <f t="shared" ca="1" si="4"/>
        <v/>
      </c>
    </row>
    <row r="161" spans="4:4">
      <c r="D161" t="str">
        <f t="shared" ca="1" si="4"/>
        <v/>
      </c>
    </row>
    <row r="162" spans="4:4">
      <c r="D162" t="str">
        <f t="shared" ref="D162:D193" ca="1" si="5">IF(ISBLANK(A162), "", IF(AND(ISBLANK(B162), ISBLANK(C162)), "esegui Macro Python", IF(COUNTIF(INDIRECT("'DataEasePyton'!A" &amp; B162 &amp; ":A" &amp; C162),"OK")=ROWS(INDIRECT("'DataEasePyton'!A" &amp; B162 &amp; ":A" &amp; C162)),"COMPLETO","DA COMPLETARE")))</f>
        <v/>
      </c>
    </row>
    <row r="163" spans="4:4">
      <c r="D163" t="str">
        <f t="shared" ca="1" si="5"/>
        <v/>
      </c>
    </row>
    <row r="164" spans="4:4">
      <c r="D164" t="str">
        <f t="shared" ca="1" si="5"/>
        <v/>
      </c>
    </row>
    <row r="165" spans="4:4">
      <c r="D165" t="str">
        <f t="shared" ca="1" si="5"/>
        <v/>
      </c>
    </row>
    <row r="166" spans="4:4">
      <c r="D166" t="str">
        <f t="shared" ca="1" si="5"/>
        <v/>
      </c>
    </row>
    <row r="167" spans="4:4">
      <c r="D167" t="str">
        <f t="shared" ca="1" si="5"/>
        <v/>
      </c>
    </row>
    <row r="168" spans="4:4">
      <c r="D168" t="str">
        <f t="shared" ca="1" si="5"/>
        <v/>
      </c>
    </row>
    <row r="169" spans="4:4">
      <c r="D169" t="str">
        <f t="shared" ca="1" si="5"/>
        <v/>
      </c>
    </row>
    <row r="170" spans="4:4">
      <c r="D170" t="str">
        <f t="shared" ca="1" si="5"/>
        <v/>
      </c>
    </row>
    <row r="171" spans="4:4">
      <c r="D171" t="str">
        <f t="shared" ca="1" si="5"/>
        <v/>
      </c>
    </row>
    <row r="172" spans="4:4">
      <c r="D172" t="str">
        <f t="shared" ca="1" si="5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F96"/>
  <sheetViews>
    <sheetView topLeftCell="A67" workbookViewId="0">
      <selection activeCell="C92" sqref="C92"/>
    </sheetView>
  </sheetViews>
  <sheetFormatPr defaultRowHeight="14.25"/>
  <cols>
    <col min="1" max="1" width="9.875" style="102" bestFit="1" customWidth="1"/>
    <col min="2" max="2" width="44.875" style="113" customWidth="1"/>
    <col min="3" max="3" width="7.375" style="113" bestFit="1" customWidth="1"/>
    <col min="5" max="5" width="12.75" style="113" bestFit="1" customWidth="1"/>
    <col min="6" max="6" width="13.5" style="113" bestFit="1" customWidth="1"/>
  </cols>
  <sheetData>
    <row r="1" spans="1:2" ht="15.75" customHeight="1">
      <c r="A1" s="90" t="s">
        <v>503</v>
      </c>
      <c r="B1" s="91" t="s">
        <v>504</v>
      </c>
    </row>
    <row r="2" spans="1:2" ht="15.75" customHeight="1">
      <c r="A2" s="92">
        <v>2132</v>
      </c>
      <c r="B2" s="93" t="s">
        <v>505</v>
      </c>
    </row>
    <row r="3" spans="1:2" ht="15.75" customHeight="1">
      <c r="A3" s="92">
        <v>319</v>
      </c>
      <c r="B3" s="93" t="s">
        <v>506</v>
      </c>
    </row>
    <row r="4" spans="1:2" ht="15.75" customHeight="1">
      <c r="A4" s="110">
        <v>476</v>
      </c>
      <c r="B4" s="111" t="s">
        <v>507</v>
      </c>
    </row>
    <row r="5" spans="1:2" ht="15.75" customHeight="1">
      <c r="A5" s="92">
        <v>1969</v>
      </c>
      <c r="B5" s="93" t="s">
        <v>508</v>
      </c>
    </row>
    <row r="6" spans="1:2" ht="15.75" customHeight="1">
      <c r="A6" s="92">
        <v>300</v>
      </c>
      <c r="B6" s="93" t="s">
        <v>509</v>
      </c>
    </row>
    <row r="7" spans="1:2" ht="15.75" customHeight="1">
      <c r="A7" s="92">
        <v>427</v>
      </c>
      <c r="B7" s="93" t="s">
        <v>510</v>
      </c>
    </row>
    <row r="8" spans="1:2" ht="15.75" customHeight="1">
      <c r="A8" s="110">
        <v>2109</v>
      </c>
      <c r="B8" s="111" t="s">
        <v>511</v>
      </c>
    </row>
    <row r="9" spans="1:2" ht="15.75" customHeight="1">
      <c r="A9" s="3">
        <v>1894</v>
      </c>
      <c r="B9" s="94" t="s">
        <v>512</v>
      </c>
    </row>
    <row r="10" spans="1:2" ht="15.75" customHeight="1">
      <c r="A10" s="4">
        <v>2013</v>
      </c>
      <c r="B10" s="95" t="s">
        <v>513</v>
      </c>
    </row>
    <row r="11" spans="1:2" ht="15.75" customHeight="1">
      <c r="A11" s="110">
        <v>2056</v>
      </c>
      <c r="B11" s="111" t="s">
        <v>514</v>
      </c>
    </row>
    <row r="12" spans="1:2" ht="15.75" customHeight="1">
      <c r="A12" s="92">
        <v>552</v>
      </c>
      <c r="B12" s="93" t="s">
        <v>515</v>
      </c>
    </row>
    <row r="13" spans="1:2" ht="15.75" customHeight="1">
      <c r="A13" s="92">
        <v>431</v>
      </c>
      <c r="B13" s="93" t="s">
        <v>516</v>
      </c>
    </row>
    <row r="14" spans="1:2" ht="15.75" customHeight="1">
      <c r="A14" s="92">
        <v>266</v>
      </c>
      <c r="B14" s="93" t="s">
        <v>517</v>
      </c>
    </row>
    <row r="15" spans="1:2" ht="15.75" customHeight="1">
      <c r="A15" s="110">
        <v>1983</v>
      </c>
      <c r="B15" s="111" t="s">
        <v>518</v>
      </c>
    </row>
    <row r="16" spans="1:2" ht="15.75" customHeight="1">
      <c r="A16" s="92">
        <v>233</v>
      </c>
      <c r="B16" s="93" t="s">
        <v>519</v>
      </c>
    </row>
    <row r="17" spans="1:2" ht="15.75" customHeight="1">
      <c r="A17" s="110">
        <v>285</v>
      </c>
      <c r="B17" s="111" t="s">
        <v>520</v>
      </c>
    </row>
    <row r="18" spans="1:2" ht="15.75" customHeight="1">
      <c r="A18" s="110">
        <v>370</v>
      </c>
      <c r="B18" s="111" t="s">
        <v>521</v>
      </c>
    </row>
    <row r="19" spans="1:2" ht="15.75" customHeight="1">
      <c r="A19" s="110">
        <v>354</v>
      </c>
      <c r="B19" s="2" t="s">
        <v>522</v>
      </c>
    </row>
    <row r="20" spans="1:2" ht="15.75" customHeight="1">
      <c r="A20" s="110">
        <v>1996</v>
      </c>
      <c r="B20" s="111" t="s">
        <v>523</v>
      </c>
    </row>
    <row r="21" spans="1:2" ht="15.75" customHeight="1">
      <c r="A21" s="92">
        <v>1050</v>
      </c>
      <c r="B21" s="93" t="s">
        <v>524</v>
      </c>
    </row>
    <row r="22" spans="1:2" ht="15.75" customHeight="1">
      <c r="A22" s="110">
        <v>2114</v>
      </c>
      <c r="B22" s="111" t="s">
        <v>525</v>
      </c>
    </row>
    <row r="23" spans="1:2" ht="15.75" customHeight="1">
      <c r="A23" s="92">
        <v>278</v>
      </c>
      <c r="B23" s="93" t="s">
        <v>526</v>
      </c>
    </row>
    <row r="24" spans="1:2" ht="15.75" customHeight="1">
      <c r="A24" s="92">
        <v>1904</v>
      </c>
      <c r="B24" s="93" t="s">
        <v>527</v>
      </c>
    </row>
    <row r="25" spans="1:2" ht="15.75" customHeight="1">
      <c r="A25" s="110">
        <v>304</v>
      </c>
      <c r="B25" s="2" t="s">
        <v>528</v>
      </c>
    </row>
    <row r="26" spans="1:2" ht="15.75" customHeight="1">
      <c r="A26" s="4">
        <v>1833</v>
      </c>
      <c r="B26" s="96" t="s">
        <v>529</v>
      </c>
    </row>
    <row r="27" spans="1:2" ht="15.75" customHeight="1">
      <c r="A27" s="92">
        <v>315</v>
      </c>
      <c r="B27" s="93" t="s">
        <v>530</v>
      </c>
    </row>
    <row r="28" spans="1:2" ht="15.75" customHeight="1">
      <c r="A28" s="110">
        <v>1972</v>
      </c>
      <c r="B28" s="111" t="s">
        <v>531</v>
      </c>
    </row>
    <row r="29" spans="1:2" ht="15.75" customHeight="1">
      <c r="A29" s="4">
        <v>242</v>
      </c>
      <c r="B29" s="96" t="s">
        <v>532</v>
      </c>
    </row>
    <row r="30" spans="1:2" ht="15.75" customHeight="1">
      <c r="A30" s="110">
        <v>1924</v>
      </c>
      <c r="B30" s="111" t="s">
        <v>533</v>
      </c>
    </row>
    <row r="31" spans="1:2" ht="15.75" customHeight="1">
      <c r="A31" s="110">
        <v>2119</v>
      </c>
      <c r="B31" s="111" t="s">
        <v>534</v>
      </c>
    </row>
    <row r="32" spans="1:2" ht="15.75" customHeight="1">
      <c r="A32" s="110">
        <v>243</v>
      </c>
      <c r="B32" s="111" t="s">
        <v>535</v>
      </c>
    </row>
    <row r="33" spans="1:2" ht="15.75" customHeight="1">
      <c r="A33" s="110">
        <v>1876</v>
      </c>
      <c r="B33" s="2" t="s">
        <v>536</v>
      </c>
    </row>
    <row r="34" spans="1:2" ht="15.75" customHeight="1">
      <c r="A34" s="110">
        <v>2203</v>
      </c>
      <c r="B34" s="111" t="s">
        <v>537</v>
      </c>
    </row>
    <row r="35" spans="1:2" ht="15.75" customHeight="1">
      <c r="A35" s="4">
        <v>490</v>
      </c>
      <c r="B35" s="96" t="s">
        <v>538</v>
      </c>
    </row>
    <row r="36" spans="1:2" ht="15.75" customHeight="1">
      <c r="A36" s="110">
        <v>2150</v>
      </c>
      <c r="B36" s="111" t="s">
        <v>539</v>
      </c>
    </row>
    <row r="37" spans="1:2" ht="15.75" customHeight="1">
      <c r="A37" s="110">
        <v>1976</v>
      </c>
      <c r="B37" s="111" t="s">
        <v>540</v>
      </c>
    </row>
    <row r="38" spans="1:2" ht="15.75" customHeight="1">
      <c r="A38" s="4">
        <v>263</v>
      </c>
      <c r="B38" s="95" t="s">
        <v>541</v>
      </c>
    </row>
    <row r="39" spans="1:2" ht="15.75" customHeight="1">
      <c r="A39" s="110">
        <v>967</v>
      </c>
      <c r="B39" s="2" t="s">
        <v>542</v>
      </c>
    </row>
    <row r="40" spans="1:2" ht="15.75" customHeight="1">
      <c r="A40" s="4">
        <v>483</v>
      </c>
      <c r="B40" s="96" t="s">
        <v>543</v>
      </c>
    </row>
    <row r="41" spans="1:2" ht="15.75" customHeight="1">
      <c r="A41" s="110">
        <v>2011</v>
      </c>
      <c r="B41" s="111" t="s">
        <v>544</v>
      </c>
    </row>
    <row r="42" spans="1:2" ht="15.75" customHeight="1">
      <c r="A42" s="110">
        <v>1765</v>
      </c>
      <c r="B42" s="111" t="s">
        <v>545</v>
      </c>
    </row>
    <row r="43" spans="1:2" ht="15.75" customHeight="1">
      <c r="A43" s="110">
        <v>493</v>
      </c>
      <c r="B43" s="111" t="s">
        <v>546</v>
      </c>
    </row>
    <row r="44" spans="1:2" ht="15.75" customHeight="1">
      <c r="A44" s="110">
        <v>1442</v>
      </c>
      <c r="B44" s="111" t="s">
        <v>547</v>
      </c>
    </row>
    <row r="45" spans="1:2" ht="15.75" customHeight="1">
      <c r="A45" s="4">
        <v>386</v>
      </c>
      <c r="B45" s="95" t="s">
        <v>548</v>
      </c>
    </row>
    <row r="46" spans="1:2" ht="15.75" customHeight="1">
      <c r="A46" s="110">
        <v>475</v>
      </c>
      <c r="B46" s="111" t="s">
        <v>549</v>
      </c>
    </row>
    <row r="47" spans="1:2" ht="15.75" customHeight="1">
      <c r="A47" s="110">
        <v>2214</v>
      </c>
      <c r="B47" s="111" t="s">
        <v>550</v>
      </c>
    </row>
    <row r="48" spans="1:2" ht="15.75" customHeight="1">
      <c r="A48" s="110">
        <v>2226</v>
      </c>
      <c r="B48" s="111" t="s">
        <v>551</v>
      </c>
    </row>
    <row r="49" spans="1:2" ht="15.75" customHeight="1">
      <c r="A49" s="110">
        <v>2228</v>
      </c>
      <c r="B49" s="111" t="s">
        <v>552</v>
      </c>
    </row>
    <row r="50" spans="1:2" ht="15.75" customHeight="1">
      <c r="A50" s="110">
        <v>2235</v>
      </c>
      <c r="B50" s="111" t="s">
        <v>553</v>
      </c>
    </row>
    <row r="51" spans="1:2" ht="15.75" customHeight="1">
      <c r="A51" s="104">
        <v>2227</v>
      </c>
      <c r="B51" s="105" t="s">
        <v>554</v>
      </c>
    </row>
    <row r="52" spans="1:2" ht="15.75" customHeight="1">
      <c r="A52" s="104">
        <v>803</v>
      </c>
      <c r="B52" s="105" t="s">
        <v>555</v>
      </c>
    </row>
    <row r="53" spans="1:2" ht="15.75" customHeight="1">
      <c r="A53" s="110">
        <v>281</v>
      </c>
      <c r="B53" s="111" t="s">
        <v>556</v>
      </c>
    </row>
    <row r="54" spans="1:2" ht="15.75" customHeight="1">
      <c r="A54" s="110">
        <v>2151</v>
      </c>
      <c r="B54" s="111" t="s">
        <v>557</v>
      </c>
    </row>
    <row r="55" spans="1:2" ht="15.75" customHeight="1">
      <c r="A55" s="110">
        <v>551</v>
      </c>
      <c r="B55" s="111" t="s">
        <v>558</v>
      </c>
    </row>
    <row r="56" spans="1:2" ht="15.75" customHeight="1">
      <c r="A56" s="110">
        <v>511</v>
      </c>
      <c r="B56" s="111" t="s">
        <v>559</v>
      </c>
    </row>
    <row r="57" spans="1:2" ht="15.75" customHeight="1">
      <c r="A57" s="110">
        <v>1821</v>
      </c>
      <c r="B57" s="111" t="s">
        <v>560</v>
      </c>
    </row>
    <row r="58" spans="1:2" ht="15.75" customHeight="1">
      <c r="A58" s="104">
        <v>497</v>
      </c>
      <c r="B58" s="105" t="s">
        <v>561</v>
      </c>
    </row>
    <row r="59" spans="1:2" ht="15.75" customHeight="1">
      <c r="A59" s="110">
        <v>2083</v>
      </c>
      <c r="B59" s="111" t="s">
        <v>562</v>
      </c>
    </row>
    <row r="60" spans="1:2" ht="15.75" customHeight="1">
      <c r="A60" s="104">
        <v>259</v>
      </c>
      <c r="B60" s="105" t="s">
        <v>563</v>
      </c>
    </row>
    <row r="61" spans="1:2" ht="15.75" customHeight="1">
      <c r="A61" s="110">
        <v>208</v>
      </c>
      <c r="B61" s="111" t="s">
        <v>564</v>
      </c>
    </row>
    <row r="62" spans="1:2" ht="15.75" customHeight="1">
      <c r="A62" s="110">
        <v>270</v>
      </c>
      <c r="B62" s="111" t="s">
        <v>565</v>
      </c>
    </row>
    <row r="63" spans="1:2" ht="15.75" customHeight="1">
      <c r="A63" s="110">
        <v>409</v>
      </c>
      <c r="B63" s="111" t="s">
        <v>566</v>
      </c>
    </row>
    <row r="64" spans="1:2" ht="15.75" customHeight="1">
      <c r="A64" s="110">
        <v>29</v>
      </c>
      <c r="B64" s="111" t="s">
        <v>567</v>
      </c>
    </row>
    <row r="65" spans="1:2" ht="15.75" customHeight="1">
      <c r="A65" s="110">
        <v>514</v>
      </c>
      <c r="B65" s="111" t="s">
        <v>568</v>
      </c>
    </row>
    <row r="66" spans="1:2" ht="15.75" customHeight="1">
      <c r="A66" s="110">
        <v>2001</v>
      </c>
      <c r="B66" s="111" t="s">
        <v>569</v>
      </c>
    </row>
    <row r="67" spans="1:2" ht="15.75" customHeight="1">
      <c r="A67" s="104">
        <v>2126</v>
      </c>
      <c r="B67" s="105" t="s">
        <v>570</v>
      </c>
    </row>
    <row r="68" spans="1:2" ht="15.75" customHeight="1">
      <c r="A68" s="110">
        <v>2014</v>
      </c>
      <c r="B68" s="111" t="s">
        <v>571</v>
      </c>
    </row>
    <row r="69" spans="1:2" ht="15.75" customHeight="1">
      <c r="A69" s="110">
        <v>2064</v>
      </c>
      <c r="B69" s="111" t="s">
        <v>572</v>
      </c>
    </row>
    <row r="70" spans="1:2" ht="15.75" customHeight="1">
      <c r="A70" s="110">
        <v>1640</v>
      </c>
      <c r="B70" s="111" t="s">
        <v>573</v>
      </c>
    </row>
    <row r="71" spans="1:2" ht="15.75" customHeight="1">
      <c r="A71" s="110">
        <v>2067</v>
      </c>
      <c r="B71" s="111" t="s">
        <v>574</v>
      </c>
    </row>
    <row r="72" spans="1:2" ht="15.75" customHeight="1">
      <c r="A72" s="110">
        <v>2025</v>
      </c>
      <c r="B72" s="111" t="s">
        <v>575</v>
      </c>
    </row>
    <row r="73" spans="1:2" ht="15.75" customHeight="1">
      <c r="A73" s="110">
        <v>2136</v>
      </c>
      <c r="B73" s="111" t="s">
        <v>576</v>
      </c>
    </row>
    <row r="74" spans="1:2" ht="15.75" customHeight="1">
      <c r="A74" s="110">
        <v>1943</v>
      </c>
      <c r="B74" s="111" t="s">
        <v>577</v>
      </c>
    </row>
    <row r="75" spans="1:2" ht="15.75" customHeight="1">
      <c r="A75" s="110">
        <v>279</v>
      </c>
      <c r="B75" s="111" t="s">
        <v>578</v>
      </c>
    </row>
    <row r="76" spans="1:2" ht="15.75" customHeight="1">
      <c r="A76" s="110">
        <v>559</v>
      </c>
      <c r="B76" s="111" t="s">
        <v>579</v>
      </c>
    </row>
    <row r="77" spans="1:2" ht="15.75" customHeight="1">
      <c r="A77" s="110">
        <v>2012</v>
      </c>
      <c r="B77" s="111" t="s">
        <v>580</v>
      </c>
    </row>
    <row r="78" spans="1:2" ht="15.75" customHeight="1">
      <c r="A78" s="110">
        <v>1986</v>
      </c>
      <c r="B78" s="111" t="s">
        <v>581</v>
      </c>
    </row>
    <row r="79" spans="1:2" ht="15.75" customHeight="1">
      <c r="A79" s="110">
        <v>1713</v>
      </c>
      <c r="B79" s="111" t="s">
        <v>582</v>
      </c>
    </row>
    <row r="80" spans="1:2" ht="15.75" customHeight="1">
      <c r="A80" s="104">
        <v>266</v>
      </c>
      <c r="B80" s="105" t="s">
        <v>517</v>
      </c>
    </row>
    <row r="81" spans="1:2" ht="15.75" customHeight="1">
      <c r="A81" s="110">
        <v>1667</v>
      </c>
      <c r="B81" s="111" t="s">
        <v>583</v>
      </c>
    </row>
    <row r="82" spans="1:2" ht="15.75" customHeight="1">
      <c r="A82" s="110">
        <v>937</v>
      </c>
      <c r="B82" s="111" t="s">
        <v>584</v>
      </c>
    </row>
    <row r="83" spans="1:2" ht="15.75" customHeight="1">
      <c r="A83" s="110">
        <v>551</v>
      </c>
      <c r="B83" s="111" t="s">
        <v>558</v>
      </c>
    </row>
    <row r="84" spans="1:2" ht="15.75" customHeight="1">
      <c r="A84" s="110">
        <v>1874</v>
      </c>
      <c r="B84" s="111" t="s">
        <v>585</v>
      </c>
    </row>
    <row r="85" spans="1:2" ht="15.75" customHeight="1">
      <c r="A85" s="110">
        <v>161</v>
      </c>
      <c r="B85" s="111" t="s">
        <v>586</v>
      </c>
    </row>
    <row r="86" spans="1:2" ht="15.75" customHeight="1">
      <c r="A86" s="104">
        <v>510</v>
      </c>
      <c r="B86" s="105" t="s">
        <v>587</v>
      </c>
    </row>
    <row r="87" spans="1:2" ht="15.75" customHeight="1">
      <c r="A87" s="104">
        <v>277</v>
      </c>
      <c r="B87" s="105" t="s">
        <v>588</v>
      </c>
    </row>
    <row r="88" spans="1:2" ht="15.75" customHeight="1">
      <c r="A88" s="104">
        <v>430</v>
      </c>
      <c r="B88" s="105" t="s">
        <v>289</v>
      </c>
    </row>
    <row r="89" spans="1:2" ht="15.75" customHeight="1">
      <c r="A89" s="104">
        <v>2265</v>
      </c>
      <c r="B89" s="105" t="s">
        <v>589</v>
      </c>
    </row>
    <row r="90" spans="1:2" ht="15.75" customHeight="1">
      <c r="A90" s="104">
        <v>2281</v>
      </c>
      <c r="B90" s="105" t="s">
        <v>590</v>
      </c>
    </row>
    <row r="91" spans="1:2" ht="15.75" customHeight="1">
      <c r="A91" s="110">
        <v>2022</v>
      </c>
      <c r="B91" s="111" t="s">
        <v>185</v>
      </c>
    </row>
    <row r="92" spans="1:2" ht="15.75" customHeight="1">
      <c r="A92" s="104">
        <v>551</v>
      </c>
      <c r="B92" s="105" t="s">
        <v>591</v>
      </c>
    </row>
    <row r="93" spans="1:2" ht="15.75" customHeight="1">
      <c r="A93" s="104">
        <v>1717</v>
      </c>
      <c r="B93" s="105" t="s">
        <v>592</v>
      </c>
    </row>
    <row r="94" spans="1:2" ht="15.75" customHeight="1">
      <c r="A94" s="104">
        <v>564</v>
      </c>
      <c r="B94" s="105" t="s">
        <v>593</v>
      </c>
    </row>
    <row r="95" spans="1:2" ht="15.75" customHeight="1">
      <c r="A95" s="104">
        <v>1922</v>
      </c>
      <c r="B95" s="105" t="s">
        <v>594</v>
      </c>
    </row>
    <row r="96" spans="1:2" ht="15.75" customHeight="1">
      <c r="A96" s="104">
        <v>804</v>
      </c>
      <c r="B96" s="105" t="s">
        <v>595</v>
      </c>
    </row>
  </sheetData>
  <pageMargins left="0.7" right="0.7" top="0.75" bottom="0.75" header="0.3" footer="0.3"/>
  <pageSetup paperSize="9" scale="82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"/>
  <dimension ref="A1:B2"/>
  <sheetViews>
    <sheetView workbookViewId="0"/>
  </sheetViews>
  <sheetFormatPr defaultRowHeight="14.25"/>
  <cols>
    <col min="1" max="1" width="19.75" style="113" bestFit="1" customWidth="1"/>
    <col min="2" max="2" width="9.75" style="113" bestFit="1" customWidth="1"/>
  </cols>
  <sheetData>
    <row r="1" spans="1:2" ht="15.75" customHeight="1">
      <c r="A1" s="15" t="s">
        <v>596</v>
      </c>
      <c r="B1" s="29">
        <f>'SCARICO ORE'!S2</f>
        <v>0</v>
      </c>
    </row>
    <row r="2" spans="1:2" ht="15.75" customHeight="1">
      <c r="A2" s="15" t="s">
        <v>1</v>
      </c>
      <c r="B2" s="30">
        <f>'SCARICO ORE'!B2</f>
        <v>45712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SCARICO ORE</vt:lpstr>
      <vt:lpstr>DataEasePyton</vt:lpstr>
      <vt:lpstr>ParametriPyton</vt:lpstr>
      <vt:lpstr>MATRICOLE</vt:lpstr>
      <vt:lpstr>rif.VBA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 Allegretti</dc:creator>
  <cp:lastModifiedBy>Giancarlo Allegretti</cp:lastModifiedBy>
  <cp:lastPrinted>2025-10-09T11:24:55Z</cp:lastPrinted>
  <dcterms:created xsi:type="dcterms:W3CDTF">2025-02-19T13:57:53Z</dcterms:created>
  <dcterms:modified xsi:type="dcterms:W3CDTF">2025-10-11T08:41:28Z</dcterms:modified>
</cp:coreProperties>
</file>